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mc:AlternateContent xmlns:mc="http://schemas.openxmlformats.org/markup-compatibility/2006">
    <mc:Choice Requires="x15">
      <x15ac:absPath xmlns:x15ac="http://schemas.microsoft.com/office/spreadsheetml/2010/11/ac" url="H:\A_STATS\NTD Data\2018\Posted Set Dec 13\"/>
    </mc:Choice>
  </mc:AlternateContent>
  <xr:revisionPtr revIDLastSave="0" documentId="8_{F87306CF-73C6-4D22-8FC1-E17A9641131D}" xr6:coauthVersionLast="41" xr6:coauthVersionMax="41" xr10:uidLastSave="{00000000-0000-0000-0000-000000000000}"/>
  <bookViews>
    <workbookView xWindow="-120" yWindow="-120" windowWidth="29040" windowHeight="15840" xr2:uid="{00000000-000D-0000-FFFF-FFFF00000000}"/>
  </bookViews>
  <sheets>
    <sheet name="Read Me" sheetId="4" r:id="rId1"/>
    <sheet name="Data Dictionary" sheetId="5" r:id="rId2"/>
    <sheet name="Annual Service Data By Mode" sheetId="1" r:id="rId3"/>
    <sheet name="Agency Totals" sheetId="3" r:id="rId4"/>
    <sheet name="Summary Tables" sheetId="2" r:id="rId5"/>
  </sheets>
  <definedNames>
    <definedName name="_xlnm._FilterDatabase" localSheetId="3" hidden="1">'Agency Totals'!$A$1:$AO$2223</definedName>
    <definedName name="_xlnm._FilterDatabase" localSheetId="2" hidden="1">'Annual Service Data By Mode'!$A$1:$AX$3686</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itleRegion1.f2.y3.5">Table1[[#Headers],[VOMS]]</definedName>
    <definedName name="TitleRegion2.e6.y15.5">Table2[[#Headers],[Column1]]</definedName>
    <definedName name="TitleRegion3.c19.y51.5">Table3[[#Headers],[Description]]</definedName>
    <definedName name="TitleRegion4.e54.y63.5">Table4[[#Headers],[Column1]]</definedName>
    <definedName name="TitleRegion5.d68.y124.5">Table5[[#Headers],[State]]</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57" i="2" l="1"/>
  <c r="A8" i="2"/>
  <c r="AX3686" i="1"/>
  <c r="AX3685" i="1"/>
  <c r="AX3684" i="1"/>
  <c r="AX3683" i="1"/>
  <c r="AX3682" i="1"/>
  <c r="AX3681" i="1"/>
  <c r="AX3680" i="1"/>
  <c r="AX3679" i="1"/>
  <c r="AX3678" i="1"/>
  <c r="AX3677" i="1"/>
  <c r="AX3676" i="1"/>
  <c r="AX3675" i="1"/>
  <c r="AX3674" i="1"/>
  <c r="AX3673" i="1"/>
  <c r="AX3672" i="1"/>
  <c r="AX3671" i="1"/>
  <c r="AX3670" i="1"/>
  <c r="AX3669" i="1"/>
  <c r="AX3668" i="1"/>
  <c r="AX3667" i="1"/>
  <c r="AX3666" i="1"/>
  <c r="AX3665" i="1"/>
  <c r="AX3664" i="1"/>
  <c r="AX3663" i="1"/>
  <c r="AX3662" i="1"/>
  <c r="AX3661" i="1"/>
  <c r="AX3660" i="1"/>
  <c r="AX3659" i="1"/>
  <c r="AX3658" i="1"/>
  <c r="AX3657" i="1"/>
  <c r="AX3656" i="1"/>
  <c r="AX3655" i="1"/>
  <c r="AX3654" i="1"/>
  <c r="AX3653" i="1"/>
  <c r="AX3652" i="1"/>
  <c r="AX3651" i="1"/>
  <c r="AX3650" i="1"/>
  <c r="AX3649" i="1"/>
  <c r="AX3648" i="1"/>
  <c r="AX3647" i="1"/>
  <c r="AX3646" i="1"/>
  <c r="AX3645" i="1"/>
  <c r="AX3644" i="1"/>
  <c r="AX3643" i="1"/>
  <c r="AX3642" i="1"/>
  <c r="AX3641" i="1"/>
  <c r="AX3640" i="1"/>
  <c r="AX3639" i="1"/>
  <c r="AX3638" i="1"/>
  <c r="AX3637" i="1"/>
  <c r="AX3636" i="1"/>
  <c r="AX3635" i="1"/>
  <c r="AX3634" i="1"/>
  <c r="AX3633" i="1"/>
  <c r="AX3632" i="1"/>
  <c r="AX3631" i="1"/>
  <c r="AX3630" i="1"/>
  <c r="AX3629" i="1"/>
  <c r="AX3628" i="1"/>
  <c r="AX3627" i="1"/>
  <c r="AX3626" i="1"/>
  <c r="AX3625" i="1"/>
  <c r="AX3624" i="1"/>
  <c r="AX3623" i="1"/>
  <c r="AX3622" i="1"/>
  <c r="AX3621" i="1"/>
  <c r="AX3620" i="1"/>
  <c r="AX3619" i="1"/>
  <c r="AX3618" i="1"/>
  <c r="AX3617" i="1"/>
  <c r="AX3616" i="1"/>
  <c r="AX3615" i="1"/>
  <c r="AX3614" i="1"/>
  <c r="AX3613" i="1"/>
  <c r="AX3612" i="1"/>
  <c r="AX3611" i="1"/>
  <c r="AX3610" i="1"/>
  <c r="AX3609" i="1"/>
  <c r="AX3608" i="1"/>
  <c r="AX3607" i="1"/>
  <c r="AX3606" i="1"/>
  <c r="AX3605" i="1"/>
  <c r="AX3604" i="1"/>
  <c r="AX3603" i="1"/>
  <c r="AX3602" i="1"/>
  <c r="AX3601" i="1"/>
  <c r="AX3600" i="1"/>
  <c r="AX3599" i="1"/>
  <c r="AX3574" i="1"/>
  <c r="AX3573" i="1"/>
  <c r="AX3572" i="1"/>
  <c r="AX3571" i="1"/>
  <c r="AX3570" i="1"/>
  <c r="AX3598" i="1"/>
  <c r="AX3569" i="1"/>
  <c r="AX3568" i="1"/>
  <c r="AX3567" i="1"/>
  <c r="AX3566" i="1"/>
  <c r="AX3565" i="1"/>
  <c r="AX3597" i="1"/>
  <c r="AX3564" i="1"/>
  <c r="AX3563" i="1"/>
  <c r="AX3562" i="1"/>
  <c r="AX3561" i="1"/>
  <c r="AX3560" i="1"/>
  <c r="AX3559" i="1"/>
  <c r="AX3558" i="1"/>
  <c r="AX3557" i="1"/>
  <c r="AX3556" i="1"/>
  <c r="AX3555" i="1"/>
  <c r="AX3596" i="1"/>
  <c r="AX3554" i="1"/>
  <c r="AX3553" i="1"/>
  <c r="AX3552" i="1"/>
  <c r="AX3595" i="1"/>
  <c r="AX3594" i="1"/>
  <c r="AX3551" i="1"/>
  <c r="AX3550" i="1"/>
  <c r="AX3549" i="1"/>
  <c r="AX3548" i="1"/>
  <c r="AX3547" i="1"/>
  <c r="AX3546" i="1"/>
  <c r="AX3545" i="1"/>
  <c r="AX3593" i="1"/>
  <c r="AX3544" i="1"/>
  <c r="AX3543" i="1"/>
  <c r="AX3592" i="1"/>
  <c r="AX3542" i="1"/>
  <c r="AX3541" i="1"/>
  <c r="AX3540" i="1"/>
  <c r="AX3539" i="1"/>
  <c r="AX3538" i="1"/>
  <c r="AX3537" i="1"/>
  <c r="AX3536" i="1"/>
  <c r="AX3535" i="1"/>
  <c r="AX3534" i="1"/>
  <c r="AX3533" i="1"/>
  <c r="AX3532" i="1"/>
  <c r="AX3531" i="1"/>
  <c r="AX3530" i="1"/>
  <c r="AX3529" i="1"/>
  <c r="AX3528" i="1"/>
  <c r="AX3527" i="1"/>
  <c r="AX3526" i="1"/>
  <c r="AX3525" i="1"/>
  <c r="AX3524" i="1"/>
  <c r="AX3591" i="1"/>
  <c r="AX3523" i="1"/>
  <c r="AX3522" i="1"/>
  <c r="AX3590" i="1"/>
  <c r="AX3521" i="1"/>
  <c r="AX3520" i="1"/>
  <c r="AX3519" i="1"/>
  <c r="AX3589" i="1"/>
  <c r="AX3518" i="1"/>
  <c r="AX3517" i="1"/>
  <c r="AX3516" i="1"/>
  <c r="AX3515" i="1"/>
  <c r="AX3514" i="1"/>
  <c r="AX3513" i="1"/>
  <c r="AX3512" i="1"/>
  <c r="AX3511" i="1"/>
  <c r="AX3510" i="1"/>
  <c r="AX3509" i="1"/>
  <c r="AX3508" i="1"/>
  <c r="AX3507" i="1"/>
  <c r="AX3506" i="1"/>
  <c r="AX3505" i="1"/>
  <c r="AX3588" i="1"/>
  <c r="AX3587" i="1"/>
  <c r="AX3504" i="1"/>
  <c r="AX3503" i="1"/>
  <c r="AX3502" i="1"/>
  <c r="AX3501" i="1"/>
  <c r="AX3500" i="1"/>
  <c r="AX3499" i="1"/>
  <c r="AX3498" i="1"/>
  <c r="AX3497" i="1"/>
  <c r="AX3496" i="1"/>
  <c r="AX3495" i="1"/>
  <c r="AX3494" i="1"/>
  <c r="AX3586" i="1"/>
  <c r="AX3493" i="1"/>
  <c r="AX3492" i="1"/>
  <c r="AX3585" i="1"/>
  <c r="AX3491" i="1"/>
  <c r="AX3490" i="1"/>
  <c r="AX3489" i="1"/>
  <c r="AX3488" i="1"/>
  <c r="AX3487" i="1"/>
  <c r="AX3486" i="1"/>
  <c r="AX3485" i="1"/>
  <c r="AX3484" i="1"/>
  <c r="AX3483" i="1"/>
  <c r="AX3482" i="1"/>
  <c r="AX3481" i="1"/>
  <c r="AX3480" i="1"/>
  <c r="AX3479" i="1"/>
  <c r="AX3478" i="1"/>
  <c r="AX3477" i="1"/>
  <c r="AX3476" i="1"/>
  <c r="AX3584" i="1"/>
  <c r="AX3475" i="1"/>
  <c r="AX3583" i="1"/>
  <c r="AX3582" i="1"/>
  <c r="AX3474" i="1"/>
  <c r="AX3473" i="1"/>
  <c r="AX3472" i="1"/>
  <c r="AX3471" i="1"/>
  <c r="AX3470" i="1"/>
  <c r="AX3469" i="1"/>
  <c r="AX3581" i="1"/>
  <c r="AX3468" i="1"/>
  <c r="AX3467" i="1"/>
  <c r="AX3466" i="1"/>
  <c r="AX3465" i="1"/>
  <c r="AX3580" i="1"/>
  <c r="AX3464" i="1"/>
  <c r="AX3463" i="1"/>
  <c r="AX3462" i="1"/>
  <c r="AX3461" i="1"/>
  <c r="AX3460" i="1"/>
  <c r="AX3459" i="1"/>
  <c r="AX3458" i="1"/>
  <c r="AX3457" i="1"/>
  <c r="AX3456" i="1"/>
  <c r="AX3455" i="1"/>
  <c r="AX3454" i="1"/>
  <c r="AX3453" i="1"/>
  <c r="AX3452" i="1"/>
  <c r="AX3451" i="1"/>
  <c r="AX3450" i="1"/>
  <c r="AX3449" i="1"/>
  <c r="AX3448" i="1"/>
  <c r="AX3447" i="1"/>
  <c r="AX3579" i="1"/>
  <c r="AX3446" i="1"/>
  <c r="AX3445" i="1"/>
  <c r="AX3444" i="1"/>
  <c r="AX3443" i="1"/>
  <c r="AX3442" i="1"/>
  <c r="AX3441" i="1"/>
  <c r="AX3440" i="1"/>
  <c r="AX3439" i="1"/>
  <c r="AX3438" i="1"/>
  <c r="AX3437" i="1"/>
  <c r="AX3436" i="1"/>
  <c r="AX3435" i="1"/>
  <c r="AX3578" i="1"/>
  <c r="AX3434" i="1"/>
  <c r="AX3433" i="1"/>
  <c r="AX3577" i="1"/>
  <c r="AX3576" i="1"/>
  <c r="AX3432" i="1"/>
  <c r="AX3431" i="1"/>
  <c r="AX3430" i="1"/>
  <c r="AX3429" i="1"/>
  <c r="AX3575" i="1"/>
  <c r="AX3428" i="1"/>
  <c r="AX3427" i="1"/>
  <c r="AX3426" i="1"/>
  <c r="AX3425" i="1"/>
  <c r="AX3411" i="1"/>
  <c r="AX3398" i="1"/>
  <c r="AX3397" i="1"/>
  <c r="AX3396" i="1"/>
  <c r="AX3395" i="1"/>
  <c r="AX3394" i="1"/>
  <c r="AX3393" i="1"/>
  <c r="AX3392" i="1"/>
  <c r="AX3424" i="1"/>
  <c r="AX3423" i="1"/>
  <c r="AX3391" i="1"/>
  <c r="AX3410" i="1"/>
  <c r="AX3390" i="1"/>
  <c r="AX3389" i="1"/>
  <c r="AX3388" i="1"/>
  <c r="AX3387" i="1"/>
  <c r="AX3386" i="1"/>
  <c r="AX3385" i="1"/>
  <c r="AX3384" i="1"/>
  <c r="AX3383" i="1"/>
  <c r="AX3382" i="1"/>
  <c r="AX3409" i="1"/>
  <c r="AX3381" i="1"/>
  <c r="AX3422" i="1"/>
  <c r="AX3380" i="1"/>
  <c r="AX3421" i="1"/>
  <c r="AX3379" i="1"/>
  <c r="AX3378" i="1"/>
  <c r="AX3377" i="1"/>
  <c r="AX3420" i="1"/>
  <c r="AX3376" i="1"/>
  <c r="AX3375" i="1"/>
  <c r="AX3374" i="1"/>
  <c r="AX3408" i="1"/>
  <c r="AX3373" i="1"/>
  <c r="AX3372" i="1"/>
  <c r="AX3371" i="1"/>
  <c r="AX3370" i="1"/>
  <c r="AX3369" i="1"/>
  <c r="AX3368" i="1"/>
  <c r="AX3367" i="1"/>
  <c r="AX3366" i="1"/>
  <c r="AX3365" i="1"/>
  <c r="AX3364" i="1"/>
  <c r="AX3363" i="1"/>
  <c r="AX3362" i="1"/>
  <c r="AX3361" i="1"/>
  <c r="AX3360" i="1"/>
  <c r="AX3359" i="1"/>
  <c r="AX3407" i="1"/>
  <c r="AX3358" i="1"/>
  <c r="AX3406" i="1"/>
  <c r="AX3357" i="1"/>
  <c r="AX3356" i="1"/>
  <c r="AX3405" i="1"/>
  <c r="AX3355" i="1"/>
  <c r="AX3354" i="1"/>
  <c r="AX3404" i="1"/>
  <c r="AX3353" i="1"/>
  <c r="AX3352" i="1"/>
  <c r="AX3351" i="1"/>
  <c r="AX3350" i="1"/>
  <c r="AX3349" i="1"/>
  <c r="AX3348" i="1"/>
  <c r="AX3347" i="1"/>
  <c r="AX3346" i="1"/>
  <c r="AX3345" i="1"/>
  <c r="AX3344" i="1"/>
  <c r="AX3343" i="1"/>
  <c r="AX3342" i="1"/>
  <c r="AX3341" i="1"/>
  <c r="AX3340" i="1"/>
  <c r="AX3419" i="1"/>
  <c r="AX3403" i="1"/>
  <c r="AX3339" i="1"/>
  <c r="AX3338" i="1"/>
  <c r="AX3337" i="1"/>
  <c r="AX3402" i="1"/>
  <c r="AX3336" i="1"/>
  <c r="AX3335" i="1"/>
  <c r="AX3418" i="1"/>
  <c r="AX3334" i="1"/>
  <c r="AX3333" i="1"/>
  <c r="AX3332" i="1"/>
  <c r="AX3331" i="1"/>
  <c r="AX3330" i="1"/>
  <c r="AX3329" i="1"/>
  <c r="AX3328" i="1"/>
  <c r="AX3327" i="1"/>
  <c r="AX3326" i="1"/>
  <c r="AX3325" i="1"/>
  <c r="AX3324" i="1"/>
  <c r="AX3323" i="1"/>
  <c r="AX3322" i="1"/>
  <c r="AX3321" i="1"/>
  <c r="AX3320" i="1"/>
  <c r="AX3417" i="1"/>
  <c r="AX3319" i="1"/>
  <c r="AX3318" i="1"/>
  <c r="AX3416" i="1"/>
  <c r="AX3317" i="1"/>
  <c r="AX3316" i="1"/>
  <c r="AX3415" i="1"/>
  <c r="AX3315" i="1"/>
  <c r="AX3314" i="1"/>
  <c r="AX3313" i="1"/>
  <c r="AX3312" i="1"/>
  <c r="AX3311" i="1"/>
  <c r="AX3414" i="1"/>
  <c r="AX3310" i="1"/>
  <c r="AX3309" i="1"/>
  <c r="AX3308" i="1"/>
  <c r="AX3307" i="1"/>
  <c r="AX3306" i="1"/>
  <c r="AX3305" i="1"/>
  <c r="AX3401" i="1"/>
  <c r="AX3413" i="1"/>
  <c r="AX3304" i="1"/>
  <c r="AX3412" i="1"/>
  <c r="AX3303" i="1"/>
  <c r="AX3400" i="1"/>
  <c r="AX3302" i="1"/>
  <c r="AX3301" i="1"/>
  <c r="AX3300" i="1"/>
  <c r="AX3399" i="1"/>
  <c r="AX3299" i="1"/>
  <c r="AX3298" i="1"/>
  <c r="AX3297" i="1"/>
  <c r="AX3296" i="1"/>
  <c r="AX3295" i="1"/>
  <c r="AX3294" i="1"/>
  <c r="AX3293" i="1"/>
  <c r="AX3292" i="1"/>
  <c r="AX3291" i="1"/>
  <c r="AX3290" i="1"/>
  <c r="AX3289" i="1"/>
  <c r="AX3245" i="1"/>
  <c r="AX3244" i="1"/>
  <c r="AX3288" i="1"/>
  <c r="AX3243" i="1"/>
  <c r="AX3242" i="1"/>
  <c r="AX3241" i="1"/>
  <c r="AX3240" i="1"/>
  <c r="AX3239" i="1"/>
  <c r="AX3238" i="1"/>
  <c r="AX3278" i="1"/>
  <c r="AX3237" i="1"/>
  <c r="AX3236" i="1"/>
  <c r="AX3235" i="1"/>
  <c r="AX3256" i="1"/>
  <c r="AX3234" i="1"/>
  <c r="AX3233" i="1"/>
  <c r="AX3232" i="1"/>
  <c r="AX3231" i="1"/>
  <c r="AX3287" i="1"/>
  <c r="AX3255" i="1"/>
  <c r="AX3230" i="1"/>
  <c r="AX3229" i="1"/>
  <c r="AX3228" i="1"/>
  <c r="AX3227" i="1"/>
  <c r="AX3286" i="1"/>
  <c r="AX3226" i="1"/>
  <c r="AX3285" i="1"/>
  <c r="AX3225" i="1"/>
  <c r="AX3277" i="1"/>
  <c r="AX3254" i="1"/>
  <c r="AX3224" i="1"/>
  <c r="AX3276" i="1"/>
  <c r="AX3223" i="1"/>
  <c r="AX3222" i="1"/>
  <c r="AX3275" i="1"/>
  <c r="AX3221" i="1"/>
  <c r="AX3284" i="1"/>
  <c r="AX3274" i="1"/>
  <c r="AX3220" i="1"/>
  <c r="AX3219" i="1"/>
  <c r="AX3283" i="1"/>
  <c r="AX3273" i="1"/>
  <c r="AX3218" i="1"/>
  <c r="AX3217" i="1"/>
  <c r="AX3216" i="1"/>
  <c r="AX3215" i="1"/>
  <c r="AX3214" i="1"/>
  <c r="AX3272" i="1"/>
  <c r="AX3213" i="1"/>
  <c r="AX3212" i="1"/>
  <c r="AX3211" i="1"/>
  <c r="AX3210" i="1"/>
  <c r="AX3209" i="1"/>
  <c r="AX3208" i="1"/>
  <c r="AX3207" i="1"/>
  <c r="AX3206" i="1"/>
  <c r="AX3205" i="1"/>
  <c r="AX3282" i="1"/>
  <c r="AX3204" i="1"/>
  <c r="AX3203" i="1"/>
  <c r="AX3202" i="1"/>
  <c r="AX3201" i="1"/>
  <c r="AX3200" i="1"/>
  <c r="AX3199" i="1"/>
  <c r="AX3271" i="1"/>
  <c r="AX3270" i="1"/>
  <c r="AX3269" i="1"/>
  <c r="AX3198" i="1"/>
  <c r="AX3253" i="1"/>
  <c r="AX3197" i="1"/>
  <c r="AX3196" i="1"/>
  <c r="AX3195" i="1"/>
  <c r="AX3252" i="1"/>
  <c r="AX3281" i="1"/>
  <c r="AX3268" i="1"/>
  <c r="AX3194" i="1"/>
  <c r="AX3193" i="1"/>
  <c r="AX3280" i="1"/>
  <c r="AX3267" i="1"/>
  <c r="AX3192" i="1"/>
  <c r="AX3251" i="1"/>
  <c r="AX3191" i="1"/>
  <c r="AX3190" i="1"/>
  <c r="AX3189" i="1"/>
  <c r="AX3266" i="1"/>
  <c r="AX3188" i="1"/>
  <c r="AX3187" i="1"/>
  <c r="AX3186" i="1"/>
  <c r="AX3265" i="1"/>
  <c r="AX3279" i="1"/>
  <c r="AX3185" i="1"/>
  <c r="AX3184" i="1"/>
  <c r="AX3183" i="1"/>
  <c r="AX3250" i="1"/>
  <c r="AX3182" i="1"/>
  <c r="AX3264" i="1"/>
  <c r="AX3181" i="1"/>
  <c r="AX3249" i="1"/>
  <c r="AX3180" i="1"/>
  <c r="AX3179" i="1"/>
  <c r="AX3178" i="1"/>
  <c r="AX3177" i="1"/>
  <c r="AX3176" i="1"/>
  <c r="AX3175" i="1"/>
  <c r="AX3174" i="1"/>
  <c r="AX3173" i="1"/>
  <c r="AX3172" i="1"/>
  <c r="AX3263" i="1"/>
  <c r="AX3171" i="1"/>
  <c r="AX3170" i="1"/>
  <c r="AX3169" i="1"/>
  <c r="AX3168" i="1"/>
  <c r="AX3262" i="1"/>
  <c r="AX3261" i="1"/>
  <c r="AX3167" i="1"/>
  <c r="AX3260" i="1"/>
  <c r="AX3166" i="1"/>
  <c r="AX3165" i="1"/>
  <c r="AX3164" i="1"/>
  <c r="AX3248" i="1"/>
  <c r="AX3163" i="1"/>
  <c r="AX3162" i="1"/>
  <c r="AX3161" i="1"/>
  <c r="AX3247" i="1"/>
  <c r="AX3160" i="1"/>
  <c r="AX3159" i="1"/>
  <c r="AX3158" i="1"/>
  <c r="AX3157" i="1"/>
  <c r="AX3259" i="1"/>
  <c r="AX3156" i="1"/>
  <c r="AX3258" i="1"/>
  <c r="AX3155" i="1"/>
  <c r="AX3246" i="1"/>
  <c r="AX3154" i="1"/>
  <c r="AX3257" i="1"/>
  <c r="AX3107" i="1"/>
  <c r="AX3153" i="1"/>
  <c r="AX3106" i="1"/>
  <c r="AX3105" i="1"/>
  <c r="AX3118" i="1"/>
  <c r="AX3139" i="1"/>
  <c r="AX3138" i="1"/>
  <c r="AX3104" i="1"/>
  <c r="AX3128" i="1"/>
  <c r="AX3103" i="1"/>
  <c r="AX3137" i="1"/>
  <c r="AX3102" i="1"/>
  <c r="AX3101" i="1"/>
  <c r="AX3152" i="1"/>
  <c r="AX3151" i="1"/>
  <c r="AX3100" i="1"/>
  <c r="AX3099" i="1"/>
  <c r="AX3098" i="1"/>
  <c r="AX3097" i="1"/>
  <c r="AX3096" i="1"/>
  <c r="AX3095" i="1"/>
  <c r="AX3150" i="1"/>
  <c r="AX3117" i="1"/>
  <c r="AX3094" i="1"/>
  <c r="AX3093" i="1"/>
  <c r="AX3149" i="1"/>
  <c r="AX3092" i="1"/>
  <c r="AX3091" i="1"/>
  <c r="AX3090" i="1"/>
  <c r="AX3089" i="1"/>
  <c r="AX3088" i="1"/>
  <c r="AX3087" i="1"/>
  <c r="AX3086" i="1"/>
  <c r="AX3085" i="1"/>
  <c r="AX3127" i="1"/>
  <c r="AX3136" i="1"/>
  <c r="AX3084" i="1"/>
  <c r="AX3083" i="1"/>
  <c r="AX3082" i="1"/>
  <c r="AX3081" i="1"/>
  <c r="AX3080" i="1"/>
  <c r="AX3079" i="1"/>
  <c r="AX3078" i="1"/>
  <c r="AX3077" i="1"/>
  <c r="AX3076" i="1"/>
  <c r="AX3075" i="1"/>
  <c r="AX3148" i="1"/>
  <c r="AX3135" i="1"/>
  <c r="AX3147" i="1"/>
  <c r="AX3074" i="1"/>
  <c r="AX3116" i="1"/>
  <c r="AX3073" i="1"/>
  <c r="AX3072" i="1"/>
  <c r="AX3134" i="1"/>
  <c r="AX3126" i="1"/>
  <c r="AX3133" i="1"/>
  <c r="AX3115" i="1"/>
  <c r="AX3132" i="1"/>
  <c r="AX3125" i="1"/>
  <c r="AX3071" i="1"/>
  <c r="AX3070" i="1"/>
  <c r="AX3069" i="1"/>
  <c r="AX3068" i="1"/>
  <c r="AX3067" i="1"/>
  <c r="AX3066" i="1"/>
  <c r="AX3065" i="1"/>
  <c r="AX3064" i="1"/>
  <c r="AX3146" i="1"/>
  <c r="AX3145" i="1"/>
  <c r="AX3063" i="1"/>
  <c r="AX3062" i="1"/>
  <c r="AX3124" i="1"/>
  <c r="AX3114" i="1"/>
  <c r="AX3131" i="1"/>
  <c r="AX3061" i="1"/>
  <c r="AX3060" i="1"/>
  <c r="AX3059" i="1"/>
  <c r="AX3058" i="1"/>
  <c r="AX3130" i="1"/>
  <c r="AX3113" i="1"/>
  <c r="AX3057" i="1"/>
  <c r="AX3056" i="1"/>
  <c r="AX3055" i="1"/>
  <c r="AX3112" i="1"/>
  <c r="AX3054" i="1"/>
  <c r="AX3053" i="1"/>
  <c r="AX3144" i="1"/>
  <c r="AX3052" i="1"/>
  <c r="AX3051" i="1"/>
  <c r="AX3143" i="1"/>
  <c r="AX3050" i="1"/>
  <c r="AX3049" i="1"/>
  <c r="AX3123" i="1"/>
  <c r="AX3048" i="1"/>
  <c r="AX3047" i="1"/>
  <c r="AX3046" i="1"/>
  <c r="AX3122" i="1"/>
  <c r="AX3045" i="1"/>
  <c r="AX3044" i="1"/>
  <c r="AX3121" i="1"/>
  <c r="AX3111" i="1"/>
  <c r="AX3043" i="1"/>
  <c r="AX3110" i="1"/>
  <c r="AX3042" i="1"/>
  <c r="AX3109" i="1"/>
  <c r="AX3041" i="1"/>
  <c r="AX3142" i="1"/>
  <c r="AX3129" i="1"/>
  <c r="AX3040" i="1"/>
  <c r="AX3141" i="1"/>
  <c r="AX3039" i="1"/>
  <c r="AX3038" i="1"/>
  <c r="AX3037" i="1"/>
  <c r="AX3140" i="1"/>
  <c r="AX3036" i="1"/>
  <c r="AX3120" i="1"/>
  <c r="AX3035" i="1"/>
  <c r="AX3034" i="1"/>
  <c r="AX3033" i="1"/>
  <c r="AX3032" i="1"/>
  <c r="AX3119" i="1"/>
  <c r="AX3108" i="1"/>
  <c r="AX3031" i="1"/>
  <c r="AX3030" i="1"/>
  <c r="AX3029" i="1"/>
  <c r="AX3028" i="1"/>
  <c r="AX2950" i="1"/>
  <c r="AX2949" i="1"/>
  <c r="AX3014" i="1"/>
  <c r="AX3013" i="1"/>
  <c r="AX2948" i="1"/>
  <c r="AX2980" i="1"/>
  <c r="AX2962" i="1"/>
  <c r="AX2947" i="1"/>
  <c r="AX2961" i="1"/>
  <c r="AX2946" i="1"/>
  <c r="AX2995" i="1"/>
  <c r="AX2945" i="1"/>
  <c r="AX3027" i="1"/>
  <c r="AX2979" i="1"/>
  <c r="AX2994" i="1"/>
  <c r="AX3012" i="1"/>
  <c r="AX2944" i="1"/>
  <c r="AX3026" i="1"/>
  <c r="AX2943" i="1"/>
  <c r="AX2942" i="1"/>
  <c r="AX3025" i="1"/>
  <c r="AX2941" i="1"/>
  <c r="AX2940" i="1"/>
  <c r="AX2939" i="1"/>
  <c r="AX2938" i="1"/>
  <c r="AX2937" i="1"/>
  <c r="AX2993" i="1"/>
  <c r="AX2936" i="1"/>
  <c r="AX3011" i="1"/>
  <c r="AX2978" i="1"/>
  <c r="AX2935" i="1"/>
  <c r="AX2934" i="1"/>
  <c r="AX3024" i="1"/>
  <c r="AX2933" i="1"/>
  <c r="AX3023" i="1"/>
  <c r="AX2932" i="1"/>
  <c r="AX2977" i="1"/>
  <c r="AX2931" i="1"/>
  <c r="AX3010" i="1"/>
  <c r="AX2976" i="1"/>
  <c r="AX2930" i="1"/>
  <c r="AX3009" i="1"/>
  <c r="AX2929" i="1"/>
  <c r="AX2928" i="1"/>
  <c r="AX2927" i="1"/>
  <c r="AX3008" i="1"/>
  <c r="AX2926" i="1"/>
  <c r="AX2925" i="1"/>
  <c r="AX2975" i="1"/>
  <c r="AX2992" i="1"/>
  <c r="AX2924" i="1"/>
  <c r="AX2991" i="1"/>
  <c r="AX2960" i="1"/>
  <c r="AX3007" i="1"/>
  <c r="AX3006" i="1"/>
  <c r="AX2990" i="1"/>
  <c r="AX2974" i="1"/>
  <c r="AX2923" i="1"/>
  <c r="AX3022" i="1"/>
  <c r="AX3021" i="1"/>
  <c r="AX2989" i="1"/>
  <c r="AX2973" i="1"/>
  <c r="AX2959" i="1"/>
  <c r="AX2922" i="1"/>
  <c r="AX2921" i="1"/>
  <c r="AX2988" i="1"/>
  <c r="AX2920" i="1"/>
  <c r="AX2919" i="1"/>
  <c r="AX2918" i="1"/>
  <c r="AX2917" i="1"/>
  <c r="AX2958" i="1"/>
  <c r="AX2916" i="1"/>
  <c r="AX2957" i="1"/>
  <c r="AX2956" i="1"/>
  <c r="AX2987" i="1"/>
  <c r="AX2972" i="1"/>
  <c r="AX3005" i="1"/>
  <c r="AX2915" i="1"/>
  <c r="AX2955" i="1"/>
  <c r="AX2986" i="1"/>
  <c r="AX2985" i="1"/>
  <c r="AX3004" i="1"/>
  <c r="AX3020" i="1"/>
  <c r="AX2971" i="1"/>
  <c r="AX3003" i="1"/>
  <c r="AX2914" i="1"/>
  <c r="AX2913" i="1"/>
  <c r="AX3002" i="1"/>
  <c r="AX2912" i="1"/>
  <c r="AX2911" i="1"/>
  <c r="AX2954" i="1"/>
  <c r="AX2910" i="1"/>
  <c r="AX2984" i="1"/>
  <c r="AX3019" i="1"/>
  <c r="AX2909" i="1"/>
  <c r="AX2908" i="1"/>
  <c r="AX2907" i="1"/>
  <c r="AX3001" i="1"/>
  <c r="AX2970" i="1"/>
  <c r="AX2953" i="1"/>
  <c r="AX2906" i="1"/>
  <c r="AX2905" i="1"/>
  <c r="AX3018" i="1"/>
  <c r="AX2904" i="1"/>
  <c r="AX2903" i="1"/>
  <c r="AX3000" i="1"/>
  <c r="AX2902" i="1"/>
  <c r="AX2969" i="1"/>
  <c r="AX2999" i="1"/>
  <c r="AX3017" i="1"/>
  <c r="AX2901" i="1"/>
  <c r="AX2900" i="1"/>
  <c r="AX3016" i="1"/>
  <c r="AX2899" i="1"/>
  <c r="AX2898" i="1"/>
  <c r="AX2897" i="1"/>
  <c r="AX2983" i="1"/>
  <c r="AX2896" i="1"/>
  <c r="AX2895" i="1"/>
  <c r="AX2998" i="1"/>
  <c r="AX2894" i="1"/>
  <c r="AX2952" i="1"/>
  <c r="AX2968" i="1"/>
  <c r="AX2893" i="1"/>
  <c r="AX2997" i="1"/>
  <c r="AX2967" i="1"/>
  <c r="AX2892" i="1"/>
  <c r="AX2891" i="1"/>
  <c r="AX2890" i="1"/>
  <c r="AX3015" i="1"/>
  <c r="AX2889" i="1"/>
  <c r="AX2888" i="1"/>
  <c r="AX2887" i="1"/>
  <c r="AX2966" i="1"/>
  <c r="AX2996" i="1"/>
  <c r="AX2965" i="1"/>
  <c r="AX2982" i="1"/>
  <c r="AX2951" i="1"/>
  <c r="AX2886" i="1"/>
  <c r="AX2964" i="1"/>
  <c r="AX2963" i="1"/>
  <c r="AX2981" i="1"/>
  <c r="AX2845" i="1"/>
  <c r="AX2829" i="1"/>
  <c r="AX2828" i="1"/>
  <c r="AX2827" i="1"/>
  <c r="AX2826" i="1"/>
  <c r="AX2825" i="1"/>
  <c r="AX2824" i="1"/>
  <c r="AX2823" i="1"/>
  <c r="AX2822" i="1"/>
  <c r="AX2844" i="1"/>
  <c r="AX2857" i="1"/>
  <c r="AX2821" i="1"/>
  <c r="AX2820" i="1"/>
  <c r="AX2869" i="1"/>
  <c r="AX2819" i="1"/>
  <c r="AX2818" i="1"/>
  <c r="AX2817" i="1"/>
  <c r="AX2879" i="1"/>
  <c r="AX2816" i="1"/>
  <c r="AX2815" i="1"/>
  <c r="AX2814" i="1"/>
  <c r="AX2813" i="1"/>
  <c r="AX2812" i="1"/>
  <c r="AX2843" i="1"/>
  <c r="AX2811" i="1"/>
  <c r="AX2868" i="1"/>
  <c r="AX2867" i="1"/>
  <c r="AX2842" i="1"/>
  <c r="AX2810" i="1"/>
  <c r="AX2866" i="1"/>
  <c r="AX2856" i="1"/>
  <c r="AX2809" i="1"/>
  <c r="AX2865" i="1"/>
  <c r="AX2835" i="1"/>
  <c r="AX2808" i="1"/>
  <c r="AX2878" i="1"/>
  <c r="AX2807" i="1"/>
  <c r="AX2841" i="1"/>
  <c r="AX2806" i="1"/>
  <c r="AX2855" i="1"/>
  <c r="AX2854" i="1"/>
  <c r="AX2840" i="1"/>
  <c r="AX2805" i="1"/>
  <c r="AX2885" i="1"/>
  <c r="AX2834" i="1"/>
  <c r="AX2804" i="1"/>
  <c r="AX2803" i="1"/>
  <c r="AX2833" i="1"/>
  <c r="AX2853" i="1"/>
  <c r="AX2802" i="1"/>
  <c r="AX2801" i="1"/>
  <c r="AX2800" i="1"/>
  <c r="AX2832" i="1"/>
  <c r="AX2839" i="1"/>
  <c r="AX2877" i="1"/>
  <c r="AX2799" i="1"/>
  <c r="AX2798" i="1"/>
  <c r="AX2864" i="1"/>
  <c r="AX2852" i="1"/>
  <c r="AX2797" i="1"/>
  <c r="AX2876" i="1"/>
  <c r="AX2796" i="1"/>
  <c r="AX2875" i="1"/>
  <c r="AX2795" i="1"/>
  <c r="AX2851" i="1"/>
  <c r="AX2874" i="1"/>
  <c r="AX2863" i="1"/>
  <c r="AX2794" i="1"/>
  <c r="AX2793" i="1"/>
  <c r="AX2838" i="1"/>
  <c r="AX2792" i="1"/>
  <c r="AX2791" i="1"/>
  <c r="AX2850" i="1"/>
  <c r="AX2884" i="1"/>
  <c r="AX2873" i="1"/>
  <c r="AX2883" i="1"/>
  <c r="AX2849" i="1"/>
  <c r="AX2790" i="1"/>
  <c r="AX2789" i="1"/>
  <c r="AX2872" i="1"/>
  <c r="AX2788" i="1"/>
  <c r="AX2862" i="1"/>
  <c r="AX2787" i="1"/>
  <c r="AX2831" i="1"/>
  <c r="AX2786" i="1"/>
  <c r="AX2785" i="1"/>
  <c r="AX2882" i="1"/>
  <c r="AX2784" i="1"/>
  <c r="AX2783" i="1"/>
  <c r="AX2881" i="1"/>
  <c r="AX2782" i="1"/>
  <c r="AX2880" i="1"/>
  <c r="AX2871" i="1"/>
  <c r="AX2861" i="1"/>
  <c r="AX2781" i="1"/>
  <c r="AX2780" i="1"/>
  <c r="AX2779" i="1"/>
  <c r="AX2848" i="1"/>
  <c r="AX2860" i="1"/>
  <c r="AX2778" i="1"/>
  <c r="AX2777" i="1"/>
  <c r="AX2837" i="1"/>
  <c r="AX2776" i="1"/>
  <c r="AX2775" i="1"/>
  <c r="AX2774" i="1"/>
  <c r="AX2773" i="1"/>
  <c r="AX2772" i="1"/>
  <c r="AX2771" i="1"/>
  <c r="AX2770" i="1"/>
  <c r="AX2847" i="1"/>
  <c r="AX2769" i="1"/>
  <c r="AX2859" i="1"/>
  <c r="AX2768" i="1"/>
  <c r="AX2870" i="1"/>
  <c r="AX2767" i="1"/>
  <c r="AX2766" i="1"/>
  <c r="AX2765" i="1"/>
  <c r="AX2846" i="1"/>
  <c r="AX2836" i="1"/>
  <c r="AX2830" i="1"/>
  <c r="AX2858" i="1"/>
  <c r="AX2764" i="1"/>
  <c r="AX2703" i="1"/>
  <c r="AX2757" i="1"/>
  <c r="AX2746" i="1"/>
  <c r="AX2756" i="1"/>
  <c r="AX2709" i="1"/>
  <c r="AX2702" i="1"/>
  <c r="AX2701" i="1"/>
  <c r="AX2745" i="1"/>
  <c r="AX2755" i="1"/>
  <c r="AX2763" i="1"/>
  <c r="AX2700" i="1"/>
  <c r="AX2699" i="1"/>
  <c r="AX2698" i="1"/>
  <c r="AX2697" i="1"/>
  <c r="AX2696" i="1"/>
  <c r="AX2724" i="1"/>
  <c r="AX2708" i="1"/>
  <c r="AX2737" i="1"/>
  <c r="AX2754" i="1"/>
  <c r="AX2744" i="1"/>
  <c r="AX2695" i="1"/>
  <c r="AX2723" i="1"/>
  <c r="AX2694" i="1"/>
  <c r="AX2693" i="1"/>
  <c r="AX2692" i="1"/>
  <c r="AX2691" i="1"/>
  <c r="AX2690" i="1"/>
  <c r="AX2717" i="1"/>
  <c r="AX2736" i="1"/>
  <c r="AX2735" i="1"/>
  <c r="AX2689" i="1"/>
  <c r="AX2734" i="1"/>
  <c r="AX2688" i="1"/>
  <c r="AX2687" i="1"/>
  <c r="AX2686" i="1"/>
  <c r="AX2685" i="1"/>
  <c r="AX2684" i="1"/>
  <c r="AX2762" i="1"/>
  <c r="AX2683" i="1"/>
  <c r="AX2682" i="1"/>
  <c r="AX2681" i="1"/>
  <c r="AX2680" i="1"/>
  <c r="AX2743" i="1"/>
  <c r="AX2716" i="1"/>
  <c r="AX2679" i="1"/>
  <c r="AX2733" i="1"/>
  <c r="AX2732" i="1"/>
  <c r="AX2707" i="1"/>
  <c r="AX2678" i="1"/>
  <c r="AX2677" i="1"/>
  <c r="AX2706" i="1"/>
  <c r="AX2742" i="1"/>
  <c r="AX2753" i="1"/>
  <c r="AX2676" i="1"/>
  <c r="AX2722" i="1"/>
  <c r="AX2741" i="1"/>
  <c r="AX2721" i="1"/>
  <c r="AX2675" i="1"/>
  <c r="AX2752" i="1"/>
  <c r="AX2674" i="1"/>
  <c r="AX2740" i="1"/>
  <c r="AX2705" i="1"/>
  <c r="AX2731" i="1"/>
  <c r="AX2751" i="1"/>
  <c r="AX2715" i="1"/>
  <c r="AX2673" i="1"/>
  <c r="AX2672" i="1"/>
  <c r="AX2671" i="1"/>
  <c r="AX2670" i="1"/>
  <c r="AX2669" i="1"/>
  <c r="AX2668" i="1"/>
  <c r="AX2714" i="1"/>
  <c r="AX2667" i="1"/>
  <c r="AX2666" i="1"/>
  <c r="AX2720" i="1"/>
  <c r="AX2730" i="1"/>
  <c r="AX2750" i="1"/>
  <c r="AX2719" i="1"/>
  <c r="AX2729" i="1"/>
  <c r="AX2665" i="1"/>
  <c r="AX2713" i="1"/>
  <c r="AX2664" i="1"/>
  <c r="AX2663" i="1"/>
  <c r="AX2662" i="1"/>
  <c r="AX2661" i="1"/>
  <c r="AX2761" i="1"/>
  <c r="AX2718" i="1"/>
  <c r="AX2712" i="1"/>
  <c r="AX2760" i="1"/>
  <c r="AX2704" i="1"/>
  <c r="AX2739" i="1"/>
  <c r="AX2660" i="1"/>
  <c r="AX2738" i="1"/>
  <c r="AX2659" i="1"/>
  <c r="AX2658" i="1"/>
  <c r="AX2728" i="1"/>
  <c r="AX2711" i="1"/>
  <c r="AX2749" i="1"/>
  <c r="AX2759" i="1"/>
  <c r="AX2657" i="1"/>
  <c r="AX2710" i="1"/>
  <c r="AX2748" i="1"/>
  <c r="AX2656" i="1"/>
  <c r="AX2727" i="1"/>
  <c r="AX2726" i="1"/>
  <c r="AX2655" i="1"/>
  <c r="AX2654" i="1"/>
  <c r="AX2653" i="1"/>
  <c r="AX2758" i="1"/>
  <c r="AX2652" i="1"/>
  <c r="AX2747" i="1"/>
  <c r="AX2651" i="1"/>
  <c r="AX2650" i="1"/>
  <c r="AX2649" i="1"/>
  <c r="AX2648" i="1"/>
  <c r="AX2647" i="1"/>
  <c r="AX2725" i="1"/>
  <c r="AX2571" i="1"/>
  <c r="AX2603" i="1"/>
  <c r="AX2597" i="1"/>
  <c r="AX2570" i="1"/>
  <c r="AX2596" i="1"/>
  <c r="AX2602" i="1"/>
  <c r="AX2595" i="1"/>
  <c r="AX2569" i="1"/>
  <c r="AX2568" i="1"/>
  <c r="AX2577" i="1"/>
  <c r="AX2567" i="1"/>
  <c r="AX2611" i="1"/>
  <c r="AX2637" i="1"/>
  <c r="AX2636" i="1"/>
  <c r="AX2628" i="1"/>
  <c r="AX2576" i="1"/>
  <c r="AX2566" i="1"/>
  <c r="AX2635" i="1"/>
  <c r="AX2565" i="1"/>
  <c r="AX2564" i="1"/>
  <c r="AX2627" i="1"/>
  <c r="AX2646" i="1"/>
  <c r="AX2626" i="1"/>
  <c r="AX2594" i="1"/>
  <c r="AX2601" i="1"/>
  <c r="AX2625" i="1"/>
  <c r="AX2624" i="1"/>
  <c r="AX2623" i="1"/>
  <c r="AX2563" i="1"/>
  <c r="AX2584" i="1"/>
  <c r="AX2622" i="1"/>
  <c r="AX2583" i="1"/>
  <c r="AX2562" i="1"/>
  <c r="AX2561" i="1"/>
  <c r="AX2560" i="1"/>
  <c r="AX2559" i="1"/>
  <c r="AX2558" i="1"/>
  <c r="AX2621" i="1"/>
  <c r="AX2557" i="1"/>
  <c r="AX2620" i="1"/>
  <c r="AX2556" i="1"/>
  <c r="AX2645" i="1"/>
  <c r="AX2634" i="1"/>
  <c r="AX2619" i="1"/>
  <c r="AX2582" i="1"/>
  <c r="AX2618" i="1"/>
  <c r="AX2617" i="1"/>
  <c r="AX2610" i="1"/>
  <c r="AX2555" i="1"/>
  <c r="AX2644" i="1"/>
  <c r="AX2609" i="1"/>
  <c r="AX2581" i="1"/>
  <c r="AX2580" i="1"/>
  <c r="AX2554" i="1"/>
  <c r="AX2608" i="1"/>
  <c r="AX2593" i="1"/>
  <c r="AX2575" i="1"/>
  <c r="AX2607" i="1"/>
  <c r="AX2574" i="1"/>
  <c r="AX2573" i="1"/>
  <c r="AX2553" i="1"/>
  <c r="AX2579" i="1"/>
  <c r="AX2552" i="1"/>
  <c r="AX2616" i="1"/>
  <c r="AX2633" i="1"/>
  <c r="AX2592" i="1"/>
  <c r="AX2632" i="1"/>
  <c r="AX2631" i="1"/>
  <c r="AX2572" i="1"/>
  <c r="AX2551" i="1"/>
  <c r="AX2591" i="1"/>
  <c r="AX2550" i="1"/>
  <c r="AX2643" i="1"/>
  <c r="AX2615" i="1"/>
  <c r="AX2549" i="1"/>
  <c r="AX2606" i="1"/>
  <c r="AX2578" i="1"/>
  <c r="AX2548" i="1"/>
  <c r="AX2614" i="1"/>
  <c r="AX2590" i="1"/>
  <c r="AX2589" i="1"/>
  <c r="AX2600" i="1"/>
  <c r="AX2547" i="1"/>
  <c r="AX2613" i="1"/>
  <c r="AX2546" i="1"/>
  <c r="AX2545" i="1"/>
  <c r="AX2599" i="1"/>
  <c r="AX2544" i="1"/>
  <c r="AX2543" i="1"/>
  <c r="AX2630" i="1"/>
  <c r="AX2642" i="1"/>
  <c r="AX2605" i="1"/>
  <c r="AX2542" i="1"/>
  <c r="AX2641" i="1"/>
  <c r="AX2588" i="1"/>
  <c r="AX2541" i="1"/>
  <c r="AX2540" i="1"/>
  <c r="AX2539" i="1"/>
  <c r="AX2538" i="1"/>
  <c r="AX2537" i="1"/>
  <c r="AX2598" i="1"/>
  <c r="AX2640" i="1"/>
  <c r="AX2536" i="1"/>
  <c r="AX2612" i="1"/>
  <c r="AX2535" i="1"/>
  <c r="AX2534" i="1"/>
  <c r="AX2639" i="1"/>
  <c r="AX2629" i="1"/>
  <c r="AX2587" i="1"/>
  <c r="AX2604" i="1"/>
  <c r="AX2586" i="1"/>
  <c r="AX2533" i="1"/>
  <c r="AX2532" i="1"/>
  <c r="AX2585" i="1"/>
  <c r="AX2638" i="1"/>
  <c r="AX2505" i="1"/>
  <c r="AX2512" i="1"/>
  <c r="AX2478" i="1"/>
  <c r="AX2520" i="1"/>
  <c r="AX2477" i="1"/>
  <c r="AX2476" i="1"/>
  <c r="AX2511" i="1"/>
  <c r="AX2504" i="1"/>
  <c r="AX2531" i="1"/>
  <c r="AX2475" i="1"/>
  <c r="AX2527" i="1"/>
  <c r="AX2474" i="1"/>
  <c r="AX2489" i="1"/>
  <c r="AX2473" i="1"/>
  <c r="AX2472" i="1"/>
  <c r="AX2501" i="1"/>
  <c r="AX2471" i="1"/>
  <c r="AX2500" i="1"/>
  <c r="AX2482" i="1"/>
  <c r="AX2470" i="1"/>
  <c r="AX2469" i="1"/>
  <c r="AX2468" i="1"/>
  <c r="AX2499" i="1"/>
  <c r="AX2467" i="1"/>
  <c r="AX2466" i="1"/>
  <c r="AX2465" i="1"/>
  <c r="AX2464" i="1"/>
  <c r="AX2519" i="1"/>
  <c r="AX2488" i="1"/>
  <c r="AX2463" i="1"/>
  <c r="AX2462" i="1"/>
  <c r="AX2461" i="1"/>
  <c r="AX2481" i="1"/>
  <c r="AX2480" i="1"/>
  <c r="AX2460" i="1"/>
  <c r="AX2503" i="1"/>
  <c r="AX2526" i="1"/>
  <c r="AX2459" i="1"/>
  <c r="AX2498" i="1"/>
  <c r="AX2495" i="1"/>
  <c r="AX2487" i="1"/>
  <c r="AX2518" i="1"/>
  <c r="AX2458" i="1"/>
  <c r="AX2457" i="1"/>
  <c r="AX2456" i="1"/>
  <c r="AX2455" i="1"/>
  <c r="AX2486" i="1"/>
  <c r="AX2510" i="1"/>
  <c r="AX2454" i="1"/>
  <c r="AX2530" i="1"/>
  <c r="AX2525" i="1"/>
  <c r="AX2453" i="1"/>
  <c r="AX2509" i="1"/>
  <c r="AX2452" i="1"/>
  <c r="AX2451" i="1"/>
  <c r="AX2450" i="1"/>
  <c r="AX2517" i="1"/>
  <c r="AX2449" i="1"/>
  <c r="AX2529" i="1"/>
  <c r="AX2528" i="1"/>
  <c r="AX2448" i="1"/>
  <c r="AX2447" i="1"/>
  <c r="AX2485" i="1"/>
  <c r="AX2494" i="1"/>
  <c r="AX2493" i="1"/>
  <c r="AX2508" i="1"/>
  <c r="AX2524" i="1"/>
  <c r="AX2507" i="1"/>
  <c r="AX2446" i="1"/>
  <c r="AX2445" i="1"/>
  <c r="AX2516" i="1"/>
  <c r="AX2444" i="1"/>
  <c r="AX2443" i="1"/>
  <c r="AX2442" i="1"/>
  <c r="AX2441" i="1"/>
  <c r="AX2497" i="1"/>
  <c r="AX2440" i="1"/>
  <c r="AX2439" i="1"/>
  <c r="AX2502" i="1"/>
  <c r="AX2479" i="1"/>
  <c r="AX2484" i="1"/>
  <c r="AX2483" i="1"/>
  <c r="AX2438" i="1"/>
  <c r="AX2515" i="1"/>
  <c r="AX2523" i="1"/>
  <c r="AX2437" i="1"/>
  <c r="AX2506" i="1"/>
  <c r="AX2522" i="1"/>
  <c r="AX2436" i="1"/>
  <c r="AX2435" i="1"/>
  <c r="AX2492" i="1"/>
  <c r="AX2434" i="1"/>
  <c r="AX2433" i="1"/>
  <c r="AX2432" i="1"/>
  <c r="AX2431" i="1"/>
  <c r="AX2491" i="1"/>
  <c r="AX2521" i="1"/>
  <c r="AX2430" i="1"/>
  <c r="AX2429" i="1"/>
  <c r="AX2514" i="1"/>
  <c r="AX2513" i="1"/>
  <c r="AX2428" i="1"/>
  <c r="AX2427" i="1"/>
  <c r="AX2496" i="1"/>
  <c r="AX2490" i="1"/>
  <c r="AX2426" i="1"/>
  <c r="AX2370" i="1"/>
  <c r="AX2377" i="1"/>
  <c r="AX2416" i="1"/>
  <c r="AX2415" i="1"/>
  <c r="AX2369" i="1"/>
  <c r="AX2393" i="1"/>
  <c r="AX2368" i="1"/>
  <c r="AX2367" i="1"/>
  <c r="AX2376" i="1"/>
  <c r="AX2375" i="1"/>
  <c r="AX2366" i="1"/>
  <c r="AX2409" i="1"/>
  <c r="AX2414" i="1"/>
  <c r="AX2374" i="1"/>
  <c r="AX2424" i="1"/>
  <c r="AX2365" i="1"/>
  <c r="AX2373" i="1"/>
  <c r="AX2364" i="1"/>
  <c r="AX2408" i="1"/>
  <c r="AX2387" i="1"/>
  <c r="AX2363" i="1"/>
  <c r="AX2392" i="1"/>
  <c r="AX2402" i="1"/>
  <c r="AX2362" i="1"/>
  <c r="AX2386" i="1"/>
  <c r="AX2385" i="1"/>
  <c r="AX2361" i="1"/>
  <c r="AX2401" i="1"/>
  <c r="AX2360" i="1"/>
  <c r="AX2382" i="1"/>
  <c r="AX2391" i="1"/>
  <c r="AX2359" i="1"/>
  <c r="AX2384" i="1"/>
  <c r="AX2358" i="1"/>
  <c r="AX2357" i="1"/>
  <c r="AX2356" i="1"/>
  <c r="AX2407" i="1"/>
  <c r="AX2423" i="1"/>
  <c r="AX2355" i="1"/>
  <c r="AX2354" i="1"/>
  <c r="AX2353" i="1"/>
  <c r="AX2381" i="1"/>
  <c r="AX2352" i="1"/>
  <c r="AX2371" i="1"/>
  <c r="AX2351" i="1"/>
  <c r="AX2413" i="1"/>
  <c r="AX2350" i="1"/>
  <c r="AX2349" i="1"/>
  <c r="AX2422" i="1"/>
  <c r="AX2348" i="1"/>
  <c r="AX2421" i="1"/>
  <c r="AX2390" i="1"/>
  <c r="AX2380" i="1"/>
  <c r="AX2420" i="1"/>
  <c r="AX2400" i="1"/>
  <c r="AX2347" i="1"/>
  <c r="AX2406" i="1"/>
  <c r="AX2379" i="1"/>
  <c r="AX2346" i="1"/>
  <c r="AX2345" i="1"/>
  <c r="AX2344" i="1"/>
  <c r="AX2399" i="1"/>
  <c r="AX2343" i="1"/>
  <c r="AX2342" i="1"/>
  <c r="AX2341" i="1"/>
  <c r="AX2340" i="1"/>
  <c r="AX2405" i="1"/>
  <c r="AX2383" i="1"/>
  <c r="AX2378" i="1"/>
  <c r="AX2339" i="1"/>
  <c r="AX2425" i="1"/>
  <c r="AX2398" i="1"/>
  <c r="AX2338" i="1"/>
  <c r="AX2397" i="1"/>
  <c r="AX2337" i="1"/>
  <c r="AX2396" i="1"/>
  <c r="AX2395" i="1"/>
  <c r="AX2336" i="1"/>
  <c r="AX2419" i="1"/>
  <c r="AX2335" i="1"/>
  <c r="AX2418" i="1"/>
  <c r="AX2412" i="1"/>
  <c r="AX2334" i="1"/>
  <c r="AX2372" i="1"/>
  <c r="AX2417" i="1"/>
  <c r="AX2333" i="1"/>
  <c r="AX2404" i="1"/>
  <c r="AX2394" i="1"/>
  <c r="AX2389" i="1"/>
  <c r="AX2411" i="1"/>
  <c r="AX2332" i="1"/>
  <c r="AX2403" i="1"/>
  <c r="AX2331" i="1"/>
  <c r="AX2330" i="1"/>
  <c r="AX2329" i="1"/>
  <c r="AX2388" i="1"/>
  <c r="AX2410" i="1"/>
  <c r="AX2328" i="1"/>
  <c r="AX2318" i="1"/>
  <c r="AX2281" i="1"/>
  <c r="AX2280" i="1"/>
  <c r="AX2279" i="1"/>
  <c r="AX2278" i="1"/>
  <c r="AX2317" i="1"/>
  <c r="AX2277" i="1"/>
  <c r="AX2302" i="1"/>
  <c r="AX2276" i="1"/>
  <c r="AX2325" i="1"/>
  <c r="AX2309" i="1"/>
  <c r="AX2308" i="1"/>
  <c r="AX2275" i="1"/>
  <c r="AX2315" i="1"/>
  <c r="AX2274" i="1"/>
  <c r="AX2273" i="1"/>
  <c r="AX2288" i="1"/>
  <c r="AX2298" i="1"/>
  <c r="AX2292" i="1"/>
  <c r="AX2272" i="1"/>
  <c r="AX2283" i="1"/>
  <c r="AX2271" i="1"/>
  <c r="AX2307" i="1"/>
  <c r="AX2324" i="1"/>
  <c r="AX2316" i="1"/>
  <c r="AX2270" i="1"/>
  <c r="AX2269" i="1"/>
  <c r="AX2323" i="1"/>
  <c r="AX2285" i="1"/>
  <c r="AX2297" i="1"/>
  <c r="AX2296" i="1"/>
  <c r="AX2314" i="1"/>
  <c r="AX2301" i="1"/>
  <c r="AX2268" i="1"/>
  <c r="AX2295" i="1"/>
  <c r="AX2291" i="1"/>
  <c r="AX2267" i="1"/>
  <c r="AX2284" i="1"/>
  <c r="AX2266" i="1"/>
  <c r="AX2322" i="1"/>
  <c r="AX2290" i="1"/>
  <c r="AX2265" i="1"/>
  <c r="AX2306" i="1"/>
  <c r="AX2287" i="1"/>
  <c r="AX2264" i="1"/>
  <c r="AX2263" i="1"/>
  <c r="AX2262" i="1"/>
  <c r="AX2261" i="1"/>
  <c r="AX2282" i="1"/>
  <c r="AX2294" i="1"/>
  <c r="AX2321" i="1"/>
  <c r="AX2260" i="1"/>
  <c r="AX2259" i="1"/>
  <c r="AX2258" i="1"/>
  <c r="AX2313" i="1"/>
  <c r="AX2286" i="1"/>
  <c r="AX2257" i="1"/>
  <c r="AX2300" i="1"/>
  <c r="AX2299" i="1"/>
  <c r="AX2305" i="1"/>
  <c r="AX2289" i="1"/>
  <c r="AX2312" i="1"/>
  <c r="AX2320" i="1"/>
  <c r="AX2256" i="1"/>
  <c r="AX2255" i="1"/>
  <c r="AX2327" i="1"/>
  <c r="AX2304" i="1"/>
  <c r="AX2254" i="1"/>
  <c r="AX2311" i="1"/>
  <c r="AX2310" i="1"/>
  <c r="AX2303" i="1"/>
  <c r="AX2319" i="1"/>
  <c r="AX2253" i="1"/>
  <c r="AX2326" i="1"/>
  <c r="AX2293" i="1"/>
  <c r="AX2252" i="1"/>
  <c r="AX2226" i="1"/>
  <c r="AX2208" i="1"/>
  <c r="AX2225" i="1"/>
  <c r="AX2200" i="1"/>
  <c r="AX2251" i="1"/>
  <c r="AX2231" i="1"/>
  <c r="AX2242" i="1"/>
  <c r="AX2196" i="1"/>
  <c r="AX2236" i="1"/>
  <c r="AX2195" i="1"/>
  <c r="AX2221" i="1"/>
  <c r="AX2194" i="1"/>
  <c r="AX2193" i="1"/>
  <c r="AX2250" i="1"/>
  <c r="AX2192" i="1"/>
  <c r="AX2230" i="1"/>
  <c r="AX2220" i="1"/>
  <c r="AX2210" i="1"/>
  <c r="AX2241" i="1"/>
  <c r="AX2216" i="1"/>
  <c r="AX2235" i="1"/>
  <c r="AX2234" i="1"/>
  <c r="AX2249" i="1"/>
  <c r="AX2240" i="1"/>
  <c r="AX2191" i="1"/>
  <c r="AX2248" i="1"/>
  <c r="AX2247" i="1"/>
  <c r="AX2205" i="1"/>
  <c r="AX2246" i="1"/>
  <c r="AX2218" i="1"/>
  <c r="AX2204" i="1"/>
  <c r="AX2229" i="1"/>
  <c r="AX2190" i="1"/>
  <c r="AX2219" i="1"/>
  <c r="AX2203" i="1"/>
  <c r="AX2215" i="1"/>
  <c r="AX2189" i="1"/>
  <c r="AX2214" i="1"/>
  <c r="AX2207" i="1"/>
  <c r="AX2188" i="1"/>
  <c r="AX2187" i="1"/>
  <c r="AX2199" i="1"/>
  <c r="AX2245" i="1"/>
  <c r="AX2202" i="1"/>
  <c r="AX2186" i="1"/>
  <c r="AX2224" i="1"/>
  <c r="AX2228" i="1"/>
  <c r="AX2213" i="1"/>
  <c r="AX2201" i="1"/>
  <c r="AX2244" i="1"/>
  <c r="AX2185" i="1"/>
  <c r="AX2212" i="1"/>
  <c r="AX2239" i="1"/>
  <c r="AX2184" i="1"/>
  <c r="AX2206" i="1"/>
  <c r="AX2238" i="1"/>
  <c r="AX2198" i="1"/>
  <c r="AX2211" i="1"/>
  <c r="AX2183" i="1"/>
  <c r="AX2233" i="1"/>
  <c r="AX2217" i="1"/>
  <c r="AX2182" i="1"/>
  <c r="AX2181" i="1"/>
  <c r="AX2227" i="1"/>
  <c r="AX2180" i="1"/>
  <c r="AX2232" i="1"/>
  <c r="AX2243" i="1"/>
  <c r="AX2197" i="1"/>
  <c r="AX2237" i="1"/>
  <c r="AX2179" i="1"/>
  <c r="AX2178" i="1"/>
  <c r="AX2223" i="1"/>
  <c r="AX2209" i="1"/>
  <c r="AX2222" i="1"/>
  <c r="AX2173" i="1"/>
  <c r="AX2130" i="1"/>
  <c r="AX2132" i="1"/>
  <c r="AX2159" i="1"/>
  <c r="AX2137" i="1"/>
  <c r="AX2177" i="1"/>
  <c r="AX2129" i="1"/>
  <c r="AX2128" i="1"/>
  <c r="AX2158" i="1"/>
  <c r="AX2136" i="1"/>
  <c r="AX2176" i="1"/>
  <c r="AX2127" i="1"/>
  <c r="AX2126" i="1"/>
  <c r="AX2149" i="1"/>
  <c r="AX2148" i="1"/>
  <c r="AX2125" i="1"/>
  <c r="AX2135" i="1"/>
  <c r="AX2153" i="1"/>
  <c r="AX2166" i="1"/>
  <c r="AX2124" i="1"/>
  <c r="AX2162" i="1"/>
  <c r="AX2165" i="1"/>
  <c r="AX2164" i="1"/>
  <c r="AX2172" i="1"/>
  <c r="AX2134" i="1"/>
  <c r="AX2175" i="1"/>
  <c r="AX2133" i="1"/>
  <c r="AX2123" i="1"/>
  <c r="AX2147" i="1"/>
  <c r="AX2122" i="1"/>
  <c r="AX2131" i="1"/>
  <c r="AX2171" i="1"/>
  <c r="AX2163" i="1"/>
  <c r="AX2157" i="1"/>
  <c r="AX2152" i="1"/>
  <c r="AX2121" i="1"/>
  <c r="AX2151" i="1"/>
  <c r="AX2156" i="1"/>
  <c r="AX2141" i="1"/>
  <c r="AX2120" i="1"/>
  <c r="AX2119" i="1"/>
  <c r="AX2118" i="1"/>
  <c r="AX2155" i="1"/>
  <c r="AX2117" i="1"/>
  <c r="AX2116" i="1"/>
  <c r="AX2170" i="1"/>
  <c r="AX2161" i="1"/>
  <c r="AX2115" i="1"/>
  <c r="AX2146" i="1"/>
  <c r="AX2169" i="1"/>
  <c r="AX2140" i="1"/>
  <c r="AX2114" i="1"/>
  <c r="AX2113" i="1"/>
  <c r="AX2139" i="1"/>
  <c r="AX2174" i="1"/>
  <c r="AX2112" i="1"/>
  <c r="AX2160" i="1"/>
  <c r="AX2111" i="1"/>
  <c r="AX2154" i="1"/>
  <c r="AX2110" i="1"/>
  <c r="AX2109" i="1"/>
  <c r="AX2145" i="1"/>
  <c r="AX2168" i="1"/>
  <c r="AX2167" i="1"/>
  <c r="AX2144" i="1"/>
  <c r="AX2143" i="1"/>
  <c r="AX2108" i="1"/>
  <c r="AX2150" i="1"/>
  <c r="AX2138" i="1"/>
  <c r="AX2142" i="1"/>
  <c r="AX2080" i="1"/>
  <c r="AX2074" i="1"/>
  <c r="AX2099" i="1"/>
  <c r="AX2087" i="1"/>
  <c r="AX2073" i="1"/>
  <c r="AX2098" i="1"/>
  <c r="AX2097" i="1"/>
  <c r="AX2100" i="1"/>
  <c r="AX2072" i="1"/>
  <c r="AX2071" i="1"/>
  <c r="AX2086" i="1"/>
  <c r="AX2089" i="1"/>
  <c r="AX2070" i="1"/>
  <c r="AX2096" i="1"/>
  <c r="AX2107" i="1"/>
  <c r="AX2085" i="1"/>
  <c r="AX2077" i="1"/>
  <c r="AX2069" i="1"/>
  <c r="AX2081" i="1"/>
  <c r="AX2068" i="1"/>
  <c r="AX2103" i="1"/>
  <c r="AX2079" i="1"/>
  <c r="AX2092" i="1"/>
  <c r="AX2067" i="1"/>
  <c r="AX2066" i="1"/>
  <c r="AX2076" i="1"/>
  <c r="AX2095" i="1"/>
  <c r="AX2094" i="1"/>
  <c r="AX2091" i="1"/>
  <c r="AX2075" i="1"/>
  <c r="AX2106" i="1"/>
  <c r="AX2093" i="1"/>
  <c r="AX2084" i="1"/>
  <c r="AX2083" i="1"/>
  <c r="AX2078" i="1"/>
  <c r="AX2065" i="1"/>
  <c r="AX2102" i="1"/>
  <c r="AX2064" i="1"/>
  <c r="AX2088" i="1"/>
  <c r="AX2105" i="1"/>
  <c r="AX2101" i="1"/>
  <c r="AX2063" i="1"/>
  <c r="AX2062" i="1"/>
  <c r="AX2061" i="1"/>
  <c r="AX2060" i="1"/>
  <c r="AX2082" i="1"/>
  <c r="AX2090" i="1"/>
  <c r="AX2104" i="1"/>
  <c r="AX2034" i="1"/>
  <c r="AX2010" i="1"/>
  <c r="AX2004" i="1"/>
  <c r="AX2003" i="1"/>
  <c r="AX2002" i="1"/>
  <c r="AX2048" i="1"/>
  <c r="AX2001" i="1"/>
  <c r="AX2012" i="1"/>
  <c r="AX2046" i="1"/>
  <c r="AX2000" i="1"/>
  <c r="AX2018" i="1"/>
  <c r="AX1999" i="1"/>
  <c r="AX2006" i="1"/>
  <c r="AX1998" i="1"/>
  <c r="AX2033" i="1"/>
  <c r="AX2039" i="1"/>
  <c r="AX2045" i="1"/>
  <c r="AX2038" i="1"/>
  <c r="AX2037" i="1"/>
  <c r="AX2032" i="1"/>
  <c r="AX1997" i="1"/>
  <c r="AX2051" i="1"/>
  <c r="AX2031" i="1"/>
  <c r="AX1996" i="1"/>
  <c r="AX2017" i="1"/>
  <c r="AX2056" i="1"/>
  <c r="AX2005" i="1"/>
  <c r="AX2016" i="1"/>
  <c r="AX2050" i="1"/>
  <c r="AX2011" i="1"/>
  <c r="AX2044" i="1"/>
  <c r="AX2030" i="1"/>
  <c r="AX2055" i="1"/>
  <c r="AX2059" i="1"/>
  <c r="AX2029" i="1"/>
  <c r="AX1995" i="1"/>
  <c r="AX2028" i="1"/>
  <c r="AX2022" i="1"/>
  <c r="AX2009" i="1"/>
  <c r="AX2027" i="1"/>
  <c r="AX2049" i="1"/>
  <c r="AX2021" i="1"/>
  <c r="AX2008" i="1"/>
  <c r="AX2026" i="1"/>
  <c r="AX2043" i="1"/>
  <c r="AX2020" i="1"/>
  <c r="AX2015" i="1"/>
  <c r="AX2042" i="1"/>
  <c r="AX2047" i="1"/>
  <c r="AX2058" i="1"/>
  <c r="AX1994" i="1"/>
  <c r="AX2057" i="1"/>
  <c r="AX1993" i="1"/>
  <c r="AX2052" i="1"/>
  <c r="AX2054" i="1"/>
  <c r="AX2025" i="1"/>
  <c r="AX2007" i="1"/>
  <c r="AX2014" i="1"/>
  <c r="AX1992" i="1"/>
  <c r="AX1991" i="1"/>
  <c r="AX1990" i="1"/>
  <c r="AX2053" i="1"/>
  <c r="AX2041" i="1"/>
  <c r="AX2019" i="1"/>
  <c r="AX2024" i="1"/>
  <c r="AX2036" i="1"/>
  <c r="AX2040" i="1"/>
  <c r="AX2013" i="1"/>
  <c r="AX2035" i="1"/>
  <c r="AX2023" i="1"/>
  <c r="AX1934" i="1"/>
  <c r="AX1940" i="1"/>
  <c r="AX1927" i="1"/>
  <c r="AX1985" i="1"/>
  <c r="AX1926" i="1"/>
  <c r="AX1925" i="1"/>
  <c r="AX1939" i="1"/>
  <c r="AX1933" i="1"/>
  <c r="AX1924" i="1"/>
  <c r="AX1974" i="1"/>
  <c r="AX1989" i="1"/>
  <c r="AX1973" i="1"/>
  <c r="AX1923" i="1"/>
  <c r="AX1932" i="1"/>
  <c r="AX1950" i="1"/>
  <c r="AX1959" i="1"/>
  <c r="AX1922" i="1"/>
  <c r="AX1929" i="1"/>
  <c r="AX1984" i="1"/>
  <c r="AX1958" i="1"/>
  <c r="AX1972" i="1"/>
  <c r="AX1931" i="1"/>
  <c r="AX1970" i="1"/>
  <c r="AX1949" i="1"/>
  <c r="AX1946" i="1"/>
  <c r="AX1945" i="1"/>
  <c r="AX1921" i="1"/>
  <c r="AX1983" i="1"/>
  <c r="AX1938" i="1"/>
  <c r="AX1963" i="1"/>
  <c r="AX1920" i="1"/>
  <c r="AX1919" i="1"/>
  <c r="AX1982" i="1"/>
  <c r="AX1936" i="1"/>
  <c r="AX1981" i="1"/>
  <c r="AX1962" i="1"/>
  <c r="AX1943" i="1"/>
  <c r="AX1988" i="1"/>
  <c r="AX1937" i="1"/>
  <c r="AX1966" i="1"/>
  <c r="AX1957" i="1"/>
  <c r="AX1918" i="1"/>
  <c r="AX1944" i="1"/>
  <c r="AX1956" i="1"/>
  <c r="AX1955" i="1"/>
  <c r="AX1965" i="1"/>
  <c r="AX1942" i="1"/>
  <c r="AX1987" i="1"/>
  <c r="AX1930" i="1"/>
  <c r="AX1917" i="1"/>
  <c r="AX1948" i="1"/>
  <c r="AX1980" i="1"/>
  <c r="AX1916" i="1"/>
  <c r="AX1915" i="1"/>
  <c r="AX1914" i="1"/>
  <c r="AX1979" i="1"/>
  <c r="AX1978" i="1"/>
  <c r="AX1947" i="1"/>
  <c r="AX1971" i="1"/>
  <c r="AX1969" i="1"/>
  <c r="AX1928" i="1"/>
  <c r="AX1977" i="1"/>
  <c r="AX1935" i="1"/>
  <c r="AX1954" i="1"/>
  <c r="AX1953" i="1"/>
  <c r="AX1961" i="1"/>
  <c r="AX1952" i="1"/>
  <c r="AX1951" i="1"/>
  <c r="AX1986" i="1"/>
  <c r="AX1968" i="1"/>
  <c r="AX1964" i="1"/>
  <c r="AX1976" i="1"/>
  <c r="AX1941" i="1"/>
  <c r="AX1960" i="1"/>
  <c r="AX1975" i="1"/>
  <c r="AX1967" i="1"/>
  <c r="AX1898" i="1"/>
  <c r="AX1876" i="1"/>
  <c r="AX1875" i="1"/>
  <c r="AX1874" i="1"/>
  <c r="AX1910" i="1"/>
  <c r="AX1897" i="1"/>
  <c r="AX1913" i="1"/>
  <c r="AX1889" i="1"/>
  <c r="AX1906" i="1"/>
  <c r="AX1866" i="1"/>
  <c r="AX1882" i="1"/>
  <c r="AX1870" i="1"/>
  <c r="AX1865" i="1"/>
  <c r="AX1873" i="1"/>
  <c r="AX1864" i="1"/>
  <c r="AX1896" i="1"/>
  <c r="AX1863" i="1"/>
  <c r="AX1892" i="1"/>
  <c r="AX1862" i="1"/>
  <c r="AX1895" i="1"/>
  <c r="AX1869" i="1"/>
  <c r="AX1903" i="1"/>
  <c r="AX1884" i="1"/>
  <c r="AX1861" i="1"/>
  <c r="AX1881" i="1"/>
  <c r="AX1902" i="1"/>
  <c r="AX1867" i="1"/>
  <c r="AX1901" i="1"/>
  <c r="AX1860" i="1"/>
  <c r="AX1900" i="1"/>
  <c r="AX1872" i="1"/>
  <c r="AX1888" i="1"/>
  <c r="AX1871" i="1"/>
  <c r="AX1894" i="1"/>
  <c r="AX1891" i="1"/>
  <c r="AX1912" i="1"/>
  <c r="AX1887" i="1"/>
  <c r="AX1880" i="1"/>
  <c r="AX1893" i="1"/>
  <c r="AX1886" i="1"/>
  <c r="AX1905" i="1"/>
  <c r="AX1911" i="1"/>
  <c r="AX1904" i="1"/>
  <c r="AX1859" i="1"/>
  <c r="AX1858" i="1"/>
  <c r="AX1879" i="1"/>
  <c r="AX1885" i="1"/>
  <c r="AX1868" i="1"/>
  <c r="AX1857" i="1"/>
  <c r="AX1890" i="1"/>
  <c r="AX1909" i="1"/>
  <c r="AX1878" i="1"/>
  <c r="AX1856" i="1"/>
  <c r="AX1855" i="1"/>
  <c r="AX1854" i="1"/>
  <c r="AX1883" i="1"/>
  <c r="AX1908" i="1"/>
  <c r="AX1899" i="1"/>
  <c r="AX1877" i="1"/>
  <c r="AX1907" i="1"/>
  <c r="AX1853" i="1"/>
  <c r="AX1852" i="1"/>
  <c r="AX1851" i="1"/>
  <c r="AX1807" i="1"/>
  <c r="AX1830" i="1"/>
  <c r="AX1850" i="1"/>
  <c r="AX1835" i="1"/>
  <c r="AX1844" i="1"/>
  <c r="AX1810" i="1"/>
  <c r="AX1829" i="1"/>
  <c r="AX1809" i="1"/>
  <c r="AX1849" i="1"/>
  <c r="AX1834" i="1"/>
  <c r="AX1843" i="1"/>
  <c r="AX1826" i="1"/>
  <c r="AX1814" i="1"/>
  <c r="AX1819" i="1"/>
  <c r="AX1839" i="1"/>
  <c r="AX1833" i="1"/>
  <c r="AX1813" i="1"/>
  <c r="AX1824" i="1"/>
  <c r="AX1818" i="1"/>
  <c r="AX1846" i="1"/>
  <c r="AX1808" i="1"/>
  <c r="AX1806" i="1"/>
  <c r="AX1823" i="1"/>
  <c r="AX1828" i="1"/>
  <c r="AX1805" i="1"/>
  <c r="AX1842" i="1"/>
  <c r="AX1832" i="1"/>
  <c r="AX1848" i="1"/>
  <c r="AX1838" i="1"/>
  <c r="AX1804" i="1"/>
  <c r="AX1812" i="1"/>
  <c r="AX1822" i="1"/>
  <c r="AX1803" i="1"/>
  <c r="AX1840" i="1"/>
  <c r="AX1816" i="1"/>
  <c r="AX1841" i="1"/>
  <c r="AX1831" i="1"/>
  <c r="AX1811" i="1"/>
  <c r="AX1837" i="1"/>
  <c r="AX1825" i="1"/>
  <c r="AX1827" i="1"/>
  <c r="AX1821" i="1"/>
  <c r="AX1815" i="1"/>
  <c r="AX1847" i="1"/>
  <c r="AX1817" i="1"/>
  <c r="AX1845" i="1"/>
  <c r="AX1836" i="1"/>
  <c r="AX1802" i="1"/>
  <c r="AX1820" i="1"/>
  <c r="AX1777" i="1"/>
  <c r="AX1776" i="1"/>
  <c r="AX1787" i="1"/>
  <c r="AX1775" i="1"/>
  <c r="AX1788" i="1"/>
  <c r="AX1783" i="1"/>
  <c r="AX1774" i="1"/>
  <c r="AX1773" i="1"/>
  <c r="AX1772" i="1"/>
  <c r="AX1786" i="1"/>
  <c r="AX1790" i="1"/>
  <c r="AX1800" i="1"/>
  <c r="AX1799" i="1"/>
  <c r="AX1771" i="1"/>
  <c r="AX1782" i="1"/>
  <c r="AX1798" i="1"/>
  <c r="AX1770" i="1"/>
  <c r="AX1795" i="1"/>
  <c r="AX1779" i="1"/>
  <c r="AX1801" i="1"/>
  <c r="AX1769" i="1"/>
  <c r="AX1768" i="1"/>
  <c r="AX1785" i="1"/>
  <c r="AX1767" i="1"/>
  <c r="AX1781" i="1"/>
  <c r="AX1794" i="1"/>
  <c r="AX1766" i="1"/>
  <c r="AX1797" i="1"/>
  <c r="AX1765" i="1"/>
  <c r="AX1764" i="1"/>
  <c r="AX1780" i="1"/>
  <c r="AX1791" i="1"/>
  <c r="AX1796" i="1"/>
  <c r="AX1763" i="1"/>
  <c r="AX1762" i="1"/>
  <c r="AX1761" i="1"/>
  <c r="AX1784" i="1"/>
  <c r="AX1778" i="1"/>
  <c r="AX1793" i="1"/>
  <c r="AX1792" i="1"/>
  <c r="AX1789" i="1"/>
  <c r="AX1737" i="1"/>
  <c r="AX1726" i="1"/>
  <c r="AX1742" i="1"/>
  <c r="AX1725" i="1"/>
  <c r="AX1736" i="1"/>
  <c r="AX1745" i="1"/>
  <c r="AX1741" i="1"/>
  <c r="AX1735" i="1"/>
  <c r="AX1724" i="1"/>
  <c r="AX1752" i="1"/>
  <c r="AX1723" i="1"/>
  <c r="AX1744" i="1"/>
  <c r="AX1754" i="1"/>
  <c r="AX1729" i="1"/>
  <c r="AX1728" i="1"/>
  <c r="AX1722" i="1"/>
  <c r="AX1740" i="1"/>
  <c r="AX1751" i="1"/>
  <c r="AX1721" i="1"/>
  <c r="AX1720" i="1"/>
  <c r="AX1719" i="1"/>
  <c r="AX1718" i="1"/>
  <c r="AX1739" i="1"/>
  <c r="AX1750" i="1"/>
  <c r="AX1717" i="1"/>
  <c r="AX1756" i="1"/>
  <c r="AX1749" i="1"/>
  <c r="AX1757" i="1"/>
  <c r="AX1759" i="1"/>
  <c r="AX1748" i="1"/>
  <c r="AX1755" i="1"/>
  <c r="AX1727" i="1"/>
  <c r="AX1734" i="1"/>
  <c r="AX1747" i="1"/>
  <c r="AX1746" i="1"/>
  <c r="AX1716" i="1"/>
  <c r="AX1743" i="1"/>
  <c r="AX1715" i="1"/>
  <c r="AX1738" i="1"/>
  <c r="AX1714" i="1"/>
  <c r="AX1758" i="1"/>
  <c r="AX1733" i="1"/>
  <c r="AX1713" i="1"/>
  <c r="AX1731" i="1"/>
  <c r="AX1753" i="1"/>
  <c r="AX1732" i="1"/>
  <c r="AX1730" i="1"/>
  <c r="AX1760" i="1"/>
  <c r="AX1697" i="1"/>
  <c r="AX1685" i="1"/>
  <c r="AX1684" i="1"/>
  <c r="AX1683" i="1"/>
  <c r="AX1687" i="1"/>
  <c r="AX1693" i="1"/>
  <c r="AX1690" i="1"/>
  <c r="AX1694" i="1"/>
  <c r="AX1682" i="1"/>
  <c r="AX1689" i="1"/>
  <c r="AX1692" i="1"/>
  <c r="AX1698" i="1"/>
  <c r="AX1681" i="1"/>
  <c r="AX1680" i="1"/>
  <c r="AX1701" i="1"/>
  <c r="AX1679" i="1"/>
  <c r="AX1712" i="1"/>
  <c r="AX1688" i="1"/>
  <c r="AX1706" i="1"/>
  <c r="AX1707" i="1"/>
  <c r="AX1705" i="1"/>
  <c r="AX1700" i="1"/>
  <c r="AX1678" i="1"/>
  <c r="AX1677" i="1"/>
  <c r="AX1699" i="1"/>
  <c r="AX1702" i="1"/>
  <c r="AX1676" i="1"/>
  <c r="AX1686" i="1"/>
  <c r="AX1710" i="1"/>
  <c r="AX1691" i="1"/>
  <c r="AX1704" i="1"/>
  <c r="AX1703" i="1"/>
  <c r="AX1709" i="1"/>
  <c r="AX1708" i="1"/>
  <c r="AX1696" i="1"/>
  <c r="AX1695" i="1"/>
  <c r="AX1711" i="1"/>
  <c r="AX1675" i="1"/>
  <c r="AX1629" i="1"/>
  <c r="AX1661" i="1"/>
  <c r="AX1658" i="1"/>
  <c r="AX1654" i="1"/>
  <c r="AX1625" i="1"/>
  <c r="AX1624" i="1"/>
  <c r="AX1655" i="1"/>
  <c r="AX1623" i="1"/>
  <c r="AX1622" i="1"/>
  <c r="AX1671" i="1"/>
  <c r="AX1636" i="1"/>
  <c r="AX1666" i="1"/>
  <c r="AX1670" i="1"/>
  <c r="AX1657" i="1"/>
  <c r="AX1653" i="1"/>
  <c r="AX1647" i="1"/>
  <c r="AX1621" i="1"/>
  <c r="AX1644" i="1"/>
  <c r="AX1674" i="1"/>
  <c r="AX1631" i="1"/>
  <c r="AX1665" i="1"/>
  <c r="AX1641" i="1"/>
  <c r="AX1673" i="1"/>
  <c r="AX1648" i="1"/>
  <c r="AX1640" i="1"/>
  <c r="AX1668" i="1"/>
  <c r="AX1660" i="1"/>
  <c r="AX1630" i="1"/>
  <c r="AX1664" i="1"/>
  <c r="AX1638" i="1"/>
  <c r="AX1663" i="1"/>
  <c r="AX1669" i="1"/>
  <c r="AX1628" i="1"/>
  <c r="AX1672" i="1"/>
  <c r="AX1635" i="1"/>
  <c r="AX1620" i="1"/>
  <c r="AX1656" i="1"/>
  <c r="AX1627" i="1"/>
  <c r="AX1652" i="1"/>
  <c r="AX1662" i="1"/>
  <c r="AX1642" i="1"/>
  <c r="AX1667" i="1"/>
  <c r="AX1659" i="1"/>
  <c r="AX1634" i="1"/>
  <c r="AX1646" i="1"/>
  <c r="AX1650" i="1"/>
  <c r="AX1645" i="1"/>
  <c r="AX1633" i="1"/>
  <c r="AX1649" i="1"/>
  <c r="AX1639" i="1"/>
  <c r="AX1643" i="1"/>
  <c r="AX1651" i="1"/>
  <c r="AX1619" i="1"/>
  <c r="AX1626" i="1"/>
  <c r="AX1637" i="1"/>
  <c r="AX1618" i="1"/>
  <c r="AX1632" i="1"/>
  <c r="AX1586" i="1"/>
  <c r="AX1610" i="1"/>
  <c r="AX1609" i="1"/>
  <c r="AX1606" i="1"/>
  <c r="AX1585" i="1"/>
  <c r="AX1607" i="1"/>
  <c r="AX1605" i="1"/>
  <c r="AX1600" i="1"/>
  <c r="AX1584" i="1"/>
  <c r="AX1616" i="1"/>
  <c r="AX1611" i="1"/>
  <c r="AX1599" i="1"/>
  <c r="AX1598" i="1"/>
  <c r="AX1583" i="1"/>
  <c r="AX1601" i="1"/>
  <c r="AX1596" i="1"/>
  <c r="AX1597" i="1"/>
  <c r="AX1603" i="1"/>
  <c r="AX1591" i="1"/>
  <c r="AX1582" i="1"/>
  <c r="AX1581" i="1"/>
  <c r="AX1589" i="1"/>
  <c r="AX1608" i="1"/>
  <c r="AX1587" i="1"/>
  <c r="AX1580" i="1"/>
  <c r="AX1602" i="1"/>
  <c r="AX1579" i="1"/>
  <c r="AX1614" i="1"/>
  <c r="AX1604" i="1"/>
  <c r="AX1588" i="1"/>
  <c r="AX1578" i="1"/>
  <c r="AX1595" i="1"/>
  <c r="AX1594" i="1"/>
  <c r="AX1613" i="1"/>
  <c r="AX1612" i="1"/>
  <c r="AX1577" i="1"/>
  <c r="AX1593" i="1"/>
  <c r="AX1617" i="1"/>
  <c r="AX1592" i="1"/>
  <c r="AX1590" i="1"/>
  <c r="AX1615" i="1"/>
  <c r="AX1576" i="1"/>
  <c r="AX1573" i="1"/>
  <c r="AX1543" i="1"/>
  <c r="AX1572" i="1"/>
  <c r="AX1575" i="1"/>
  <c r="AX1560" i="1"/>
  <c r="AX1548" i="1"/>
  <c r="AX1541" i="1"/>
  <c r="AX1559" i="1"/>
  <c r="AX1558" i="1"/>
  <c r="AX1540" i="1"/>
  <c r="AX1550" i="1"/>
  <c r="AX1574" i="1"/>
  <c r="AX1564" i="1"/>
  <c r="AX1563" i="1"/>
  <c r="AX1569" i="1"/>
  <c r="AX1539" i="1"/>
  <c r="AX1565" i="1"/>
  <c r="AX1546" i="1"/>
  <c r="AX1556" i="1"/>
  <c r="AX1568" i="1"/>
  <c r="AX1567" i="1"/>
  <c r="AX1562" i="1"/>
  <c r="AX1554" i="1"/>
  <c r="AX1551" i="1"/>
  <c r="AX1571" i="1"/>
  <c r="AX1553" i="1"/>
  <c r="AX1547" i="1"/>
  <c r="AX1538" i="1"/>
  <c r="AX1566" i="1"/>
  <c r="AX1545" i="1"/>
  <c r="AX1549" i="1"/>
  <c r="AX1570" i="1"/>
  <c r="AX1542" i="1"/>
  <c r="AX1557" i="1"/>
  <c r="AX1552" i="1"/>
  <c r="AX1561" i="1"/>
  <c r="AX1537" i="1"/>
  <c r="AX1544" i="1"/>
  <c r="AX1555" i="1"/>
  <c r="AX1536" i="1"/>
  <c r="AX1535" i="1"/>
  <c r="AX1508" i="1"/>
  <c r="AX1525" i="1"/>
  <c r="AX1507" i="1"/>
  <c r="AX1500" i="1"/>
  <c r="AX1534" i="1"/>
  <c r="AX1511" i="1"/>
  <c r="AX1503" i="1"/>
  <c r="AX1528" i="1"/>
  <c r="AX1499" i="1"/>
  <c r="AX1501" i="1"/>
  <c r="AX1527" i="1"/>
  <c r="AX1531" i="1"/>
  <c r="AX1520" i="1"/>
  <c r="AX1524" i="1"/>
  <c r="AX1509" i="1"/>
  <c r="AX1522" i="1"/>
  <c r="AX1523" i="1"/>
  <c r="AX1516" i="1"/>
  <c r="AX1530" i="1"/>
  <c r="AX1519" i="1"/>
  <c r="AX1518" i="1"/>
  <c r="AX1533" i="1"/>
  <c r="AX1498" i="1"/>
  <c r="AX1497" i="1"/>
  <c r="AX1502" i="1"/>
  <c r="AX1496" i="1"/>
  <c r="AX1506" i="1"/>
  <c r="AX1517" i="1"/>
  <c r="AX1521" i="1"/>
  <c r="AX1512" i="1"/>
  <c r="AX1532" i="1"/>
  <c r="AX1515" i="1"/>
  <c r="AX1495" i="1"/>
  <c r="AX1529" i="1"/>
  <c r="AX1514" i="1"/>
  <c r="AX1494" i="1"/>
  <c r="AX1493" i="1"/>
  <c r="AX1505" i="1"/>
  <c r="AX1492" i="1"/>
  <c r="AX1504" i="1"/>
  <c r="AX1526" i="1"/>
  <c r="AX1513" i="1"/>
  <c r="AX1510" i="1"/>
  <c r="AX1489" i="1"/>
  <c r="AX1464" i="1"/>
  <c r="AX1491" i="1"/>
  <c r="AX1488" i="1"/>
  <c r="AX1449" i="1"/>
  <c r="AX1483" i="1"/>
  <c r="AX1456" i="1"/>
  <c r="AX1448" i="1"/>
  <c r="AX1450" i="1"/>
  <c r="AX1463" i="1"/>
  <c r="AX1477" i="1"/>
  <c r="AX1470" i="1"/>
  <c r="AX1476" i="1"/>
  <c r="AX1487" i="1"/>
  <c r="AX1479" i="1"/>
  <c r="AX1454" i="1"/>
  <c r="AX1486" i="1"/>
  <c r="AX1482" i="1"/>
  <c r="AX1478" i="1"/>
  <c r="AX1481" i="1"/>
  <c r="AX1455" i="1"/>
  <c r="AX1475" i="1"/>
  <c r="AX1480" i="1"/>
  <c r="AX1447" i="1"/>
  <c r="AX1474" i="1"/>
  <c r="AX1459" i="1"/>
  <c r="AX1462" i="1"/>
  <c r="AX1467" i="1"/>
  <c r="AX1446" i="1"/>
  <c r="AX1457" i="1"/>
  <c r="AX1453" i="1"/>
  <c r="AX1466" i="1"/>
  <c r="AX1445" i="1"/>
  <c r="AX1473" i="1"/>
  <c r="AX1461" i="1"/>
  <c r="AX1444" i="1"/>
  <c r="AX1460" i="1"/>
  <c r="AX1443" i="1"/>
  <c r="AX1472" i="1"/>
  <c r="AX1469" i="1"/>
  <c r="AX1490" i="1"/>
  <c r="AX1485" i="1"/>
  <c r="AX1442" i="1"/>
  <c r="AX1465" i="1"/>
  <c r="AX1458" i="1"/>
  <c r="AX1471" i="1"/>
  <c r="AX1452" i="1"/>
  <c r="AX1468" i="1"/>
  <c r="AX1484" i="1"/>
  <c r="AX1451" i="1"/>
  <c r="AX1437" i="1"/>
  <c r="AX1435" i="1"/>
  <c r="AX1412" i="1"/>
  <c r="AX1411" i="1"/>
  <c r="AX1430" i="1"/>
  <c r="AX1410" i="1"/>
  <c r="AX1406" i="1"/>
  <c r="AX1417" i="1"/>
  <c r="AX1431" i="1"/>
  <c r="AX1426" i="1"/>
  <c r="AX1439" i="1"/>
  <c r="AX1425" i="1"/>
  <c r="AX1420" i="1"/>
  <c r="AX1405" i="1"/>
  <c r="AX1409" i="1"/>
  <c r="AX1433" i="1"/>
  <c r="AX1404" i="1"/>
  <c r="AX1403" i="1"/>
  <c r="AX1424" i="1"/>
  <c r="AX1441" i="1"/>
  <c r="AX1440" i="1"/>
  <c r="AX1422" i="1"/>
  <c r="AX1419" i="1"/>
  <c r="AX1416" i="1"/>
  <c r="AX1428" i="1"/>
  <c r="AX1432" i="1"/>
  <c r="AX1438" i="1"/>
  <c r="AX1413" i="1"/>
  <c r="AX1423" i="1"/>
  <c r="AX1402" i="1"/>
  <c r="AX1418" i="1"/>
  <c r="AX1407" i="1"/>
  <c r="AX1421" i="1"/>
  <c r="AX1434" i="1"/>
  <c r="AX1414" i="1"/>
  <c r="AX1436" i="1"/>
  <c r="AX1429" i="1"/>
  <c r="AX1427" i="1"/>
  <c r="AX1408" i="1"/>
  <c r="AX1415" i="1"/>
  <c r="AX1382" i="1"/>
  <c r="AX1397" i="1"/>
  <c r="AX1386" i="1"/>
  <c r="AX1388" i="1"/>
  <c r="AX1381" i="1"/>
  <c r="AX1384" i="1"/>
  <c r="AX1385" i="1"/>
  <c r="AX1391" i="1"/>
  <c r="AX1387" i="1"/>
  <c r="AX1399" i="1"/>
  <c r="AX1396" i="1"/>
  <c r="AX1380" i="1"/>
  <c r="AX1393" i="1"/>
  <c r="AX1383" i="1"/>
  <c r="AX1398" i="1"/>
  <c r="AX1389" i="1"/>
  <c r="AX1392" i="1"/>
  <c r="AX1395" i="1"/>
  <c r="AX1400" i="1"/>
  <c r="AX1390" i="1"/>
  <c r="AX1401" i="1"/>
  <c r="AX1394" i="1"/>
  <c r="AX1370" i="1"/>
  <c r="AX1366" i="1"/>
  <c r="AX1379" i="1"/>
  <c r="AX1355" i="1"/>
  <c r="AX1346" i="1"/>
  <c r="AX1356" i="1"/>
  <c r="AX1354" i="1"/>
  <c r="AX1353" i="1"/>
  <c r="AX1349" i="1"/>
  <c r="AX1371" i="1"/>
  <c r="AX1345" i="1"/>
  <c r="AX1364" i="1"/>
  <c r="AX1344" i="1"/>
  <c r="AX1362" i="1"/>
  <c r="AX1358" i="1"/>
  <c r="AX1348" i="1"/>
  <c r="AX1343" i="1"/>
  <c r="AX1342" i="1"/>
  <c r="AX1368" i="1"/>
  <c r="AX1350" i="1"/>
  <c r="AX1378" i="1"/>
  <c r="AX1341" i="1"/>
  <c r="AX1369" i="1"/>
  <c r="AX1351" i="1"/>
  <c r="AX1360" i="1"/>
  <c r="AX1359" i="1"/>
  <c r="AX1365" i="1"/>
  <c r="AX1361" i="1"/>
  <c r="AX1352" i="1"/>
  <c r="AX1377" i="1"/>
  <c r="AX1340" i="1"/>
  <c r="AX1376" i="1"/>
  <c r="AX1373" i="1"/>
  <c r="AX1347" i="1"/>
  <c r="AX1367" i="1"/>
  <c r="AX1339" i="1"/>
  <c r="AX1375" i="1"/>
  <c r="AX1338" i="1"/>
  <c r="AX1357" i="1"/>
  <c r="AX1372" i="1"/>
  <c r="AX1374" i="1"/>
  <c r="AX1363" i="1"/>
  <c r="AX1329" i="1"/>
  <c r="AX1335" i="1"/>
  <c r="AX1330" i="1"/>
  <c r="AX1328" i="1"/>
  <c r="AX1331" i="1"/>
  <c r="AX1323" i="1"/>
  <c r="AX1326" i="1"/>
  <c r="AX1325" i="1"/>
  <c r="AX1327" i="1"/>
  <c r="AX1322" i="1"/>
  <c r="AX1334" i="1"/>
  <c r="AX1324" i="1"/>
  <c r="AX1337" i="1"/>
  <c r="AX1321" i="1"/>
  <c r="AX1333" i="1"/>
  <c r="AX1320" i="1"/>
  <c r="AX1332" i="1"/>
  <c r="AX1336" i="1"/>
  <c r="AX1296" i="1"/>
  <c r="AX1308" i="1"/>
  <c r="AX1295" i="1"/>
  <c r="AX1297" i="1"/>
  <c r="AX1317" i="1"/>
  <c r="AX1300" i="1"/>
  <c r="AX1315" i="1"/>
  <c r="AX1314" i="1"/>
  <c r="AX1302" i="1"/>
  <c r="AX1310" i="1"/>
  <c r="AX1298" i="1"/>
  <c r="AX1309" i="1"/>
  <c r="AX1305" i="1"/>
  <c r="AX1313" i="1"/>
  <c r="AX1303" i="1"/>
  <c r="AX1299" i="1"/>
  <c r="AX1304" i="1"/>
  <c r="AX1294" i="1"/>
  <c r="AX1319" i="1"/>
  <c r="AX1301" i="1"/>
  <c r="AX1316" i="1"/>
  <c r="AX1318" i="1"/>
  <c r="AX1311" i="1"/>
  <c r="AX1307" i="1"/>
  <c r="AX1293" i="1"/>
  <c r="AX1306" i="1"/>
  <c r="AX1312" i="1"/>
  <c r="AX1278" i="1"/>
  <c r="AX1287" i="1"/>
  <c r="AX1290" i="1"/>
  <c r="AX1282" i="1"/>
  <c r="AX1281" i="1"/>
  <c r="AX1284" i="1"/>
  <c r="AX1277" i="1"/>
  <c r="AX1286" i="1"/>
  <c r="AX1279" i="1"/>
  <c r="AX1289" i="1"/>
  <c r="AX1280" i="1"/>
  <c r="AX1285" i="1"/>
  <c r="AX1292" i="1"/>
  <c r="AX1291" i="1"/>
  <c r="AX1283" i="1"/>
  <c r="AX1288" i="1"/>
  <c r="AX1276" i="1"/>
  <c r="AX1269" i="1"/>
  <c r="AX1272" i="1"/>
  <c r="AX1261" i="1"/>
  <c r="AX1260" i="1"/>
  <c r="AX1274" i="1"/>
  <c r="AX1268" i="1"/>
  <c r="AX1270" i="1"/>
  <c r="AX1267" i="1"/>
  <c r="AX1252" i="1"/>
  <c r="AX1255" i="1"/>
  <c r="AX1254" i="1"/>
  <c r="AX1251" i="1"/>
  <c r="AX1275" i="1"/>
  <c r="AX1266" i="1"/>
  <c r="AX1253" i="1"/>
  <c r="AX1265" i="1"/>
  <c r="AX1264" i="1"/>
  <c r="AX1256" i="1"/>
  <c r="AX1271" i="1"/>
  <c r="AX1263" i="1"/>
  <c r="AX1259" i="1"/>
  <c r="AX1258" i="1"/>
  <c r="AX1273" i="1"/>
  <c r="AX1262" i="1"/>
  <c r="AX1257" i="1"/>
  <c r="AX1242" i="1"/>
  <c r="AX1244" i="1"/>
  <c r="AX1247" i="1"/>
  <c r="AX1240" i="1"/>
  <c r="AX1245" i="1"/>
  <c r="AX1239" i="1"/>
  <c r="AX1250" i="1"/>
  <c r="AX1241" i="1"/>
  <c r="AX1243" i="1"/>
  <c r="AX1238" i="1"/>
  <c r="AX1237" i="1"/>
  <c r="AX1249" i="1"/>
  <c r="AX1246" i="1"/>
  <c r="AX1248" i="1"/>
  <c r="AX1236" i="1"/>
  <c r="AX1235" i="1"/>
  <c r="AX1229" i="1"/>
  <c r="AX1227" i="1"/>
  <c r="AX1225" i="1"/>
  <c r="AX1224" i="1"/>
  <c r="AX1230" i="1"/>
  <c r="AX1234" i="1"/>
  <c r="AX1232" i="1"/>
  <c r="AX1223" i="1"/>
  <c r="AX1228" i="1"/>
  <c r="AX1233" i="1"/>
  <c r="AX1231" i="1"/>
  <c r="AX1226" i="1"/>
  <c r="AX1211" i="1"/>
  <c r="AX1197" i="1"/>
  <c r="AX1220" i="1"/>
  <c r="AX1210" i="1"/>
  <c r="AX1196" i="1"/>
  <c r="AX1209" i="1"/>
  <c r="AX1216" i="1"/>
  <c r="AX1192" i="1"/>
  <c r="AX1208" i="1"/>
  <c r="AX1191" i="1"/>
  <c r="AX1206" i="1"/>
  <c r="AX1190" i="1"/>
  <c r="AX1201" i="1"/>
  <c r="AX1212" i="1"/>
  <c r="AX1194" i="1"/>
  <c r="AX1214" i="1"/>
  <c r="AX1193" i="1"/>
  <c r="AX1199" i="1"/>
  <c r="AX1204" i="1"/>
  <c r="AX1203" i="1"/>
  <c r="AX1205" i="1"/>
  <c r="AX1202" i="1"/>
  <c r="AX1207" i="1"/>
  <c r="AX1219" i="1"/>
  <c r="AX1189" i="1"/>
  <c r="AX1200" i="1"/>
  <c r="AX1198" i="1"/>
  <c r="AX1188" i="1"/>
  <c r="AX1215" i="1"/>
  <c r="AX1222" i="1"/>
  <c r="AX1213" i="1"/>
  <c r="AX1221" i="1"/>
  <c r="AX1217" i="1"/>
  <c r="AX1218" i="1"/>
  <c r="AX1195" i="1"/>
  <c r="AX1169" i="1"/>
  <c r="AX1168" i="1"/>
  <c r="AX1184" i="1"/>
  <c r="AX1173" i="1"/>
  <c r="AX1171" i="1"/>
  <c r="AX1181" i="1"/>
  <c r="AX1180" i="1"/>
  <c r="AX1170" i="1"/>
  <c r="AX1167" i="1"/>
  <c r="AX1175" i="1"/>
  <c r="AX1166" i="1"/>
  <c r="AX1177" i="1"/>
  <c r="AX1187" i="1"/>
  <c r="AX1179" i="1"/>
  <c r="AX1165" i="1"/>
  <c r="AX1183" i="1"/>
  <c r="AX1185" i="1"/>
  <c r="AX1164" i="1"/>
  <c r="AX1174" i="1"/>
  <c r="AX1163" i="1"/>
  <c r="AX1186" i="1"/>
  <c r="AX1182" i="1"/>
  <c r="AX1178" i="1"/>
  <c r="AX1172" i="1"/>
  <c r="AX1176" i="1"/>
  <c r="AX1147" i="1"/>
  <c r="AX1155" i="1"/>
  <c r="AX1146" i="1"/>
  <c r="AX1158" i="1"/>
  <c r="AX1156" i="1"/>
  <c r="AX1145" i="1"/>
  <c r="AX1157" i="1"/>
  <c r="AX1153" i="1"/>
  <c r="AX1148" i="1"/>
  <c r="AX1149" i="1"/>
  <c r="AX1152" i="1"/>
  <c r="AX1162" i="1"/>
  <c r="AX1150" i="1"/>
  <c r="AX1154" i="1"/>
  <c r="AX1160" i="1"/>
  <c r="AX1159" i="1"/>
  <c r="AX1151" i="1"/>
  <c r="AX1161" i="1"/>
  <c r="AX1128" i="1"/>
  <c r="AX1141" i="1"/>
  <c r="AX1127" i="1"/>
  <c r="AX1130" i="1"/>
  <c r="AX1126" i="1"/>
  <c r="AX1136" i="1"/>
  <c r="AX1137" i="1"/>
  <c r="AX1125" i="1"/>
  <c r="AX1129" i="1"/>
  <c r="AX1138" i="1"/>
  <c r="AX1133" i="1"/>
  <c r="AX1132" i="1"/>
  <c r="AX1135" i="1"/>
  <c r="AX1131" i="1"/>
  <c r="AX1139" i="1"/>
  <c r="AX1144" i="1"/>
  <c r="AX1142" i="1"/>
  <c r="AX1140" i="1"/>
  <c r="AX1134" i="1"/>
  <c r="AX1143" i="1"/>
  <c r="AX1115" i="1"/>
  <c r="AX1119" i="1"/>
  <c r="AX1113" i="1"/>
  <c r="AX1121" i="1"/>
  <c r="AX1124" i="1"/>
  <c r="AX1106" i="1"/>
  <c r="AX1109" i="1"/>
  <c r="AX1120" i="1"/>
  <c r="AX1114" i="1"/>
  <c r="AX1116" i="1"/>
  <c r="AX1107" i="1"/>
  <c r="AX1105" i="1"/>
  <c r="AX1117" i="1"/>
  <c r="AX1104" i="1"/>
  <c r="AX1118" i="1"/>
  <c r="AX1122" i="1"/>
  <c r="AX1111" i="1"/>
  <c r="AX1112" i="1"/>
  <c r="AX1123" i="1"/>
  <c r="AX1108" i="1"/>
  <c r="AX1110" i="1"/>
  <c r="AX1079" i="1"/>
  <c r="AX1076" i="1"/>
  <c r="AX1084" i="1"/>
  <c r="AX1082" i="1"/>
  <c r="AX1095" i="1"/>
  <c r="AX1101" i="1"/>
  <c r="AX1094" i="1"/>
  <c r="AX1093" i="1"/>
  <c r="AX1072" i="1"/>
  <c r="AX1102" i="1"/>
  <c r="AX1096" i="1"/>
  <c r="AX1081" i="1"/>
  <c r="AX1090" i="1"/>
  <c r="AX1100" i="1"/>
  <c r="AX1077" i="1"/>
  <c r="AX1070" i="1"/>
  <c r="AX1099" i="1"/>
  <c r="AX1086" i="1"/>
  <c r="AX1069" i="1"/>
  <c r="AX1071" i="1"/>
  <c r="AX1073" i="1"/>
  <c r="AX1075" i="1"/>
  <c r="AX1088" i="1"/>
  <c r="AX1089" i="1"/>
  <c r="AX1068" i="1"/>
  <c r="AX1078" i="1"/>
  <c r="AX1067" i="1"/>
  <c r="AX1092" i="1"/>
  <c r="AX1103" i="1"/>
  <c r="AX1085" i="1"/>
  <c r="AX1083" i="1"/>
  <c r="AX1087" i="1"/>
  <c r="AX1097" i="1"/>
  <c r="AX1080" i="1"/>
  <c r="AX1074" i="1"/>
  <c r="AX1098" i="1"/>
  <c r="AX1066" i="1"/>
  <c r="AX1091" i="1"/>
  <c r="AX1065" i="1"/>
  <c r="AX1059" i="1"/>
  <c r="AX1048" i="1"/>
  <c r="AX1064" i="1"/>
  <c r="AX1049" i="1"/>
  <c r="AX1054" i="1"/>
  <c r="AX1063" i="1"/>
  <c r="AX1053" i="1"/>
  <c r="AX1052" i="1"/>
  <c r="AX1057" i="1"/>
  <c r="AX1047" i="1"/>
  <c r="AX1051" i="1"/>
  <c r="AX1045" i="1"/>
  <c r="AX1042" i="1"/>
  <c r="AX1046" i="1"/>
  <c r="AX1044" i="1"/>
  <c r="AX1058" i="1"/>
  <c r="AX1062" i="1"/>
  <c r="AX1060" i="1"/>
  <c r="AX1050" i="1"/>
  <c r="AX1056" i="1"/>
  <c r="AX1061" i="1"/>
  <c r="AX1043" i="1"/>
  <c r="AX1055" i="1"/>
  <c r="AX1033" i="1"/>
  <c r="AX1034" i="1"/>
  <c r="AX1027" i="1"/>
  <c r="AX1035" i="1"/>
  <c r="AX1026" i="1"/>
  <c r="AX1031" i="1"/>
  <c r="AX1039" i="1"/>
  <c r="AX1025" i="1"/>
  <c r="AX1040" i="1"/>
  <c r="AX1028" i="1"/>
  <c r="AX1032" i="1"/>
  <c r="AX1030" i="1"/>
  <c r="AX1041" i="1"/>
  <c r="AX1029" i="1"/>
  <c r="AX1036" i="1"/>
  <c r="AX1038" i="1"/>
  <c r="AX1024" i="1"/>
  <c r="AX1037" i="1"/>
  <c r="AX1018" i="1"/>
  <c r="AX1017" i="1"/>
  <c r="AX1023" i="1"/>
  <c r="AX1016" i="1"/>
  <c r="AX1021" i="1"/>
  <c r="AX1022" i="1"/>
  <c r="AX1020" i="1"/>
  <c r="AX1015" i="1"/>
  <c r="AX1019" i="1"/>
  <c r="AX1010" i="1"/>
  <c r="AX1006" i="1"/>
  <c r="AX1004" i="1"/>
  <c r="AX1011" i="1"/>
  <c r="AX1003" i="1"/>
  <c r="AX1013" i="1"/>
  <c r="AX1012" i="1"/>
  <c r="AX1014" i="1"/>
  <c r="AX1008" i="1"/>
  <c r="AX1009" i="1"/>
  <c r="AX1005" i="1"/>
  <c r="AX1007" i="1"/>
  <c r="AX997" i="1"/>
  <c r="AX998" i="1"/>
  <c r="AX1000" i="1"/>
  <c r="AX995" i="1"/>
  <c r="AX996" i="1"/>
  <c r="AX992" i="1"/>
  <c r="AX993" i="1"/>
  <c r="AX994" i="1"/>
  <c r="AX999" i="1"/>
  <c r="AX1002" i="1"/>
  <c r="AX1001" i="1"/>
  <c r="AX991" i="1"/>
  <c r="AX990" i="1"/>
  <c r="AX989" i="1"/>
  <c r="AX984" i="1"/>
  <c r="AX985" i="1"/>
  <c r="AX983" i="1"/>
  <c r="AX987" i="1"/>
  <c r="AX986" i="1"/>
  <c r="AX988" i="1"/>
  <c r="AX977" i="1"/>
  <c r="AX974" i="1"/>
  <c r="AX981" i="1"/>
  <c r="AX978" i="1"/>
  <c r="AX980" i="1"/>
  <c r="AX975" i="1"/>
  <c r="AX979" i="1"/>
  <c r="AX976" i="1"/>
  <c r="AX982" i="1"/>
  <c r="AX971" i="1"/>
  <c r="AX970" i="1"/>
  <c r="AX973" i="1"/>
  <c r="AX969" i="1"/>
  <c r="AX968" i="1"/>
  <c r="AX972" i="1"/>
  <c r="AX960" i="1"/>
  <c r="AX963" i="1"/>
  <c r="AX962" i="1"/>
  <c r="AX959" i="1"/>
  <c r="AX967" i="1"/>
  <c r="AX966" i="1"/>
  <c r="AX964" i="1"/>
  <c r="AX961" i="1"/>
  <c r="AX965" i="1"/>
  <c r="AX958" i="1"/>
  <c r="AX951" i="1"/>
  <c r="AX944" i="1"/>
  <c r="AX948" i="1"/>
  <c r="AX955" i="1"/>
  <c r="AX947" i="1"/>
  <c r="AX952" i="1"/>
  <c r="AX945" i="1"/>
  <c r="AX950" i="1"/>
  <c r="AX949" i="1"/>
  <c r="AX946" i="1"/>
  <c r="AX954" i="1"/>
  <c r="AX957" i="1"/>
  <c r="AX953" i="1"/>
  <c r="AX956" i="1"/>
  <c r="AX938" i="1"/>
  <c r="AX940" i="1"/>
  <c r="AX941" i="1"/>
  <c r="AX939" i="1"/>
  <c r="AX937" i="1"/>
  <c r="AX943" i="1"/>
  <c r="AX942" i="1"/>
  <c r="AX936" i="1"/>
  <c r="AX927" i="1"/>
  <c r="AX921" i="1"/>
  <c r="AX928" i="1"/>
  <c r="AX922" i="1"/>
  <c r="AX912" i="1"/>
  <c r="AX924" i="1"/>
  <c r="AX917" i="1"/>
  <c r="AX918" i="1"/>
  <c r="AX914" i="1"/>
  <c r="AX929" i="1"/>
  <c r="AX916" i="1"/>
  <c r="AX920" i="1"/>
  <c r="AX934" i="1"/>
  <c r="AX915" i="1"/>
  <c r="AX931" i="1"/>
  <c r="AX919" i="1"/>
  <c r="AX930" i="1"/>
  <c r="AX935" i="1"/>
  <c r="AX913" i="1"/>
  <c r="AX923" i="1"/>
  <c r="AX925" i="1"/>
  <c r="AX932" i="1"/>
  <c r="AX926" i="1"/>
  <c r="AX933" i="1"/>
  <c r="AX911" i="1"/>
  <c r="AX910" i="1"/>
  <c r="AX905" i="1"/>
  <c r="AX906" i="1"/>
  <c r="AX904" i="1"/>
  <c r="AX907" i="1"/>
  <c r="AX909" i="1"/>
  <c r="AX908" i="1"/>
  <c r="AX902" i="1"/>
  <c r="AX896" i="1"/>
  <c r="AX900" i="1"/>
  <c r="AX895" i="1"/>
  <c r="AX903" i="1"/>
  <c r="AX898" i="1"/>
  <c r="AX897" i="1"/>
  <c r="AX901" i="1"/>
  <c r="AX899" i="1"/>
  <c r="AX888" i="1"/>
  <c r="AX891" i="1"/>
  <c r="AX894" i="1"/>
  <c r="AX887" i="1"/>
  <c r="AX890" i="1"/>
  <c r="AX892" i="1"/>
  <c r="AX889" i="1"/>
  <c r="AX893" i="1"/>
  <c r="AX883" i="1"/>
  <c r="AX885" i="1"/>
  <c r="AX882" i="1"/>
  <c r="AX886" i="1"/>
  <c r="AX881" i="1"/>
  <c r="AX884" i="1"/>
  <c r="AX880" i="1"/>
  <c r="AX879" i="1"/>
  <c r="AX878" i="1"/>
  <c r="AX876" i="1"/>
  <c r="AX877" i="1"/>
  <c r="AX872" i="1"/>
  <c r="AX871" i="1"/>
  <c r="AX875" i="1"/>
  <c r="AX870" i="1"/>
  <c r="AX873" i="1"/>
  <c r="AX874" i="1"/>
  <c r="AX864" i="1"/>
  <c r="AX865" i="1"/>
  <c r="AX857" i="1"/>
  <c r="AX858" i="1"/>
  <c r="AX869" i="1"/>
  <c r="AX868" i="1"/>
  <c r="AX863" i="1"/>
  <c r="AX861" i="1"/>
  <c r="AX859" i="1"/>
  <c r="AX866" i="1"/>
  <c r="AX860" i="1"/>
  <c r="AX856" i="1"/>
  <c r="AX862" i="1"/>
  <c r="AX867" i="1"/>
  <c r="AX848" i="1"/>
  <c r="AX846" i="1"/>
  <c r="AX853" i="1"/>
  <c r="AX845" i="1"/>
  <c r="AX852" i="1"/>
  <c r="AX851" i="1"/>
  <c r="AX847" i="1"/>
  <c r="AX855" i="1"/>
  <c r="AX849" i="1"/>
  <c r="AX854" i="1"/>
  <c r="AX850" i="1"/>
  <c r="AX842" i="1"/>
  <c r="AX844" i="1"/>
  <c r="AX839" i="1"/>
  <c r="AX840" i="1"/>
  <c r="AX841" i="1"/>
  <c r="AX843" i="1"/>
  <c r="AX838" i="1"/>
  <c r="AX837" i="1"/>
  <c r="AX829" i="1"/>
  <c r="AX833" i="1"/>
  <c r="AX827" i="1"/>
  <c r="AX824" i="1"/>
  <c r="AX825" i="1"/>
  <c r="AX822" i="1"/>
  <c r="AX836" i="1"/>
  <c r="AX828" i="1"/>
  <c r="AX830" i="1"/>
  <c r="AX835" i="1"/>
  <c r="AX831" i="1"/>
  <c r="AX834" i="1"/>
  <c r="AX823" i="1"/>
  <c r="AX832" i="1"/>
  <c r="AX826" i="1"/>
  <c r="AX820" i="1"/>
  <c r="AX821" i="1"/>
  <c r="AX814" i="1"/>
  <c r="AX815" i="1"/>
  <c r="AX816" i="1"/>
  <c r="AX817" i="1"/>
  <c r="AX819" i="1"/>
  <c r="AX818" i="1"/>
  <c r="AX809" i="1"/>
  <c r="AX813" i="1"/>
  <c r="AX810" i="1"/>
  <c r="AX808" i="1"/>
  <c r="AX812" i="1"/>
  <c r="AX811" i="1"/>
  <c r="AX807" i="1"/>
  <c r="AX803" i="1"/>
  <c r="AX806" i="1"/>
  <c r="AX805" i="1"/>
  <c r="AX804" i="1"/>
  <c r="AX798" i="1"/>
  <c r="AX801" i="1"/>
  <c r="AX799" i="1"/>
  <c r="AX800" i="1"/>
  <c r="AX797" i="1"/>
  <c r="AX796" i="1"/>
  <c r="AX802" i="1"/>
  <c r="AX791" i="1"/>
  <c r="AX785" i="1"/>
  <c r="AX795" i="1"/>
  <c r="AX790" i="1"/>
  <c r="AX792" i="1"/>
  <c r="AX787" i="1"/>
  <c r="AX783" i="1"/>
  <c r="AX786" i="1"/>
  <c r="AX784" i="1"/>
  <c r="AX788" i="1"/>
  <c r="AX789" i="1"/>
  <c r="AX794" i="1"/>
  <c r="AX793" i="1"/>
  <c r="AX777" i="1"/>
  <c r="AX778" i="1"/>
  <c r="AX781" i="1"/>
  <c r="AX776" i="1"/>
  <c r="AX775" i="1"/>
  <c r="AX779" i="1"/>
  <c r="AX782" i="1"/>
  <c r="AX780" i="1"/>
  <c r="AX766" i="1"/>
  <c r="AX774" i="1"/>
  <c r="AX769" i="1"/>
  <c r="AX767" i="1"/>
  <c r="AX764" i="1"/>
  <c r="AX773" i="1"/>
  <c r="AX770" i="1"/>
  <c r="AX771" i="1"/>
  <c r="AX768" i="1"/>
  <c r="AX772" i="1"/>
  <c r="AX765" i="1"/>
  <c r="AX758" i="1"/>
  <c r="AX759" i="1"/>
  <c r="AX763" i="1"/>
  <c r="AX760" i="1"/>
  <c r="AX762" i="1"/>
  <c r="AX757" i="1"/>
  <c r="AX756" i="1"/>
  <c r="AX761" i="1"/>
  <c r="AX755" i="1"/>
  <c r="AX753" i="1"/>
  <c r="AX752" i="1"/>
  <c r="AX750" i="1"/>
  <c r="AX754" i="1"/>
  <c r="AX751" i="1"/>
  <c r="AX747" i="1"/>
  <c r="AX742" i="1"/>
  <c r="AX740" i="1"/>
  <c r="AX746" i="1"/>
  <c r="AX748" i="1"/>
  <c r="AX744" i="1"/>
  <c r="AX741" i="1"/>
  <c r="AX749" i="1"/>
  <c r="AX745" i="1"/>
  <c r="AX743" i="1"/>
  <c r="AX729" i="1"/>
  <c r="AX732" i="1"/>
  <c r="AX730" i="1"/>
  <c r="AX728" i="1"/>
  <c r="AX737" i="1"/>
  <c r="AX726" i="1"/>
  <c r="AX739" i="1"/>
  <c r="AX725" i="1"/>
  <c r="AX736" i="1"/>
  <c r="AX731" i="1"/>
  <c r="AX738" i="1"/>
  <c r="AX733" i="1"/>
  <c r="AX735" i="1"/>
  <c r="AX734" i="1"/>
  <c r="AX727" i="1"/>
  <c r="AX722" i="1"/>
  <c r="AX724" i="1"/>
  <c r="AX721" i="1"/>
  <c r="AX723" i="1"/>
  <c r="AX713" i="1"/>
  <c r="AX708" i="1"/>
  <c r="AX707" i="1"/>
  <c r="AX720" i="1"/>
  <c r="AX717" i="1"/>
  <c r="AX719" i="1"/>
  <c r="AX718" i="1"/>
  <c r="AX716" i="1"/>
  <c r="AX710" i="1"/>
  <c r="AX715" i="1"/>
  <c r="AX712" i="1"/>
  <c r="AX709" i="1"/>
  <c r="AX714" i="1"/>
  <c r="AX711" i="1"/>
  <c r="AX701" i="1"/>
  <c r="AX706" i="1"/>
  <c r="AX700" i="1"/>
  <c r="AX702" i="1"/>
  <c r="AX699" i="1"/>
  <c r="AX705" i="1"/>
  <c r="AX704" i="1"/>
  <c r="AX703" i="1"/>
  <c r="AX697" i="1"/>
  <c r="AX695" i="1"/>
  <c r="AX696" i="1"/>
  <c r="AX698" i="1"/>
  <c r="AX694" i="1"/>
  <c r="AX691" i="1"/>
  <c r="AX693" i="1"/>
  <c r="AX692" i="1"/>
  <c r="AX690" i="1"/>
  <c r="AX685" i="1"/>
  <c r="AX688" i="1"/>
  <c r="AX689" i="1"/>
  <c r="AX687" i="1"/>
  <c r="AX686" i="1"/>
  <c r="AX683" i="1"/>
  <c r="AX682" i="1"/>
  <c r="AX680" i="1"/>
  <c r="AX681" i="1"/>
  <c r="AX679" i="1"/>
  <c r="AX684" i="1"/>
  <c r="AX672" i="1"/>
  <c r="AX675" i="1"/>
  <c r="AX673" i="1"/>
  <c r="AX676" i="1"/>
  <c r="AX670" i="1"/>
  <c r="AX678" i="1"/>
  <c r="AX669" i="1"/>
  <c r="AX671" i="1"/>
  <c r="AX674" i="1"/>
  <c r="AX677" i="1"/>
  <c r="AX662" i="1"/>
  <c r="AX666" i="1"/>
  <c r="AX668" i="1"/>
  <c r="AX665" i="1"/>
  <c r="AX661" i="1"/>
  <c r="AX667" i="1"/>
  <c r="AX663" i="1"/>
  <c r="AX664" i="1"/>
  <c r="AX659" i="1"/>
  <c r="AX660" i="1"/>
  <c r="AX658" i="1"/>
  <c r="AX657" i="1"/>
  <c r="AX656" i="1"/>
  <c r="AX655" i="1"/>
  <c r="AX648" i="1"/>
  <c r="AX651" i="1"/>
  <c r="AX654" i="1"/>
  <c r="AX652" i="1"/>
  <c r="AX653" i="1"/>
  <c r="AX647" i="1"/>
  <c r="AX650" i="1"/>
  <c r="AX649" i="1"/>
  <c r="AX644" i="1"/>
  <c r="AX646" i="1"/>
  <c r="AX643" i="1"/>
  <c r="AX645" i="1"/>
  <c r="AX642" i="1"/>
  <c r="AX639" i="1"/>
  <c r="AX638" i="1"/>
  <c r="AX640" i="1"/>
  <c r="AX637" i="1"/>
  <c r="AX641" i="1"/>
  <c r="AX636" i="1"/>
  <c r="AX635" i="1"/>
  <c r="AX631" i="1"/>
  <c r="AX630" i="1"/>
  <c r="AX633" i="1"/>
  <c r="AX634" i="1"/>
  <c r="AX632" i="1"/>
  <c r="AX629" i="1"/>
  <c r="AX626" i="1"/>
  <c r="AX625" i="1"/>
  <c r="AX627" i="1"/>
  <c r="AX628" i="1"/>
  <c r="AX623" i="1"/>
  <c r="AX622" i="1"/>
  <c r="AX624" i="1"/>
  <c r="AX621" i="1"/>
  <c r="AX614" i="1"/>
  <c r="AX617" i="1"/>
  <c r="AX618" i="1"/>
  <c r="AX610" i="1"/>
  <c r="AX616" i="1"/>
  <c r="AX611" i="1"/>
  <c r="AX612" i="1"/>
  <c r="AX615" i="1"/>
  <c r="AX620" i="1"/>
  <c r="AX613" i="1"/>
  <c r="AX619" i="1"/>
  <c r="AX607" i="1"/>
  <c r="AX609" i="1"/>
  <c r="AX606" i="1"/>
  <c r="AX608" i="1"/>
  <c r="AX605" i="1"/>
  <c r="AX603" i="1"/>
  <c r="AX604" i="1"/>
  <c r="AX601" i="1"/>
  <c r="AX602" i="1"/>
  <c r="AX595" i="1"/>
  <c r="AX599" i="1"/>
  <c r="AX600" i="1"/>
  <c r="AX594" i="1"/>
  <c r="AX592" i="1"/>
  <c r="AX598" i="1"/>
  <c r="AX593" i="1"/>
  <c r="AX596" i="1"/>
  <c r="AX597" i="1"/>
  <c r="AX589" i="1"/>
  <c r="AX586" i="1"/>
  <c r="AX591" i="1"/>
  <c r="AX587" i="1"/>
  <c r="AX588" i="1"/>
  <c r="AX590" i="1"/>
  <c r="AX584" i="1"/>
  <c r="AX583" i="1"/>
  <c r="AX585" i="1"/>
  <c r="AX582" i="1"/>
  <c r="AX581" i="1"/>
  <c r="AX577" i="1"/>
  <c r="AX580" i="1"/>
  <c r="AX579" i="1"/>
  <c r="AX578" i="1"/>
  <c r="AX574" i="1"/>
  <c r="AX572" i="1"/>
  <c r="AX570" i="1"/>
  <c r="AX575" i="1"/>
  <c r="AX573" i="1"/>
  <c r="AX569" i="1"/>
  <c r="AX568" i="1"/>
  <c r="AX576" i="1"/>
  <c r="AX571" i="1"/>
  <c r="AX567" i="1"/>
  <c r="AX566" i="1"/>
  <c r="AX563" i="1"/>
  <c r="AX565" i="1"/>
  <c r="AX564" i="1"/>
  <c r="AX562" i="1"/>
  <c r="AX561" i="1"/>
  <c r="AX560" i="1"/>
  <c r="AX559" i="1"/>
  <c r="AX558" i="1"/>
  <c r="AX557" i="1"/>
  <c r="AX556" i="1"/>
  <c r="AX555" i="1"/>
  <c r="AX552" i="1"/>
  <c r="AX554" i="1"/>
  <c r="AX553" i="1"/>
  <c r="AX550" i="1"/>
  <c r="AX548" i="1"/>
  <c r="AX549" i="1"/>
  <c r="AX551" i="1"/>
  <c r="AX547" i="1"/>
  <c r="AX546" i="1"/>
  <c r="AX545" i="1"/>
  <c r="AX544" i="1"/>
  <c r="AX543" i="1"/>
  <c r="AX541" i="1"/>
  <c r="AX542" i="1"/>
  <c r="AX536" i="1"/>
  <c r="AX537" i="1"/>
  <c r="AX534" i="1"/>
  <c r="AX540" i="1"/>
  <c r="AX535" i="1"/>
  <c r="AX538" i="1"/>
  <c r="AX532" i="1"/>
  <c r="AX539" i="1"/>
  <c r="AX531" i="1"/>
  <c r="AX533" i="1"/>
  <c r="AX530" i="1"/>
  <c r="AX529" i="1"/>
  <c r="AX528" i="1"/>
  <c r="AX525" i="1"/>
  <c r="AX527" i="1"/>
  <c r="AX526" i="1"/>
  <c r="AX524" i="1"/>
  <c r="AX523" i="1"/>
  <c r="AX522" i="1"/>
  <c r="AX520" i="1"/>
  <c r="AX519" i="1"/>
  <c r="AX521" i="1"/>
  <c r="AX518" i="1"/>
  <c r="AX517" i="1"/>
  <c r="AX516" i="1"/>
  <c r="AX515" i="1"/>
  <c r="AX514" i="1"/>
  <c r="AX511" i="1"/>
  <c r="AX510" i="1"/>
  <c r="AX512" i="1"/>
  <c r="AX513" i="1"/>
  <c r="AX509" i="1"/>
  <c r="AX507" i="1"/>
  <c r="AX506" i="1"/>
  <c r="AX508" i="1"/>
  <c r="AX502" i="1"/>
  <c r="AX503" i="1"/>
  <c r="AX501" i="1"/>
  <c r="AX504" i="1"/>
  <c r="AX505" i="1"/>
  <c r="AX497" i="1"/>
  <c r="AX500" i="1"/>
  <c r="AX499" i="1"/>
  <c r="AX498" i="1"/>
  <c r="AX495" i="1"/>
  <c r="AX494" i="1"/>
  <c r="AX496" i="1"/>
  <c r="AX489" i="1"/>
  <c r="AX491" i="1"/>
  <c r="AX490" i="1"/>
  <c r="AX492" i="1"/>
  <c r="AX493" i="1"/>
  <c r="AX487" i="1"/>
  <c r="AX486" i="1"/>
  <c r="AX488" i="1"/>
  <c r="AX485" i="1"/>
  <c r="AX483" i="1"/>
  <c r="AX484" i="1"/>
  <c r="AX482" i="1"/>
  <c r="AX476" i="1"/>
  <c r="AX478" i="1"/>
  <c r="AX481" i="1"/>
  <c r="AX475" i="1"/>
  <c r="AX474" i="1"/>
  <c r="AX480" i="1"/>
  <c r="AX473" i="1"/>
  <c r="AX477" i="1"/>
  <c r="AX479" i="1"/>
  <c r="AX471" i="1"/>
  <c r="AX472" i="1"/>
  <c r="AX469" i="1"/>
  <c r="AX470" i="1"/>
  <c r="AX468" i="1"/>
  <c r="AX467" i="1"/>
  <c r="AX464" i="1"/>
  <c r="AX466" i="1"/>
  <c r="AX465" i="1"/>
  <c r="AX463" i="1"/>
  <c r="AX462" i="1"/>
  <c r="AX460" i="1"/>
  <c r="AX461" i="1"/>
  <c r="AX459" i="1"/>
  <c r="AX458" i="1"/>
  <c r="AX457" i="1"/>
  <c r="AX456" i="1"/>
  <c r="AX453" i="1"/>
  <c r="AX454" i="1"/>
  <c r="AX455" i="1"/>
  <c r="AX452" i="1"/>
  <c r="AX451" i="1"/>
  <c r="AX445" i="1"/>
  <c r="AX444" i="1"/>
  <c r="AX448" i="1"/>
  <c r="AX447" i="1"/>
  <c r="AX443" i="1"/>
  <c r="AX450" i="1"/>
  <c r="AX446" i="1"/>
  <c r="AX442" i="1"/>
  <c r="AX441" i="1"/>
  <c r="AX449" i="1"/>
  <c r="AX439" i="1"/>
  <c r="AX438" i="1"/>
  <c r="AX440" i="1"/>
  <c r="AX437" i="1"/>
  <c r="AX436" i="1"/>
  <c r="AX431" i="1"/>
  <c r="AX434" i="1"/>
  <c r="AX433" i="1"/>
  <c r="AX430" i="1"/>
  <c r="AX429" i="1"/>
  <c r="AX435" i="1"/>
  <c r="AX432" i="1"/>
  <c r="AX424" i="1"/>
  <c r="AX423" i="1"/>
  <c r="AX421" i="1"/>
  <c r="AX425" i="1"/>
  <c r="AX426" i="1"/>
  <c r="AX428" i="1"/>
  <c r="AX422" i="1"/>
  <c r="AX427" i="1"/>
  <c r="AX419" i="1"/>
  <c r="AX420" i="1"/>
  <c r="AX418" i="1"/>
  <c r="AX417" i="1"/>
  <c r="AX416" i="1"/>
  <c r="AX415" i="1"/>
  <c r="AX414" i="1"/>
  <c r="AX413" i="1"/>
  <c r="AX411" i="1"/>
  <c r="AX412" i="1"/>
  <c r="AX410" i="1"/>
  <c r="AX409" i="1"/>
  <c r="AX407" i="1"/>
  <c r="AX408" i="1"/>
  <c r="AX405" i="1"/>
  <c r="AX404" i="1"/>
  <c r="AX406" i="1"/>
  <c r="AX400" i="1"/>
  <c r="AX403" i="1"/>
  <c r="AX399" i="1"/>
  <c r="AX402" i="1"/>
  <c r="AX401" i="1"/>
  <c r="AX395" i="1"/>
  <c r="AX398" i="1"/>
  <c r="AX396" i="1"/>
  <c r="AX397" i="1"/>
  <c r="AX394" i="1"/>
  <c r="AX391" i="1"/>
  <c r="AX392" i="1"/>
  <c r="AX393" i="1"/>
  <c r="AX390" i="1"/>
  <c r="AX384" i="1"/>
  <c r="AX389" i="1"/>
  <c r="AX387" i="1"/>
  <c r="AX385" i="1"/>
  <c r="AX388" i="1"/>
  <c r="AX386" i="1"/>
  <c r="AX381" i="1"/>
  <c r="AX383" i="1"/>
  <c r="AX382" i="1"/>
  <c r="AX380" i="1"/>
  <c r="AX379" i="1"/>
  <c r="AX376" i="1"/>
  <c r="AX377" i="1"/>
  <c r="AX378" i="1"/>
  <c r="AX375" i="1"/>
  <c r="AX374" i="1"/>
  <c r="AX373" i="1"/>
  <c r="AX371" i="1"/>
  <c r="AX372" i="1"/>
  <c r="AX368" i="1"/>
  <c r="AX366" i="1"/>
  <c r="AX370" i="1"/>
  <c r="AX369" i="1"/>
  <c r="AX367" i="1"/>
  <c r="AX364" i="1"/>
  <c r="AX362" i="1"/>
  <c r="AX363" i="1"/>
  <c r="AX365" i="1"/>
  <c r="AX360" i="1"/>
  <c r="AX361" i="1"/>
  <c r="AX359" i="1"/>
  <c r="AX358" i="1"/>
  <c r="AX357" i="1"/>
  <c r="AX356" i="1"/>
  <c r="AX355" i="1"/>
  <c r="AX354" i="1"/>
  <c r="AX353" i="1"/>
  <c r="AX348" i="1"/>
  <c r="AX349" i="1"/>
  <c r="AX351" i="1"/>
  <c r="AX352" i="1"/>
  <c r="AX350" i="1"/>
  <c r="AX347" i="1"/>
  <c r="AX343" i="1"/>
  <c r="AX345" i="1"/>
  <c r="AX346" i="1"/>
  <c r="AX344" i="1"/>
  <c r="AX342" i="1"/>
  <c r="AX341" i="1"/>
  <c r="AX340" i="1"/>
  <c r="AX339" i="1"/>
  <c r="AX338" i="1"/>
  <c r="AX337" i="1"/>
  <c r="AX335" i="1"/>
  <c r="AX336" i="1"/>
  <c r="AX332" i="1"/>
  <c r="AX334" i="1"/>
  <c r="AX329" i="1"/>
  <c r="AX333" i="1"/>
  <c r="AX331" i="1"/>
  <c r="AX330" i="1"/>
  <c r="AX328" i="1"/>
  <c r="AX326" i="1"/>
  <c r="AX327" i="1"/>
  <c r="AX322" i="1"/>
  <c r="AX323" i="1"/>
  <c r="AX324" i="1"/>
  <c r="AX325" i="1"/>
  <c r="AX319" i="1"/>
  <c r="AX318" i="1"/>
  <c r="AX321" i="1"/>
  <c r="AX320" i="1"/>
  <c r="AX317" i="1"/>
  <c r="AX316" i="1"/>
  <c r="AX315" i="1"/>
  <c r="AX313" i="1"/>
  <c r="AX314" i="1"/>
  <c r="AX311" i="1"/>
  <c r="AX312" i="1"/>
  <c r="AX310" i="1"/>
  <c r="AX309" i="1"/>
  <c r="AX308" i="1"/>
  <c r="AX307" i="1"/>
  <c r="AX303" i="1"/>
  <c r="AX306" i="1"/>
  <c r="AX305" i="1"/>
  <c r="AX302" i="1"/>
  <c r="AX304" i="1"/>
  <c r="AX300" i="1"/>
  <c r="AX298" i="1"/>
  <c r="AX294" i="1"/>
  <c r="AX297" i="1"/>
  <c r="AX301" i="1"/>
  <c r="AX299" i="1"/>
  <c r="AX295" i="1"/>
  <c r="AX296" i="1"/>
  <c r="AX292" i="1"/>
  <c r="AX293" i="1"/>
  <c r="AX290" i="1"/>
  <c r="AX291" i="1"/>
  <c r="AX286" i="1"/>
  <c r="AX288" i="1"/>
  <c r="AX289" i="1"/>
  <c r="AX287" i="1"/>
  <c r="AX281" i="1"/>
  <c r="AX285" i="1"/>
  <c r="AX282" i="1"/>
  <c r="AX284" i="1"/>
  <c r="AX283" i="1"/>
  <c r="AX280" i="1"/>
  <c r="AX279" i="1"/>
  <c r="AX278" i="1"/>
  <c r="AX277" i="1"/>
  <c r="AX276" i="1"/>
  <c r="AX273" i="1"/>
  <c r="AX274" i="1"/>
  <c r="AX275" i="1"/>
  <c r="AX271" i="1"/>
  <c r="AX269" i="1"/>
  <c r="AX270" i="1"/>
  <c r="AX272" i="1"/>
  <c r="AX266" i="1"/>
  <c r="AX268" i="1"/>
  <c r="AX267" i="1"/>
  <c r="AX263" i="1"/>
  <c r="AX264" i="1"/>
  <c r="AX265" i="1"/>
  <c r="AX259" i="1"/>
  <c r="AX261" i="1"/>
  <c r="AX262" i="1"/>
  <c r="AX258" i="1"/>
  <c r="AX257" i="1"/>
  <c r="AX260" i="1"/>
  <c r="AX255" i="1"/>
  <c r="AX254" i="1"/>
  <c r="AX256" i="1"/>
  <c r="AX253" i="1"/>
  <c r="AX249" i="1"/>
  <c r="AX251" i="1"/>
  <c r="AX252" i="1"/>
  <c r="AX250" i="1"/>
  <c r="AX246" i="1"/>
  <c r="AX247" i="1"/>
  <c r="AX245" i="1"/>
  <c r="AX248" i="1"/>
  <c r="AX243" i="1"/>
  <c r="AX244" i="1"/>
  <c r="AX239" i="1"/>
  <c r="AX242" i="1"/>
  <c r="AX241" i="1"/>
  <c r="AX240" i="1"/>
  <c r="AX238" i="1"/>
  <c r="AX231" i="1"/>
  <c r="AX230" i="1"/>
  <c r="AX237" i="1"/>
  <c r="AX236" i="1"/>
  <c r="AX235" i="1"/>
  <c r="AX229" i="1"/>
  <c r="AX232" i="1"/>
  <c r="AX233" i="1"/>
  <c r="AX234" i="1"/>
  <c r="AX227" i="1"/>
  <c r="AX228" i="1"/>
  <c r="AX226" i="1"/>
  <c r="AX218" i="1"/>
  <c r="AX222" i="1"/>
  <c r="AX225" i="1"/>
  <c r="AX220" i="1"/>
  <c r="AX223" i="1"/>
  <c r="AX221" i="1"/>
  <c r="AX224" i="1"/>
  <c r="AX219" i="1"/>
  <c r="AX217" i="1"/>
  <c r="AX216" i="1"/>
  <c r="AX214" i="1"/>
  <c r="AX213" i="1"/>
  <c r="AX215" i="1"/>
  <c r="AX212" i="1"/>
  <c r="AX211" i="1"/>
  <c r="AX210" i="1"/>
  <c r="AX209" i="1"/>
  <c r="AX208" i="1"/>
  <c r="AX207" i="1"/>
  <c r="AX206" i="1"/>
  <c r="AX204" i="1"/>
  <c r="AX205" i="1"/>
  <c r="AX202" i="1"/>
  <c r="AX203" i="1"/>
  <c r="AX201" i="1"/>
  <c r="AX199" i="1"/>
  <c r="AX198" i="1"/>
  <c r="AX197" i="1"/>
  <c r="AX200" i="1"/>
  <c r="AX195" i="1"/>
  <c r="AX196" i="1"/>
  <c r="AX194" i="1"/>
  <c r="AX190" i="1"/>
  <c r="AX191" i="1"/>
  <c r="AX192" i="1"/>
  <c r="AX193" i="1"/>
  <c r="AX189" i="1"/>
  <c r="AX188" i="1"/>
  <c r="AX183" i="1"/>
  <c r="AX184" i="1"/>
  <c r="AX185" i="1"/>
  <c r="AX186" i="1"/>
  <c r="AX181" i="1"/>
  <c r="AX187" i="1"/>
  <c r="AX182" i="1"/>
  <c r="AX180" i="1"/>
  <c r="AX178" i="1"/>
  <c r="AX179" i="1"/>
  <c r="AX177" i="1"/>
  <c r="AX174" i="1"/>
  <c r="AX173" i="1"/>
  <c r="AX172" i="1"/>
  <c r="AX176" i="1"/>
  <c r="AX175" i="1"/>
  <c r="AX170" i="1"/>
  <c r="AX171" i="1"/>
  <c r="AX167" i="1"/>
  <c r="AX169" i="1"/>
  <c r="AX168" i="1"/>
  <c r="AX166" i="1"/>
  <c r="AX164" i="1"/>
  <c r="AX165" i="1"/>
  <c r="AX163" i="1"/>
  <c r="AX160" i="1"/>
  <c r="AX159" i="1"/>
  <c r="AX161" i="1"/>
  <c r="AX162" i="1"/>
  <c r="AX158" i="1"/>
  <c r="AX156" i="1"/>
  <c r="AX155" i="1"/>
  <c r="AX157" i="1"/>
  <c r="AX154" i="1"/>
  <c r="AX149" i="1"/>
  <c r="AX152" i="1"/>
  <c r="AX153" i="1"/>
  <c r="AX151" i="1"/>
  <c r="AX148" i="1"/>
  <c r="AX150" i="1"/>
  <c r="AX145" i="1"/>
  <c r="AX147" i="1"/>
  <c r="AX144" i="1"/>
  <c r="AX143" i="1"/>
  <c r="AX146" i="1"/>
  <c r="AX141" i="1"/>
  <c r="AX142" i="1"/>
  <c r="AX140" i="1"/>
  <c r="AX138" i="1"/>
  <c r="AX139" i="1"/>
  <c r="AX136" i="1"/>
  <c r="AX137" i="1"/>
  <c r="AX134" i="1"/>
  <c r="AX135" i="1"/>
  <c r="AX133" i="1"/>
  <c r="AX132" i="1"/>
  <c r="AX130" i="1"/>
  <c r="AX129" i="1"/>
  <c r="AX131" i="1"/>
  <c r="AX128" i="1"/>
  <c r="AX127" i="1"/>
  <c r="AX126" i="1"/>
  <c r="AX124" i="1"/>
  <c r="AX123" i="1"/>
  <c r="AX125" i="1"/>
  <c r="AX122" i="1"/>
  <c r="AX120" i="1"/>
  <c r="AX117" i="1"/>
  <c r="AX118" i="1"/>
  <c r="AX121" i="1"/>
  <c r="AX119" i="1"/>
  <c r="AX116" i="1"/>
  <c r="AX115" i="1"/>
  <c r="AX113" i="1"/>
  <c r="AX114" i="1"/>
  <c r="AX112" i="1"/>
  <c r="AX111" i="1"/>
  <c r="AX110" i="1"/>
  <c r="AX106" i="1"/>
  <c r="AX107" i="1"/>
  <c r="AX108" i="1"/>
  <c r="AX109" i="1"/>
  <c r="AX104" i="1"/>
  <c r="AX105" i="1"/>
  <c r="AX103" i="1"/>
  <c r="AX100" i="1"/>
  <c r="AX95" i="1"/>
  <c r="AX98" i="1"/>
  <c r="AX102" i="1"/>
  <c r="AX97" i="1"/>
  <c r="AX96" i="1"/>
  <c r="AX99" i="1"/>
  <c r="AX101" i="1"/>
  <c r="AX94" i="1"/>
  <c r="AX93" i="1"/>
  <c r="AX91" i="1"/>
  <c r="AX92" i="1"/>
  <c r="AX87" i="1"/>
  <c r="AX86" i="1"/>
  <c r="AX90" i="1"/>
  <c r="AX88" i="1"/>
  <c r="AX89" i="1"/>
  <c r="AX85" i="1"/>
  <c r="AX84" i="1"/>
  <c r="AX83" i="1"/>
  <c r="AX82" i="1"/>
  <c r="AX81" i="1"/>
  <c r="AX75" i="1"/>
  <c r="AX76" i="1"/>
  <c r="AX74" i="1"/>
  <c r="AX80" i="1"/>
  <c r="AX77" i="1"/>
  <c r="AX78" i="1"/>
  <c r="AX79" i="1"/>
  <c r="AX69" i="1"/>
  <c r="AX71" i="1"/>
  <c r="AX70" i="1"/>
  <c r="AX73" i="1"/>
  <c r="AX72" i="1"/>
  <c r="AX68" i="1"/>
  <c r="AX62" i="1"/>
  <c r="AX66" i="1"/>
  <c r="AX64" i="1"/>
  <c r="AX63" i="1"/>
  <c r="AX61" i="1"/>
  <c r="AX67" i="1"/>
  <c r="AX65" i="1"/>
  <c r="AX60" i="1"/>
  <c r="AX59" i="1"/>
  <c r="AX58" i="1"/>
  <c r="AX57" i="1"/>
  <c r="AX50" i="1"/>
  <c r="AX54" i="1"/>
  <c r="AX53" i="1"/>
  <c r="AX55" i="1"/>
  <c r="AX52" i="1"/>
  <c r="AX51" i="1"/>
  <c r="AX56" i="1"/>
  <c r="AX47" i="1"/>
  <c r="AX49" i="1"/>
  <c r="AX45" i="1"/>
  <c r="AX48" i="1"/>
  <c r="AX46" i="1"/>
  <c r="AX44" i="1"/>
  <c r="AX35" i="1"/>
  <c r="AX43" i="1"/>
  <c r="AX38" i="1"/>
  <c r="AX40" i="1"/>
  <c r="AX42" i="1"/>
  <c r="AX39" i="1"/>
  <c r="AX41" i="1"/>
  <c r="AX37" i="1"/>
  <c r="AX36" i="1"/>
  <c r="AX33" i="1"/>
  <c r="AX34" i="1"/>
  <c r="AX27" i="1"/>
  <c r="AX31" i="1"/>
  <c r="AX28" i="1"/>
  <c r="AX30" i="1"/>
  <c r="AX32" i="1"/>
  <c r="AX25" i="1"/>
  <c r="AX29" i="1"/>
  <c r="AX26" i="1"/>
  <c r="AX23" i="1"/>
  <c r="AX21" i="1"/>
  <c r="AX22" i="1"/>
  <c r="AX24" i="1"/>
  <c r="AX16" i="1"/>
  <c r="AX19" i="1"/>
  <c r="AX17" i="1"/>
  <c r="AX15" i="1"/>
  <c r="AX18" i="1"/>
  <c r="AX20" i="1"/>
  <c r="AX11" i="1"/>
  <c r="AX14" i="1"/>
  <c r="AX7" i="1"/>
  <c r="AX12" i="1"/>
  <c r="AX9" i="1"/>
  <c r="AX13" i="1"/>
  <c r="AX10" i="1"/>
  <c r="AX8" i="1"/>
  <c r="AX3" i="1"/>
  <c r="AX2" i="1"/>
  <c r="AX5" i="1"/>
  <c r="AX4" i="1"/>
  <c r="AX6" i="1"/>
  <c r="AO2145" i="3"/>
  <c r="AO2144" i="3"/>
  <c r="AO2143" i="3"/>
  <c r="AO2142" i="3"/>
  <c r="AO2141" i="3"/>
  <c r="AO2140" i="3"/>
  <c r="AO2139" i="3"/>
  <c r="AO2138" i="3"/>
  <c r="AO2137" i="3"/>
  <c r="AO2136" i="3"/>
  <c r="AO2135" i="3"/>
  <c r="AO2134" i="3"/>
  <c r="AO2133" i="3"/>
  <c r="AO2132" i="3"/>
  <c r="AO2131" i="3"/>
  <c r="AO2130" i="3"/>
  <c r="AO2129" i="3"/>
  <c r="AO2128" i="3"/>
  <c r="AO2127" i="3"/>
  <c r="AO2126" i="3"/>
  <c r="AO2125" i="3"/>
  <c r="AO2124" i="3"/>
  <c r="AO2123" i="3"/>
  <c r="AO2122" i="3"/>
  <c r="AO2121" i="3"/>
  <c r="AO2120" i="3"/>
  <c r="AO2119" i="3"/>
  <c r="AO2118" i="3"/>
  <c r="AO2117" i="3"/>
  <c r="AO2116" i="3"/>
  <c r="AO2115" i="3"/>
  <c r="AO2114" i="3"/>
  <c r="AO2113" i="3"/>
  <c r="AO2112" i="3"/>
  <c r="AO2111" i="3"/>
  <c r="AO2110" i="3"/>
  <c r="AO2109" i="3"/>
  <c r="AO2108" i="3"/>
  <c r="AO2107" i="3"/>
  <c r="AO2106" i="3"/>
  <c r="AO2105" i="3"/>
  <c r="AO2104" i="3"/>
  <c r="AO2103" i="3"/>
  <c r="AO2102" i="3"/>
  <c r="AO2101" i="3"/>
  <c r="AO2100" i="3"/>
  <c r="AO2099" i="3"/>
  <c r="AO2098" i="3"/>
  <c r="AO2097" i="3"/>
  <c r="AO2096" i="3"/>
  <c r="AO2095" i="3"/>
  <c r="AO2094" i="3"/>
  <c r="AO2093" i="3"/>
  <c r="AO2092" i="3"/>
  <c r="AO2091" i="3"/>
  <c r="AO2090" i="3"/>
  <c r="AO2089" i="3"/>
  <c r="AO2088" i="3"/>
  <c r="AO2087" i="3"/>
  <c r="AO2086" i="3"/>
  <c r="AO2085" i="3"/>
  <c r="AO2084" i="3"/>
  <c r="AO2083" i="3"/>
  <c r="AO2082" i="3"/>
  <c r="AO2081" i="3"/>
  <c r="AO2080" i="3"/>
  <c r="AO2079" i="3"/>
  <c r="AO2078" i="3"/>
  <c r="AO2077" i="3"/>
  <c r="AO2076" i="3"/>
  <c r="AO2075" i="3"/>
  <c r="AO2074" i="3"/>
  <c r="AO2073" i="3"/>
  <c r="AO2072" i="3"/>
  <c r="AO2071" i="3"/>
  <c r="AO2070" i="3"/>
  <c r="AO2069" i="3"/>
  <c r="AO2068" i="3"/>
  <c r="AO2067" i="3"/>
  <c r="AO2066" i="3"/>
  <c r="AO2065" i="3"/>
  <c r="AO2064" i="3"/>
  <c r="AO2063" i="3"/>
  <c r="AO2062" i="3"/>
  <c r="AO2061" i="3"/>
  <c r="AO2060" i="3"/>
  <c r="AO2059" i="3"/>
  <c r="AO2058" i="3"/>
  <c r="AO2057" i="3"/>
  <c r="AO2056" i="3"/>
  <c r="AO2055" i="3"/>
  <c r="AO2054" i="3"/>
  <c r="AO2053" i="3"/>
  <c r="AO2052" i="3"/>
  <c r="AO2051" i="3"/>
  <c r="AO2050" i="3"/>
  <c r="AO2049" i="3"/>
  <c r="AO2048" i="3"/>
  <c r="AO2047" i="3"/>
  <c r="AO2046" i="3"/>
  <c r="AO2045" i="3"/>
  <c r="AO2044" i="3"/>
  <c r="AO2043" i="3"/>
  <c r="AO2042" i="3"/>
  <c r="AO2041" i="3"/>
  <c r="AO2040" i="3"/>
  <c r="AO2039" i="3"/>
  <c r="AO2038" i="3"/>
  <c r="AO2037" i="3"/>
  <c r="AO2036" i="3"/>
  <c r="AO2035" i="3"/>
  <c r="AO2034" i="3"/>
  <c r="AO2033" i="3"/>
  <c r="AO2032" i="3"/>
  <c r="AO2031" i="3"/>
  <c r="AO2030" i="3"/>
  <c r="AO2029" i="3"/>
  <c r="AO2028" i="3"/>
  <c r="AO2027" i="3"/>
  <c r="AO2026" i="3"/>
  <c r="AO2025" i="3"/>
  <c r="AO2024" i="3"/>
  <c r="AO2023" i="3"/>
  <c r="AO2022" i="3"/>
  <c r="AO2021" i="3"/>
  <c r="AO2020" i="3"/>
  <c r="AO2019" i="3"/>
  <c r="AO2018" i="3"/>
  <c r="AO2017" i="3"/>
  <c r="AO2016" i="3"/>
  <c r="AO2015" i="3"/>
  <c r="AO2014" i="3"/>
  <c r="AO2013" i="3"/>
  <c r="AO2012" i="3"/>
  <c r="AO2011" i="3"/>
  <c r="AO2010" i="3"/>
  <c r="AO2009" i="3"/>
  <c r="AO2008" i="3"/>
  <c r="AO2007" i="3"/>
  <c r="AO2006" i="3"/>
  <c r="AO2005" i="3"/>
  <c r="AO2004" i="3"/>
  <c r="AO2003" i="3"/>
  <c r="AO2002" i="3"/>
  <c r="AO2001" i="3"/>
  <c r="AO2000" i="3"/>
  <c r="AO1999" i="3"/>
  <c r="AO1998" i="3"/>
  <c r="AO1997" i="3"/>
  <c r="AO1996" i="3"/>
  <c r="AO1995" i="3"/>
  <c r="AO1994" i="3"/>
  <c r="AO1993" i="3"/>
  <c r="AO1992" i="3"/>
  <c r="AO1991" i="3"/>
  <c r="AO1990" i="3"/>
  <c r="AO1989" i="3"/>
  <c r="AO1988" i="3"/>
  <c r="AO1987" i="3"/>
  <c r="AO1986" i="3"/>
  <c r="AO1985" i="3"/>
  <c r="AO1984" i="3"/>
  <c r="AO1983" i="3"/>
  <c r="AO1982" i="3"/>
  <c r="AO1981" i="3"/>
  <c r="AO1980" i="3"/>
  <c r="AO1979" i="3"/>
  <c r="AO1978" i="3"/>
  <c r="AO1977" i="3"/>
  <c r="AO1976" i="3"/>
  <c r="AO1975" i="3"/>
  <c r="AO1974" i="3"/>
  <c r="AO1973" i="3"/>
  <c r="AO1972" i="3"/>
  <c r="AO1971" i="3"/>
  <c r="AO1970" i="3"/>
  <c r="AO1969" i="3"/>
  <c r="AO1968" i="3"/>
  <c r="AO1967" i="3"/>
  <c r="AO1966" i="3"/>
  <c r="AO1965" i="3"/>
  <c r="AO1964" i="3"/>
  <c r="AO1963" i="3"/>
  <c r="AO1962" i="3"/>
  <c r="AO1961" i="3"/>
  <c r="AO1960" i="3"/>
  <c r="AO1959" i="3"/>
  <c r="AO1958" i="3"/>
  <c r="AO1957" i="3"/>
  <c r="AO1956" i="3"/>
  <c r="AO1955" i="3"/>
  <c r="AO1954" i="3"/>
  <c r="AO1953" i="3"/>
  <c r="AO1952" i="3"/>
  <c r="AO1951" i="3"/>
  <c r="AO1950" i="3"/>
  <c r="AO1949" i="3"/>
  <c r="AO1948" i="3"/>
  <c r="AO1947" i="3"/>
  <c r="AO1946" i="3"/>
  <c r="AO1945" i="3"/>
  <c r="AO1944" i="3"/>
  <c r="AO1943" i="3"/>
  <c r="AO1942" i="3"/>
  <c r="AO1941" i="3"/>
  <c r="AO1940" i="3"/>
  <c r="AO1939" i="3"/>
  <c r="AO1938" i="3"/>
  <c r="AO1937" i="3"/>
  <c r="AO1936" i="3"/>
  <c r="AO1935" i="3"/>
  <c r="AO1934" i="3"/>
  <c r="AO1933" i="3"/>
  <c r="AO1932" i="3"/>
  <c r="AO1931" i="3"/>
  <c r="AO1930" i="3"/>
  <c r="AO1929" i="3"/>
  <c r="AO1928" i="3"/>
  <c r="AO1927" i="3"/>
  <c r="AO1926" i="3"/>
  <c r="AO1925" i="3"/>
  <c r="AO1924" i="3"/>
  <c r="AO1923" i="3"/>
  <c r="AO1922" i="3"/>
  <c r="AO1921" i="3"/>
  <c r="AO1920" i="3"/>
  <c r="AO1919" i="3"/>
  <c r="AO1918" i="3"/>
  <c r="AO1917" i="3"/>
  <c r="AO1916" i="3"/>
  <c r="AO1915" i="3"/>
  <c r="AO1914" i="3"/>
  <c r="AO1913" i="3"/>
  <c r="AO1912" i="3"/>
  <c r="AO1911" i="3"/>
  <c r="AO1910" i="3"/>
  <c r="AO1909" i="3"/>
  <c r="AO1908" i="3"/>
  <c r="AO1907" i="3"/>
  <c r="AO1906" i="3"/>
  <c r="AO1905" i="3"/>
  <c r="AO1904" i="3"/>
  <c r="AO1903" i="3"/>
  <c r="AO1902" i="3"/>
  <c r="AO1901" i="3"/>
  <c r="AO1900" i="3"/>
  <c r="AO1899" i="3"/>
  <c r="AO1898" i="3"/>
  <c r="AO1897" i="3"/>
  <c r="AO1896" i="3"/>
  <c r="AO1895" i="3"/>
  <c r="AO1894" i="3"/>
  <c r="AO1893" i="3"/>
  <c r="AO1892" i="3"/>
  <c r="AO1891" i="3"/>
  <c r="AO1890" i="3"/>
  <c r="AO1889" i="3"/>
  <c r="AO1888" i="3"/>
  <c r="AO1887" i="3"/>
  <c r="AO1886" i="3"/>
  <c r="AO1885" i="3"/>
  <c r="AO1884" i="3"/>
  <c r="AO1883" i="3"/>
  <c r="AO1882" i="3"/>
  <c r="AO1881" i="3"/>
  <c r="AO1880" i="3"/>
  <c r="AO1879" i="3"/>
  <c r="AO1878" i="3"/>
  <c r="AO1877" i="3"/>
  <c r="AO1876" i="3"/>
  <c r="AO1875" i="3"/>
  <c r="AO1874" i="3"/>
  <c r="AO1873" i="3"/>
  <c r="AO1872" i="3"/>
  <c r="AO1871" i="3"/>
  <c r="AO1870" i="3"/>
  <c r="AO1869" i="3"/>
  <c r="AO1868" i="3"/>
  <c r="AO1867" i="3"/>
  <c r="AO1866" i="3"/>
  <c r="AO1865" i="3"/>
  <c r="AO1864" i="3"/>
  <c r="AO1863" i="3"/>
  <c r="AO1862" i="3"/>
  <c r="AO1861" i="3"/>
  <c r="AO1860" i="3"/>
  <c r="AO1859" i="3"/>
  <c r="AO1858" i="3"/>
  <c r="AO1857" i="3"/>
  <c r="AO1856" i="3"/>
  <c r="AO1855" i="3"/>
  <c r="AO1854" i="3"/>
  <c r="AO1853" i="3"/>
  <c r="AO1852" i="3"/>
  <c r="AO1851" i="3"/>
  <c r="AO1850" i="3"/>
  <c r="AO1849" i="3"/>
  <c r="AO1848" i="3"/>
  <c r="AO1847" i="3"/>
  <c r="AO1846" i="3"/>
  <c r="AO1845" i="3"/>
  <c r="AO1844" i="3"/>
  <c r="AO1843" i="3"/>
  <c r="AO1842" i="3"/>
  <c r="AO1841" i="3"/>
  <c r="AO1840" i="3"/>
  <c r="AO1839" i="3"/>
  <c r="AO1838" i="3"/>
  <c r="AO1837" i="3"/>
  <c r="AO1836" i="3"/>
  <c r="AO1835" i="3"/>
  <c r="AO1834" i="3"/>
  <c r="AO1833" i="3"/>
  <c r="AO1832" i="3"/>
  <c r="AO1831" i="3"/>
  <c r="AO1830" i="3"/>
  <c r="AO1829" i="3"/>
  <c r="AO1828" i="3"/>
  <c r="AO1827" i="3"/>
  <c r="AO1826" i="3"/>
  <c r="AO1825" i="3"/>
  <c r="AO1824" i="3"/>
  <c r="AO1823" i="3"/>
  <c r="AO1822" i="3"/>
  <c r="AO1821" i="3"/>
  <c r="AO1820" i="3"/>
  <c r="AO1819" i="3"/>
  <c r="AO1818" i="3"/>
  <c r="AO1817" i="3"/>
  <c r="AO1816" i="3"/>
  <c r="AO1815" i="3"/>
  <c r="AO1814" i="3"/>
  <c r="AO1813" i="3"/>
  <c r="AO1812" i="3"/>
  <c r="AO1811" i="3"/>
  <c r="AO1810" i="3"/>
  <c r="AO1809" i="3"/>
  <c r="AO1808" i="3"/>
  <c r="AO1807" i="3"/>
  <c r="AO1806" i="3"/>
  <c r="AO1805" i="3"/>
  <c r="AO1804" i="3"/>
  <c r="AO1803" i="3"/>
  <c r="AO1802" i="3"/>
  <c r="AO1801" i="3"/>
  <c r="AO1800" i="3"/>
  <c r="AO1799" i="3"/>
  <c r="AO1798" i="3"/>
  <c r="AO1797" i="3"/>
  <c r="AO1796" i="3"/>
  <c r="AO1795" i="3"/>
  <c r="AO1794" i="3"/>
  <c r="AO1793" i="3"/>
  <c r="AO1792" i="3"/>
  <c r="AO1791" i="3"/>
  <c r="AO1790" i="3"/>
  <c r="AO1789" i="3"/>
  <c r="AO1788" i="3"/>
  <c r="AO1787" i="3"/>
  <c r="AO1786" i="3"/>
  <c r="AO1785" i="3"/>
  <c r="AO1784" i="3"/>
  <c r="AO1783" i="3"/>
  <c r="AO1782" i="3"/>
  <c r="AO1781" i="3"/>
  <c r="AO1780" i="3"/>
  <c r="AO1779" i="3"/>
  <c r="AO1778" i="3"/>
  <c r="AO1777" i="3"/>
  <c r="AO1776" i="3"/>
  <c r="AO1775" i="3"/>
  <c r="AO1774" i="3"/>
  <c r="AO1773" i="3"/>
  <c r="AO1772" i="3"/>
  <c r="AO1771" i="3"/>
  <c r="AO1770" i="3"/>
  <c r="AO1769" i="3"/>
  <c r="AO1768" i="3"/>
  <c r="AO1767" i="3"/>
  <c r="AO1766" i="3"/>
  <c r="AO1765" i="3"/>
  <c r="AO1764" i="3"/>
  <c r="AO1763" i="3"/>
  <c r="AO1762" i="3"/>
  <c r="AO1761" i="3"/>
  <c r="AO1760" i="3"/>
  <c r="AO1759" i="3"/>
  <c r="AO1758" i="3"/>
  <c r="AO1757" i="3"/>
  <c r="AO1756" i="3"/>
  <c r="AO1755" i="3"/>
  <c r="AO1754" i="3"/>
  <c r="AO1753" i="3"/>
  <c r="AO1752" i="3"/>
  <c r="AO1751" i="3"/>
  <c r="AO1750" i="3"/>
  <c r="AO1749" i="3"/>
  <c r="AO1748" i="3"/>
  <c r="AO1747" i="3"/>
  <c r="AO1746" i="3"/>
  <c r="AO1745" i="3"/>
  <c r="AO1744" i="3"/>
  <c r="AO1743" i="3"/>
  <c r="AO1742" i="3"/>
  <c r="AO1741" i="3"/>
  <c r="AO1740" i="3"/>
  <c r="AO1739" i="3"/>
  <c r="AO1738" i="3"/>
  <c r="AO1737" i="3"/>
  <c r="AO1736" i="3"/>
  <c r="AO1735" i="3"/>
  <c r="AO1734" i="3"/>
  <c r="AO1733" i="3"/>
  <c r="AO1732" i="3"/>
  <c r="AO1731" i="3"/>
  <c r="AO1730" i="3"/>
  <c r="AO1729" i="3"/>
  <c r="AO1728" i="3"/>
  <c r="AO1727" i="3"/>
  <c r="AO1726" i="3"/>
  <c r="AO1725" i="3"/>
  <c r="AO1724" i="3"/>
  <c r="AO1723" i="3"/>
  <c r="AO1722" i="3"/>
  <c r="AO1721" i="3"/>
  <c r="AO1720" i="3"/>
  <c r="AO1719" i="3"/>
  <c r="AO1718" i="3"/>
  <c r="AO1717" i="3"/>
  <c r="AO1716" i="3"/>
  <c r="AO1715" i="3"/>
  <c r="AO1714" i="3"/>
  <c r="AO1713" i="3"/>
  <c r="AO1712" i="3"/>
  <c r="AO1711" i="3"/>
  <c r="AO1710" i="3"/>
  <c r="AO1709" i="3"/>
  <c r="AO1708" i="3"/>
  <c r="AO1707" i="3"/>
  <c r="AO1706" i="3"/>
  <c r="AO1705" i="3"/>
  <c r="AO1704" i="3"/>
  <c r="AO1703" i="3"/>
  <c r="AO1702" i="3"/>
  <c r="AO1701" i="3"/>
  <c r="AO1700" i="3"/>
  <c r="AO1699" i="3"/>
  <c r="AO1698" i="3"/>
  <c r="AO1697" i="3"/>
  <c r="AO1696" i="3"/>
  <c r="AO1695" i="3"/>
  <c r="AO1694" i="3"/>
  <c r="AO1693" i="3"/>
  <c r="AO1692" i="3"/>
  <c r="AO1691" i="3"/>
  <c r="AO1690" i="3"/>
  <c r="AO1689" i="3"/>
  <c r="AO1688" i="3"/>
  <c r="AO1687" i="3"/>
  <c r="AO1686" i="3"/>
  <c r="AO1685" i="3"/>
  <c r="AO1684" i="3"/>
  <c r="AO1683" i="3"/>
  <c r="AO1682" i="3"/>
  <c r="AO1681" i="3"/>
  <c r="AO1680" i="3"/>
  <c r="AO1679" i="3"/>
  <c r="AO1678" i="3"/>
  <c r="AO1677" i="3"/>
  <c r="AO1676" i="3"/>
  <c r="AO1675" i="3"/>
  <c r="AO1674" i="3"/>
  <c r="AO1673" i="3"/>
  <c r="AO1672" i="3"/>
  <c r="AO1671" i="3"/>
  <c r="AO1670" i="3"/>
  <c r="AO1669" i="3"/>
  <c r="AO1668" i="3"/>
  <c r="AO1667" i="3"/>
  <c r="AO1666" i="3"/>
  <c r="AO1665" i="3"/>
  <c r="AO1664" i="3"/>
  <c r="AO1663" i="3"/>
  <c r="AO1662" i="3"/>
  <c r="AO1661" i="3"/>
  <c r="AO1660" i="3"/>
  <c r="AO1659" i="3"/>
  <c r="AO1658" i="3"/>
  <c r="AO1657" i="3"/>
  <c r="AO1656" i="3"/>
  <c r="AO1655" i="3"/>
  <c r="AO1654" i="3"/>
  <c r="AO1653" i="3"/>
  <c r="AO1652" i="3"/>
  <c r="AO1651" i="3"/>
  <c r="AO1650" i="3"/>
  <c r="AO1649" i="3"/>
  <c r="AO1648" i="3"/>
  <c r="AO1647" i="3"/>
  <c r="AO1646" i="3"/>
  <c r="AO1645" i="3"/>
  <c r="AO1644" i="3"/>
  <c r="AO1643" i="3"/>
  <c r="AO1642" i="3"/>
  <c r="AO1641" i="3"/>
  <c r="AO1640" i="3"/>
  <c r="AO1639" i="3"/>
  <c r="AO1638" i="3"/>
  <c r="AO1637" i="3"/>
  <c r="AO1636" i="3"/>
  <c r="AO1635" i="3"/>
  <c r="AO1634" i="3"/>
  <c r="AO1633" i="3"/>
  <c r="AO1632" i="3"/>
  <c r="AO1631" i="3"/>
  <c r="AO1630" i="3"/>
  <c r="AO1629" i="3"/>
  <c r="AO1628" i="3"/>
  <c r="AO1627" i="3"/>
  <c r="AO1626" i="3"/>
  <c r="AO1625" i="3"/>
  <c r="AO1624" i="3"/>
  <c r="AO1623" i="3"/>
  <c r="AO1622" i="3"/>
  <c r="AO1621" i="3"/>
  <c r="AO1620" i="3"/>
  <c r="AO1619" i="3"/>
  <c r="AO1618" i="3"/>
  <c r="AO1617" i="3"/>
  <c r="AO1616" i="3"/>
  <c r="AO1615" i="3"/>
  <c r="AO1614" i="3"/>
  <c r="AO1613" i="3"/>
  <c r="AO1612" i="3"/>
  <c r="AO1611" i="3"/>
  <c r="AO1610" i="3"/>
  <c r="AO1609" i="3"/>
  <c r="AO1608" i="3"/>
  <c r="AO1607" i="3"/>
  <c r="AO1606" i="3"/>
  <c r="AO1605" i="3"/>
  <c r="AO1604" i="3"/>
  <c r="AO1603" i="3"/>
  <c r="AO1602" i="3"/>
  <c r="AO1601" i="3"/>
  <c r="AO1600" i="3"/>
  <c r="AO1599" i="3"/>
  <c r="AO1598" i="3"/>
  <c r="AO1597" i="3"/>
  <c r="AO1596" i="3"/>
  <c r="AO1595" i="3"/>
  <c r="AO1594" i="3"/>
  <c r="AO1593" i="3"/>
  <c r="AO1592" i="3"/>
  <c r="AO1591" i="3"/>
  <c r="AO1590" i="3"/>
  <c r="AO1589" i="3"/>
  <c r="AO1588" i="3"/>
  <c r="AO1587" i="3"/>
  <c r="AO1586" i="3"/>
  <c r="AO1585" i="3"/>
  <c r="AO1584" i="3"/>
  <c r="AO1583" i="3"/>
  <c r="AO1582" i="3"/>
  <c r="AO1581" i="3"/>
  <c r="AO1580" i="3"/>
  <c r="AO1579" i="3"/>
  <c r="AO1578" i="3"/>
  <c r="AO1577" i="3"/>
  <c r="AO1576" i="3"/>
  <c r="AO1575" i="3"/>
  <c r="AO1574" i="3"/>
  <c r="AO1573" i="3"/>
  <c r="AO1572" i="3"/>
  <c r="AO1571" i="3"/>
  <c r="AO1570" i="3"/>
  <c r="AO1569" i="3"/>
  <c r="AO1568" i="3"/>
  <c r="AO1567" i="3"/>
  <c r="AO1566" i="3"/>
  <c r="AO1565" i="3"/>
  <c r="AO1564" i="3"/>
  <c r="AO1563" i="3"/>
  <c r="AO1562" i="3"/>
  <c r="AO1561" i="3"/>
  <c r="AO1560" i="3"/>
  <c r="AO1559" i="3"/>
  <c r="AO1558" i="3"/>
  <c r="AO1557" i="3"/>
  <c r="AO1556" i="3"/>
  <c r="AO1555" i="3"/>
  <c r="AO1554" i="3"/>
  <c r="AO1553" i="3"/>
  <c r="AO1552" i="3"/>
  <c r="AO1551" i="3"/>
  <c r="AO1550" i="3"/>
  <c r="AO1549" i="3"/>
  <c r="AO1548" i="3"/>
  <c r="AO1547" i="3"/>
  <c r="AO1546" i="3"/>
  <c r="AO1545" i="3"/>
  <c r="AO1544" i="3"/>
  <c r="AO1543" i="3"/>
  <c r="AO1542" i="3"/>
  <c r="AO1541" i="3"/>
  <c r="AO1540" i="3"/>
  <c r="AO1539" i="3"/>
  <c r="AO1538" i="3"/>
  <c r="AO1537" i="3"/>
  <c r="AO1536" i="3"/>
  <c r="AO1535" i="3"/>
  <c r="AO1534" i="3"/>
  <c r="AO1533" i="3"/>
  <c r="AO1532" i="3"/>
  <c r="AO1531" i="3"/>
  <c r="AO1530" i="3"/>
  <c r="AO1529" i="3"/>
  <c r="AO1528" i="3"/>
  <c r="AO1527" i="3"/>
  <c r="AO1526" i="3"/>
  <c r="AO1525" i="3"/>
  <c r="AO1524" i="3"/>
  <c r="AO1523" i="3"/>
  <c r="AO1522" i="3"/>
  <c r="AO1521" i="3"/>
  <c r="AO1520" i="3"/>
  <c r="AO1519" i="3"/>
  <c r="AO1518" i="3"/>
  <c r="AO1517" i="3"/>
  <c r="AO1516" i="3"/>
  <c r="AO1515" i="3"/>
  <c r="AO1514" i="3"/>
  <c r="AO1513" i="3"/>
  <c r="AO1512" i="3"/>
  <c r="AO1511" i="3"/>
  <c r="AO1510" i="3"/>
  <c r="AO1509" i="3"/>
  <c r="AO1508" i="3"/>
  <c r="AO1507" i="3"/>
  <c r="AO1506" i="3"/>
  <c r="AO1505" i="3"/>
  <c r="AO1504" i="3"/>
  <c r="AO1503" i="3"/>
  <c r="AO1502" i="3"/>
  <c r="AO1501" i="3"/>
  <c r="AO1500" i="3"/>
  <c r="AO1499" i="3"/>
  <c r="AO1498" i="3"/>
  <c r="AO1497" i="3"/>
  <c r="AO1496" i="3"/>
  <c r="AO1495" i="3"/>
  <c r="AO1494" i="3"/>
  <c r="AO1493" i="3"/>
  <c r="AO1492" i="3"/>
  <c r="AO1491" i="3"/>
  <c r="AO1490" i="3"/>
  <c r="AO1489" i="3"/>
  <c r="AO1488" i="3"/>
  <c r="AO1487" i="3"/>
  <c r="AO1486" i="3"/>
  <c r="AO1485" i="3"/>
  <c r="AO1484" i="3"/>
  <c r="AO1483" i="3"/>
  <c r="AO1482" i="3"/>
  <c r="AO1481" i="3"/>
  <c r="AO1480" i="3"/>
  <c r="AO1479" i="3"/>
  <c r="AO1478" i="3"/>
  <c r="AO1477" i="3"/>
  <c r="AO1476" i="3"/>
  <c r="AO1475" i="3"/>
  <c r="AO1474" i="3"/>
  <c r="AO1473" i="3"/>
  <c r="AO1472" i="3"/>
  <c r="AO1471" i="3"/>
  <c r="AO1470" i="3"/>
  <c r="AO1469" i="3"/>
  <c r="AO1468" i="3"/>
  <c r="AO1467" i="3"/>
  <c r="AO1466" i="3"/>
  <c r="AO1465" i="3"/>
  <c r="AO1464" i="3"/>
  <c r="AO1463" i="3"/>
  <c r="AO1462" i="3"/>
  <c r="AO1461" i="3"/>
  <c r="AO1460" i="3"/>
  <c r="AO1459" i="3"/>
  <c r="AO1458" i="3"/>
  <c r="AO1457" i="3"/>
  <c r="AO1456" i="3"/>
  <c r="AO1455" i="3"/>
  <c r="AO1454" i="3"/>
  <c r="AO1453" i="3"/>
  <c r="AO1452" i="3"/>
  <c r="AO1451" i="3"/>
  <c r="AO1450" i="3"/>
  <c r="AO1449" i="3"/>
  <c r="AO1448" i="3"/>
  <c r="AO1447" i="3"/>
  <c r="AO1446" i="3"/>
  <c r="AO1445" i="3"/>
  <c r="AO1444" i="3"/>
  <c r="AO1443" i="3"/>
  <c r="AO1442" i="3"/>
  <c r="AO1441" i="3"/>
  <c r="AO1440" i="3"/>
  <c r="AO1439" i="3"/>
  <c r="AO1438" i="3"/>
  <c r="AO1437" i="3"/>
  <c r="AO1436" i="3"/>
  <c r="AO1435" i="3"/>
  <c r="AO1434" i="3"/>
  <c r="AO1433" i="3"/>
  <c r="AO1432" i="3"/>
  <c r="AO1431" i="3"/>
  <c r="AO1430" i="3"/>
  <c r="AO1429" i="3"/>
  <c r="AO1428" i="3"/>
  <c r="AO1427" i="3"/>
  <c r="AO1426" i="3"/>
  <c r="AO1425" i="3"/>
  <c r="AO1424" i="3"/>
  <c r="AO1423" i="3"/>
  <c r="AO1422" i="3"/>
  <c r="AO1421" i="3"/>
  <c r="AO1420" i="3"/>
  <c r="AO1419" i="3"/>
  <c r="AO1418" i="3"/>
  <c r="AO1417" i="3"/>
  <c r="AO1416" i="3"/>
  <c r="AO1415" i="3"/>
  <c r="AO1414" i="3"/>
  <c r="AO1413" i="3"/>
  <c r="AO1412" i="3"/>
  <c r="AO1411" i="3"/>
  <c r="AO1410" i="3"/>
  <c r="AO1409" i="3"/>
  <c r="AO1408" i="3"/>
  <c r="AO1407" i="3"/>
  <c r="AO1406" i="3"/>
  <c r="AO1405" i="3"/>
  <c r="AO1404" i="3"/>
  <c r="AO1403" i="3"/>
  <c r="AO1402" i="3"/>
  <c r="AO1401" i="3"/>
  <c r="AO1400" i="3"/>
  <c r="AO1399" i="3"/>
  <c r="AO1398" i="3"/>
  <c r="AO1397" i="3"/>
  <c r="AO1396" i="3"/>
  <c r="AO1395" i="3"/>
  <c r="AO1394" i="3"/>
  <c r="AO1393" i="3"/>
  <c r="AO1392" i="3"/>
  <c r="AO1391" i="3"/>
  <c r="AO1390" i="3"/>
  <c r="AO1389" i="3"/>
  <c r="AO1388" i="3"/>
  <c r="AO1387" i="3"/>
  <c r="AO1386" i="3"/>
  <c r="AO1385" i="3"/>
  <c r="AO1384" i="3"/>
  <c r="AO1383" i="3"/>
  <c r="AO1382" i="3"/>
  <c r="AO1381" i="3"/>
  <c r="AO1380" i="3"/>
  <c r="AO1379" i="3"/>
  <c r="AO1378" i="3"/>
  <c r="AO1377" i="3"/>
  <c r="AO1376" i="3"/>
  <c r="AO1375" i="3"/>
  <c r="AO1374" i="3"/>
  <c r="AO1373" i="3"/>
  <c r="AO1372" i="3"/>
  <c r="AO1371" i="3"/>
  <c r="AO1370" i="3"/>
  <c r="AO1369" i="3"/>
  <c r="AO1368" i="3"/>
  <c r="AO1367" i="3"/>
  <c r="AO1366" i="3"/>
  <c r="AO1365" i="3"/>
  <c r="AO1364" i="3"/>
  <c r="AO1363" i="3"/>
  <c r="AO1362" i="3"/>
  <c r="AO1361" i="3"/>
  <c r="AO1360" i="3"/>
  <c r="AO1359" i="3"/>
  <c r="AO1358" i="3"/>
  <c r="AO1357" i="3"/>
  <c r="AO1356" i="3"/>
  <c r="AO1355" i="3"/>
  <c r="AO1354" i="3"/>
  <c r="AO1353" i="3"/>
  <c r="AO1352" i="3"/>
  <c r="AO1351" i="3"/>
  <c r="AO1350" i="3"/>
  <c r="AO1349" i="3"/>
  <c r="AO1348" i="3"/>
  <c r="AO1347" i="3"/>
  <c r="AO1346" i="3"/>
  <c r="AO1345" i="3"/>
  <c r="AO1344" i="3"/>
  <c r="AO1343" i="3"/>
  <c r="AO1342" i="3"/>
  <c r="AO1341" i="3"/>
  <c r="AO1340" i="3"/>
  <c r="AO1339" i="3"/>
  <c r="AO1338" i="3"/>
  <c r="AO1337" i="3"/>
  <c r="AO1336" i="3"/>
  <c r="AO1335" i="3"/>
  <c r="AO1334" i="3"/>
  <c r="AO1333" i="3"/>
  <c r="AO1332" i="3"/>
  <c r="AO1331" i="3"/>
  <c r="AO1330" i="3"/>
  <c r="AO1329" i="3"/>
  <c r="AO1328" i="3"/>
  <c r="AO1327" i="3"/>
  <c r="AO1326" i="3"/>
  <c r="AO1325" i="3"/>
  <c r="AO1324" i="3"/>
  <c r="AO1323" i="3"/>
  <c r="AO1322" i="3"/>
  <c r="AO1321" i="3"/>
  <c r="AO1320" i="3"/>
  <c r="AO1319" i="3"/>
  <c r="AO1318" i="3"/>
  <c r="AO1317" i="3"/>
  <c r="AO1316" i="3"/>
  <c r="AO1315" i="3"/>
  <c r="AO1314" i="3"/>
  <c r="AO1313" i="3"/>
  <c r="AO1312" i="3"/>
  <c r="AO1311" i="3"/>
  <c r="AO1310" i="3"/>
  <c r="AO1309" i="3"/>
  <c r="AO1308" i="3"/>
  <c r="AO1307" i="3"/>
  <c r="AO1306" i="3"/>
  <c r="AO1305" i="3"/>
  <c r="AO1304" i="3"/>
  <c r="AO1303" i="3"/>
  <c r="AO1302" i="3"/>
  <c r="AO1301" i="3"/>
  <c r="AO1300" i="3"/>
  <c r="AO1299" i="3"/>
  <c r="AO1298" i="3"/>
  <c r="AO1297" i="3"/>
  <c r="AO1296" i="3"/>
  <c r="AO1295" i="3"/>
  <c r="AO1294" i="3"/>
  <c r="AO1293" i="3"/>
  <c r="AO1292" i="3"/>
  <c r="AO1291" i="3"/>
  <c r="AO1290" i="3"/>
  <c r="AO1289" i="3"/>
  <c r="AO1288" i="3"/>
  <c r="AO1287" i="3"/>
  <c r="AO1286" i="3"/>
  <c r="AO1285" i="3"/>
  <c r="AO1284" i="3"/>
  <c r="AO1283" i="3"/>
  <c r="AO1282" i="3"/>
  <c r="AO1281" i="3"/>
  <c r="AO1280" i="3"/>
  <c r="AO1279" i="3"/>
  <c r="AO1278" i="3"/>
  <c r="AO1277" i="3"/>
  <c r="AO1276" i="3"/>
  <c r="AO1275" i="3"/>
  <c r="AO1274" i="3"/>
  <c r="AO1273" i="3"/>
  <c r="AO1272" i="3"/>
  <c r="AO1271" i="3"/>
  <c r="AO1270" i="3"/>
  <c r="AO1269" i="3"/>
  <c r="AO1268" i="3"/>
  <c r="AO1267" i="3"/>
  <c r="AO1266" i="3"/>
  <c r="AO1265" i="3"/>
  <c r="AO1264" i="3"/>
  <c r="AO1263" i="3"/>
  <c r="AO1262" i="3"/>
  <c r="AO1261" i="3"/>
  <c r="AO1260" i="3"/>
  <c r="AO1259" i="3"/>
  <c r="AO1258" i="3"/>
  <c r="AO1257" i="3"/>
  <c r="AO1256" i="3"/>
  <c r="AO1255" i="3"/>
  <c r="AO1254" i="3"/>
  <c r="AO1253" i="3"/>
  <c r="AO1252" i="3"/>
  <c r="AO1251" i="3"/>
  <c r="AO1250" i="3"/>
  <c r="AO1249" i="3"/>
  <c r="AO1248" i="3"/>
  <c r="AO1247" i="3"/>
  <c r="AO1246" i="3"/>
  <c r="AO1245" i="3"/>
  <c r="AO1244" i="3"/>
  <c r="AO1243" i="3"/>
  <c r="AO1242" i="3"/>
  <c r="AO1241" i="3"/>
  <c r="AO1240" i="3"/>
  <c r="AO1239" i="3"/>
  <c r="AO1238" i="3"/>
  <c r="AO1237" i="3"/>
  <c r="AO1236" i="3"/>
  <c r="AO1235" i="3"/>
  <c r="AO1234" i="3"/>
  <c r="AO1233" i="3"/>
  <c r="AO1232" i="3"/>
  <c r="AO1231" i="3"/>
  <c r="AO1230" i="3"/>
  <c r="AO1229" i="3"/>
  <c r="AO1228" i="3"/>
  <c r="AO1227" i="3"/>
  <c r="AO1226" i="3"/>
  <c r="AO1225" i="3"/>
  <c r="AO1224" i="3"/>
  <c r="AO1223" i="3"/>
  <c r="AO1222" i="3"/>
  <c r="AO1221" i="3"/>
  <c r="AO1220" i="3"/>
  <c r="AO1219" i="3"/>
  <c r="AO1218" i="3"/>
  <c r="AO1217" i="3"/>
  <c r="AO1216" i="3"/>
  <c r="AO1215" i="3"/>
  <c r="AO1214" i="3"/>
  <c r="AO1213" i="3"/>
  <c r="AO1212" i="3"/>
  <c r="AO1211" i="3"/>
  <c r="AO1210" i="3"/>
  <c r="AO1209" i="3"/>
  <c r="AO1208" i="3"/>
  <c r="AO1207" i="3"/>
  <c r="AO1206" i="3"/>
  <c r="AO1205" i="3"/>
  <c r="AO1204" i="3"/>
  <c r="AO1203" i="3"/>
  <c r="AO1202" i="3"/>
  <c r="AO1201" i="3"/>
  <c r="AO1200" i="3"/>
  <c r="AO1199" i="3"/>
  <c r="AO1198" i="3"/>
  <c r="AO1197" i="3"/>
  <c r="AO1196" i="3"/>
  <c r="AO1195" i="3"/>
  <c r="AO1194" i="3"/>
  <c r="AO1193" i="3"/>
  <c r="AO1192" i="3"/>
  <c r="AO1191" i="3"/>
  <c r="AO1190" i="3"/>
  <c r="AO1189" i="3"/>
  <c r="AO1188" i="3"/>
  <c r="AO1187" i="3"/>
  <c r="AO1186" i="3"/>
  <c r="AO1185" i="3"/>
  <c r="AO1184" i="3"/>
  <c r="AO1183" i="3"/>
  <c r="AO1182" i="3"/>
  <c r="AO1181" i="3"/>
  <c r="AO1180" i="3"/>
  <c r="AO1179" i="3"/>
  <c r="AO1178" i="3"/>
  <c r="AO1177" i="3"/>
  <c r="AO1176" i="3"/>
  <c r="AO1175" i="3"/>
  <c r="AO1174" i="3"/>
  <c r="AO1173" i="3"/>
  <c r="AO1172" i="3"/>
  <c r="AO1171" i="3"/>
  <c r="AO1170" i="3"/>
  <c r="AO1169" i="3"/>
  <c r="AO1168" i="3"/>
  <c r="AO1167" i="3"/>
  <c r="AO1166" i="3"/>
  <c r="AO1165" i="3"/>
  <c r="AO1164" i="3"/>
  <c r="AO1163" i="3"/>
  <c r="AO1162" i="3"/>
  <c r="AO1161" i="3"/>
  <c r="AO1160" i="3"/>
  <c r="AO1159" i="3"/>
  <c r="AO1158" i="3"/>
  <c r="AO1157" i="3"/>
  <c r="AO1156" i="3"/>
  <c r="AO1155" i="3"/>
  <c r="AO1154" i="3"/>
  <c r="AO1153" i="3"/>
  <c r="AO1152" i="3"/>
  <c r="AO1151" i="3"/>
  <c r="AO1150" i="3"/>
  <c r="AO1149" i="3"/>
  <c r="AO1148" i="3"/>
  <c r="AO1147" i="3"/>
  <c r="AO1146" i="3"/>
  <c r="AO1145" i="3"/>
  <c r="AO1144" i="3"/>
  <c r="AO1143" i="3"/>
  <c r="AO1142" i="3"/>
  <c r="AO1141" i="3"/>
  <c r="AO1140" i="3"/>
  <c r="AO1139" i="3"/>
  <c r="AO1138" i="3"/>
  <c r="AO1137" i="3"/>
  <c r="AO1136" i="3"/>
  <c r="AO1135" i="3"/>
  <c r="AO1134" i="3"/>
  <c r="AO1133" i="3"/>
  <c r="AO1132" i="3"/>
  <c r="AO1131" i="3"/>
  <c r="AO1130" i="3"/>
  <c r="AO1129" i="3"/>
  <c r="AO1128" i="3"/>
  <c r="AO1127" i="3"/>
  <c r="AO1126" i="3"/>
  <c r="AO1125" i="3"/>
  <c r="AO1124" i="3"/>
  <c r="AO1123" i="3"/>
  <c r="AO1122" i="3"/>
  <c r="AO1121" i="3"/>
  <c r="AO1120" i="3"/>
  <c r="AO1119" i="3"/>
  <c r="AO1118" i="3"/>
  <c r="AO1117" i="3"/>
  <c r="AO1116" i="3"/>
  <c r="AO1115" i="3"/>
  <c r="AO1114" i="3"/>
  <c r="AO1113" i="3"/>
  <c r="AO1112" i="3"/>
  <c r="AO1111" i="3"/>
  <c r="AO1110" i="3"/>
  <c r="AO1109" i="3"/>
  <c r="AO1108" i="3"/>
  <c r="AO1107" i="3"/>
  <c r="AO1106" i="3"/>
  <c r="AO1105" i="3"/>
  <c r="AO1104" i="3"/>
  <c r="AO1103" i="3"/>
  <c r="AO1102" i="3"/>
  <c r="AO1101" i="3"/>
  <c r="AO1100" i="3"/>
  <c r="AO1099" i="3"/>
  <c r="AO1098" i="3"/>
  <c r="AO1097" i="3"/>
  <c r="AO1096" i="3"/>
  <c r="AO1095" i="3"/>
  <c r="AO1094" i="3"/>
  <c r="AO1093" i="3"/>
  <c r="AO1092" i="3"/>
  <c r="AO1091" i="3"/>
  <c r="AO1090" i="3"/>
  <c r="AO1089" i="3"/>
  <c r="AO1088" i="3"/>
  <c r="AO1087" i="3"/>
  <c r="AO1086" i="3"/>
  <c r="AO1085" i="3"/>
  <c r="AO1084" i="3"/>
  <c r="AO1083" i="3"/>
  <c r="AO1082" i="3"/>
  <c r="AO1081" i="3"/>
  <c r="AO1080" i="3"/>
  <c r="AO1079" i="3"/>
  <c r="AO1078" i="3"/>
  <c r="AO1077" i="3"/>
  <c r="AO1076" i="3"/>
  <c r="AO1075" i="3"/>
  <c r="AO1074" i="3"/>
  <c r="AO1073" i="3"/>
  <c r="AO1072" i="3"/>
  <c r="AO1071" i="3"/>
  <c r="AO1070" i="3"/>
  <c r="AO1069" i="3"/>
  <c r="AO1068" i="3"/>
  <c r="AO1067" i="3"/>
  <c r="AO1066" i="3"/>
  <c r="AO1065" i="3"/>
  <c r="AO1064" i="3"/>
  <c r="AO1063" i="3"/>
  <c r="AO1062" i="3"/>
  <c r="AO1061" i="3"/>
  <c r="AO1060" i="3"/>
  <c r="AO1059" i="3"/>
  <c r="AO1058" i="3"/>
  <c r="AO1057" i="3"/>
  <c r="AO1056" i="3"/>
  <c r="AO1055" i="3"/>
  <c r="AO1054" i="3"/>
  <c r="AO1053" i="3"/>
  <c r="AO1052" i="3"/>
  <c r="AO1051" i="3"/>
  <c r="AO1050" i="3"/>
  <c r="AO1049" i="3"/>
  <c r="AO1048" i="3"/>
  <c r="AO1047" i="3"/>
  <c r="AO1046" i="3"/>
  <c r="AO1045" i="3"/>
  <c r="AO1044" i="3"/>
  <c r="AO1043" i="3"/>
  <c r="AO1042" i="3"/>
  <c r="AO1041" i="3"/>
  <c r="AO1040" i="3"/>
  <c r="AO1039" i="3"/>
  <c r="AO1038" i="3"/>
  <c r="AO1037" i="3"/>
  <c r="AO1036" i="3"/>
  <c r="AO1035" i="3"/>
  <c r="AO1034" i="3"/>
  <c r="AO1033" i="3"/>
  <c r="AO1032" i="3"/>
  <c r="AO1031" i="3"/>
  <c r="AO1030" i="3"/>
  <c r="AO1029" i="3"/>
  <c r="AO1028" i="3"/>
  <c r="AO1027" i="3"/>
  <c r="AO1026" i="3"/>
  <c r="AO1025" i="3"/>
  <c r="AO1024" i="3"/>
  <c r="AO1023" i="3"/>
  <c r="AO1022" i="3"/>
  <c r="AO1021" i="3"/>
  <c r="AO1020" i="3"/>
  <c r="AO1019" i="3"/>
  <c r="AO1018" i="3"/>
  <c r="AO1017" i="3"/>
  <c r="AO1016" i="3"/>
  <c r="AO1015" i="3"/>
  <c r="AO1014" i="3"/>
  <c r="AO1013" i="3"/>
  <c r="AO1012" i="3"/>
  <c r="AO1011" i="3"/>
  <c r="AO1010" i="3"/>
  <c r="AO1009" i="3"/>
  <c r="AO1008" i="3"/>
  <c r="AO1007" i="3"/>
  <c r="AO1006" i="3"/>
  <c r="AO1005" i="3"/>
  <c r="AO1004" i="3"/>
  <c r="AO1003" i="3"/>
  <c r="AO1002" i="3"/>
  <c r="AO1001" i="3"/>
  <c r="AO1000" i="3"/>
  <c r="AO999" i="3"/>
  <c r="AO998" i="3"/>
  <c r="AO997" i="3"/>
  <c r="AO996" i="3"/>
  <c r="AO995" i="3"/>
  <c r="AO994" i="3"/>
  <c r="AO993" i="3"/>
  <c r="AO992" i="3"/>
  <c r="AO991" i="3"/>
  <c r="AO990" i="3"/>
  <c r="AO989" i="3"/>
  <c r="AO988" i="3"/>
  <c r="AO987" i="3"/>
  <c r="AO986" i="3"/>
  <c r="AO985" i="3"/>
  <c r="AO984" i="3"/>
  <c r="AO983" i="3"/>
  <c r="AO982" i="3"/>
  <c r="AO981" i="3"/>
  <c r="AO980" i="3"/>
  <c r="AO979" i="3"/>
  <c r="AO978" i="3"/>
  <c r="AO977" i="3"/>
  <c r="AO976" i="3"/>
  <c r="AO975" i="3"/>
  <c r="AO974" i="3"/>
  <c r="AO973" i="3"/>
  <c r="AO972" i="3"/>
  <c r="AO971" i="3"/>
  <c r="AO970" i="3"/>
  <c r="AO969" i="3"/>
  <c r="AO968" i="3"/>
  <c r="AO967" i="3"/>
  <c r="AO966" i="3"/>
  <c r="AO965" i="3"/>
  <c r="AO964" i="3"/>
  <c r="AO963" i="3"/>
  <c r="AO962" i="3"/>
  <c r="AO961" i="3"/>
  <c r="AO960" i="3"/>
  <c r="AO959" i="3"/>
  <c r="AO958" i="3"/>
  <c r="AO957" i="3"/>
  <c r="AO956" i="3"/>
  <c r="AO955" i="3"/>
  <c r="AO954" i="3"/>
  <c r="AO953" i="3"/>
  <c r="AO952" i="3"/>
  <c r="AO951" i="3"/>
  <c r="AO950" i="3"/>
  <c r="AO949" i="3"/>
  <c r="AO948" i="3"/>
  <c r="AO947" i="3"/>
  <c r="AO946" i="3"/>
  <c r="AO945" i="3"/>
  <c r="AO944" i="3"/>
  <c r="AO943" i="3"/>
  <c r="AO942" i="3"/>
  <c r="AO941" i="3"/>
  <c r="AO940" i="3"/>
  <c r="AO939" i="3"/>
  <c r="AO938" i="3"/>
  <c r="AO937" i="3"/>
  <c r="AO936" i="3"/>
  <c r="AO935" i="3"/>
  <c r="AO934" i="3"/>
  <c r="AO933" i="3"/>
  <c r="AO932" i="3"/>
  <c r="AO931" i="3"/>
  <c r="AO930" i="3"/>
  <c r="AO929" i="3"/>
  <c r="AO928" i="3"/>
  <c r="AO927" i="3"/>
  <c r="AO926" i="3"/>
  <c r="AO925" i="3"/>
  <c r="AO924" i="3"/>
  <c r="AO923" i="3"/>
  <c r="AO922" i="3"/>
  <c r="AO921" i="3"/>
  <c r="AO920" i="3"/>
  <c r="AO919" i="3"/>
  <c r="AO918" i="3"/>
  <c r="AO917" i="3"/>
  <c r="AO916" i="3"/>
  <c r="AO915" i="3"/>
  <c r="AO914" i="3"/>
  <c r="AO913" i="3"/>
  <c r="AO912" i="3"/>
  <c r="AO911" i="3"/>
  <c r="AO910" i="3"/>
  <c r="AO909" i="3"/>
  <c r="AO908" i="3"/>
  <c r="AO907" i="3"/>
  <c r="AO906" i="3"/>
  <c r="AO905" i="3"/>
  <c r="AO904" i="3"/>
  <c r="AO903" i="3"/>
  <c r="AO902" i="3"/>
  <c r="AO901" i="3"/>
  <c r="AO900" i="3"/>
  <c r="AO899" i="3"/>
  <c r="AO898" i="3"/>
  <c r="AO897" i="3"/>
  <c r="AO896" i="3"/>
  <c r="AO895" i="3"/>
  <c r="AO894" i="3"/>
  <c r="AO893" i="3"/>
  <c r="AO892" i="3"/>
  <c r="AO891" i="3"/>
  <c r="AO890" i="3"/>
  <c r="AO889" i="3"/>
  <c r="AO888" i="3"/>
  <c r="AO887" i="3"/>
  <c r="AO886" i="3"/>
  <c r="AO885" i="3"/>
  <c r="AO884" i="3"/>
  <c r="AO883" i="3"/>
  <c r="AO882" i="3"/>
  <c r="AO881" i="3"/>
  <c r="AO880" i="3"/>
  <c r="AO879" i="3"/>
  <c r="AO878" i="3"/>
  <c r="AO877" i="3"/>
  <c r="AO876" i="3"/>
  <c r="AO875" i="3"/>
  <c r="AO874" i="3"/>
  <c r="AO873" i="3"/>
  <c r="AO872" i="3"/>
  <c r="AO871" i="3"/>
  <c r="AO870" i="3"/>
  <c r="AO869" i="3"/>
  <c r="AO868" i="3"/>
  <c r="AO867" i="3"/>
  <c r="AO866" i="3"/>
  <c r="AO865" i="3"/>
  <c r="AO864" i="3"/>
  <c r="AO863" i="3"/>
  <c r="AO862" i="3"/>
  <c r="AO861" i="3"/>
  <c r="AO860" i="3"/>
  <c r="AO859" i="3"/>
  <c r="AO858" i="3"/>
  <c r="AO857" i="3"/>
  <c r="AO856" i="3"/>
  <c r="AO855" i="3"/>
  <c r="AO854" i="3"/>
  <c r="AO853" i="3"/>
  <c r="AO852" i="3"/>
  <c r="AO851" i="3"/>
  <c r="AO850" i="3"/>
  <c r="AO849" i="3"/>
  <c r="AO848" i="3"/>
  <c r="AO847" i="3"/>
  <c r="AO846" i="3"/>
  <c r="AO845" i="3"/>
  <c r="AO844" i="3"/>
  <c r="AO843" i="3"/>
  <c r="AO842" i="3"/>
  <c r="AO841" i="3"/>
  <c r="AO840" i="3"/>
  <c r="AO839" i="3"/>
  <c r="AO838" i="3"/>
  <c r="AO837" i="3"/>
  <c r="AO836" i="3"/>
  <c r="AO835" i="3"/>
  <c r="AO834" i="3"/>
  <c r="AO833" i="3"/>
  <c r="AO832" i="3"/>
  <c r="AO831" i="3"/>
  <c r="AO830" i="3"/>
  <c r="AO829" i="3"/>
  <c r="AO828" i="3"/>
  <c r="AO827" i="3"/>
  <c r="AO826" i="3"/>
  <c r="AO825" i="3"/>
  <c r="AO824" i="3"/>
  <c r="AO823" i="3"/>
  <c r="AO822" i="3"/>
  <c r="AO821" i="3"/>
  <c r="AO820" i="3"/>
  <c r="AO819" i="3"/>
  <c r="AO818" i="3"/>
  <c r="AO817" i="3"/>
  <c r="AO816" i="3"/>
  <c r="AO815" i="3"/>
  <c r="AO814" i="3"/>
  <c r="AO813" i="3"/>
  <c r="AO812" i="3"/>
  <c r="AO811" i="3"/>
  <c r="AO810" i="3"/>
  <c r="AO809" i="3"/>
  <c r="AO808" i="3"/>
  <c r="AO807" i="3"/>
  <c r="AO806" i="3"/>
  <c r="AO805" i="3"/>
  <c r="AO804" i="3"/>
  <c r="AO803" i="3"/>
  <c r="AO802" i="3"/>
  <c r="AO801" i="3"/>
  <c r="AO800" i="3"/>
  <c r="AO799" i="3"/>
  <c r="AO798" i="3"/>
  <c r="AO797" i="3"/>
  <c r="AO796" i="3"/>
  <c r="AO795" i="3"/>
  <c r="AO794" i="3"/>
  <c r="AO793" i="3"/>
  <c r="AO792" i="3"/>
  <c r="AO791" i="3"/>
  <c r="AO790" i="3"/>
  <c r="AO789" i="3"/>
  <c r="AO788" i="3"/>
  <c r="AO787" i="3"/>
  <c r="AO786" i="3"/>
  <c r="AO785" i="3"/>
  <c r="AO784" i="3"/>
  <c r="AO783" i="3"/>
  <c r="AO782" i="3"/>
  <c r="AO781" i="3"/>
  <c r="AO780" i="3"/>
  <c r="AO779" i="3"/>
  <c r="AO778" i="3"/>
  <c r="AO777" i="3"/>
  <c r="AO776" i="3"/>
  <c r="AO775" i="3"/>
  <c r="AO774" i="3"/>
  <c r="AO773" i="3"/>
  <c r="AO772" i="3"/>
  <c r="AO771" i="3"/>
  <c r="AO770" i="3"/>
  <c r="AO769" i="3"/>
  <c r="AO768" i="3"/>
  <c r="AO767" i="3"/>
  <c r="AO766" i="3"/>
  <c r="AO765" i="3"/>
  <c r="AO764" i="3"/>
  <c r="AO763" i="3"/>
  <c r="AO762" i="3"/>
  <c r="AO761" i="3"/>
  <c r="AO760" i="3"/>
  <c r="AO759" i="3"/>
  <c r="AO758" i="3"/>
  <c r="AO757" i="3"/>
  <c r="AO756" i="3"/>
  <c r="AO755" i="3"/>
  <c r="AO754" i="3"/>
  <c r="AO753" i="3"/>
  <c r="AO752" i="3"/>
  <c r="AO751" i="3"/>
  <c r="AO750" i="3"/>
  <c r="AO749" i="3"/>
  <c r="AO748" i="3"/>
  <c r="AO747" i="3"/>
  <c r="AO746" i="3"/>
  <c r="AO745" i="3"/>
  <c r="AO744" i="3"/>
  <c r="AO743" i="3"/>
  <c r="AO742" i="3"/>
  <c r="AO741" i="3"/>
  <c r="AO740" i="3"/>
  <c r="AO739" i="3"/>
  <c r="AO738" i="3"/>
  <c r="AO737" i="3"/>
  <c r="AO736" i="3"/>
  <c r="AO735" i="3"/>
  <c r="AO734" i="3"/>
  <c r="AO733" i="3"/>
  <c r="AO732" i="3"/>
  <c r="AO731" i="3"/>
  <c r="AO730" i="3"/>
  <c r="AO729" i="3"/>
  <c r="AO728" i="3"/>
  <c r="AO727" i="3"/>
  <c r="AO726" i="3"/>
  <c r="AO725" i="3"/>
  <c r="AO724" i="3"/>
  <c r="AO723" i="3"/>
  <c r="AO722" i="3"/>
  <c r="AO721" i="3"/>
  <c r="AO720" i="3"/>
  <c r="AO719" i="3"/>
  <c r="AO718" i="3"/>
  <c r="AO717" i="3"/>
  <c r="AO716" i="3"/>
  <c r="AO715" i="3"/>
  <c r="AO714" i="3"/>
  <c r="AO713" i="3"/>
  <c r="AO712" i="3"/>
  <c r="AO711" i="3"/>
  <c r="AO710" i="3"/>
  <c r="AO709" i="3"/>
  <c r="AO708" i="3"/>
  <c r="AO707" i="3"/>
  <c r="AO706" i="3"/>
  <c r="AO705" i="3"/>
  <c r="AO704" i="3"/>
  <c r="AO703" i="3"/>
  <c r="AO702" i="3"/>
  <c r="AO701" i="3"/>
  <c r="AO700" i="3"/>
  <c r="AO699" i="3"/>
  <c r="AO698" i="3"/>
  <c r="AO697" i="3"/>
  <c r="AO696" i="3"/>
  <c r="AO695" i="3"/>
  <c r="AO694" i="3"/>
  <c r="AO693" i="3"/>
  <c r="AO692" i="3"/>
  <c r="AO691" i="3"/>
  <c r="AO690" i="3"/>
  <c r="AO689" i="3"/>
  <c r="AO688" i="3"/>
  <c r="AO687" i="3"/>
  <c r="AO686" i="3"/>
  <c r="AO685" i="3"/>
  <c r="AO684" i="3"/>
  <c r="AO683" i="3"/>
  <c r="AO682" i="3"/>
  <c r="AO681" i="3"/>
  <c r="AO680" i="3"/>
  <c r="AO679" i="3"/>
  <c r="AO678" i="3"/>
  <c r="AO677" i="3"/>
  <c r="AO676" i="3"/>
  <c r="AO675" i="3"/>
  <c r="AO674" i="3"/>
  <c r="AO673" i="3"/>
  <c r="AO672" i="3"/>
  <c r="AO671" i="3"/>
  <c r="AO670" i="3"/>
  <c r="AO669" i="3"/>
  <c r="AO668" i="3"/>
  <c r="AO667" i="3"/>
  <c r="AO666" i="3"/>
  <c r="AO665" i="3"/>
  <c r="AO664" i="3"/>
  <c r="AO663" i="3"/>
  <c r="AO662" i="3"/>
  <c r="AO661" i="3"/>
  <c r="AO660" i="3"/>
  <c r="AO659" i="3"/>
  <c r="AO658" i="3"/>
  <c r="AO657" i="3"/>
  <c r="AO656" i="3"/>
  <c r="AO655" i="3"/>
  <c r="AO654" i="3"/>
  <c r="AO653" i="3"/>
  <c r="AO652" i="3"/>
  <c r="AO651" i="3"/>
  <c r="AO650" i="3"/>
  <c r="AO649" i="3"/>
  <c r="AO648" i="3"/>
  <c r="AO647" i="3"/>
  <c r="AO646" i="3"/>
  <c r="AO645" i="3"/>
  <c r="AO644" i="3"/>
  <c r="AO643" i="3"/>
  <c r="AO642" i="3"/>
  <c r="AO641" i="3"/>
  <c r="AO640" i="3"/>
  <c r="AO639" i="3"/>
  <c r="AO638" i="3"/>
  <c r="AO637" i="3"/>
  <c r="AO636" i="3"/>
  <c r="AO635" i="3"/>
  <c r="AO634" i="3"/>
  <c r="AO633" i="3"/>
  <c r="AO632" i="3"/>
  <c r="AO631" i="3"/>
  <c r="AO630" i="3"/>
  <c r="AO629" i="3"/>
  <c r="AO628" i="3"/>
  <c r="AO627" i="3"/>
  <c r="AO626" i="3"/>
  <c r="AO625" i="3"/>
  <c r="AO624" i="3"/>
  <c r="AO623" i="3"/>
  <c r="AO622" i="3"/>
  <c r="AO621" i="3"/>
  <c r="AO620" i="3"/>
  <c r="AO619" i="3"/>
  <c r="AO618" i="3"/>
  <c r="AO617" i="3"/>
  <c r="AO616" i="3"/>
  <c r="AO615" i="3"/>
  <c r="AO614" i="3"/>
  <c r="AO613" i="3"/>
  <c r="AO612" i="3"/>
  <c r="AO611" i="3"/>
  <c r="AO610" i="3"/>
  <c r="AO609" i="3"/>
  <c r="AO608" i="3"/>
  <c r="AO607" i="3"/>
  <c r="AO606" i="3"/>
  <c r="AO605" i="3"/>
  <c r="AO604" i="3"/>
  <c r="AO603" i="3"/>
  <c r="AO602" i="3"/>
  <c r="AO601" i="3"/>
  <c r="AO600" i="3"/>
  <c r="AO599" i="3"/>
  <c r="AO598" i="3"/>
  <c r="AO597" i="3"/>
  <c r="AO596" i="3"/>
  <c r="AO595" i="3"/>
  <c r="AO594" i="3"/>
  <c r="AO593" i="3"/>
  <c r="AO592" i="3"/>
  <c r="AO591" i="3"/>
  <c r="AO590" i="3"/>
  <c r="AO589" i="3"/>
  <c r="AO588" i="3"/>
  <c r="AO587" i="3"/>
  <c r="AO586" i="3"/>
  <c r="AO585" i="3"/>
  <c r="AO584" i="3"/>
  <c r="AO583" i="3"/>
  <c r="AO582" i="3"/>
  <c r="AO581" i="3"/>
  <c r="AO580" i="3"/>
  <c r="AO579" i="3"/>
  <c r="AO578" i="3"/>
  <c r="AO577" i="3"/>
  <c r="AO576" i="3"/>
  <c r="AO575" i="3"/>
  <c r="AO574" i="3"/>
  <c r="AO573" i="3"/>
  <c r="AO572" i="3"/>
  <c r="AO571" i="3"/>
  <c r="AO570" i="3"/>
  <c r="AO569" i="3"/>
  <c r="AO568" i="3"/>
  <c r="AO567" i="3"/>
  <c r="AO566" i="3"/>
  <c r="AO565" i="3"/>
  <c r="AO564" i="3"/>
  <c r="AO563" i="3"/>
  <c r="AO562" i="3"/>
  <c r="AO561" i="3"/>
  <c r="AO560" i="3"/>
  <c r="AO559" i="3"/>
  <c r="AO558" i="3"/>
  <c r="AO557" i="3"/>
  <c r="AO556" i="3"/>
  <c r="AO555" i="3"/>
  <c r="AO554" i="3"/>
  <c r="AO553" i="3"/>
  <c r="AO552" i="3"/>
  <c r="AO551" i="3"/>
  <c r="AO550" i="3"/>
  <c r="AO549" i="3"/>
  <c r="AO548" i="3"/>
  <c r="AO547" i="3"/>
  <c r="AO546" i="3"/>
  <c r="AO545" i="3"/>
  <c r="AO544" i="3"/>
  <c r="AO543" i="3"/>
  <c r="AO542" i="3"/>
  <c r="AO541" i="3"/>
  <c r="AO540" i="3"/>
  <c r="AO539" i="3"/>
  <c r="AO538" i="3"/>
  <c r="AO537" i="3"/>
  <c r="AO536" i="3"/>
  <c r="AO535" i="3"/>
  <c r="AO534" i="3"/>
  <c r="AO533" i="3"/>
  <c r="AO532" i="3"/>
  <c r="AO531" i="3"/>
  <c r="AO530" i="3"/>
  <c r="AO529" i="3"/>
  <c r="AO528" i="3"/>
  <c r="AO527" i="3"/>
  <c r="AO526" i="3"/>
  <c r="AO525" i="3"/>
  <c r="AO524" i="3"/>
  <c r="AO523" i="3"/>
  <c r="AO522" i="3"/>
  <c r="AO521" i="3"/>
  <c r="AO520" i="3"/>
  <c r="AO519" i="3"/>
  <c r="AO518" i="3"/>
  <c r="AO517" i="3"/>
  <c r="AO516" i="3"/>
  <c r="AO515" i="3"/>
  <c r="AO514" i="3"/>
  <c r="AO513" i="3"/>
  <c r="AO512" i="3"/>
  <c r="AO511" i="3"/>
  <c r="AO510" i="3"/>
  <c r="AO509" i="3"/>
  <c r="AO508" i="3"/>
  <c r="AO507" i="3"/>
  <c r="AO506" i="3"/>
  <c r="AO505" i="3"/>
  <c r="AO504" i="3"/>
  <c r="AO503" i="3"/>
  <c r="AO502" i="3"/>
  <c r="AO501" i="3"/>
  <c r="AO500" i="3"/>
  <c r="AO499" i="3"/>
  <c r="AO498" i="3"/>
  <c r="AO497" i="3"/>
  <c r="AO496" i="3"/>
  <c r="AO495" i="3"/>
  <c r="AO494" i="3"/>
  <c r="AO493" i="3"/>
  <c r="AO492" i="3"/>
  <c r="AO491" i="3"/>
  <c r="AO490" i="3"/>
  <c r="AO489" i="3"/>
  <c r="AO488" i="3"/>
  <c r="AO487" i="3"/>
  <c r="AO486" i="3"/>
  <c r="AO485" i="3"/>
  <c r="AO484" i="3"/>
  <c r="AO483" i="3"/>
  <c r="AO482" i="3"/>
  <c r="AO481" i="3"/>
  <c r="AO480" i="3"/>
  <c r="AO479" i="3"/>
  <c r="AO478" i="3"/>
  <c r="AO477" i="3"/>
  <c r="AO476" i="3"/>
  <c r="AO475" i="3"/>
  <c r="AO474" i="3"/>
  <c r="AO473" i="3"/>
  <c r="AO472" i="3"/>
  <c r="AO471" i="3"/>
  <c r="AO470" i="3"/>
  <c r="AO469" i="3"/>
  <c r="AO468" i="3"/>
  <c r="AO467" i="3"/>
  <c r="AO466" i="3"/>
  <c r="AO465" i="3"/>
  <c r="AO464" i="3"/>
  <c r="AO463" i="3"/>
  <c r="AO462" i="3"/>
  <c r="AO461" i="3"/>
  <c r="AO460" i="3"/>
  <c r="AO459" i="3"/>
  <c r="AO458" i="3"/>
  <c r="AO457" i="3"/>
  <c r="AO456" i="3"/>
  <c r="AO455" i="3"/>
  <c r="AO454" i="3"/>
  <c r="AO453" i="3"/>
  <c r="AO452" i="3"/>
  <c r="AO451" i="3"/>
  <c r="AO450" i="3"/>
  <c r="AO449" i="3"/>
  <c r="AO448" i="3"/>
  <c r="AO447" i="3"/>
  <c r="AO446" i="3"/>
  <c r="AO445" i="3"/>
  <c r="AO444" i="3"/>
  <c r="AO443" i="3"/>
  <c r="AO442" i="3"/>
  <c r="AO441" i="3"/>
  <c r="AO440" i="3"/>
  <c r="AO439" i="3"/>
  <c r="AO438" i="3"/>
  <c r="AO437" i="3"/>
  <c r="AO436" i="3"/>
  <c r="AO435" i="3"/>
  <c r="AO434" i="3"/>
  <c r="AO433" i="3"/>
  <c r="AO432" i="3"/>
  <c r="AO431" i="3"/>
  <c r="AO430" i="3"/>
  <c r="AO429" i="3"/>
  <c r="AO428" i="3"/>
  <c r="AO427" i="3"/>
  <c r="AO426" i="3"/>
  <c r="AO425" i="3"/>
  <c r="AO424" i="3"/>
  <c r="AO423" i="3"/>
  <c r="AO422" i="3"/>
  <c r="AO421" i="3"/>
  <c r="AO420" i="3"/>
  <c r="AO419" i="3"/>
  <c r="AO418" i="3"/>
  <c r="AO417" i="3"/>
  <c r="AO416" i="3"/>
  <c r="AO415" i="3"/>
  <c r="AO414" i="3"/>
  <c r="AO413" i="3"/>
  <c r="AO412" i="3"/>
  <c r="AO411" i="3"/>
  <c r="AO410" i="3"/>
  <c r="AO409" i="3"/>
  <c r="AO408" i="3"/>
  <c r="AO407" i="3"/>
  <c r="AO406" i="3"/>
  <c r="AO405" i="3"/>
  <c r="AO404" i="3"/>
  <c r="AO403" i="3"/>
  <c r="AO402" i="3"/>
  <c r="AO401" i="3"/>
  <c r="AO400" i="3"/>
  <c r="AO399" i="3"/>
  <c r="AO398" i="3"/>
  <c r="AO397" i="3"/>
  <c r="AO396" i="3"/>
  <c r="AO395" i="3"/>
  <c r="AO394" i="3"/>
  <c r="AO393" i="3"/>
  <c r="AO392" i="3"/>
  <c r="AO391" i="3"/>
  <c r="AO390" i="3"/>
  <c r="AO389" i="3"/>
  <c r="AO388" i="3"/>
  <c r="AO387" i="3"/>
  <c r="AO386" i="3"/>
  <c r="AO385" i="3"/>
  <c r="AO384" i="3"/>
  <c r="AO383" i="3"/>
  <c r="AO382" i="3"/>
  <c r="AO381" i="3"/>
  <c r="AO380" i="3"/>
  <c r="AO379" i="3"/>
  <c r="AO378" i="3"/>
  <c r="AO377" i="3"/>
  <c r="AO376" i="3"/>
  <c r="AO375" i="3"/>
  <c r="AO374" i="3"/>
  <c r="AO373" i="3"/>
  <c r="AO372" i="3"/>
  <c r="AO371" i="3"/>
  <c r="AO370" i="3"/>
  <c r="AO369" i="3"/>
  <c r="AO368" i="3"/>
  <c r="AO367" i="3"/>
  <c r="AO366" i="3"/>
  <c r="AO365" i="3"/>
  <c r="AO364" i="3"/>
  <c r="AO363" i="3"/>
  <c r="AO362" i="3"/>
  <c r="AO361" i="3"/>
  <c r="AO360" i="3"/>
  <c r="AO359" i="3"/>
  <c r="AO358" i="3"/>
  <c r="AO357" i="3"/>
  <c r="AO356" i="3"/>
  <c r="AO355" i="3"/>
  <c r="AO354" i="3"/>
  <c r="AO353" i="3"/>
  <c r="AO352" i="3"/>
  <c r="AO351" i="3"/>
  <c r="AO350" i="3"/>
  <c r="AO349" i="3"/>
  <c r="AO348" i="3"/>
  <c r="AO347" i="3"/>
  <c r="AO346" i="3"/>
  <c r="AO345" i="3"/>
  <c r="AO344" i="3"/>
  <c r="AO343" i="3"/>
  <c r="AO342" i="3"/>
  <c r="AO341" i="3"/>
  <c r="AO340" i="3"/>
  <c r="AO339" i="3"/>
  <c r="AO338" i="3"/>
  <c r="AO337" i="3"/>
  <c r="AO336" i="3"/>
  <c r="AO335" i="3"/>
  <c r="AO334" i="3"/>
  <c r="AO333" i="3"/>
  <c r="AO332" i="3"/>
  <c r="AO331" i="3"/>
  <c r="AO330" i="3"/>
  <c r="AO329" i="3"/>
  <c r="AO328" i="3"/>
  <c r="AO327" i="3"/>
  <c r="AO326" i="3"/>
  <c r="AO325" i="3"/>
  <c r="AO324" i="3"/>
  <c r="AO323" i="3"/>
  <c r="AO322" i="3"/>
  <c r="AO321" i="3"/>
  <c r="AO320" i="3"/>
  <c r="AO319" i="3"/>
  <c r="AO318" i="3"/>
  <c r="AO317" i="3"/>
  <c r="AO316" i="3"/>
  <c r="AO315" i="3"/>
  <c r="AO314" i="3"/>
  <c r="AO313" i="3"/>
  <c r="AO312" i="3"/>
  <c r="AO311" i="3"/>
  <c r="AO310" i="3"/>
  <c r="AO309" i="3"/>
  <c r="AO308" i="3"/>
  <c r="AO307" i="3"/>
  <c r="AO306" i="3"/>
  <c r="AO305" i="3"/>
  <c r="AO304" i="3"/>
  <c r="AO303" i="3"/>
  <c r="AO302" i="3"/>
  <c r="AO301" i="3"/>
  <c r="AO300" i="3"/>
  <c r="AO299" i="3"/>
  <c r="AO298" i="3"/>
  <c r="AO297" i="3"/>
  <c r="AO296" i="3"/>
  <c r="AO295" i="3"/>
  <c r="AO294" i="3"/>
  <c r="AO293" i="3"/>
  <c r="AO292" i="3"/>
  <c r="AO291" i="3"/>
  <c r="AO290" i="3"/>
  <c r="AO289" i="3"/>
  <c r="AO288" i="3"/>
  <c r="AO287" i="3"/>
  <c r="AO286" i="3"/>
  <c r="AO285" i="3"/>
  <c r="AO284" i="3"/>
  <c r="AO283" i="3"/>
  <c r="AO282" i="3"/>
  <c r="AO281" i="3"/>
  <c r="AO280" i="3"/>
  <c r="AO279" i="3"/>
  <c r="AO278" i="3"/>
  <c r="AO277" i="3"/>
  <c r="AO276" i="3"/>
  <c r="AO275" i="3"/>
  <c r="AO274" i="3"/>
  <c r="AO273" i="3"/>
  <c r="AO272" i="3"/>
  <c r="AO271" i="3"/>
  <c r="AO270" i="3"/>
  <c r="AO269" i="3"/>
  <c r="AO268" i="3"/>
  <c r="AO267" i="3"/>
  <c r="AO266" i="3"/>
  <c r="AO265" i="3"/>
  <c r="AO264" i="3"/>
  <c r="AO263" i="3"/>
  <c r="AO262" i="3"/>
  <c r="AO261" i="3"/>
  <c r="AO260" i="3"/>
  <c r="AO259" i="3"/>
  <c r="AO258" i="3"/>
  <c r="AO257" i="3"/>
  <c r="AO256" i="3"/>
  <c r="AO255" i="3"/>
  <c r="AO254" i="3"/>
  <c r="AO253" i="3"/>
  <c r="AO252" i="3"/>
  <c r="AO251" i="3"/>
  <c r="AO250" i="3"/>
  <c r="AO249" i="3"/>
  <c r="AO248" i="3"/>
  <c r="AO247" i="3"/>
  <c r="AO246" i="3"/>
  <c r="AO245" i="3"/>
  <c r="AO244" i="3"/>
  <c r="AO243" i="3"/>
  <c r="AO242" i="3"/>
  <c r="AO241" i="3"/>
  <c r="AO240" i="3"/>
  <c r="AO239" i="3"/>
  <c r="AO238" i="3"/>
  <c r="AO237" i="3"/>
  <c r="AO236" i="3"/>
  <c r="AO235" i="3"/>
  <c r="AO234" i="3"/>
  <c r="AO233" i="3"/>
  <c r="AO232" i="3"/>
  <c r="AO231" i="3"/>
  <c r="AO230" i="3"/>
  <c r="AO229" i="3"/>
  <c r="AO228" i="3"/>
  <c r="AO227" i="3"/>
  <c r="AO226" i="3"/>
  <c r="AO225" i="3"/>
  <c r="AO224" i="3"/>
  <c r="AO223" i="3"/>
  <c r="AO222" i="3"/>
  <c r="AO221" i="3"/>
  <c r="AO220" i="3"/>
  <c r="AO219" i="3"/>
  <c r="AO218" i="3"/>
  <c r="AO217" i="3"/>
  <c r="AO216" i="3"/>
  <c r="AO215" i="3"/>
  <c r="AO214" i="3"/>
  <c r="AO213" i="3"/>
  <c r="AO212" i="3"/>
  <c r="AO211" i="3"/>
  <c r="AO210" i="3"/>
  <c r="AO209" i="3"/>
  <c r="AO208" i="3"/>
  <c r="AO207" i="3"/>
  <c r="AO206" i="3"/>
  <c r="AO205" i="3"/>
  <c r="AO204" i="3"/>
  <c r="AO203" i="3"/>
  <c r="AO202" i="3"/>
  <c r="AO201" i="3"/>
  <c r="AO200" i="3"/>
  <c r="AO199" i="3"/>
  <c r="AO198" i="3"/>
  <c r="AO197" i="3"/>
  <c r="AO196" i="3"/>
  <c r="AO195" i="3"/>
  <c r="AO194" i="3"/>
  <c r="AO193" i="3"/>
  <c r="AO192" i="3"/>
  <c r="AO191" i="3"/>
  <c r="AO190" i="3"/>
  <c r="AO189" i="3"/>
  <c r="AO188" i="3"/>
  <c r="AO187" i="3"/>
  <c r="AO186" i="3"/>
  <c r="AO185" i="3"/>
  <c r="AO184" i="3"/>
  <c r="AO183" i="3"/>
  <c r="AO182" i="3"/>
  <c r="AO181" i="3"/>
  <c r="AO180" i="3"/>
  <c r="AO179" i="3"/>
  <c r="AO178" i="3"/>
  <c r="AO177" i="3"/>
  <c r="AO176" i="3"/>
  <c r="AO175" i="3"/>
  <c r="AO174" i="3"/>
  <c r="AO173" i="3"/>
  <c r="AO172" i="3"/>
  <c r="AO171" i="3"/>
  <c r="AO170" i="3"/>
  <c r="AO169" i="3"/>
  <c r="AO168" i="3"/>
  <c r="AO167" i="3"/>
  <c r="AO166" i="3"/>
  <c r="AO165" i="3"/>
  <c r="AO164" i="3"/>
  <c r="AO163" i="3"/>
  <c r="AO162" i="3"/>
  <c r="AO161" i="3"/>
  <c r="AO160" i="3"/>
  <c r="AO159" i="3"/>
  <c r="AO158" i="3"/>
  <c r="AO157" i="3"/>
  <c r="AO156" i="3"/>
  <c r="AO155" i="3"/>
  <c r="AO154" i="3"/>
  <c r="AO153" i="3"/>
  <c r="AO152" i="3"/>
  <c r="AO151" i="3"/>
  <c r="AO150" i="3"/>
  <c r="AO149" i="3"/>
  <c r="AO148" i="3"/>
  <c r="AO147" i="3"/>
  <c r="AO146" i="3"/>
  <c r="AO145" i="3"/>
  <c r="AO144" i="3"/>
  <c r="AO143" i="3"/>
  <c r="AO142" i="3"/>
  <c r="AO141" i="3"/>
  <c r="AO140" i="3"/>
  <c r="AO139" i="3"/>
  <c r="AO138" i="3"/>
  <c r="AO137" i="3"/>
  <c r="AO136" i="3"/>
  <c r="AO135" i="3"/>
  <c r="AO134" i="3"/>
  <c r="AO133" i="3"/>
  <c r="AO132" i="3"/>
  <c r="AO131" i="3"/>
  <c r="AO130" i="3"/>
  <c r="AO129" i="3"/>
  <c r="AO128" i="3"/>
  <c r="AO127" i="3"/>
  <c r="AO126" i="3"/>
  <c r="AO125" i="3"/>
  <c r="AO124" i="3"/>
  <c r="AO123" i="3"/>
  <c r="AO122" i="3"/>
  <c r="AO121" i="3"/>
  <c r="AO120" i="3"/>
  <c r="AO119" i="3"/>
  <c r="AO118" i="3"/>
  <c r="AO117" i="3"/>
  <c r="AO116" i="3"/>
  <c r="AO115" i="3"/>
  <c r="AO114" i="3"/>
  <c r="AO113" i="3"/>
  <c r="AO112" i="3"/>
  <c r="AO111" i="3"/>
  <c r="AO110" i="3"/>
  <c r="AO109" i="3"/>
  <c r="AO108" i="3"/>
  <c r="AO107" i="3"/>
  <c r="AO106" i="3"/>
  <c r="AO105" i="3"/>
  <c r="AO104" i="3"/>
  <c r="AO103" i="3"/>
  <c r="AO102" i="3"/>
  <c r="AO101" i="3"/>
  <c r="AO100" i="3"/>
  <c r="AO99" i="3"/>
  <c r="AO98" i="3"/>
  <c r="AO97" i="3"/>
  <c r="AO96" i="3"/>
  <c r="AO95" i="3"/>
  <c r="AO94" i="3"/>
  <c r="AO93" i="3"/>
  <c r="AO92" i="3"/>
  <c r="AO91" i="3"/>
  <c r="AO90" i="3"/>
  <c r="AO89" i="3"/>
  <c r="AO88" i="3"/>
  <c r="AO87" i="3"/>
  <c r="AO86" i="3"/>
  <c r="AO85" i="3"/>
  <c r="AO84" i="3"/>
  <c r="AO83" i="3"/>
  <c r="AO82" i="3"/>
  <c r="AO81" i="3"/>
  <c r="AO80" i="3"/>
  <c r="AO79" i="3"/>
  <c r="AO78" i="3"/>
  <c r="AO77" i="3"/>
  <c r="AO76" i="3"/>
  <c r="AO75" i="3"/>
  <c r="AO74" i="3"/>
  <c r="AO73" i="3"/>
  <c r="AO72" i="3"/>
  <c r="AO71" i="3"/>
  <c r="AO70" i="3"/>
  <c r="AO69" i="3"/>
  <c r="AO68" i="3"/>
  <c r="AO67" i="3"/>
  <c r="AO66" i="3"/>
  <c r="AO65" i="3"/>
  <c r="AO64" i="3"/>
  <c r="AO63" i="3"/>
  <c r="AO62" i="3"/>
  <c r="AO61" i="3"/>
  <c r="AO60" i="3"/>
  <c r="AO59" i="3"/>
  <c r="AO58" i="3"/>
  <c r="AO57" i="3"/>
  <c r="AO56" i="3"/>
  <c r="AO55" i="3"/>
  <c r="AO54" i="3"/>
  <c r="AO53" i="3"/>
  <c r="AO52" i="3"/>
  <c r="AO51" i="3"/>
  <c r="AO50" i="3"/>
  <c r="AO49" i="3"/>
  <c r="AO48" i="3"/>
  <c r="AO47" i="3"/>
  <c r="AO46" i="3"/>
  <c r="AO45" i="3"/>
  <c r="AO44" i="3"/>
  <c r="AO43" i="3"/>
  <c r="AO42" i="3"/>
  <c r="AO41" i="3"/>
  <c r="AO40" i="3"/>
  <c r="AO39" i="3"/>
  <c r="AO38" i="3"/>
  <c r="AO37" i="3"/>
  <c r="AO36" i="3"/>
  <c r="AO35" i="3"/>
  <c r="AO34" i="3"/>
  <c r="AO33" i="3"/>
  <c r="AO32" i="3"/>
  <c r="AO31" i="3"/>
  <c r="AO30" i="3"/>
  <c r="AO29" i="3"/>
  <c r="AO28" i="3"/>
  <c r="AO27" i="3"/>
  <c r="AO26" i="3"/>
  <c r="AO25" i="3"/>
  <c r="AO24" i="3"/>
  <c r="AO23" i="3"/>
  <c r="AO22" i="3"/>
  <c r="AO21" i="3"/>
  <c r="AO20" i="3"/>
  <c r="AO19" i="3"/>
  <c r="AO18" i="3"/>
  <c r="AO17" i="3"/>
  <c r="AO16" i="3"/>
  <c r="AO15" i="3"/>
  <c r="AO14" i="3"/>
  <c r="AO13" i="3"/>
  <c r="AO12" i="3"/>
  <c r="AO11" i="3"/>
  <c r="AO10" i="3"/>
  <c r="AO9" i="3"/>
  <c r="AO8" i="3"/>
  <c r="AO7" i="3"/>
  <c r="AO6" i="3"/>
  <c r="AO5" i="3"/>
  <c r="AO4" i="3"/>
  <c r="AO3" i="3"/>
  <c r="AO2" i="3"/>
  <c r="A9" i="2" l="1"/>
  <c r="A10" i="2" s="1"/>
  <c r="A11" i="2" s="1"/>
  <c r="A12" i="2" s="1"/>
  <c r="A13" i="2" s="1"/>
  <c r="A14" i="2" s="1"/>
  <c r="A15" i="2" s="1"/>
  <c r="A58" i="2"/>
  <c r="A59" i="2" s="1"/>
  <c r="A60" i="2" s="1"/>
  <c r="A61" i="2" s="1"/>
  <c r="A62" i="2" s="1"/>
  <c r="A63" i="2" s="1"/>
  <c r="A64" i="2" s="1"/>
  <c r="AE1" i="2"/>
  <c r="AE6" i="2"/>
  <c r="B7" i="2"/>
  <c r="E7" i="2" s="1"/>
  <c r="B8" i="2"/>
  <c r="C8" i="2"/>
  <c r="B9" i="2"/>
  <c r="C9" i="2"/>
  <c r="B10" i="2"/>
  <c r="C10" i="2"/>
  <c r="B11" i="2"/>
  <c r="C11" i="2"/>
  <c r="B12" i="2"/>
  <c r="C12" i="2"/>
  <c r="B13" i="2"/>
  <c r="C13" i="2"/>
  <c r="B14" i="2"/>
  <c r="C14" i="2"/>
  <c r="B15" i="2"/>
  <c r="C15" i="2"/>
  <c r="B56" i="2"/>
  <c r="E56" i="2" s="1"/>
  <c r="B57" i="2"/>
  <c r="E57" i="2" s="1"/>
  <c r="C57" i="2"/>
  <c r="B58" i="2"/>
  <c r="C58" i="2"/>
  <c r="B59" i="2"/>
  <c r="C59" i="2"/>
  <c r="B60" i="2"/>
  <c r="C60" i="2"/>
  <c r="B61" i="2"/>
  <c r="C61" i="2"/>
  <c r="B62" i="2"/>
  <c r="C62" i="2"/>
  <c r="B63" i="2"/>
  <c r="C63" i="2"/>
  <c r="B64" i="2"/>
  <c r="C64" i="2"/>
  <c r="AS1" i="3"/>
  <c r="BL1" i="1"/>
  <c r="F39" i="2" l="1"/>
  <c r="R39" i="2"/>
  <c r="T39" i="2"/>
  <c r="U39" i="2"/>
  <c r="N39" i="2"/>
  <c r="O39" i="2"/>
  <c r="P39" i="2"/>
  <c r="Y39" i="2"/>
  <c r="G39" i="2"/>
  <c r="S39" i="2"/>
  <c r="L39" i="2"/>
  <c r="M39" i="2"/>
  <c r="V39" i="2"/>
  <c r="W39" i="2"/>
  <c r="X39" i="2"/>
  <c r="Q39" i="2"/>
  <c r="E8" i="2"/>
  <c r="Y8" i="2"/>
  <c r="T8" i="2"/>
  <c r="P8" i="2"/>
  <c r="N8" i="2"/>
  <c r="Y57" i="2"/>
  <c r="S8" i="2"/>
  <c r="R57" i="2"/>
  <c r="X57" i="2"/>
  <c r="O8" i="2"/>
  <c r="R8" i="2"/>
  <c r="U57" i="2"/>
  <c r="L8" i="2"/>
  <c r="G8" i="2"/>
  <c r="F8" i="2"/>
  <c r="M57" i="2"/>
  <c r="F57" i="2"/>
  <c r="G57" i="2"/>
  <c r="X8" i="2"/>
  <c r="W57" i="2"/>
  <c r="W8" i="2"/>
  <c r="V8" i="2"/>
  <c r="L57" i="2"/>
  <c r="Q57" i="2"/>
  <c r="N57" i="2"/>
  <c r="O57" i="2"/>
  <c r="T57" i="2"/>
  <c r="M8" i="2"/>
  <c r="S57" i="2"/>
  <c r="Q8" i="2"/>
  <c r="P57" i="2"/>
  <c r="V57" i="2"/>
  <c r="U8" i="2"/>
  <c r="V9" i="2"/>
  <c r="R9" i="2"/>
  <c r="N9" i="2"/>
  <c r="F9" i="2"/>
  <c r="Y9" i="2"/>
  <c r="U9" i="2"/>
  <c r="Q9" i="2"/>
  <c r="M9" i="2"/>
  <c r="E9" i="2"/>
  <c r="X9" i="2"/>
  <c r="T9" i="2"/>
  <c r="P9" i="2"/>
  <c r="L9" i="2"/>
  <c r="O9" i="2"/>
  <c r="G9" i="2"/>
  <c r="W9" i="2"/>
  <c r="S9" i="2"/>
  <c r="Y58" i="2"/>
  <c r="U58" i="2"/>
  <c r="Q58" i="2"/>
  <c r="M58" i="2"/>
  <c r="E58" i="2"/>
  <c r="X58" i="2"/>
  <c r="T58" i="2"/>
  <c r="P58" i="2"/>
  <c r="L58" i="2"/>
  <c r="W58" i="2"/>
  <c r="S58" i="2"/>
  <c r="O58" i="2"/>
  <c r="G58" i="2"/>
  <c r="F58" i="2"/>
  <c r="V58" i="2"/>
  <c r="N58" i="2"/>
  <c r="R58" i="2"/>
  <c r="Y3" i="2"/>
  <c r="Y71" i="2"/>
  <c r="Y75" i="2"/>
  <c r="Y79" i="2"/>
  <c r="Y83" i="2"/>
  <c r="Y87" i="2"/>
  <c r="Y91" i="2"/>
  <c r="Y95" i="2"/>
  <c r="Y99" i="2"/>
  <c r="Y103" i="2"/>
  <c r="Y107" i="2"/>
  <c r="Y111" i="2"/>
  <c r="Y115" i="2"/>
  <c r="Y119" i="2"/>
  <c r="Y123" i="2"/>
  <c r="Y56" i="2"/>
  <c r="Y24" i="2"/>
  <c r="Y28" i="2"/>
  <c r="Y32" i="2"/>
  <c r="Y36" i="2"/>
  <c r="Y41" i="2"/>
  <c r="Y45" i="2"/>
  <c r="Y49" i="2"/>
  <c r="Y20" i="2"/>
  <c r="Y82" i="2"/>
  <c r="Y72" i="2"/>
  <c r="Y76" i="2"/>
  <c r="Y80" i="2"/>
  <c r="Y84" i="2"/>
  <c r="Y88" i="2"/>
  <c r="Y92" i="2"/>
  <c r="Y96" i="2"/>
  <c r="Y100" i="2"/>
  <c r="Y104" i="2"/>
  <c r="Y108" i="2"/>
  <c r="Y112" i="2"/>
  <c r="Y116" i="2"/>
  <c r="Y120" i="2"/>
  <c r="Y124" i="2"/>
  <c r="Y21" i="2"/>
  <c r="Y25" i="2"/>
  <c r="Y29" i="2"/>
  <c r="Y33" i="2"/>
  <c r="Y37" i="2"/>
  <c r="Y42" i="2"/>
  <c r="Y46" i="2"/>
  <c r="Y50" i="2"/>
  <c r="Y7" i="2"/>
  <c r="Y78" i="2"/>
  <c r="Y90" i="2"/>
  <c r="Y98" i="2"/>
  <c r="Y106" i="2"/>
  <c r="Y114" i="2"/>
  <c r="Y122" i="2"/>
  <c r="Y70" i="2"/>
  <c r="Y31" i="2"/>
  <c r="Y40" i="2"/>
  <c r="Y48" i="2"/>
  <c r="Y73" i="2"/>
  <c r="Y77" i="2"/>
  <c r="Y81" i="2"/>
  <c r="Y85" i="2"/>
  <c r="Y89" i="2"/>
  <c r="Y93" i="2"/>
  <c r="Y97" i="2"/>
  <c r="Y101" i="2"/>
  <c r="Y105" i="2"/>
  <c r="Y109" i="2"/>
  <c r="Y113" i="2"/>
  <c r="Y117" i="2"/>
  <c r="Y121" i="2"/>
  <c r="Y125" i="2"/>
  <c r="Y22" i="2"/>
  <c r="Y26" i="2"/>
  <c r="Y30" i="2"/>
  <c r="Y34" i="2"/>
  <c r="Y38" i="2"/>
  <c r="Y43" i="2"/>
  <c r="Y47" i="2"/>
  <c r="Y51" i="2"/>
  <c r="Y74" i="2"/>
  <c r="Y86" i="2"/>
  <c r="Y94" i="2"/>
  <c r="Y102" i="2"/>
  <c r="Y110" i="2"/>
  <c r="Y118" i="2"/>
  <c r="Y23" i="2"/>
  <c r="Y27" i="2"/>
  <c r="Y35" i="2"/>
  <c r="Y44" i="2"/>
  <c r="Y52" i="2"/>
  <c r="Q123" i="2"/>
  <c r="X20" i="2"/>
  <c r="X46" i="2"/>
  <c r="W117" i="2"/>
  <c r="V120" i="2"/>
  <c r="P88" i="2"/>
  <c r="N75" i="2"/>
  <c r="L76" i="2"/>
  <c r="Q94" i="2"/>
  <c r="O80" i="2"/>
  <c r="W100" i="2"/>
  <c r="U102" i="2"/>
  <c r="G106" i="2"/>
  <c r="X116" i="2"/>
  <c r="U108" i="2"/>
  <c r="N112" i="2"/>
  <c r="O75" i="2"/>
  <c r="O91" i="2"/>
  <c r="G103" i="2"/>
  <c r="G111" i="2"/>
  <c r="M120" i="2"/>
  <c r="O93" i="2"/>
  <c r="P105" i="2"/>
  <c r="N114" i="2"/>
  <c r="L123" i="2"/>
  <c r="P97" i="2"/>
  <c r="U109" i="2"/>
  <c r="X102" i="2"/>
  <c r="Q93" i="2"/>
  <c r="M71" i="2"/>
  <c r="L95" i="2"/>
  <c r="Q104" i="2"/>
  <c r="O113" i="2"/>
  <c r="U122" i="2"/>
  <c r="V96" i="2"/>
  <c r="T107" i="2"/>
  <c r="R116" i="2"/>
  <c r="P125" i="2"/>
  <c r="O100" i="2"/>
  <c r="O114" i="2"/>
  <c r="P98" i="2"/>
  <c r="X74" i="2"/>
  <c r="V74" i="2"/>
  <c r="F52" i="2"/>
  <c r="M97" i="2"/>
  <c r="Q106" i="2"/>
  <c r="S115" i="2"/>
  <c r="G125" i="2"/>
  <c r="U99" i="2"/>
  <c r="X109" i="2"/>
  <c r="V118" i="2"/>
  <c r="T80" i="2"/>
  <c r="T103" i="2"/>
  <c r="W118" i="2"/>
  <c r="V93" i="2"/>
  <c r="Q89" i="2"/>
  <c r="F46" i="2"/>
  <c r="N46" i="2"/>
  <c r="R46" i="2"/>
  <c r="V46" i="2"/>
  <c r="L20" i="2"/>
  <c r="P20" i="2"/>
  <c r="T20" i="2"/>
  <c r="M46" i="2"/>
  <c r="G20" i="2"/>
  <c r="G46" i="2"/>
  <c r="O46" i="2"/>
  <c r="S46" i="2"/>
  <c r="W46" i="2"/>
  <c r="M20" i="2"/>
  <c r="Q20" i="2"/>
  <c r="U20" i="2"/>
  <c r="U46" i="2"/>
  <c r="S20" i="2"/>
  <c r="L46" i="2"/>
  <c r="P46" i="2"/>
  <c r="T46" i="2"/>
  <c r="F20" i="2"/>
  <c r="N20" i="2"/>
  <c r="R20" i="2"/>
  <c r="V20" i="2"/>
  <c r="Q46" i="2"/>
  <c r="O20" i="2"/>
  <c r="W20" i="2"/>
  <c r="F98" i="2"/>
  <c r="F117" i="2"/>
  <c r="F97" i="2"/>
  <c r="F73" i="2"/>
  <c r="F112" i="2"/>
  <c r="F92" i="2"/>
  <c r="F94" i="2"/>
  <c r="F119" i="2"/>
  <c r="F99" i="2"/>
  <c r="F75" i="2"/>
  <c r="Q51" i="2"/>
  <c r="P50" i="2"/>
  <c r="T44" i="2"/>
  <c r="U45" i="2"/>
  <c r="T50" i="2"/>
  <c r="F42" i="2"/>
  <c r="X31" i="2"/>
  <c r="N52" i="2"/>
  <c r="W50" i="2"/>
  <c r="N49" i="2"/>
  <c r="L47" i="2"/>
  <c r="Q43" i="2"/>
  <c r="N40" i="2"/>
  <c r="W34" i="2"/>
  <c r="R29" i="2"/>
  <c r="U56" i="2"/>
  <c r="S23" i="2"/>
  <c r="V26" i="2"/>
  <c r="V28" i="2"/>
  <c r="L30" i="2"/>
  <c r="U31" i="2"/>
  <c r="G33" i="2"/>
  <c r="P34" i="2"/>
  <c r="F36" i="2"/>
  <c r="O37" i="2"/>
  <c r="T38" i="2"/>
  <c r="N41" i="2"/>
  <c r="S42" i="2"/>
  <c r="X43" i="2"/>
  <c r="R45" i="2"/>
  <c r="W47" i="2"/>
  <c r="F21" i="2"/>
  <c r="M24" i="2"/>
  <c r="W26" i="2"/>
  <c r="W28" i="2"/>
  <c r="Q30" i="2"/>
  <c r="V31" i="2"/>
  <c r="L33" i="2"/>
  <c r="U34" i="2"/>
  <c r="V35" i="2"/>
  <c r="W36" i="2"/>
  <c r="X37" i="2"/>
  <c r="M21" i="2"/>
  <c r="O23" i="2"/>
  <c r="Q25" i="2"/>
  <c r="S27" i="2"/>
  <c r="X28" i="2"/>
  <c r="F30" i="2"/>
  <c r="G31" i="2"/>
  <c r="L32" i="2"/>
  <c r="M33" i="2"/>
  <c r="N34" i="2"/>
  <c r="O35" i="2"/>
  <c r="P36" i="2"/>
  <c r="Q37" i="2"/>
  <c r="R38" i="2"/>
  <c r="S40" i="2"/>
  <c r="T41" i="2"/>
  <c r="U42" i="2"/>
  <c r="V43" i="2"/>
  <c r="W44" i="2"/>
  <c r="X45" i="2"/>
  <c r="F48" i="2"/>
  <c r="Q52" i="2"/>
  <c r="O51" i="2"/>
  <c r="N50" i="2"/>
  <c r="M49" i="2"/>
  <c r="R47" i="2"/>
  <c r="P44" i="2"/>
  <c r="N42" i="2"/>
  <c r="L40" i="2"/>
  <c r="T35" i="2"/>
  <c r="F70" i="2"/>
  <c r="F90" i="2"/>
  <c r="F113" i="2"/>
  <c r="F89" i="2"/>
  <c r="F78" i="2"/>
  <c r="F108" i="2"/>
  <c r="F84" i="2"/>
  <c r="F86" i="2"/>
  <c r="F115" i="2"/>
  <c r="F91" i="2"/>
  <c r="N47" i="2"/>
  <c r="L44" i="2"/>
  <c r="O49" i="2"/>
  <c r="V47" i="2"/>
  <c r="G52" i="2"/>
  <c r="O22" i="2"/>
  <c r="S49" i="2"/>
  <c r="W38" i="2"/>
  <c r="V29" i="2"/>
  <c r="X51" i="2"/>
  <c r="O50" i="2"/>
  <c r="F49" i="2"/>
  <c r="S45" i="2"/>
  <c r="P42" i="2"/>
  <c r="U38" i="2"/>
  <c r="V33" i="2"/>
  <c r="S26" i="2"/>
  <c r="Q21" i="2"/>
  <c r="T24" i="2"/>
  <c r="O27" i="2"/>
  <c r="G29" i="2"/>
  <c r="T30" i="2"/>
  <c r="F32" i="2"/>
  <c r="O33" i="2"/>
  <c r="X34" i="2"/>
  <c r="N36" i="2"/>
  <c r="S37" i="2"/>
  <c r="M40" i="2"/>
  <c r="R41" i="2"/>
  <c r="W42" i="2"/>
  <c r="Q44" i="2"/>
  <c r="V45" i="2"/>
  <c r="L48" i="2"/>
  <c r="G22" i="2"/>
  <c r="U24" i="2"/>
  <c r="P27" i="2"/>
  <c r="P29" i="2"/>
  <c r="U30" i="2"/>
  <c r="G32" i="2"/>
  <c r="T33" i="2"/>
  <c r="F35" i="2"/>
  <c r="G36" i="2"/>
  <c r="L37" i="2"/>
  <c r="M38" i="2"/>
  <c r="U21" i="2"/>
  <c r="W23" i="2"/>
  <c r="F26" i="2"/>
  <c r="L28" i="2"/>
  <c r="M29" i="2"/>
  <c r="N30" i="2"/>
  <c r="O31" i="2"/>
  <c r="P32" i="2"/>
  <c r="Q33" i="2"/>
  <c r="R34" i="2"/>
  <c r="S35" i="2"/>
  <c r="T36" i="2"/>
  <c r="U37" i="2"/>
  <c r="V38" i="2"/>
  <c r="W40" i="2"/>
  <c r="X41" i="2"/>
  <c r="F43" i="2"/>
  <c r="G44" i="2"/>
  <c r="L45" i="2"/>
  <c r="M47" i="2"/>
  <c r="N48" i="2"/>
  <c r="M52" i="2"/>
  <c r="G51" i="2"/>
  <c r="F50" i="2"/>
  <c r="F114" i="2"/>
  <c r="F82" i="2"/>
  <c r="F105" i="2"/>
  <c r="F85" i="2"/>
  <c r="F124" i="2"/>
  <c r="F100" i="2"/>
  <c r="F80" i="2"/>
  <c r="F74" i="2"/>
  <c r="F107" i="2"/>
  <c r="F87" i="2"/>
  <c r="L50" i="2"/>
  <c r="M51" i="2"/>
  <c r="X50" i="2"/>
  <c r="F56" i="2"/>
  <c r="M45" i="2"/>
  <c r="N37" i="2"/>
  <c r="F25" i="2"/>
  <c r="P51" i="2"/>
  <c r="G50" i="2"/>
  <c r="U48" i="2"/>
  <c r="R44" i="2"/>
  <c r="W41" i="2"/>
  <c r="G38" i="2"/>
  <c r="T31" i="2"/>
  <c r="Q24" i="2"/>
  <c r="R22" i="2"/>
  <c r="M25" i="2"/>
  <c r="W27" i="2"/>
  <c r="S29" i="2"/>
  <c r="X30" i="2"/>
  <c r="N32" i="2"/>
  <c r="W33" i="2"/>
  <c r="M35" i="2"/>
  <c r="R36" i="2"/>
  <c r="L38" i="2"/>
  <c r="Q40" i="2"/>
  <c r="V41" i="2"/>
  <c r="P43" i="2"/>
  <c r="U44" i="2"/>
  <c r="G47" i="2"/>
  <c r="T48" i="2"/>
  <c r="S22" i="2"/>
  <c r="N25" i="2"/>
  <c r="O28" i="2"/>
  <c r="T29" i="2"/>
  <c r="F31" i="2"/>
  <c r="S32" i="2"/>
  <c r="X33" i="2"/>
  <c r="I33" i="2" s="1"/>
  <c r="N35" i="2"/>
  <c r="O36" i="2"/>
  <c r="P37" i="2"/>
  <c r="W56" i="2"/>
  <c r="N22" i="2"/>
  <c r="P24" i="2"/>
  <c r="R26" i="2"/>
  <c r="P28" i="2"/>
  <c r="Q29" i="2"/>
  <c r="R30" i="2"/>
  <c r="S31" i="2"/>
  <c r="T32" i="2"/>
  <c r="U33" i="2"/>
  <c r="V34" i="2"/>
  <c r="W35" i="2"/>
  <c r="X36" i="2"/>
  <c r="F38" i="2"/>
  <c r="G40" i="2"/>
  <c r="L41" i="2"/>
  <c r="M42" i="2"/>
  <c r="N43" i="2"/>
  <c r="O44" i="2"/>
  <c r="P45" i="2"/>
  <c r="Q47" i="2"/>
  <c r="R48" i="2"/>
  <c r="W51" i="2"/>
  <c r="V50" i="2"/>
  <c r="U49" i="2"/>
  <c r="S48" i="2"/>
  <c r="Q45" i="2"/>
  <c r="K45" i="2" s="1"/>
  <c r="O43" i="2"/>
  <c r="M41" i="2"/>
  <c r="V37" i="2"/>
  <c r="R33" i="2"/>
  <c r="F81" i="2"/>
  <c r="F123" i="2"/>
  <c r="W49" i="2"/>
  <c r="R52" i="2"/>
  <c r="F44" i="2"/>
  <c r="V56" i="2"/>
  <c r="W29" i="2"/>
  <c r="Q35" i="2"/>
  <c r="O42" i="2"/>
  <c r="R56" i="2"/>
  <c r="X29" i="2"/>
  <c r="R35" i="2"/>
  <c r="V22" i="2"/>
  <c r="U29" i="2"/>
  <c r="F34" i="2"/>
  <c r="N38" i="2"/>
  <c r="R43" i="2"/>
  <c r="U52" i="2"/>
  <c r="X48" i="2"/>
  <c r="W43" i="2"/>
  <c r="S38" i="2"/>
  <c r="P31" i="2"/>
  <c r="G26" i="2"/>
  <c r="S43" i="2"/>
  <c r="O38" i="2"/>
  <c r="U28" i="2"/>
  <c r="T52" i="2"/>
  <c r="R51" i="2"/>
  <c r="Q50" i="2"/>
  <c r="P49" i="2"/>
  <c r="X47" i="2"/>
  <c r="V44" i="2"/>
  <c r="T42" i="2"/>
  <c r="R40" i="2"/>
  <c r="Q36" i="2"/>
  <c r="M32" i="2"/>
  <c r="T27" i="2"/>
  <c r="G56" i="2"/>
  <c r="N56" i="2"/>
  <c r="L7" i="2"/>
  <c r="R3" i="2"/>
  <c r="U7" i="2"/>
  <c r="F3" i="2"/>
  <c r="N27" i="2"/>
  <c r="J27" i="2" s="1"/>
  <c r="M26" i="2"/>
  <c r="L25" i="2"/>
  <c r="G24" i="2"/>
  <c r="F23" i="2"/>
  <c r="X21" i="2"/>
  <c r="W7" i="2"/>
  <c r="X3" i="2"/>
  <c r="F28" i="2"/>
  <c r="X26" i="2"/>
  <c r="W25" i="2"/>
  <c r="V24" i="2"/>
  <c r="U23" i="2"/>
  <c r="T22" i="2"/>
  <c r="S21" i="2"/>
  <c r="R7" i="2"/>
  <c r="S3" i="2"/>
  <c r="V125" i="2"/>
  <c r="R102" i="2"/>
  <c r="L120" i="2"/>
  <c r="O101" i="2"/>
  <c r="O32" i="2"/>
  <c r="X27" i="2"/>
  <c r="P48" i="2"/>
  <c r="L43" i="2"/>
  <c r="W37" i="2"/>
  <c r="S33" i="2"/>
  <c r="O29" i="2"/>
  <c r="F22" i="2"/>
  <c r="F37" i="2"/>
  <c r="M48" i="2"/>
  <c r="V52" i="2"/>
  <c r="W52" i="2"/>
  <c r="K52" i="2" s="1"/>
  <c r="G49" i="2"/>
  <c r="O52" i="2"/>
  <c r="F120" i="2"/>
  <c r="F125" i="2"/>
  <c r="F110" i="2"/>
  <c r="F116" i="2"/>
  <c r="F103" i="2"/>
  <c r="U51" i="2"/>
  <c r="L51" i="2"/>
  <c r="O41" i="2"/>
  <c r="G23" i="2"/>
  <c r="M31" i="2"/>
  <c r="G37" i="2"/>
  <c r="T43" i="2"/>
  <c r="L23" i="2"/>
  <c r="R31" i="2"/>
  <c r="S36" i="2"/>
  <c r="X24" i="2"/>
  <c r="V30" i="2"/>
  <c r="G35" i="2"/>
  <c r="O40" i="2"/>
  <c r="S44" i="2"/>
  <c r="S51" i="2"/>
  <c r="G48" i="2"/>
  <c r="V42" i="2"/>
  <c r="U36" i="2"/>
  <c r="O30" i="2"/>
  <c r="X23" i="2"/>
  <c r="R42" i="2"/>
  <c r="L35" i="2"/>
  <c r="L27" i="2"/>
  <c r="P52" i="2"/>
  <c r="N51" i="2"/>
  <c r="M50" i="2"/>
  <c r="L49" i="2"/>
  <c r="P47" i="2"/>
  <c r="N44" i="2"/>
  <c r="L42" i="2"/>
  <c r="F40" i="2"/>
  <c r="P35" i="2"/>
  <c r="L31" i="2"/>
  <c r="R25" i="2"/>
  <c r="O56" i="2"/>
  <c r="L56" i="2"/>
  <c r="P7" i="2"/>
  <c r="Q3" i="2"/>
  <c r="M7" i="2"/>
  <c r="G28" i="2"/>
  <c r="F27" i="2"/>
  <c r="X25" i="2"/>
  <c r="W24" i="2"/>
  <c r="K24" i="2" s="1"/>
  <c r="V23" i="2"/>
  <c r="U22" i="2"/>
  <c r="T21" i="2"/>
  <c r="S7" i="2"/>
  <c r="T3" i="2"/>
  <c r="U27" i="2"/>
  <c r="T26" i="2"/>
  <c r="S25" i="2"/>
  <c r="R24" i="2"/>
  <c r="F121" i="2"/>
  <c r="F96" i="2"/>
  <c r="F83" i="2"/>
  <c r="S52" i="2"/>
  <c r="G43" i="2"/>
  <c r="V49" i="2"/>
  <c r="X35" i="2"/>
  <c r="U25" i="2"/>
  <c r="V32" i="2"/>
  <c r="P38" i="2"/>
  <c r="F45" i="2"/>
  <c r="O26" i="2"/>
  <c r="W32" i="2"/>
  <c r="T37" i="2"/>
  <c r="G27" i="2"/>
  <c r="W31" i="2"/>
  <c r="L36" i="2"/>
  <c r="P41" i="2"/>
  <c r="T45" i="2"/>
  <c r="R50" i="2"/>
  <c r="F47" i="2"/>
  <c r="U41" i="2"/>
  <c r="S34" i="2"/>
  <c r="N29" i="2"/>
  <c r="V21" i="2"/>
  <c r="Q41" i="2"/>
  <c r="F33" i="2"/>
  <c r="W22" i="2"/>
  <c r="L52" i="2"/>
  <c r="F51" i="2"/>
  <c r="X49" i="2"/>
  <c r="W48" i="2"/>
  <c r="W45" i="2"/>
  <c r="U43" i="2"/>
  <c r="S41" i="2"/>
  <c r="Q38" i="2"/>
  <c r="O34" i="2"/>
  <c r="G30" i="2"/>
  <c r="P23" i="2"/>
  <c r="M56" i="2"/>
  <c r="T7" i="2"/>
  <c r="U3" i="2"/>
  <c r="N3" i="2"/>
  <c r="V3" i="2"/>
  <c r="V27" i="2"/>
  <c r="U26" i="2"/>
  <c r="T25" i="2"/>
  <c r="S24" i="2"/>
  <c r="R23" i="2"/>
  <c r="Q22" i="2"/>
  <c r="P21" i="2"/>
  <c r="O7" i="2"/>
  <c r="P3" i="2"/>
  <c r="Q27" i="2"/>
  <c r="P26" i="2"/>
  <c r="O25" i="2"/>
  <c r="N24" i="2"/>
  <c r="M23" i="2"/>
  <c r="L22" i="2"/>
  <c r="G21" i="2"/>
  <c r="F7" i="2"/>
  <c r="G3" i="2"/>
  <c r="R107" i="2"/>
  <c r="S96" i="2"/>
  <c r="X110" i="2"/>
  <c r="Q34" i="2"/>
  <c r="M30" i="2"/>
  <c r="T23" i="2"/>
  <c r="N45" i="2"/>
  <c r="F41" i="2"/>
  <c r="U35" i="2"/>
  <c r="Q31" i="2"/>
  <c r="N26" i="2"/>
  <c r="Q28" i="2"/>
  <c r="X42" i="2"/>
  <c r="S50" i="2"/>
  <c r="X40" i="2"/>
  <c r="J40" i="2" s="1"/>
  <c r="X56" i="2"/>
  <c r="F95" i="2"/>
  <c r="F88" i="2"/>
  <c r="F93" i="2"/>
  <c r="F118" i="2"/>
  <c r="R28" i="2"/>
  <c r="S28" i="2"/>
  <c r="X32" i="2"/>
  <c r="I32" i="2" s="1"/>
  <c r="Q49" i="2"/>
  <c r="M28" i="2"/>
  <c r="X52" i="2"/>
  <c r="Q48" i="2"/>
  <c r="R37" i="2"/>
  <c r="P56" i="2"/>
  <c r="M3" i="2"/>
  <c r="O24" i="2"/>
  <c r="G7" i="2"/>
  <c r="G25" i="2"/>
  <c r="P22" i="2"/>
  <c r="N7" i="2"/>
  <c r="T116" i="2"/>
  <c r="W94" i="2"/>
  <c r="K94" i="2" s="1"/>
  <c r="V25" i="2"/>
  <c r="G42" i="2"/>
  <c r="R32" i="2"/>
  <c r="Q56" i="2"/>
  <c r="R49" i="2"/>
  <c r="V48" i="2"/>
  <c r="F79" i="2"/>
  <c r="F77" i="2"/>
  <c r="X118" i="2"/>
  <c r="S99" i="2"/>
  <c r="G70" i="2"/>
  <c r="T108" i="2"/>
  <c r="X122" i="2"/>
  <c r="P118" i="2"/>
  <c r="V113" i="2"/>
  <c r="N109" i="2"/>
  <c r="T104" i="2"/>
  <c r="U98" i="2"/>
  <c r="M90" i="2"/>
  <c r="X124" i="2"/>
  <c r="P120" i="2"/>
  <c r="V115" i="2"/>
  <c r="N111" i="2"/>
  <c r="T106" i="2"/>
  <c r="T101" i="2"/>
  <c r="P95" i="2"/>
  <c r="M70" i="2"/>
  <c r="L122" i="2"/>
  <c r="R117" i="2"/>
  <c r="X112" i="2"/>
  <c r="P108" i="2"/>
  <c r="U103" i="2"/>
  <c r="Q97" i="2"/>
  <c r="G71" i="2"/>
  <c r="M72" i="2"/>
  <c r="O73" i="2"/>
  <c r="Q74" i="2"/>
  <c r="S75" i="2"/>
  <c r="U76" i="2"/>
  <c r="W77" i="2"/>
  <c r="G79" i="2"/>
  <c r="M80" i="2"/>
  <c r="O81" i="2"/>
  <c r="Q82" i="2"/>
  <c r="S83" i="2"/>
  <c r="N84" i="2"/>
  <c r="S85" i="2"/>
  <c r="U86" i="2"/>
  <c r="W87" i="2"/>
  <c r="G89" i="2"/>
  <c r="T71" i="2"/>
  <c r="V72" i="2"/>
  <c r="X73" i="2"/>
  <c r="L75" i="2"/>
  <c r="N76" i="2"/>
  <c r="P77" i="2"/>
  <c r="R78" i="2"/>
  <c r="T79" i="2"/>
  <c r="V80" i="2"/>
  <c r="X81" i="2"/>
  <c r="L83" i="2"/>
  <c r="R84" i="2"/>
  <c r="T85" i="2"/>
  <c r="V86" i="2"/>
  <c r="X87" i="2"/>
  <c r="I87" i="2" s="1"/>
  <c r="L89" i="2"/>
  <c r="Q71" i="2"/>
  <c r="S72" i="2"/>
  <c r="U73" i="2"/>
  <c r="W74" i="2"/>
  <c r="G76" i="2"/>
  <c r="M77" i="2"/>
  <c r="O78" i="2"/>
  <c r="Q79" i="2"/>
  <c r="S80" i="2"/>
  <c r="U81" i="2"/>
  <c r="W82" i="2"/>
  <c r="G84" i="2"/>
  <c r="M85" i="2"/>
  <c r="O86" i="2"/>
  <c r="Q87" i="2"/>
  <c r="H87" i="2" s="1"/>
  <c r="S88" i="2"/>
  <c r="X72" i="2"/>
  <c r="P76" i="2"/>
  <c r="V81" i="2"/>
  <c r="N85" i="2"/>
  <c r="X89" i="2"/>
  <c r="L91" i="2"/>
  <c r="N92" i="2"/>
  <c r="P93" i="2"/>
  <c r="V75" i="2"/>
  <c r="N79" i="2"/>
  <c r="T84" i="2"/>
  <c r="L88" i="2"/>
  <c r="S90" i="2"/>
  <c r="U91" i="2"/>
  <c r="F101" i="2"/>
  <c r="M36" i="2"/>
  <c r="L34" i="2"/>
  <c r="M34" i="2"/>
  <c r="M37" i="2"/>
  <c r="X44" i="2"/>
  <c r="T56" i="2"/>
  <c r="V51" i="2"/>
  <c r="O45" i="2"/>
  <c r="N33" i="2"/>
  <c r="X7" i="2"/>
  <c r="R27" i="2"/>
  <c r="N23" i="2"/>
  <c r="L3" i="2"/>
  <c r="F24" i="2"/>
  <c r="W21" i="2"/>
  <c r="W3" i="2"/>
  <c r="I3" i="2" s="1"/>
  <c r="T124" i="2"/>
  <c r="P33" i="2"/>
  <c r="R21" i="2"/>
  <c r="X38" i="2"/>
  <c r="P30" i="2"/>
  <c r="U32" i="2"/>
  <c r="T51" i="2"/>
  <c r="F111" i="2"/>
  <c r="F109" i="2"/>
  <c r="P114" i="2"/>
  <c r="T93" i="2"/>
  <c r="P122" i="2"/>
  <c r="L104" i="2"/>
  <c r="T70" i="2"/>
  <c r="V121" i="2"/>
  <c r="N117" i="2"/>
  <c r="T112" i="2"/>
  <c r="L108" i="2"/>
  <c r="P103" i="2"/>
  <c r="L97" i="2"/>
  <c r="V123" i="2"/>
  <c r="N119" i="2"/>
  <c r="T114" i="2"/>
  <c r="L110" i="2"/>
  <c r="R105" i="2"/>
  <c r="X99" i="2"/>
  <c r="G94" i="2"/>
  <c r="R125" i="2"/>
  <c r="X120" i="2"/>
  <c r="P116" i="2"/>
  <c r="V111" i="2"/>
  <c r="N107" i="2"/>
  <c r="M102" i="2"/>
  <c r="N96" i="2"/>
  <c r="O71" i="2"/>
  <c r="Q72" i="2"/>
  <c r="S73" i="2"/>
  <c r="U74" i="2"/>
  <c r="W75" i="2"/>
  <c r="G77" i="2"/>
  <c r="M78" i="2"/>
  <c r="O79" i="2"/>
  <c r="Q80" i="2"/>
  <c r="S81" i="2"/>
  <c r="U82" i="2"/>
  <c r="W83" i="2"/>
  <c r="U84" i="2"/>
  <c r="W85" i="2"/>
  <c r="G87" i="2"/>
  <c r="M88" i="2"/>
  <c r="O89" i="2"/>
  <c r="X71" i="2"/>
  <c r="L73" i="2"/>
  <c r="N74" i="2"/>
  <c r="P75" i="2"/>
  <c r="R76" i="2"/>
  <c r="T77" i="2"/>
  <c r="V78" i="2"/>
  <c r="X79" i="2"/>
  <c r="L81" i="2"/>
  <c r="N82" i="2"/>
  <c r="P83" i="2"/>
  <c r="V84" i="2"/>
  <c r="X85" i="2"/>
  <c r="F76" i="2"/>
  <c r="T47" i="2"/>
  <c r="U40" i="2"/>
  <c r="S56" i="2"/>
  <c r="Q42" i="2"/>
  <c r="K42" i="2" s="1"/>
  <c r="T40" i="2"/>
  <c r="P40" i="2"/>
  <c r="U50" i="2"/>
  <c r="M43" i="2"/>
  <c r="F29" i="2"/>
  <c r="Q7" i="2"/>
  <c r="Q26" i="2"/>
  <c r="K26" i="2" s="1"/>
  <c r="M22" i="2"/>
  <c r="M27" i="2"/>
  <c r="Q23" i="2"/>
  <c r="O21" i="2"/>
  <c r="O3" i="2"/>
  <c r="L112" i="2"/>
  <c r="R115" i="2"/>
  <c r="N31" i="2"/>
  <c r="O47" i="2"/>
  <c r="V36" i="2"/>
  <c r="N28" i="2"/>
  <c r="V40" i="2"/>
  <c r="G34" i="2"/>
  <c r="F72" i="2"/>
  <c r="F102" i="2"/>
  <c r="V109" i="2"/>
  <c r="F106" i="2"/>
  <c r="V117" i="2"/>
  <c r="W97" i="2"/>
  <c r="N125" i="2"/>
  <c r="T120" i="2"/>
  <c r="L116" i="2"/>
  <c r="R111" i="2"/>
  <c r="X106" i="2"/>
  <c r="G102" i="2"/>
  <c r="U95" i="2"/>
  <c r="T122" i="2"/>
  <c r="L118" i="2"/>
  <c r="R113" i="2"/>
  <c r="X108" i="2"/>
  <c r="P104" i="2"/>
  <c r="O98" i="2"/>
  <c r="T88" i="2"/>
  <c r="P124" i="2"/>
  <c r="V119" i="2"/>
  <c r="N115" i="2"/>
  <c r="T110" i="2"/>
  <c r="L106" i="2"/>
  <c r="V100" i="2"/>
  <c r="R94" i="2"/>
  <c r="S71" i="2"/>
  <c r="U72" i="2"/>
  <c r="W73" i="2"/>
  <c r="G75" i="2"/>
  <c r="M76" i="2"/>
  <c r="O77" i="2"/>
  <c r="Q78" i="2"/>
  <c r="S79" i="2"/>
  <c r="U80" i="2"/>
  <c r="W81" i="2"/>
  <c r="G83" i="2"/>
  <c r="M84" i="2"/>
  <c r="G85" i="2"/>
  <c r="M86" i="2"/>
  <c r="O87" i="2"/>
  <c r="Q88" i="2"/>
  <c r="L71" i="2"/>
  <c r="N72" i="2"/>
  <c r="H72" i="2" s="1"/>
  <c r="P73" i="2"/>
  <c r="R74" i="2"/>
  <c r="T75" i="2"/>
  <c r="V76" i="2"/>
  <c r="X77" i="2"/>
  <c r="L79" i="2"/>
  <c r="N80" i="2"/>
  <c r="P81" i="2"/>
  <c r="R82" i="2"/>
  <c r="T83" i="2"/>
  <c r="L85" i="2"/>
  <c r="N86" i="2"/>
  <c r="P87" i="2"/>
  <c r="R88" i="2"/>
  <c r="T89" i="2"/>
  <c r="G72" i="2"/>
  <c r="M73" i="2"/>
  <c r="O74" i="2"/>
  <c r="Q75" i="2"/>
  <c r="S76" i="2"/>
  <c r="U77" i="2"/>
  <c r="W78" i="2"/>
  <c r="G80" i="2"/>
  <c r="M81" i="2"/>
  <c r="O82" i="2"/>
  <c r="Q83" i="2"/>
  <c r="S84" i="2"/>
  <c r="U85" i="2"/>
  <c r="W86" i="2"/>
  <c r="G88" i="2"/>
  <c r="M89" i="2"/>
  <c r="T74" i="2"/>
  <c r="L78" i="2"/>
  <c r="R83" i="2"/>
  <c r="X88" i="2"/>
  <c r="R90" i="2"/>
  <c r="T91" i="2"/>
  <c r="V92" i="2"/>
  <c r="L72" i="2"/>
  <c r="R77" i="2"/>
  <c r="X82" i="2"/>
  <c r="P86" i="2"/>
  <c r="G90" i="2"/>
  <c r="M91" i="2"/>
  <c r="T28" i="2"/>
  <c r="T49" i="2"/>
  <c r="P25" i="2"/>
  <c r="V7" i="2"/>
  <c r="P106" i="2"/>
  <c r="L24" i="2"/>
  <c r="F104" i="2"/>
  <c r="N113" i="2"/>
  <c r="X114" i="2"/>
  <c r="J114" i="2" s="1"/>
  <c r="M94" i="2"/>
  <c r="P112" i="2"/>
  <c r="R109" i="2"/>
  <c r="W71" i="2"/>
  <c r="Q76" i="2"/>
  <c r="G81" i="2"/>
  <c r="O85" i="2"/>
  <c r="P71" i="2"/>
  <c r="X75" i="2"/>
  <c r="R80" i="2"/>
  <c r="P85" i="2"/>
  <c r="N88" i="2"/>
  <c r="U71" i="2"/>
  <c r="G74" i="2"/>
  <c r="O76" i="2"/>
  <c r="S78" i="2"/>
  <c r="W80" i="2"/>
  <c r="M83" i="2"/>
  <c r="Q85" i="2"/>
  <c r="U87" i="2"/>
  <c r="V73" i="2"/>
  <c r="T82" i="2"/>
  <c r="N90" i="2"/>
  <c r="R92" i="2"/>
  <c r="T76" i="2"/>
  <c r="R85" i="2"/>
  <c r="W90" i="2"/>
  <c r="S92" i="2"/>
  <c r="R71" i="2"/>
  <c r="X76" i="2"/>
  <c r="P80" i="2"/>
  <c r="V85" i="2"/>
  <c r="N89" i="2"/>
  <c r="H89" i="2" s="1"/>
  <c r="T90" i="2"/>
  <c r="V91" i="2"/>
  <c r="X92" i="2"/>
  <c r="L94" i="2"/>
  <c r="N95" i="2"/>
  <c r="P96" i="2"/>
  <c r="R97" i="2"/>
  <c r="T98" i="2"/>
  <c r="V99" i="2"/>
  <c r="X100" i="2"/>
  <c r="I100" i="2" s="1"/>
  <c r="L102" i="2"/>
  <c r="N103" i="2"/>
  <c r="L70" i="2"/>
  <c r="Q125" i="2"/>
  <c r="O124" i="2"/>
  <c r="M123" i="2"/>
  <c r="G122" i="2"/>
  <c r="W120" i="2"/>
  <c r="U119" i="2"/>
  <c r="S118" i="2"/>
  <c r="Q117" i="2"/>
  <c r="O116" i="2"/>
  <c r="M115" i="2"/>
  <c r="G114" i="2"/>
  <c r="W112" i="2"/>
  <c r="U111" i="2"/>
  <c r="S110" i="2"/>
  <c r="Q109" i="2"/>
  <c r="H109" i="2" s="1"/>
  <c r="O108" i="2"/>
  <c r="M107" i="2"/>
  <c r="U47" i="2"/>
  <c r="G41" i="2"/>
  <c r="L21" i="2"/>
  <c r="L29" i="2"/>
  <c r="G45" i="2"/>
  <c r="R123" i="2"/>
  <c r="R81" i="2"/>
  <c r="P110" i="2"/>
  <c r="X70" i="2"/>
  <c r="V107" i="2"/>
  <c r="N123" i="2"/>
  <c r="H123" i="2" s="1"/>
  <c r="X104" i="2"/>
  <c r="G73" i="2"/>
  <c r="S77" i="2"/>
  <c r="M82" i="2"/>
  <c r="Q86" i="2"/>
  <c r="H86" i="2" s="1"/>
  <c r="R72" i="2"/>
  <c r="L77" i="2"/>
  <c r="T81" i="2"/>
  <c r="R86" i="2"/>
  <c r="V88" i="2"/>
  <c r="O72" i="2"/>
  <c r="S74" i="2"/>
  <c r="W76" i="2"/>
  <c r="M79" i="2"/>
  <c r="Q81" i="2"/>
  <c r="U83" i="2"/>
  <c r="G86" i="2"/>
  <c r="O88" i="2"/>
  <c r="R75" i="2"/>
  <c r="P84" i="2"/>
  <c r="V90" i="2"/>
  <c r="L93" i="2"/>
  <c r="P78" i="2"/>
  <c r="N87" i="2"/>
  <c r="Q91" i="2"/>
  <c r="W92" i="2"/>
  <c r="P72" i="2"/>
  <c r="V77" i="2"/>
  <c r="N81" i="2"/>
  <c r="T86" i="2"/>
  <c r="V89" i="2"/>
  <c r="X90" i="2"/>
  <c r="L92" i="2"/>
  <c r="N93" i="2"/>
  <c r="H93" i="2" s="1"/>
  <c r="P94" i="2"/>
  <c r="R95" i="2"/>
  <c r="T96" i="2"/>
  <c r="V97" i="2"/>
  <c r="X98" i="2"/>
  <c r="L100" i="2"/>
  <c r="N101" i="2"/>
  <c r="P102" i="2"/>
  <c r="R103" i="2"/>
  <c r="S70" i="2"/>
  <c r="M125" i="2"/>
  <c r="G124" i="2"/>
  <c r="W122" i="2"/>
  <c r="U121" i="2"/>
  <c r="S120" i="2"/>
  <c r="Q119" i="2"/>
  <c r="O118" i="2"/>
  <c r="M117" i="2"/>
  <c r="G116" i="2"/>
  <c r="W114" i="2"/>
  <c r="U113" i="2"/>
  <c r="S112" i="2"/>
  <c r="Q111" i="2"/>
  <c r="H111" i="2" s="1"/>
  <c r="O110" i="2"/>
  <c r="M109" i="2"/>
  <c r="G108" i="2"/>
  <c r="W106" i="2"/>
  <c r="K106" i="2" s="1"/>
  <c r="U105" i="2"/>
  <c r="S104" i="2"/>
  <c r="O103" i="2"/>
  <c r="S101" i="2"/>
  <c r="W99" i="2"/>
  <c r="S98" i="2"/>
  <c r="W96" i="2"/>
  <c r="T95" i="2"/>
  <c r="X93" i="2"/>
  <c r="G91" i="2"/>
  <c r="R73" i="2"/>
  <c r="R70" i="2"/>
  <c r="L125" i="2"/>
  <c r="X123" i="2"/>
  <c r="V122" i="2"/>
  <c r="T121" i="2"/>
  <c r="R120" i="2"/>
  <c r="T119" i="2"/>
  <c r="R118" i="2"/>
  <c r="P117" i="2"/>
  <c r="N116" i="2"/>
  <c r="J116" i="2" s="1"/>
  <c r="L115" i="2"/>
  <c r="X113" i="2"/>
  <c r="L113" i="2"/>
  <c r="X111" i="2"/>
  <c r="V110" i="2"/>
  <c r="T109" i="2"/>
  <c r="R108" i="2"/>
  <c r="P107" i="2"/>
  <c r="N106" i="2"/>
  <c r="L105" i="2"/>
  <c r="X103" i="2"/>
  <c r="O102" i="2"/>
  <c r="G101" i="2"/>
  <c r="P99" i="2"/>
  <c r="G98" i="2"/>
  <c r="Q96" i="2"/>
  <c r="U94" i="2"/>
  <c r="Q92" i="2"/>
  <c r="X86" i="2"/>
  <c r="T72" i="2"/>
  <c r="W125" i="2"/>
  <c r="U124" i="2"/>
  <c r="S123" i="2"/>
  <c r="Q122" i="2"/>
  <c r="O121" i="2"/>
  <c r="W119" i="2"/>
  <c r="U118" i="2"/>
  <c r="S117" i="2"/>
  <c r="Q116" i="2"/>
  <c r="O115" i="2"/>
  <c r="M114" i="2"/>
  <c r="G113" i="2"/>
  <c r="W111" i="2"/>
  <c r="U110" i="2"/>
  <c r="S109" i="2"/>
  <c r="Q108" i="2"/>
  <c r="O107" i="2"/>
  <c r="M106" i="2"/>
  <c r="S30" i="2"/>
  <c r="Q32" i="2"/>
  <c r="N21" i="2"/>
  <c r="H21" i="2" s="1"/>
  <c r="L26" i="2"/>
  <c r="M44" i="2"/>
  <c r="O48" i="2"/>
  <c r="N105" i="2"/>
  <c r="L124" i="2"/>
  <c r="V105" i="2"/>
  <c r="R121" i="2"/>
  <c r="W102" i="2"/>
  <c r="I102" i="2" s="1"/>
  <c r="T118" i="2"/>
  <c r="M99" i="2"/>
  <c r="M74" i="2"/>
  <c r="U78" i="2"/>
  <c r="O83" i="2"/>
  <c r="S87" i="2"/>
  <c r="T73" i="2"/>
  <c r="N78" i="2"/>
  <c r="V82" i="2"/>
  <c r="L87" i="2"/>
  <c r="P89" i="2"/>
  <c r="W72" i="2"/>
  <c r="M75" i="2"/>
  <c r="Q77" i="2"/>
  <c r="U79" i="2"/>
  <c r="G82" i="2"/>
  <c r="O84" i="2"/>
  <c r="S86" i="2"/>
  <c r="W88" i="2"/>
  <c r="N77" i="2"/>
  <c r="L86" i="2"/>
  <c r="P91" i="2"/>
  <c r="N71" i="2"/>
  <c r="L80" i="2"/>
  <c r="U89" i="2"/>
  <c r="G92" i="2"/>
  <c r="M93" i="2"/>
  <c r="N73" i="2"/>
  <c r="T78" i="2"/>
  <c r="L82" i="2"/>
  <c r="R87" i="2"/>
  <c r="L90" i="2"/>
  <c r="N91" i="2"/>
  <c r="P92" i="2"/>
  <c r="R93" i="2"/>
  <c r="T94" i="2"/>
  <c r="V95" i="2"/>
  <c r="X96" i="2"/>
  <c r="L98" i="2"/>
  <c r="N99" i="2"/>
  <c r="P100" i="2"/>
  <c r="R101" i="2"/>
  <c r="T102" i="2"/>
  <c r="V103" i="2"/>
  <c r="W70" i="2"/>
  <c r="W124" i="2"/>
  <c r="U123" i="2"/>
  <c r="S122" i="2"/>
  <c r="Q121" i="2"/>
  <c r="O120" i="2"/>
  <c r="M119" i="2"/>
  <c r="G118" i="2"/>
  <c r="W116" i="2"/>
  <c r="I116" i="2" s="1"/>
  <c r="U115" i="2"/>
  <c r="S114" i="2"/>
  <c r="Q113" i="2"/>
  <c r="O112" i="2"/>
  <c r="M111" i="2"/>
  <c r="G110" i="2"/>
  <c r="W108" i="2"/>
  <c r="U107" i="2"/>
  <c r="S106" i="2"/>
  <c r="Q105" i="2"/>
  <c r="O104" i="2"/>
  <c r="V102" i="2"/>
  <c r="M101" i="2"/>
  <c r="Q99" i="2"/>
  <c r="N98" i="2"/>
  <c r="J98" i="2" s="1"/>
  <c r="R96" i="2"/>
  <c r="O95" i="2"/>
  <c r="S93" i="2"/>
  <c r="V87" i="2"/>
  <c r="F71" i="2"/>
  <c r="X125" i="2"/>
  <c r="V124" i="2"/>
  <c r="T123" i="2"/>
  <c r="R122" i="2"/>
  <c r="P121" i="2"/>
  <c r="N120" i="2"/>
  <c r="P119" i="2"/>
  <c r="N118" i="2"/>
  <c r="L117" i="2"/>
  <c r="X115" i="2"/>
  <c r="V114" i="2"/>
  <c r="V112" i="2"/>
  <c r="T111" i="2"/>
  <c r="R110" i="2"/>
  <c r="P109" i="2"/>
  <c r="N108" i="2"/>
  <c r="L107" i="2"/>
  <c r="X105" i="2"/>
  <c r="V104" i="2"/>
  <c r="S103" i="2"/>
  <c r="W101" i="2"/>
  <c r="S100" i="2"/>
  <c r="W98" i="2"/>
  <c r="T97" i="2"/>
  <c r="X95" i="2"/>
  <c r="O94" i="2"/>
  <c r="S91" i="2"/>
  <c r="N83" i="2"/>
  <c r="N70" i="2"/>
  <c r="S125" i="2"/>
  <c r="Q124" i="2"/>
  <c r="O123" i="2"/>
  <c r="M122" i="2"/>
  <c r="G121" i="2"/>
  <c r="S119" i="2"/>
  <c r="Q118" i="2"/>
  <c r="O117" i="2"/>
  <c r="M116" i="2"/>
  <c r="G115" i="2"/>
  <c r="W113" i="2"/>
  <c r="I113" i="2" s="1"/>
  <c r="U112" i="2"/>
  <c r="S111" i="2"/>
  <c r="Q110" i="2"/>
  <c r="O109" i="2"/>
  <c r="M108" i="2"/>
  <c r="G107" i="2"/>
  <c r="W105" i="2"/>
  <c r="U104" i="2"/>
  <c r="Q103" i="2"/>
  <c r="N102" i="2"/>
  <c r="R100" i="2"/>
  <c r="O99" i="2"/>
  <c r="X97" i="2"/>
  <c r="O96" i="2"/>
  <c r="G95" i="2"/>
  <c r="M92" i="2"/>
  <c r="P82" i="2"/>
  <c r="X78" i="2"/>
  <c r="U93" i="2"/>
  <c r="Q95" i="2"/>
  <c r="S97" i="2"/>
  <c r="T99" i="2"/>
  <c r="P101" i="2"/>
  <c r="L103" i="2"/>
  <c r="G105" i="2"/>
  <c r="U106" i="2"/>
  <c r="G109" i="2"/>
  <c r="O111" i="2"/>
  <c r="S113" i="2"/>
  <c r="W115" i="2"/>
  <c r="M118" i="2"/>
  <c r="U120" i="2"/>
  <c r="G123" i="2"/>
  <c r="O125" i="2"/>
  <c r="V79" i="2"/>
  <c r="W93" i="2"/>
  <c r="K93" i="2" s="1"/>
  <c r="O97" i="2"/>
  <c r="N100" i="2"/>
  <c r="M103" i="2"/>
  <c r="T105" i="2"/>
  <c r="X107" i="2"/>
  <c r="N110" i="2"/>
  <c r="R112" i="2"/>
  <c r="R114" i="2"/>
  <c r="V116" i="2"/>
  <c r="L119" i="2"/>
  <c r="L121" i="2"/>
  <c r="P123" i="2"/>
  <c r="T125" i="2"/>
  <c r="L84" i="2"/>
  <c r="V94" i="2"/>
  <c r="U97" i="2"/>
  <c r="U100" i="2"/>
  <c r="G104" i="2"/>
  <c r="O106" i="2"/>
  <c r="W110" i="2"/>
  <c r="I110" i="2" s="1"/>
  <c r="Q115" i="2"/>
  <c r="G120" i="2"/>
  <c r="S124" i="2"/>
  <c r="V101" i="2"/>
  <c r="N97" i="2"/>
  <c r="T92" i="2"/>
  <c r="X84" i="2"/>
  <c r="O92" i="2"/>
  <c r="X91" i="2"/>
  <c r="M87" i="2"/>
  <c r="G78" i="2"/>
  <c r="T87" i="2"/>
  <c r="U88" i="2"/>
  <c r="G93" i="2"/>
  <c r="Q100" i="2"/>
  <c r="K100" i="2" s="1"/>
  <c r="T34" i="2"/>
  <c r="W30" i="2"/>
  <c r="P74" i="2"/>
  <c r="R89" i="2"/>
  <c r="N94" i="2"/>
  <c r="H94" i="2" s="1"/>
  <c r="W95" i="2"/>
  <c r="Q98" i="2"/>
  <c r="G100" i="2"/>
  <c r="U101" i="2"/>
  <c r="W103" i="2"/>
  <c r="O105" i="2"/>
  <c r="S107" i="2"/>
  <c r="W109" i="2"/>
  <c r="I109" i="2" s="1"/>
  <c r="M112" i="2"/>
  <c r="Q114" i="2"/>
  <c r="H114" i="2" s="1"/>
  <c r="U116" i="2"/>
  <c r="G119" i="2"/>
  <c r="S121" i="2"/>
  <c r="W123" i="2"/>
  <c r="K123" i="2" s="1"/>
  <c r="Q70" i="2"/>
  <c r="W89" i="2"/>
  <c r="M95" i="2"/>
  <c r="M98" i="2"/>
  <c r="L101" i="2"/>
  <c r="N104" i="2"/>
  <c r="R106" i="2"/>
  <c r="V108" i="2"/>
  <c r="L111" i="2"/>
  <c r="P113" i="2"/>
  <c r="P115" i="2"/>
  <c r="T117" i="2"/>
  <c r="X119" i="2"/>
  <c r="X121" i="2"/>
  <c r="N124" i="2"/>
  <c r="V70" i="2"/>
  <c r="W91" i="2"/>
  <c r="G96" i="2"/>
  <c r="G99" i="2"/>
  <c r="X101" i="2"/>
  <c r="W104" i="2"/>
  <c r="K104" i="2" s="1"/>
  <c r="Q107" i="2"/>
  <c r="G112" i="2"/>
  <c r="S116" i="2"/>
  <c r="M121" i="2"/>
  <c r="U125" i="2"/>
  <c r="T100" i="2"/>
  <c r="L96" i="2"/>
  <c r="R91" i="2"/>
  <c r="R79" i="2"/>
  <c r="O90" i="2"/>
  <c r="S89" i="2"/>
  <c r="W84" i="2"/>
  <c r="U75" i="2"/>
  <c r="X83" i="2"/>
  <c r="Q84" i="2"/>
  <c r="H84" i="2" s="1"/>
  <c r="L114" i="2"/>
  <c r="R119" i="2"/>
  <c r="N121" i="2"/>
  <c r="S47" i="2"/>
  <c r="V71" i="2"/>
  <c r="Q90" i="2"/>
  <c r="S94" i="2"/>
  <c r="U96" i="2"/>
  <c r="V98" i="2"/>
  <c r="M100" i="2"/>
  <c r="S102" i="2"/>
  <c r="M104" i="2"/>
  <c r="S105" i="2"/>
  <c r="W107" i="2"/>
  <c r="M110" i="2"/>
  <c r="Q112" i="2"/>
  <c r="U114" i="2"/>
  <c r="G117" i="2"/>
  <c r="O119" i="2"/>
  <c r="W121" i="2"/>
  <c r="M124" i="2"/>
  <c r="U70" i="2"/>
  <c r="U90" i="2"/>
  <c r="S95" i="2"/>
  <c r="R98" i="2"/>
  <c r="Q101" i="2"/>
  <c r="R104" i="2"/>
  <c r="V106" i="2"/>
  <c r="L109" i="2"/>
  <c r="P111" i="2"/>
  <c r="T113" i="2"/>
  <c r="T115" i="2"/>
  <c r="X117" i="2"/>
  <c r="Q120" i="2"/>
  <c r="N122" i="2"/>
  <c r="R124" i="2"/>
  <c r="O70" i="2"/>
  <c r="U92" i="2"/>
  <c r="M96" i="2"/>
  <c r="L99" i="2"/>
  <c r="Q102" i="2"/>
  <c r="M105" i="2"/>
  <c r="S108" i="2"/>
  <c r="M113" i="2"/>
  <c r="U117" i="2"/>
  <c r="O122" i="2"/>
  <c r="P70" i="2"/>
  <c r="R99" i="2"/>
  <c r="X94" i="2"/>
  <c r="P90" i="2"/>
  <c r="L74" i="2"/>
  <c r="V83" i="2"/>
  <c r="X80" i="2"/>
  <c r="S82" i="2"/>
  <c r="Q73" i="2"/>
  <c r="P79" i="2"/>
  <c r="W79" i="2"/>
  <c r="G97" i="2"/>
  <c r="F122" i="2"/>
  <c r="X22" i="2"/>
  <c r="H3" i="2"/>
  <c r="H75" i="2"/>
  <c r="K74" i="2"/>
  <c r="H28" i="2"/>
  <c r="J28" i="2"/>
  <c r="K37" i="2"/>
  <c r="I42" i="2"/>
  <c r="I44" i="2"/>
  <c r="I23" i="2"/>
  <c r="K82" i="2"/>
  <c r="H30" i="2"/>
  <c r="K25" i="2"/>
  <c r="H36" i="2"/>
  <c r="K21" i="2" l="1"/>
  <c r="J109" i="2"/>
  <c r="J87" i="2"/>
  <c r="K39" i="2"/>
  <c r="H76" i="2"/>
  <c r="J39" i="2"/>
  <c r="I39" i="2"/>
  <c r="I89" i="2"/>
  <c r="J112" i="2"/>
  <c r="H39" i="2"/>
  <c r="K7" i="2"/>
  <c r="I7" i="2"/>
  <c r="H71" i="2"/>
  <c r="K22" i="2"/>
  <c r="H97" i="2"/>
  <c r="K28" i="2"/>
  <c r="H41" i="2"/>
  <c r="I74" i="2"/>
  <c r="J93" i="2"/>
  <c r="K119" i="2"/>
  <c r="H82" i="2"/>
  <c r="H29" i="2"/>
  <c r="H35" i="2"/>
  <c r="H25" i="2"/>
  <c r="K96" i="2"/>
  <c r="K78" i="2"/>
  <c r="H92" i="2"/>
  <c r="J115" i="2"/>
  <c r="K88" i="2"/>
  <c r="I82" i="2"/>
  <c r="H103" i="2"/>
  <c r="H83" i="2"/>
  <c r="H45" i="2"/>
  <c r="K120" i="2"/>
  <c r="I37" i="2"/>
  <c r="K38" i="2"/>
  <c r="I97" i="2"/>
  <c r="I124" i="2"/>
  <c r="I86" i="2"/>
  <c r="H125" i="2"/>
  <c r="H78" i="2"/>
  <c r="H50" i="2"/>
  <c r="K76" i="2"/>
  <c r="K71" i="2"/>
  <c r="H90" i="2"/>
  <c r="J113" i="2"/>
  <c r="W59" i="2"/>
  <c r="S59" i="2"/>
  <c r="O59" i="2"/>
  <c r="G59" i="2"/>
  <c r="T59" i="2"/>
  <c r="L59" i="2"/>
  <c r="V59" i="2"/>
  <c r="R59" i="2"/>
  <c r="N59" i="2"/>
  <c r="F59" i="2"/>
  <c r="X59" i="2"/>
  <c r="Y59" i="2"/>
  <c r="U59" i="2"/>
  <c r="Q59" i="2"/>
  <c r="M59" i="2"/>
  <c r="E59" i="2"/>
  <c r="P59" i="2"/>
  <c r="X10" i="2"/>
  <c r="T10" i="2"/>
  <c r="P10" i="2"/>
  <c r="L10" i="2"/>
  <c r="W10" i="2"/>
  <c r="S10" i="2"/>
  <c r="O10" i="2"/>
  <c r="G10" i="2"/>
  <c r="V10" i="2"/>
  <c r="R10" i="2"/>
  <c r="N10" i="2"/>
  <c r="F10" i="2"/>
  <c r="M10" i="2"/>
  <c r="Y10" i="2"/>
  <c r="E10" i="2"/>
  <c r="Q10" i="2"/>
  <c r="U10" i="2"/>
  <c r="I92" i="2"/>
  <c r="H79" i="2"/>
  <c r="I118" i="2"/>
  <c r="J75" i="2"/>
  <c r="K118" i="2"/>
  <c r="K79" i="2"/>
  <c r="H107" i="2"/>
  <c r="J107" i="2"/>
  <c r="J57" i="2"/>
  <c r="J42" i="2"/>
  <c r="K34" i="2"/>
  <c r="H106" i="2"/>
  <c r="J96" i="2"/>
  <c r="K111" i="2"/>
  <c r="K102" i="2"/>
  <c r="H96" i="2"/>
  <c r="K49" i="2"/>
  <c r="K112" i="2"/>
  <c r="J95" i="2"/>
  <c r="J44" i="2"/>
  <c r="H95" i="2"/>
  <c r="H26" i="2"/>
  <c r="H31" i="2"/>
  <c r="K36" i="2"/>
  <c r="H108" i="2"/>
  <c r="K108" i="2"/>
  <c r="I115" i="2"/>
  <c r="K105" i="2"/>
  <c r="K3" i="2"/>
  <c r="K125" i="2"/>
  <c r="H74" i="2"/>
  <c r="H73" i="2"/>
  <c r="J119" i="2"/>
  <c r="K30" i="2"/>
  <c r="J74" i="2"/>
  <c r="I98" i="2"/>
  <c r="J48" i="2"/>
  <c r="H119" i="2"/>
  <c r="I94" i="2"/>
  <c r="H77" i="2"/>
  <c r="H118" i="2"/>
  <c r="I93" i="2"/>
  <c r="K99" i="2"/>
  <c r="H23" i="2"/>
  <c r="I28" i="2"/>
  <c r="J78" i="2"/>
  <c r="J105" i="2"/>
  <c r="K9" i="2"/>
  <c r="K107" i="2"/>
  <c r="I56" i="2"/>
  <c r="H110" i="2"/>
  <c r="H100" i="2"/>
  <c r="H105" i="2"/>
  <c r="K122" i="2"/>
  <c r="K56" i="2"/>
  <c r="H57" i="2"/>
  <c r="J56" i="2"/>
  <c r="I57" i="2"/>
  <c r="K57" i="2"/>
  <c r="K89" i="2"/>
  <c r="K90" i="2"/>
  <c r="I103" i="2"/>
  <c r="K27" i="2"/>
  <c r="K124" i="2"/>
  <c r="J86" i="2"/>
  <c r="I40" i="2"/>
  <c r="J45" i="2"/>
  <c r="H44" i="2"/>
  <c r="K91" i="2"/>
  <c r="K110" i="2"/>
  <c r="H101" i="2"/>
  <c r="J104" i="2"/>
  <c r="I108" i="2"/>
  <c r="K72" i="2"/>
  <c r="I112" i="2"/>
  <c r="H112" i="2"/>
  <c r="H70" i="2"/>
  <c r="I50" i="2"/>
  <c r="K47" i="2"/>
  <c r="K70" i="2"/>
  <c r="H91" i="2"/>
  <c r="H120" i="2"/>
  <c r="K109" i="2"/>
  <c r="K113" i="2"/>
  <c r="K116" i="2"/>
  <c r="K121" i="2"/>
  <c r="H98" i="2"/>
  <c r="H115" i="2"/>
  <c r="H81" i="2"/>
  <c r="J92" i="2"/>
  <c r="K97" i="2"/>
  <c r="J32" i="2"/>
  <c r="I24" i="2"/>
  <c r="H113" i="2"/>
  <c r="K58" i="2"/>
  <c r="I105" i="2"/>
  <c r="H116" i="2"/>
  <c r="J106" i="2"/>
  <c r="I119" i="2"/>
  <c r="K101" i="2"/>
  <c r="J103" i="2"/>
  <c r="H88" i="2"/>
  <c r="J82" i="2"/>
  <c r="K33" i="2"/>
  <c r="J50" i="2"/>
  <c r="J94" i="2"/>
  <c r="I78" i="2"/>
  <c r="K8" i="2"/>
  <c r="I8" i="2"/>
  <c r="H9" i="2"/>
  <c r="H122" i="2"/>
  <c r="I95" i="2"/>
  <c r="K92" i="2"/>
  <c r="I120" i="2"/>
  <c r="K85" i="2"/>
  <c r="K81" i="2"/>
  <c r="J23" i="2"/>
  <c r="H22" i="2"/>
  <c r="H121" i="2"/>
  <c r="I96" i="2"/>
  <c r="J100" i="2"/>
  <c r="J108" i="2"/>
  <c r="K87" i="2"/>
  <c r="J118" i="2"/>
  <c r="H27" i="2"/>
  <c r="H38" i="2"/>
  <c r="K35" i="2"/>
  <c r="H32" i="2"/>
  <c r="K23" i="2"/>
  <c r="K44" i="2"/>
  <c r="H40" i="2"/>
  <c r="K50" i="2"/>
  <c r="H104" i="2"/>
  <c r="K98" i="2"/>
  <c r="I123" i="2"/>
  <c r="I107" i="2"/>
  <c r="J121" i="2"/>
  <c r="H124" i="2"/>
  <c r="J123" i="2"/>
  <c r="K75" i="2"/>
  <c r="H80" i="2"/>
  <c r="K83" i="2"/>
  <c r="I99" i="2"/>
  <c r="K77" i="2"/>
  <c r="J124" i="2"/>
  <c r="J110" i="2"/>
  <c r="K32" i="2"/>
  <c r="J3" i="2"/>
  <c r="H56" i="2"/>
  <c r="K41" i="2"/>
  <c r="H48" i="2"/>
  <c r="I34" i="2"/>
  <c r="H52" i="2"/>
  <c r="K114" i="2"/>
  <c r="K115" i="2"/>
  <c r="I121" i="2"/>
  <c r="K103" i="2"/>
  <c r="K95" i="2"/>
  <c r="K84" i="2"/>
  <c r="I114" i="2"/>
  <c r="K80" i="2"/>
  <c r="I75" i="2"/>
  <c r="I106" i="2"/>
  <c r="J120" i="2"/>
  <c r="J7" i="2"/>
  <c r="J89" i="2"/>
  <c r="I27" i="2"/>
  <c r="K29" i="2"/>
  <c r="H47" i="2"/>
  <c r="H37" i="2"/>
  <c r="J31" i="2"/>
  <c r="J97" i="2"/>
  <c r="I104" i="2"/>
  <c r="K86" i="2"/>
  <c r="K73" i="2"/>
  <c r="H85" i="2"/>
  <c r="H7" i="2"/>
  <c r="K40" i="2"/>
  <c r="H42" i="2"/>
  <c r="I45" i="2"/>
  <c r="J37" i="2"/>
  <c r="H49" i="2"/>
  <c r="J22" i="2"/>
  <c r="I22" i="2"/>
  <c r="I80" i="2"/>
  <c r="J80" i="2"/>
  <c r="J117" i="2"/>
  <c r="I117" i="2"/>
  <c r="J83" i="2"/>
  <c r="I83" i="2"/>
  <c r="I101" i="2"/>
  <c r="J101" i="2"/>
  <c r="J91" i="2"/>
  <c r="I91" i="2"/>
  <c r="J84" i="2"/>
  <c r="I84" i="2"/>
  <c r="J102" i="2"/>
  <c r="H102" i="2"/>
  <c r="I125" i="2"/>
  <c r="J125" i="2"/>
  <c r="J99" i="2"/>
  <c r="H99" i="2"/>
  <c r="I111" i="2"/>
  <c r="J111" i="2"/>
  <c r="J90" i="2"/>
  <c r="I90" i="2"/>
  <c r="J70" i="2"/>
  <c r="I70" i="2"/>
  <c r="H117" i="2"/>
  <c r="K117" i="2"/>
  <c r="I76" i="2"/>
  <c r="J76" i="2"/>
  <c r="I88" i="2"/>
  <c r="J88" i="2"/>
  <c r="J77" i="2"/>
  <c r="I77" i="2"/>
  <c r="I85" i="2"/>
  <c r="J85" i="2"/>
  <c r="J79" i="2"/>
  <c r="I79" i="2"/>
  <c r="J71" i="2"/>
  <c r="I71" i="2"/>
  <c r="I38" i="2"/>
  <c r="J38" i="2"/>
  <c r="J33" i="2"/>
  <c r="H33" i="2"/>
  <c r="J72" i="2"/>
  <c r="I72" i="2"/>
  <c r="I81" i="2"/>
  <c r="J81" i="2"/>
  <c r="J73" i="2"/>
  <c r="I73" i="2"/>
  <c r="J122" i="2"/>
  <c r="I122" i="2"/>
  <c r="J52" i="2"/>
  <c r="I52" i="2"/>
  <c r="J24" i="2"/>
  <c r="H24" i="2"/>
  <c r="I48" i="2"/>
  <c r="K48" i="2"/>
  <c r="I49" i="2"/>
  <c r="J49" i="2"/>
  <c r="I31" i="2"/>
  <c r="K31" i="2"/>
  <c r="I35" i="2"/>
  <c r="J35" i="2"/>
  <c r="I25" i="2"/>
  <c r="J25" i="2"/>
  <c r="J51" i="2"/>
  <c r="H51" i="2"/>
  <c r="I26" i="2"/>
  <c r="J26" i="2"/>
  <c r="I21" i="2"/>
  <c r="J21" i="2"/>
  <c r="J47" i="2"/>
  <c r="I47" i="2"/>
  <c r="I43" i="2"/>
  <c r="K43" i="2"/>
  <c r="I29" i="2"/>
  <c r="J29" i="2"/>
  <c r="I51" i="2"/>
  <c r="K51" i="2"/>
  <c r="J43" i="2"/>
  <c r="H43" i="2"/>
  <c r="I36" i="2"/>
  <c r="J36" i="2"/>
  <c r="J30" i="2"/>
  <c r="I30" i="2"/>
  <c r="I41" i="2"/>
  <c r="J41" i="2"/>
  <c r="J34" i="2"/>
  <c r="H34" i="2"/>
  <c r="K20" i="2"/>
  <c r="I20" i="2"/>
  <c r="J20" i="2"/>
  <c r="H20" i="2"/>
  <c r="K46" i="2"/>
  <c r="I46" i="2"/>
  <c r="J46" i="2"/>
  <c r="H46" i="2"/>
  <c r="H58" i="2"/>
  <c r="I58" i="2"/>
  <c r="J58" i="2"/>
  <c r="H8" i="2"/>
  <c r="J8" i="2"/>
  <c r="I9" i="2"/>
  <c r="J9" i="2"/>
  <c r="I10" i="2" l="1"/>
  <c r="K10" i="2"/>
  <c r="J10" i="2"/>
  <c r="H10" i="2"/>
  <c r="V11" i="2"/>
  <c r="R11" i="2"/>
  <c r="N11" i="2"/>
  <c r="F11" i="2"/>
  <c r="Y11" i="2"/>
  <c r="U11" i="2"/>
  <c r="Q11" i="2"/>
  <c r="M11" i="2"/>
  <c r="E11" i="2"/>
  <c r="X11" i="2"/>
  <c r="T11" i="2"/>
  <c r="P11" i="2"/>
  <c r="L11" i="2"/>
  <c r="G11" i="2"/>
  <c r="W11" i="2"/>
  <c r="S11" i="2"/>
  <c r="O11" i="2"/>
  <c r="Y60" i="2"/>
  <c r="U60" i="2"/>
  <c r="Q60" i="2"/>
  <c r="M60" i="2"/>
  <c r="E60" i="2"/>
  <c r="N60" i="2"/>
  <c r="X60" i="2"/>
  <c r="T60" i="2"/>
  <c r="P60" i="2"/>
  <c r="L60" i="2"/>
  <c r="R60" i="2"/>
  <c r="W60" i="2"/>
  <c r="S60" i="2"/>
  <c r="O60" i="2"/>
  <c r="G60" i="2"/>
  <c r="V60" i="2"/>
  <c r="F60" i="2"/>
  <c r="H11" i="2"/>
  <c r="I59" i="2"/>
  <c r="J59" i="2"/>
  <c r="H59" i="2"/>
  <c r="K59" i="2"/>
  <c r="K11" i="2"/>
  <c r="I11" i="2"/>
  <c r="J11" i="2" l="1"/>
  <c r="W61" i="2"/>
  <c r="S61" i="2"/>
  <c r="O61" i="2"/>
  <c r="G61" i="2"/>
  <c r="X61" i="2"/>
  <c r="L61" i="2"/>
  <c r="V61" i="2"/>
  <c r="R61" i="2"/>
  <c r="N61" i="2"/>
  <c r="F61" i="2"/>
  <c r="T61" i="2"/>
  <c r="Y61" i="2"/>
  <c r="U61" i="2"/>
  <c r="Q61" i="2"/>
  <c r="M61" i="2"/>
  <c r="E61" i="2"/>
  <c r="P61" i="2"/>
  <c r="X12" i="2"/>
  <c r="T12" i="2"/>
  <c r="P12" i="2"/>
  <c r="L12" i="2"/>
  <c r="W12" i="2"/>
  <c r="S12" i="2"/>
  <c r="O12" i="2"/>
  <c r="G12" i="2"/>
  <c r="V12" i="2"/>
  <c r="R12" i="2"/>
  <c r="N12" i="2"/>
  <c r="F12" i="2"/>
  <c r="Y12" i="2"/>
  <c r="E12" i="2"/>
  <c r="U12" i="2"/>
  <c r="M12" i="2"/>
  <c r="Q12" i="2"/>
  <c r="K60" i="2"/>
  <c r="H60" i="2"/>
  <c r="J60" i="2"/>
  <c r="I60" i="2"/>
  <c r="K12" i="2" l="1"/>
  <c r="I12" i="2"/>
  <c r="J12" i="2"/>
  <c r="H12" i="2"/>
  <c r="V13" i="2"/>
  <c r="R13" i="2"/>
  <c r="N13" i="2"/>
  <c r="F13" i="2"/>
  <c r="Y13" i="2"/>
  <c r="U13" i="2"/>
  <c r="Q13" i="2"/>
  <c r="M13" i="2"/>
  <c r="E13" i="2"/>
  <c r="X13" i="2"/>
  <c r="T13" i="2"/>
  <c r="P13" i="2"/>
  <c r="L13" i="2"/>
  <c r="W13" i="2"/>
  <c r="S13" i="2"/>
  <c r="O13" i="2"/>
  <c r="G13" i="2"/>
  <c r="Y62" i="2"/>
  <c r="U62" i="2"/>
  <c r="Q62" i="2"/>
  <c r="M62" i="2"/>
  <c r="E62" i="2"/>
  <c r="R62" i="2"/>
  <c r="X62" i="2"/>
  <c r="T62" i="2"/>
  <c r="P62" i="2"/>
  <c r="L62" i="2"/>
  <c r="V62" i="2"/>
  <c r="N62" i="2"/>
  <c r="W62" i="2"/>
  <c r="S62" i="2"/>
  <c r="O62" i="2"/>
  <c r="G62" i="2"/>
  <c r="F62" i="2"/>
  <c r="J61" i="2"/>
  <c r="I61" i="2"/>
  <c r="H61" i="2"/>
  <c r="K61" i="2"/>
  <c r="I13" i="2"/>
  <c r="H13" i="2"/>
  <c r="J13" i="2" l="1"/>
  <c r="K13" i="2"/>
  <c r="W63" i="2"/>
  <c r="S63" i="2"/>
  <c r="O63" i="2"/>
  <c r="G63" i="2"/>
  <c r="V63" i="2"/>
  <c r="R63" i="2"/>
  <c r="N63" i="2"/>
  <c r="F63" i="2"/>
  <c r="X63" i="2"/>
  <c r="T63" i="2"/>
  <c r="P63" i="2"/>
  <c r="L63" i="2"/>
  <c r="Y63" i="2"/>
  <c r="U63" i="2"/>
  <c r="Q63" i="2"/>
  <c r="M63" i="2"/>
  <c r="E63" i="2"/>
  <c r="X14" i="2"/>
  <c r="T14" i="2"/>
  <c r="P14" i="2"/>
  <c r="L14" i="2"/>
  <c r="W14" i="2"/>
  <c r="S14" i="2"/>
  <c r="O14" i="2"/>
  <c r="G14" i="2"/>
  <c r="V14" i="2"/>
  <c r="R14" i="2"/>
  <c r="N14" i="2"/>
  <c r="F14" i="2"/>
  <c r="U14" i="2"/>
  <c r="Q14" i="2"/>
  <c r="Y14" i="2"/>
  <c r="M14" i="2"/>
  <c r="E14" i="2"/>
  <c r="H62" i="2"/>
  <c r="I62" i="2"/>
  <c r="J62" i="2"/>
  <c r="K62" i="2"/>
  <c r="J14" i="2" l="1"/>
  <c r="K14" i="2"/>
  <c r="H14" i="2"/>
  <c r="V15" i="2"/>
  <c r="R15" i="2"/>
  <c r="N15" i="2"/>
  <c r="F15" i="2"/>
  <c r="Y15" i="2"/>
  <c r="U15" i="2"/>
  <c r="Q15" i="2"/>
  <c r="M15" i="2"/>
  <c r="E15" i="2"/>
  <c r="X15" i="2"/>
  <c r="T15" i="2"/>
  <c r="P15" i="2"/>
  <c r="L15" i="2"/>
  <c r="S15" i="2"/>
  <c r="O15" i="2"/>
  <c r="G15" i="2"/>
  <c r="W15" i="2"/>
  <c r="I14" i="2"/>
  <c r="Y64" i="2"/>
  <c r="U64" i="2"/>
  <c r="Q64" i="2"/>
  <c r="M64" i="2"/>
  <c r="E64" i="2"/>
  <c r="R64" i="2"/>
  <c r="X64" i="2"/>
  <c r="T64" i="2"/>
  <c r="P64" i="2"/>
  <c r="L64" i="2"/>
  <c r="N64" i="2"/>
  <c r="F64" i="2"/>
  <c r="W64" i="2"/>
  <c r="S64" i="2"/>
  <c r="O64" i="2"/>
  <c r="G64" i="2"/>
  <c r="V64" i="2"/>
  <c r="H63" i="2"/>
  <c r="I63" i="2"/>
  <c r="J63" i="2"/>
  <c r="K63" i="2"/>
  <c r="H15" i="2" l="1"/>
  <c r="J15" i="2"/>
  <c r="K15" i="2"/>
  <c r="I15" i="2"/>
  <c r="K64" i="2"/>
  <c r="H64" i="2"/>
  <c r="I64" i="2"/>
  <c r="J64" i="2"/>
</calcChain>
</file>

<file path=xl/sharedStrings.xml><?xml version="1.0" encoding="utf-8"?>
<sst xmlns="http://schemas.openxmlformats.org/spreadsheetml/2006/main" count="49124" uniqueCount="6599">
  <si>
    <t>State</t>
  </si>
  <si>
    <t>ID</t>
  </si>
  <si>
    <t>Mode</t>
  </si>
  <si>
    <t>VOMS</t>
  </si>
  <si>
    <t>Unlinked Passenger Trips</t>
  </si>
  <si>
    <t>Passenger Miles</t>
  </si>
  <si>
    <t>AK</t>
  </si>
  <si>
    <t>AR</t>
  </si>
  <si>
    <t>DO</t>
  </si>
  <si>
    <t>City</t>
  </si>
  <si>
    <t>DR</t>
  </si>
  <si>
    <t>MB</t>
  </si>
  <si>
    <t>PT</t>
  </si>
  <si>
    <t>VP</t>
  </si>
  <si>
    <t>AL</t>
  </si>
  <si>
    <t>DT</t>
  </si>
  <si>
    <t>SR</t>
  </si>
  <si>
    <t>University</t>
  </si>
  <si>
    <t>AZ</t>
  </si>
  <si>
    <t>LR</t>
  </si>
  <si>
    <t>CA</t>
  </si>
  <si>
    <t>CR</t>
  </si>
  <si>
    <t>CB</t>
  </si>
  <si>
    <t>FB</t>
  </si>
  <si>
    <t>Foothill Transit</t>
  </si>
  <si>
    <t>HR</t>
  </si>
  <si>
    <t>RB</t>
  </si>
  <si>
    <t>YR</t>
  </si>
  <si>
    <t>Paratransit, Inc.</t>
  </si>
  <si>
    <t>CC</t>
  </si>
  <si>
    <t>TB</t>
  </si>
  <si>
    <t>CO</t>
  </si>
  <si>
    <t>CT</t>
  </si>
  <si>
    <t>Connecticut Department of Transportation- CTTransit Waterbury- NET</t>
  </si>
  <si>
    <t>Norwalk Transit District</t>
  </si>
  <si>
    <t>DC</t>
  </si>
  <si>
    <t>DE</t>
  </si>
  <si>
    <t>FL</t>
  </si>
  <si>
    <t>MG</t>
  </si>
  <si>
    <t>Martin County</t>
  </si>
  <si>
    <t>GA</t>
  </si>
  <si>
    <t>Enterprise Rideshare</t>
  </si>
  <si>
    <t>HI</t>
  </si>
  <si>
    <t>IA</t>
  </si>
  <si>
    <t>Other</t>
  </si>
  <si>
    <t>IL</t>
  </si>
  <si>
    <t>IN</t>
  </si>
  <si>
    <t>City of Valparaiso</t>
  </si>
  <si>
    <t>KS</t>
  </si>
  <si>
    <t>City of Lawrence</t>
  </si>
  <si>
    <t>KY</t>
  </si>
  <si>
    <t>LA</t>
  </si>
  <si>
    <t>MA</t>
  </si>
  <si>
    <t>MD</t>
  </si>
  <si>
    <t>ME</t>
  </si>
  <si>
    <t>MI</t>
  </si>
  <si>
    <t>MN</t>
  </si>
  <si>
    <t>Metro Mobility</t>
  </si>
  <si>
    <t>Metropolitan Council</t>
  </si>
  <si>
    <t>MO</t>
  </si>
  <si>
    <t>MS</t>
  </si>
  <si>
    <t>MT</t>
  </si>
  <si>
    <t>NC</t>
  </si>
  <si>
    <t>ND</t>
  </si>
  <si>
    <t>NE</t>
  </si>
  <si>
    <t>NH</t>
  </si>
  <si>
    <t>NJ</t>
  </si>
  <si>
    <t>Academy Lines, Inc.</t>
  </si>
  <si>
    <t>DeCamp Bus Lines</t>
  </si>
  <si>
    <t>Lakeland Bus Lines, Inc.</t>
  </si>
  <si>
    <t>Rockland Coaches, Inc.</t>
  </si>
  <si>
    <t>NM</t>
  </si>
  <si>
    <t>NV</t>
  </si>
  <si>
    <t>NY</t>
  </si>
  <si>
    <t>Monroe Bus Corporation</t>
  </si>
  <si>
    <t>Monsey New Square Trails Corporation</t>
  </si>
  <si>
    <t>Private Transportation Corporation</t>
  </si>
  <si>
    <t>OH</t>
  </si>
  <si>
    <t>Laketran</t>
  </si>
  <si>
    <t>OK</t>
  </si>
  <si>
    <t>OR</t>
  </si>
  <si>
    <t>PA</t>
  </si>
  <si>
    <t>IP</t>
  </si>
  <si>
    <t>PR</t>
  </si>
  <si>
    <t>PB</t>
  </si>
  <si>
    <t>RI</t>
  </si>
  <si>
    <t>SC</t>
  </si>
  <si>
    <t>SD</t>
  </si>
  <si>
    <t>TN</t>
  </si>
  <si>
    <t>TX</t>
  </si>
  <si>
    <t>UT</t>
  </si>
  <si>
    <t>VA</t>
  </si>
  <si>
    <t>JAUNT, Inc.</t>
  </si>
  <si>
    <t>VT</t>
  </si>
  <si>
    <t>WA</t>
  </si>
  <si>
    <t>Kitsap Transit</t>
  </si>
  <si>
    <t>Link Transit</t>
  </si>
  <si>
    <t>Skagit Transit</t>
  </si>
  <si>
    <t>WI</t>
  </si>
  <si>
    <t>WV</t>
  </si>
  <si>
    <t>National Totals</t>
  </si>
  <si>
    <t>Q</t>
  </si>
  <si>
    <t>W</t>
  </si>
  <si>
    <t>Alaska Railroad - Directly Operated</t>
  </si>
  <si>
    <t>Commuter Bus - Directly Operated</t>
  </si>
  <si>
    <t>Commuter Bus - Purchased Transportation</t>
  </si>
  <si>
    <t>Cable Car - Directly Operated</t>
  </si>
  <si>
    <t>Commuter Rail - Directly Operated</t>
  </si>
  <si>
    <t>Commuter Rail - Purchased Transportation</t>
  </si>
  <si>
    <t>Demand Response - Directly Operated</t>
  </si>
  <si>
    <t>Demand Response - Purchased Transportation</t>
  </si>
  <si>
    <t>Demand Response - Taxi - Purchased Transportation</t>
  </si>
  <si>
    <t>Ferryboat - Directly Operated</t>
  </si>
  <si>
    <t>Ferryboat - Purchased Transportation</t>
  </si>
  <si>
    <t>Heavy Rail - Directly Operated</t>
  </si>
  <si>
    <t>Heavy Rail - Purchased Transportation</t>
  </si>
  <si>
    <t>Inclined Plane - Directly Operated</t>
  </si>
  <si>
    <t>Light Rail - Directly Operated</t>
  </si>
  <si>
    <t>Light Rail - Purchased Transportation</t>
  </si>
  <si>
    <t>Bus - Directly Operated</t>
  </si>
  <si>
    <t>Bus - Purchased Transportation</t>
  </si>
  <si>
    <t>Monorail/Automated Guideway - Directly Operated</t>
  </si>
  <si>
    <t>Monorail/Automated Guideway - Purchased Transportation</t>
  </si>
  <si>
    <t>Publico - Purchased Transportation</t>
  </si>
  <si>
    <t>Bus Rapid Transit - Directly Operated</t>
  </si>
  <si>
    <t>Street Car Rail - Directly Operated</t>
  </si>
  <si>
    <t>Street Car Rail - Purchased Transportation</t>
  </si>
  <si>
    <t>Trolleybus - Directly Operated</t>
  </si>
  <si>
    <t>Vanpool - Directly Operated</t>
  </si>
  <si>
    <t>Vanpool - Purchased Transportation</t>
  </si>
  <si>
    <t>Hybrid Rail - Purchased Transportation</t>
  </si>
  <si>
    <t>TR</t>
  </si>
  <si>
    <t>Aerial Tramway - Purchased Transportation</t>
  </si>
  <si>
    <t>Bus Rapid Transit - Purchased Transportation</t>
  </si>
  <si>
    <t>Marin County Transit District</t>
  </si>
  <si>
    <t>Hampton Jitney, Inc.</t>
  </si>
  <si>
    <t>Easy Lift Transportation</t>
  </si>
  <si>
    <t>City of Fort Lauderdale</t>
  </si>
  <si>
    <t>Tribe</t>
  </si>
  <si>
    <t>City of Derby</t>
  </si>
  <si>
    <t>Oldham's Public Bus</t>
  </si>
  <si>
    <t>Cecil County Government - SSCT</t>
  </si>
  <si>
    <t>Gaston County</t>
  </si>
  <si>
    <t>BillyBey Ferry Company, LLC</t>
  </si>
  <si>
    <t>City of Mechanicville</t>
  </si>
  <si>
    <t>Town of Newburgh</t>
  </si>
  <si>
    <t>City of Shelby</t>
  </si>
  <si>
    <t>City of Milton-Freewater</t>
  </si>
  <si>
    <t>Municipality of Aguada</t>
  </si>
  <si>
    <t>Municipality of Barceloneta</t>
  </si>
  <si>
    <t>Municipality of Camuy</t>
  </si>
  <si>
    <t>Municipality of Dorado</t>
  </si>
  <si>
    <t>Municipality of Guaynabo</t>
  </si>
  <si>
    <t>Municipality of Hormigueros</t>
  </si>
  <si>
    <t>Municipality of Lares</t>
  </si>
  <si>
    <t>Municipality of Toa Baja</t>
  </si>
  <si>
    <t>Aiken Area Council on Aging, Inc.</t>
  </si>
  <si>
    <t>VI</t>
  </si>
  <si>
    <t>City of Hartford</t>
  </si>
  <si>
    <t>City of Stoughton</t>
  </si>
  <si>
    <t>City of West Bend</t>
  </si>
  <si>
    <t>WY</t>
  </si>
  <si>
    <t>City of Casper</t>
  </si>
  <si>
    <t>Southeast Missouri State University</t>
  </si>
  <si>
    <t>West Virginia University - Morgantown Personal Rapid Transit</t>
  </si>
  <si>
    <t>Organization Type</t>
  </si>
  <si>
    <t>NTD Reporter Type</t>
  </si>
  <si>
    <t>Type of Service</t>
  </si>
  <si>
    <t>Scheduled Vehicle Revenue Miles</t>
  </si>
  <si>
    <t>Vehicle Miles</t>
  </si>
  <si>
    <t>Vehicle Revenue Miles</t>
  </si>
  <si>
    <t>Deadhead Miles</t>
  </si>
  <si>
    <t>Deadhead Hours</t>
  </si>
  <si>
    <t>Average Passenger Load</t>
  </si>
  <si>
    <t>Average Speed (mi/hr)</t>
  </si>
  <si>
    <t>Average Passenger Trip Length (mi)</t>
  </si>
  <si>
    <t>Average Passengers per Hour</t>
  </si>
  <si>
    <t>Max Trains in Operation</t>
  </si>
  <si>
    <t>Train Miles</t>
  </si>
  <si>
    <t>Vehicle Hours</t>
  </si>
  <si>
    <t>Vehicle Revenue Hours</t>
  </si>
  <si>
    <t>Train Revenue Miles</t>
  </si>
  <si>
    <t>Train Hours</t>
  </si>
  <si>
    <t>Train Revenue Hours</t>
  </si>
  <si>
    <t>AS</t>
  </si>
  <si>
    <t>GU</t>
  </si>
  <si>
    <t>MP</t>
  </si>
  <si>
    <t>Agency VOMS</t>
  </si>
  <si>
    <t>Mode VOMS</t>
  </si>
  <si>
    <t>Alaska Railroad Corporation</t>
  </si>
  <si>
    <t>Anchorage</t>
  </si>
  <si>
    <t>State Government Unit or Department of Transportation</t>
  </si>
  <si>
    <t>Full Reporter</t>
  </si>
  <si>
    <t>Laguna Beach</t>
  </si>
  <si>
    <t>City, County or Local Government Unit or Department of Transportation</t>
  </si>
  <si>
    <t>Preston</t>
  </si>
  <si>
    <t>Independent Public Agency or Authority of Transit Service</t>
  </si>
  <si>
    <t>Targhee Regional Public Transit Authority</t>
  </si>
  <si>
    <t>Idaho Falls</t>
  </si>
  <si>
    <t>Santa Monica</t>
  </si>
  <si>
    <t>Arlington</t>
  </si>
  <si>
    <t>Hill Country Transit District</t>
  </si>
  <si>
    <t>San Saba</t>
  </si>
  <si>
    <t>Butler County Regional Transit Authority</t>
  </si>
  <si>
    <t>Hamilton</t>
  </si>
  <si>
    <t>Island Transit</t>
  </si>
  <si>
    <t>Galveston</t>
  </si>
  <si>
    <t>Westwood</t>
  </si>
  <si>
    <t>Private-For-Profit Corporation</t>
  </si>
  <si>
    <t>Atlanta</t>
  </si>
  <si>
    <t>Lexington</t>
  </si>
  <si>
    <t>Macon</t>
  </si>
  <si>
    <t>Largo</t>
  </si>
  <si>
    <t>Oro Valley</t>
  </si>
  <si>
    <t>Spring Valley</t>
  </si>
  <si>
    <t>Brooklyn</t>
  </si>
  <si>
    <t>Kaser Bus Service</t>
  </si>
  <si>
    <t>Monsey</t>
  </si>
  <si>
    <t>Fredericksburg</t>
  </si>
  <si>
    <t>Ames</t>
  </si>
  <si>
    <t>Municipality of Bayamon</t>
  </si>
  <si>
    <t>Bayamon</t>
  </si>
  <si>
    <t>Fairbanks</t>
  </si>
  <si>
    <t>Laporte</t>
  </si>
  <si>
    <t>Newark</t>
  </si>
  <si>
    <t>Sandusky Transit System</t>
  </si>
  <si>
    <t>Sandusky</t>
  </si>
  <si>
    <t>5R05-082</t>
  </si>
  <si>
    <t>5R05-50164</t>
  </si>
  <si>
    <t>Rural Reporter</t>
  </si>
  <si>
    <t>Xenia</t>
  </si>
  <si>
    <t>Batavia</t>
  </si>
  <si>
    <t>Wenatchee</t>
  </si>
  <si>
    <t>Burlington</t>
  </si>
  <si>
    <t>Lawrenceville</t>
  </si>
  <si>
    <t>Adirondack Transit Lines, Inc,</t>
  </si>
  <si>
    <t>Hurley</t>
  </si>
  <si>
    <t>Kingston</t>
  </si>
  <si>
    <t>Newburgh</t>
  </si>
  <si>
    <t>Private Provider Reporting on Behalf of a Public Entity</t>
  </si>
  <si>
    <t>South Lake County Community Services, Inc.</t>
  </si>
  <si>
    <t>Crown Point</t>
  </si>
  <si>
    <t>Private-Non-Profit Corporation</t>
  </si>
  <si>
    <t>Lemont Furnace</t>
  </si>
  <si>
    <t>Wilsonville</t>
  </si>
  <si>
    <t>Texarkana Urban Transit District</t>
  </si>
  <si>
    <t>Texarkana</t>
  </si>
  <si>
    <t>Lawton</t>
  </si>
  <si>
    <t>County Commissioners of Charles County, MD</t>
  </si>
  <si>
    <t>Morgantown</t>
  </si>
  <si>
    <t>Troy</t>
  </si>
  <si>
    <t>Loveland</t>
  </si>
  <si>
    <t>Eastern Panhandle Transit Authority</t>
  </si>
  <si>
    <t>Martinsburg</t>
  </si>
  <si>
    <t>Blacksburg</t>
  </si>
  <si>
    <t>City of Jefferson</t>
  </si>
  <si>
    <t>Jefferson City</t>
  </si>
  <si>
    <t>Naples</t>
  </si>
  <si>
    <t>Golden Crescent Regional Planning Commission</t>
  </si>
  <si>
    <t>Victoria</t>
  </si>
  <si>
    <t>MPO, COG or Other Planning Agency</t>
  </si>
  <si>
    <t>Greensboro</t>
  </si>
  <si>
    <t>Michigan City</t>
  </si>
  <si>
    <t>Municipality of Cayey</t>
  </si>
  <si>
    <t>Cayey</t>
  </si>
  <si>
    <t>Columbia</t>
  </si>
  <si>
    <t>Abilene</t>
  </si>
  <si>
    <t>Hoboken</t>
  </si>
  <si>
    <t>El Monte</t>
  </si>
  <si>
    <t>Oakland</t>
  </si>
  <si>
    <t>Albany</t>
  </si>
  <si>
    <t>Cumberland</t>
  </si>
  <si>
    <t>Lima Allen County Regional Transit Authority</t>
  </si>
  <si>
    <t>Lima</t>
  </si>
  <si>
    <t>Altamont Corridor Express</t>
  </si>
  <si>
    <t>Stockton</t>
  </si>
  <si>
    <t>Altoona</t>
  </si>
  <si>
    <t>Amarillo</t>
  </si>
  <si>
    <t>Anderson</t>
  </si>
  <si>
    <t>Ann Arbor Area Transportation Authority</t>
  </si>
  <si>
    <t>Ann Arbor</t>
  </si>
  <si>
    <t>Annapolis</t>
  </si>
  <si>
    <t>Antelope Valley Transit Authority</t>
  </si>
  <si>
    <t>Lancaster</t>
  </si>
  <si>
    <t>Arcadia</t>
  </si>
  <si>
    <t>Asheville</t>
  </si>
  <si>
    <t>Ashland</t>
  </si>
  <si>
    <t>Athens</t>
  </si>
  <si>
    <t>Augusta Richmond County Transit Department</t>
  </si>
  <si>
    <t>Augusta</t>
  </si>
  <si>
    <t>Prattville</t>
  </si>
  <si>
    <t>Battle Creek</t>
  </si>
  <si>
    <t>Bay Metropolitan Transit Authority</t>
  </si>
  <si>
    <t>Bay City</t>
  </si>
  <si>
    <t>Beaumont</t>
  </si>
  <si>
    <t>Beaver County Transit Authority</t>
  </si>
  <si>
    <t>Rochester</t>
  </si>
  <si>
    <t>Racine</t>
  </si>
  <si>
    <t>Ben Franklin Transit</t>
  </si>
  <si>
    <t>Richland</t>
  </si>
  <si>
    <t>Berkshire Regional Transit Authority</t>
  </si>
  <si>
    <t>Pittsfield</t>
  </si>
  <si>
    <t>Subsidiary Unit of a Transit Agency, Reporting Separately</t>
  </si>
  <si>
    <t>Bettendorf</t>
  </si>
  <si>
    <t>St. Louis</t>
  </si>
  <si>
    <t>Billings</t>
  </si>
  <si>
    <t>Birmingham-Jefferson County Transit Authority</t>
  </si>
  <si>
    <t>Birmingham</t>
  </si>
  <si>
    <t>Bis-Man Transit Board</t>
  </si>
  <si>
    <t>Bismarck</t>
  </si>
  <si>
    <t>Bloomington Public Transportation Corporation</t>
  </si>
  <si>
    <t>Bloomington</t>
  </si>
  <si>
    <t>Bloomington-Normal Public Transit System</t>
  </si>
  <si>
    <t>Normal</t>
  </si>
  <si>
    <t>Blue Water Area Transportation Commission</t>
  </si>
  <si>
    <t>Port Huron</t>
  </si>
  <si>
    <t>Valley Regional Transit</t>
  </si>
  <si>
    <t>Meridian</t>
  </si>
  <si>
    <t>Pottstown</t>
  </si>
  <si>
    <t>Brazos Transit District</t>
  </si>
  <si>
    <t>Bryan</t>
  </si>
  <si>
    <t>Bristol</t>
  </si>
  <si>
    <t>Brockton Area Transit Authority</t>
  </si>
  <si>
    <t>Brockton</t>
  </si>
  <si>
    <t>Vestal</t>
  </si>
  <si>
    <t>Plantation</t>
  </si>
  <si>
    <t>Syracuse</t>
  </si>
  <si>
    <t>Fort Pierce</t>
  </si>
  <si>
    <t>Camarillo</t>
  </si>
  <si>
    <t>Cambria County Transit Authority</t>
  </si>
  <si>
    <t>Johnstown</t>
  </si>
  <si>
    <t>Cape Ann Transportation Authority</t>
  </si>
  <si>
    <t>Gloucester</t>
  </si>
  <si>
    <t>Cape Cod Regional Transit Authority</t>
  </si>
  <si>
    <t>Hyannis</t>
  </si>
  <si>
    <t>Raleigh</t>
  </si>
  <si>
    <t>Capital Area Transportation Authority</t>
  </si>
  <si>
    <t>Lansing</t>
  </si>
  <si>
    <t>Capital District Transportation Authority</t>
  </si>
  <si>
    <t>Austin</t>
  </si>
  <si>
    <t>Capital Area Transit System</t>
  </si>
  <si>
    <t>Baton Rouge</t>
  </si>
  <si>
    <t>Casco Bay Island Transit District</t>
  </si>
  <si>
    <t>Portland</t>
  </si>
  <si>
    <t>North Little Rock</t>
  </si>
  <si>
    <t>Concord</t>
  </si>
  <si>
    <t>Central Florida Regional Transportation Authority</t>
  </si>
  <si>
    <t>Orlando</t>
  </si>
  <si>
    <t>Central Ohio Transit Authority</t>
  </si>
  <si>
    <t>Columbus</t>
  </si>
  <si>
    <t>Oklahoma City</t>
  </si>
  <si>
    <t>Seattle</t>
  </si>
  <si>
    <t>Centre Area Transportation Authority</t>
  </si>
  <si>
    <t>State College</t>
  </si>
  <si>
    <t>Champaign-Urbana Mass Transit District</t>
  </si>
  <si>
    <t>Urbana</t>
  </si>
  <si>
    <t>Chapel Hill</t>
  </si>
  <si>
    <t>Charleston Area Regional Transportation Authority</t>
  </si>
  <si>
    <t>Charleston</t>
  </si>
  <si>
    <t>Charlotte</t>
  </si>
  <si>
    <t>Charlottesville</t>
  </si>
  <si>
    <t>Chatham Area Transit Authority</t>
  </si>
  <si>
    <t>Savannah</t>
  </si>
  <si>
    <t>Chattanooga Area Regional Transportation Authority</t>
  </si>
  <si>
    <t>Chattanooga</t>
  </si>
  <si>
    <t>Elmira</t>
  </si>
  <si>
    <t>Chicago Transit Authority</t>
  </si>
  <si>
    <t>Chicago</t>
  </si>
  <si>
    <t>Chippewa Falls</t>
  </si>
  <si>
    <t>Lubbock</t>
  </si>
  <si>
    <t>Springfield</t>
  </si>
  <si>
    <t>Honolulu</t>
  </si>
  <si>
    <t>City of Alexandria</t>
  </si>
  <si>
    <t>Alexandria</t>
  </si>
  <si>
    <t>Appleton</t>
  </si>
  <si>
    <t>Bangor</t>
  </si>
  <si>
    <t>Beloit</t>
  </si>
  <si>
    <t>Brownsville</t>
  </si>
  <si>
    <t>Casper</t>
  </si>
  <si>
    <t>Commerce</t>
  </si>
  <si>
    <t>City of Corona</t>
  </si>
  <si>
    <t>Corona</t>
  </si>
  <si>
    <t>Detroit</t>
  </si>
  <si>
    <t>City of Dubuque</t>
  </si>
  <si>
    <t>Dubuque</t>
  </si>
  <si>
    <t>Fairfax</t>
  </si>
  <si>
    <t>Fairfield</t>
  </si>
  <si>
    <t>Gardena</t>
  </si>
  <si>
    <t>Glendale</t>
  </si>
  <si>
    <t>Grand Prairie</t>
  </si>
  <si>
    <t>Greeley</t>
  </si>
  <si>
    <t>Huntsville</t>
  </si>
  <si>
    <t>Jackson</t>
  </si>
  <si>
    <t>Joplin</t>
  </si>
  <si>
    <t>Kingsport</t>
  </si>
  <si>
    <t>City of Kokomo</t>
  </si>
  <si>
    <t>Kokomo</t>
  </si>
  <si>
    <t>La Mirada</t>
  </si>
  <si>
    <t>Lafayette</t>
  </si>
  <si>
    <t>Lodi</t>
  </si>
  <si>
    <t>Lompoc</t>
  </si>
  <si>
    <t>City of Long Beach</t>
  </si>
  <si>
    <t>Long Beach</t>
  </si>
  <si>
    <t>Longview</t>
  </si>
  <si>
    <t>Los Angeles</t>
  </si>
  <si>
    <t>Middletown</t>
  </si>
  <si>
    <t>Monroe</t>
  </si>
  <si>
    <t>Moorhead</t>
  </si>
  <si>
    <t>Napa</t>
  </si>
  <si>
    <t>Phoenix</t>
  </si>
  <si>
    <t>Poughkeepsie</t>
  </si>
  <si>
    <t>Riverside</t>
  </si>
  <si>
    <t>Rome</t>
  </si>
  <si>
    <t>City of San Juan</t>
  </si>
  <si>
    <t>San Juan</t>
  </si>
  <si>
    <t>City of San Luis Obispo</t>
  </si>
  <si>
    <t>San Luis Obispo</t>
  </si>
  <si>
    <t>City of Santa Rosa</t>
  </si>
  <si>
    <t>Santa Rosa</t>
  </si>
  <si>
    <t>Scottsdale</t>
  </si>
  <si>
    <t>Tallahassee</t>
  </si>
  <si>
    <t>Torrance</t>
  </si>
  <si>
    <t xml:space="preserve">Tucson   </t>
  </si>
  <si>
    <t>Tyler</t>
  </si>
  <si>
    <t>Union City</t>
  </si>
  <si>
    <t>City of Vacaville</t>
  </si>
  <si>
    <t>Vacaville</t>
  </si>
  <si>
    <t>Visalia</t>
  </si>
  <si>
    <t>Clark County Public Transportation Benefit Area Authority</t>
  </si>
  <si>
    <t>Vancouver</t>
  </si>
  <si>
    <t>Nanuet</t>
  </si>
  <si>
    <t>Clarksville</t>
  </si>
  <si>
    <t>Waccamaw Regional Transportation Authority</t>
  </si>
  <si>
    <t>Conway</t>
  </si>
  <si>
    <t>Marietta</t>
  </si>
  <si>
    <t>Colorado Springs</t>
  </si>
  <si>
    <t>Ozark Regional Transit</t>
  </si>
  <si>
    <t>Springdale</t>
  </si>
  <si>
    <t>Paramus</t>
  </si>
  <si>
    <t>RiverCities Transit</t>
  </si>
  <si>
    <t>Connecticut Department of Transportation</t>
  </si>
  <si>
    <t>Newington</t>
  </si>
  <si>
    <t>Connecticut Department of Transportation - CTTRANSIT - Hartford Division</t>
  </si>
  <si>
    <t>Hartford</t>
  </si>
  <si>
    <t>Connecticut Department of Transportation - CTTRANSIT New Haven Division</t>
  </si>
  <si>
    <t>Connecticut Department of Transportation - CTTRANSIT Stamford Division</t>
  </si>
  <si>
    <t>Cooperative Alliance for Seacoast Transportation</t>
  </si>
  <si>
    <t>Dover</t>
  </si>
  <si>
    <t>Coralville</t>
  </si>
  <si>
    <t>Corpus Christi Regional Transportation Authority</t>
  </si>
  <si>
    <t>Corpus Christi</t>
  </si>
  <si>
    <t>County of Lackawanna Transit System</t>
  </si>
  <si>
    <t>Scranton</t>
  </si>
  <si>
    <t>County of Volusia, dba: VOTRAN</t>
  </si>
  <si>
    <t>South Daytona</t>
  </si>
  <si>
    <t>Culver City</t>
  </si>
  <si>
    <t>Harrisburg</t>
  </si>
  <si>
    <t>Gadsden</t>
  </si>
  <si>
    <t>Dallas Area Rapid Transit</t>
  </si>
  <si>
    <t>Dallas</t>
  </si>
  <si>
    <t>Connecticut Department of Transportation - CTTransit New Britain -Dattco.</t>
  </si>
  <si>
    <t>New Britain</t>
  </si>
  <si>
    <t>Davenport</t>
  </si>
  <si>
    <t>Davis</t>
  </si>
  <si>
    <t>Montclair</t>
  </si>
  <si>
    <t>Decatur</t>
  </si>
  <si>
    <t>Delaware Transit Corporation</t>
  </si>
  <si>
    <t>Des Moines Area Regional Transit Authority</t>
  </si>
  <si>
    <t>Des Moines</t>
  </si>
  <si>
    <t>Detroit Transportation Corporation</t>
  </si>
  <si>
    <t>Douglasville</t>
  </si>
  <si>
    <t>Duluth Transit Authority</t>
  </si>
  <si>
    <t>Duluth</t>
  </si>
  <si>
    <t>Durham</t>
  </si>
  <si>
    <t>East Alabama Regional Planning and Development Commission</t>
  </si>
  <si>
    <t>Anniston</t>
  </si>
  <si>
    <t>East Chicago</t>
  </si>
  <si>
    <t>The Eastern Contra Costa Transit Authority</t>
  </si>
  <si>
    <t>Antioch</t>
  </si>
  <si>
    <t>Eau Claire</t>
  </si>
  <si>
    <t>Erie Metropolitan Transit Authority</t>
  </si>
  <si>
    <t>Erie</t>
  </si>
  <si>
    <t>Pensacola</t>
  </si>
  <si>
    <t>Everett</t>
  </si>
  <si>
    <t>Fargo</t>
  </si>
  <si>
    <t>Fayetteville</t>
  </si>
  <si>
    <t>Cedar Rapids</t>
  </si>
  <si>
    <t>West Covina</t>
  </si>
  <si>
    <t>Fort Smith</t>
  </si>
  <si>
    <t>Fort Wayne Public Transportation Corporation</t>
  </si>
  <si>
    <t>Fort Wayne</t>
  </si>
  <si>
    <t>Fort Worth</t>
  </si>
  <si>
    <t>Frederick</t>
  </si>
  <si>
    <t>Fresno</t>
  </si>
  <si>
    <t>Gainesville</t>
  </si>
  <si>
    <t>Gary Public Transportation Corporation</t>
  </si>
  <si>
    <t>Gary</t>
  </si>
  <si>
    <t>Golden Empire Transit District</t>
  </si>
  <si>
    <t>Bakersfield</t>
  </si>
  <si>
    <t>Golden Gate Bridge, Highway and Transportation District</t>
  </si>
  <si>
    <t>San Francisco</t>
  </si>
  <si>
    <t>Cities Area Transit</t>
  </si>
  <si>
    <t>Grand Forks</t>
  </si>
  <si>
    <t>Interurban Transit Partnership</t>
  </si>
  <si>
    <t>Grand Rapids</t>
  </si>
  <si>
    <t>Greater Attleboro-Taunton Regional Transit Authority</t>
  </si>
  <si>
    <t>Taunton</t>
  </si>
  <si>
    <t>Greater Bridgeport Transit Authority</t>
  </si>
  <si>
    <t>Bridgeport</t>
  </si>
  <si>
    <t>Queensbury</t>
  </si>
  <si>
    <t>Bloomfield</t>
  </si>
  <si>
    <t>Greater Hartford Transit District</t>
  </si>
  <si>
    <t>Greater Lafayette Public Transportation Corporation</t>
  </si>
  <si>
    <t>Greater Lynchburg Transit Company</t>
  </si>
  <si>
    <t>Lynchburg</t>
  </si>
  <si>
    <t>Greater Peoria Mass Transit District</t>
  </si>
  <si>
    <t>Peoria</t>
  </si>
  <si>
    <t>Greater Portland Transit District</t>
  </si>
  <si>
    <t>Greater Richmond Transit Company</t>
  </si>
  <si>
    <t>Richmond</t>
  </si>
  <si>
    <t>Other Publicly-Owned or Privately Chartered Corporation</t>
  </si>
  <si>
    <t>Greater Roanoke Transit Company</t>
  </si>
  <si>
    <t>Roanoke</t>
  </si>
  <si>
    <t>Green Bay</t>
  </si>
  <si>
    <t>Greenville</t>
  </si>
  <si>
    <t>Greenville Transit Authority</t>
  </si>
  <si>
    <t>Abingdon</t>
  </si>
  <si>
    <t>Hattiesburg</t>
  </si>
  <si>
    <t>Michiana Area Council of Governments</t>
  </si>
  <si>
    <t>South Bend</t>
  </si>
  <si>
    <t>Henderson</t>
  </si>
  <si>
    <t>High Point</t>
  </si>
  <si>
    <t>Hillsborough Area Regional Transit Authority</t>
  </si>
  <si>
    <t>Tampa</t>
  </si>
  <si>
    <t>Danbury</t>
  </si>
  <si>
    <t>Ellicott City</t>
  </si>
  <si>
    <t>Hudson Transit Lines, Inc.</t>
  </si>
  <si>
    <t>Mahwah</t>
  </si>
  <si>
    <t>Huntington Station</t>
  </si>
  <si>
    <t>Indian River County</t>
  </si>
  <si>
    <t>Vero Beach</t>
  </si>
  <si>
    <t>Indianapolis and Marion County Public Transportation</t>
  </si>
  <si>
    <t>Indianapolis</t>
  </si>
  <si>
    <t>Intercity Transit</t>
  </si>
  <si>
    <t>Olympia</t>
  </si>
  <si>
    <t>Iowa City</t>
  </si>
  <si>
    <t>Jackson Transit Authority</t>
  </si>
  <si>
    <t>Jacksonville Transportation Authority</t>
  </si>
  <si>
    <t>Jacksonville</t>
  </si>
  <si>
    <t>Williamsburg Area Transit Authority</t>
  </si>
  <si>
    <t>Williamsburg</t>
  </si>
  <si>
    <t>Janesville</t>
  </si>
  <si>
    <t>Gretna</t>
  </si>
  <si>
    <t>Johnson City</t>
  </si>
  <si>
    <t>Olathe</t>
  </si>
  <si>
    <t>Kalamazoo</t>
  </si>
  <si>
    <t>Kanawha Valley Regional Transportation Authority</t>
  </si>
  <si>
    <t>Kansas City Area Transportation Authority</t>
  </si>
  <si>
    <t>Kansas City</t>
  </si>
  <si>
    <t>Kenosha</t>
  </si>
  <si>
    <t>Bremerton</t>
  </si>
  <si>
    <t>Knoxville</t>
  </si>
  <si>
    <t>Grand River</t>
  </si>
  <si>
    <t>La Crosse</t>
  </si>
  <si>
    <t>Lake Charles</t>
  </si>
  <si>
    <t>Lakeland</t>
  </si>
  <si>
    <t>Lane Transit District</t>
  </si>
  <si>
    <t>Eugene</t>
  </si>
  <si>
    <t>Laredo</t>
  </si>
  <si>
    <t>Las Cruces</t>
  </si>
  <si>
    <t>Fort Myers</t>
  </si>
  <si>
    <t>Lehigh and Northampton Transportation Authority</t>
  </si>
  <si>
    <t>Allentown</t>
  </si>
  <si>
    <t>Livermore / Amador Valley Transit Authority</t>
  </si>
  <si>
    <t>Livermore</t>
  </si>
  <si>
    <t>Long Beach Transit</t>
  </si>
  <si>
    <t>MTA Long Island Rail Road</t>
  </si>
  <si>
    <t>Jamaica</t>
  </si>
  <si>
    <t>Elyria</t>
  </si>
  <si>
    <t>Leesburg</t>
  </si>
  <si>
    <t>Lowell Regional Transit Authority</t>
  </si>
  <si>
    <t>Lowell</t>
  </si>
  <si>
    <t>Lower Rio Grande Valley Development Council</t>
  </si>
  <si>
    <t>Weslaco</t>
  </si>
  <si>
    <t>Luzerne County Transportation Authority</t>
  </si>
  <si>
    <t>Madison County Transit District</t>
  </si>
  <si>
    <t>Granite City</t>
  </si>
  <si>
    <t>Madison</t>
  </si>
  <si>
    <t>Manchester Transit Authority</t>
  </si>
  <si>
    <t>Manchester</t>
  </si>
  <si>
    <t>Maryland Transit Administration</t>
  </si>
  <si>
    <t>Baltimore</t>
  </si>
  <si>
    <t>El Paso</t>
  </si>
  <si>
    <t>Flint</t>
  </si>
  <si>
    <t>Massachusetts Bay Transportation Authority</t>
  </si>
  <si>
    <t>Boston</t>
  </si>
  <si>
    <t>Memphis</t>
  </si>
  <si>
    <t>Merced</t>
  </si>
  <si>
    <t>Merrimack Valley Regional Transit Authority</t>
  </si>
  <si>
    <t>Haverhill</t>
  </si>
  <si>
    <t>Grand Junction</t>
  </si>
  <si>
    <t>St. Paul</t>
  </si>
  <si>
    <t>Akron</t>
  </si>
  <si>
    <t>Mobile</t>
  </si>
  <si>
    <t>Minneapolis</t>
  </si>
  <si>
    <t>Metro-North Commuter Railroad Company, dba: MTA Metro-North Railroad</t>
  </si>
  <si>
    <t>New York</t>
  </si>
  <si>
    <t>Metropolitan Atlanta Rapid Transit Authority</t>
  </si>
  <si>
    <t>Metropolitan Bus Authority</t>
  </si>
  <si>
    <t>Evansville</t>
  </si>
  <si>
    <t>Metropolitan Transit Authority</t>
  </si>
  <si>
    <t>Nashville</t>
  </si>
  <si>
    <t>Metropolitan Transit Authority of Black Hawk County</t>
  </si>
  <si>
    <t>Waterloo</t>
  </si>
  <si>
    <t>Houston</t>
  </si>
  <si>
    <t>Metropolitan Tulsa Transit Authority</t>
  </si>
  <si>
    <t>Tulsa</t>
  </si>
  <si>
    <t>Greater Dayton Regional Transit Authority</t>
  </si>
  <si>
    <t>Dayton</t>
  </si>
  <si>
    <t>Miami</t>
  </si>
  <si>
    <t>Mid Mon Valley Transit Authority</t>
  </si>
  <si>
    <t>Charleroi</t>
  </si>
  <si>
    <t>Mid-Ohio Valley Transit Authority</t>
  </si>
  <si>
    <t>Parkersburg</t>
  </si>
  <si>
    <t>Middletown Transit District</t>
  </si>
  <si>
    <t>Milford Transit District</t>
  </si>
  <si>
    <t>Milford</t>
  </si>
  <si>
    <t>Milwaukee</t>
  </si>
  <si>
    <t>Gulfport</t>
  </si>
  <si>
    <t>Missoula Urban Transportation District</t>
  </si>
  <si>
    <t>Missoula</t>
  </si>
  <si>
    <t>Modesto</t>
  </si>
  <si>
    <t>Montachusett Regional Transit Authority</t>
  </si>
  <si>
    <t>Fitchburg</t>
  </si>
  <si>
    <t>Montebello</t>
  </si>
  <si>
    <t>Monterey-Salinas Transit</t>
  </si>
  <si>
    <t>Monterey</t>
  </si>
  <si>
    <t>Montgomery</t>
  </si>
  <si>
    <t>Muncie Indiana Transit System</t>
  </si>
  <si>
    <t>Muncie</t>
  </si>
  <si>
    <t>Aguada</t>
  </si>
  <si>
    <t>Caguas</t>
  </si>
  <si>
    <t>Municipality of Vega Baja</t>
  </si>
  <si>
    <t>Vega Baja</t>
  </si>
  <si>
    <t>Muskegon Heights</t>
  </si>
  <si>
    <t>Nashua</t>
  </si>
  <si>
    <t>New Jersey Transit Corporation</t>
  </si>
  <si>
    <t>New York City Department of Transportation</t>
  </si>
  <si>
    <t>MTA New York City Transit</t>
  </si>
  <si>
    <t>Niagara Frontier Transportation Authority</t>
  </si>
  <si>
    <t>Buffalo</t>
  </si>
  <si>
    <t>Niles</t>
  </si>
  <si>
    <t>North County Transit District</t>
  </si>
  <si>
    <t>Oceanside</t>
  </si>
  <si>
    <t>Hammond</t>
  </si>
  <si>
    <t>Northern Indiana Commuter Transportation District</t>
  </si>
  <si>
    <t>Chesterton</t>
  </si>
  <si>
    <t>Northwest Alabama Council of Local Governments</t>
  </si>
  <si>
    <t>Muscle Shoals</t>
  </si>
  <si>
    <t>Norwalk</t>
  </si>
  <si>
    <t>Omnitrans</t>
  </si>
  <si>
    <t>San Bernardino</t>
  </si>
  <si>
    <t>Ohio Valley Regional Transportation Authority</t>
  </si>
  <si>
    <t>Wheeling</t>
  </si>
  <si>
    <t>Olympia Trails Bus Company, Inc.</t>
  </si>
  <si>
    <t>Elizabeth</t>
  </si>
  <si>
    <t>Onalaska</t>
  </si>
  <si>
    <t>Opportunity Enterprises, Inc.</t>
  </si>
  <si>
    <t>Valparaiso</t>
  </si>
  <si>
    <t>Orange County Transportation Authority</t>
  </si>
  <si>
    <t>Orange</t>
  </si>
  <si>
    <t>Orange-Newark-Elizabeth, Inc.</t>
  </si>
  <si>
    <t>Oshkosh</t>
  </si>
  <si>
    <t>Owensboro</t>
  </si>
  <si>
    <t>Pace - Suburban Bus Division</t>
  </si>
  <si>
    <t>Arlington Heights</t>
  </si>
  <si>
    <t>West Palm Beach</t>
  </si>
  <si>
    <t>Port Richey</t>
  </si>
  <si>
    <t>Pee Dee Regional Transportation Authority</t>
  </si>
  <si>
    <t>Florence</t>
  </si>
  <si>
    <t>San Carlos</t>
  </si>
  <si>
    <t>Pennsylvania Department of Transportation</t>
  </si>
  <si>
    <t>Petersburg</t>
  </si>
  <si>
    <t>Pierce County Transportation Benefit Area Authority</t>
  </si>
  <si>
    <t>Tacoma</t>
  </si>
  <si>
    <t>Pine Bluff</t>
  </si>
  <si>
    <t>Pinellas Suncoast Transit Authority</t>
  </si>
  <si>
    <t>St. Petersburg</t>
  </si>
  <si>
    <t>Pioneer Valley Transit Authority</t>
  </si>
  <si>
    <t>Port Arthur</t>
  </si>
  <si>
    <t>Port Authority Trans-Hudson Corporation</t>
  </si>
  <si>
    <t>Jersey City</t>
  </si>
  <si>
    <t>Port Authority Transit Corporation</t>
  </si>
  <si>
    <t>Lindenwold</t>
  </si>
  <si>
    <t>Port Authority of Allegheny County</t>
  </si>
  <si>
    <t>Pittsburgh</t>
  </si>
  <si>
    <t>Portage Area Regional Transportation Authority</t>
  </si>
  <si>
    <t>Kent</t>
  </si>
  <si>
    <t>Potomac and Rappahannock Transportation Commission</t>
  </si>
  <si>
    <t>Woodbridge</t>
  </si>
  <si>
    <t>Pueblo</t>
  </si>
  <si>
    <t>Alternativa de Transporte Integrado -ATI</t>
  </si>
  <si>
    <t>Carmel</t>
  </si>
  <si>
    <t>Rapid City</t>
  </si>
  <si>
    <t>Redding Area Bus Authority</t>
  </si>
  <si>
    <t>Redding</t>
  </si>
  <si>
    <t>Regional Public Transportation Authority, dba: Valley Metro</t>
  </si>
  <si>
    <t>New Orleans Regional Transit Authority</t>
  </si>
  <si>
    <t>New Orleans</t>
  </si>
  <si>
    <t>Regional Transportation Commission of Washoe County</t>
  </si>
  <si>
    <t>Reno</t>
  </si>
  <si>
    <t>Denver Regional Transportation District</t>
  </si>
  <si>
    <t>Denver</t>
  </si>
  <si>
    <t>Research Triangle Park</t>
  </si>
  <si>
    <t>Rhode Island Public Transit Authority</t>
  </si>
  <si>
    <t>Providence</t>
  </si>
  <si>
    <t>Richland County Transit</t>
  </si>
  <si>
    <t>Mansfield</t>
  </si>
  <si>
    <t>Rockville</t>
  </si>
  <si>
    <t>Riverside Transit Agency</t>
  </si>
  <si>
    <t>Rock Island County Metropolitan Mass Transit District</t>
  </si>
  <si>
    <t xml:space="preserve">Moline </t>
  </si>
  <si>
    <t>Rockford Mass Transit District</t>
  </si>
  <si>
    <t>Rockford</t>
  </si>
  <si>
    <t>Rocky Mount</t>
  </si>
  <si>
    <t>Rogue Valley Transportation District</t>
  </si>
  <si>
    <t>Medford</t>
  </si>
  <si>
    <t>Roseville</t>
  </si>
  <si>
    <t>San Mateo County Transit District</t>
  </si>
  <si>
    <t>Sacramento Regional Transit District</t>
  </si>
  <si>
    <t>Sacramento</t>
  </si>
  <si>
    <t>Saginaw Transit Authority Regional Service</t>
  </si>
  <si>
    <t>Saginaw</t>
  </si>
  <si>
    <t>Salem</t>
  </si>
  <si>
    <t>San Diego Association of Governments</t>
  </si>
  <si>
    <t>San Diego</t>
  </si>
  <si>
    <t>San Diego Metropolitan Transit System</t>
  </si>
  <si>
    <t>San Francisco Bay Area Rapid Transit District</t>
  </si>
  <si>
    <t>San Joaquin Regional Transit District</t>
  </si>
  <si>
    <t>Santa Barbara Metropolitan Transit District</t>
  </si>
  <si>
    <t>Santa Barbara</t>
  </si>
  <si>
    <t>Santa Clara Valley Transportation Authority</t>
  </si>
  <si>
    <t>San Jose</t>
  </si>
  <si>
    <t>Santa Clarita</t>
  </si>
  <si>
    <t>Santa Cruz Metropolitan Transit District</t>
  </si>
  <si>
    <t>Santa Cruz</t>
  </si>
  <si>
    <t>Santa Maria</t>
  </si>
  <si>
    <t>Santee Wateree Regional Transportation Authority</t>
  </si>
  <si>
    <t>Sumter</t>
  </si>
  <si>
    <t>Sarasota</t>
  </si>
  <si>
    <t>Senior Services of Snohomish County</t>
  </si>
  <si>
    <t>Mukilteo</t>
  </si>
  <si>
    <t>0R03-021</t>
  </si>
  <si>
    <t>0R03-00033</t>
  </si>
  <si>
    <t>Sheboygan</t>
  </si>
  <si>
    <t>Hermitage</t>
  </si>
  <si>
    <t>Shreveport</t>
  </si>
  <si>
    <t>Simi Valley</t>
  </si>
  <si>
    <t>Sioux City</t>
  </si>
  <si>
    <t>Su Tran LLC dba: Sioux Area Metro</t>
  </si>
  <si>
    <t>Sioux Falls</t>
  </si>
  <si>
    <t>Snohomish County Public Transportation Benefit Area Corporation</t>
  </si>
  <si>
    <t>South Bend Public Transportation Corporation</t>
  </si>
  <si>
    <t>Gold Coast Transit</t>
  </si>
  <si>
    <t>Oxnard</t>
  </si>
  <si>
    <t>Southeastern Pennsylvania Transportation Authority</t>
  </si>
  <si>
    <t>Philadelphia</t>
  </si>
  <si>
    <t>Southeastern Regional Transit Authority</t>
  </si>
  <si>
    <t>New Bedford</t>
  </si>
  <si>
    <t>Cincinnati</t>
  </si>
  <si>
    <t>Cocoa</t>
  </si>
  <si>
    <t>Spartanburg</t>
  </si>
  <si>
    <t>Spartanburg Transit System</t>
  </si>
  <si>
    <t>Spokane Transit Authority</t>
  </si>
  <si>
    <t>Spokane</t>
  </si>
  <si>
    <t>Chalmette</t>
  </si>
  <si>
    <t>St. Cloud</t>
  </si>
  <si>
    <t>St. Joseph</t>
  </si>
  <si>
    <t>Lincoln</t>
  </si>
  <si>
    <t>Stark Area Regional Transit Authority</t>
  </si>
  <si>
    <t>Canton</t>
  </si>
  <si>
    <t>Staten Island</t>
  </si>
  <si>
    <t>Steel Valley Regional Transit Authority</t>
  </si>
  <si>
    <t>Steubenville</t>
  </si>
  <si>
    <t>Suburban Mobility Authority for Regional Transportation</t>
  </si>
  <si>
    <t>Suburban Transit Corporation</t>
  </si>
  <si>
    <t>New Brunswick</t>
  </si>
  <si>
    <t>Yaphank</t>
  </si>
  <si>
    <t>Ocala</t>
  </si>
  <si>
    <t>Albuquerque</t>
  </si>
  <si>
    <t>SunLine Transit Agency</t>
  </si>
  <si>
    <t>Thousand Palms</t>
  </si>
  <si>
    <t>Terre Haute</t>
  </si>
  <si>
    <t>Houma</t>
  </si>
  <si>
    <t>Cheyenne</t>
  </si>
  <si>
    <t>The Greater Cleveland Regional Transit Authority</t>
  </si>
  <si>
    <t>Cleveland</t>
  </si>
  <si>
    <t>The Greater New Haven Transit District</t>
  </si>
  <si>
    <t>Hamden</t>
  </si>
  <si>
    <t>The Gulf Coast Center</t>
  </si>
  <si>
    <t>Texas City</t>
  </si>
  <si>
    <t>Regional Transportation Program, Inc.</t>
  </si>
  <si>
    <t>The Tri-State Transit Authority</t>
  </si>
  <si>
    <t>Huntington</t>
  </si>
  <si>
    <t>Thousand Oaks</t>
  </si>
  <si>
    <t>Toledo Area Regional Transit Authority</t>
  </si>
  <si>
    <t>Toledo</t>
  </si>
  <si>
    <t>Tompkins Consolidated Area Transit</t>
  </si>
  <si>
    <t>Ithaca</t>
  </si>
  <si>
    <t>Topeka Metropolitan Transit Authority</t>
  </si>
  <si>
    <t>Topeka</t>
  </si>
  <si>
    <t>Bethlehem</t>
  </si>
  <si>
    <t>Fort Collins</t>
  </si>
  <si>
    <t>Lexington Transit Authority</t>
  </si>
  <si>
    <t>Transit Authority of Northern Kentucky</t>
  </si>
  <si>
    <t>Fort Wright</t>
  </si>
  <si>
    <t>Transit Authority of Omaha</t>
  </si>
  <si>
    <t>Omaha</t>
  </si>
  <si>
    <t>Transit Authority of River City</t>
  </si>
  <si>
    <t>Louisville</t>
  </si>
  <si>
    <t>Santa Fe</t>
  </si>
  <si>
    <t>Pomona</t>
  </si>
  <si>
    <t>South Florida Regional Transportation Authority</t>
  </si>
  <si>
    <t>Pompano Beach</t>
  </si>
  <si>
    <t>Tri-County Metropolitan Transportation District of Oregon</t>
  </si>
  <si>
    <t>Twin Cities Area Transportation Authority</t>
  </si>
  <si>
    <t>Benton Harbor</t>
  </si>
  <si>
    <t>University of Arkansas, Fayetteville</t>
  </si>
  <si>
    <t>University of Iowa</t>
  </si>
  <si>
    <t>Utah Transit Authority</t>
  </si>
  <si>
    <t>Salt Lake City</t>
  </si>
  <si>
    <t>VIA Metropolitan Transit</t>
  </si>
  <si>
    <t>San Antonio</t>
  </si>
  <si>
    <t>Valley Transit District</t>
  </si>
  <si>
    <t>Derby</t>
  </si>
  <si>
    <t>Ventura</t>
  </si>
  <si>
    <t>Victor Valley Transit Authority</t>
  </si>
  <si>
    <t>Hesperia</t>
  </si>
  <si>
    <t>Virginia Railway Express</t>
  </si>
  <si>
    <t>Waco</t>
  </si>
  <si>
    <t>Hagerstown</t>
  </si>
  <si>
    <t>Washington Metropolitan Area Transit Authority</t>
  </si>
  <si>
    <t>Washington</t>
  </si>
  <si>
    <t>Washington State Ferries</t>
  </si>
  <si>
    <t>Waukesha</t>
  </si>
  <si>
    <t>Weirton Transit Corporation</t>
  </si>
  <si>
    <t>Weirton</t>
  </si>
  <si>
    <t>Western Contra Costa Transit Authority</t>
  </si>
  <si>
    <t>Pinole</t>
  </si>
  <si>
    <t>Western Maine Transportation Services, Inc.</t>
  </si>
  <si>
    <t>Auburn</t>
  </si>
  <si>
    <t>Western Reserve Transit Authority</t>
  </si>
  <si>
    <t>Youngstown</t>
  </si>
  <si>
    <t>Greensburg</t>
  </si>
  <si>
    <t>Whatcom Transportation Authority</t>
  </si>
  <si>
    <t>Bellingham</t>
  </si>
  <si>
    <t>Wichita Falls</t>
  </si>
  <si>
    <t>Wichita</t>
  </si>
  <si>
    <t>Williamsport</t>
  </si>
  <si>
    <t>Wilmington</t>
  </si>
  <si>
    <t>Winston-Salem</t>
  </si>
  <si>
    <t>Wiregrass Transit Authority</t>
  </si>
  <si>
    <t>Dothan</t>
  </si>
  <si>
    <t>Worcester Regional Transit Authority</t>
  </si>
  <si>
    <t>Worcester</t>
  </si>
  <si>
    <t>Yakima</t>
  </si>
  <si>
    <t>Yolo County Transportation District</t>
  </si>
  <si>
    <t>Woodland</t>
  </si>
  <si>
    <t>York County Community Action Corporation</t>
  </si>
  <si>
    <t>Sanford</t>
  </si>
  <si>
    <t>York</t>
  </si>
  <si>
    <t>Yuba-Sutter Transit Authority</t>
  </si>
  <si>
    <t>Marysville</t>
  </si>
  <si>
    <t>Great Falls Transit District</t>
  </si>
  <si>
    <t>Great Falls</t>
  </si>
  <si>
    <t>Regional Transportation Commission of Southern Nevada</t>
  </si>
  <si>
    <t>Las Vegas</t>
  </si>
  <si>
    <t>Hormigueros</t>
  </si>
  <si>
    <t>Gurabo</t>
  </si>
  <si>
    <t>Municipality of Carolina</t>
  </si>
  <si>
    <t>Carolina</t>
  </si>
  <si>
    <t>Municipality of Humacao</t>
  </si>
  <si>
    <t>Humacao</t>
  </si>
  <si>
    <t>Bartow</t>
  </si>
  <si>
    <t>Fort Walton Beach</t>
  </si>
  <si>
    <t>Punta Gorda</t>
  </si>
  <si>
    <t>Goldsboro-Wayne Transportation Authority</t>
  </si>
  <si>
    <t>Goldsboro</t>
  </si>
  <si>
    <t>University of Michigan Parking and Transportation Services</t>
  </si>
  <si>
    <t>River Valley Metro Mass Transit District</t>
  </si>
  <si>
    <t>Bourbonnais</t>
  </si>
  <si>
    <t>West Bend</t>
  </si>
  <si>
    <t>Port Washington</t>
  </si>
  <si>
    <t>Southwestern Pennsylvania Commission</t>
  </si>
  <si>
    <t>Hampton</t>
  </si>
  <si>
    <t>Tuscaloosa County Parking and Transit Authority</t>
  </si>
  <si>
    <t>Tuscaloosa</t>
  </si>
  <si>
    <t>Lee-Russell Council of Governments</t>
  </si>
  <si>
    <t>Opelika</t>
  </si>
  <si>
    <t>Newburgh Beacon Bus Corporation</t>
  </si>
  <si>
    <t>New Windsor</t>
  </si>
  <si>
    <t>City of St. George</t>
  </si>
  <si>
    <t>St. George</t>
  </si>
  <si>
    <t>City of Corvallis</t>
  </si>
  <si>
    <t>Corvallis</t>
  </si>
  <si>
    <t>Atascadero</t>
  </si>
  <si>
    <t>Westminster</t>
  </si>
  <si>
    <t>Hazleton</t>
  </si>
  <si>
    <t>City of Harrisonburg Department of Public Transportation</t>
  </si>
  <si>
    <t>Harrisonburg</t>
  </si>
  <si>
    <t>Town of Cary</t>
  </si>
  <si>
    <t>Cary</t>
  </si>
  <si>
    <t>County of Lebanon Transit Authority</t>
  </si>
  <si>
    <t>Lebanon</t>
  </si>
  <si>
    <t>South Portland</t>
  </si>
  <si>
    <t xml:space="preserve"> Norman</t>
  </si>
  <si>
    <t>Highland Falls</t>
  </si>
  <si>
    <t>City of Tracy</t>
  </si>
  <si>
    <t>Tracy</t>
  </si>
  <si>
    <t>Fond du Lac</t>
  </si>
  <si>
    <t>Hall Area Transit</t>
  </si>
  <si>
    <t>Municipality of Manati</t>
  </si>
  <si>
    <t>Manati</t>
  </si>
  <si>
    <t>Midland-Odessa Urban Transit District</t>
  </si>
  <si>
    <t>Midland</t>
  </si>
  <si>
    <t>Hernando County Board of County Commissioners</t>
  </si>
  <si>
    <t>Brooksville</t>
  </si>
  <si>
    <t>Danville</t>
  </si>
  <si>
    <t>City of Porterville</t>
  </si>
  <si>
    <t>Porterville</t>
  </si>
  <si>
    <t>City of Madera</t>
  </si>
  <si>
    <t>Madera</t>
  </si>
  <si>
    <t>Biddeford-Saco-Old Orchard Beach Transit Committee Shuttle Bus</t>
  </si>
  <si>
    <t>Biddeford</t>
  </si>
  <si>
    <t>Kings County Area Public Transit Agency</t>
  </si>
  <si>
    <t>Hanford</t>
  </si>
  <si>
    <t>Lewiston</t>
  </si>
  <si>
    <t>Northern New England Passenger Rail Authority</t>
  </si>
  <si>
    <t>Bonifay</t>
  </si>
  <si>
    <t>The Tri-County Council for the Lower Eastern Shore of Maryland</t>
  </si>
  <si>
    <t>Salisbury</t>
  </si>
  <si>
    <t>McAllen</t>
  </si>
  <si>
    <t>City of Turlock</t>
  </si>
  <si>
    <t>Turlock</t>
  </si>
  <si>
    <t>Separate Service</t>
  </si>
  <si>
    <t>Barceloneta</t>
  </si>
  <si>
    <t>Municipality of Hatillo</t>
  </si>
  <si>
    <t>Hatillo</t>
  </si>
  <si>
    <t>Farmington</t>
  </si>
  <si>
    <t>City of Elk Grove</t>
  </si>
  <si>
    <t>Elk Grove</t>
  </si>
  <si>
    <t>San Luis Obispo Regional Transit Authority</t>
  </si>
  <si>
    <t>Village of Kiryas Joel</t>
  </si>
  <si>
    <t>MTA Bus Company</t>
  </si>
  <si>
    <t>City of Winchester</t>
  </si>
  <si>
    <t>Winchester</t>
  </si>
  <si>
    <t>Butte County Association of Governments</t>
  </si>
  <si>
    <t>Chico</t>
  </si>
  <si>
    <t>Hot Springs</t>
  </si>
  <si>
    <t>St. Augustine</t>
  </si>
  <si>
    <t>Howell</t>
  </si>
  <si>
    <t>Valley Metro Rail, Inc.</t>
  </si>
  <si>
    <t>Denton County Transportation Authority</t>
  </si>
  <si>
    <t>Lewisville</t>
  </si>
  <si>
    <t>Aiken</t>
  </si>
  <si>
    <t>Planning Reporter</t>
  </si>
  <si>
    <t>Tavares</t>
  </si>
  <si>
    <t>Concho Valley Transit District</t>
  </si>
  <si>
    <t>San Angelo</t>
  </si>
  <si>
    <t>Sugar Land</t>
  </si>
  <si>
    <t>Jonesboro</t>
  </si>
  <si>
    <t>Regional Transportation Authority</t>
  </si>
  <si>
    <t>Pace-Suburban Bus Division, ADA Paratransit Services</t>
  </si>
  <si>
    <t>Anaheim Transportation Network</t>
  </si>
  <si>
    <t>Anaheim</t>
  </si>
  <si>
    <t>Camuy</t>
  </si>
  <si>
    <t>City of Petaluma</t>
  </si>
  <si>
    <t>Petaluma</t>
  </si>
  <si>
    <t>Redondo Beach</t>
  </si>
  <si>
    <t>Tahlequah</t>
  </si>
  <si>
    <t>Chickasaw Nation</t>
  </si>
  <si>
    <t>Ada</t>
  </si>
  <si>
    <t>6T02</t>
  </si>
  <si>
    <t>Citizen Potawatomi Nation</t>
  </si>
  <si>
    <t>Shawnee</t>
  </si>
  <si>
    <t>6T04</t>
  </si>
  <si>
    <t>Catawba Indian Nation</t>
  </si>
  <si>
    <t>Rock Hill</t>
  </si>
  <si>
    <t>4T01</t>
  </si>
  <si>
    <t>Eastern Band of Cherokee Indians</t>
  </si>
  <si>
    <t>Cherokee</t>
  </si>
  <si>
    <t>4T02</t>
  </si>
  <si>
    <t>Grand Portage Reservation Tribal Council</t>
  </si>
  <si>
    <t>Grand Portage</t>
  </si>
  <si>
    <t>5T01</t>
  </si>
  <si>
    <t>Gulkana Village Council</t>
  </si>
  <si>
    <t>Gakona</t>
  </si>
  <si>
    <t>0T08</t>
  </si>
  <si>
    <t>Houlton Band of Maliseet Indians</t>
  </si>
  <si>
    <t>Littleton</t>
  </si>
  <si>
    <t>1T01</t>
  </si>
  <si>
    <t>Kalispel Tribe of Indians</t>
  </si>
  <si>
    <t>Usk</t>
  </si>
  <si>
    <t>0T09</t>
  </si>
  <si>
    <t>Lummi Nation</t>
  </si>
  <si>
    <t>0T11</t>
  </si>
  <si>
    <t>Menominee Indian Tribe of Wisconsin</t>
  </si>
  <si>
    <t>Keshena</t>
  </si>
  <si>
    <t>5T03</t>
  </si>
  <si>
    <t>Northern Cheyenne Tribe</t>
  </si>
  <si>
    <t>Lame Deer</t>
  </si>
  <si>
    <t>8T07</t>
  </si>
  <si>
    <t>Oglala Sioux Tribe</t>
  </si>
  <si>
    <t>Pine Ridge</t>
  </si>
  <si>
    <t>8T08</t>
  </si>
  <si>
    <t>Bethel</t>
  </si>
  <si>
    <t>Poarch Band of Creek Indians</t>
  </si>
  <si>
    <t>Atmore</t>
  </si>
  <si>
    <t>4T03</t>
  </si>
  <si>
    <t>Ponca Tribe of Nebraska</t>
  </si>
  <si>
    <t>7T01</t>
  </si>
  <si>
    <t>Ponca City</t>
  </si>
  <si>
    <t>6T10</t>
  </si>
  <si>
    <t>Pueblo of Santa Ana</t>
  </si>
  <si>
    <t>Santa Ana Pueblo</t>
  </si>
  <si>
    <t>6T11</t>
  </si>
  <si>
    <t>Red Lake Band of the Chippewa</t>
  </si>
  <si>
    <t>Red Lake</t>
  </si>
  <si>
    <t>5T04</t>
  </si>
  <si>
    <t>Sitka Tribe of Alaska</t>
  </si>
  <si>
    <t>Sitka</t>
  </si>
  <si>
    <t>0T14</t>
  </si>
  <si>
    <t>Spirit Lake Tribe</t>
  </si>
  <si>
    <t>Fort Totten</t>
  </si>
  <si>
    <t>8T11</t>
  </si>
  <si>
    <t>Squaxin Island Tribe</t>
  </si>
  <si>
    <t>Shelton</t>
  </si>
  <si>
    <t>0T16</t>
  </si>
  <si>
    <t>Susanville Indian Rancheria</t>
  </si>
  <si>
    <t>Susanville</t>
  </si>
  <si>
    <t>9T08</t>
  </si>
  <si>
    <t>Yurok Tribe</t>
  </si>
  <si>
    <t>Klamath</t>
  </si>
  <si>
    <t>9T09</t>
  </si>
  <si>
    <t>Confederated Salish and Kootenai Tribes</t>
  </si>
  <si>
    <t>Pablo</t>
  </si>
  <si>
    <t>8T04</t>
  </si>
  <si>
    <t>Confederated Tribes of the Colville Indian Reservation</t>
  </si>
  <si>
    <t>Nespelem</t>
  </si>
  <si>
    <t>0T04</t>
  </si>
  <si>
    <t>Prairie Band Potawatomi Nation</t>
  </si>
  <si>
    <t>Mayetta</t>
  </si>
  <si>
    <t>7T02</t>
  </si>
  <si>
    <t>Seminole Nation Public Transit</t>
  </si>
  <si>
    <t>Wewoka</t>
  </si>
  <si>
    <t>6T12</t>
  </si>
  <si>
    <t>Confederated Tribes and Bands of The Yakama Nation</t>
  </si>
  <si>
    <t>Toppenish</t>
  </si>
  <si>
    <t>0T03</t>
  </si>
  <si>
    <t>Navajo Nation</t>
  </si>
  <si>
    <t>Window Rock</t>
  </si>
  <si>
    <t>9T05</t>
  </si>
  <si>
    <t>Cache Valley Transit District</t>
  </si>
  <si>
    <t>Logan</t>
  </si>
  <si>
    <t>Carson Area Metropolitan Planning Organization</t>
  </si>
  <si>
    <t>Carson City</t>
  </si>
  <si>
    <t>Cherokee County Board of Commissioners</t>
  </si>
  <si>
    <t>Clarkston</t>
  </si>
  <si>
    <t>County of Sacramento Municipal Services Agency Department of Transportation</t>
  </si>
  <si>
    <t>9R02-109</t>
  </si>
  <si>
    <t>9R02-90216</t>
  </si>
  <si>
    <t>Franklin</t>
  </si>
  <si>
    <t>Weehawken</t>
  </si>
  <si>
    <t>Plymouth</t>
  </si>
  <si>
    <t>Municipality of Fajardo</t>
  </si>
  <si>
    <t>Fajardo</t>
  </si>
  <si>
    <t>Municipality of Juncos</t>
  </si>
  <si>
    <t>Juncos</t>
  </si>
  <si>
    <t>City of Jacksonville</t>
  </si>
  <si>
    <t>MetroWest Regional Transit Authority</t>
  </si>
  <si>
    <t>Framingham</t>
  </si>
  <si>
    <t>Choctaw Nation of Oklahoma</t>
  </si>
  <si>
    <t>Hugo</t>
  </si>
  <si>
    <t>6T03</t>
  </si>
  <si>
    <t>Winnebago Tribe of Nebraska</t>
  </si>
  <si>
    <t>Winnebago</t>
  </si>
  <si>
    <t>7T04</t>
  </si>
  <si>
    <t>Regional Planning Commission of Greater Birmingham</t>
  </si>
  <si>
    <t>Southeast Tennessee Human Resource Agency -Cleveland Urban Area Transit System Division</t>
  </si>
  <si>
    <t>Macatawa Area Express Transportation Authority</t>
  </si>
  <si>
    <t>Holland</t>
  </si>
  <si>
    <t>Manteca</t>
  </si>
  <si>
    <t>Conover</t>
  </si>
  <si>
    <t>Building Reporter</t>
  </si>
  <si>
    <t>City of Washington</t>
  </si>
  <si>
    <t>Mandeville</t>
  </si>
  <si>
    <t>Portage</t>
  </si>
  <si>
    <t>Northern Arizona Intergovernmental Public Transportation Authority</t>
  </si>
  <si>
    <t>Flagstaff</t>
  </si>
  <si>
    <t>Piedmont Authority for Regional Transportation</t>
  </si>
  <si>
    <t>Lewiston-Auburn Transit Committee</t>
  </si>
  <si>
    <t>Municipality of Yauco</t>
  </si>
  <si>
    <t>Yauco</t>
  </si>
  <si>
    <t>Lawrence County Port Authority</t>
  </si>
  <si>
    <t>Ironton</t>
  </si>
  <si>
    <t>The Transportation Management Association Group</t>
  </si>
  <si>
    <t>Bishop</t>
  </si>
  <si>
    <t>Confederated Tribes of the Umatilla Indian Reservation</t>
  </si>
  <si>
    <t>Pendleton</t>
  </si>
  <si>
    <t>0T06</t>
  </si>
  <si>
    <t>Cowlitz Indian Tribe</t>
  </si>
  <si>
    <t>0T07</t>
  </si>
  <si>
    <t>Kiowa Tribe</t>
  </si>
  <si>
    <t>Carnegie</t>
  </si>
  <si>
    <t>6T06</t>
  </si>
  <si>
    <t>Klamath Tribes</t>
  </si>
  <si>
    <t>Chiloquin</t>
  </si>
  <si>
    <t>0T10</t>
  </si>
  <si>
    <t>Muscogee (Creek) Nation</t>
  </si>
  <si>
    <t>Okmulgee</t>
  </si>
  <si>
    <t>6T08</t>
  </si>
  <si>
    <t>Nez Perce Tribe</t>
  </si>
  <si>
    <t>Lapwai</t>
  </si>
  <si>
    <t>0T12</t>
  </si>
  <si>
    <t>San Carlos Apache Tribe</t>
  </si>
  <si>
    <t>Peridot</t>
  </si>
  <si>
    <t>9T07</t>
  </si>
  <si>
    <t>Standing Rock Public Transportation</t>
  </si>
  <si>
    <t>Fort Yates</t>
  </si>
  <si>
    <t>8T12</t>
  </si>
  <si>
    <t>Stillaguamish Tribe of Indians</t>
  </si>
  <si>
    <t>0T17</t>
  </si>
  <si>
    <t>Turtle Mountain Band of Chippewa Indian</t>
  </si>
  <si>
    <t>Belcourt</t>
  </si>
  <si>
    <t>8T13</t>
  </si>
  <si>
    <t>United Keetoowah Band of Cherokee Indians in Oklahoma</t>
  </si>
  <si>
    <t>6T13</t>
  </si>
  <si>
    <t>Municipality of San Sebastian</t>
  </si>
  <si>
    <t>San Sebastian</t>
  </si>
  <si>
    <t>Puerto Real</t>
  </si>
  <si>
    <t>McDonough</t>
  </si>
  <si>
    <t>City of Folsom</t>
  </si>
  <si>
    <t>Folsom</t>
  </si>
  <si>
    <t>Toa Baja</t>
  </si>
  <si>
    <t>City of Independence</t>
  </si>
  <si>
    <t>Independence</t>
  </si>
  <si>
    <t>Portsmouth</t>
  </si>
  <si>
    <t>Bowling Green</t>
  </si>
  <si>
    <t>Worley</t>
  </si>
  <si>
    <t>City of Murfreesboro</t>
  </si>
  <si>
    <t>Murfreesboro</t>
  </si>
  <si>
    <t>Browning</t>
  </si>
  <si>
    <t>8T01</t>
  </si>
  <si>
    <t>Blue Lake Rancheria</t>
  </si>
  <si>
    <t>Blue Lake</t>
  </si>
  <si>
    <t>9T02</t>
  </si>
  <si>
    <t>Cheyenne River Sioux Tribe</t>
  </si>
  <si>
    <t>Eagle Butte</t>
  </si>
  <si>
    <t>8T02</t>
  </si>
  <si>
    <t>Chippewa Cree Tribe</t>
  </si>
  <si>
    <t>Box Elder</t>
  </si>
  <si>
    <t>8T03</t>
  </si>
  <si>
    <t>6T05</t>
  </si>
  <si>
    <t>Fort Belknap Indian Community</t>
  </si>
  <si>
    <t>Harlem</t>
  </si>
  <si>
    <t>8T05</t>
  </si>
  <si>
    <t>Hayward</t>
  </si>
  <si>
    <t>Lower Brule Sioux Tribe</t>
  </si>
  <si>
    <t>Lower Brule</t>
  </si>
  <si>
    <t>8T06</t>
  </si>
  <si>
    <t>Big Cabin</t>
  </si>
  <si>
    <t>Ohkay Owingeh Pueblo</t>
  </si>
  <si>
    <t>Ohkay Owingeh</t>
  </si>
  <si>
    <t>6T09</t>
  </si>
  <si>
    <t>Rosebud Sioux Tribe</t>
  </si>
  <si>
    <t xml:space="preserve">Rosebud </t>
  </si>
  <si>
    <t>8T09</t>
  </si>
  <si>
    <t>York County Council on Aging</t>
  </si>
  <si>
    <t>Rio Metro Regional Transit District</t>
  </si>
  <si>
    <t>Virgin Islands Department of Public Works</t>
  </si>
  <si>
    <t>River Parishes Transit Authority</t>
  </si>
  <si>
    <t>LaPlace</t>
  </si>
  <si>
    <t>Tucson</t>
  </si>
  <si>
    <t>City of Cleburne</t>
  </si>
  <si>
    <t>Cleburne</t>
  </si>
  <si>
    <t>STAR Transit</t>
  </si>
  <si>
    <t>Terrell</t>
  </si>
  <si>
    <t>Public Transit Services</t>
  </si>
  <si>
    <t>Mineral Wells</t>
  </si>
  <si>
    <t>Denton</t>
  </si>
  <si>
    <t>Lawrence</t>
  </si>
  <si>
    <t>East Tennessee Human Resource Agency, Inc.</t>
  </si>
  <si>
    <t>Greater Derry Salem Cooperative Alliance for Regional Transportation</t>
  </si>
  <si>
    <t>City of Edmond</t>
  </si>
  <si>
    <t>Edmond</t>
  </si>
  <si>
    <t>Stuart</t>
  </si>
  <si>
    <t>Kentuckiana Regional Planning and Development Agency</t>
  </si>
  <si>
    <t>Transit Authority of Central Kentucky</t>
  </si>
  <si>
    <t>Elizabethtown</t>
  </si>
  <si>
    <t>Hinesville</t>
  </si>
  <si>
    <t>Bridgeton</t>
  </si>
  <si>
    <t>East Windsor Township</t>
  </si>
  <si>
    <t>East Windsor</t>
  </si>
  <si>
    <t>West Deptford</t>
  </si>
  <si>
    <t>Senior Citizens United Community Services of Camden County, Inc.</t>
  </si>
  <si>
    <t>Audubon</t>
  </si>
  <si>
    <t>Mid-Ohio Regional Planning Commission</t>
  </si>
  <si>
    <t>Wood Ridge</t>
  </si>
  <si>
    <t>County of Atlantic</t>
  </si>
  <si>
    <t>Northfield</t>
  </si>
  <si>
    <t>South Jersey Transportation Authority</t>
  </si>
  <si>
    <t>Camden</t>
  </si>
  <si>
    <t>County of Cumberland</t>
  </si>
  <si>
    <t>Cape May Court House</t>
  </si>
  <si>
    <t>Municipality of Mayaguez</t>
  </si>
  <si>
    <t>Mayaguez</t>
  </si>
  <si>
    <t>Municipality of San Lorenzo</t>
  </si>
  <si>
    <t>San Lorenzo</t>
  </si>
  <si>
    <t>Coeur d'Alene</t>
  </si>
  <si>
    <t>Manley Village Council</t>
  </si>
  <si>
    <t>Manley Hot Springs</t>
  </si>
  <si>
    <t>0T20</t>
  </si>
  <si>
    <t>Mississippi Band of Choctaw Indians</t>
  </si>
  <si>
    <t>Choctaw</t>
  </si>
  <si>
    <t>4T04</t>
  </si>
  <si>
    <t>Fond du Lac Reservation</t>
  </si>
  <si>
    <t>Cloquet</t>
  </si>
  <si>
    <t>5T05</t>
  </si>
  <si>
    <t>Concho</t>
  </si>
  <si>
    <t>6T14</t>
  </si>
  <si>
    <t>Laguna</t>
  </si>
  <si>
    <t>6T15</t>
  </si>
  <si>
    <t>Lares</t>
  </si>
  <si>
    <t>Dorado</t>
  </si>
  <si>
    <t>Yuma County Intergovernmental Public Transportation Authority</t>
  </si>
  <si>
    <t>Yuma</t>
  </si>
  <si>
    <t>Imperial County Transportation Commission</t>
  </si>
  <si>
    <t>El Centro</t>
  </si>
  <si>
    <t>Waterbury</t>
  </si>
  <si>
    <t>National Capital Region Transportation Planning Board</t>
  </si>
  <si>
    <t>Guaynabo</t>
  </si>
  <si>
    <t>River Bend Transit</t>
  </si>
  <si>
    <t>Berlin</t>
  </si>
  <si>
    <t>Farmington Hills</t>
  </si>
  <si>
    <t>City of Round Rock</t>
  </si>
  <si>
    <t>Round Rock</t>
  </si>
  <si>
    <t>El Dorado County Transit Authority</t>
  </si>
  <si>
    <t>Diamond Springs</t>
  </si>
  <si>
    <t>Garden City</t>
  </si>
  <si>
    <t>California Vanpool Authority</t>
  </si>
  <si>
    <t>Boone County Council on Aging</t>
  </si>
  <si>
    <t>Belvidere</t>
  </si>
  <si>
    <t>Area Agency on Aging</t>
  </si>
  <si>
    <t>Shelby</t>
  </si>
  <si>
    <t>Harbor Transit Multi-Modal Transportation System</t>
  </si>
  <si>
    <t>Grand Haven</t>
  </si>
  <si>
    <t>Bois Forte Reservation Tribal Council</t>
  </si>
  <si>
    <t>Nett Lake</t>
  </si>
  <si>
    <t>5T06</t>
  </si>
  <si>
    <t>Crow Tribe of Indians</t>
  </si>
  <si>
    <t>Crow Agency</t>
  </si>
  <si>
    <t>8T14</t>
  </si>
  <si>
    <t>Yankton Sioux Tribe</t>
  </si>
  <si>
    <t>Wagner</t>
  </si>
  <si>
    <t>8T16</t>
  </si>
  <si>
    <t>Havasupai Tribe</t>
  </si>
  <si>
    <t>Supai</t>
  </si>
  <si>
    <t>9T10</t>
  </si>
  <si>
    <t>Reno-Sparks Indian Colony</t>
  </si>
  <si>
    <t>9T11</t>
  </si>
  <si>
    <t>Seldovia Village Tribe</t>
  </si>
  <si>
    <t>Seldovia</t>
  </si>
  <si>
    <t>0T23</t>
  </si>
  <si>
    <t>Spokane Tribe of Indians</t>
  </si>
  <si>
    <t>Wellpinit</t>
  </si>
  <si>
    <t>0T24</t>
  </si>
  <si>
    <t>Trumbull County Transit Board</t>
  </si>
  <si>
    <t>Warren</t>
  </si>
  <si>
    <t>Central Oregon Intergovernmental Council</t>
  </si>
  <si>
    <t>Bend</t>
  </si>
  <si>
    <t>County of Burlington</t>
  </si>
  <si>
    <t>Mt. Holly</t>
  </si>
  <si>
    <t>Medina County Public Transit</t>
  </si>
  <si>
    <t>Medina</t>
  </si>
  <si>
    <t>Plaquemines Parish Government</t>
  </si>
  <si>
    <t>Belle Chasse</t>
  </si>
  <si>
    <t>Solano County Transit</t>
  </si>
  <si>
    <t>Vallejo</t>
  </si>
  <si>
    <t>Delaware County Transit Board</t>
  </si>
  <si>
    <t>Delaware</t>
  </si>
  <si>
    <t>County of Hunterdon</t>
  </si>
  <si>
    <t>Flemington</t>
  </si>
  <si>
    <t>Mid-Cumberland Human Resource Agency</t>
  </si>
  <si>
    <t>Fort Hall</t>
  </si>
  <si>
    <t>0T31</t>
  </si>
  <si>
    <t>Bay Mills Indian Community</t>
  </si>
  <si>
    <t>Brimley</t>
  </si>
  <si>
    <t>5T07</t>
  </si>
  <si>
    <t>Leech Lake Band of Ojibwe</t>
  </si>
  <si>
    <t>Cass Lake</t>
  </si>
  <si>
    <t>5T08</t>
  </si>
  <si>
    <t>Chemehuevi Indian Tribe</t>
  </si>
  <si>
    <t xml:space="preserve">Havasu Lake </t>
  </si>
  <si>
    <t>9T27</t>
  </si>
  <si>
    <t>Ignacio</t>
  </si>
  <si>
    <t>Ketchikan Indian Community</t>
  </si>
  <si>
    <t>Ketchikan</t>
  </si>
  <si>
    <t>0T34</t>
  </si>
  <si>
    <t>Chickaloon Native Village</t>
  </si>
  <si>
    <t>Chickaloon</t>
  </si>
  <si>
    <t>0T30</t>
  </si>
  <si>
    <t>Native Village of Noatak</t>
  </si>
  <si>
    <t>Noatak</t>
  </si>
  <si>
    <t>0T29</t>
  </si>
  <si>
    <t>White Earth Band of Chippewa</t>
  </si>
  <si>
    <t>White Earth</t>
  </si>
  <si>
    <t>5T10</t>
  </si>
  <si>
    <t>Oneida Tribe of Indians of Wisconsin</t>
  </si>
  <si>
    <t>Oneida</t>
  </si>
  <si>
    <t>5T11</t>
  </si>
  <si>
    <t>Espanola</t>
  </si>
  <si>
    <t xml:space="preserve">Poplar </t>
  </si>
  <si>
    <t>8T18</t>
  </si>
  <si>
    <t>Fallon</t>
  </si>
  <si>
    <t>Yavapai-Apache Nation</t>
  </si>
  <si>
    <t>Camp Verde</t>
  </si>
  <si>
    <t>9T14</t>
  </si>
  <si>
    <t>Kaibab Band of Paiute Indians</t>
  </si>
  <si>
    <t>Fredonia</t>
  </si>
  <si>
    <t>9T16</t>
  </si>
  <si>
    <t>Morongo Band of Mission Indians</t>
  </si>
  <si>
    <t>Banning</t>
  </si>
  <si>
    <t>9T20</t>
  </si>
  <si>
    <t>North Fork Rancheria of Mono Indians of California</t>
  </si>
  <si>
    <t>North Fork</t>
  </si>
  <si>
    <t>9T21</t>
  </si>
  <si>
    <t>9T23</t>
  </si>
  <si>
    <t>Kykotsmovi</t>
  </si>
  <si>
    <t>9T24</t>
  </si>
  <si>
    <t>Elkton</t>
  </si>
  <si>
    <t>Morristown</t>
  </si>
  <si>
    <t>County of Mercer</t>
  </si>
  <si>
    <t>Trenton</t>
  </si>
  <si>
    <t>City of Portland</t>
  </si>
  <si>
    <t>Makah Tribal Council</t>
  </si>
  <si>
    <t xml:space="preserve">Neah Bay </t>
  </si>
  <si>
    <t>0T36</t>
  </si>
  <si>
    <t>Ute Tribe</t>
  </si>
  <si>
    <t>Fort Duchesne</t>
  </si>
  <si>
    <t>8T19</t>
  </si>
  <si>
    <t>Bad River Band of Lake Superior Tribe of Chippewa</t>
  </si>
  <si>
    <t>Odanah</t>
  </si>
  <si>
    <t>5T12</t>
  </si>
  <si>
    <t>Elko Band Council</t>
  </si>
  <si>
    <t>Elko</t>
  </si>
  <si>
    <t>9T29</t>
  </si>
  <si>
    <t>San Rafael</t>
  </si>
  <si>
    <t>Grants Pass</t>
  </si>
  <si>
    <t xml:space="preserve">Greenfield </t>
  </si>
  <si>
    <t>Jackson County Mass Transit District</t>
  </si>
  <si>
    <t>Carbondale</t>
  </si>
  <si>
    <t xml:space="preserve">Mankato </t>
  </si>
  <si>
    <t>Cape Girardeau</t>
  </si>
  <si>
    <t>Cape Girardeau County Transit Authority</t>
  </si>
  <si>
    <t>Grand Island</t>
  </si>
  <si>
    <t>Manhattan</t>
  </si>
  <si>
    <t>The Tulalip Tribes of Washington</t>
  </si>
  <si>
    <t>Tulalip</t>
  </si>
  <si>
    <t>City of Albany</t>
  </si>
  <si>
    <t>MiltonFreewater</t>
  </si>
  <si>
    <t>Northwestern CT Transit District</t>
  </si>
  <si>
    <t>Torrington</t>
  </si>
  <si>
    <t>1R01-004</t>
  </si>
  <si>
    <t>1R01-10131</t>
  </si>
  <si>
    <t>San Marcos Urban Transit District</t>
  </si>
  <si>
    <t>County of Kaua'i - Transportation Agency</t>
  </si>
  <si>
    <t>Lihue</t>
  </si>
  <si>
    <t>9R03-004</t>
  </si>
  <si>
    <t>9R03-90237</t>
  </si>
  <si>
    <t>City of Delano</t>
  </si>
  <si>
    <t>Delano</t>
  </si>
  <si>
    <t>Sierra Vista</t>
  </si>
  <si>
    <t>Valley Transit</t>
  </si>
  <si>
    <t>Walla Walla</t>
  </si>
  <si>
    <t>Mechanicville</t>
  </si>
  <si>
    <t>Warwick</t>
  </si>
  <si>
    <t>Watertown</t>
  </si>
  <si>
    <t>Statesville</t>
  </si>
  <si>
    <t>Berkeley Charleston Dorchester RTMA</t>
  </si>
  <si>
    <t>Moncks Corner</t>
  </si>
  <si>
    <t>Good Wheels, Inc.</t>
  </si>
  <si>
    <t>Ft. Myers</t>
  </si>
  <si>
    <t>4R02-042</t>
  </si>
  <si>
    <t>4R02-40207</t>
  </si>
  <si>
    <t>Clemson</t>
  </si>
  <si>
    <t>Hoke County</t>
  </si>
  <si>
    <t>Raeford</t>
  </si>
  <si>
    <t>Craven County</t>
  </si>
  <si>
    <t>New Bern</t>
  </si>
  <si>
    <t>Wailuku</t>
  </si>
  <si>
    <t>Bayfield</t>
  </si>
  <si>
    <t>5T13</t>
  </si>
  <si>
    <t>Rides Mass Transit District</t>
  </si>
  <si>
    <t>Kannapolis</t>
  </si>
  <si>
    <t>Seneca Nation of Indians</t>
  </si>
  <si>
    <t>2T02</t>
  </si>
  <si>
    <t>State of Connecticut - CTTransit - Nason - Torrington-Winsted</t>
  </si>
  <si>
    <t>Boston Express Bus, Inc.</t>
  </si>
  <si>
    <t>LaGrange</t>
  </si>
  <si>
    <t>Gastonia</t>
  </si>
  <si>
    <t>Cumberland County</t>
  </si>
  <si>
    <t xml:space="preserve">Asheville </t>
  </si>
  <si>
    <t>Alamance County Transportation Authority</t>
  </si>
  <si>
    <t>Mountain Projects, Inc.</t>
  </si>
  <si>
    <t>Waynesville</t>
  </si>
  <si>
    <t>Onslow United Transit System</t>
  </si>
  <si>
    <t>Hendersonville</t>
  </si>
  <si>
    <t>Sedgwick County Transportation - Dept. on Aging</t>
  </si>
  <si>
    <t>Sycamore</t>
  </si>
  <si>
    <t>Penquis Community Action Program</t>
  </si>
  <si>
    <t>1R03-006</t>
  </si>
  <si>
    <t>1R03-10134</t>
  </si>
  <si>
    <t>McKinney Avenue Transit Authority</t>
  </si>
  <si>
    <t>Benton County</t>
  </si>
  <si>
    <t>Hillsborough</t>
  </si>
  <si>
    <t>Voluntary Action Center</t>
  </si>
  <si>
    <t>Goleta</t>
  </si>
  <si>
    <t>Central Florida Commuter Rail</t>
  </si>
  <si>
    <t>Southampton</t>
  </si>
  <si>
    <t>Tulare</t>
  </si>
  <si>
    <t>Autonomous Municipality of Ponce</t>
  </si>
  <si>
    <t>Ponce</t>
  </si>
  <si>
    <t>Hydaburg Cooperative Association</t>
  </si>
  <si>
    <t>Hydaburg</t>
  </si>
  <si>
    <t>0T40</t>
  </si>
  <si>
    <t>Lac du Flambeau Band of Lake Superior Chippewa Indians</t>
  </si>
  <si>
    <t>Lac Du Flambeau</t>
  </si>
  <si>
    <t>5T17</t>
  </si>
  <si>
    <t>1R01-001</t>
  </si>
  <si>
    <t>Presque Isle</t>
  </si>
  <si>
    <t>1R03-001</t>
  </si>
  <si>
    <t>1R03-10142</t>
  </si>
  <si>
    <t>Middlebury</t>
  </si>
  <si>
    <t>1R06-001</t>
  </si>
  <si>
    <t>1R06-10143</t>
  </si>
  <si>
    <t>1R06-005</t>
  </si>
  <si>
    <t>1R06-10144</t>
  </si>
  <si>
    <t>Martha's Vineyard Transit Authority</t>
  </si>
  <si>
    <t>Edgartown</t>
  </si>
  <si>
    <t>1R02-003</t>
  </si>
  <si>
    <t>1R02-10145</t>
  </si>
  <si>
    <t>Ellsworth</t>
  </si>
  <si>
    <t>Rural Community Transportation</t>
  </si>
  <si>
    <t>1R06-010</t>
  </si>
  <si>
    <t>1R06-10148</t>
  </si>
  <si>
    <t>Windham Region Transit District</t>
  </si>
  <si>
    <t>Willimantic</t>
  </si>
  <si>
    <t>1R01-005</t>
  </si>
  <si>
    <t>1R01-10149</t>
  </si>
  <si>
    <t>Claremont</t>
  </si>
  <si>
    <t>Green Mountain Community Network</t>
  </si>
  <si>
    <t>Bennington</t>
  </si>
  <si>
    <t>1R06-014</t>
  </si>
  <si>
    <t>1R06-10151</t>
  </si>
  <si>
    <t>Bath</t>
  </si>
  <si>
    <t>1R03-014</t>
  </si>
  <si>
    <t>1R03-10152</t>
  </si>
  <si>
    <t>Town of Cranberry Isles</t>
  </si>
  <si>
    <t>Islesford</t>
  </si>
  <si>
    <t>1R03-027</t>
  </si>
  <si>
    <t>1R03-10153</t>
  </si>
  <si>
    <t>Marble Valley Regional Transit District</t>
  </si>
  <si>
    <t>Rutland</t>
  </si>
  <si>
    <t>1R06-008</t>
  </si>
  <si>
    <t>1R06-10154</t>
  </si>
  <si>
    <t>Waterville</t>
  </si>
  <si>
    <t>1R03-005</t>
  </si>
  <si>
    <t>1R03-10155</t>
  </si>
  <si>
    <t>Northeastern Connecticut Transit District</t>
  </si>
  <si>
    <t>Dayville</t>
  </si>
  <si>
    <t>1R01-003</t>
  </si>
  <si>
    <t>1R01-10156</t>
  </si>
  <si>
    <t>VNA Home Healthcare, Hospice &amp; Community Service</t>
  </si>
  <si>
    <t>Keene</t>
  </si>
  <si>
    <t>1R04-004</t>
  </si>
  <si>
    <t>1R04-10159</t>
  </si>
  <si>
    <t>Belknap-Merrimack CAP/Concord Area Transit</t>
  </si>
  <si>
    <t>1R04-005</t>
  </si>
  <si>
    <t>1R04-10161</t>
  </si>
  <si>
    <t>Nantucket Regional Transit Authority</t>
  </si>
  <si>
    <t>Nantucket</t>
  </si>
  <si>
    <t>1R02-004</t>
  </si>
  <si>
    <t>1R02-10162</t>
  </si>
  <si>
    <t>Chittenden County Transportation Authority d/b/a Green Mountain Transit Agency</t>
  </si>
  <si>
    <t>1R06-007</t>
  </si>
  <si>
    <t>1R06-10165</t>
  </si>
  <si>
    <t>Stonington</t>
  </si>
  <si>
    <t>1R03-020</t>
  </si>
  <si>
    <t>1R03-10167</t>
  </si>
  <si>
    <t>Belfast</t>
  </si>
  <si>
    <t>1R03-013</t>
  </si>
  <si>
    <t>1R03-10169</t>
  </si>
  <si>
    <t>Tri-County CAP, Inc./Carroll County Transit</t>
  </si>
  <si>
    <t>1R04-011</t>
  </si>
  <si>
    <t>1R04-10170</t>
  </si>
  <si>
    <t>Tri-County CAP, Inc./North Country Transit</t>
  </si>
  <si>
    <t>1R04-002</t>
  </si>
  <si>
    <t>1R04-10172</t>
  </si>
  <si>
    <t>Franklin Regional Transit Authority</t>
  </si>
  <si>
    <t>Greenfield</t>
  </si>
  <si>
    <t>1R02-005</t>
  </si>
  <si>
    <t>1R02-10173</t>
  </si>
  <si>
    <t>South Burlington</t>
  </si>
  <si>
    <t>1R06-012</t>
  </si>
  <si>
    <t>1R06-10174</t>
  </si>
  <si>
    <t>1R03-011</t>
  </si>
  <si>
    <t>1R03-10175</t>
  </si>
  <si>
    <t>Milbridge</t>
  </si>
  <si>
    <t>1R03-008</t>
  </si>
  <si>
    <t>1R03-10177</t>
  </si>
  <si>
    <t>Lewis County</t>
  </si>
  <si>
    <t>Lowville</t>
  </si>
  <si>
    <t>2R02-072</t>
  </si>
  <si>
    <t>2R02-20925</t>
  </si>
  <si>
    <t>Schoharie County Public Transportation</t>
  </si>
  <si>
    <t>Cobleskill</t>
  </si>
  <si>
    <t>2R02-039</t>
  </si>
  <si>
    <t>2R02-20926</t>
  </si>
  <si>
    <t>2R01-014</t>
  </si>
  <si>
    <t>2R01-20928</t>
  </si>
  <si>
    <t>Essex County Department of Community Development</t>
  </si>
  <si>
    <t>2R02-014</t>
  </si>
  <si>
    <t>2R02-20932</t>
  </si>
  <si>
    <t>Freehold</t>
  </si>
  <si>
    <t>2R01-009</t>
  </si>
  <si>
    <t>2R01-20933</t>
  </si>
  <si>
    <t>Orleans Transit Service</t>
  </si>
  <si>
    <t>Albion</t>
  </si>
  <si>
    <t>2R02-034</t>
  </si>
  <si>
    <t>2R02-20934</t>
  </si>
  <si>
    <t>Hudsonville</t>
  </si>
  <si>
    <t>2R02-017</t>
  </si>
  <si>
    <t>2R02-20935</t>
  </si>
  <si>
    <t>Sullivan County Transportation</t>
  </si>
  <si>
    <t>Monticello</t>
  </si>
  <si>
    <t>2R02-042</t>
  </si>
  <si>
    <t>2R02-20937</t>
  </si>
  <si>
    <t>2R02-016</t>
  </si>
  <si>
    <t>2R02-20938</t>
  </si>
  <si>
    <t>Plattsburgh</t>
  </si>
  <si>
    <t>2R02-018</t>
  </si>
  <si>
    <t>2R02-20939</t>
  </si>
  <si>
    <t>Norwich</t>
  </si>
  <si>
    <t>2R02-056</t>
  </si>
  <si>
    <t>2R02-20940</t>
  </si>
  <si>
    <t>2R02-019</t>
  </si>
  <si>
    <t>2R02-20941</t>
  </si>
  <si>
    <t>Fulton</t>
  </si>
  <si>
    <t>2R02-035</t>
  </si>
  <si>
    <t>2R02-20942</t>
  </si>
  <si>
    <t>2R01-015</t>
  </si>
  <si>
    <t>2R01-20944</t>
  </si>
  <si>
    <t>Watkins Glen</t>
  </si>
  <si>
    <t>2R02-073</t>
  </si>
  <si>
    <t>2R02-20945</t>
  </si>
  <si>
    <t>First Transit - Steuben</t>
  </si>
  <si>
    <t>2R02-022</t>
  </si>
  <si>
    <t>2R02-20946</t>
  </si>
  <si>
    <t>RTS Genesee</t>
  </si>
  <si>
    <t>2R02-058</t>
  </si>
  <si>
    <t>2R02-20947</t>
  </si>
  <si>
    <t>Hamburg</t>
  </si>
  <si>
    <t>2R01-013</t>
  </si>
  <si>
    <t>2R01-20950</t>
  </si>
  <si>
    <t>2R02-015</t>
  </si>
  <si>
    <t>2R02-20951</t>
  </si>
  <si>
    <t>2R02-057</t>
  </si>
  <si>
    <t>2R02-20952</t>
  </si>
  <si>
    <t>Hornell Area Transit</t>
  </si>
  <si>
    <t>Hornell</t>
  </si>
  <si>
    <t>2R02-026</t>
  </si>
  <si>
    <t>2R02-20953</t>
  </si>
  <si>
    <t>Town of Goshen</t>
  </si>
  <si>
    <t>Goshen</t>
  </si>
  <si>
    <t>2R02-044</t>
  </si>
  <si>
    <t>2R02-20954</t>
  </si>
  <si>
    <t>Cortland</t>
  </si>
  <si>
    <t>2R02-055</t>
  </si>
  <si>
    <t>2R02-20958</t>
  </si>
  <si>
    <t>Jamestown</t>
  </si>
  <si>
    <t>2R02-010</t>
  </si>
  <si>
    <t>2R02-20959</t>
  </si>
  <si>
    <t>City of Oneonta</t>
  </si>
  <si>
    <t>Oneonta</t>
  </si>
  <si>
    <t>2R02-053</t>
  </si>
  <si>
    <t>2R02-20960</t>
  </si>
  <si>
    <t>Mt. Morris</t>
  </si>
  <si>
    <t>2R02-030</t>
  </si>
  <si>
    <t>2R02-20962</t>
  </si>
  <si>
    <t>Gloversville</t>
  </si>
  <si>
    <t>2R02-028</t>
  </si>
  <si>
    <t>2R02-20964</t>
  </si>
  <si>
    <t>RTS Ontario</t>
  </si>
  <si>
    <t>2R02-020</t>
  </si>
  <si>
    <t>2R02-20967</t>
  </si>
  <si>
    <t>Rensselaer County Planning Department</t>
  </si>
  <si>
    <t>2R02-037</t>
  </si>
  <si>
    <t>2R02-20968</t>
  </si>
  <si>
    <t>Amsterdam Transportation Department</t>
  </si>
  <si>
    <t>2R02-002</t>
  </si>
  <si>
    <t>2R02-20970</t>
  </si>
  <si>
    <t>Town of Montgomery</t>
  </si>
  <si>
    <t>2R02-046</t>
  </si>
  <si>
    <t>2R02-20973</t>
  </si>
  <si>
    <t>First Transit-Olean</t>
  </si>
  <si>
    <t>2R02-061</t>
  </si>
  <si>
    <t>2R02-20975</t>
  </si>
  <si>
    <t>Wyoming Transit Service</t>
  </si>
  <si>
    <t>Warsaw</t>
  </si>
  <si>
    <t>2R02-052</t>
  </si>
  <si>
    <t>2R02-20980</t>
  </si>
  <si>
    <t>Gloversville City Hall</t>
  </si>
  <si>
    <t>2R02-025</t>
  </si>
  <si>
    <t>2R02-20981</t>
  </si>
  <si>
    <t>Wayne Area Transportation Service</t>
  </si>
  <si>
    <t>Lyons</t>
  </si>
  <si>
    <t>2R02-051</t>
  </si>
  <si>
    <t>2R02-20983</t>
  </si>
  <si>
    <t>City of Port Jervis</t>
  </si>
  <si>
    <t>2R02-012</t>
  </si>
  <si>
    <t>2R02-20988</t>
  </si>
  <si>
    <t>2R02-059</t>
  </si>
  <si>
    <t>2R02-20990</t>
  </si>
  <si>
    <t>2R02-038</t>
  </si>
  <si>
    <t>2R02-20991</t>
  </si>
  <si>
    <t>Malone</t>
  </si>
  <si>
    <t>2R02-024</t>
  </si>
  <si>
    <t>2R02-20992</t>
  </si>
  <si>
    <t>3R06-011</t>
  </si>
  <si>
    <t>3R06-30114</t>
  </si>
  <si>
    <t>Pulaski Area Transit</t>
  </si>
  <si>
    <t>3R06-020</t>
  </si>
  <si>
    <t>3R06-30115</t>
  </si>
  <si>
    <t>Mount Carmel</t>
  </si>
  <si>
    <t>3R04-004</t>
  </si>
  <si>
    <t>3R04-30116</t>
  </si>
  <si>
    <t>Garrett County Community Action Committee, Inc</t>
  </si>
  <si>
    <t>3R03-008</t>
  </si>
  <si>
    <t>3R03-30117</t>
  </si>
  <si>
    <t>Purcellville</t>
  </si>
  <si>
    <t>3R06-044</t>
  </si>
  <si>
    <t>3R06-30118</t>
  </si>
  <si>
    <t>Central West Virginia Transit Authority</t>
  </si>
  <si>
    <t>Clarksburg</t>
  </si>
  <si>
    <t>3R05-014</t>
  </si>
  <si>
    <t>3R05-30119</t>
  </si>
  <si>
    <t>Bluefield Area Transit</t>
  </si>
  <si>
    <t>Bluefield</t>
  </si>
  <si>
    <t>3R05-013</t>
  </si>
  <si>
    <t>3R05-30121</t>
  </si>
  <si>
    <t>Elkins</t>
  </si>
  <si>
    <t>3R05-023</t>
  </si>
  <si>
    <t>3R05-30122</t>
  </si>
  <si>
    <t>Marion</t>
  </si>
  <si>
    <t>3R06-002</t>
  </si>
  <si>
    <t>3R04-007</t>
  </si>
  <si>
    <t>3R04-30124</t>
  </si>
  <si>
    <t>Schuylkill Transportation System</t>
  </si>
  <si>
    <t>3R04-006</t>
  </si>
  <si>
    <t>3R04-30127</t>
  </si>
  <si>
    <t>Baltimore County Department of Aging</t>
  </si>
  <si>
    <t>Towson</t>
  </si>
  <si>
    <t>3R03-010</t>
  </si>
  <si>
    <t>3R03-30130</t>
  </si>
  <si>
    <t>Board of County Commissioners of Calvert County, Maryland</t>
  </si>
  <si>
    <t>Prince Frederick</t>
  </si>
  <si>
    <t>3R03-005</t>
  </si>
  <si>
    <t>Mountain Empire Older Citizens Transit</t>
  </si>
  <si>
    <t>Big Stone Gap</t>
  </si>
  <si>
    <t>3R06-003</t>
  </si>
  <si>
    <t>3R06-30132</t>
  </si>
  <si>
    <t>Potomac Valley Transit Authority</t>
  </si>
  <si>
    <t>3R05-018</t>
  </si>
  <si>
    <t>3R05-30135</t>
  </si>
  <si>
    <t>Scotrun</t>
  </si>
  <si>
    <t>3R04-012</t>
  </si>
  <si>
    <t>Philippi</t>
  </si>
  <si>
    <t>3R05-016</t>
  </si>
  <si>
    <t>3R05-30138</t>
  </si>
  <si>
    <t>Mountain Transit Authority</t>
  </si>
  <si>
    <t>Summersville</t>
  </si>
  <si>
    <t>3R05-017</t>
  </si>
  <si>
    <t>3R05-30140</t>
  </si>
  <si>
    <t>Butler</t>
  </si>
  <si>
    <t>3R04-001</t>
  </si>
  <si>
    <t>Lake Area Bus</t>
  </si>
  <si>
    <t>South Hill</t>
  </si>
  <si>
    <t>3R06-018</t>
  </si>
  <si>
    <t>3R06-30142</t>
  </si>
  <si>
    <t>Town of Chincoteague</t>
  </si>
  <si>
    <t>Chincoteague Island</t>
  </si>
  <si>
    <t>3R06-012</t>
  </si>
  <si>
    <t>3R06-30147</t>
  </si>
  <si>
    <t>Fairmont Marion County Transit Authority</t>
  </si>
  <si>
    <t>Fairmont</t>
  </si>
  <si>
    <t>3R05-015</t>
  </si>
  <si>
    <t>3R05-30149</t>
  </si>
  <si>
    <t>New Castle Area Transit Authority</t>
  </si>
  <si>
    <t>New Castle</t>
  </si>
  <si>
    <t>3R04-005</t>
  </si>
  <si>
    <t>3R04-30151</t>
  </si>
  <si>
    <t>Greene Co. Transit Inc.</t>
  </si>
  <si>
    <t>Stanardsville</t>
  </si>
  <si>
    <t>3R06-005</t>
  </si>
  <si>
    <t>3R06-30154</t>
  </si>
  <si>
    <t>Mayor and City Council Town of Ocean City</t>
  </si>
  <si>
    <t>Ocean City</t>
  </si>
  <si>
    <t>3R03-026</t>
  </si>
  <si>
    <t>3R03-30155</t>
  </si>
  <si>
    <t>Town of Altavista</t>
  </si>
  <si>
    <t>Altavista</t>
  </si>
  <si>
    <t>3R06-051</t>
  </si>
  <si>
    <t>3R06-30157</t>
  </si>
  <si>
    <t>Dorchester County Council</t>
  </si>
  <si>
    <t>Cambridge</t>
  </si>
  <si>
    <t>3R03-019</t>
  </si>
  <si>
    <t>3R03-30161</t>
  </si>
  <si>
    <t>Little Kanawha Transit Authority</t>
  </si>
  <si>
    <t>Grantsville</t>
  </si>
  <si>
    <t>3R05-020</t>
  </si>
  <si>
    <t>3R05-30162</t>
  </si>
  <si>
    <t>Town of Bluefield/Graham Transit</t>
  </si>
  <si>
    <t>3R06-004</t>
  </si>
  <si>
    <t>3R06-30164</t>
  </si>
  <si>
    <t>Farmville Area Bus</t>
  </si>
  <si>
    <t>Farmville</t>
  </si>
  <si>
    <t>3R06-013</t>
  </si>
  <si>
    <t>3R06-30165</t>
  </si>
  <si>
    <t>Urbanna</t>
  </si>
  <si>
    <t>Jim Thorpe</t>
  </si>
  <si>
    <t>3R04-002</t>
  </si>
  <si>
    <t>3R04-017</t>
  </si>
  <si>
    <t>3R04-30170</t>
  </si>
  <si>
    <t>Bay Transit</t>
  </si>
  <si>
    <t>3R06-015</t>
  </si>
  <si>
    <t>3R06-30172</t>
  </si>
  <si>
    <t>Four County Transit</t>
  </si>
  <si>
    <t>Cedar Bluff</t>
  </si>
  <si>
    <t>3R06-001</t>
  </si>
  <si>
    <t>3R06-30174</t>
  </si>
  <si>
    <t>Indiana</t>
  </si>
  <si>
    <t>3R04-008</t>
  </si>
  <si>
    <t>3R04-30177</t>
  </si>
  <si>
    <t>Unified Human Services Transportation Systems, Inc</t>
  </si>
  <si>
    <t>3R06-021</t>
  </si>
  <si>
    <t>3R06-30178</t>
  </si>
  <si>
    <t>Tri River Transit</t>
  </si>
  <si>
    <t>Hamlin</t>
  </si>
  <si>
    <t>3R05-021</t>
  </si>
  <si>
    <t>3R05-30183</t>
  </si>
  <si>
    <t>Blackstone Area Bus Service</t>
  </si>
  <si>
    <t>Blackstone</t>
  </si>
  <si>
    <t>3R06-016</t>
  </si>
  <si>
    <t>3R06-30184</t>
  </si>
  <si>
    <t>Crawford Area Transportation Authority</t>
  </si>
  <si>
    <t>Meadville</t>
  </si>
  <si>
    <t>3R04-015</t>
  </si>
  <si>
    <t>3R04-30185</t>
  </si>
  <si>
    <t>The County Commissioners of Caroline County, Maryland</t>
  </si>
  <si>
    <t>3R03-027</t>
  </si>
  <si>
    <t>3R03-30186</t>
  </si>
  <si>
    <t>Kingwood</t>
  </si>
  <si>
    <t>3R05-019</t>
  </si>
  <si>
    <t>3R05-30190</t>
  </si>
  <si>
    <t>Queen Anne's County Department of Aging</t>
  </si>
  <si>
    <t xml:space="preserve">Centreville </t>
  </si>
  <si>
    <t>3R03-002</t>
  </si>
  <si>
    <t>3R03-30192</t>
  </si>
  <si>
    <t>kittanning</t>
  </si>
  <si>
    <t>3R04-013</t>
  </si>
  <si>
    <t>3R04-30194</t>
  </si>
  <si>
    <t>Area Transportation Authority of North Central PA</t>
  </si>
  <si>
    <t>Johnsonburg</t>
  </si>
  <si>
    <t>3R04-019</t>
  </si>
  <si>
    <t>3R04-30196</t>
  </si>
  <si>
    <t>Macon County Transit</t>
  </si>
  <si>
    <t>Oglethrope</t>
  </si>
  <si>
    <t>4R03-042</t>
  </si>
  <si>
    <t>4R03-40903</t>
  </si>
  <si>
    <t>Rabun County</t>
  </si>
  <si>
    <t>Tiger</t>
  </si>
  <si>
    <t>4R03-011</t>
  </si>
  <si>
    <t>4R03-40904</t>
  </si>
  <si>
    <t>Three Rivers Regional Commission</t>
  </si>
  <si>
    <t>Griffin</t>
  </si>
  <si>
    <t>4R03-035</t>
  </si>
  <si>
    <t>4R03-40905</t>
  </si>
  <si>
    <t>Ware County</t>
  </si>
  <si>
    <t>Valdosta</t>
  </si>
  <si>
    <t>4R03-099</t>
  </si>
  <si>
    <t>4R03-40906</t>
  </si>
  <si>
    <t>Blount County Commission</t>
  </si>
  <si>
    <t>4R01-003</t>
  </si>
  <si>
    <t>4R01-40907</t>
  </si>
  <si>
    <t>Heard County Transit</t>
  </si>
  <si>
    <t>4R03-039</t>
  </si>
  <si>
    <t>4R03-40908</t>
  </si>
  <si>
    <t>Middle Kentucky River Area Development Council, Inc.</t>
  </si>
  <si>
    <t>4R04-024</t>
  </si>
  <si>
    <t>4R04-40909</t>
  </si>
  <si>
    <t>Peach County Transit</t>
  </si>
  <si>
    <t>Eastman</t>
  </si>
  <si>
    <t>4R03-043</t>
  </si>
  <si>
    <t>4R03-40910</t>
  </si>
  <si>
    <t>Tuskegee</t>
  </si>
  <si>
    <t>4R01-021</t>
  </si>
  <si>
    <t>4R01-40911</t>
  </si>
  <si>
    <t>Crisp County Transit</t>
  </si>
  <si>
    <t>Vienna</t>
  </si>
  <si>
    <t>4R03-055</t>
  </si>
  <si>
    <t>4R03-40912</t>
  </si>
  <si>
    <t>Graham County</t>
  </si>
  <si>
    <t>Robbinsville</t>
  </si>
  <si>
    <t>4R06-015</t>
  </si>
  <si>
    <t>4R06-40913</t>
  </si>
  <si>
    <t>Duplin County</t>
  </si>
  <si>
    <t>Kenansville</t>
  </si>
  <si>
    <t>4R06-014</t>
  </si>
  <si>
    <t>4R06-40915</t>
  </si>
  <si>
    <t>United Community Action Committee, Inc.</t>
  </si>
  <si>
    <t>4R05-016</t>
  </si>
  <si>
    <t>4R05-40916</t>
  </si>
  <si>
    <t>Wilkes Transportation Authority</t>
  </si>
  <si>
    <t>North Wilkesboro</t>
  </si>
  <si>
    <t>4R06-050</t>
  </si>
  <si>
    <t>4R06-40918</t>
  </si>
  <si>
    <t>Ride Solution</t>
  </si>
  <si>
    <t>Palatka</t>
  </si>
  <si>
    <t>4R02-008</t>
  </si>
  <si>
    <t>4R02-40920</t>
  </si>
  <si>
    <t>Randolph County Senior Adult Association Inc.</t>
  </si>
  <si>
    <t>Asheboro</t>
  </si>
  <si>
    <t>4R06-039</t>
  </si>
  <si>
    <t>4R06-40921</t>
  </si>
  <si>
    <t>South Central Community Action Agency, Inc.</t>
  </si>
  <si>
    <t>D'Lo</t>
  </si>
  <si>
    <t>4R05-015</t>
  </si>
  <si>
    <t>4R05-40922</t>
  </si>
  <si>
    <t>Liberty County Board of County Commissioners</t>
  </si>
  <si>
    <t>4R02-021</t>
  </si>
  <si>
    <t>4R02-40923</t>
  </si>
  <si>
    <t>Warren County Commission Transit</t>
  </si>
  <si>
    <t>Warrenton</t>
  </si>
  <si>
    <t>4R03-032</t>
  </si>
  <si>
    <t>4R03-40924</t>
  </si>
  <si>
    <t>Pulaski County Transit</t>
  </si>
  <si>
    <t>4R03-044</t>
  </si>
  <si>
    <t>4R03-40925</t>
  </si>
  <si>
    <t>Escambia County Commission</t>
  </si>
  <si>
    <t>Brewton</t>
  </si>
  <si>
    <t>4R01-012</t>
  </si>
  <si>
    <t>4R01-40926</t>
  </si>
  <si>
    <t>4R01-005</t>
  </si>
  <si>
    <t>Rockingham County Council on Aging</t>
  </si>
  <si>
    <t>Reidsville</t>
  </si>
  <si>
    <t>4R06-051</t>
  </si>
  <si>
    <t>4R06-40929</t>
  </si>
  <si>
    <t>Baldwin County Transit</t>
  </si>
  <si>
    <t>Milledgeville</t>
  </si>
  <si>
    <t>4R03-015</t>
  </si>
  <si>
    <t>4R03-40931</t>
  </si>
  <si>
    <t>Sampson County</t>
  </si>
  <si>
    <t>Clinton</t>
  </si>
  <si>
    <t>4R06-043</t>
  </si>
  <si>
    <t>4R06-40933</t>
  </si>
  <si>
    <t>Polk County Transportation Authority</t>
  </si>
  <si>
    <t>4R06-038</t>
  </si>
  <si>
    <t>4R06-40934</t>
  </si>
  <si>
    <t>Wilkinson County Commission Transit</t>
  </si>
  <si>
    <t>Irwinton</t>
  </si>
  <si>
    <t>4R03-034</t>
  </si>
  <si>
    <t>4R03-40936</t>
  </si>
  <si>
    <t>Pender Adult Services, Inc.</t>
  </si>
  <si>
    <t>Burgaw</t>
  </si>
  <si>
    <t>4R06-075</t>
  </si>
  <si>
    <t>4R06-40938</t>
  </si>
  <si>
    <t>Tift Transit System</t>
  </si>
  <si>
    <t>Tifton</t>
  </si>
  <si>
    <t>4R03-064</t>
  </si>
  <si>
    <t>4R03-40940</t>
  </si>
  <si>
    <t>Rural Transit Enterprises Coordinated, Inc.</t>
  </si>
  <si>
    <t>Mt. Vernon</t>
  </si>
  <si>
    <t>4R04-019</t>
  </si>
  <si>
    <t>4R04-40941</t>
  </si>
  <si>
    <t>Lincoln County</t>
  </si>
  <si>
    <t>Lincolnton</t>
  </si>
  <si>
    <t>4R06-074</t>
  </si>
  <si>
    <t>4R06-40942</t>
  </si>
  <si>
    <t>Johnston Co. Council on Aging Inc.</t>
  </si>
  <si>
    <t>Smithfield</t>
  </si>
  <si>
    <t>4R06-024</t>
  </si>
  <si>
    <t>4R06-40943</t>
  </si>
  <si>
    <t>Carteret County</t>
  </si>
  <si>
    <t>Morehead City</t>
  </si>
  <si>
    <t>4R06-012</t>
  </si>
  <si>
    <t>4R06-40944</t>
  </si>
  <si>
    <t>Putnam County CommissionTransit</t>
  </si>
  <si>
    <t>Eatonton</t>
  </si>
  <si>
    <t>4R03-028</t>
  </si>
  <si>
    <t>4R03-40945</t>
  </si>
  <si>
    <t>Jones County Transit</t>
  </si>
  <si>
    <t>Gray</t>
  </si>
  <si>
    <t>4R03-041</t>
  </si>
  <si>
    <t>4R03-40946</t>
  </si>
  <si>
    <t>Gates County</t>
  </si>
  <si>
    <t>Gatesville</t>
  </si>
  <si>
    <t>4R06-061</t>
  </si>
  <si>
    <t>4R06-40947</t>
  </si>
  <si>
    <t>Bluegrass Community Action Agency</t>
  </si>
  <si>
    <t>Frankfort</t>
  </si>
  <si>
    <t>4R04-001</t>
  </si>
  <si>
    <t>4R04-40948</t>
  </si>
  <si>
    <t>First Tennessee Human Resource Agency</t>
  </si>
  <si>
    <t>4R08-001</t>
  </si>
  <si>
    <t>Burke County Transit</t>
  </si>
  <si>
    <t>Waynesboro</t>
  </si>
  <si>
    <t>4R03-017</t>
  </si>
  <si>
    <t>4R03-40951</t>
  </si>
  <si>
    <t>Williamsburg County Transit System</t>
  </si>
  <si>
    <t>Kingstree</t>
  </si>
  <si>
    <t>4R07-020</t>
  </si>
  <si>
    <t>4R07-40952</t>
  </si>
  <si>
    <t>Pennyrile Allied Community Services, Inc.</t>
  </si>
  <si>
    <t>Hopkinsville</t>
  </si>
  <si>
    <t>4R04-015</t>
  </si>
  <si>
    <t>4R04-40953</t>
  </si>
  <si>
    <t>South Central Tennessee Development District</t>
  </si>
  <si>
    <t>Mt. Pleasant</t>
  </si>
  <si>
    <t>4R08-007</t>
  </si>
  <si>
    <t>4R08-40954</t>
  </si>
  <si>
    <t>Hinds County Human Resource Agency</t>
  </si>
  <si>
    <t>4R05-005</t>
  </si>
  <si>
    <t>4R05-40955</t>
  </si>
  <si>
    <t>Dodge County Transit</t>
  </si>
  <si>
    <t>4R03-019</t>
  </si>
  <si>
    <t>4R03-40956</t>
  </si>
  <si>
    <t>Vicksburg</t>
  </si>
  <si>
    <t>4R05-020</t>
  </si>
  <si>
    <t>4R05-40957</t>
  </si>
  <si>
    <t>Orocovis</t>
  </si>
  <si>
    <t>1R05-005</t>
  </si>
  <si>
    <t>4R09-40958</t>
  </si>
  <si>
    <t>Washington County</t>
  </si>
  <si>
    <t>4R06-064</t>
  </si>
  <si>
    <t>4R06-40959</t>
  </si>
  <si>
    <t>Etowah County Commission</t>
  </si>
  <si>
    <t>4R01-013</t>
  </si>
  <si>
    <t>4R01-40960</t>
  </si>
  <si>
    <t>Lincoln County Transit</t>
  </si>
  <si>
    <t>4R03-025</t>
  </si>
  <si>
    <t>4R03-40961</t>
  </si>
  <si>
    <t>Madison County Commission</t>
  </si>
  <si>
    <t>4R01-022</t>
  </si>
  <si>
    <t>4R01-40963</t>
  </si>
  <si>
    <t>Cook County Transit</t>
  </si>
  <si>
    <t>4R03-054</t>
  </si>
  <si>
    <t>4R03-40964</t>
  </si>
  <si>
    <t>Cullman County Commission</t>
  </si>
  <si>
    <t>Cullman</t>
  </si>
  <si>
    <t>4R01-010</t>
  </si>
  <si>
    <t>4R01-40965</t>
  </si>
  <si>
    <t>Lowndes County</t>
  </si>
  <si>
    <t>4R03-094</t>
  </si>
  <si>
    <t>4R03-40967</t>
  </si>
  <si>
    <t>Gulf County ARC</t>
  </si>
  <si>
    <t>Port St. Joe</t>
  </si>
  <si>
    <t>4R02-016</t>
  </si>
  <si>
    <t>4R02-40968</t>
  </si>
  <si>
    <t>Madison County Citizens Services Agency</t>
  </si>
  <si>
    <t>4R05-025</t>
  </si>
  <si>
    <t>4R05-40969</t>
  </si>
  <si>
    <t>Licking Valley CAP</t>
  </si>
  <si>
    <t>Flemingsburg</t>
  </si>
  <si>
    <t>4R04-009</t>
  </si>
  <si>
    <t>4R04-40971</t>
  </si>
  <si>
    <t>Gateway Community Services Organization</t>
  </si>
  <si>
    <t>West Liberty</t>
  </si>
  <si>
    <t>4R04-025</t>
  </si>
  <si>
    <t>4R04-40972</t>
  </si>
  <si>
    <t>Bamberg County Office On Aging</t>
  </si>
  <si>
    <t>Bamberg</t>
  </si>
  <si>
    <t>4R07-027</t>
  </si>
  <si>
    <t>4R07-40974</t>
  </si>
  <si>
    <t>Madison County Transportation Authority</t>
  </si>
  <si>
    <t>Marshall</t>
  </si>
  <si>
    <t>4R06-028</t>
  </si>
  <si>
    <t>4R06-40976</t>
  </si>
  <si>
    <t>Jefferson County Transit</t>
  </si>
  <si>
    <t>4R03-023</t>
  </si>
  <si>
    <t>4R03-40977</t>
  </si>
  <si>
    <t>Cookeville</t>
  </si>
  <si>
    <t>4R08-005</t>
  </si>
  <si>
    <t>4R08-40978</t>
  </si>
  <si>
    <t>KY River Foothills Development Council, Inc.</t>
  </si>
  <si>
    <t>4R04-022</t>
  </si>
  <si>
    <t>4R04-40979</t>
  </si>
  <si>
    <t>Carrollton</t>
  </si>
  <si>
    <t>4R01-024</t>
  </si>
  <si>
    <t>4R01-40982</t>
  </si>
  <si>
    <t>Rutherford County</t>
  </si>
  <si>
    <t>Spindale</t>
  </si>
  <si>
    <t>4R06-042</t>
  </si>
  <si>
    <t>4R06-40983</t>
  </si>
  <si>
    <t>Banks County Transit</t>
  </si>
  <si>
    <t>Homer</t>
  </si>
  <si>
    <t>4R03-001</t>
  </si>
  <si>
    <t>4R03-40985</t>
  </si>
  <si>
    <t>Dekalb County Commission</t>
  </si>
  <si>
    <t>Fort Payne</t>
  </si>
  <si>
    <t>4R01-011</t>
  </si>
  <si>
    <t>4R01-40986</t>
  </si>
  <si>
    <t>Copiah County Human Resource Agency</t>
  </si>
  <si>
    <t>Hazlehurst</t>
  </si>
  <si>
    <t>4R05-019</t>
  </si>
  <si>
    <t>4R05-40987</t>
  </si>
  <si>
    <t>Edgefield County Senior Citizens Council</t>
  </si>
  <si>
    <t>Edgefield</t>
  </si>
  <si>
    <t>4R07-004</t>
  </si>
  <si>
    <t>4R07-40988</t>
  </si>
  <si>
    <t>Southeast Tennessee Human Resource Agency-Rural Division</t>
  </si>
  <si>
    <t>Dunlap</t>
  </si>
  <si>
    <t>4R08-004</t>
  </si>
  <si>
    <t>4R08-40989</t>
  </si>
  <si>
    <t>Williamston</t>
  </si>
  <si>
    <t>4R06-029</t>
  </si>
  <si>
    <t>4R06-40990</t>
  </si>
  <si>
    <t>Wilson</t>
  </si>
  <si>
    <t>Habersham County Transit</t>
  </si>
  <si>
    <t>Clarkesville</t>
  </si>
  <si>
    <t>4R03-006</t>
  </si>
  <si>
    <t>4R03-40994</t>
  </si>
  <si>
    <t>Caswell County</t>
  </si>
  <si>
    <t>Yanceyville</t>
  </si>
  <si>
    <t>4R06-006</t>
  </si>
  <si>
    <t>4R06-40996</t>
  </si>
  <si>
    <t>Owen County Fiscal Court</t>
  </si>
  <si>
    <t>Owenton</t>
  </si>
  <si>
    <t>4R04-032</t>
  </si>
  <si>
    <t>4R04-40997</t>
  </si>
  <si>
    <t>Sumter County Board of County Commissioners</t>
  </si>
  <si>
    <t>Bushnell</t>
  </si>
  <si>
    <t>4R02-032</t>
  </si>
  <si>
    <t>4R02-40999</t>
  </si>
  <si>
    <t>Educational Center for Independence</t>
  </si>
  <si>
    <t>Chatom</t>
  </si>
  <si>
    <t>4R01-028</t>
  </si>
  <si>
    <t>4R01-41000</t>
  </si>
  <si>
    <t>Generations Unlimited</t>
  </si>
  <si>
    <t>Barnwell</t>
  </si>
  <si>
    <t>4R07-006</t>
  </si>
  <si>
    <t>4R07-41002</t>
  </si>
  <si>
    <t>Fairfield County Transit System</t>
  </si>
  <si>
    <t>Winnsboro</t>
  </si>
  <si>
    <t>4R07-005</t>
  </si>
  <si>
    <t>4R07-41003</t>
  </si>
  <si>
    <t>Chatham Transit Network</t>
  </si>
  <si>
    <t>Pittsboro</t>
  </si>
  <si>
    <t>4R06-007</t>
  </si>
  <si>
    <t>4R06-41004</t>
  </si>
  <si>
    <t>Sandy Valley Transportation Services</t>
  </si>
  <si>
    <t>Prestonsburg</t>
  </si>
  <si>
    <t>4R04-016</t>
  </si>
  <si>
    <t>4R04-41006</t>
  </si>
  <si>
    <t>Dade County Transit</t>
  </si>
  <si>
    <t>4R03-080</t>
  </si>
  <si>
    <t>4R03-41007</t>
  </si>
  <si>
    <t>Jenkins County Transit</t>
  </si>
  <si>
    <t>Millen</t>
  </si>
  <si>
    <t>4R03-024</t>
  </si>
  <si>
    <t>4R03-41008</t>
  </si>
  <si>
    <t>City of Guntersville</t>
  </si>
  <si>
    <t>Guntersville</t>
  </si>
  <si>
    <t>4R01-023</t>
  </si>
  <si>
    <t>4R01-41009</t>
  </si>
  <si>
    <t>Person County</t>
  </si>
  <si>
    <t>Roxboro</t>
  </si>
  <si>
    <t>4R06-063</t>
  </si>
  <si>
    <t>4R06-41010</t>
  </si>
  <si>
    <t>Chattooga County Transit</t>
  </si>
  <si>
    <t>Summerville</t>
  </si>
  <si>
    <t>4R03-077</t>
  </si>
  <si>
    <t>4R03-41012</t>
  </si>
  <si>
    <t>Paducah Transit Authority</t>
  </si>
  <si>
    <t>Paducah</t>
  </si>
  <si>
    <t>4R04-012</t>
  </si>
  <si>
    <t>4R04-41013</t>
  </si>
  <si>
    <t>Brooks County Transit</t>
  </si>
  <si>
    <t>4R03-050</t>
  </si>
  <si>
    <t>4R03-41016</t>
  </si>
  <si>
    <t>Dooly County Transit</t>
  </si>
  <si>
    <t>4R03-123</t>
  </si>
  <si>
    <t>4R03-41017</t>
  </si>
  <si>
    <t>Gilmer County Transit System</t>
  </si>
  <si>
    <t>Jasper</t>
  </si>
  <si>
    <t>4R03-082</t>
  </si>
  <si>
    <t>4R03-41018</t>
  </si>
  <si>
    <t>Troup County Transit</t>
  </si>
  <si>
    <t>4R03-048</t>
  </si>
  <si>
    <t>4R03-41019</t>
  </si>
  <si>
    <t>Delta Human Resource Agency</t>
  </si>
  <si>
    <t>Covington</t>
  </si>
  <si>
    <t>4R08-010</t>
  </si>
  <si>
    <t>4R08-41020</t>
  </si>
  <si>
    <t>Elberton</t>
  </si>
  <si>
    <t>4R03-004</t>
  </si>
  <si>
    <t>4R03-41021</t>
  </si>
  <si>
    <t>Newberry County Council on Aging</t>
  </si>
  <si>
    <t>Newberry</t>
  </si>
  <si>
    <t>4R07-008</t>
  </si>
  <si>
    <t>4R07-41022</t>
  </si>
  <si>
    <t>Daniel Boone Development Council</t>
  </si>
  <si>
    <t>4R04-003</t>
  </si>
  <si>
    <t>4R04-41023</t>
  </si>
  <si>
    <t>Mississippi Valley State University Mass Transit</t>
  </si>
  <si>
    <t>Itta Bena</t>
  </si>
  <si>
    <t>4R05-018</t>
  </si>
  <si>
    <t>4R05-41024</t>
  </si>
  <si>
    <t>4R03-081</t>
  </si>
  <si>
    <t>4R03-41026</t>
  </si>
  <si>
    <t>Bartow Transit</t>
  </si>
  <si>
    <t>Cartersville</t>
  </si>
  <si>
    <t>4R03-076</t>
  </si>
  <si>
    <t>4R03-41027</t>
  </si>
  <si>
    <t>Scotland County</t>
  </si>
  <si>
    <t>Laurinburg</t>
  </si>
  <si>
    <t>4R06-044</t>
  </si>
  <si>
    <t>4R06-41028</t>
  </si>
  <si>
    <t>Ashe County Transportation Authority Inc</t>
  </si>
  <si>
    <t>West Jefferson</t>
  </si>
  <si>
    <t>4R06-058</t>
  </si>
  <si>
    <t>4R06-41029</t>
  </si>
  <si>
    <t>SMART Starkville-MSU Area Rapid Transit</t>
  </si>
  <si>
    <t>MSU</t>
  </si>
  <si>
    <t>4R05-035</t>
  </si>
  <si>
    <t>4R05-41030</t>
  </si>
  <si>
    <t>Greene County</t>
  </si>
  <si>
    <t>Snow Hill</t>
  </si>
  <si>
    <t>4R06-018</t>
  </si>
  <si>
    <t>4R06-41031</t>
  </si>
  <si>
    <t>Maysville Transit System</t>
  </si>
  <si>
    <t>Maysville</t>
  </si>
  <si>
    <t>4R04-013</t>
  </si>
  <si>
    <t>4R04-41032</t>
  </si>
  <si>
    <t>Towns County</t>
  </si>
  <si>
    <t>4R03-100</t>
  </si>
  <si>
    <t>4R03-41033</t>
  </si>
  <si>
    <t>Beaufort County Developmental Center, Inc.</t>
  </si>
  <si>
    <t>4R06-003</t>
  </si>
  <si>
    <t>4R06-41034</t>
  </si>
  <si>
    <t>City of Cedartown</t>
  </si>
  <si>
    <t>Cedartown</t>
  </si>
  <si>
    <t>4R03-092</t>
  </si>
  <si>
    <t>4R03-41035</t>
  </si>
  <si>
    <t>4R03-065</t>
  </si>
  <si>
    <t>4R03-41036</t>
  </si>
  <si>
    <t>Suwannee River Economic Council, Inc.</t>
  </si>
  <si>
    <t xml:space="preserve">Live Oak </t>
  </si>
  <si>
    <t>4R02-003</t>
  </si>
  <si>
    <t>4R02-41037</t>
  </si>
  <si>
    <t>Hyde County Private Non-Profit Transp. Corp. Inc.</t>
  </si>
  <si>
    <t>Swan Quarter</t>
  </si>
  <si>
    <t>4R06-022</t>
  </si>
  <si>
    <t>4R06-41038</t>
  </si>
  <si>
    <t>Northeast Mississippi Community Services</t>
  </si>
  <si>
    <t>Booneville</t>
  </si>
  <si>
    <t>4R05-014</t>
  </si>
  <si>
    <t>4R05-41039</t>
  </si>
  <si>
    <t>Murray County Transportation System</t>
  </si>
  <si>
    <t>Chatsworth</t>
  </si>
  <si>
    <t>4R03-085</t>
  </si>
  <si>
    <t>4R03-41040</t>
  </si>
  <si>
    <t>Greene County Commission Transit</t>
  </si>
  <si>
    <t>4R03-021</t>
  </si>
  <si>
    <t>4R03-41041</t>
  </si>
  <si>
    <t>McCormick County Senior Center</t>
  </si>
  <si>
    <t>McCormick</t>
  </si>
  <si>
    <t>4R07-018</t>
  </si>
  <si>
    <t>4R07-41042</t>
  </si>
  <si>
    <t>Mitchell County Transportation Authority</t>
  </si>
  <si>
    <t>Bakersville</t>
  </si>
  <si>
    <t>4R06-032</t>
  </si>
  <si>
    <t>4R06-41043</t>
  </si>
  <si>
    <t>Community Development Inc.</t>
  </si>
  <si>
    <t>Richton</t>
  </si>
  <si>
    <t>4R05-027</t>
  </si>
  <si>
    <t>4R05-41044</t>
  </si>
  <si>
    <t>Dare County</t>
  </si>
  <si>
    <t>Manteo</t>
  </si>
  <si>
    <t>4R06-009</t>
  </si>
  <si>
    <t>4R06-41045</t>
  </si>
  <si>
    <t>Taliaferro County Board of Commissioners</t>
  </si>
  <si>
    <t>Crawfordville</t>
  </si>
  <si>
    <t>4R03-030</t>
  </si>
  <si>
    <t>4R03-41046</t>
  </si>
  <si>
    <t>Kerr Area Transportation Authority</t>
  </si>
  <si>
    <t>4R06-025</t>
  </si>
  <si>
    <t>4R06-41048</t>
  </si>
  <si>
    <t>Suwannee Valley Transit Authority</t>
  </si>
  <si>
    <t>Live Oak</t>
  </si>
  <si>
    <t>4R02-005</t>
  </si>
  <si>
    <t>4R02-41050</t>
  </si>
  <si>
    <t>Five County Child Development Program, Inc.</t>
  </si>
  <si>
    <t>Prentiss</t>
  </si>
  <si>
    <t>4R05-004</t>
  </si>
  <si>
    <t>4R05-41051</t>
  </si>
  <si>
    <t>City of Oxford</t>
  </si>
  <si>
    <t>Oxford</t>
  </si>
  <si>
    <t>4R05-030</t>
  </si>
  <si>
    <t>4R05-41052</t>
  </si>
  <si>
    <t>Murray-Calloway County Transit Authority</t>
  </si>
  <si>
    <t>Murray</t>
  </si>
  <si>
    <t>4R04-011</t>
  </si>
  <si>
    <t>4R04-41053</t>
  </si>
  <si>
    <t>McDuffie County Commission Transit</t>
  </si>
  <si>
    <t>Thomson</t>
  </si>
  <si>
    <t>4R03-026</t>
  </si>
  <si>
    <t>4R03-41055</t>
  </si>
  <si>
    <t>Dawson County Transit</t>
  </si>
  <si>
    <t>Dawsonville</t>
  </si>
  <si>
    <t>4R03-003</t>
  </si>
  <si>
    <t>4R03-41057</t>
  </si>
  <si>
    <t>Brunswick Transit System Inc.</t>
  </si>
  <si>
    <t>Bolivia</t>
  </si>
  <si>
    <t>4R06-011</t>
  </si>
  <si>
    <t>4R06-41058</t>
  </si>
  <si>
    <t>City of Key West Department of Transportation</t>
  </si>
  <si>
    <t>Key West</t>
  </si>
  <si>
    <t>4R02-009</t>
  </si>
  <si>
    <t>4R02-41060</t>
  </si>
  <si>
    <t>Hancock County Transit</t>
  </si>
  <si>
    <t>Sparta</t>
  </si>
  <si>
    <t>4R03-022</t>
  </si>
  <si>
    <t>4R03-41062</t>
  </si>
  <si>
    <t>Moore County</t>
  </si>
  <si>
    <t>Carthage</t>
  </si>
  <si>
    <t>4R06-033</t>
  </si>
  <si>
    <t>4R06-41064</t>
  </si>
  <si>
    <t>Twiggs County Transit</t>
  </si>
  <si>
    <t>4R03-049</t>
  </si>
  <si>
    <t>4R03-41065</t>
  </si>
  <si>
    <t>Bryson City</t>
  </si>
  <si>
    <t>4R06-046</t>
  </si>
  <si>
    <t>4R06-41066</t>
  </si>
  <si>
    <t>Bunnell</t>
  </si>
  <si>
    <t>4R02-028</t>
  </si>
  <si>
    <t>Cherokee County</t>
  </si>
  <si>
    <t>Murphy</t>
  </si>
  <si>
    <t>4R06-008</t>
  </si>
  <si>
    <t>4R06-41069</t>
  </si>
  <si>
    <t>Sebring</t>
  </si>
  <si>
    <t>Glascock County Transit</t>
  </si>
  <si>
    <t>Gibson</t>
  </si>
  <si>
    <t>4R03-020</t>
  </si>
  <si>
    <t>4R03-41074</t>
  </si>
  <si>
    <t>St. Clair County Commission</t>
  </si>
  <si>
    <t>Ashville</t>
  </si>
  <si>
    <t>4R01-025</t>
  </si>
  <si>
    <t>4R01-41076</t>
  </si>
  <si>
    <t>Taylor County Transit</t>
  </si>
  <si>
    <t>4R03-047</t>
  </si>
  <si>
    <t>4R03-41077</t>
  </si>
  <si>
    <t>Morgan County Transit</t>
  </si>
  <si>
    <t>4R03-027</t>
  </si>
  <si>
    <t>4R03-41078</t>
  </si>
  <si>
    <t>Transp. Administration of Cleveland County. Inc</t>
  </si>
  <si>
    <t>4R06-017</t>
  </si>
  <si>
    <t>4R06-41082</t>
  </si>
  <si>
    <t>Glasgow Transit System</t>
  </si>
  <si>
    <t>Glasgow</t>
  </si>
  <si>
    <t>4R04-006</t>
  </si>
  <si>
    <t>4R04-41083</t>
  </si>
  <si>
    <t>Alabama Tombigbee Regional Planning Commission</t>
  </si>
  <si>
    <t>4R01-007</t>
  </si>
  <si>
    <t>4R01-41084</t>
  </si>
  <si>
    <t>Haralson County Transit</t>
  </si>
  <si>
    <t>Buchanan</t>
  </si>
  <si>
    <t>4R03-084</t>
  </si>
  <si>
    <t>4R03-41085</t>
  </si>
  <si>
    <t>Catoosa County</t>
  </si>
  <si>
    <t>Ringgold</t>
  </si>
  <si>
    <t>4R03-091</t>
  </si>
  <si>
    <t>4R03-41086</t>
  </si>
  <si>
    <t>Forsyth County Public Transportation</t>
  </si>
  <si>
    <t>Cumming</t>
  </si>
  <si>
    <t>4R03-005</t>
  </si>
  <si>
    <t>4R03-41088</t>
  </si>
  <si>
    <t>City of Eufaula</t>
  </si>
  <si>
    <t>Eufaula</t>
  </si>
  <si>
    <t>4R01-002</t>
  </si>
  <si>
    <t>4R01-41089</t>
  </si>
  <si>
    <t>Louisville WHEELS Transportation, Inc</t>
  </si>
  <si>
    <t>4R04-027</t>
  </si>
  <si>
    <t>4R04-41090</t>
  </si>
  <si>
    <t>Calhoun County Senior Citizens Association, Inc.</t>
  </si>
  <si>
    <t>Blountstown</t>
  </si>
  <si>
    <t>4R02-012</t>
  </si>
  <si>
    <t>4R02-41091</t>
  </si>
  <si>
    <t>Lowcountry Regional Transportation Authority</t>
  </si>
  <si>
    <t>Bluffton</t>
  </si>
  <si>
    <t>4R07-007</t>
  </si>
  <si>
    <t>4R07-41092</t>
  </si>
  <si>
    <t>Northeast KY Area Development Council</t>
  </si>
  <si>
    <t>Olive Hill</t>
  </si>
  <si>
    <t>4R04-014</t>
  </si>
  <si>
    <t>4R04-41094</t>
  </si>
  <si>
    <t>VPSI</t>
  </si>
  <si>
    <t>Clermont</t>
  </si>
  <si>
    <t>4R02-075</t>
  </si>
  <si>
    <t>4R02-41095</t>
  </si>
  <si>
    <t>Claiborne County Human Resource Agency</t>
  </si>
  <si>
    <t>Port Gibson</t>
  </si>
  <si>
    <t>4R05-003</t>
  </si>
  <si>
    <t>4R05-41096</t>
  </si>
  <si>
    <t>Harlan County Community Action Agency, Inc.</t>
  </si>
  <si>
    <t>Harlan</t>
  </si>
  <si>
    <t>4R04-007</t>
  </si>
  <si>
    <t>4R04-41098</t>
  </si>
  <si>
    <t>Telfair County Transit</t>
  </si>
  <si>
    <t>4R03-073</t>
  </si>
  <si>
    <t>4R03-41099</t>
  </si>
  <si>
    <t>City of Gatlinburg</t>
  </si>
  <si>
    <t>Gatlinburg</t>
  </si>
  <si>
    <t>4R08-011</t>
  </si>
  <si>
    <t>4R08-41102</t>
  </si>
  <si>
    <t>Wheeler County Transit</t>
  </si>
  <si>
    <t>Alamo</t>
  </si>
  <si>
    <t>4R03-075</t>
  </si>
  <si>
    <t>4R03-41103</t>
  </si>
  <si>
    <t>Talbot County Transit</t>
  </si>
  <si>
    <t>Talbotton</t>
  </si>
  <si>
    <t>4R03-046</t>
  </si>
  <si>
    <t>4R03-41104</t>
  </si>
  <si>
    <t>Audubon Area Community Services, Inc.</t>
  </si>
  <si>
    <t>4R04-020</t>
  </si>
  <si>
    <t>Northwest Tennessee Human Resource Agency</t>
  </si>
  <si>
    <t>Martin</t>
  </si>
  <si>
    <t>4R08-009</t>
  </si>
  <si>
    <t>4R08-41106</t>
  </si>
  <si>
    <t>Chilton County Commission</t>
  </si>
  <si>
    <t>Clanton</t>
  </si>
  <si>
    <t>4R01-004</t>
  </si>
  <si>
    <t>4R01-41107</t>
  </si>
  <si>
    <t>4R03-124</t>
  </si>
  <si>
    <t>4R03-41108</t>
  </si>
  <si>
    <t>Pickens County</t>
  </si>
  <si>
    <t>4R03-087</t>
  </si>
  <si>
    <t>4R03-41110</t>
  </si>
  <si>
    <t>Albemarle Regional Health Services</t>
  </si>
  <si>
    <t>Elizabeth City</t>
  </si>
  <si>
    <t>4R06-062</t>
  </si>
  <si>
    <t>4R06-41111</t>
  </si>
  <si>
    <t>Coastal Regional Commission</t>
  </si>
  <si>
    <t>Darien</t>
  </si>
  <si>
    <t>4R03-118</t>
  </si>
  <si>
    <t>4R03-41112</t>
  </si>
  <si>
    <t>Anson County</t>
  </si>
  <si>
    <t>Wadesboro</t>
  </si>
  <si>
    <t>4R06-001</t>
  </si>
  <si>
    <t>4R06-41113</t>
  </si>
  <si>
    <t>Nassau Council on Aging</t>
  </si>
  <si>
    <t>Fernandina Beach</t>
  </si>
  <si>
    <t>4R02-007</t>
  </si>
  <si>
    <t>4R02-41114</t>
  </si>
  <si>
    <t>Transylvania County</t>
  </si>
  <si>
    <t>Brevard</t>
  </si>
  <si>
    <t>4R06-047</t>
  </si>
  <si>
    <t>4R06-41115</t>
  </si>
  <si>
    <t>Birmingham Regional Paratransit Consortium</t>
  </si>
  <si>
    <t>4R01-017</t>
  </si>
  <si>
    <t>4R01-41118</t>
  </si>
  <si>
    <t>Harnett County</t>
  </si>
  <si>
    <t>Lillington</t>
  </si>
  <si>
    <t>4R06-019</t>
  </si>
  <si>
    <t>4R06-41119</t>
  </si>
  <si>
    <t>Frankfort Transit System</t>
  </si>
  <si>
    <t>4R04-005</t>
  </si>
  <si>
    <t>4R04-41120</t>
  </si>
  <si>
    <t>Natchez Transit System</t>
  </si>
  <si>
    <t>Natchez</t>
  </si>
  <si>
    <t>4R05-013</t>
  </si>
  <si>
    <t>4R05-41121</t>
  </si>
  <si>
    <t>Richmond Interagency Transportation Inc.</t>
  </si>
  <si>
    <t>Rockingham</t>
  </si>
  <si>
    <t>4R06-040</t>
  </si>
  <si>
    <t>4R06-41124</t>
  </si>
  <si>
    <t>Covington Area Transit System</t>
  </si>
  <si>
    <t>Andalusia</t>
  </si>
  <si>
    <t>4R01-009</t>
  </si>
  <si>
    <t>4R01-41125</t>
  </si>
  <si>
    <t>Pierce County Transit</t>
  </si>
  <si>
    <t>4R03-071</t>
  </si>
  <si>
    <t>4R03-41126</t>
  </si>
  <si>
    <t>AppalCart</t>
  </si>
  <si>
    <t>Boone</t>
  </si>
  <si>
    <t>4R06-057</t>
  </si>
  <si>
    <t>4R06-41127</t>
  </si>
  <si>
    <t>Berrien County</t>
  </si>
  <si>
    <t>4R03-116</t>
  </si>
  <si>
    <t>4R03-41128</t>
  </si>
  <si>
    <t>Pike Area Transit System</t>
  </si>
  <si>
    <t>4R01-030</t>
  </si>
  <si>
    <t>4R01-41129</t>
  </si>
  <si>
    <t>Avery County Transportation Authority</t>
  </si>
  <si>
    <t>Newland</t>
  </si>
  <si>
    <t>4R06-002</t>
  </si>
  <si>
    <t>4R06-41130</t>
  </si>
  <si>
    <t>Choanoke Public Transportation Authority</t>
  </si>
  <si>
    <t>Rich Square</t>
  </si>
  <si>
    <t>4R06-060</t>
  </si>
  <si>
    <t>4R06-41131</t>
  </si>
  <si>
    <t>4R06-094</t>
  </si>
  <si>
    <t>Coweta County</t>
  </si>
  <si>
    <t>Newnan</t>
  </si>
  <si>
    <t>4R03-115</t>
  </si>
  <si>
    <t>4R03-41133</t>
  </si>
  <si>
    <t>Yadkin Valley Economic Development District, Inc.</t>
  </si>
  <si>
    <t>Boonville</t>
  </si>
  <si>
    <t>4R06-070</t>
  </si>
  <si>
    <t>4R06-41134</t>
  </si>
  <si>
    <t>Pigeon Forge Fun Time Trolleys</t>
  </si>
  <si>
    <t>Pigeon Forge</t>
  </si>
  <si>
    <t>4R08-012</t>
  </si>
  <si>
    <t>4R08-41136</t>
  </si>
  <si>
    <t>Alleghany County</t>
  </si>
  <si>
    <t>4R06-054</t>
  </si>
  <si>
    <t>4R06-41137</t>
  </si>
  <si>
    <t>Whitfield County W.T.S.</t>
  </si>
  <si>
    <t>Dalton</t>
  </si>
  <si>
    <t>4R03-089</t>
  </si>
  <si>
    <t>4R03-41138</t>
  </si>
  <si>
    <t>Columbia County CommissionTransit</t>
  </si>
  <si>
    <t>4R03-018</t>
  </si>
  <si>
    <t>4R03-41139</t>
  </si>
  <si>
    <t>Clay County</t>
  </si>
  <si>
    <t>Camilla</t>
  </si>
  <si>
    <t>4R03-117</t>
  </si>
  <si>
    <t>4R03-41140</t>
  </si>
  <si>
    <t>Wayne County Transit</t>
  </si>
  <si>
    <t>Jesup</t>
  </si>
  <si>
    <t>4R03-074</t>
  </si>
  <si>
    <t>4R03-41142</t>
  </si>
  <si>
    <t>Yancey County Transportation Authority</t>
  </si>
  <si>
    <t>Burnsville</t>
  </si>
  <si>
    <t>4R06-049</t>
  </si>
  <si>
    <t>4R06-41143</t>
  </si>
  <si>
    <t>Hart County Public Transit</t>
  </si>
  <si>
    <t>Hartwell</t>
  </si>
  <si>
    <t>4R03-008</t>
  </si>
  <si>
    <t>4R03-41144</t>
  </si>
  <si>
    <t>Union County Transit</t>
  </si>
  <si>
    <t>Blairsville</t>
  </si>
  <si>
    <t>4R03-012</t>
  </si>
  <si>
    <t>4R03-41145</t>
  </si>
  <si>
    <t>Senior Services Incorporated of Chester County</t>
  </si>
  <si>
    <t>Chester</t>
  </si>
  <si>
    <t>4R07-016</t>
  </si>
  <si>
    <t>4R07-41146</t>
  </si>
  <si>
    <t>Bacon County</t>
  </si>
  <si>
    <t>Alma</t>
  </si>
  <si>
    <t>4R03-101</t>
  </si>
  <si>
    <t>4R03-41147</t>
  </si>
  <si>
    <t>Wakulla County Transportation</t>
  </si>
  <si>
    <t>4R02-023</t>
  </si>
  <si>
    <t>4R02-41148</t>
  </si>
  <si>
    <t>City of Americus</t>
  </si>
  <si>
    <t>Americus</t>
  </si>
  <si>
    <t>4R03-045</t>
  </si>
  <si>
    <t>4R03-41149</t>
  </si>
  <si>
    <t>Lee County</t>
  </si>
  <si>
    <t>4R06-026</t>
  </si>
  <si>
    <t>4R06-41150</t>
  </si>
  <si>
    <t>4R08-008</t>
  </si>
  <si>
    <t>4R08-41151</t>
  </si>
  <si>
    <t>Big Bend Transit</t>
  </si>
  <si>
    <t>4R02-011</t>
  </si>
  <si>
    <t>4R02-41153</t>
  </si>
  <si>
    <t>Jackson County</t>
  </si>
  <si>
    <t>Jefferson</t>
  </si>
  <si>
    <t>4R03-009</t>
  </si>
  <si>
    <t>4R03-41154</t>
  </si>
  <si>
    <t>Social Circle Area Transit</t>
  </si>
  <si>
    <t>Social Circle</t>
  </si>
  <si>
    <t>4R03-014</t>
  </si>
  <si>
    <t>4R03-41155</t>
  </si>
  <si>
    <t>Wilcox County Transit</t>
  </si>
  <si>
    <t>4R03-066</t>
  </si>
  <si>
    <t>4R03-41156</t>
  </si>
  <si>
    <t>Lecanto</t>
  </si>
  <si>
    <t>4R02-035</t>
  </si>
  <si>
    <t>Dahlonega</t>
  </si>
  <si>
    <t>4R03-010</t>
  </si>
  <si>
    <t>4R03-41158</t>
  </si>
  <si>
    <t>Hayesville</t>
  </si>
  <si>
    <t>4R06-059</t>
  </si>
  <si>
    <t>4R06-41160</t>
  </si>
  <si>
    <t>Lenoir County</t>
  </si>
  <si>
    <t>Kinston</t>
  </si>
  <si>
    <t>4R06-027</t>
  </si>
  <si>
    <t>4R06-41162</t>
  </si>
  <si>
    <t>Gordon County Transit</t>
  </si>
  <si>
    <t>4R03-083</t>
  </si>
  <si>
    <t>4R03-41163</t>
  </si>
  <si>
    <t>Central Kentucky Community Action Council</t>
  </si>
  <si>
    <t>4R04-026</t>
  </si>
  <si>
    <t>4R04-41165</t>
  </si>
  <si>
    <t>Bladen County</t>
  </si>
  <si>
    <t>4R06-010</t>
  </si>
  <si>
    <t>4R06-41166</t>
  </si>
  <si>
    <t>Sylva</t>
  </si>
  <si>
    <t>4R06-023</t>
  </si>
  <si>
    <t>4R06-41167</t>
  </si>
  <si>
    <t>Wilkes County Commission Transit</t>
  </si>
  <si>
    <t>4R03-033</t>
  </si>
  <si>
    <t>4R03-41168</t>
  </si>
  <si>
    <t>Baker Council on Aging</t>
  </si>
  <si>
    <t>Macclenny</t>
  </si>
  <si>
    <t>4R02-002</t>
  </si>
  <si>
    <t>4R02-41170</t>
  </si>
  <si>
    <t>Walker County</t>
  </si>
  <si>
    <t>Chickamauga</t>
  </si>
  <si>
    <t>4R03-013</t>
  </si>
  <si>
    <t>4R03-41171</t>
  </si>
  <si>
    <t>Columbus County</t>
  </si>
  <si>
    <t>Whiteville</t>
  </si>
  <si>
    <t>4R06-013</t>
  </si>
  <si>
    <t>4R06-41172</t>
  </si>
  <si>
    <t>Walker County Commission</t>
  </si>
  <si>
    <t>4R01-027</t>
  </si>
  <si>
    <t>4R01-41173</t>
  </si>
  <si>
    <t>Seneca</t>
  </si>
  <si>
    <t>Crawford County Transit</t>
  </si>
  <si>
    <t>Roberta</t>
  </si>
  <si>
    <t>4R03-036</t>
  </si>
  <si>
    <t>4R03-41176</t>
  </si>
  <si>
    <t>Southwest Georgia RC</t>
  </si>
  <si>
    <t>4R03-090</t>
  </si>
  <si>
    <t>4R03-41177</t>
  </si>
  <si>
    <t>Fulton County Transit Authority</t>
  </si>
  <si>
    <t>4R04-004</t>
  </si>
  <si>
    <t>4R04-41179</t>
  </si>
  <si>
    <t>Jackson County Council on Aging</t>
  </si>
  <si>
    <t>Scottsboro</t>
  </si>
  <si>
    <t>4R01-016</t>
  </si>
  <si>
    <t>4R01-41180</t>
  </si>
  <si>
    <t>Stanly County</t>
  </si>
  <si>
    <t>Albemarle</t>
  </si>
  <si>
    <t>4R06-045</t>
  </si>
  <si>
    <t>4R06-41181</t>
  </si>
  <si>
    <t>Comerio</t>
  </si>
  <si>
    <t>1R05-003</t>
  </si>
  <si>
    <t>4R09-41182</t>
  </si>
  <si>
    <t>Aaron E. Henry Community Health Services Center,In</t>
  </si>
  <si>
    <t>Clarksdale</t>
  </si>
  <si>
    <t>4R05-001</t>
  </si>
  <si>
    <t>4R05-41183</t>
  </si>
  <si>
    <t>Levy County Board of County Commissioners</t>
  </si>
  <si>
    <t>Bronson</t>
  </si>
  <si>
    <t>4R02-006</t>
  </si>
  <si>
    <t>4R02-41184</t>
  </si>
  <si>
    <t>Thomas County Transit</t>
  </si>
  <si>
    <t>Thomasville</t>
  </si>
  <si>
    <t>4R03-063</t>
  </si>
  <si>
    <t>4R03-41185</t>
  </si>
  <si>
    <t>Robeson County</t>
  </si>
  <si>
    <t>Lumberton</t>
  </si>
  <si>
    <t>4R06-041</t>
  </si>
  <si>
    <t>4R06-41187</t>
  </si>
  <si>
    <t>Area Referral &amp; Informtn Services for the Elderly</t>
  </si>
  <si>
    <t>Alexander City</t>
  </si>
  <si>
    <t>4R01-026</t>
  </si>
  <si>
    <t>4R01-41188</t>
  </si>
  <si>
    <t>Paulding County</t>
  </si>
  <si>
    <t>4R03-086</t>
  </si>
  <si>
    <t>4R03-41190</t>
  </si>
  <si>
    <t>Macon County</t>
  </si>
  <si>
    <t>4R06-030</t>
  </si>
  <si>
    <t>4R06-41191</t>
  </si>
  <si>
    <t>Bolivar County Council On Aging, Inc.</t>
  </si>
  <si>
    <t>4R05-002</t>
  </si>
  <si>
    <t>4R05-41192</t>
  </si>
  <si>
    <t>Bleckley County Transit</t>
  </si>
  <si>
    <t>Cochran</t>
  </si>
  <si>
    <t>4R03-016</t>
  </si>
  <si>
    <t>4R03-41196</t>
  </si>
  <si>
    <t>Jackson County Transportation, Inc.</t>
  </si>
  <si>
    <t>Marianna</t>
  </si>
  <si>
    <t>4R02-019</t>
  </si>
  <si>
    <t>4R02-41198</t>
  </si>
  <si>
    <t>Iosco Transit Corporation</t>
  </si>
  <si>
    <t>East Tawas</t>
  </si>
  <si>
    <t>5R03-041</t>
  </si>
  <si>
    <t>5R03-50217</t>
  </si>
  <si>
    <t>City of Rice Lake</t>
  </si>
  <si>
    <t>Rice Lake</t>
  </si>
  <si>
    <t>5R06-052</t>
  </si>
  <si>
    <t>5R06-50218</t>
  </si>
  <si>
    <t>Ottawa</t>
  </si>
  <si>
    <t>5R01-061</t>
  </si>
  <si>
    <t>5R01-50219</t>
  </si>
  <si>
    <t>City of Shawano</t>
  </si>
  <si>
    <t>Shawano</t>
  </si>
  <si>
    <t>5R06-040</t>
  </si>
  <si>
    <t>5R06-50220</t>
  </si>
  <si>
    <t>Bond County</t>
  </si>
  <si>
    <t>5R01-001</t>
  </si>
  <si>
    <t>5R01-50221</t>
  </si>
  <si>
    <t>CRIS Rural Mass Transit District</t>
  </si>
  <si>
    <t>5R01-059</t>
  </si>
  <si>
    <t>5R01-50223</t>
  </si>
  <si>
    <t>Caro Transit Authority</t>
  </si>
  <si>
    <t>Caro</t>
  </si>
  <si>
    <t>5R03-019</t>
  </si>
  <si>
    <t>5R03-50224</t>
  </si>
  <si>
    <t>Arenac County/Bay Service</t>
  </si>
  <si>
    <t>5R03-008</t>
  </si>
  <si>
    <t>5R03-50225</t>
  </si>
  <si>
    <t>Menominee</t>
  </si>
  <si>
    <t>5R06-055</t>
  </si>
  <si>
    <t>5R06-50226</t>
  </si>
  <si>
    <t>Shiawassee Area Transportation Agency</t>
  </si>
  <si>
    <t>Owosso</t>
  </si>
  <si>
    <t>5R03-065</t>
  </si>
  <si>
    <t>5R03-50227</t>
  </si>
  <si>
    <t>City of Richland Center</t>
  </si>
  <si>
    <t>Richland Center</t>
  </si>
  <si>
    <t>5R06-056</t>
  </si>
  <si>
    <t>5R06-50229</t>
  </si>
  <si>
    <t>5R02-011</t>
  </si>
  <si>
    <t>5R02-50230</t>
  </si>
  <si>
    <t>Rainbow Rider Transit Board</t>
  </si>
  <si>
    <t>Lowry</t>
  </si>
  <si>
    <t>5R04-028</t>
  </si>
  <si>
    <t>5R04-50231</t>
  </si>
  <si>
    <t>City of Macomb</t>
  </si>
  <si>
    <t>Macomb</t>
  </si>
  <si>
    <t>5R01-014</t>
  </si>
  <si>
    <t>5R01-50232</t>
  </si>
  <si>
    <t>Thunderbay Transportation Authority</t>
  </si>
  <si>
    <t>Alpena</t>
  </si>
  <si>
    <t>5R03-068</t>
  </si>
  <si>
    <t>5R03-50233</t>
  </si>
  <si>
    <t>Carroll County</t>
  </si>
  <si>
    <t>Mt. Carroll</t>
  </si>
  <si>
    <t>5R01-057</t>
  </si>
  <si>
    <t>5R01-50234</t>
  </si>
  <si>
    <t>City of Monroe</t>
  </si>
  <si>
    <t>5R06-027</t>
  </si>
  <si>
    <t>5R06-50235</t>
  </si>
  <si>
    <t>Rock Island County</t>
  </si>
  <si>
    <t>Rock Island</t>
  </si>
  <si>
    <t>5R01-052</t>
  </si>
  <si>
    <t>5R01-50237</t>
  </si>
  <si>
    <t>City of Black River Falls</t>
  </si>
  <si>
    <t>Black River Falls</t>
  </si>
  <si>
    <t>5R06-012</t>
  </si>
  <si>
    <t>5R06-50239</t>
  </si>
  <si>
    <t>Manistique</t>
  </si>
  <si>
    <t>5R03-064</t>
  </si>
  <si>
    <t>5R03-50240</t>
  </si>
  <si>
    <t>Eastern Upper Peninsula Transportation Authority</t>
  </si>
  <si>
    <t>Sault Ste Marie</t>
  </si>
  <si>
    <t>5R03-027</t>
  </si>
  <si>
    <t>5R03-50241</t>
  </si>
  <si>
    <t>Roscommon County Transportation Authority</t>
  </si>
  <si>
    <t>PRUDENVILLE</t>
  </si>
  <si>
    <t>5R03-059</t>
  </si>
  <si>
    <t>5R03-50242</t>
  </si>
  <si>
    <t>5R03-016</t>
  </si>
  <si>
    <t>Isabella County Transportation Commission</t>
  </si>
  <si>
    <t>5R03-042</t>
  </si>
  <si>
    <t>5R03-50244</t>
  </si>
  <si>
    <t>Granite Falls, City of</t>
  </si>
  <si>
    <t>Granite Falls</t>
  </si>
  <si>
    <t>5R04-050</t>
  </si>
  <si>
    <t>5R04-50245</t>
  </si>
  <si>
    <t>5R02-012</t>
  </si>
  <si>
    <t>5R02-50246</t>
  </si>
  <si>
    <t>Angola</t>
  </si>
  <si>
    <t>5R02-043</t>
  </si>
  <si>
    <t>5R02-50248</t>
  </si>
  <si>
    <t>City of Richmond</t>
  </si>
  <si>
    <t>5R02-014</t>
  </si>
  <si>
    <t>5R02-50249</t>
  </si>
  <si>
    <t>Dixon</t>
  </si>
  <si>
    <t>5R01-013</t>
  </si>
  <si>
    <t>5R01-50250</t>
  </si>
  <si>
    <t>Macoupin County</t>
  </si>
  <si>
    <t>Carlinville</t>
  </si>
  <si>
    <t>5R01-045</t>
  </si>
  <si>
    <t>5R01-50252</t>
  </si>
  <si>
    <t>Grundy County</t>
  </si>
  <si>
    <t>Morris</t>
  </si>
  <si>
    <t>5R01-009</t>
  </si>
  <si>
    <t>5R01-50253</t>
  </si>
  <si>
    <t>Mitchell</t>
  </si>
  <si>
    <t>5R02-025</t>
  </si>
  <si>
    <t>5R02-50254</t>
  </si>
  <si>
    <t>Carroll County Transit</t>
  </si>
  <si>
    <t>5R05-045</t>
  </si>
  <si>
    <t>5R05-50255</t>
  </si>
  <si>
    <t>FRANKLIN</t>
  </si>
  <si>
    <t>5R02-036</t>
  </si>
  <si>
    <t>City of Marshfield</t>
  </si>
  <si>
    <t>Marshfield</t>
  </si>
  <si>
    <t>5R06-023</t>
  </si>
  <si>
    <t>5R06-50257</t>
  </si>
  <si>
    <t>City of Quincy</t>
  </si>
  <si>
    <t>Quincy</t>
  </si>
  <si>
    <t>5R01-018</t>
  </si>
  <si>
    <t>5R01-50258</t>
  </si>
  <si>
    <t>Eaton County Transportation Authority</t>
  </si>
  <si>
    <t>5R03-028</t>
  </si>
  <si>
    <t>5R03-50260</t>
  </si>
  <si>
    <t>Morris, City of</t>
  </si>
  <si>
    <t>5R04-026</t>
  </si>
  <si>
    <t>5R04-50262</t>
  </si>
  <si>
    <t>Princeton</t>
  </si>
  <si>
    <t>5R01-003</t>
  </si>
  <si>
    <t>5R01-50263</t>
  </si>
  <si>
    <t>Isanti County</t>
  </si>
  <si>
    <t>5R04-013</t>
  </si>
  <si>
    <t>5R04-50264</t>
  </si>
  <si>
    <t>Marshall, City of</t>
  </si>
  <si>
    <t>5R03-050</t>
  </si>
  <si>
    <t>5R03-50265</t>
  </si>
  <si>
    <t>City of Viroqua</t>
  </si>
  <si>
    <t>Viroqua</t>
  </si>
  <si>
    <t>5R06-042</t>
  </si>
  <si>
    <t>5R06-50266</t>
  </si>
  <si>
    <t>Hillsdale Dial-A-Ride</t>
  </si>
  <si>
    <t>Hillsdale</t>
  </si>
  <si>
    <t>5R03-035</t>
  </si>
  <si>
    <t>5R03-50268</t>
  </si>
  <si>
    <t>Champaign County</t>
  </si>
  <si>
    <t>5R01-032</t>
  </si>
  <si>
    <t>5R01-50269</t>
  </si>
  <si>
    <t>Madison County</t>
  </si>
  <si>
    <t>5R02-013</t>
  </si>
  <si>
    <t>5R02-50272</t>
  </si>
  <si>
    <t>Knox Area Transit</t>
  </si>
  <si>
    <t>5R05-062</t>
  </si>
  <si>
    <t>5R05-50275</t>
  </si>
  <si>
    <t>5R02-032</t>
  </si>
  <si>
    <t>5R02-50276</t>
  </si>
  <si>
    <t>Village of Plover</t>
  </si>
  <si>
    <t>Plover</t>
  </si>
  <si>
    <t>5R06-031</t>
  </si>
  <si>
    <t>5R06-50277</t>
  </si>
  <si>
    <t>Athens Transit</t>
  </si>
  <si>
    <t>5R05-043</t>
  </si>
  <si>
    <t>5R05-50278</t>
  </si>
  <si>
    <t>Rushville</t>
  </si>
  <si>
    <t>5R02-042</t>
  </si>
  <si>
    <t>5R02-50280</t>
  </si>
  <si>
    <t>Cass Area Transit</t>
  </si>
  <si>
    <t>LOGANSPORT</t>
  </si>
  <si>
    <t>5R02-002</t>
  </si>
  <si>
    <t>5R02-50281</t>
  </si>
  <si>
    <t>Kalkaska Public Transit Authority</t>
  </si>
  <si>
    <t>Kalkaska</t>
  </si>
  <si>
    <t>5R03-045</t>
  </si>
  <si>
    <t>5R03-50282</t>
  </si>
  <si>
    <t>Warren County</t>
  </si>
  <si>
    <t>Monmouth</t>
  </si>
  <si>
    <t>5R01-037</t>
  </si>
  <si>
    <t>5R01-50283</t>
  </si>
  <si>
    <t>Champaign Transit System</t>
  </si>
  <si>
    <t>5R05-046</t>
  </si>
  <si>
    <t>5R05-50284</t>
  </si>
  <si>
    <t>Straits Regional Ride</t>
  </si>
  <si>
    <t xml:space="preserve">Cheboygan </t>
  </si>
  <si>
    <t>5R03-067</t>
  </si>
  <si>
    <t>5R03-50285</t>
  </si>
  <si>
    <t>Grant County</t>
  </si>
  <si>
    <t>5R06-016</t>
  </si>
  <si>
    <t>5R06-50286</t>
  </si>
  <si>
    <t>WARSAW</t>
  </si>
  <si>
    <t>5R02-016</t>
  </si>
  <si>
    <t>5R02-50289</t>
  </si>
  <si>
    <t>City of Ripon</t>
  </si>
  <si>
    <t>Ripon</t>
  </si>
  <si>
    <t>5R06-038</t>
  </si>
  <si>
    <t>5R06-50290</t>
  </si>
  <si>
    <t>Village of Prairie du Sac</t>
  </si>
  <si>
    <t>Prairie du Sac</t>
  </si>
  <si>
    <t>5R06-035</t>
  </si>
  <si>
    <t>5R06-50291</t>
  </si>
  <si>
    <t>Bowling Green Transit</t>
  </si>
  <si>
    <t>5R05-044</t>
  </si>
  <si>
    <t>5R05-50292</t>
  </si>
  <si>
    <t>Monroe County Public Transportation</t>
  </si>
  <si>
    <t>Woodsfield</t>
  </si>
  <si>
    <t>5R05-063</t>
  </si>
  <si>
    <t>5R05-50293</t>
  </si>
  <si>
    <t>Ladysmith</t>
  </si>
  <si>
    <t>5R06-006</t>
  </si>
  <si>
    <t>5R06-50295</t>
  </si>
  <si>
    <t>Virginia</t>
  </si>
  <si>
    <t>Kanabec County</t>
  </si>
  <si>
    <t>Mora</t>
  </si>
  <si>
    <t>5R04-070</t>
  </si>
  <si>
    <t>5R04-50297</t>
  </si>
  <si>
    <t>Ottawa County Transportation Agency</t>
  </si>
  <si>
    <t>Oak Harbor</t>
  </si>
  <si>
    <t>5R05-065</t>
  </si>
  <si>
    <t>5R05-50298</t>
  </si>
  <si>
    <t>Henry County</t>
  </si>
  <si>
    <t>5R01-033</t>
  </si>
  <si>
    <t>5R01-50301</t>
  </si>
  <si>
    <t>WASHINGTON</t>
  </si>
  <si>
    <t>5R02-022</t>
  </si>
  <si>
    <t>5R02-50302</t>
  </si>
  <si>
    <t>City of River Falls</t>
  </si>
  <si>
    <t>River Falls</t>
  </si>
  <si>
    <t>5R06-039</t>
  </si>
  <si>
    <t>5R06-50303</t>
  </si>
  <si>
    <t>Fulton County</t>
  </si>
  <si>
    <t>Lewistown</t>
  </si>
  <si>
    <t>5R01-031</t>
  </si>
  <si>
    <t>5R01-50304</t>
  </si>
  <si>
    <t>LaGrange County Council on Aging</t>
  </si>
  <si>
    <t>5R02-044</t>
  </si>
  <si>
    <t>5R02-50305</t>
  </si>
  <si>
    <t>Lifestream Services, Inc.</t>
  </si>
  <si>
    <t>YORKTOWN</t>
  </si>
  <si>
    <t>5R02-037</t>
  </si>
  <si>
    <t>5R02-50307</t>
  </si>
  <si>
    <t>ELLETTSVILLE</t>
  </si>
  <si>
    <t>5R02-020</t>
  </si>
  <si>
    <t>5R02-50308</t>
  </si>
  <si>
    <t>Neillsville</t>
  </si>
  <si>
    <t>Cass County Transportation Authority</t>
  </si>
  <si>
    <t>Cassopolis</t>
  </si>
  <si>
    <t>5R03-020</t>
  </si>
  <si>
    <t>5R03-50310</t>
  </si>
  <si>
    <t>Peoria County</t>
  </si>
  <si>
    <t>5R01-016</t>
  </si>
  <si>
    <t>5R01-50312</t>
  </si>
  <si>
    <t>Charlevoix County Public Transportation</t>
  </si>
  <si>
    <t>Boyne City</t>
  </si>
  <si>
    <t>5R03-021</t>
  </si>
  <si>
    <t>5R03-50313</t>
  </si>
  <si>
    <t>Clinton Area Transit System</t>
  </si>
  <si>
    <t>St. Johns</t>
  </si>
  <si>
    <t>5R03-023</t>
  </si>
  <si>
    <t>5R03-50314</t>
  </si>
  <si>
    <t>Shawnee Mass Transit District</t>
  </si>
  <si>
    <t>5R01-035</t>
  </si>
  <si>
    <t>5R01-50315</t>
  </si>
  <si>
    <t>5R05-076</t>
  </si>
  <si>
    <t>5R05-50316</t>
  </si>
  <si>
    <t>City of Baraboo</t>
  </si>
  <si>
    <t>Baraboo</t>
  </si>
  <si>
    <t>5R06-009</t>
  </si>
  <si>
    <t>5R06-50318</t>
  </si>
  <si>
    <t>City of Watertown</t>
  </si>
  <si>
    <t>5R06-044</t>
  </si>
  <si>
    <t>5R06-50319</t>
  </si>
  <si>
    <t>Brainerd, City of</t>
  </si>
  <si>
    <t>Brainerd</t>
  </si>
  <si>
    <t>5R04-012</t>
  </si>
  <si>
    <t>5R04-50322</t>
  </si>
  <si>
    <t>Adrian Dial-A-Ride</t>
  </si>
  <si>
    <t>Adrian</t>
  </si>
  <si>
    <t>5R03-002</t>
  </si>
  <si>
    <t>5R03-50323</t>
  </si>
  <si>
    <t>Lifetime Resources, Inc.</t>
  </si>
  <si>
    <t>Dillsboro</t>
  </si>
  <si>
    <t>5R02-026</t>
  </si>
  <si>
    <t>5R02-50324</t>
  </si>
  <si>
    <t>Geauga County Transit</t>
  </si>
  <si>
    <t>Chardon</t>
  </si>
  <si>
    <t>5R05-052</t>
  </si>
  <si>
    <t>5R05-50326</t>
  </si>
  <si>
    <t>South Central Illinois Mass Transit District</t>
  </si>
  <si>
    <t>Centralia</t>
  </si>
  <si>
    <t>5R01-040</t>
  </si>
  <si>
    <t>5R01-50327</t>
  </si>
  <si>
    <t>Kankakee County</t>
  </si>
  <si>
    <t>Kankakee</t>
  </si>
  <si>
    <t>5R01-012</t>
  </si>
  <si>
    <t>5R01-50328</t>
  </si>
  <si>
    <t>Woodford County</t>
  </si>
  <si>
    <t>Eureka</t>
  </si>
  <si>
    <t>5R01-041</t>
  </si>
  <si>
    <t>5R01-50329</t>
  </si>
  <si>
    <t>DeKalb County Council on Aging</t>
  </si>
  <si>
    <t>5R02-041</t>
  </si>
  <si>
    <t>5R02-50330</t>
  </si>
  <si>
    <t>Hibbing, City of</t>
  </si>
  <si>
    <t>Hibbing</t>
  </si>
  <si>
    <t>5R04-003</t>
  </si>
  <si>
    <t>5R04-50332</t>
  </si>
  <si>
    <t>Prairie Five CAC, Inc.</t>
  </si>
  <si>
    <t>Montevideo</t>
  </si>
  <si>
    <t>5R04-056</t>
  </si>
  <si>
    <t>5R04-50334</t>
  </si>
  <si>
    <t>Greater Lapeer Transportation Authority</t>
  </si>
  <si>
    <t xml:space="preserve">Lapeer </t>
  </si>
  <si>
    <t>5R03-032</t>
  </si>
  <si>
    <t>5R03-50335</t>
  </si>
  <si>
    <t>City of Waupaca</t>
  </si>
  <si>
    <t>Waupaca</t>
  </si>
  <si>
    <t>5R06-045</t>
  </si>
  <si>
    <t>5R06-50336</t>
  </si>
  <si>
    <t>Branch Area Transit Authority</t>
  </si>
  <si>
    <t>Coldwater</t>
  </si>
  <si>
    <t>5R03-015</t>
  </si>
  <si>
    <t>5R03-50337</t>
  </si>
  <si>
    <t>McLean County</t>
  </si>
  <si>
    <t>5R01-034</t>
  </si>
  <si>
    <t>5R01-50338</t>
  </si>
  <si>
    <t>Monroe Randolph Transit District</t>
  </si>
  <si>
    <t>5R01-046</t>
  </si>
  <si>
    <t>5R01-50339</t>
  </si>
  <si>
    <t>Otsego County Board of Commissioners</t>
  </si>
  <si>
    <t>Gaylord</t>
  </si>
  <si>
    <t>5R03-058</t>
  </si>
  <si>
    <t>5R03-50340</t>
  </si>
  <si>
    <t>South East Area Transit</t>
  </si>
  <si>
    <t>Zanesville</t>
  </si>
  <si>
    <t>5R05-074</t>
  </si>
  <si>
    <t>5R05-50341</t>
  </si>
  <si>
    <t>5R02-008</t>
  </si>
  <si>
    <t>Perry County Transit</t>
  </si>
  <si>
    <t>New Lexington</t>
  </si>
  <si>
    <t>5R05-066</t>
  </si>
  <si>
    <t>5R05-50343</t>
  </si>
  <si>
    <t>Ogemaw County Public Transportation</t>
  </si>
  <si>
    <t>West Branch</t>
  </si>
  <si>
    <t>5R03-056</t>
  </si>
  <si>
    <t>5R03-50344</t>
  </si>
  <si>
    <t>Effingham County</t>
  </si>
  <si>
    <t>Effingham</t>
  </si>
  <si>
    <t>5R01-062</t>
  </si>
  <si>
    <t>5R01-50345</t>
  </si>
  <si>
    <t>Sanilac County Board of Commissioners</t>
  </si>
  <si>
    <t>5R03-062</t>
  </si>
  <si>
    <t>5R03-50346</t>
  </si>
  <si>
    <t>Corydon</t>
  </si>
  <si>
    <t>5R02-031</t>
  </si>
  <si>
    <t>5R02-50347</t>
  </si>
  <si>
    <t>Winona, City of</t>
  </si>
  <si>
    <t>Winona</t>
  </si>
  <si>
    <t>5R04-037</t>
  </si>
  <si>
    <t>5R04-50349</t>
  </si>
  <si>
    <t>City of Waupun</t>
  </si>
  <si>
    <t>Waupun</t>
  </si>
  <si>
    <t>5R06-046</t>
  </si>
  <si>
    <t>5R06-50350</t>
  </si>
  <si>
    <t>Hamilton County Express Public Transit</t>
  </si>
  <si>
    <t>Noblesville</t>
  </si>
  <si>
    <t>5R02-033</t>
  </si>
  <si>
    <t>Yorkville</t>
  </si>
  <si>
    <t>5R01-049</t>
  </si>
  <si>
    <t>5R01-50352</t>
  </si>
  <si>
    <t>Tri-Valley Opportunity Council, Inc.</t>
  </si>
  <si>
    <t>Crookston</t>
  </si>
  <si>
    <t>5R04-010</t>
  </si>
  <si>
    <t>5R04-50353</t>
  </si>
  <si>
    <t>Huntingburg Transit System</t>
  </si>
  <si>
    <t>Huntingburg</t>
  </si>
  <si>
    <t>5R02-009</t>
  </si>
  <si>
    <t>5R02-50354</t>
  </si>
  <si>
    <t>Barry County Transit</t>
  </si>
  <si>
    <t>Hastings</t>
  </si>
  <si>
    <t>5R03-009</t>
  </si>
  <si>
    <t>5R03-50355</t>
  </si>
  <si>
    <t>Delta Area Transit Authority</t>
  </si>
  <si>
    <t>Escanaba</t>
  </si>
  <si>
    <t>5R03-025</t>
  </si>
  <si>
    <t>5R03-50356</t>
  </si>
  <si>
    <t>5R02-015</t>
  </si>
  <si>
    <t>5R02-50358</t>
  </si>
  <si>
    <t>City of Stevens Point</t>
  </si>
  <si>
    <t>Stevens Point</t>
  </si>
  <si>
    <t>5R06-041</t>
  </si>
  <si>
    <t>5R06-50359</t>
  </si>
  <si>
    <t>City of New Richmond</t>
  </si>
  <si>
    <t>New Richmond</t>
  </si>
  <si>
    <t>5R06-029</t>
  </si>
  <si>
    <t>5R06-50360</t>
  </si>
  <si>
    <t>5R02-010</t>
  </si>
  <si>
    <t>5R02-50361</t>
  </si>
  <si>
    <t>Huron County Transit</t>
  </si>
  <si>
    <t>5R05-056</t>
  </si>
  <si>
    <t>5R05-50362</t>
  </si>
  <si>
    <t>Scioto County/Access Scioto County</t>
  </si>
  <si>
    <t>5R05-071</t>
  </si>
  <si>
    <t>5R05-50363</t>
  </si>
  <si>
    <t>Jo Daviess County</t>
  </si>
  <si>
    <t>Galena</t>
  </si>
  <si>
    <t>5R01-011</t>
  </si>
  <si>
    <t>5R01-50364</t>
  </si>
  <si>
    <t>Town of Waveland</t>
  </si>
  <si>
    <t>5R02-017</t>
  </si>
  <si>
    <t>5R02-50365</t>
  </si>
  <si>
    <t>Sturgeon Bay</t>
  </si>
  <si>
    <t>5R06-053</t>
  </si>
  <si>
    <t>5R06-50366</t>
  </si>
  <si>
    <t>Manistee County Transportation, Inc.</t>
  </si>
  <si>
    <t xml:space="preserve">Manistee </t>
  </si>
  <si>
    <t>5R03-048</t>
  </si>
  <si>
    <t>5R03-50369</t>
  </si>
  <si>
    <t>Huron Transit Corporation</t>
  </si>
  <si>
    <t>Bad Axe</t>
  </si>
  <si>
    <t>5R03-037</t>
  </si>
  <si>
    <t>5R03-50370</t>
  </si>
  <si>
    <t>Ontonagon County Public Transit</t>
  </si>
  <si>
    <t>Ontonagon</t>
  </si>
  <si>
    <t>5R03-057</t>
  </si>
  <si>
    <t>5R03-50371</t>
  </si>
  <si>
    <t>Cadillac/Wexford Transit Authority</t>
  </si>
  <si>
    <t>Cadillac</t>
  </si>
  <si>
    <t>5R03-017</t>
  </si>
  <si>
    <t>5R03-50374</t>
  </si>
  <si>
    <t>City of Whitewater</t>
  </si>
  <si>
    <t>Whitewater</t>
  </si>
  <si>
    <t>5R06-048</t>
  </si>
  <si>
    <t>5R06-50375</t>
  </si>
  <si>
    <t>Hancock Area Transportation Services</t>
  </si>
  <si>
    <t>Findlay</t>
  </si>
  <si>
    <t>5R05-054</t>
  </si>
  <si>
    <t>5R05-50377</t>
  </si>
  <si>
    <t>Becker County Transit</t>
  </si>
  <si>
    <t>Detroit Lakes</t>
  </si>
  <si>
    <t>5R04-021</t>
  </si>
  <si>
    <t>5R04-50379</t>
  </si>
  <si>
    <t>Ashland Public Transit</t>
  </si>
  <si>
    <t>5R05-041</t>
  </si>
  <si>
    <t>5R05-50382</t>
  </si>
  <si>
    <t>Van Buren Public Transit</t>
  </si>
  <si>
    <t>5R03-069</t>
  </si>
  <si>
    <t>5R03-50383</t>
  </si>
  <si>
    <t>Brown County Family Services</t>
  </si>
  <si>
    <t>New Ulm</t>
  </si>
  <si>
    <t>5R04-038</t>
  </si>
  <si>
    <t>5R04-50384</t>
  </si>
  <si>
    <t>Hancock County</t>
  </si>
  <si>
    <t>5R01-047</t>
  </si>
  <si>
    <t>5R01-50385</t>
  </si>
  <si>
    <t>Houghton Motor Transit Line</t>
  </si>
  <si>
    <t xml:space="preserve">Houghton </t>
  </si>
  <si>
    <t>5R03-036</t>
  </si>
  <si>
    <t>5R03-50386</t>
  </si>
  <si>
    <t>LIBERTY</t>
  </si>
  <si>
    <t>5R02-038</t>
  </si>
  <si>
    <t>5R02-50387</t>
  </si>
  <si>
    <t>Marion Area Transit</t>
  </si>
  <si>
    <t>5R05-060</t>
  </si>
  <si>
    <t>5R05-50388</t>
  </si>
  <si>
    <t>Orange County Transit</t>
  </si>
  <si>
    <t>Paoli</t>
  </si>
  <si>
    <t>5R02-019</t>
  </si>
  <si>
    <t>5R02-50389</t>
  </si>
  <si>
    <t>Ashtabula County Transportation System</t>
  </si>
  <si>
    <t>Ashtabula</t>
  </si>
  <si>
    <t>5R05-042</t>
  </si>
  <si>
    <t>5R05-50390</t>
  </si>
  <si>
    <t>City of Edgerton</t>
  </si>
  <si>
    <t>Edgerton</t>
  </si>
  <si>
    <t>5R06-014</t>
  </si>
  <si>
    <t>5R06-50391</t>
  </si>
  <si>
    <t>VINCINNES</t>
  </si>
  <si>
    <t>5R02-024</t>
  </si>
  <si>
    <t>5R02-50392</t>
  </si>
  <si>
    <t>Trailblazer Joint Powers Board</t>
  </si>
  <si>
    <t>5R04-058</t>
  </si>
  <si>
    <t>5R04-50394</t>
  </si>
  <si>
    <t>Gladwin City/County Transit</t>
  </si>
  <si>
    <t>Gladwin</t>
  </si>
  <si>
    <t>5R03-030</t>
  </si>
  <si>
    <t>5R03-50395</t>
  </si>
  <si>
    <t>5R06-018</t>
  </si>
  <si>
    <t>5R06-50396</t>
  </si>
  <si>
    <t>Hubbard County</t>
  </si>
  <si>
    <t>Park Rapids</t>
  </si>
  <si>
    <t>5R04-006</t>
  </si>
  <si>
    <t>5R04-50397</t>
  </si>
  <si>
    <t>Belding-Dial-A-Ride</t>
  </si>
  <si>
    <t>Belding</t>
  </si>
  <si>
    <t>5R03-011</t>
  </si>
  <si>
    <t>5R03-50398</t>
  </si>
  <si>
    <t>Fayette Community on Aging &amp; Aged, Inc.</t>
  </si>
  <si>
    <t>Connersville</t>
  </si>
  <si>
    <t>5R02-004</t>
  </si>
  <si>
    <t>5R02-50399</t>
  </si>
  <si>
    <t>City of Fort Atkinson</t>
  </si>
  <si>
    <t>Fort Atkinson</t>
  </si>
  <si>
    <t>5R06-015</t>
  </si>
  <si>
    <t>5R06-50400</t>
  </si>
  <si>
    <t>5R06-008</t>
  </si>
  <si>
    <t>5R06-50401</t>
  </si>
  <si>
    <t>Wells County Council on Aging</t>
  </si>
  <si>
    <t>5R02-029</t>
  </si>
  <si>
    <t>5R02-50403</t>
  </si>
  <si>
    <t>Greenville Transit</t>
  </si>
  <si>
    <t>5R03-033</t>
  </si>
  <si>
    <t>5R03-50404</t>
  </si>
  <si>
    <t>City of Wisconsin Rapids</t>
  </si>
  <si>
    <t>Wisconsin Rapids</t>
  </si>
  <si>
    <t>5R06-049</t>
  </si>
  <si>
    <t>5R06-50405</t>
  </si>
  <si>
    <t>Lancaster Public Transit System</t>
  </si>
  <si>
    <t>5R05-057</t>
  </si>
  <si>
    <t>5R05-50406</t>
  </si>
  <si>
    <t>Transit Authority of Stone City</t>
  </si>
  <si>
    <t>BEDFORD</t>
  </si>
  <si>
    <t>5R02-001</t>
  </si>
  <si>
    <t>5R02-50407</t>
  </si>
  <si>
    <t>Hancock</t>
  </si>
  <si>
    <t>5R03-034</t>
  </si>
  <si>
    <t>5R03-50408</t>
  </si>
  <si>
    <t>Clintonville Transit Commission</t>
  </si>
  <si>
    <t>Clintonville</t>
  </si>
  <si>
    <t>5R06-013</t>
  </si>
  <si>
    <t>5R06-50409</t>
  </si>
  <si>
    <t>Fayette County Transportation Program</t>
  </si>
  <si>
    <t>Washington Court House</t>
  </si>
  <si>
    <t>5R05-051</t>
  </si>
  <si>
    <t>5R05-50410</t>
  </si>
  <si>
    <t>Logan County</t>
  </si>
  <si>
    <t>5R01-060</t>
  </si>
  <si>
    <t>5R01-50411</t>
  </si>
  <si>
    <t>City of Freeport</t>
  </si>
  <si>
    <t>Freeport</t>
  </si>
  <si>
    <t>5R01-007</t>
  </si>
  <si>
    <t>5R01-50412</t>
  </si>
  <si>
    <t>Bay Area Transportation Authority</t>
  </si>
  <si>
    <t>5R03-010</t>
  </si>
  <si>
    <t>5R03-50413</t>
  </si>
  <si>
    <t>West Central Mass Transit District</t>
  </si>
  <si>
    <t>5R01-028</t>
  </si>
  <si>
    <t>5R01-50414</t>
  </si>
  <si>
    <t>Greenville Transit System</t>
  </si>
  <si>
    <t>5R05-053</t>
  </si>
  <si>
    <t>5R05-50415</t>
  </si>
  <si>
    <t>Mecosta Osceola Transit Authority</t>
  </si>
  <si>
    <t>Big Rapids</t>
  </si>
  <si>
    <t>5R03-051</t>
  </si>
  <si>
    <t>5R03-50416</t>
  </si>
  <si>
    <t>City of Tomah</t>
  </si>
  <si>
    <t>Tomah</t>
  </si>
  <si>
    <t>5R06-062</t>
  </si>
  <si>
    <t>5R06-50418</t>
  </si>
  <si>
    <t>Tazewell County</t>
  </si>
  <si>
    <t>Pekin</t>
  </si>
  <si>
    <t>5R01-024</t>
  </si>
  <si>
    <t>5R01-50420</t>
  </si>
  <si>
    <t>McConnelsville</t>
  </si>
  <si>
    <t>5R05-064</t>
  </si>
  <si>
    <t>5R05-50421</t>
  </si>
  <si>
    <t>Kendalville</t>
  </si>
  <si>
    <t>5R02-021</t>
  </si>
  <si>
    <t>5R02-50422</t>
  </si>
  <si>
    <t>Transportation for Logan County</t>
  </si>
  <si>
    <t>Bellefonatine</t>
  </si>
  <si>
    <t>5R05-058</t>
  </si>
  <si>
    <t>5R05-50424</t>
  </si>
  <si>
    <t>Piatt County</t>
  </si>
  <si>
    <t>5R01-017</t>
  </si>
  <si>
    <t>5R01-50425</t>
  </si>
  <si>
    <t>Marquette County Transit Authority</t>
  </si>
  <si>
    <t xml:space="preserve">Marquette </t>
  </si>
  <si>
    <t>5R03-049</t>
  </si>
  <si>
    <t>5R03-50427</t>
  </si>
  <si>
    <t>SEMCAC</t>
  </si>
  <si>
    <t>Rushford</t>
  </si>
  <si>
    <t>5R04-033</t>
  </si>
  <si>
    <t>5R04-50428</t>
  </si>
  <si>
    <t>Chillicothe Transit System</t>
  </si>
  <si>
    <t>Chillicothe</t>
  </si>
  <si>
    <t>5R05-047</t>
  </si>
  <si>
    <t>5R05-50429</t>
  </si>
  <si>
    <t>Fosston, City of</t>
  </si>
  <si>
    <t>Fosston</t>
  </si>
  <si>
    <t>5R04-005</t>
  </si>
  <si>
    <t>5R04-50430</t>
  </si>
  <si>
    <t>City of Platteville</t>
  </si>
  <si>
    <t>Platteville</t>
  </si>
  <si>
    <t>5R06-030</t>
  </si>
  <si>
    <t>5R06-50431</t>
  </si>
  <si>
    <t>County of Kenosha</t>
  </si>
  <si>
    <t>5R06-073</t>
  </si>
  <si>
    <t>5R06-50432</t>
  </si>
  <si>
    <t>Fremont</t>
  </si>
  <si>
    <t>5R05-070</t>
  </si>
  <si>
    <t>5R05-50433</t>
  </si>
  <si>
    <t>Pickaway Area Rural Transit</t>
  </si>
  <si>
    <t>Circleville</t>
  </si>
  <si>
    <t>5R05-067</t>
  </si>
  <si>
    <t>5R05-50434</t>
  </si>
  <si>
    <t>City of Lake Mills</t>
  </si>
  <si>
    <t>Lake Mills</t>
  </si>
  <si>
    <t>5R06-020</t>
  </si>
  <si>
    <t>5R06-50435</t>
  </si>
  <si>
    <t>St. Joseph County Transportation Authority</t>
  </si>
  <si>
    <t>Three Rivers</t>
  </si>
  <si>
    <t>5R03-066</t>
  </si>
  <si>
    <t>5R03-50436</t>
  </si>
  <si>
    <t>Big Rapids Dial-A-Ride</t>
  </si>
  <si>
    <t>5R03-014</t>
  </si>
  <si>
    <t>5R03-50437</t>
  </si>
  <si>
    <t>Logan Transit System</t>
  </si>
  <si>
    <t>5R05-059</t>
  </si>
  <si>
    <t>5R05-50438</t>
  </si>
  <si>
    <t>Seneca County Agency Transportation</t>
  </si>
  <si>
    <t>Tiffin</t>
  </si>
  <si>
    <t>5R05-072</t>
  </si>
  <si>
    <t>5R05-50440</t>
  </si>
  <si>
    <t>WABASH</t>
  </si>
  <si>
    <t>5R02-030</t>
  </si>
  <si>
    <t>5R02-50441</t>
  </si>
  <si>
    <t>5R02-028</t>
  </si>
  <si>
    <t>5R02-50444</t>
  </si>
  <si>
    <t>Wadena County Social Services</t>
  </si>
  <si>
    <t>Wadena</t>
  </si>
  <si>
    <t>5R04-020</t>
  </si>
  <si>
    <t>5R04-50446</t>
  </si>
  <si>
    <t>Coles County</t>
  </si>
  <si>
    <t>5R01-004</t>
  </si>
  <si>
    <t>5R01-50447</t>
  </si>
  <si>
    <t>Watonwan County</t>
  </si>
  <si>
    <t>St. James</t>
  </si>
  <si>
    <t>5R04-047</t>
  </si>
  <si>
    <t>5R04-50448</t>
  </si>
  <si>
    <t>Cedar Valley Services, Inc.</t>
  </si>
  <si>
    <t>5R04-030</t>
  </si>
  <si>
    <t>5R04-50450</t>
  </si>
  <si>
    <t>Benson</t>
  </si>
  <si>
    <t>Antrim County Transportation</t>
  </si>
  <si>
    <t>Bellaire</t>
  </si>
  <si>
    <t>5R03-007</t>
  </si>
  <si>
    <t>5R03-50452</t>
  </si>
  <si>
    <t>Harrison</t>
  </si>
  <si>
    <t>5R03-022</t>
  </si>
  <si>
    <t>5R03-50453</t>
  </si>
  <si>
    <t>Peru</t>
  </si>
  <si>
    <t>5R02-023</t>
  </si>
  <si>
    <t>5R02-50454</t>
  </si>
  <si>
    <t>Gogebic County Transit</t>
  </si>
  <si>
    <t>Ironwood</t>
  </si>
  <si>
    <t>5R03-031</t>
  </si>
  <si>
    <t>5R03-50455</t>
  </si>
  <si>
    <t>Allegan County Transportation Services</t>
  </si>
  <si>
    <t>Allegan</t>
  </si>
  <si>
    <t>5R03-003</t>
  </si>
  <si>
    <t>5R03-50456</t>
  </si>
  <si>
    <t>Benzie Transportation Authority</t>
  </si>
  <si>
    <t>Beulah</t>
  </si>
  <si>
    <t>5R03-072</t>
  </si>
  <si>
    <t>5R03-50457</t>
  </si>
  <si>
    <t>Whiteside County</t>
  </si>
  <si>
    <t>Morrison</t>
  </si>
  <si>
    <t>5R01-050</t>
  </si>
  <si>
    <t>5R01-50458</t>
  </si>
  <si>
    <t>Ludington Mass Transportation Authority</t>
  </si>
  <si>
    <t>Ludington</t>
  </si>
  <si>
    <t>5R03-047</t>
  </si>
  <si>
    <t>5R03-50459</t>
  </si>
  <si>
    <t>City of Manitowoc</t>
  </si>
  <si>
    <t>Manitowoc</t>
  </si>
  <si>
    <t>5R06-021</t>
  </si>
  <si>
    <t>5R06-50461</t>
  </si>
  <si>
    <t>Harrison County Rural Transit</t>
  </si>
  <si>
    <t>Cadiz</t>
  </si>
  <si>
    <t>5R05-055</t>
  </si>
  <si>
    <t>5R05-50462</t>
  </si>
  <si>
    <t>Berrien County Public Transportation</t>
  </si>
  <si>
    <t>5R03-012</t>
  </si>
  <si>
    <t>5R03-50463</t>
  </si>
  <si>
    <t>Pike County/Community Action Transit System</t>
  </si>
  <si>
    <t>Piketon</t>
  </si>
  <si>
    <t>5R05-068</t>
  </si>
  <si>
    <t>5R05-50464</t>
  </si>
  <si>
    <t>City of Beaver Dam</t>
  </si>
  <si>
    <t>Beaver Dam</t>
  </si>
  <si>
    <t>5R06-010</t>
  </si>
  <si>
    <t>5R06-50466</t>
  </si>
  <si>
    <t>Whitley County Transit</t>
  </si>
  <si>
    <t>Columbia City</t>
  </si>
  <si>
    <t>5R02-039</t>
  </si>
  <si>
    <t>5R02-50468</t>
  </si>
  <si>
    <t>City of Portage</t>
  </si>
  <si>
    <t>5R06-032</t>
  </si>
  <si>
    <t>5R06-50470</t>
  </si>
  <si>
    <t>Southwestern MN Opportunity Council, Inc.</t>
  </si>
  <si>
    <t>Worthington</t>
  </si>
  <si>
    <t>5R04-046</t>
  </si>
  <si>
    <t>5R04-50471</t>
  </si>
  <si>
    <t>Lenawee Transportation Corporation</t>
  </si>
  <si>
    <t>5R03-046</t>
  </si>
  <si>
    <t>5R03-50473</t>
  </si>
  <si>
    <t>Tri-County Action Program, Inc.</t>
  </si>
  <si>
    <t>Waite Park</t>
  </si>
  <si>
    <t>5R04-019</t>
  </si>
  <si>
    <t>5R04-50474</t>
  </si>
  <si>
    <t>Yates Township Transportation System</t>
  </si>
  <si>
    <t>Idlewild</t>
  </si>
  <si>
    <t>5R03-070</t>
  </si>
  <si>
    <t>5R03-50476</t>
  </si>
  <si>
    <t>City of Marinette</t>
  </si>
  <si>
    <t>5R06-022</t>
  </si>
  <si>
    <t>5R06-50478</t>
  </si>
  <si>
    <t>Lisbon</t>
  </si>
  <si>
    <t>5R05-048</t>
  </si>
  <si>
    <t>5R05-50481</t>
  </si>
  <si>
    <t>City of Prairie du Chien</t>
  </si>
  <si>
    <t>Prairie du Chien</t>
  </si>
  <si>
    <t>5R06-034</t>
  </si>
  <si>
    <t>5R06-50482</t>
  </si>
  <si>
    <t>Franklin County Public Transportation</t>
  </si>
  <si>
    <t>Brookville</t>
  </si>
  <si>
    <t>5R02-005</t>
  </si>
  <si>
    <t>5R02-50483</t>
  </si>
  <si>
    <t>Fulton County Council on Aging</t>
  </si>
  <si>
    <t>5R02-006</t>
  </si>
  <si>
    <t>5R02-50484</t>
  </si>
  <si>
    <t>City of Marion</t>
  </si>
  <si>
    <t>5R02-027</t>
  </si>
  <si>
    <t>5R02-50485</t>
  </si>
  <si>
    <t>Sault Sainte Marie, City of</t>
  </si>
  <si>
    <t>Sault Sainte Marie</t>
  </si>
  <si>
    <t>5R03-063</t>
  </si>
  <si>
    <t>5R03-50487</t>
  </si>
  <si>
    <t>Paul Bunyan Transit</t>
  </si>
  <si>
    <t>Bemidji</t>
  </si>
  <si>
    <t>5R04-007</t>
  </si>
  <si>
    <t>5R04-50489</t>
  </si>
  <si>
    <t>City of Reedsburg</t>
  </si>
  <si>
    <t>Reedsburg</t>
  </si>
  <si>
    <t>5R06-036</t>
  </si>
  <si>
    <t>5R06-50490</t>
  </si>
  <si>
    <t>City of Medford</t>
  </si>
  <si>
    <t>5R06-025</t>
  </si>
  <si>
    <t>5R06-50491</t>
  </si>
  <si>
    <t>Alma-Dial-A-Ride</t>
  </si>
  <si>
    <t>5R03-004</t>
  </si>
  <si>
    <t>5R03-50492</t>
  </si>
  <si>
    <t>Area 7 Agency on Aging - Vigo Co.</t>
  </si>
  <si>
    <t>5R02-040</t>
  </si>
  <si>
    <t>5R02-50493</t>
  </si>
  <si>
    <t>Dowagiac Dial-A--Ride</t>
  </si>
  <si>
    <t>Dowagiac</t>
  </si>
  <si>
    <t>5R03-026</t>
  </si>
  <si>
    <t>5R03-50494</t>
  </si>
  <si>
    <t>Interurban Transit Authority</t>
  </si>
  <si>
    <t>Douglas</t>
  </si>
  <si>
    <t>5R03-038</t>
  </si>
  <si>
    <t>5R03-50495</t>
  </si>
  <si>
    <t>Shelbyville</t>
  </si>
  <si>
    <t>5R01-021</t>
  </si>
  <si>
    <t>5R01-50496</t>
  </si>
  <si>
    <t>Shelby Public Transit</t>
  </si>
  <si>
    <t>Sidney</t>
  </si>
  <si>
    <t>5R05-073</t>
  </si>
  <si>
    <t>5R05-50497</t>
  </si>
  <si>
    <t>Clinton County Commissioners</t>
  </si>
  <si>
    <t>FRANKFORT</t>
  </si>
  <si>
    <t>5R02-003</t>
  </si>
  <si>
    <t>5R02-50499</t>
  </si>
  <si>
    <t>City of Rhinelander</t>
  </si>
  <si>
    <t>Rhinelander</t>
  </si>
  <si>
    <t>5R06-037</t>
  </si>
  <si>
    <t>5R06-50500</t>
  </si>
  <si>
    <t>City of Seymour</t>
  </si>
  <si>
    <t>Seymour</t>
  </si>
  <si>
    <t>5R02-018</t>
  </si>
  <si>
    <t>5R02-50501</t>
  </si>
  <si>
    <t>City of Galesburg</t>
  </si>
  <si>
    <t>Galesburg</t>
  </si>
  <si>
    <t>5R01-008</t>
  </si>
  <si>
    <t>5R01-50502</t>
  </si>
  <si>
    <t>Crawford County Transportation Authority</t>
  </si>
  <si>
    <t>Grayling</t>
  </si>
  <si>
    <t>5R03-024</t>
  </si>
  <si>
    <t>5R03-50503</t>
  </si>
  <si>
    <t>Productive Alternatives</t>
  </si>
  <si>
    <t>Fergus Falls</t>
  </si>
  <si>
    <t>5R04-064</t>
  </si>
  <si>
    <t>5R04-50504</t>
  </si>
  <si>
    <t>City of Merrill</t>
  </si>
  <si>
    <t>Merrill</t>
  </si>
  <si>
    <t>5R06-026</t>
  </si>
  <si>
    <t>5R06-50505</t>
  </si>
  <si>
    <t>City of Berlin</t>
  </si>
  <si>
    <t>5R06-011</t>
  </si>
  <si>
    <t>5R06-50506</t>
  </si>
  <si>
    <t>5R06-007</t>
  </si>
  <si>
    <t>5R06-50507</t>
  </si>
  <si>
    <t>Three Rivers Community Action, Inc.</t>
  </si>
  <si>
    <t>Plainview</t>
  </si>
  <si>
    <t>5R04-036</t>
  </si>
  <si>
    <t>5R04-50510</t>
  </si>
  <si>
    <t>ALTRAN Transit Authority</t>
  </si>
  <si>
    <t>Munising</t>
  </si>
  <si>
    <t>5R03-001</t>
  </si>
  <si>
    <t>5R03-50511</t>
  </si>
  <si>
    <t>City of Mauston</t>
  </si>
  <si>
    <t>Mauston</t>
  </si>
  <si>
    <t>5R06-024</t>
  </si>
  <si>
    <t>5R06-50513</t>
  </si>
  <si>
    <t>Ionia Dial-A-Ride</t>
  </si>
  <si>
    <t>Ionia</t>
  </si>
  <si>
    <t>5R03-040</t>
  </si>
  <si>
    <t>5R03-50514</t>
  </si>
  <si>
    <t>Pointe Coupee Council on Aging</t>
  </si>
  <si>
    <t>New Roads</t>
  </si>
  <si>
    <t>6R02-018</t>
  </si>
  <si>
    <t>6R02-60135</t>
  </si>
  <si>
    <t>Mid-Delta Transit</t>
  </si>
  <si>
    <t>Helena West Helena</t>
  </si>
  <si>
    <t>6R01-004</t>
  </si>
  <si>
    <t>6R01-60136</t>
  </si>
  <si>
    <t>North Central Regional Transit District</t>
  </si>
  <si>
    <t>6R03-031</t>
  </si>
  <si>
    <t>6R01-007</t>
  </si>
  <si>
    <t>6R01-60140</t>
  </si>
  <si>
    <t>Heart of Texas Council of Governments</t>
  </si>
  <si>
    <t>6R05-030</t>
  </si>
  <si>
    <t>6R05-60142</t>
  </si>
  <si>
    <t>Rolling Plains Management Corporation / SHARP Lines</t>
  </si>
  <si>
    <t xml:space="preserve">Crowell </t>
  </si>
  <si>
    <t>6R05-008</t>
  </si>
  <si>
    <t>6R05-60143</t>
  </si>
  <si>
    <t>6R05-003</t>
  </si>
  <si>
    <t>6R05-60145</t>
  </si>
  <si>
    <t>United Community Action Program, Inc.</t>
  </si>
  <si>
    <t xml:space="preserve">Pawnee </t>
  </si>
  <si>
    <t>6R04-009</t>
  </si>
  <si>
    <t>6R04-60146</t>
  </si>
  <si>
    <t xml:space="preserve">Kingsville </t>
  </si>
  <si>
    <t>6R05-010</t>
  </si>
  <si>
    <t>6R05-60147</t>
  </si>
  <si>
    <t>Village of Milan</t>
  </si>
  <si>
    <t>Milan</t>
  </si>
  <si>
    <t>6R03-024</t>
  </si>
  <si>
    <t>6R03-60148</t>
  </si>
  <si>
    <t>Pontotoc County Public Transit Authority</t>
  </si>
  <si>
    <t>6R04-011</t>
  </si>
  <si>
    <t>6R04-60150</t>
  </si>
  <si>
    <t>Silver City</t>
  </si>
  <si>
    <t>6R03-037</t>
  </si>
  <si>
    <t>6R03-60151</t>
  </si>
  <si>
    <t>City of Del Rio Transportation</t>
  </si>
  <si>
    <t xml:space="preserve">Del Rio </t>
  </si>
  <si>
    <t>6R05-038</t>
  </si>
  <si>
    <t>6R05-60152</t>
  </si>
  <si>
    <t>Red River Council on Aging</t>
  </si>
  <si>
    <t>Coushatta</t>
  </si>
  <si>
    <t>6R02-019</t>
  </si>
  <si>
    <t>6R02-60154</t>
  </si>
  <si>
    <t xml:space="preserve">Beaumont </t>
  </si>
  <si>
    <t>6R05-004</t>
  </si>
  <si>
    <t>6R05-60155</t>
  </si>
  <si>
    <t>City of Socorro</t>
  </si>
  <si>
    <t>Socorro</t>
  </si>
  <si>
    <t>6R03-026</t>
  </si>
  <si>
    <t>6R03-60157</t>
  </si>
  <si>
    <t>South Plains Community Action Association, Inc.</t>
  </si>
  <si>
    <t xml:space="preserve">Levelland </t>
  </si>
  <si>
    <t>6R05-035</t>
  </si>
  <si>
    <t>6R05-60159</t>
  </si>
  <si>
    <t>OSU-Stillwater Community Transit</t>
  </si>
  <si>
    <t>Stillwater</t>
  </si>
  <si>
    <t>6R04-014</t>
  </si>
  <si>
    <t>6R04-60160</t>
  </si>
  <si>
    <t>Eureka Springs Transit</t>
  </si>
  <si>
    <t>Eureka Springs</t>
  </si>
  <si>
    <t>6R01-003</t>
  </si>
  <si>
    <t>6R01-60161</t>
  </si>
  <si>
    <t>Jefferson Davis Council on Aging</t>
  </si>
  <si>
    <t>Jennings</t>
  </si>
  <si>
    <t>6R02-014</t>
  </si>
  <si>
    <t>6R02-60163</t>
  </si>
  <si>
    <t>City of DeRidder/Beauregard Transit</t>
  </si>
  <si>
    <t>Leesville</t>
  </si>
  <si>
    <t>6R02-035</t>
  </si>
  <si>
    <t>6R02-60164</t>
  </si>
  <si>
    <t>Community Action Development Corporation</t>
  </si>
  <si>
    <t>6R04-017</t>
  </si>
  <si>
    <t>6R04-60165</t>
  </si>
  <si>
    <t>City of Roswell</t>
  </si>
  <si>
    <t>Roswell</t>
  </si>
  <si>
    <t>6R03-008</t>
  </si>
  <si>
    <t>6R03-60167</t>
  </si>
  <si>
    <t>Washington Parish Council on Aging</t>
  </si>
  <si>
    <t>Franklinton</t>
  </si>
  <si>
    <t>6R02-029</t>
  </si>
  <si>
    <t>6R02-60168</t>
  </si>
  <si>
    <t>Evangeline Council on Aging</t>
  </si>
  <si>
    <t>Ville Platte</t>
  </si>
  <si>
    <t>6R02-012</t>
  </si>
  <si>
    <t>6R02-60169</t>
  </si>
  <si>
    <t>KI BOIS Community Action Foundation, Inc.</t>
  </si>
  <si>
    <t>Stigler</t>
  </si>
  <si>
    <t>6R04-010</t>
  </si>
  <si>
    <t>6R04-60172</t>
  </si>
  <si>
    <t xml:space="preserve">South Padre Island </t>
  </si>
  <si>
    <t>6R05-025</t>
  </si>
  <si>
    <t>6R05-60173</t>
  </si>
  <si>
    <t xml:space="preserve">Alice </t>
  </si>
  <si>
    <t>6R05-011</t>
  </si>
  <si>
    <t>6R05-60175</t>
  </si>
  <si>
    <t>Senior Center Resources and Public Transit, Inc.</t>
  </si>
  <si>
    <t xml:space="preserve">Greenville </t>
  </si>
  <si>
    <t>6R05-047</t>
  </si>
  <si>
    <t>6R05-60176</t>
  </si>
  <si>
    <t xml:space="preserve">El Paso </t>
  </si>
  <si>
    <t>6R05-034</t>
  </si>
  <si>
    <t>6R05-60179</t>
  </si>
  <si>
    <t>East Feliciana Council on Aging</t>
  </si>
  <si>
    <t>6R02-011</t>
  </si>
  <si>
    <t>6R02-60180</t>
  </si>
  <si>
    <t>City of Guymon</t>
  </si>
  <si>
    <t>Guymon</t>
  </si>
  <si>
    <t>6R04-012</t>
  </si>
  <si>
    <t>6R04-60181</t>
  </si>
  <si>
    <t>Delta Community Action Foundation, Inc.</t>
  </si>
  <si>
    <t>Lindsay</t>
  </si>
  <si>
    <t>6R04-005</t>
  </si>
  <si>
    <t>6R04-60183</t>
  </si>
  <si>
    <t>City of Carlsbad</t>
  </si>
  <si>
    <t>Carlsbad</t>
  </si>
  <si>
    <t>6R03-027</t>
  </si>
  <si>
    <t>6R03-60184</t>
  </si>
  <si>
    <t xml:space="preserve">Laredo </t>
  </si>
  <si>
    <t>6R05-018</t>
  </si>
  <si>
    <t>6R05-60185</t>
  </si>
  <si>
    <t>Kilgore</t>
  </si>
  <si>
    <t>6R05-029</t>
  </si>
  <si>
    <t>6R05-60186</t>
  </si>
  <si>
    <t>North Arkansas Transportation Service</t>
  </si>
  <si>
    <t>6R01-005</t>
  </si>
  <si>
    <t>6R01-60189</t>
  </si>
  <si>
    <t>City of Hobbs</t>
  </si>
  <si>
    <t>Hobbs</t>
  </si>
  <si>
    <t>6R03-005</t>
  </si>
  <si>
    <t>6R03-60190</t>
  </si>
  <si>
    <t>Little Dixie Community Action Agency, Inc.</t>
  </si>
  <si>
    <t>6R04-002</t>
  </si>
  <si>
    <t>6R04-60191</t>
  </si>
  <si>
    <t xml:space="preserve">Amarillo </t>
  </si>
  <si>
    <t>6R05-002</t>
  </si>
  <si>
    <t>6R05-60192</t>
  </si>
  <si>
    <t>Town of Beaver</t>
  </si>
  <si>
    <t>Beaver</t>
  </si>
  <si>
    <t>6R04-019</t>
  </si>
  <si>
    <t>6R04-60193</t>
  </si>
  <si>
    <t>Webster Parish Police Jury- OCS</t>
  </si>
  <si>
    <t>Minden</t>
  </si>
  <si>
    <t>6R02-030</t>
  </si>
  <si>
    <t>6R02-60194</t>
  </si>
  <si>
    <t>St Martin Council on Aging</t>
  </si>
  <si>
    <t>Breaux Bridge</t>
  </si>
  <si>
    <t>6R02-022</t>
  </si>
  <si>
    <t>6R02-60195</t>
  </si>
  <si>
    <t>Tangipahoa Voluntary Council on Aging</t>
  </si>
  <si>
    <t>Amite</t>
  </si>
  <si>
    <t>6R02-025</t>
  </si>
  <si>
    <t>Calcasieu Office of Community Services</t>
  </si>
  <si>
    <t>6R02-006</t>
  </si>
  <si>
    <t>6R02-60198</t>
  </si>
  <si>
    <t>St Mary Community Action Committee Assoc</t>
  </si>
  <si>
    <t>6R02-023</t>
  </si>
  <si>
    <t>6R02-60199</t>
  </si>
  <si>
    <t>Livingston Council on Aging</t>
  </si>
  <si>
    <t>Denham Springs</t>
  </si>
  <si>
    <t>6R02-015</t>
  </si>
  <si>
    <t>6R02-60200</t>
  </si>
  <si>
    <t>Aspermont Small Business Development Center, Inc.</t>
  </si>
  <si>
    <t xml:space="preserve">Aspermont </t>
  </si>
  <si>
    <t>6R05-001</t>
  </si>
  <si>
    <t>6R05-60202</t>
  </si>
  <si>
    <t>Muskogee County Public Transit Authority</t>
  </si>
  <si>
    <t>Muskogee</t>
  </si>
  <si>
    <t>6R04-015</t>
  </si>
  <si>
    <t>6R04-60203</t>
  </si>
  <si>
    <t>North East Arkansas Transit</t>
  </si>
  <si>
    <t>6R01-019</t>
  </si>
  <si>
    <t>6R01-60204</t>
  </si>
  <si>
    <t>Inca Community Services, Inc.</t>
  </si>
  <si>
    <t>Atoka</t>
  </si>
  <si>
    <t>6R04-003</t>
  </si>
  <si>
    <t>6R04-60205</t>
  </si>
  <si>
    <t>Zia Therapy Center, Inc.</t>
  </si>
  <si>
    <t>Alamogordo</t>
  </si>
  <si>
    <t>6R03-018</t>
  </si>
  <si>
    <t>Assumption Parish Council on Aging</t>
  </si>
  <si>
    <t>Napoleonville</t>
  </si>
  <si>
    <t>6R02-002</t>
  </si>
  <si>
    <t>6R02-60207</t>
  </si>
  <si>
    <t>Caldwell Parish Council on Aging</t>
  </si>
  <si>
    <t>6R02-007</t>
  </si>
  <si>
    <t>6R02-60209</t>
  </si>
  <si>
    <t>Vermilion Council on Aging</t>
  </si>
  <si>
    <t>Abbeville</t>
  </si>
  <si>
    <t>6R02-027</t>
  </si>
  <si>
    <t>6R02-60211</t>
  </si>
  <si>
    <t>Guthrie</t>
  </si>
  <si>
    <t>6R04-004</t>
  </si>
  <si>
    <t>6R04-60214</t>
  </si>
  <si>
    <t>Incorporated County of Los Alamos</t>
  </si>
  <si>
    <t>Los Alamos</t>
  </si>
  <si>
    <t>6R03-012</t>
  </si>
  <si>
    <t>6R03-60215</t>
  </si>
  <si>
    <t>West Ouachita Senior Center</t>
  </si>
  <si>
    <t>West Monroe</t>
  </si>
  <si>
    <t>6R02-031</t>
  </si>
  <si>
    <t>6R02-60217</t>
  </si>
  <si>
    <t>Washita Valley Community Action Council</t>
  </si>
  <si>
    <t>Chickasha</t>
  </si>
  <si>
    <t>6R04-001</t>
  </si>
  <si>
    <t>6R04-60220</t>
  </si>
  <si>
    <t>Alamo Area Council of Governments</t>
  </si>
  <si>
    <t xml:space="preserve">San Antonio </t>
  </si>
  <si>
    <t>St. James Dept of Human Resource</t>
  </si>
  <si>
    <t>Convent</t>
  </si>
  <si>
    <t>6R02-020</t>
  </si>
  <si>
    <t>6R02-60222</t>
  </si>
  <si>
    <t>Gallup</t>
  </si>
  <si>
    <t>6R03-049</t>
  </si>
  <si>
    <t>6R03-60224</t>
  </si>
  <si>
    <t>City of Clovis</t>
  </si>
  <si>
    <t>Clovis</t>
  </si>
  <si>
    <t>6R03-004</t>
  </si>
  <si>
    <t>6R03-60225</t>
  </si>
  <si>
    <t>Northern Oklahoma Development Authority</t>
  </si>
  <si>
    <t>ENID</t>
  </si>
  <si>
    <t>6R04-007</t>
  </si>
  <si>
    <t>6R04-60226</t>
  </si>
  <si>
    <t>Enid Public Transportation Authority</t>
  </si>
  <si>
    <t>Enid</t>
  </si>
  <si>
    <t>6R04-021</t>
  </si>
  <si>
    <t>6R04-60227</t>
  </si>
  <si>
    <t>Humanitarian Enterprises of Lincoln Parish</t>
  </si>
  <si>
    <t xml:space="preserve">Ruston </t>
  </si>
  <si>
    <t>6R02-013</t>
  </si>
  <si>
    <t>6R02-60229</t>
  </si>
  <si>
    <t>St. Landry Parish Community Action Agency</t>
  </si>
  <si>
    <t>Opelousas</t>
  </si>
  <si>
    <t>6R02-021</t>
  </si>
  <si>
    <t>6R02-60231</t>
  </si>
  <si>
    <t>Terrebonne Council on Aging</t>
  </si>
  <si>
    <t>6R02-026</t>
  </si>
  <si>
    <t>6R02-60232</t>
  </si>
  <si>
    <t>Southwest Oklahoma Community Action Group, Inc.</t>
  </si>
  <si>
    <t>Altus</t>
  </si>
  <si>
    <t>6R04-018</t>
  </si>
  <si>
    <t>6R04-60233</t>
  </si>
  <si>
    <t>Claiborne Parish Police Jury OCS</t>
  </si>
  <si>
    <t>6R02-009</t>
  </si>
  <si>
    <t>6R02-60234</t>
  </si>
  <si>
    <t>Cameron Council on Aging, Inc</t>
  </si>
  <si>
    <t>6R02-008</t>
  </si>
  <si>
    <t>6R02-60235</t>
  </si>
  <si>
    <t>City of Las Vegas</t>
  </si>
  <si>
    <t>6R03-006</t>
  </si>
  <si>
    <t>6R03-60236</t>
  </si>
  <si>
    <t>Town of Red River</t>
  </si>
  <si>
    <t>Red River</t>
  </si>
  <si>
    <t>6R03-015</t>
  </si>
  <si>
    <t>6R03-60237</t>
  </si>
  <si>
    <t xml:space="preserve">Columbus </t>
  </si>
  <si>
    <t>6R05-031</t>
  </si>
  <si>
    <t>6R05-60238</t>
  </si>
  <si>
    <t xml:space="preserve">Lamesa </t>
  </si>
  <si>
    <t>6R05-020</t>
  </si>
  <si>
    <t>6R05-60243</t>
  </si>
  <si>
    <t>Golden Spread Rural Frontier Coalition</t>
  </si>
  <si>
    <t>Clayton</t>
  </si>
  <si>
    <t>6R03-009</t>
  </si>
  <si>
    <t>6R03-60244</t>
  </si>
  <si>
    <t>Benton</t>
  </si>
  <si>
    <t>6R01-002</t>
  </si>
  <si>
    <t>6R01-60246</t>
  </si>
  <si>
    <t>Avoyelles Council on Aging</t>
  </si>
  <si>
    <t>Marksville</t>
  </si>
  <si>
    <t>6R02-004</t>
  </si>
  <si>
    <t>6R02-60247</t>
  </si>
  <si>
    <t>Allen Council on Aging</t>
  </si>
  <si>
    <t>Oakdale</t>
  </si>
  <si>
    <t>6R02-001</t>
  </si>
  <si>
    <t>6R02-60249</t>
  </si>
  <si>
    <t>Black River Area Development</t>
  </si>
  <si>
    <t>Pocahontas</t>
  </si>
  <si>
    <t>6R01-001</t>
  </si>
  <si>
    <t>6R01-60250</t>
  </si>
  <si>
    <t>Bienville Council on Aging</t>
  </si>
  <si>
    <t>6R02-005</t>
  </si>
  <si>
    <t>6R02-60251</t>
  </si>
  <si>
    <t>City of Ruidoso Downs</t>
  </si>
  <si>
    <t>Ruidoso Downs</t>
  </si>
  <si>
    <t>6R03-035</t>
  </si>
  <si>
    <t>6R03-60252</t>
  </si>
  <si>
    <t>Portales</t>
  </si>
  <si>
    <t>6R03-007</t>
  </si>
  <si>
    <t>6R03-60253</t>
  </si>
  <si>
    <t>Southwest Area Regional Transit District</t>
  </si>
  <si>
    <t xml:space="preserve">Uvalde </t>
  </si>
  <si>
    <t>6R05-023</t>
  </si>
  <si>
    <t>6R05-60256</t>
  </si>
  <si>
    <t>6R01-018</t>
  </si>
  <si>
    <t>6R01-60257</t>
  </si>
  <si>
    <t>Big Five Community Services, Inc.</t>
  </si>
  <si>
    <t>Durant</t>
  </si>
  <si>
    <t>6R04-008</t>
  </si>
  <si>
    <t>6R04-60258</t>
  </si>
  <si>
    <t>Central Oklahoma Community Action Agency</t>
  </si>
  <si>
    <t>6R04-013</t>
  </si>
  <si>
    <t>6R04-60259</t>
  </si>
  <si>
    <t xml:space="preserve">Corsicana </t>
  </si>
  <si>
    <t>6R05-012</t>
  </si>
  <si>
    <t>Desoto Council on Aging</t>
  </si>
  <si>
    <t>6R02-010</t>
  </si>
  <si>
    <t>6R02-60261</t>
  </si>
  <si>
    <t>Central Texas Rural Transit District</t>
  </si>
  <si>
    <t>Coleman</t>
  </si>
  <si>
    <t>6R05-005</t>
  </si>
  <si>
    <t>6R05-60262</t>
  </si>
  <si>
    <t>Vernon Council on Aging</t>
  </si>
  <si>
    <t>6R02-028</t>
  </si>
  <si>
    <t>6R02-60263</t>
  </si>
  <si>
    <t>The Transit System, Inc.</t>
  </si>
  <si>
    <t xml:space="preserve">Glen Rose </t>
  </si>
  <si>
    <t>6R05-016</t>
  </si>
  <si>
    <t>6R05-60264</t>
  </si>
  <si>
    <t>Sheridan County Public Transit</t>
  </si>
  <si>
    <t>Chadron</t>
  </si>
  <si>
    <t>7R04-054</t>
  </si>
  <si>
    <t>7R04-70058</t>
  </si>
  <si>
    <t>Developmental Services of Northwest Kansas, Inc.</t>
  </si>
  <si>
    <t>Hays</t>
  </si>
  <si>
    <t>7R02-001</t>
  </si>
  <si>
    <t>7R02-70060</t>
  </si>
  <si>
    <t>Thomas County</t>
  </si>
  <si>
    <t>Colby</t>
  </si>
  <si>
    <t>7R02-050</t>
  </si>
  <si>
    <t>7R02-70062</t>
  </si>
  <si>
    <t>Dunklin County Transit Service, Inc.</t>
  </si>
  <si>
    <t>Malden</t>
  </si>
  <si>
    <t>7R03-007</t>
  </si>
  <si>
    <t>7R03-70063</t>
  </si>
  <si>
    <t>Iowa Northland Regional Council of Governments</t>
  </si>
  <si>
    <t>7R01-007</t>
  </si>
  <si>
    <t>7R01-70064</t>
  </si>
  <si>
    <t>Heart of Iowa Regional Transit Agency</t>
  </si>
  <si>
    <t>7R01-011</t>
  </si>
  <si>
    <t>7R01-70066</t>
  </si>
  <si>
    <t>City of Bloomfield</t>
  </si>
  <si>
    <t>7R03-001</t>
  </si>
  <si>
    <t>7R03-70067</t>
  </si>
  <si>
    <t>Concordia Senior Citizen Center</t>
  </si>
  <si>
    <t>Concordia</t>
  </si>
  <si>
    <t>7R02-044</t>
  </si>
  <si>
    <t>7R02-70068</t>
  </si>
  <si>
    <t>Schuyler</t>
  </si>
  <si>
    <t>7R04-012</t>
  </si>
  <si>
    <t>7R04-70069</t>
  </si>
  <si>
    <t>Finney County Committee on Aging, Inc.</t>
  </si>
  <si>
    <t>7R02-095</t>
  </si>
  <si>
    <t>7R02-70070</t>
  </si>
  <si>
    <t>Morris County Transportation (formerly Morris Co Senior Citizens</t>
  </si>
  <si>
    <t>Council Grove</t>
  </si>
  <si>
    <t>7R02-024</t>
  </si>
  <si>
    <t>7R02-70072</t>
  </si>
  <si>
    <t>7R04-011</t>
  </si>
  <si>
    <t>7R04-70073</t>
  </si>
  <si>
    <t>7R04-010</t>
  </si>
  <si>
    <t>7R04-70074</t>
  </si>
  <si>
    <t>Blue River AAA</t>
  </si>
  <si>
    <t>Beatrice</t>
  </si>
  <si>
    <t>7R04-023</t>
  </si>
  <si>
    <t>7R04-70076</t>
  </si>
  <si>
    <t>Southeast Kansas Community Action Program</t>
  </si>
  <si>
    <t>Girard</t>
  </si>
  <si>
    <t>7R02-068</t>
  </si>
  <si>
    <t>7R02-70078</t>
  </si>
  <si>
    <t>7R04-025</t>
  </si>
  <si>
    <t>7R04-70079</t>
  </si>
  <si>
    <t>City of Abilene</t>
  </si>
  <si>
    <t>7R02-043</t>
  </si>
  <si>
    <t>7R02-70080</t>
  </si>
  <si>
    <t>Mid-Nebraska Community Action</t>
  </si>
  <si>
    <t>Kearney</t>
  </si>
  <si>
    <t>7R04-005</t>
  </si>
  <si>
    <t>7R04-70081</t>
  </si>
  <si>
    <t>Norton County Senior Citizens</t>
  </si>
  <si>
    <t>Norton</t>
  </si>
  <si>
    <t>7R02-048</t>
  </si>
  <si>
    <t>7R02-70084</t>
  </si>
  <si>
    <t>City of Mount Vernon</t>
  </si>
  <si>
    <t>7R03-005</t>
  </si>
  <si>
    <t>7R03-70085</t>
  </si>
  <si>
    <t>Rush County Public Transportation</t>
  </si>
  <si>
    <t>LaCrosse</t>
  </si>
  <si>
    <t>7R02-092</t>
  </si>
  <si>
    <t>7R02-70086</t>
  </si>
  <si>
    <t>Lincoln County Public Transportation</t>
  </si>
  <si>
    <t>7R02-040</t>
  </si>
  <si>
    <t>7R02-70087</t>
  </si>
  <si>
    <t>Rooks County Transportation Service</t>
  </si>
  <si>
    <t>Plainville</t>
  </si>
  <si>
    <t>7R02-054</t>
  </si>
  <si>
    <t>7R02-70088</t>
  </si>
  <si>
    <t>City of Bonner Springs</t>
  </si>
  <si>
    <t>Bonner Springs</t>
  </si>
  <si>
    <t>7R02-002</t>
  </si>
  <si>
    <t>7R02-70089</t>
  </si>
  <si>
    <t>Stoddard County Transit Services, Inc.</t>
  </si>
  <si>
    <t>Dexter</t>
  </si>
  <si>
    <t>7R03-020</t>
  </si>
  <si>
    <t>7R03-70090</t>
  </si>
  <si>
    <t>Southeast Missouri Transportation, Inc.</t>
  </si>
  <si>
    <t>7R03-029</t>
  </si>
  <si>
    <t>7R03-70091</t>
  </si>
  <si>
    <t>Marshalltown Municipal Transit</t>
  </si>
  <si>
    <t>Marshalltown</t>
  </si>
  <si>
    <t>7R01-020</t>
  </si>
  <si>
    <t>7R01-70092</t>
  </si>
  <si>
    <t>Anthony</t>
  </si>
  <si>
    <t>City of Wakeeney Transportation Bus</t>
  </si>
  <si>
    <t>Wakeeney</t>
  </si>
  <si>
    <t>7R02-045</t>
  </si>
  <si>
    <t>7R02-70094</t>
  </si>
  <si>
    <t>Fullerton Area Senior Center</t>
  </si>
  <si>
    <t>Fullerton</t>
  </si>
  <si>
    <t>7R04-042</t>
  </si>
  <si>
    <t>7R04-70095</t>
  </si>
  <si>
    <t>Linn County</t>
  </si>
  <si>
    <t>Mound City</t>
  </si>
  <si>
    <t>7R02-062</t>
  </si>
  <si>
    <t>7R02-70096</t>
  </si>
  <si>
    <t>Guide Rock</t>
  </si>
  <si>
    <t>7R04-059</t>
  </si>
  <si>
    <t>7R04-70098</t>
  </si>
  <si>
    <t>Licking Bridge Builders Senior Center</t>
  </si>
  <si>
    <t xml:space="preserve">Licking </t>
  </si>
  <si>
    <t>7R03-008</t>
  </si>
  <si>
    <t>7R03-70099</t>
  </si>
  <si>
    <t>Hitch &amp; Hay Public Transit</t>
  </si>
  <si>
    <t>Stratton</t>
  </si>
  <si>
    <t>7R04-029</t>
  </si>
  <si>
    <t>7R04-70100</t>
  </si>
  <si>
    <t>City of Muscatine</t>
  </si>
  <si>
    <t>Muscatine</t>
  </si>
  <si>
    <t>7R01-022</t>
  </si>
  <si>
    <t>7R01-70101</t>
  </si>
  <si>
    <t>Decatur County Transportation Bus</t>
  </si>
  <si>
    <t>Oberlin</t>
  </si>
  <si>
    <t>7R02-119</t>
  </si>
  <si>
    <t>7R02-70102</t>
  </si>
  <si>
    <t>Jefferson County Service Organization</t>
  </si>
  <si>
    <t>Oskaloosa</t>
  </si>
  <si>
    <t>7R02-008</t>
  </si>
  <si>
    <t>7R02-70103</t>
  </si>
  <si>
    <t>Southeast Nebraska Community Action Partnership</t>
  </si>
  <si>
    <t>Humboldt</t>
  </si>
  <si>
    <t>City of Smith Center</t>
  </si>
  <si>
    <t>Smith Center</t>
  </si>
  <si>
    <t>7R02-121</t>
  </si>
  <si>
    <t>7R02-70105</t>
  </si>
  <si>
    <t>Ray County Transportation, Inc.</t>
  </si>
  <si>
    <t>7R03-024</t>
  </si>
  <si>
    <t>7R03-70106</t>
  </si>
  <si>
    <t>Box Butte Co</t>
  </si>
  <si>
    <t>Alliance</t>
  </si>
  <si>
    <t>7R04-004</t>
  </si>
  <si>
    <t>7R04-70107</t>
  </si>
  <si>
    <t>Doger Area Rapids Transit, City of Fort Dodge</t>
  </si>
  <si>
    <t>Fort Dodge</t>
  </si>
  <si>
    <t>7R01-019</t>
  </si>
  <si>
    <t>7R01-70108</t>
  </si>
  <si>
    <t>Osage County Council on Aging</t>
  </si>
  <si>
    <t>Osage City</t>
  </si>
  <si>
    <t>7R02-023</t>
  </si>
  <si>
    <t>7R02-70109</t>
  </si>
  <si>
    <t>Chappell Senior Center</t>
  </si>
  <si>
    <t>Chappell</t>
  </si>
  <si>
    <t>7R04-017</t>
  </si>
  <si>
    <t>7R04-70110</t>
  </si>
  <si>
    <t>Burlington Urban Service</t>
  </si>
  <si>
    <t xml:space="preserve">Burlington </t>
  </si>
  <si>
    <t>7R01-017</t>
  </si>
  <si>
    <t>7R01-70111</t>
  </si>
  <si>
    <t>7R04-048</t>
  </si>
  <si>
    <t>7R04-70112</t>
  </si>
  <si>
    <t>Commmunity Memorial Health Center Burwell</t>
  </si>
  <si>
    <t>Burwell</t>
  </si>
  <si>
    <t>7R04-024</t>
  </si>
  <si>
    <t>7R04-70113</t>
  </si>
  <si>
    <t>Ripley County Transit, Inc.</t>
  </si>
  <si>
    <t>Doniphan</t>
  </si>
  <si>
    <t>7R03-010</t>
  </si>
  <si>
    <t>7R03-70114</t>
  </si>
  <si>
    <t>Hoisington Commission on Aging/City of Hoisington</t>
  </si>
  <si>
    <t>Hoisington</t>
  </si>
  <si>
    <t>7R02-088</t>
  </si>
  <si>
    <t>7R02-70115</t>
  </si>
  <si>
    <t>Ottumwa</t>
  </si>
  <si>
    <t>7R01-023</t>
  </si>
  <si>
    <t>7R01-70118</t>
  </si>
  <si>
    <t>City of Broken Bow</t>
  </si>
  <si>
    <t>Broken Bow</t>
  </si>
  <si>
    <t>7R04-013</t>
  </si>
  <si>
    <t>7R04-70119</t>
  </si>
  <si>
    <t>Herington Hilltop Community Center</t>
  </si>
  <si>
    <t>Herington</t>
  </si>
  <si>
    <t>7R02-035</t>
  </si>
  <si>
    <t>7R02-70120</t>
  </si>
  <si>
    <t>Butler County Senior Service Program</t>
  </si>
  <si>
    <t>David City</t>
  </si>
  <si>
    <t>7R04-007</t>
  </si>
  <si>
    <t>7R04-70121</t>
  </si>
  <si>
    <t>Pottawatomie County</t>
  </si>
  <si>
    <t>Westmoreland</t>
  </si>
  <si>
    <t>7R02-019</t>
  </si>
  <si>
    <t>7R02-70122</t>
  </si>
  <si>
    <t>City of Great Bend/Commission on Aging</t>
  </si>
  <si>
    <t>Great Bend</t>
  </si>
  <si>
    <t>7R02-087</t>
  </si>
  <si>
    <t>7R02-70123</t>
  </si>
  <si>
    <t>Oakland Heights</t>
  </si>
  <si>
    <t>7R04-006</t>
  </si>
  <si>
    <t>7R04-70124</t>
  </si>
  <si>
    <t>Neligh</t>
  </si>
  <si>
    <t>7R04-003</t>
  </si>
  <si>
    <t>7R04-70125</t>
  </si>
  <si>
    <t>Perkins County Public Transit</t>
  </si>
  <si>
    <t>Grant</t>
  </si>
  <si>
    <t>7R04-044</t>
  </si>
  <si>
    <t>7R04-70126</t>
  </si>
  <si>
    <t>Ogallala Transit System</t>
  </si>
  <si>
    <t>Ogallala</t>
  </si>
  <si>
    <t>7R04-034</t>
  </si>
  <si>
    <t>7R04-70127</t>
  </si>
  <si>
    <t>Chase County</t>
  </si>
  <si>
    <t>Imperial</t>
  </si>
  <si>
    <t>7R04-009</t>
  </si>
  <si>
    <t>7R04-70128</t>
  </si>
  <si>
    <t>Siouxland Regional Transit System</t>
  </si>
  <si>
    <t>7R01-004</t>
  </si>
  <si>
    <t>7R01-70129</t>
  </si>
  <si>
    <t>Valley County Hospital</t>
  </si>
  <si>
    <t>Ord</t>
  </si>
  <si>
    <t>7R04-056</t>
  </si>
  <si>
    <t>7R04-70130</t>
  </si>
  <si>
    <t>Doniphan County</t>
  </si>
  <si>
    <t>7R02-011</t>
  </si>
  <si>
    <t>7R02-70132</t>
  </si>
  <si>
    <t>OATS, Inc.</t>
  </si>
  <si>
    <t>7R03-017</t>
  </si>
  <si>
    <t>7R03-70133</t>
  </si>
  <si>
    <t>City of Nevada</t>
  </si>
  <si>
    <t>Nevada</t>
  </si>
  <si>
    <t>7R03-016</t>
  </si>
  <si>
    <t>7R03-70134</t>
  </si>
  <si>
    <t>Delaware, Dubuque &amp; Jackson County Regional Transi</t>
  </si>
  <si>
    <t>7R01-008</t>
  </si>
  <si>
    <t>7R01-70136</t>
  </si>
  <si>
    <t>Sunflower Diversified Services</t>
  </si>
  <si>
    <t>7R02-094</t>
  </si>
  <si>
    <t>7R02-70137</t>
  </si>
  <si>
    <t>City of Dodge City</t>
  </si>
  <si>
    <t>Dodge City</t>
  </si>
  <si>
    <t>7R02-097</t>
  </si>
  <si>
    <t>7R02-70139</t>
  </si>
  <si>
    <t>Mississippi County Transit System, Inc.</t>
  </si>
  <si>
    <t>East Prairie</t>
  </si>
  <si>
    <t>7R03-009</t>
  </si>
  <si>
    <t>7R03-70140</t>
  </si>
  <si>
    <t>Pratt County RSVP</t>
  </si>
  <si>
    <t>Pratt</t>
  </si>
  <si>
    <t>7R02-091</t>
  </si>
  <si>
    <t>7R02-70141</t>
  </si>
  <si>
    <t>Doniphan County Services and Workskills</t>
  </si>
  <si>
    <t>Elwood</t>
  </si>
  <si>
    <t>7R02-012</t>
  </si>
  <si>
    <t>7R02-70142</t>
  </si>
  <si>
    <t>Hooker Co</t>
  </si>
  <si>
    <t>Mullen</t>
  </si>
  <si>
    <t>7R04-032</t>
  </si>
  <si>
    <t>7R04-70143</t>
  </si>
  <si>
    <t>Cottonwood Falls</t>
  </si>
  <si>
    <t>7R02-025</t>
  </si>
  <si>
    <t>7R02-70144</t>
  </si>
  <si>
    <t>OCCK, Inc.</t>
  </si>
  <si>
    <t>Salina</t>
  </si>
  <si>
    <t>7R02-033</t>
  </si>
  <si>
    <t>7R02-70145</t>
  </si>
  <si>
    <t>Ottawa County Transportation</t>
  </si>
  <si>
    <t>7R02-031</t>
  </si>
  <si>
    <t>7R02-70146</t>
  </si>
  <si>
    <t>City of New Madrid</t>
  </si>
  <si>
    <t>New Madrid</t>
  </si>
  <si>
    <t>7R03-030</t>
  </si>
  <si>
    <t>7R03-70147</t>
  </si>
  <si>
    <t>Saline County Area Transit</t>
  </si>
  <si>
    <t>Western</t>
  </si>
  <si>
    <t>7R04-050</t>
  </si>
  <si>
    <t>7R04-70148</t>
  </si>
  <si>
    <t>City of Carthage</t>
  </si>
  <si>
    <t>7R03-002</t>
  </si>
  <si>
    <t>7R03-70152</t>
  </si>
  <si>
    <t>City of North Platte</t>
  </si>
  <si>
    <t>North Platte</t>
  </si>
  <si>
    <t>7R04-038</t>
  </si>
  <si>
    <t>7R04-70153</t>
  </si>
  <si>
    <t>City of West Plains</t>
  </si>
  <si>
    <t>West Plains</t>
  </si>
  <si>
    <t>7R03-006</t>
  </si>
  <si>
    <t>7R03-70155</t>
  </si>
  <si>
    <t>Norfolk</t>
  </si>
  <si>
    <t>7R04-039</t>
  </si>
  <si>
    <t>7R04-70156</t>
  </si>
  <si>
    <t>Elk County</t>
  </si>
  <si>
    <t>Howard</t>
  </si>
  <si>
    <t>7R02-073</t>
  </si>
  <si>
    <t>7R02-70158</t>
  </si>
  <si>
    <t>Webster County Public Transit</t>
  </si>
  <si>
    <t>Red Cloud</t>
  </si>
  <si>
    <t>7R04-058</t>
  </si>
  <si>
    <t>7R04-70159</t>
  </si>
  <si>
    <t>7R04-018</t>
  </si>
  <si>
    <t>7R04-70160</t>
  </si>
  <si>
    <t>City of Excelsior Springs</t>
  </si>
  <si>
    <t>Excelsior Springs</t>
  </si>
  <si>
    <t>7R03-027</t>
  </si>
  <si>
    <t>7R03-70162</t>
  </si>
  <si>
    <t>Paola Senior Citizen Center, Inc.</t>
  </si>
  <si>
    <t>Paola</t>
  </si>
  <si>
    <t>7R02-061</t>
  </si>
  <si>
    <t>7R02-70163</t>
  </si>
  <si>
    <t>Lancaster Co Rural Transit</t>
  </si>
  <si>
    <t>7R04-037</t>
  </si>
  <si>
    <t>7R04-70164</t>
  </si>
  <si>
    <t>City of Houston</t>
  </si>
  <si>
    <t>7R03-003</t>
  </si>
  <si>
    <t>7R03-70165</t>
  </si>
  <si>
    <t>Ellsworth County Council on Aging</t>
  </si>
  <si>
    <t>7R02-038</t>
  </si>
  <si>
    <t>7R02-70167</t>
  </si>
  <si>
    <t>Scott County Transit System, Inc.</t>
  </si>
  <si>
    <t>Sikeston</t>
  </si>
  <si>
    <t>7R03-018</t>
  </si>
  <si>
    <t>7R03-70168</t>
  </si>
  <si>
    <t>City of Wilson</t>
  </si>
  <si>
    <t>7R02-039</t>
  </si>
  <si>
    <t>7R02-70171</t>
  </si>
  <si>
    <t>Clinton Municipal Transit Administration</t>
  </si>
  <si>
    <t>7R01-018</t>
  </si>
  <si>
    <t>7R01-70173</t>
  </si>
  <si>
    <t>City of El Dorado Springs</t>
  </si>
  <si>
    <t>El Dorado Springs</t>
  </si>
  <si>
    <t>7R03-013</t>
  </si>
  <si>
    <t>7R03-70177</t>
  </si>
  <si>
    <t>City of Paola/Lakemary Center</t>
  </si>
  <si>
    <t>7R02-058</t>
  </si>
  <si>
    <t>7R02-70178</t>
  </si>
  <si>
    <t>McPherson County Council on Aging</t>
  </si>
  <si>
    <t>McPherson</t>
  </si>
  <si>
    <t>7R02-029</t>
  </si>
  <si>
    <t>7R02-70179</t>
  </si>
  <si>
    <t>Reno County Public Transportation</t>
  </si>
  <si>
    <t>Hutchinson</t>
  </si>
  <si>
    <t>7R02-085</t>
  </si>
  <si>
    <t>7R02-70180</t>
  </si>
  <si>
    <t>City Of Tecumseh</t>
  </si>
  <si>
    <t>Tecumseh</t>
  </si>
  <si>
    <t>7R04-033</t>
  </si>
  <si>
    <t>7R04-70181</t>
  </si>
  <si>
    <t>Phelps County Senior Citizen</t>
  </si>
  <si>
    <t>Holdrege</t>
  </si>
  <si>
    <t>7R04-045</t>
  </si>
  <si>
    <t>7R04-70182</t>
  </si>
  <si>
    <t>Gering</t>
  </si>
  <si>
    <t>7R04-052</t>
  </si>
  <si>
    <t>7R04-70183</t>
  </si>
  <si>
    <t>Louisburg Area Senior Citizens, Inc.</t>
  </si>
  <si>
    <t>Louisburg</t>
  </si>
  <si>
    <t>7R02-060</t>
  </si>
  <si>
    <t>7R02-70184</t>
  </si>
  <si>
    <t>North Iowa Area Council of Governments</t>
  </si>
  <si>
    <t>Mason City</t>
  </si>
  <si>
    <t>7R01-002</t>
  </si>
  <si>
    <t>7R01-70185</t>
  </si>
  <si>
    <t>Greenwood County Council on Aging</t>
  </si>
  <si>
    <t>7R02-071</t>
  </si>
  <si>
    <t>7R02-70186</t>
  </si>
  <si>
    <t>Twin Rivers Developmental Supports, Inc.</t>
  </si>
  <si>
    <t>Arkansas City</t>
  </si>
  <si>
    <t>7R02-072</t>
  </si>
  <si>
    <t>7R02-70187</t>
  </si>
  <si>
    <t>City of Clinton</t>
  </si>
  <si>
    <t>7R03-012</t>
  </si>
  <si>
    <t>7R03-70189</t>
  </si>
  <si>
    <t>City of Phillipsburg</t>
  </si>
  <si>
    <t>Phillipsburg</t>
  </si>
  <si>
    <t>7R02-047</t>
  </si>
  <si>
    <t>7R02-70191</t>
  </si>
  <si>
    <t>Loup City</t>
  </si>
  <si>
    <t>7R04-055</t>
  </si>
  <si>
    <t>7R04-70192</t>
  </si>
  <si>
    <t>City of Plainview Handivan</t>
  </si>
  <si>
    <t>7R04-063</t>
  </si>
  <si>
    <t>7R04-70193</t>
  </si>
  <si>
    <t>Cambridge Memorial Hospital</t>
  </si>
  <si>
    <t>7R04-022</t>
  </si>
  <si>
    <t>7R04-70194</t>
  </si>
  <si>
    <t>Northeast Iowa Community Action Corporation</t>
  </si>
  <si>
    <t>Decorah</t>
  </si>
  <si>
    <t>7R01-001</t>
  </si>
  <si>
    <t>7R01-70195</t>
  </si>
  <si>
    <t>Republic County Transportation</t>
  </si>
  <si>
    <t>Belleville</t>
  </si>
  <si>
    <t>7R02-030</t>
  </si>
  <si>
    <t>7R02-70196</t>
  </si>
  <si>
    <t>Lane County Transportation</t>
  </si>
  <si>
    <t>Dighton</t>
  </si>
  <si>
    <t>7R02-102</t>
  </si>
  <si>
    <t>7R02-70197</t>
  </si>
  <si>
    <t>Harlan Co. Public Transit</t>
  </si>
  <si>
    <t>7R04-028</t>
  </si>
  <si>
    <t>7R04-70198</t>
  </si>
  <si>
    <t>Logan County Hospital</t>
  </si>
  <si>
    <t>Oakley</t>
  </si>
  <si>
    <t>7R02-051</t>
  </si>
  <si>
    <t>7R02-70199</t>
  </si>
  <si>
    <t>Kimball/Banner Extension Service</t>
  </si>
  <si>
    <t>Kimball</t>
  </si>
  <si>
    <t>7R04-035</t>
  </si>
  <si>
    <t>7R04-70200</t>
  </si>
  <si>
    <t>Independence, Inc.</t>
  </si>
  <si>
    <t>7R02-007</t>
  </si>
  <si>
    <t>7R02-70201</t>
  </si>
  <si>
    <t>Wolf Memorial Good Samaritan Center</t>
  </si>
  <si>
    <t>7R04-002</t>
  </si>
  <si>
    <t>7R04-70202</t>
  </si>
  <si>
    <t>Morrill County Handi Bus</t>
  </si>
  <si>
    <t>7R04-041</t>
  </si>
  <si>
    <t>7R04-70203</t>
  </si>
  <si>
    <t>Anderson County Council on Aging</t>
  </si>
  <si>
    <t>Garnett</t>
  </si>
  <si>
    <t>7R02-056</t>
  </si>
  <si>
    <t>7R02-70204</t>
  </si>
  <si>
    <t>Fillmore County</t>
  </si>
  <si>
    <t>Geneva</t>
  </si>
  <si>
    <t>7R04-021</t>
  </si>
  <si>
    <t>7R04-70205</t>
  </si>
  <si>
    <t>Kingman County Council on Aging</t>
  </si>
  <si>
    <t>Kingaman</t>
  </si>
  <si>
    <t>7R02-080</t>
  </si>
  <si>
    <t>7R02-70206</t>
  </si>
  <si>
    <t>Marshall County Agency on Aging</t>
  </si>
  <si>
    <t>7R02-015</t>
  </si>
  <si>
    <t>7R02-70208</t>
  </si>
  <si>
    <t>Four County Mental Health, Inc.</t>
  </si>
  <si>
    <t>7R02-124</t>
  </si>
  <si>
    <t>7R02-70209</t>
  </si>
  <si>
    <t>Rice County Council on Aging</t>
  </si>
  <si>
    <t>7R02-084</t>
  </si>
  <si>
    <t>7R02-70210</t>
  </si>
  <si>
    <t>City of Lamar</t>
  </si>
  <si>
    <t>Lamar</t>
  </si>
  <si>
    <t>7R03-004</t>
  </si>
  <si>
    <t>7R03-70211</t>
  </si>
  <si>
    <t>Cedar County Transit</t>
  </si>
  <si>
    <t>Wynot</t>
  </si>
  <si>
    <t>7R04-008</t>
  </si>
  <si>
    <t>7R04-70212</t>
  </si>
  <si>
    <t>Nemaha County Transit</t>
  </si>
  <si>
    <t>7R02-009</t>
  </si>
  <si>
    <t>7R02-70213</t>
  </si>
  <si>
    <t>City of Columbus Transit</t>
  </si>
  <si>
    <t>7R04-046</t>
  </si>
  <si>
    <t>7R04-70214</t>
  </si>
  <si>
    <t>City of Goodland</t>
  </si>
  <si>
    <t>Goodland</t>
  </si>
  <si>
    <t>7R02-049</t>
  </si>
  <si>
    <t>7R02-70215</t>
  </si>
  <si>
    <t>Avera Creighton Hospital</t>
  </si>
  <si>
    <t>Creighton</t>
  </si>
  <si>
    <t>7R04-036</t>
  </si>
  <si>
    <t>7R04-70216</t>
  </si>
  <si>
    <t>7R01-016</t>
  </si>
  <si>
    <t>7R01-70217</t>
  </si>
  <si>
    <t>Wabaunsee County General Public Transportation</t>
  </si>
  <si>
    <t>7R02-026</t>
  </si>
  <si>
    <t>7R02-70218</t>
  </si>
  <si>
    <t>Region Six Planning Commission/PeopleRides</t>
  </si>
  <si>
    <t>7R01-006</t>
  </si>
  <si>
    <t>7R01-70219</t>
  </si>
  <si>
    <t>Avera St.Anthony's Hospital</t>
  </si>
  <si>
    <t>O Neill</t>
  </si>
  <si>
    <t>7R04-031</t>
  </si>
  <si>
    <t>7R04-70220</t>
  </si>
  <si>
    <t>Southern Iowa Trolley</t>
  </si>
  <si>
    <t>Creston</t>
  </si>
  <si>
    <t>7R01-014</t>
  </si>
  <si>
    <t>7R01-70221</t>
  </si>
  <si>
    <t>Coffey County Transportation</t>
  </si>
  <si>
    <t>7R02-059</t>
  </si>
  <si>
    <t>7R02-70222</t>
  </si>
  <si>
    <t>Senior Information Center York</t>
  </si>
  <si>
    <t>7R04-060</t>
  </si>
  <si>
    <t>7R04-70223</t>
  </si>
  <si>
    <t>Region XII Council of Governments/WITS</t>
  </si>
  <si>
    <t>Carroll</t>
  </si>
  <si>
    <t>7R01-012</t>
  </si>
  <si>
    <t>7R01-70224</t>
  </si>
  <si>
    <t>Franklin County Aging Services</t>
  </si>
  <si>
    <t>7R02-057</t>
  </si>
  <si>
    <t>7R02-70225</t>
  </si>
  <si>
    <t>Class LTD</t>
  </si>
  <si>
    <t>7R02-065</t>
  </si>
  <si>
    <t>7R02-70226</t>
  </si>
  <si>
    <t>City of Liberal</t>
  </si>
  <si>
    <t>Liberal</t>
  </si>
  <si>
    <t>7R02-125</t>
  </si>
  <si>
    <t>7R02-70227</t>
  </si>
  <si>
    <t>Harper County Department on Aging</t>
  </si>
  <si>
    <t>7R02-083</t>
  </si>
  <si>
    <t>7R02-70228</t>
  </si>
  <si>
    <t>City Of McCook Public Transit</t>
  </si>
  <si>
    <t>McCook</t>
  </si>
  <si>
    <t>7R04-047</t>
  </si>
  <si>
    <t>7R04-70232</t>
  </si>
  <si>
    <t>Wayne</t>
  </si>
  <si>
    <t>7R04-057</t>
  </si>
  <si>
    <t>7R04-70233</t>
  </si>
  <si>
    <t>Central City</t>
  </si>
  <si>
    <t>7R04-040</t>
  </si>
  <si>
    <t>7R04-70234</t>
  </si>
  <si>
    <t>Cowley County Council on Aging, Inc.</t>
  </si>
  <si>
    <t>Winfield</t>
  </si>
  <si>
    <t>7R02-075</t>
  </si>
  <si>
    <t>7R02-70235</t>
  </si>
  <si>
    <t>Harvey County Department on Aging</t>
  </si>
  <si>
    <t>Newton</t>
  </si>
  <si>
    <t>7R02-077</t>
  </si>
  <si>
    <t>7R02-70238</t>
  </si>
  <si>
    <t>Regional Transit Authority/RIDES</t>
  </si>
  <si>
    <t>Spencer</t>
  </si>
  <si>
    <t>7R01-003</t>
  </si>
  <si>
    <t>7R01-70240</t>
  </si>
  <si>
    <t>City of Russell</t>
  </si>
  <si>
    <t>Russell</t>
  </si>
  <si>
    <t>7R02-053</t>
  </si>
  <si>
    <t>7R02-70241</t>
  </si>
  <si>
    <t>10-15 Regional Transit Agency</t>
  </si>
  <si>
    <t>7R01-015</t>
  </si>
  <si>
    <t>7R01-70242</t>
  </si>
  <si>
    <t>City of Benkelman</t>
  </si>
  <si>
    <t>Benkelman</t>
  </si>
  <si>
    <t>7R04-020</t>
  </si>
  <si>
    <t>7R04-70244</t>
  </si>
  <si>
    <t>Community Senior Service Center</t>
  </si>
  <si>
    <t>Osawatomie</t>
  </si>
  <si>
    <t>7R02-055</t>
  </si>
  <si>
    <t>7R02-70245</t>
  </si>
  <si>
    <t>Seward County Handibus</t>
  </si>
  <si>
    <t>Seward</t>
  </si>
  <si>
    <t>7R04-053</t>
  </si>
  <si>
    <t>7R04-70246</t>
  </si>
  <si>
    <t>Crawford</t>
  </si>
  <si>
    <t>7R04-014</t>
  </si>
  <si>
    <t>7R04-70247</t>
  </si>
  <si>
    <t>Lyon County Area Transportation</t>
  </si>
  <si>
    <t>Emporia</t>
  </si>
  <si>
    <t>7R02-022</t>
  </si>
  <si>
    <t>7R02-70248</t>
  </si>
  <si>
    <t>Clay County Task Force</t>
  </si>
  <si>
    <t>Clay Center</t>
  </si>
  <si>
    <t>7R02-020</t>
  </si>
  <si>
    <t>7R02-70250</t>
  </si>
  <si>
    <t>Saunders County Transportation</t>
  </si>
  <si>
    <t>Wahoo</t>
  </si>
  <si>
    <t>7R04-051</t>
  </si>
  <si>
    <t>7R04-70253</t>
  </si>
  <si>
    <t>Solomon Valley Transportation, Inc.</t>
  </si>
  <si>
    <t>7R02-032</t>
  </si>
  <si>
    <t>7R02-70255</t>
  </si>
  <si>
    <t>MIDAS Council of Governments</t>
  </si>
  <si>
    <t>7R01-005</t>
  </si>
  <si>
    <t>7R01-70256</t>
  </si>
  <si>
    <t>Macon Area Chamber of Commerce</t>
  </si>
  <si>
    <t>7R03-014</t>
  </si>
  <si>
    <t>7R03-70257</t>
  </si>
  <si>
    <t>Southwest Iowa Planning Council /SW Iowa Transit</t>
  </si>
  <si>
    <t>Atlantic</t>
  </si>
  <si>
    <t>7R01-013</t>
  </si>
  <si>
    <t>7R01-70258</t>
  </si>
  <si>
    <t>Futures Unlimited</t>
  </si>
  <si>
    <t>Wellington</t>
  </si>
  <si>
    <t>7R02-082</t>
  </si>
  <si>
    <t>7R02-70259</t>
  </si>
  <si>
    <t>City of Mason City</t>
  </si>
  <si>
    <t>7R01-021</t>
  </si>
  <si>
    <t>7R01-70260</t>
  </si>
  <si>
    <t>SERVE, Inc.</t>
  </si>
  <si>
    <t>7R03-019</t>
  </si>
  <si>
    <t>7R03-70263</t>
  </si>
  <si>
    <t>7R04-015</t>
  </si>
  <si>
    <t>7R04-70265</t>
  </si>
  <si>
    <t>City of Kingman</t>
  </si>
  <si>
    <t>Kingman</t>
  </si>
  <si>
    <t>7R02-081</t>
  </si>
  <si>
    <t>7R02-70266</t>
  </si>
  <si>
    <t>Project Concern</t>
  </si>
  <si>
    <t>Atchinson</t>
  </si>
  <si>
    <t>7R02-120</t>
  </si>
  <si>
    <t>7R02-70267</t>
  </si>
  <si>
    <t>Gove County Medical Center</t>
  </si>
  <si>
    <t>Quinter</t>
  </si>
  <si>
    <t>7R02-052</t>
  </si>
  <si>
    <t>7R02-70268</t>
  </si>
  <si>
    <t>Vermillion</t>
  </si>
  <si>
    <t>8R04-018</t>
  </si>
  <si>
    <t>8R04-80112</t>
  </si>
  <si>
    <t>Dickinson</t>
  </si>
  <si>
    <t>8R03-001</t>
  </si>
  <si>
    <t>8R03-80114</t>
  </si>
  <si>
    <t>Prowers County</t>
  </si>
  <si>
    <t>8R01-012</t>
  </si>
  <si>
    <t>8R01-80115</t>
  </si>
  <si>
    <t>City of Mitchell - Palace Transit</t>
  </si>
  <si>
    <t>8R04-009</t>
  </si>
  <si>
    <t>8R04-80116</t>
  </si>
  <si>
    <t>Garfield County Council on Aging</t>
  </si>
  <si>
    <t>Jordan</t>
  </si>
  <si>
    <t>8R02-012</t>
  </si>
  <si>
    <t>8R02-80117</t>
  </si>
  <si>
    <t>Westcliffe</t>
  </si>
  <si>
    <t>8R01-036</t>
  </si>
  <si>
    <t>8R01-80118</t>
  </si>
  <si>
    <t>South Big Horn Senior Citizens, Inc.</t>
  </si>
  <si>
    <t>Greybull</t>
  </si>
  <si>
    <t>8R05-035</t>
  </si>
  <si>
    <t>8R05-80120</t>
  </si>
  <si>
    <t>Fremont County Association of Governments</t>
  </si>
  <si>
    <t>Riverton</t>
  </si>
  <si>
    <t>8R05-008</t>
  </si>
  <si>
    <t>8R05-80121</t>
  </si>
  <si>
    <t>Devils Lake</t>
  </si>
  <si>
    <t>8R03-040</t>
  </si>
  <si>
    <t>8R03-80122</t>
  </si>
  <si>
    <t>James River Senior Citizens Center, Inc.</t>
  </si>
  <si>
    <t>8R03-007</t>
  </si>
  <si>
    <t>8R03-80124</t>
  </si>
  <si>
    <t>South Central Adult Services</t>
  </si>
  <si>
    <t>Valley City</t>
  </si>
  <si>
    <t>8R03-016</t>
  </si>
  <si>
    <t>8R03-80125</t>
  </si>
  <si>
    <t>City of Aberdeen - Aberdeen Ride Line</t>
  </si>
  <si>
    <t>Aberdeen</t>
  </si>
  <si>
    <t>8R04-001</t>
  </si>
  <si>
    <t>8R04-80126</t>
  </si>
  <si>
    <t>Pembina County Meals and Transportation</t>
  </si>
  <si>
    <t>Drayton</t>
  </si>
  <si>
    <t>8R03-014</t>
  </si>
  <si>
    <t>8R03-80129</t>
  </si>
  <si>
    <t>Liberty County Council on Aging</t>
  </si>
  <si>
    <t>8R02-015</t>
  </si>
  <si>
    <t>8R02-80134</t>
  </si>
  <si>
    <t>Carter County</t>
  </si>
  <si>
    <t>8R02-033</t>
  </si>
  <si>
    <t>8R02-80135</t>
  </si>
  <si>
    <t>Helena Area Transit Service</t>
  </si>
  <si>
    <t>Helena</t>
  </si>
  <si>
    <t>8R02-002</t>
  </si>
  <si>
    <t>8R02-80137</t>
  </si>
  <si>
    <t>Rosebud Community Hospital</t>
  </si>
  <si>
    <t>Forsyth</t>
  </si>
  <si>
    <t>8R02-036</t>
  </si>
  <si>
    <t>8R02-80139</t>
  </si>
  <si>
    <t>University of Wyoming</t>
  </si>
  <si>
    <t>Laramie</t>
  </si>
  <si>
    <t>8R05-006</t>
  </si>
  <si>
    <t>8R05-80140</t>
  </si>
  <si>
    <t>Ravalli County Council on Aging</t>
  </si>
  <si>
    <t>8R02-008</t>
  </si>
  <si>
    <t>8R02-80142</t>
  </si>
  <si>
    <t>Liberty Place, Inc.</t>
  </si>
  <si>
    <t>8R02-042</t>
  </si>
  <si>
    <t>8R02-80144</t>
  </si>
  <si>
    <t>Gunnison Valley Transportation Authority</t>
  </si>
  <si>
    <t>Crested Butte</t>
  </si>
  <si>
    <t>8R01-040</t>
  </si>
  <si>
    <t>8R01-80150</t>
  </si>
  <si>
    <t>8R05-023</t>
  </si>
  <si>
    <t>8R05-80151</t>
  </si>
  <si>
    <t>Nutrition United</t>
  </si>
  <si>
    <t>Rolla</t>
  </si>
  <si>
    <t>8R03-043</t>
  </si>
  <si>
    <t>8R03-80152</t>
  </si>
  <si>
    <t>People's Transit</t>
  </si>
  <si>
    <t>Huron</t>
  </si>
  <si>
    <t>8R04-010</t>
  </si>
  <si>
    <t>8R04-80153</t>
  </si>
  <si>
    <t>City of Brandon - Brandon City Transit</t>
  </si>
  <si>
    <t>8R04-005</t>
  </si>
  <si>
    <t>8R04-80154</t>
  </si>
  <si>
    <t>Eagle County Regional Transportation Authority</t>
  </si>
  <si>
    <t>8R01-001</t>
  </si>
  <si>
    <t>8R01-80155</t>
  </si>
  <si>
    <t>City of Dell Rapids - Dell Rapids Transit</t>
  </si>
  <si>
    <t>8R04-007</t>
  </si>
  <si>
    <t>8R04-80158</t>
  </si>
  <si>
    <t>Mountain Express</t>
  </si>
  <si>
    <t>8R01-009</t>
  </si>
  <si>
    <t>8R01-80159</t>
  </si>
  <si>
    <t>Williston</t>
  </si>
  <si>
    <t>8R03-022</t>
  </si>
  <si>
    <t>8R03-80160</t>
  </si>
  <si>
    <t>Breckenridge</t>
  </si>
  <si>
    <t>8R01-021</t>
  </si>
  <si>
    <t>8R01-80161</t>
  </si>
  <si>
    <t>East Central Council of Local Governments</t>
  </si>
  <si>
    <t>8R01-006</t>
  </si>
  <si>
    <t>8R01-80162</t>
  </si>
  <si>
    <t>Gillette</t>
  </si>
  <si>
    <t>8R05-003</t>
  </si>
  <si>
    <t>8R05-80163</t>
  </si>
  <si>
    <t>Sanders County Council on Aging</t>
  </si>
  <si>
    <t>8R02-016</t>
  </si>
  <si>
    <t>8R02-80164</t>
  </si>
  <si>
    <t>Urban Transportation District of Dawson County</t>
  </si>
  <si>
    <t>Glendive</t>
  </si>
  <si>
    <t>8R02-009</t>
  </si>
  <si>
    <t>8R02-80166</t>
  </si>
  <si>
    <t>Powder River County</t>
  </si>
  <si>
    <t>8R02-017</t>
  </si>
  <si>
    <t>8R02-80167</t>
  </si>
  <si>
    <t>Dolores County Senior Services</t>
  </si>
  <si>
    <t>8R01-048</t>
  </si>
  <si>
    <t>8R01-80168</t>
  </si>
  <si>
    <t>Toole County</t>
  </si>
  <si>
    <t>8R02-031</t>
  </si>
  <si>
    <t>8R02-80169</t>
  </si>
  <si>
    <t>Town of Breckenridge</t>
  </si>
  <si>
    <t>8R01-003</t>
  </si>
  <si>
    <t>8R01-80170</t>
  </si>
  <si>
    <t>CCTS d/b/a River Cities Transit</t>
  </si>
  <si>
    <t>Pierre</t>
  </si>
  <si>
    <t>8R04-011</t>
  </si>
  <si>
    <t>8R04-80171</t>
  </si>
  <si>
    <t>Lincoln County Transportation Service, Inc.</t>
  </si>
  <si>
    <t>Libby</t>
  </si>
  <si>
    <t>8R02-011</t>
  </si>
  <si>
    <t>8R02-80172</t>
  </si>
  <si>
    <t>Mineral County Pioneer Council, Inc.</t>
  </si>
  <si>
    <t>Superior</t>
  </si>
  <si>
    <t>8R02-029</t>
  </si>
  <si>
    <t>8R02-80173</t>
  </si>
  <si>
    <t>Butte Silver Bow Transit</t>
  </si>
  <si>
    <t>Butte</t>
  </si>
  <si>
    <t>8R02-001</t>
  </si>
  <si>
    <t>8R02-80174</t>
  </si>
  <si>
    <t>Rural Office of Community Services</t>
  </si>
  <si>
    <t>Lake Andes</t>
  </si>
  <si>
    <t>8R04-012</t>
  </si>
  <si>
    <t>8R04-80182</t>
  </si>
  <si>
    <t>Valley County Transit</t>
  </si>
  <si>
    <t>8R02-006</t>
  </si>
  <si>
    <t>8R02-80183</t>
  </si>
  <si>
    <t>Lake County Council on Aging</t>
  </si>
  <si>
    <t>Ronan</t>
  </si>
  <si>
    <t>8R02-027</t>
  </si>
  <si>
    <t>8R02-80184</t>
  </si>
  <si>
    <t>Riverton Senior Center</t>
  </si>
  <si>
    <t>8R05-007</t>
  </si>
  <si>
    <t>8R05-80185</t>
  </si>
  <si>
    <t>Steamboat Springs</t>
  </si>
  <si>
    <t>8R01-020</t>
  </si>
  <si>
    <t>8R01-80186</t>
  </si>
  <si>
    <t>Brookings Area Transit Authority</t>
  </si>
  <si>
    <t>Brookings</t>
  </si>
  <si>
    <t>8R04-003</t>
  </si>
  <si>
    <t>8R04-80187</t>
  </si>
  <si>
    <t>8R05-010</t>
  </si>
  <si>
    <t>8R05-80188</t>
  </si>
  <si>
    <t>8R01-050</t>
  </si>
  <si>
    <t>8R01-80189</t>
  </si>
  <si>
    <t>East Dakota Transit, Inc.</t>
  </si>
  <si>
    <t>8R04-008</t>
  </si>
  <si>
    <t>8R04-80190</t>
  </si>
  <si>
    <t>Arrow Transit</t>
  </si>
  <si>
    <t>Lemmon</t>
  </si>
  <si>
    <t>8R04-002</t>
  </si>
  <si>
    <t>8R04-80191</t>
  </si>
  <si>
    <t>Senior Citizens Council</t>
  </si>
  <si>
    <t>Sheridan</t>
  </si>
  <si>
    <t>8R05-011</t>
  </si>
  <si>
    <t>8R05-80193</t>
  </si>
  <si>
    <t>Kenmare Wheels &amp; Meals</t>
  </si>
  <si>
    <t>Kenmare</t>
  </si>
  <si>
    <t>8R03-027</t>
  </si>
  <si>
    <t>8R03-80196</t>
  </si>
  <si>
    <t>Missoula Ravalli Transportation Management Association</t>
  </si>
  <si>
    <t>8R02-018</t>
  </si>
  <si>
    <t>8R02-80200</t>
  </si>
  <si>
    <t>Cortez</t>
  </si>
  <si>
    <t>8R01-025</t>
  </si>
  <si>
    <t>8R01-80201</t>
  </si>
  <si>
    <t>Opportunity Link</t>
  </si>
  <si>
    <t>Havre</t>
  </si>
  <si>
    <t>8R02-035</t>
  </si>
  <si>
    <t>8R02-80204</t>
  </si>
  <si>
    <t>Daniels Memorial Healthcare Foundation</t>
  </si>
  <si>
    <t>Scobey</t>
  </si>
  <si>
    <t>8R02-024</t>
  </si>
  <si>
    <t>8R02-80205</t>
  </si>
  <si>
    <t>City of Durango</t>
  </si>
  <si>
    <t>Durango</t>
  </si>
  <si>
    <t>8R01-005</t>
  </si>
  <si>
    <t>8R01-80206</t>
  </si>
  <si>
    <t>8R05-024</t>
  </si>
  <si>
    <t>8R05-80216</t>
  </si>
  <si>
    <t>Sweetwater Transit Authority Resources</t>
  </si>
  <si>
    <t>Rock Springs</t>
  </si>
  <si>
    <t>8R05-009</t>
  </si>
  <si>
    <t>8R05-80218</t>
  </si>
  <si>
    <t>Flathead Area IX Agency on Aging</t>
  </si>
  <si>
    <t>Kalispell</t>
  </si>
  <si>
    <t>8R02-005</t>
  </si>
  <si>
    <t>8R02-80220</t>
  </si>
  <si>
    <t>Northeast Colorado Association of Local Government</t>
  </si>
  <si>
    <t>Fort Morgan</t>
  </si>
  <si>
    <t>8R01-011</t>
  </si>
  <si>
    <t>8R01-80221</t>
  </si>
  <si>
    <t>Lander Senior Citizens Center, Inc.</t>
  </si>
  <si>
    <t>Lander</t>
  </si>
  <si>
    <t>8R05-040</t>
  </si>
  <si>
    <t>8R05-80223</t>
  </si>
  <si>
    <t>Phillips Transit Authority</t>
  </si>
  <si>
    <t>Malta</t>
  </si>
  <si>
    <t>8R02-010</t>
  </si>
  <si>
    <t>8R02-80224</t>
  </si>
  <si>
    <t>City of La Junta</t>
  </si>
  <si>
    <t>La Junta</t>
  </si>
  <si>
    <t>8R01-008</t>
  </si>
  <si>
    <t>8R01-80225</t>
  </si>
  <si>
    <t>Trinidad</t>
  </si>
  <si>
    <t>8R01-017</t>
  </si>
  <si>
    <t>8R01-80227</t>
  </si>
  <si>
    <t>Steele</t>
  </si>
  <si>
    <t>8R03-008</t>
  </si>
  <si>
    <t>8R03-80228</t>
  </si>
  <si>
    <t>Groton Community Transit, Inc.</t>
  </si>
  <si>
    <t>Groton</t>
  </si>
  <si>
    <t>8R04-025</t>
  </si>
  <si>
    <t>8R04-80232</t>
  </si>
  <si>
    <t>Cavalier County Senior Meals &amp; Services</t>
  </si>
  <si>
    <t>Langdon</t>
  </si>
  <si>
    <t>8R03-038</t>
  </si>
  <si>
    <t>8R03-80233</t>
  </si>
  <si>
    <t>Human Resource Development Council District IX, Inc.</t>
  </si>
  <si>
    <t>Bozeman</t>
  </si>
  <si>
    <t>8R02-021</t>
  </si>
  <si>
    <t>8R02-80235</t>
  </si>
  <si>
    <t>Fergus County Council on Aging</t>
  </si>
  <si>
    <t>8R02-007</t>
  </si>
  <si>
    <t>8R02-80236</t>
  </si>
  <si>
    <t>Salida</t>
  </si>
  <si>
    <t>8R01-035</t>
  </si>
  <si>
    <t>8R01-80237</t>
  </si>
  <si>
    <t>West River Transit</t>
  </si>
  <si>
    <t>8R03-021</t>
  </si>
  <si>
    <t>8R03-80238</t>
  </si>
  <si>
    <t>Watertown Area Transit</t>
  </si>
  <si>
    <t>8R04-019</t>
  </si>
  <si>
    <t>8R04-80244</t>
  </si>
  <si>
    <t>Cedar Area Transportation Service</t>
  </si>
  <si>
    <t xml:space="preserve">Cedar City </t>
  </si>
  <si>
    <t>8R06-004</t>
  </si>
  <si>
    <t>8R06-80248</t>
  </si>
  <si>
    <t>Benson County Transportation</t>
  </si>
  <si>
    <t>Maddock</t>
  </si>
  <si>
    <t>8R03-036</t>
  </si>
  <si>
    <t>8R03-80249</t>
  </si>
  <si>
    <t>McVille</t>
  </si>
  <si>
    <t>8R03-012</t>
  </si>
  <si>
    <t>8R03-80250</t>
  </si>
  <si>
    <t>West River Transit Authority, Inc.</t>
  </si>
  <si>
    <t>Spearfish</t>
  </si>
  <si>
    <t>8R04-020</t>
  </si>
  <si>
    <t>8R04-80253</t>
  </si>
  <si>
    <t>Plentywood</t>
  </si>
  <si>
    <t>8R02-025</t>
  </si>
  <si>
    <t>8R02-80254</t>
  </si>
  <si>
    <t>Big Sky Transportation District</t>
  </si>
  <si>
    <t>Big Sky</t>
  </si>
  <si>
    <t>8R02-019</t>
  </si>
  <si>
    <t>8R02-80255</t>
  </si>
  <si>
    <t>Town of Mountain Village</t>
  </si>
  <si>
    <t>Mountain Village</t>
  </si>
  <si>
    <t>8R01-053</t>
  </si>
  <si>
    <t>8R01-80256</t>
  </si>
  <si>
    <t>Glenwood Springs</t>
  </si>
  <si>
    <t>8R01-007</t>
  </si>
  <si>
    <t>8R01-80258</t>
  </si>
  <si>
    <t>8R02-013</t>
  </si>
  <si>
    <t>8R02-80259</t>
  </si>
  <si>
    <t>Roosevelt</t>
  </si>
  <si>
    <t>8R06-005</t>
  </si>
  <si>
    <t>8R06-80260</t>
  </si>
  <si>
    <t>Can-Do Transportation</t>
  </si>
  <si>
    <t>8R03-037</t>
  </si>
  <si>
    <t>8R03-80261</t>
  </si>
  <si>
    <t>City of Laurel</t>
  </si>
  <si>
    <t>Laurel</t>
  </si>
  <si>
    <t>8R02-043</t>
  </si>
  <si>
    <t>8R02-80262</t>
  </si>
  <si>
    <t>Town of Snowmass Village</t>
  </si>
  <si>
    <t>Snowmass Village</t>
  </si>
  <si>
    <t>8R01-015</t>
  </si>
  <si>
    <t>8R01-80263</t>
  </si>
  <si>
    <t>Trenton Indian Service Area Aging Program</t>
  </si>
  <si>
    <t>8R03-019</t>
  </si>
  <si>
    <t>8R01-016</t>
  </si>
  <si>
    <t>8R01-80267</t>
  </si>
  <si>
    <t>Southwest Transportation Services</t>
  </si>
  <si>
    <t>Bowman</t>
  </si>
  <si>
    <t>8R03-017</t>
  </si>
  <si>
    <t>8R03-80268</t>
  </si>
  <si>
    <t>West Yellowstone Foundation, Inc.</t>
  </si>
  <si>
    <t>West Yellowstone</t>
  </si>
  <si>
    <t>8R02-032</t>
  </si>
  <si>
    <t>8R02-80269</t>
  </si>
  <si>
    <t>Golden Valley/Billings County Council On Aging</t>
  </si>
  <si>
    <t>Beach</t>
  </si>
  <si>
    <t>8R03-002</t>
  </si>
  <si>
    <t>8R03-80270</t>
  </si>
  <si>
    <t>Yankton Transit, Inc.</t>
  </si>
  <si>
    <t>Yankton</t>
  </si>
  <si>
    <t>8R04-021</t>
  </si>
  <si>
    <t>8R04-80271</t>
  </si>
  <si>
    <t>8R01-047</t>
  </si>
  <si>
    <t>8R01-80274</t>
  </si>
  <si>
    <t>Inter-Lakes Community Action</t>
  </si>
  <si>
    <t>8R04-006</t>
  </si>
  <si>
    <t>8R04-80282</t>
  </si>
  <si>
    <t>Park City Municipal Corporation</t>
  </si>
  <si>
    <t>Park City</t>
  </si>
  <si>
    <t>8R06-001</t>
  </si>
  <si>
    <t>8R06-80284</t>
  </si>
  <si>
    <t>Boulder</t>
  </si>
  <si>
    <t>8R01-019</t>
  </si>
  <si>
    <t>8R01-80285</t>
  </si>
  <si>
    <t>Goshen County Senior Friendship Center</t>
  </si>
  <si>
    <t>8R05-004</t>
  </si>
  <si>
    <t>8R05-80287</t>
  </si>
  <si>
    <t>Weston County Senior Services</t>
  </si>
  <si>
    <t>Newcastle</t>
  </si>
  <si>
    <t>8R05-027</t>
  </si>
  <si>
    <t>8R05-80288</t>
  </si>
  <si>
    <t>Roaring Fork Transportation Authority</t>
  </si>
  <si>
    <t>8R01-013</t>
  </si>
  <si>
    <t>8R01-80289</t>
  </si>
  <si>
    <t>Hazen Busing Project</t>
  </si>
  <si>
    <t>Hazen</t>
  </si>
  <si>
    <t>8R03-035</t>
  </si>
  <si>
    <t>8R03-80290</t>
  </si>
  <si>
    <t>Seniors' Resource Center, Inc</t>
  </si>
  <si>
    <t>8R01-014</t>
  </si>
  <si>
    <t>Park River</t>
  </si>
  <si>
    <t>8R03-018</t>
  </si>
  <si>
    <t>8R03-80296</t>
  </si>
  <si>
    <t>Spink County Public Transit</t>
  </si>
  <si>
    <t>Redfield</t>
  </si>
  <si>
    <t>8R04-016</t>
  </si>
  <si>
    <t>8R04-80297</t>
  </si>
  <si>
    <t>Community Transit, Inc.</t>
  </si>
  <si>
    <t>Sisseton</t>
  </si>
  <si>
    <t>8R04-004</t>
  </si>
  <si>
    <t>8R04-80300</t>
  </si>
  <si>
    <t>Souris Basin Transit</t>
  </si>
  <si>
    <t>Minot</t>
  </si>
  <si>
    <t>8R03-015</t>
  </si>
  <si>
    <t>8R03-80302</t>
  </si>
  <si>
    <t>8R03-010</t>
  </si>
  <si>
    <t>8R03-80303</t>
  </si>
  <si>
    <t>Hagatna</t>
  </si>
  <si>
    <t>9R05-001</t>
  </si>
  <si>
    <t>9R05-90999</t>
  </si>
  <si>
    <t>Amador Regional Transit System</t>
  </si>
  <si>
    <t>9R02-018</t>
  </si>
  <si>
    <t>9R02-91000</t>
  </si>
  <si>
    <t>Show Low</t>
  </si>
  <si>
    <t>9R01-003</t>
  </si>
  <si>
    <t>9R01-91001</t>
  </si>
  <si>
    <t>City of Corcoran</t>
  </si>
  <si>
    <t>Corcoran</t>
  </si>
  <si>
    <t>9R02-059</t>
  </si>
  <si>
    <t>9R02-91002</t>
  </si>
  <si>
    <t>Madera County</t>
  </si>
  <si>
    <t>9R02-062</t>
  </si>
  <si>
    <t>9R02-91005</t>
  </si>
  <si>
    <t>Ridgecrest</t>
  </si>
  <si>
    <t>9R02-051</t>
  </si>
  <si>
    <t>9R02-91006</t>
  </si>
  <si>
    <t>Fresno County Rural Transit Agency</t>
  </si>
  <si>
    <t>9R02-025</t>
  </si>
  <si>
    <t>9R02-91007</t>
  </si>
  <si>
    <t>Modoc Transportation Agency</t>
  </si>
  <si>
    <t>Alturas</t>
  </si>
  <si>
    <t>9R02-048</t>
  </si>
  <si>
    <t>9R02-91008</t>
  </si>
  <si>
    <t>San Benito County LTA</t>
  </si>
  <si>
    <t>Hollister</t>
  </si>
  <si>
    <t>9R02-013</t>
  </si>
  <si>
    <t>9R02-91009</t>
  </si>
  <si>
    <t>City of Cottonwood</t>
  </si>
  <si>
    <t>Cottonwood</t>
  </si>
  <si>
    <t>9R01-009</t>
  </si>
  <si>
    <t>9R01-91010</t>
  </si>
  <si>
    <t>Big Bear Lake</t>
  </si>
  <si>
    <t>9R02-050</t>
  </si>
  <si>
    <t>9R02-91012</t>
  </si>
  <si>
    <t>Rio Vista</t>
  </si>
  <si>
    <t>9R02-032</t>
  </si>
  <si>
    <t>9R02-91014</t>
  </si>
  <si>
    <t>Helping Hands Agency, Inc.</t>
  </si>
  <si>
    <t>Page</t>
  </si>
  <si>
    <t>9R01-017</t>
  </si>
  <si>
    <t>9R01-91016</t>
  </si>
  <si>
    <t>City of Arcata</t>
  </si>
  <si>
    <t>Arcata</t>
  </si>
  <si>
    <t>9R02-108</t>
  </si>
  <si>
    <t>9R02-91018</t>
  </si>
  <si>
    <t>Needles</t>
  </si>
  <si>
    <t>9R02-063</t>
  </si>
  <si>
    <t>9R02-91020</t>
  </si>
  <si>
    <t>Lincoln County Transportation</t>
  </si>
  <si>
    <t>Panaca</t>
  </si>
  <si>
    <t>9R04-005</t>
  </si>
  <si>
    <t>9R04-91022</t>
  </si>
  <si>
    <t>Winnemucca</t>
  </si>
  <si>
    <t>9R04-017</t>
  </si>
  <si>
    <t>9R04-91023</t>
  </si>
  <si>
    <t>City of Arvin</t>
  </si>
  <si>
    <t>Arvin</t>
  </si>
  <si>
    <t>9R02-056</t>
  </si>
  <si>
    <t>9R02-91027</t>
  </si>
  <si>
    <t>City of Solvang</t>
  </si>
  <si>
    <t>Solvang</t>
  </si>
  <si>
    <t>9R02-039</t>
  </si>
  <si>
    <t>9R02-91028</t>
  </si>
  <si>
    <t>Nye County Senior Nutrition</t>
  </si>
  <si>
    <t>Tonopah</t>
  </si>
  <si>
    <t>9R04-010</t>
  </si>
  <si>
    <t>9R04-91029</t>
  </si>
  <si>
    <t>City of Auburn</t>
  </si>
  <si>
    <t>9R02-143</t>
  </si>
  <si>
    <t>9R02-91032</t>
  </si>
  <si>
    <t>Trinity County</t>
  </si>
  <si>
    <t>Weaverville</t>
  </si>
  <si>
    <t>9R02-022</t>
  </si>
  <si>
    <t>9R02-91035</t>
  </si>
  <si>
    <t>Humboldt Transit Authority</t>
  </si>
  <si>
    <t>9R02-016</t>
  </si>
  <si>
    <t>9R02-91036</t>
  </si>
  <si>
    <t>Bullhead City</t>
  </si>
  <si>
    <t>9R01-011</t>
  </si>
  <si>
    <t>9R01-91037</t>
  </si>
  <si>
    <t>Sierra County Transportation Commission</t>
  </si>
  <si>
    <t>Downieville</t>
  </si>
  <si>
    <t>9R02-052</t>
  </si>
  <si>
    <t>9R02-91038</t>
  </si>
  <si>
    <t>CIty of Dinuba</t>
  </si>
  <si>
    <t>Dinuba</t>
  </si>
  <si>
    <t>9R02-060</t>
  </si>
  <si>
    <t>9R02-91040</t>
  </si>
  <si>
    <t>9R02-006</t>
  </si>
  <si>
    <t>9R02-91041</t>
  </si>
  <si>
    <t>City of Guadalupe</t>
  </si>
  <si>
    <t>GUADALUPE</t>
  </si>
  <si>
    <t>9R02-042</t>
  </si>
  <si>
    <t>9R02-91043</t>
  </si>
  <si>
    <t>Yreka</t>
  </si>
  <si>
    <t>9R02-017</t>
  </si>
  <si>
    <t>9R02-91048</t>
  </si>
  <si>
    <t>City of Douglas</t>
  </si>
  <si>
    <t>9R01-038</t>
  </si>
  <si>
    <t>9R01-91052</t>
  </si>
  <si>
    <t>Lake Transit Authority</t>
  </si>
  <si>
    <t>9R02-001</t>
  </si>
  <si>
    <t>9R02-91053</t>
  </si>
  <si>
    <t>Tulare County Area Transit</t>
  </si>
  <si>
    <t>9R02-008</t>
  </si>
  <si>
    <t>9R02-91055</t>
  </si>
  <si>
    <t>Tuolumne County Transit</t>
  </si>
  <si>
    <t>Sonora</t>
  </si>
  <si>
    <t>9R02-035</t>
  </si>
  <si>
    <t>9R02-91057</t>
  </si>
  <si>
    <t>City of Ojai</t>
  </si>
  <si>
    <t>Ojai</t>
  </si>
  <si>
    <t>9R02-004</t>
  </si>
  <si>
    <t>9R02-91058</t>
  </si>
  <si>
    <t>Kern Regional Transit</t>
  </si>
  <si>
    <t>9R02-037</t>
  </si>
  <si>
    <t>9R02-91059</t>
  </si>
  <si>
    <t>Elko County</t>
  </si>
  <si>
    <t>9R04-032</t>
  </si>
  <si>
    <t>9R04-91061</t>
  </si>
  <si>
    <t>Eastern Sierra Transit Authority</t>
  </si>
  <si>
    <t>9R02-098</t>
  </si>
  <si>
    <t>9R02-91062</t>
  </si>
  <si>
    <t>San Andreas</t>
  </si>
  <si>
    <t>9R02-007</t>
  </si>
  <si>
    <t>9R02-91063</t>
  </si>
  <si>
    <t>Gardnerville</t>
  </si>
  <si>
    <t>9R04-006</t>
  </si>
  <si>
    <t>9R04-91064</t>
  </si>
  <si>
    <t>City of Taft</t>
  </si>
  <si>
    <t>Taft</t>
  </si>
  <si>
    <t>9R02-010</t>
  </si>
  <si>
    <t>9R02-91066</t>
  </si>
  <si>
    <t>9R01-013</t>
  </si>
  <si>
    <t>9R01-91069</t>
  </si>
  <si>
    <t>City of Chowchilla</t>
  </si>
  <si>
    <t>Chowchilla</t>
  </si>
  <si>
    <t>9R02-058</t>
  </si>
  <si>
    <t>9R02-91071</t>
  </si>
  <si>
    <t>SNTC-Laughlin</t>
  </si>
  <si>
    <t>Laughlin</t>
  </si>
  <si>
    <t>9R04-036</t>
  </si>
  <si>
    <t>9R04-91072</t>
  </si>
  <si>
    <t>City of Tehachapi</t>
  </si>
  <si>
    <t>Tehachapi</t>
  </si>
  <si>
    <t>9R02-014</t>
  </si>
  <si>
    <t>9R02-91074</t>
  </si>
  <si>
    <t>9R01-007</t>
  </si>
  <si>
    <t>9R01-91075</t>
  </si>
  <si>
    <t>City of Escalon</t>
  </si>
  <si>
    <t>Escalon</t>
  </si>
  <si>
    <t>9R02-061</t>
  </si>
  <si>
    <t>9R02-91078</t>
  </si>
  <si>
    <t>City of Woodlake</t>
  </si>
  <si>
    <t>Woodlake</t>
  </si>
  <si>
    <t>9R02-033</t>
  </si>
  <si>
    <t>9R02-91079</t>
  </si>
  <si>
    <t>County of Hawaii Mass Transit Agency</t>
  </si>
  <si>
    <t>Hilo</t>
  </si>
  <si>
    <t>9R03-002</t>
  </si>
  <si>
    <t>9R03-91080</t>
  </si>
  <si>
    <t>Mariposa County Transit</t>
  </si>
  <si>
    <t>Mariposa</t>
  </si>
  <si>
    <t>9R02-094</t>
  </si>
  <si>
    <t>9R02-91082</t>
  </si>
  <si>
    <t>Glenn Transit Service</t>
  </si>
  <si>
    <t>Willows</t>
  </si>
  <si>
    <t>9R02-009</t>
  </si>
  <si>
    <t>9R02-91088</t>
  </si>
  <si>
    <t>Tehama County</t>
  </si>
  <si>
    <t>Gerber</t>
  </si>
  <si>
    <t>9R02-027</t>
  </si>
  <si>
    <t>9R02-91089</t>
  </si>
  <si>
    <t>Morongo Basin Transit Authority</t>
  </si>
  <si>
    <t>Joshua Tree</t>
  </si>
  <si>
    <t>9R02-049</t>
  </si>
  <si>
    <t>9R02-91090</t>
  </si>
  <si>
    <t>Tahoe Transportation District</t>
  </si>
  <si>
    <t>Zephyr Cove</t>
  </si>
  <si>
    <t>9R02-137</t>
  </si>
  <si>
    <t>Nevada County Transit Services</t>
  </si>
  <si>
    <t>Nevada City</t>
  </si>
  <si>
    <t>9R02-012</t>
  </si>
  <si>
    <t>9R02-91095</t>
  </si>
  <si>
    <t>Coolidge</t>
  </si>
  <si>
    <t>9R01-005</t>
  </si>
  <si>
    <t>9R01-91096</t>
  </si>
  <si>
    <t>Redwood Coast Transit Authority</t>
  </si>
  <si>
    <t>9R02-002</t>
  </si>
  <si>
    <t>9R02-91097</t>
  </si>
  <si>
    <t>White Pine - Ely Bus</t>
  </si>
  <si>
    <t>Ely</t>
  </si>
  <si>
    <t>9R04-033</t>
  </si>
  <si>
    <t>9R04-91099</t>
  </si>
  <si>
    <t>9R04-035</t>
  </si>
  <si>
    <t>9R04-91100</t>
  </si>
  <si>
    <t>Town of Truckee</t>
  </si>
  <si>
    <t>Truckee</t>
  </si>
  <si>
    <t>9R02-054</t>
  </si>
  <si>
    <t>9R02-91101</t>
  </si>
  <si>
    <t>9R04-002</t>
  </si>
  <si>
    <t>9R04-91103</t>
  </si>
  <si>
    <t>City of Maricopa</t>
  </si>
  <si>
    <t>Maricopa</t>
  </si>
  <si>
    <t>9R01-021</t>
  </si>
  <si>
    <t>9R01-91106</t>
  </si>
  <si>
    <t>SNTC-Mesquite</t>
  </si>
  <si>
    <t>9R04-037</t>
  </si>
  <si>
    <t>9R04-91107</t>
  </si>
  <si>
    <t>Colusa County Transit Agency</t>
  </si>
  <si>
    <t>Colusa</t>
  </si>
  <si>
    <t>9R02-034</t>
  </si>
  <si>
    <t>9R02-91112</t>
  </si>
  <si>
    <t>Lyon County Human Services</t>
  </si>
  <si>
    <t>Silver Springs</t>
  </si>
  <si>
    <t>9R04-012</t>
  </si>
  <si>
    <t>9R04-91113</t>
  </si>
  <si>
    <t>City of Benson</t>
  </si>
  <si>
    <t>9R01-029</t>
  </si>
  <si>
    <t>9R01-91114</t>
  </si>
  <si>
    <t>Alpine County Local Transportation Commission</t>
  </si>
  <si>
    <t>Markleeville</t>
  </si>
  <si>
    <t>9R02-055</t>
  </si>
  <si>
    <t>9R02-91116</t>
  </si>
  <si>
    <t>Plumas County Transportation Commission</t>
  </si>
  <si>
    <t>9R02-005</t>
  </si>
  <si>
    <t>9R02-91119</t>
  </si>
  <si>
    <t>City of Shafter</t>
  </si>
  <si>
    <t>Shafter</t>
  </si>
  <si>
    <t>9R02-029</t>
  </si>
  <si>
    <t>9R02-91120</t>
  </si>
  <si>
    <t>City of Bisbee</t>
  </si>
  <si>
    <t>Bisbee</t>
  </si>
  <si>
    <t>9R01-001</t>
  </si>
  <si>
    <t>9R01-91121</t>
  </si>
  <si>
    <t>Garfield County Transportation Program</t>
  </si>
  <si>
    <t>Pomeroy</t>
  </si>
  <si>
    <t>0R03-010</t>
  </si>
  <si>
    <t>0R03-00282</t>
  </si>
  <si>
    <t>Thurston Regional Planning Council</t>
  </si>
  <si>
    <t>0R03-039</t>
  </si>
  <si>
    <t>0R03-00285</t>
  </si>
  <si>
    <t>Rural Resources Community Action</t>
  </si>
  <si>
    <t>Colville</t>
  </si>
  <si>
    <t>0R03-032</t>
  </si>
  <si>
    <t>0R03-00286</t>
  </si>
  <si>
    <t>People for People Moses Lake</t>
  </si>
  <si>
    <t>Moses Lake</t>
  </si>
  <si>
    <t>0R03-029</t>
  </si>
  <si>
    <t>0R03-00287</t>
  </si>
  <si>
    <t>City of Moscow</t>
  </si>
  <si>
    <t>Moscow</t>
  </si>
  <si>
    <t>0R01-024</t>
  </si>
  <si>
    <t>0R01-00288</t>
  </si>
  <si>
    <t>City of Cottage Grove</t>
  </si>
  <si>
    <t>Cottage Grove</t>
  </si>
  <si>
    <t>0R02-049</t>
  </si>
  <si>
    <t>0R02-00290</t>
  </si>
  <si>
    <t>Pullman Transit</t>
  </si>
  <si>
    <t>Pullman</t>
  </si>
  <si>
    <t>0R03-020</t>
  </si>
  <si>
    <t>0R03-00294</t>
  </si>
  <si>
    <t>Tillamook County Transportation District</t>
  </si>
  <si>
    <t>Tillamook</t>
  </si>
  <si>
    <t>0R02-028</t>
  </si>
  <si>
    <t>0R02-00296</t>
  </si>
  <si>
    <t>People for People Yakima</t>
  </si>
  <si>
    <t>0R03-008</t>
  </si>
  <si>
    <t>0R03-00297</t>
  </si>
  <si>
    <t>Coupeville</t>
  </si>
  <si>
    <t>0R03-013</t>
  </si>
  <si>
    <t>0R03-00298</t>
  </si>
  <si>
    <t>Klickitat County Senior Services</t>
  </si>
  <si>
    <t>Goldendale</t>
  </si>
  <si>
    <t>0R03-015</t>
  </si>
  <si>
    <t>0R03-00299</t>
  </si>
  <si>
    <t>City of Silverton</t>
  </si>
  <si>
    <t>Silverton</t>
  </si>
  <si>
    <t>0R02-027</t>
  </si>
  <si>
    <t>0R02-00300</t>
  </si>
  <si>
    <t>South Clackamas Transportation District</t>
  </si>
  <si>
    <t>Molalla</t>
  </si>
  <si>
    <t>0R02-008</t>
  </si>
  <si>
    <t>0R02-00301</t>
  </si>
  <si>
    <t>Clallam Transit System</t>
  </si>
  <si>
    <t>Port Angeles</t>
  </si>
  <si>
    <t>0R03-009</t>
  </si>
  <si>
    <t>0R03-00303</t>
  </si>
  <si>
    <t>Marsing Senior Center</t>
  </si>
  <si>
    <t>Marsing</t>
  </si>
  <si>
    <t>0R01-004</t>
  </si>
  <si>
    <t>0R01-00306</t>
  </si>
  <si>
    <t>Coos Bay</t>
  </si>
  <si>
    <t>0R02-006</t>
  </si>
  <si>
    <t>0R02-00307</t>
  </si>
  <si>
    <t>Curry County Public Transit Service District</t>
  </si>
  <si>
    <t>Gold Beach</t>
  </si>
  <si>
    <t>0R02-029</t>
  </si>
  <si>
    <t>0R02-00308</t>
  </si>
  <si>
    <t>Grant County Transportation Authority</t>
  </si>
  <si>
    <t>0R03-011</t>
  </si>
  <si>
    <t>0R03-00309</t>
  </si>
  <si>
    <t>Lincoln County Transportation Service District</t>
  </si>
  <si>
    <t>Newport</t>
  </si>
  <si>
    <t>0R02-020</t>
  </si>
  <si>
    <t>0R02-00310</t>
  </si>
  <si>
    <t>Mountain Rides Transportation Authority</t>
  </si>
  <si>
    <t>Ketchum</t>
  </si>
  <si>
    <t>0R01-003</t>
  </si>
  <si>
    <t>0R01-00311</t>
  </si>
  <si>
    <t>Hopesource</t>
  </si>
  <si>
    <t>Ellensburg</t>
  </si>
  <si>
    <t>0R03-046</t>
  </si>
  <si>
    <t>0R03-00312</t>
  </si>
  <si>
    <t>Grant County Transportation District</t>
  </si>
  <si>
    <t>John Day</t>
  </si>
  <si>
    <t>0R02-023</t>
  </si>
  <si>
    <t>0R02-00313</t>
  </si>
  <si>
    <t>Grays Harbor Transit</t>
  </si>
  <si>
    <t>Hoquiam</t>
  </si>
  <si>
    <t>0R03-012</t>
  </si>
  <si>
    <t>0R03-00314</t>
  </si>
  <si>
    <t>Mason County Transportation Authority</t>
  </si>
  <si>
    <t>0R03-017</t>
  </si>
  <si>
    <t>0R03-00315</t>
  </si>
  <si>
    <t>Jefferson Transit</t>
  </si>
  <si>
    <t>Port Townsend</t>
  </si>
  <si>
    <t>0R03-035</t>
  </si>
  <si>
    <t>0R03-00316</t>
  </si>
  <si>
    <t>Mt Si Senior Center</t>
  </si>
  <si>
    <t>North Bend</t>
  </si>
  <si>
    <t>0R03-006</t>
  </si>
  <si>
    <t>0R03-00317</t>
  </si>
  <si>
    <t>Hood River</t>
  </si>
  <si>
    <t>0R02-002</t>
  </si>
  <si>
    <t>0R02-00319</t>
  </si>
  <si>
    <t>Yamhill County</t>
  </si>
  <si>
    <t>McMinnville</t>
  </si>
  <si>
    <t>0R02-015</t>
  </si>
  <si>
    <t>0R02-00321</t>
  </si>
  <si>
    <t>Pacific Transit</t>
  </si>
  <si>
    <t>Raymond</t>
  </si>
  <si>
    <t>0R03-019</t>
  </si>
  <si>
    <t>0R03-00322</t>
  </si>
  <si>
    <t>0R02-046</t>
  </si>
  <si>
    <t>0R02-00323</t>
  </si>
  <si>
    <t>Wasilla</t>
  </si>
  <si>
    <t>0R04-002</t>
  </si>
  <si>
    <t>0R04-00327</t>
  </si>
  <si>
    <t>City of Canby</t>
  </si>
  <si>
    <t>Canby</t>
  </si>
  <si>
    <t>0R02-025</t>
  </si>
  <si>
    <t>0R02-00330</t>
  </si>
  <si>
    <t>Sunset Empire Transportation District</t>
  </si>
  <si>
    <t>Astoria</t>
  </si>
  <si>
    <t>0R02-026</t>
  </si>
  <si>
    <t>0R02-00331</t>
  </si>
  <si>
    <t>Okanogan County Transportation &amp; Nutrition</t>
  </si>
  <si>
    <t>Omak</t>
  </si>
  <si>
    <t>0R03-045</t>
  </si>
  <si>
    <t>0R03-00332</t>
  </si>
  <si>
    <t>Skamania County Senior Services</t>
  </si>
  <si>
    <t>Stevenson</t>
  </si>
  <si>
    <t>0R03-023</t>
  </si>
  <si>
    <t>0R03-00336</t>
  </si>
  <si>
    <t>Basin Transit Service</t>
  </si>
  <si>
    <t>Klamath Falls</t>
  </si>
  <si>
    <t>0R02-001</t>
  </si>
  <si>
    <t>0R02-00339</t>
  </si>
  <si>
    <t>Senior Citizens of Kodiak, Inc.</t>
  </si>
  <si>
    <t>Kodiak</t>
  </si>
  <si>
    <t>0R04-001</t>
  </si>
  <si>
    <t>0R04-00340</t>
  </si>
  <si>
    <t>0R01-021</t>
  </si>
  <si>
    <t>0R01-00341</t>
  </si>
  <si>
    <t>Valley Vista Care Corporation</t>
  </si>
  <si>
    <t>St. Maries</t>
  </si>
  <si>
    <t>0R01-013</t>
  </si>
  <si>
    <t>0R01-00342</t>
  </si>
  <si>
    <t>Community Connection of Northeast Oregon</t>
  </si>
  <si>
    <t>LaGrande</t>
  </si>
  <si>
    <t>0R02-012</t>
  </si>
  <si>
    <t>0R02-00343</t>
  </si>
  <si>
    <t>Glacier Valley Transit</t>
  </si>
  <si>
    <t>Girdwood</t>
  </si>
  <si>
    <t>0R04-011</t>
  </si>
  <si>
    <t>0R04-00345</t>
  </si>
  <si>
    <t>SMART Transit</t>
  </si>
  <si>
    <t>0R01-007</t>
  </si>
  <si>
    <t>0R01-00347</t>
  </si>
  <si>
    <t>Senior Citizens of Sweet Home, Inc.</t>
  </si>
  <si>
    <t>Sweet Home</t>
  </si>
  <si>
    <t>0R02-059</t>
  </si>
  <si>
    <t>0R02-00348</t>
  </si>
  <si>
    <t>Juneau</t>
  </si>
  <si>
    <t>Douglas County</t>
  </si>
  <si>
    <t>Roseburg</t>
  </si>
  <si>
    <t>0R02-036</t>
  </si>
  <si>
    <t>0R02-00351</t>
  </si>
  <si>
    <t>TransIV Buses - College of Southern Idaho</t>
  </si>
  <si>
    <t>Twin Falls</t>
  </si>
  <si>
    <t>0R01-001</t>
  </si>
  <si>
    <t>0R01-00357</t>
  </si>
  <si>
    <t>Ketchikan Gateway Borough</t>
  </si>
  <si>
    <t>0R04-004</t>
  </si>
  <si>
    <t>0R04-00358</t>
  </si>
  <si>
    <t>City of Pendleton</t>
  </si>
  <si>
    <t>0R02-010</t>
  </si>
  <si>
    <t>0R02-00359</t>
  </si>
  <si>
    <t>City of Woodburn</t>
  </si>
  <si>
    <t>Woodburn</t>
  </si>
  <si>
    <t>0R02-007</t>
  </si>
  <si>
    <t>0R02-00360</t>
  </si>
  <si>
    <t>Clackamas County Social Services</t>
  </si>
  <si>
    <t>Oregon City</t>
  </si>
  <si>
    <t>0R02-039</t>
  </si>
  <si>
    <t>0R02-00363</t>
  </si>
  <si>
    <t>Twin Transit</t>
  </si>
  <si>
    <t>0R03-025</t>
  </si>
  <si>
    <t>0R03-00364</t>
  </si>
  <si>
    <t>White Pass Community Services Coalition</t>
  </si>
  <si>
    <t>Morton</t>
  </si>
  <si>
    <t>0R03-030</t>
  </si>
  <si>
    <t>0R03-00366</t>
  </si>
  <si>
    <t>Lower Columbia Community Action Council</t>
  </si>
  <si>
    <t>0R03-004</t>
  </si>
  <si>
    <t>0R03-00368</t>
  </si>
  <si>
    <t>Wahkiakum County Health &amp; Human Services</t>
  </si>
  <si>
    <t>Cathlamet</t>
  </si>
  <si>
    <t>0R03-056</t>
  </si>
  <si>
    <t>0R03-00371</t>
  </si>
  <si>
    <t>Treasure Valley Transit</t>
  </si>
  <si>
    <t>Nampa</t>
  </si>
  <si>
    <t>0R01-012</t>
  </si>
  <si>
    <t>Harney County</t>
  </si>
  <si>
    <t>Burns</t>
  </si>
  <si>
    <t>0R02-030</t>
  </si>
  <si>
    <t>0R02-00374</t>
  </si>
  <si>
    <t>Columbia County</t>
  </si>
  <si>
    <t>St. Helens</t>
  </si>
  <si>
    <t>0R02-018</t>
  </si>
  <si>
    <t>0R02-00375</t>
  </si>
  <si>
    <t>Ride Connection, Inc.</t>
  </si>
  <si>
    <t>0R02-022</t>
  </si>
  <si>
    <t>City of Lebanon</t>
  </si>
  <si>
    <t>0R02-024</t>
  </si>
  <si>
    <t>0R02-00377</t>
  </si>
  <si>
    <t>Central Area Rural Transit System, Inc.</t>
  </si>
  <si>
    <t>Soldotna</t>
  </si>
  <si>
    <t>0R04-006</t>
  </si>
  <si>
    <t>0R04-00378</t>
  </si>
  <si>
    <t>Southern Teton Area Rapid Transit</t>
  </si>
  <si>
    <t>Inter-Island Ferry Authority</t>
  </si>
  <si>
    <t>Klawock</t>
  </si>
  <si>
    <t>0R04-010</t>
  </si>
  <si>
    <t>0R04-00382</t>
  </si>
  <si>
    <t>Columbia County Public Transportation</t>
  </si>
  <si>
    <t>0R03-001</t>
  </si>
  <si>
    <t>0R03-00383</t>
  </si>
  <si>
    <t>Special Mobility Services</t>
  </si>
  <si>
    <t>0R03-024</t>
  </si>
  <si>
    <t>0R03-00386</t>
  </si>
  <si>
    <t>City of Bethel</t>
  </si>
  <si>
    <t>0R04-016</t>
  </si>
  <si>
    <t>0R04-00387</t>
  </si>
  <si>
    <t>City of Sandy</t>
  </si>
  <si>
    <t>Sandy</t>
  </si>
  <si>
    <t>0R02-017</t>
  </si>
  <si>
    <t>0R02-00389</t>
  </si>
  <si>
    <t>City and Borough of Juneau</t>
  </si>
  <si>
    <t>0R04-005</t>
  </si>
  <si>
    <t>0R04-00391</t>
  </si>
  <si>
    <t>The Dalles</t>
  </si>
  <si>
    <t>0R02-009</t>
  </si>
  <si>
    <t>0R02-00396</t>
  </si>
  <si>
    <t>Cooperstown</t>
  </si>
  <si>
    <t>Arrowhead Economic Opportunity Agency, Inc.</t>
  </si>
  <si>
    <t>5R04-001</t>
  </si>
  <si>
    <t>5R04-50520</t>
  </si>
  <si>
    <t>Grand Gateway EDA/ Pelivan</t>
  </si>
  <si>
    <t>6R04-006</t>
  </si>
  <si>
    <t>6R04-60266</t>
  </si>
  <si>
    <t>City of Cripple Creek</t>
  </si>
  <si>
    <t>Cripple Creek</t>
  </si>
  <si>
    <t>8R01-058</t>
  </si>
  <si>
    <t>8R01-80275</t>
  </si>
  <si>
    <t>Regional Transportation Authority of Pima County</t>
  </si>
  <si>
    <t>9R01-033</t>
  </si>
  <si>
    <t>9R01-91122</t>
  </si>
  <si>
    <t>Yavapai Regional Transit</t>
  </si>
  <si>
    <t>Chino Valley</t>
  </si>
  <si>
    <t>9R01-99419</t>
  </si>
  <si>
    <t>Atwood</t>
  </si>
  <si>
    <t>7R02-77076</t>
  </si>
  <si>
    <t>West Alabama Rural Public Transportation</t>
  </si>
  <si>
    <t>Demopolis</t>
  </si>
  <si>
    <t>4R01-44926</t>
  </si>
  <si>
    <t>DJ Transit, Inc.</t>
  </si>
  <si>
    <t>4R05-44928</t>
  </si>
  <si>
    <t>Coastal Community Action Program</t>
  </si>
  <si>
    <t>0R03-00398</t>
  </si>
  <si>
    <t>Sunshine Transit Coalition</t>
  </si>
  <si>
    <t>Talkeetna</t>
  </si>
  <si>
    <t>0R04-00399</t>
  </si>
  <si>
    <t>Montrose County Seniors</t>
  </si>
  <si>
    <t>Montrose</t>
  </si>
  <si>
    <t>8R01-88215</t>
  </si>
  <si>
    <t>Central Shenandoah Planning District Commission</t>
  </si>
  <si>
    <t>Staunton</t>
  </si>
  <si>
    <t>Stoughton</t>
  </si>
  <si>
    <t>Fort Lauderdale</t>
  </si>
  <si>
    <t>4R06-44931</t>
  </si>
  <si>
    <t>Kankakee-Iroquois Regional Planning Commission</t>
  </si>
  <si>
    <t>Monon</t>
  </si>
  <si>
    <t>5R02-035</t>
  </si>
  <si>
    <t>5R02-55310</t>
  </si>
  <si>
    <t>Omaha Tribe Public Transit</t>
  </si>
  <si>
    <t>Macy</t>
  </si>
  <si>
    <t>Gwichyaa Zhee Tribal Transit Service</t>
  </si>
  <si>
    <t>Fort Yukon</t>
  </si>
  <si>
    <t>Lower Elwha Klallam Tribe</t>
  </si>
  <si>
    <t>Wasco, City of</t>
  </si>
  <si>
    <t>Wasco</t>
  </si>
  <si>
    <t>9R02-028</t>
  </si>
  <si>
    <t>9R02-99426</t>
  </si>
  <si>
    <t>Capital Area Rural Transportation System (CARTS - RURAL)</t>
  </si>
  <si>
    <t>6R05-66271</t>
  </si>
  <si>
    <t>Mode VOMS Questionable</t>
  </si>
  <si>
    <t>Max Trains in Operation Questionable</t>
  </si>
  <si>
    <t>Average Speed (mi/hr) Questionable</t>
  </si>
  <si>
    <t>Average Passenger Trip Length (mi) Questionable</t>
  </si>
  <si>
    <t>Passenger Miles Questionable</t>
  </si>
  <si>
    <t>Unlinked Passenger Trips Questionable</t>
  </si>
  <si>
    <t>Train Revenue Hours Questionable</t>
  </si>
  <si>
    <t>Train Hours Questionable</t>
  </si>
  <si>
    <t>Train Revenue Miles Questionable</t>
  </si>
  <si>
    <t>Train Miles Questionable</t>
  </si>
  <si>
    <t>Deadhead Hours Questionable</t>
  </si>
  <si>
    <t>Vehicle Revenue Hours Questionable</t>
  </si>
  <si>
    <t>Vehicle Hours Questionable</t>
  </si>
  <si>
    <t>Deadhead Miles Questionable</t>
  </si>
  <si>
    <t>Vehicle Revenue Miles Questionable</t>
  </si>
  <si>
    <t>Vehicle Miles Questionable</t>
  </si>
  <si>
    <t>Scheduled Vehicle Revenue Miles Questionable</t>
  </si>
  <si>
    <t>West Burlington</t>
  </si>
  <si>
    <t>VOMS Questionable</t>
  </si>
  <si>
    <t>Term</t>
  </si>
  <si>
    <t>Who reports it?</t>
  </si>
  <si>
    <t>Definition</t>
  </si>
  <si>
    <t>Agency</t>
  </si>
  <si>
    <t>All</t>
  </si>
  <si>
    <t>The transit agency's name.</t>
  </si>
  <si>
    <t>The city in which the agency is headquartered.</t>
  </si>
  <si>
    <t>The state in which the agency is headquartered.</t>
  </si>
  <si>
    <t>A four-digit identifying number for each agency used in the legacy NTD system.</t>
  </si>
  <si>
    <t>A five-digit identifying number for each agency used in the current NTD system.</t>
  </si>
  <si>
    <t>Description of the agency's legal entity.</t>
  </si>
  <si>
    <t>Reporter Type</t>
  </si>
  <si>
    <t>The type of NTD report that the agency completed this year.</t>
  </si>
  <si>
    <t>Primary UZA Population</t>
  </si>
  <si>
    <t>DOES NOT APPLY TO: Rural General Public Transit Sub-recipients, Intercity Bus Sub-recipients</t>
  </si>
  <si>
    <t>The population of the urbanized area primarily served by the agency.</t>
  </si>
  <si>
    <t>DOES NOT APPLY TO: Building Reporters, Planning Reporters, Separate Service Reporters, Tribal Subsidy Reporters, Intercity Bus Sub-recipients</t>
  </si>
  <si>
    <t>The number of revenue vehicles operated across the whole agency to meet the annual maximum service requirement. This is the revenue vehicle count during the peak season of the year; on the week and day that maximum service is provided. Vehicles operated in maximum service (VOMS) exclude atypical days and one-time special events.</t>
  </si>
  <si>
    <t>DOES NOT APPLY TO: Planning Reporters, Tribal Subsidy Reporters, Intercity Bus Sub-recipients</t>
  </si>
  <si>
    <t>A system for carrying transit passengers described by specific right-of-way (ROW), technology and operational features.</t>
  </si>
  <si>
    <t>Describes how public transportation services are provided by the transit agency: directly operated (DO) or purchased transportation (PT) services.</t>
  </si>
  <si>
    <t>The number of revenue vehicles operated by the given mode and type of service to meet the annual maximum service requirement. This is the revenue vehicle count during the peak season of the year; on the week and day that maximum service is provided. Vehicles operated in maximum service (VOMS) exclude atypical days and one-time special events.</t>
  </si>
  <si>
    <t>Rural General Public Transit</t>
  </si>
  <si>
    <t>Reporter type for agencies that do not operate in an urban area and are not Tribes.</t>
  </si>
  <si>
    <t>Intercity Bus</t>
  </si>
  <si>
    <t>Reporter type for private bus lines providing non-transit service connecting wide-ranging areas.</t>
  </si>
  <si>
    <t>Reporter type for agencies that are building a new transit service but not yet operating it.</t>
  </si>
  <si>
    <t>Reporter type for entities that expend funds in planning transit but do not operate service.</t>
  </si>
  <si>
    <t>Reporter type for agencies that have a contractual relationship with another NTD reporter to provide service but do not report any service themselves.</t>
  </si>
  <si>
    <t>Tribal Subsidy</t>
  </si>
  <si>
    <t>Reporter type for Tribes that subsidize service but do not operate service or pay the full cost of service.</t>
  </si>
  <si>
    <t>Reporter type for agencies that operate urban service and complete the most detailed level of NTD report. Urban agencies that operate more than 30 vehicles or operate Fixed Guideway service are required to complete Full Reports; other urban agencies may do so if they wish.</t>
  </si>
  <si>
    <t>Reduced Reporter</t>
  </si>
  <si>
    <t>Reporter type for agencies that operate urban service but complete a simplified NTD report. Urban agencies that operate 30 or fewer vehicles and do not operate Fixed Guideway service are eligible to complete Reduced Reports. This is sometimes called a Small Systems Report.</t>
  </si>
  <si>
    <t>Urbanized Area (UZA)</t>
  </si>
  <si>
    <t>An area defined by the U. S. Census Bureau that includes: 
- One or more incorporated cities, villages, and towns (central place) 
- The adjacent densely settled surrounding territory (urban fringe) that together has a minimum of 50,000 persons 
The urban fringe generally consists of contiguous territory having a density of at least 1,000 persons per square mile. Urbanized areas do not conform to congressional districts or any other political boundaries.</t>
  </si>
  <si>
    <t>Alaska Railroad (AR)</t>
  </si>
  <si>
    <t>The passenger service portion of the Alaska Railroad Corporation. The service encompasses only car miles for passenger cars; car miles for freight cars are specifically excluded.</t>
  </si>
  <si>
    <t>Bus (MB)</t>
  </si>
  <si>
    <t>A transit mode comprised of rubber-tired passenger vehicles operating on fixed routes and schedules over roadways. Vehicles are powered by: 
- Diesel 
- Gasoline 
- Battery 
- Alternative fuel engines contained within the vehicle</t>
  </si>
  <si>
    <t>Bus Rapid Transit (RB)</t>
  </si>
  <si>
    <t>Fixed-route bus mode: 
- In which the majority of each line operates in a separated right-of-way dedicated for public transportation use during peak periods; and 
- That includes features that emulate the services provided by rail fixed guideway public transportation systems, including: 
   o Defined stations 
   o Traffic signal priority for public transportation vehicles 
   o Short headway bidirectional services for a substantial part of weekdays and weekend days 
   o Pre-board ticketing, platform level boarding, and separate branding 
This mode may include portions of service that are fixed-guideway and non-fixed-guideway.</t>
  </si>
  <si>
    <t>Cable Car (CC)</t>
  </si>
  <si>
    <t>A transit mode that is an electric railway with individually controlled transit vehicles attached to a moving cable located below the street surface and powered by engines or motors at a central location, not onboard the vehicle.</t>
  </si>
  <si>
    <t>Commuter Bus (CB)</t>
  </si>
  <si>
    <t>Fixed-route bus systems that are primarily connecting outlying areas with a central city through bus service that operates with at least five miles of continuous closed-door service. This service may operate motorcoaches (aka over-the-road buses), and usually features peak scheduling, multiple-trip tickets, and limited stops in the central city.</t>
  </si>
  <si>
    <t>Commuter Rail (CR)</t>
  </si>
  <si>
    <t>A transit mode that is an electric or diesel propelled railway for urban passenger train service consisting of local short distance travel operating between a central city and adjacent suburbs. Service must be operated on a regular basis by or under contract with a transit operator for the purpose of transporting passengers within urbanized areas (UZAs), or between urbanized areas and outlying areas. 
Such rail service, using either locomotive hauled or self-propelled railroad passenger cars, is generally characterized by: 
- Multi-trip tickets 
- Specific station to station fares 
- Railroad employment practices 
- Usually only one or two stations in the central business district 
It does not include: 
- Heavy rail (HR) rapid transit 
- Light rail (LR)/streetcar transit service 
Intercity rail service is excluded, except for that portion of such service that is operated by or under contract with a public transit agency for predominantly commuter services. Predominantly commuter service means that for any given trip segment (i.e., distance between any two stations), more than 50 percent of the average daily ridership makes a return trip on the same day. Only the predominantly commuter service portion of an intercity route is eligible for inclusion when determining commuter rail (CR) route miles.</t>
  </si>
  <si>
    <t>Demand Response (DR)</t>
  </si>
  <si>
    <t>A transit mode comprised of automobiles, vans or small buses operating in response to calls from passengers or their agents to the transit operator, who then dispatches a vehicle to pick up the passengers and transport them to their destinations. A demand response (DR) operation is characterized by the following: 
- The vehicles do not operate over a fixed route or on a fixed schedule except, perhaps, on a temporary basis to satisfy a special need; and 
- Typically, the vehicle may be dispatched to pick up several passengers at different pick-up points before taking them to their respective destinations and may even be interrupted en route to these destinations to pick up other passengers. 
The following types of operations fall under the above definitions provided they are not on a scheduled fixed route basis: 
- Many origins—many destinations 
- Many origins—one destination 
- One origin—many destinations 
- One origin—one destination</t>
  </si>
  <si>
    <t>Demand Response Taxi (DT)</t>
  </si>
  <si>
    <t>A special form of the demand response mode operated through taxicab providers. The mode is always purchased transportation type of service. In order to be reportable, there must be a system in place through which passengers can share rides.</t>
  </si>
  <si>
    <t>Ferryboat (FB)</t>
  </si>
  <si>
    <t>A transit mode comprised of vessels carrying passengers and/or vehicles over a body of water that are generally steam or diesel powered. Intercity ferryboat (FB) service is excluded, except for that portion of such service that is operated by or under contract with a public transit agency for predominantly commuter services. Predominantly commuter service means that for any given trip segment (i.e., distance between any two piers), more than 50 percent of the average daily ridership makes a return trip on the ferryboat on the same day. Only the predominantly commuter service portion of an intercity route is eligible for inclusion when determining ferryboat (FB) route miles.</t>
  </si>
  <si>
    <t>Heavy Rail (HR)</t>
  </si>
  <si>
    <t>A transit mode that is an electric railway with the capacity for a heavy volume of traffic. It is characterized by: 
- High speed and rapid acceleration passenger rail cars operating singly or in multi-car trains on fixed rails 
- Separate rights-of-way (ROW) from which all other vehicular and foot traffic are excluded 
- Sophisticated signaling 
- Raised platform loading</t>
  </si>
  <si>
    <t>Hybrid Rail (YR)</t>
  </si>
  <si>
    <t>Rail systems primarily operating routes on the National system of railroads, but not operating with the characteristics of commuter rail. This service typically operates light rail-type vehicles as diesel multipleunit trains (DMU’s). These trains do not meet Federal Railroad Administration standards, and so must operate with temporal separation from freight rail traffic.</t>
  </si>
  <si>
    <t>Inclined Plane (IP)</t>
  </si>
  <si>
    <t>A transit mode that is a railway operating over exclusive right-of-way (ROW) on steep grades (slopes) with powerless vehicles propelled by moving cables attached to the vehicles and powered by engines or motors at a central location not onboard the vehicle. The special tramway types of vehicles have passenger seats that remain horizontal while the undercarriage (truck) is angled parallel to the slope.</t>
  </si>
  <si>
    <t>Light Rail (LR)</t>
  </si>
  <si>
    <t>A transit mode that is typically an electric railway with a light volume traffic capacity compared to heavy rail (HR). It is characterized by: 
- Passenger rail cars operating singly (or in short, usually two car, trains) on fixed rails in shared or exclusive right-of-way (ROW) 
- Low or high platform loading 
- Vehicle power drawn from an overhead electric line via a trolley or a pantograph</t>
  </si>
  <si>
    <t>Monorail/Automated Guideway (MG)</t>
  </si>
  <si>
    <t>Monorail and Automated Guideway modes operate on exclusive guideway without using steel wheels on rails.</t>
  </si>
  <si>
    <t>Streetcar Rail (SR)</t>
  </si>
  <si>
    <t>This mode is for rail transit systems operating entire routes predominantly on streets in mixed-traffic. This service typically operates with single-car trains powered by overhead catenaries and with frequent stops.</t>
  </si>
  <si>
    <t>Trolleybus (TB)</t>
  </si>
  <si>
    <t>A transit mode comprised of electric rubber-tired passenger vehicles, manually steered and operating singly on city streets. Vehicles are propelled by a motor drawing current through overhead wires via trolleys, from a central power source not onboard the vehicle.</t>
  </si>
  <si>
    <t>Vanpool (VP)</t>
  </si>
  <si>
    <t>A transit mode comprised of vans, small buses and other vehicles operating as a ride sharing arrangement, providing transportation to a group of individuals traveling directly between their homes and a regular destination within the same geographical area.</t>
  </si>
  <si>
    <t>Jitney (JT)</t>
  </si>
  <si>
    <t>A transit mode comprising passenger cars or vans operating on fixed routes (sometimes with minor deviations) as demand warrants without fixed schedules or fixed stops.</t>
  </si>
  <si>
    <t>Aerial Tramway (TR)</t>
  </si>
  <si>
    <t>A transit mode that is an electric system of aerial cables with suspended powerless passenger vehicles. The vehicles are propelled by separate cables attached to the vehicle suspension system and powered by engines or motors at a central location not on-board the vehicle.</t>
  </si>
  <si>
    <t>Publico (PB)</t>
  </si>
  <si>
    <t>Questionable (Q)</t>
  </si>
  <si>
    <t>FTA marks a data point as Questionable when there is reason to believe it is incorrect, but the reporting agency has been unable to correct the data or offer an explanation for its anomalous appearance.</t>
  </si>
  <si>
    <t>Waived (W)</t>
  </si>
  <si>
    <t>FTA marks a data point as Waived when the reporting agency has not reported the data point according to NTD reporting requirements, but has received a waiver to report the data as-is for one year.</t>
  </si>
  <si>
    <t>ONLY APPLIES TO: Full Reporters</t>
  </si>
  <si>
    <t>The maximum number of trains actually operated to provide service during the year.</t>
  </si>
  <si>
    <t>The average speed of a vehicle/passenger car during revenue service.</t>
  </si>
  <si>
    <t>The average distance ridden by each passenger in a single trip, computed as passenger miles traveled (PMT) divided by unlinked passenger trips (UPT). May be determined by sampling, or calculated based on actual data.</t>
  </si>
  <si>
    <t>The total service scheduled to be provided for picking up and discharging passengers. Scheduled service is computed from internal transit agency planning documents (e.g., run paddles, trip tickets, and public timetables). Scheduled service excludes special additional services.</t>
  </si>
  <si>
    <t>The miles that vehicles/passenger cars travel while in revenue service (actual vehicle revenue miles (VRM)) plus deadhead miles. Actual vehicle miles include: 
• Revenue service 
• Deadhead 
Actual vehicle miles exclude: 
• Miles for charter services 
• School bus service 
• Operator training 
• Vehicle maintenance testing</t>
  </si>
  <si>
    <t>The miles that vehicles/passenger cars travel while in revenue service. Vehicle revenue miles (VRM) include: 
• Revenue service 
Actual vehicle revenue miles exclude: 
• Deadhead 
• Operator training 
• Maintenance testing 
• School bus and charter services</t>
  </si>
  <si>
    <t>The miles that a vehicle/passenger car travels when out of revenue service. Deadhead includes: 
• Leaving or returning to the garage or yard facility 
• Changing routes 
• When there is no expectation of carrying revenue passengers 
However, deadhead does not include: 
• Charter service 
• School bus service 
• Travel to fueling facilities 
• Travel to maintenance facilities 
• Operator training 
• Maintenance testing</t>
  </si>
  <si>
    <t>The hours that vehicles/passenger cars travel while in revenue service plus deadhead hours. Actual vehicle hours include: 
• Revenue service 
• Deadhead 
• Layover/recovery time 
Actual vehicle hours exclude: 
• Hours for charter service 
• School bus service 
• Operator training 
• Vehicle maintenance testing</t>
  </si>
  <si>
    <t>The hours that vehicles/passenger cars travel while in revenue service. Vehicle revenue hours (VRH) include: 
• Revenue service 
• Layover/recovery time 
Actual vehicle revenue hours exclude: 
• Deadhead 
• Operator training 
• Maintenance testing 
• School bus and charter services</t>
  </si>
  <si>
    <t>The hours that a vehicle/passenger car travels when out of revenue service. Deadhead includes: 
• Leaving or returning to the garage or yard facility 
• Changing routes 
• When there is no expectation of carrying revenue passengers 
However, deadhead does not include: 
• Charter service 
• School bus service 
• Travel to fueling facilities 
• Travel to maintenance facilities 
• Operator training 
• Maintenance testing</t>
  </si>
  <si>
    <t>The miles that trains travel while in revenue service (actual vehicle revenue miles (VRM)) plus deadhead miles. Train miles include: 
• Revenue service 
• Deadhead 
Train miles exclude: 
• Miles for charter services 
• Operator training 
• Vehicle maintenance testing</t>
  </si>
  <si>
    <t>The miles that trains travel while in revenue service. Train revenue miles include: 
• Revenue service 
Train revenue miles exclude: 
• Deadhead 
• Operator training 
• Maintenance testing 
• Charter services</t>
  </si>
  <si>
    <t>The hours that trains travel while in revenue service plus deadhead hours. Train hours include: 
• Revenue service 
• Deadhead 
• Layover/recovery time 
Train hours exclude: 
• Hours for charter service 
• Operator training 
• Vehicle maintenance testing</t>
  </si>
  <si>
    <t>The hours that trains travel while in revenue service. Train revenue hours include: 
• Revenue service 
• Layover/recovery time 
Train revenue hours exclude: 
• Deadhead 
• Operator training 
• Maintenance testing 
• Charter services</t>
  </si>
  <si>
    <t>The number of passengers who board public transportation vehicles. Passengers are counted each time they board a vehicle no matter how many vehicles they use to travel from their origin to their destination.</t>
  </si>
  <si>
    <t>The cumulative sum of the distances ridden by each passenger.</t>
  </si>
  <si>
    <t>Passengers per Hour</t>
  </si>
  <si>
    <t>Passengers per Hour Questionable</t>
  </si>
  <si>
    <t>The average number of passengers to board a vehicle/passenger car in one hour of service.</t>
  </si>
  <si>
    <t>Any data questionable</t>
  </si>
  <si>
    <t>Any data questionable?</t>
  </si>
  <si>
    <t>Include questionable data</t>
  </si>
  <si>
    <t>Exclude questionable data</t>
  </si>
  <si>
    <t>enter bins below</t>
  </si>
  <si>
    <t>Converse County Aging Services</t>
  </si>
  <si>
    <t>Campbell County Senior Citizens Association Inc</t>
  </si>
  <si>
    <t>Buffalo Senior Center Inc</t>
  </si>
  <si>
    <t>Data from all reporting agencies</t>
  </si>
  <si>
    <t>Data from Full Reporting agencies only</t>
  </si>
  <si>
    <t>By Mode/Type of Service</t>
  </si>
  <si>
    <t>Type</t>
  </si>
  <si>
    <t>Description</t>
  </si>
  <si>
    <t>By Agency Size (Vehicles)</t>
  </si>
  <si>
    <t>By State</t>
  </si>
  <si>
    <t>Abbreviation</t>
  </si>
  <si>
    <t>Alaska</t>
  </si>
  <si>
    <t>Alabama</t>
  </si>
  <si>
    <t>Arkansas</t>
  </si>
  <si>
    <t>American Samoa</t>
  </si>
  <si>
    <t>Arizona</t>
  </si>
  <si>
    <t>California</t>
  </si>
  <si>
    <t>Colorado</t>
  </si>
  <si>
    <t>Connecticut</t>
  </si>
  <si>
    <t>District of Columbia</t>
  </si>
  <si>
    <t>Florida</t>
  </si>
  <si>
    <t>Georgia</t>
  </si>
  <si>
    <t>Guam</t>
  </si>
  <si>
    <t>Hawaii</t>
  </si>
  <si>
    <t>Iowa</t>
  </si>
  <si>
    <t>Idaho</t>
  </si>
  <si>
    <t>Illinois</t>
  </si>
  <si>
    <t>Kansas</t>
  </si>
  <si>
    <t>Kentucky</t>
  </si>
  <si>
    <t>Lousiana</t>
  </si>
  <si>
    <t>Massachusetts</t>
  </si>
  <si>
    <t>Maryland</t>
  </si>
  <si>
    <t>Maine</t>
  </si>
  <si>
    <t>Michigan</t>
  </si>
  <si>
    <t>Minnesota</t>
  </si>
  <si>
    <t>Missouri</t>
  </si>
  <si>
    <t>Northern Marianas</t>
  </si>
  <si>
    <t>Mississippi</t>
  </si>
  <si>
    <t>Montana</t>
  </si>
  <si>
    <t>North Carolina</t>
  </si>
  <si>
    <t>North Dakota</t>
  </si>
  <si>
    <t>Nebraska</t>
  </si>
  <si>
    <t>New Hampshire</t>
  </si>
  <si>
    <t>New Jersey</t>
  </si>
  <si>
    <t>New Mexico</t>
  </si>
  <si>
    <t>Ohio</t>
  </si>
  <si>
    <t>Oklahoma</t>
  </si>
  <si>
    <t>Oregon</t>
  </si>
  <si>
    <t>Pennsylvania</t>
  </si>
  <si>
    <t>Puerto Rico</t>
  </si>
  <si>
    <t>Rhode Island</t>
  </si>
  <si>
    <t>South Carolina</t>
  </si>
  <si>
    <t>South Dakota</t>
  </si>
  <si>
    <t>Tennessee</t>
  </si>
  <si>
    <t>Texas</t>
  </si>
  <si>
    <t>Utah</t>
  </si>
  <si>
    <t>Virgin Islands</t>
  </si>
  <si>
    <t>Vermont</t>
  </si>
  <si>
    <t>Wisconsin</t>
  </si>
  <si>
    <t>West Virginia</t>
  </si>
  <si>
    <t>Wyoming</t>
  </si>
  <si>
    <t>Hide questionable data tags</t>
  </si>
  <si>
    <t>Show questionable data tags</t>
  </si>
  <si>
    <t>Vehicle 
Revenue 
Hours</t>
  </si>
  <si>
    <t>Train 
Revenue
Miles</t>
  </si>
  <si>
    <t>Train 
Revenue 
Hours</t>
  </si>
  <si>
    <t>Unlinked
Passenger
Trips</t>
  </si>
  <si>
    <t>Pocatello</t>
  </si>
  <si>
    <t>Catskill</t>
  </si>
  <si>
    <t>2R02-029</t>
  </si>
  <si>
    <t>2R02-20931</t>
  </si>
  <si>
    <t>County of Niagara</t>
  </si>
  <si>
    <t>Lockport</t>
  </si>
  <si>
    <t>2R02-031</t>
  </si>
  <si>
    <t>2R02-20957</t>
  </si>
  <si>
    <t>Advance Transit, Inc. NH</t>
  </si>
  <si>
    <t>Wilder</t>
  </si>
  <si>
    <t>1R04-001</t>
  </si>
  <si>
    <t>1R04-10137</t>
  </si>
  <si>
    <t>1R06-10137</t>
  </si>
  <si>
    <t>Iberville Sheriff's Office</t>
  </si>
  <si>
    <t>Plaquemine</t>
  </si>
  <si>
    <t>6R02-66267</t>
  </si>
  <si>
    <t>Madison Voluntary Council on Aging</t>
  </si>
  <si>
    <t>Tallulah</t>
  </si>
  <si>
    <t>6R02-66268</t>
  </si>
  <si>
    <t>East Central Iowa Council of Governments</t>
  </si>
  <si>
    <t>7R01-010</t>
  </si>
  <si>
    <t>7R01-70138</t>
  </si>
  <si>
    <t>Aerial Tramway - Directly Operated</t>
  </si>
  <si>
    <t>Column1</t>
  </si>
  <si>
    <t>Column2</t>
  </si>
  <si>
    <t>To bring up the accessible control panel, press ctrl + a. Some screen reading functionality will not work while the sheet is protected. To unprotect the sheet press alt h o p and enter the password ntd.</t>
  </si>
  <si>
    <t>By Urbanized Area Size</t>
  </si>
  <si>
    <t>A transit mode comprised of passenger vans or small buses operating with fixed routes but no fixed schedules in Puerto Rico. Publicos (PB) are a privately owned and operated public transit service which is market oriented and unsubsidized, but regulated through a public service commission, state or local government. Publicos (PB) are operated under franchise agreements, fares are regulated by route and there are special insurance requirements. Vehicle capacity varies from 8 to 24, and the vehicles may be owned or leased by the operator.</t>
  </si>
  <si>
    <t>0T15</t>
  </si>
  <si>
    <t>Snoqualmie Indian Tribe</t>
  </si>
  <si>
    <t>0R01-00402</t>
  </si>
  <si>
    <t>City of Driggs</t>
  </si>
  <si>
    <t>0R01-00403</t>
  </si>
  <si>
    <t>Lemhi Ride</t>
  </si>
  <si>
    <t>0R01-00404</t>
  </si>
  <si>
    <t>Shoshone County</t>
  </si>
  <si>
    <t>0R03-00405</t>
  </si>
  <si>
    <t>Okanogan Transit</t>
  </si>
  <si>
    <t>0R03-00406</t>
  </si>
  <si>
    <t>Smith6 LLC (Provide-A-Ride)</t>
  </si>
  <si>
    <t>Town of Bedford</t>
  </si>
  <si>
    <t>City of Beverly</t>
  </si>
  <si>
    <t>City of Burlington</t>
  </si>
  <si>
    <t>Town of Lexington</t>
  </si>
  <si>
    <t>Mission Hill Link, Inc.</t>
  </si>
  <si>
    <t>Woods Hole, Martha's Vineyard and Nantucket Steamship Authority</t>
  </si>
  <si>
    <t>The Mashpee Wampanoag Tribe</t>
  </si>
  <si>
    <t>1T03</t>
  </si>
  <si>
    <t>Mashantucket Pequot Tribal Nation</t>
  </si>
  <si>
    <t>Aroostook Regional Transportation Systems, Inc.</t>
  </si>
  <si>
    <t>City of Bath</t>
  </si>
  <si>
    <t>Kennebec Valley Community Action Program</t>
  </si>
  <si>
    <t>Isle au Haut Boat Services</t>
  </si>
  <si>
    <t>Waldo Community Action Partners</t>
  </si>
  <si>
    <t>Orange County</t>
  </si>
  <si>
    <t>A&amp;C Bus Corporation &amp; Montgomery &amp; Westside Owners Association</t>
  </si>
  <si>
    <t>Broadway Bus Corporation</t>
  </si>
  <si>
    <t>Saddle River Trail, Inc.</t>
  </si>
  <si>
    <t>New York City Economic Development Corporation</t>
  </si>
  <si>
    <t>Chenango County</t>
  </si>
  <si>
    <t>Clinton County</t>
  </si>
  <si>
    <t>Oswego County</t>
  </si>
  <si>
    <t>Schuyler County</t>
  </si>
  <si>
    <t>Allegany County</t>
  </si>
  <si>
    <t>Montgomery County</t>
  </si>
  <si>
    <t>Cortland County</t>
  </si>
  <si>
    <t>Chautauqua County</t>
  </si>
  <si>
    <t>Oneida County</t>
  </si>
  <si>
    <t>St Lawrence County</t>
  </si>
  <si>
    <t>DDOT - Progressive Transportation Services Administration</t>
  </si>
  <si>
    <t>New River Transit Authority</t>
  </si>
  <si>
    <t>City of Radford</t>
  </si>
  <si>
    <t>Airport Corridor Transportation Association</t>
  </si>
  <si>
    <t>3R06-30069</t>
  </si>
  <si>
    <t>City of Danville Mass Transit System</t>
  </si>
  <si>
    <t>City of Coconut Creek</t>
  </si>
  <si>
    <t>City of Lighthouse Point</t>
  </si>
  <si>
    <t>Spartanburg Regional Health Services, Inc.</t>
  </si>
  <si>
    <t>City of Tamarac</t>
  </si>
  <si>
    <t>4R02-41186</t>
  </si>
  <si>
    <t>4R02-018</t>
  </si>
  <si>
    <t>Tri-County Community Council, Inc</t>
  </si>
  <si>
    <t>4R02-41194</t>
  </si>
  <si>
    <t>4R02-039</t>
  </si>
  <si>
    <t>DeSoto County Board of County Commissioners</t>
  </si>
  <si>
    <t>4R02-44938</t>
  </si>
  <si>
    <t>Central Florida Regional Planning Council</t>
  </si>
  <si>
    <t>University of Minnesota Transit</t>
  </si>
  <si>
    <t>City of Plymouth</t>
  </si>
  <si>
    <t>City of Maple Grove</t>
  </si>
  <si>
    <t>SouthWest Transit</t>
  </si>
  <si>
    <t>Minnesota Valley Transit Authority</t>
  </si>
  <si>
    <t>5T02</t>
  </si>
  <si>
    <t>Lac Courte Oreilles Band of Ojibwe</t>
  </si>
  <si>
    <t>5R01-55313</t>
  </si>
  <si>
    <t>Marshall County</t>
  </si>
  <si>
    <t>Kosciusko Area Bus Service</t>
  </si>
  <si>
    <t>Monroe County Rural Transit</t>
  </si>
  <si>
    <t>Southern Indiana Transit System</t>
  </si>
  <si>
    <t>New Castle Community Transit System</t>
  </si>
  <si>
    <t>Huntington County Council on Aging</t>
  </si>
  <si>
    <t>VanGo</t>
  </si>
  <si>
    <t>Noble Co. Council on Aging</t>
  </si>
  <si>
    <t>Wabash County Transit</t>
  </si>
  <si>
    <t>White County Public Transit</t>
  </si>
  <si>
    <t>Y Miami Go</t>
  </si>
  <si>
    <t>5R04-55314</t>
  </si>
  <si>
    <t>Central Community Transit</t>
  </si>
  <si>
    <t>Transportation Resources For Independent People of Sandusky (TRIPS)</t>
  </si>
  <si>
    <t>City of Conroe</t>
  </si>
  <si>
    <t>The Woodlands Township</t>
  </si>
  <si>
    <t>6R02-66273</t>
  </si>
  <si>
    <t>St. Helena Council on Aging</t>
  </si>
  <si>
    <t>City of Portales</t>
  </si>
  <si>
    <t>6R04-66274</t>
  </si>
  <si>
    <t>MAGB Transportation, Inc.</t>
  </si>
  <si>
    <t>6R05-66276</t>
  </si>
  <si>
    <t>McLennan County</t>
  </si>
  <si>
    <t>6R05-66277</t>
  </si>
  <si>
    <t>Calhoun County Senior Citizens</t>
  </si>
  <si>
    <t>6R05-66278</t>
  </si>
  <si>
    <t>Friends of Elder Citizens-Jackson and Matagorda</t>
  </si>
  <si>
    <t>6R05-66279</t>
  </si>
  <si>
    <t>Gonzalez County Senior Citizens Association</t>
  </si>
  <si>
    <t>6R05-66280</t>
  </si>
  <si>
    <t>Lavaca County</t>
  </si>
  <si>
    <t>6R05-66281</t>
  </si>
  <si>
    <t>Goliad County</t>
  </si>
  <si>
    <t>7R04-77078</t>
  </si>
  <si>
    <t>Garden County</t>
  </si>
  <si>
    <t>8T15</t>
  </si>
  <si>
    <t>Shoshone and Arapaho Tribes DOT</t>
  </si>
  <si>
    <t>Summit County</t>
  </si>
  <si>
    <t>8R02-88216</t>
  </si>
  <si>
    <t>City of Dillon</t>
  </si>
  <si>
    <t>8R04-88220</t>
  </si>
  <si>
    <t>8R05-80252</t>
  </si>
  <si>
    <t>8R05-005</t>
  </si>
  <si>
    <t>Eppson Center for Seniors</t>
  </si>
  <si>
    <t>8R05-80264</t>
  </si>
  <si>
    <t>8R05-054</t>
  </si>
  <si>
    <t>Cody Council on Aging, Inc.</t>
  </si>
  <si>
    <t>8R05-80294</t>
  </si>
  <si>
    <t>8R05-029</t>
  </si>
  <si>
    <t>Star Valley Senior Citizens, Inc</t>
  </si>
  <si>
    <t>8R05-88219</t>
  </si>
  <si>
    <t>Powell Senior Citizens Ago-Go, Inc.</t>
  </si>
  <si>
    <t>Alameda-Contra Costa Transit District</t>
  </si>
  <si>
    <t>Napa Valley Transportation Authority</t>
  </si>
  <si>
    <t>9T31</t>
  </si>
  <si>
    <t>Pyramid Lake Paiute Tribe</t>
  </si>
  <si>
    <t>TR16</t>
  </si>
  <si>
    <t>9R02-91047</t>
  </si>
  <si>
    <t>9R02-047</t>
  </si>
  <si>
    <t>Mendocino Transit Authority</t>
  </si>
  <si>
    <t>9R02-91093</t>
  </si>
  <si>
    <t>9R02-068</t>
  </si>
  <si>
    <t>9R02-91098</t>
  </si>
  <si>
    <t>9R02-021</t>
  </si>
  <si>
    <t>Lassen Transit Service Agency</t>
  </si>
  <si>
    <t>9R02-91110</t>
  </si>
  <si>
    <t>9R02-024</t>
  </si>
  <si>
    <t>City of McFarland</t>
  </si>
  <si>
    <t>9R04-99429</t>
  </si>
  <si>
    <t>Esmeralda County</t>
  </si>
  <si>
    <t>9R04-99430</t>
  </si>
  <si>
    <t>Pahrump Senior Center, Inc.</t>
  </si>
  <si>
    <t>9R06-91004</t>
  </si>
  <si>
    <t>9R06-001</t>
  </si>
  <si>
    <t>Port of Administration Authority</t>
  </si>
  <si>
    <t>Snoqualmie</t>
  </si>
  <si>
    <t>Driggs</t>
  </si>
  <si>
    <t>Salmon</t>
  </si>
  <si>
    <t>Wallace</t>
  </si>
  <si>
    <t>0R01-80188</t>
  </si>
  <si>
    <t>Bedford</t>
  </si>
  <si>
    <t>Beverly</t>
  </si>
  <si>
    <t>Woods Hole</t>
  </si>
  <si>
    <t>Mashpee</t>
  </si>
  <si>
    <t>Mashantucket</t>
  </si>
  <si>
    <t>Somerville</t>
  </si>
  <si>
    <t>Bayonne</t>
  </si>
  <si>
    <t>Wallington</t>
  </si>
  <si>
    <t>Oswego</t>
  </si>
  <si>
    <t>Belmont</t>
  </si>
  <si>
    <t>Fonda</t>
  </si>
  <si>
    <t>Port Jervis</t>
  </si>
  <si>
    <t>Utica</t>
  </si>
  <si>
    <t>Suffolk</t>
  </si>
  <si>
    <t>Beckley</t>
  </si>
  <si>
    <t>Radford</t>
  </si>
  <si>
    <t>St. Clair</t>
  </si>
  <si>
    <t>Coconut Creek</t>
  </si>
  <si>
    <t>Deerfield Beach</t>
  </si>
  <si>
    <t>Lighthouse Point</t>
  </si>
  <si>
    <t>Miramar</t>
  </si>
  <si>
    <t>Taramac</t>
  </si>
  <si>
    <t>Waycross</t>
  </si>
  <si>
    <t>Fort Valley</t>
  </si>
  <si>
    <t>Cordele</t>
  </si>
  <si>
    <t>Hawkinsville</t>
  </si>
  <si>
    <t>Adel</t>
  </si>
  <si>
    <t>Quitman</t>
  </si>
  <si>
    <t>Ellijay</t>
  </si>
  <si>
    <t>Blue Ridge</t>
  </si>
  <si>
    <t xml:space="preserve">Hiawassee					</t>
  </si>
  <si>
    <t>Ashburn</t>
  </si>
  <si>
    <t>Jeffersonville</t>
  </si>
  <si>
    <t>McRae</t>
  </si>
  <si>
    <t>Blackshear</t>
  </si>
  <si>
    <t>Evans</t>
  </si>
  <si>
    <t>Ft Gaines</t>
  </si>
  <si>
    <t>Calhoun</t>
  </si>
  <si>
    <t>Maple Grove</t>
  </si>
  <si>
    <t>Eden Prairie</t>
  </si>
  <si>
    <t>Lacon</t>
  </si>
  <si>
    <t>Wilmar</t>
  </si>
  <si>
    <t>Conroe</t>
  </si>
  <si>
    <t>The Woodlands</t>
  </si>
  <si>
    <t>Fairview</t>
  </si>
  <si>
    <t>Port Lavaca</t>
  </si>
  <si>
    <t>Palacios</t>
  </si>
  <si>
    <t>Gonzales</t>
  </si>
  <si>
    <t>Hallettsville</t>
  </si>
  <si>
    <t>Goliad</t>
  </si>
  <si>
    <t>Niobrara</t>
  </si>
  <si>
    <t>Fort Washakie</t>
  </si>
  <si>
    <t>DIllon</t>
  </si>
  <si>
    <t>8R02-88217</t>
  </si>
  <si>
    <t>Powell County Public Transportation</t>
  </si>
  <si>
    <t>8R02-88218</t>
  </si>
  <si>
    <t xml:space="preserve">Hartford </t>
  </si>
  <si>
    <t>Cody</t>
  </si>
  <si>
    <t>Afton</t>
  </si>
  <si>
    <t>Powell</t>
  </si>
  <si>
    <t>Nixon</t>
  </si>
  <si>
    <t>Peach Springs</t>
  </si>
  <si>
    <t>McFarland</t>
  </si>
  <si>
    <t>Goldfield</t>
  </si>
  <si>
    <t>Pahrump</t>
  </si>
  <si>
    <t>Pago Pago</t>
  </si>
  <si>
    <t>Deer Lodge</t>
  </si>
  <si>
    <t>Baker</t>
  </si>
  <si>
    <t/>
  </si>
  <si>
    <t>Legacy NTD ID</t>
  </si>
  <si>
    <t>NTD ID</t>
  </si>
  <si>
    <t>Other - Purchased Transportation</t>
  </si>
  <si>
    <t>Directional Route Miles</t>
  </si>
  <si>
    <t>Directional Route Miles Questionable</t>
  </si>
  <si>
    <t>The mileage in each direction over which public transportation vehicles travel while in revenue service. Directional route miles (DRM) are: 
•   A measure of the route path over a facility or roadway, not the service carried on the facility; e.g., number of routes, vehicles, or vehicle revenue miles.
•   Computed with regard to direction of service, but without regard to the number of traffic lanes or rail tracks existing in the right-of-way (ROW).
Directional route miles (DRM) do not include staging or storage areas at the beginning or end of a route.</t>
  </si>
  <si>
    <t>Lyndonville</t>
  </si>
  <si>
    <t>Vermont Association for the Blind and Visually Impaired</t>
  </si>
  <si>
    <t>La Verne</t>
  </si>
  <si>
    <t>Via Mobility Services</t>
  </si>
  <si>
    <t>3R03-018</t>
  </si>
  <si>
    <t>Pomona Valley Transportation Authority</t>
  </si>
  <si>
    <t>City of Glendale</t>
  </si>
  <si>
    <t>City of Winter Park</t>
  </si>
  <si>
    <t>Winter Park</t>
  </si>
  <si>
    <t>8R01-88225</t>
  </si>
  <si>
    <t>Pima Association of Governments</t>
  </si>
  <si>
    <t>City of Pasadena</t>
  </si>
  <si>
    <t>Pasadena</t>
  </si>
  <si>
    <t>Palos Verdes Peninsula Transit Authority</t>
  </si>
  <si>
    <t>Palos Verdes Peninsula</t>
  </si>
  <si>
    <t>Shelby County Government</t>
  </si>
  <si>
    <t>Sussex County Transit</t>
  </si>
  <si>
    <t>Monmouth County Division of Transportation</t>
  </si>
  <si>
    <t>Otsego County</t>
  </si>
  <si>
    <t>2R02-20998</t>
  </si>
  <si>
    <t>Salem County</t>
  </si>
  <si>
    <t>City of Alhambra</t>
  </si>
  <si>
    <t>Alhambra</t>
  </si>
  <si>
    <t>Texoma Area Paratransit System, Inc</t>
  </si>
  <si>
    <t>Sherman</t>
  </si>
  <si>
    <t>City of Inglewood</t>
  </si>
  <si>
    <t>Inglewood</t>
  </si>
  <si>
    <t>City of Avalon</t>
  </si>
  <si>
    <t>Avalon</t>
  </si>
  <si>
    <t>Boone County Commissioners</t>
  </si>
  <si>
    <t>City of Downey</t>
  </si>
  <si>
    <t>Downey</t>
  </si>
  <si>
    <t>City of Carson</t>
  </si>
  <si>
    <t>Carson</t>
  </si>
  <si>
    <t>City of Cerritos</t>
  </si>
  <si>
    <t>Cerritos</t>
  </si>
  <si>
    <t>City of South Gate</t>
  </si>
  <si>
    <t>South Gate</t>
  </si>
  <si>
    <t>City of Burbank</t>
  </si>
  <si>
    <t>Burbank</t>
  </si>
  <si>
    <t>4R07-40235</t>
  </si>
  <si>
    <t>Lower Chattahoochee Regional Transit Authority</t>
  </si>
  <si>
    <t>Los Angeles County Department of Public Works - East L.A.</t>
  </si>
  <si>
    <t>City of Glendora</t>
  </si>
  <si>
    <t>Glendora</t>
  </si>
  <si>
    <t>Coos County Area Transit</t>
  </si>
  <si>
    <t>Malheur Council on Aging and Community Services</t>
  </si>
  <si>
    <t>Ontario</t>
  </si>
  <si>
    <t>Yosemite Area Regional Transportation System</t>
  </si>
  <si>
    <t>9R02-019</t>
  </si>
  <si>
    <t>9R02-91070</t>
  </si>
  <si>
    <t>City of Calabasas</t>
  </si>
  <si>
    <t>Calabasas</t>
  </si>
  <si>
    <t>City of Whittier</t>
  </si>
  <si>
    <t>Whittier</t>
  </si>
  <si>
    <t>Jersey County</t>
  </si>
  <si>
    <t>Jerseyville</t>
  </si>
  <si>
    <t>5R01-55316</t>
  </si>
  <si>
    <t>City of Margate</t>
  </si>
  <si>
    <t>Margate</t>
  </si>
  <si>
    <t>Western Carolina Community Action</t>
  </si>
  <si>
    <t>4R06-105</t>
  </si>
  <si>
    <t>4R06-40984</t>
  </si>
  <si>
    <t>Marshall County Commissioners</t>
  </si>
  <si>
    <t>Rehabilitation Enterprises of North Eastern Wyoming (RENEW)</t>
  </si>
  <si>
    <t>8R05-045</t>
  </si>
  <si>
    <t>8R05-80293</t>
  </si>
  <si>
    <t>City of Bell</t>
  </si>
  <si>
    <t>Bell</t>
  </si>
  <si>
    <t>Los Angeles County Department of Public Works - Whittier</t>
  </si>
  <si>
    <t>City of Monterey Park</t>
  </si>
  <si>
    <t>Monterey Park</t>
  </si>
  <si>
    <t>Center for Pan Asian Community Services, Inc.</t>
  </si>
  <si>
    <t>Chamblee</t>
  </si>
  <si>
    <t>City of West Hollywood</t>
  </si>
  <si>
    <t>West Hollywood</t>
  </si>
  <si>
    <t>5R06-55319</t>
  </si>
  <si>
    <t>City of Malibu</t>
  </si>
  <si>
    <t>Malibu</t>
  </si>
  <si>
    <t>Faribault-Martin Counties Joint Powers</t>
  </si>
  <si>
    <t>5R04-55320</t>
  </si>
  <si>
    <t>City of Monrovia</t>
  </si>
  <si>
    <t>Monrovia</t>
  </si>
  <si>
    <t>City of West Covina</t>
  </si>
  <si>
    <t>Steuben County Commissioners</t>
  </si>
  <si>
    <t>Sangamon County</t>
  </si>
  <si>
    <t>5R01-55307</t>
  </si>
  <si>
    <t>Baldwin Park</t>
  </si>
  <si>
    <t>Compton</t>
  </si>
  <si>
    <t>City of Pembroke Pines</t>
  </si>
  <si>
    <t>Pembrokes Pines</t>
  </si>
  <si>
    <t>Lower Savannah COG</t>
  </si>
  <si>
    <t>American Samoa Government Dept. of Public Works</t>
  </si>
  <si>
    <t>9R06-99434</t>
  </si>
  <si>
    <t>City of Lauderhill</t>
  </si>
  <si>
    <t>Lauderhill</t>
  </si>
  <si>
    <t>City of Bell Gardens</t>
  </si>
  <si>
    <t>Bell Gardens</t>
  </si>
  <si>
    <t>City of Agoura Hills</t>
  </si>
  <si>
    <t>Agoura Hills</t>
  </si>
  <si>
    <t>Leprechaun Lines, Inc.</t>
  </si>
  <si>
    <t>County of Ventura</t>
  </si>
  <si>
    <t>City of Cudahy</t>
  </si>
  <si>
    <t>Cudahy</t>
  </si>
  <si>
    <t>Fannin County</t>
  </si>
  <si>
    <t>City of Azusa</t>
  </si>
  <si>
    <t>Azusa</t>
  </si>
  <si>
    <t>City of Rosemead</t>
  </si>
  <si>
    <t>Rosemead</t>
  </si>
  <si>
    <t>Town of Davie</t>
  </si>
  <si>
    <t>Davie</t>
  </si>
  <si>
    <t>Rendezvous Pointe</t>
  </si>
  <si>
    <t>Pinedale</t>
  </si>
  <si>
    <t>8R05-043</t>
  </si>
  <si>
    <t>8R05-80301</t>
  </si>
  <si>
    <t>Washington County Commissioners</t>
  </si>
  <si>
    <t>5R05-55324</t>
  </si>
  <si>
    <t>San Luis Obispo Council of Governments</t>
  </si>
  <si>
    <t>Blackfeet Nation Transit Department</t>
  </si>
  <si>
    <t>Madison County Council of Governments</t>
  </si>
  <si>
    <t>Selkirks-Pend Oreille Transit Authority (SPOT)</t>
  </si>
  <si>
    <t>Ponderay</t>
  </si>
  <si>
    <t>Ben HIll</t>
  </si>
  <si>
    <t>Fitzgerald</t>
  </si>
  <si>
    <t>4R03-44937</t>
  </si>
  <si>
    <t>City of South Pasadena</t>
  </si>
  <si>
    <t>South Pasadena</t>
  </si>
  <si>
    <t>City of Artesia</t>
  </si>
  <si>
    <t>Artesia</t>
  </si>
  <si>
    <t>Rush County Commissioners</t>
  </si>
  <si>
    <t>Pioneer Resources - Muskegon</t>
  </si>
  <si>
    <t>Muskegon</t>
  </si>
  <si>
    <t>5R03-55323</t>
  </si>
  <si>
    <t>Town of Telluride</t>
  </si>
  <si>
    <t>Telluride</t>
  </si>
  <si>
    <t>8R01-88226</t>
  </si>
  <si>
    <t>City of Hallandale Beach</t>
  </si>
  <si>
    <t>Hallandale Beach</t>
  </si>
  <si>
    <t>Manhattan Beach</t>
  </si>
  <si>
    <t>City of Maywood</t>
  </si>
  <si>
    <t>Maywood</t>
  </si>
  <si>
    <t>Washakie County Senior Citizens Center</t>
  </si>
  <si>
    <t>Worland</t>
  </si>
  <si>
    <t>8R05-88224</t>
  </si>
  <si>
    <t>City of Pompano Beach</t>
  </si>
  <si>
    <t>City of Bellflower</t>
  </si>
  <si>
    <t>Bellflower</t>
  </si>
  <si>
    <t>Columbia County-NY</t>
  </si>
  <si>
    <t>Hudson</t>
  </si>
  <si>
    <t>2R02-20999</t>
  </si>
  <si>
    <t>City of Covina</t>
  </si>
  <si>
    <t>Covina</t>
  </si>
  <si>
    <t>City of Beverly Hills</t>
  </si>
  <si>
    <t>Beverly Hills</t>
  </si>
  <si>
    <t>City of Lynwood</t>
  </si>
  <si>
    <t>Lynwood</t>
  </si>
  <si>
    <t>Los Angeles County Department of Public Works - South Whittier</t>
  </si>
  <si>
    <t>Douglas County (Illinois)</t>
  </si>
  <si>
    <t>Tuscola</t>
  </si>
  <si>
    <t>5R01-55315</t>
  </si>
  <si>
    <t>City of California City</t>
  </si>
  <si>
    <t>California City</t>
  </si>
  <si>
    <t>9R02-097</t>
  </si>
  <si>
    <t>9R02-91111</t>
  </si>
  <si>
    <t>Zuni Pueblo</t>
  </si>
  <si>
    <t>Zuni</t>
  </si>
  <si>
    <t>6T22</t>
  </si>
  <si>
    <t>Los Angeles County Dept. of Public Works - Willowbrook et al.</t>
  </si>
  <si>
    <t>Municipality of Catano</t>
  </si>
  <si>
    <t>Catano</t>
  </si>
  <si>
    <t>Herkimer County</t>
  </si>
  <si>
    <t>Herkimer</t>
  </si>
  <si>
    <t>2R02-005</t>
  </si>
  <si>
    <t>2R02-20989</t>
  </si>
  <si>
    <t>Southwest Sublette County Pioneers, Inc.</t>
  </si>
  <si>
    <t>Big Piney</t>
  </si>
  <si>
    <t>8R05-030</t>
  </si>
  <si>
    <t>8R05-80265</t>
  </si>
  <si>
    <t>City of Pico Rivera</t>
  </si>
  <si>
    <t>Pico Rivera</t>
  </si>
  <si>
    <t>City of Hollywood</t>
  </si>
  <si>
    <t>Hollywood</t>
  </si>
  <si>
    <t>Salamanca</t>
  </si>
  <si>
    <t>City of Santa Fe Springs</t>
  </si>
  <si>
    <t>Santa Fe Springs</t>
  </si>
  <si>
    <t>City of Lauderdale Lakes</t>
  </si>
  <si>
    <t>Lauderdale Lakes</t>
  </si>
  <si>
    <t>Los Angeles County Dept. of Public Works - Willowbrook Shuttle</t>
  </si>
  <si>
    <t>Los Angeles County Dept. of Public Works - Florence-Firestone</t>
  </si>
  <si>
    <t>City of Moorpark</t>
  </si>
  <si>
    <t>Moorpark</t>
  </si>
  <si>
    <t>The Looper Group, Inc.</t>
  </si>
  <si>
    <t>City of Lawndale</t>
  </si>
  <si>
    <t>Lawndale</t>
  </si>
  <si>
    <t>Peoples Express</t>
  </si>
  <si>
    <t>Whitmore Lake</t>
  </si>
  <si>
    <t>5R03-55321</t>
  </si>
  <si>
    <t>City of Coral Springs</t>
  </si>
  <si>
    <t>Coral Springs</t>
  </si>
  <si>
    <t>Western-Washtenaw Area Value Express</t>
  </si>
  <si>
    <t>Chelsea</t>
  </si>
  <si>
    <t>5R03-55322</t>
  </si>
  <si>
    <t>City of Dania Beach</t>
  </si>
  <si>
    <t>Dania Beach</t>
  </si>
  <si>
    <t>City of Duarte</t>
  </si>
  <si>
    <t>Duarte</t>
  </si>
  <si>
    <t>City of Mitchell</t>
  </si>
  <si>
    <t>Utuado</t>
  </si>
  <si>
    <t>1R05-006</t>
  </si>
  <si>
    <t>4R09-40991</t>
  </si>
  <si>
    <t>Meeteetse Recreation District</t>
  </si>
  <si>
    <t>Meeteetse</t>
  </si>
  <si>
    <t>8R05-042</t>
  </si>
  <si>
    <t>8R05-80222</t>
  </si>
  <si>
    <t>Los Angeles County Department of Public Works - East Valinda</t>
  </si>
  <si>
    <t>City of West Park</t>
  </si>
  <si>
    <t>West Park</t>
  </si>
  <si>
    <t>Brantley County</t>
  </si>
  <si>
    <t>Nahunta</t>
  </si>
  <si>
    <t>4R03-44936</t>
  </si>
  <si>
    <t>Nome Eskimo Community</t>
  </si>
  <si>
    <t>Nome</t>
  </si>
  <si>
    <t>0T41</t>
  </si>
  <si>
    <t>Northeast Kansas Area Agency on Aging</t>
  </si>
  <si>
    <t>Hiawatha</t>
  </si>
  <si>
    <t>7R02-77079</t>
  </si>
  <si>
    <t>Los Angeles County Dept. of Public Works - King Medical Center Shuttle Service</t>
  </si>
  <si>
    <t>Wildrose Public Transportation</t>
  </si>
  <si>
    <t>Wildrose</t>
  </si>
  <si>
    <t>8R03-88222</t>
  </si>
  <si>
    <t>Los Angeles County Dept. of Public Works - Athens Shuttle Service</t>
  </si>
  <si>
    <t>Town of Lauderdale-By-The-Sea</t>
  </si>
  <si>
    <t>Lauderdale-By-The-Sea</t>
  </si>
  <si>
    <t>Los Angeles County Dept. of Public Works - Lennox Shuttle</t>
  </si>
  <si>
    <t>Los Angeles County Department of Public Works - Avocado Heights</t>
  </si>
  <si>
    <t>Town of Hillsboro Beach</t>
  </si>
  <si>
    <t>Hillsboro Beach</t>
  </si>
  <si>
    <t>Under</t>
  </si>
  <si>
    <t>Los Angeles County Metropolitan Transportation Authority , dba: Metro</t>
  </si>
  <si>
    <t>King County Department of Metro Transit, dba: King County Metro</t>
  </si>
  <si>
    <t xml:space="preserve">Metropolitan Transit Authority of Harris County, Texas </t>
  </si>
  <si>
    <t>Puerto Rico Highway and Transportation Authority - Público</t>
  </si>
  <si>
    <t>County of Miami-Dade , dba: Transportation &amp; Public Work</t>
  </si>
  <si>
    <t xml:space="preserve">Access Services  </t>
  </si>
  <si>
    <t>Northeast Illinois Regional Commuter Railroad Corporation, dba: Metra</t>
  </si>
  <si>
    <t>City and County of San Francisco, dba: San Francisco Municipal Transportation Agency</t>
  </si>
  <si>
    <t xml:space="preserve">Metro Transit </t>
  </si>
  <si>
    <t>City and County of Honolulu, dba: City &amp; County of Honolulu DTS</t>
  </si>
  <si>
    <t>Capital Metropolitan Transportation Authority, dba: Capital Metro</t>
  </si>
  <si>
    <t>City of Phoenix Public Transit Department , dba: Valley Metro</t>
  </si>
  <si>
    <t>Broward County Board of County Commissioners, dba: Broward County Transit Division</t>
  </si>
  <si>
    <t>Bi-State Development Agency of the Missouri-Illinois Metropolitan District, dba: d.b.a. (St. Louis) Metro</t>
  </si>
  <si>
    <t>Board of County Commissioners, Palm Beach County, dba: Palm Tran, Inc.</t>
  </si>
  <si>
    <t>Enterprise Rideshare - Michigan</t>
  </si>
  <si>
    <t>Milwaukee County, dba: Milwaukee County Transit System</t>
  </si>
  <si>
    <t>City of Charlotte North Carolina, dba: Charlotte Area Transit System</t>
  </si>
  <si>
    <t>Transportation District Commission of Hampton Roads, dba: Hampton Roads Transit</t>
  </si>
  <si>
    <t>Central Puget Sound Regional Transit Authority, dba: Sound Transit</t>
  </si>
  <si>
    <t>City of Los Angeles, dba: City of Los Angeles Department of Transportation</t>
  </si>
  <si>
    <t>Southwest Ohio Regional Transit Authority, dba: Metro / Access</t>
  </si>
  <si>
    <t>Westchester County, dba: The Bee-Line System</t>
  </si>
  <si>
    <t>White Plains</t>
  </si>
  <si>
    <t>City of Tucson</t>
  </si>
  <si>
    <t>County of Nassau, dba: Nassau Inter County Express</t>
  </si>
  <si>
    <t>City of Detroit , dba: Detroit Department of Transportation</t>
  </si>
  <si>
    <t>Montgomery County, Maryland, dba: Ride On, Montgomery County Transit</t>
  </si>
  <si>
    <t>Fort Worth Transportation Authority, dba: Trinity Metro</t>
  </si>
  <si>
    <t>Suffolk County , dba: Dept of Public Works - Transportation Division</t>
  </si>
  <si>
    <t>City of Raleigh, dba: GoRaleigh</t>
  </si>
  <si>
    <t>Salem Area Mass Transit District, dba: Salem-Keizer Transit</t>
  </si>
  <si>
    <t>City of Madison</t>
  </si>
  <si>
    <t>Central Pennsylvania Transportation Authority</t>
  </si>
  <si>
    <t>Regional Transit Service - Monroe County, dba: RTS Monroe (MB) and RTS Access (DR)</t>
  </si>
  <si>
    <t>Fairfax County, VA, dba: Fairfax Connector Bus System</t>
  </si>
  <si>
    <t xml:space="preserve">Mass Transportation Authority </t>
  </si>
  <si>
    <t>Central New York Regional Transportation Authority, dba: New York Regional Transportation Authority</t>
  </si>
  <si>
    <t>Central Arkansas Development Council, dba: South Central Arkansas Transit</t>
  </si>
  <si>
    <t xml:space="preserve">METRO Regional Transit Authority </t>
  </si>
  <si>
    <t>Southern California Regional Rail Authority, dba: Metrolink</t>
  </si>
  <si>
    <t>City of Albuquerque Transit Department, dba: ABQRIDE</t>
  </si>
  <si>
    <t>City of El Paso, dba: Sun Metro</t>
  </si>
  <si>
    <t>South Central Transit Authority</t>
  </si>
  <si>
    <t>City of Colorado Springs, dba: Mountain Metropolitan Transit</t>
  </si>
  <si>
    <t>City of Santa Monica, dba: Big Blue Bus</t>
  </si>
  <si>
    <t>Fredericktown</t>
  </si>
  <si>
    <t>Municipality of Anchorage, dba: Public Transportation</t>
  </si>
  <si>
    <t>City of Gainesville, FL, dba: Regional Transit System</t>
  </si>
  <si>
    <t>City of Fresno, dba: Fresno Area Express</t>
  </si>
  <si>
    <t>City of Memphis, dba: Memphis Area Transit Authority</t>
  </si>
  <si>
    <t>Peninsula Corridor Joint Powers Board, dba: Caltrain</t>
  </si>
  <si>
    <t>Research Triangle Regional Public Transportation Authority, dba: GoTriangle</t>
  </si>
  <si>
    <t>Central Contra Costa Transit Authority, dba: COUNTY CONNECTION</t>
  </si>
  <si>
    <t>Brevard Board of County Commissioners, dba: Space Coast Area Transit</t>
  </si>
  <si>
    <t>Cumberland Dauphin-Harrisburg Transit Authority, dba: Capital Area Transit</t>
  </si>
  <si>
    <t>Tampa Bay Area Regional Transit Authority</t>
  </si>
  <si>
    <t>Georgia State Road and Tollway Authority</t>
  </si>
  <si>
    <t>Lee County, dba: Lee County Transit</t>
  </si>
  <si>
    <t>Prince George's County, Maryland, dba: Prince George's County Transit</t>
  </si>
  <si>
    <t>Area Agency on Aging of Southeast Arkansas , dba: Southeast Arkansas Transportation</t>
  </si>
  <si>
    <t>City of Montebello, dba: Montebello Bus Lines</t>
  </si>
  <si>
    <t xml:space="preserve">City of Alexandria </t>
  </si>
  <si>
    <t>Southeast Vermont Transit, Inc</t>
  </si>
  <si>
    <t xml:space="preserve">West Texas Opportunities, Inc. </t>
  </si>
  <si>
    <t>Johnson County Kansas, dba: Johnson County Transit</t>
  </si>
  <si>
    <t xml:space="preserve">Mecklenburg County </t>
  </si>
  <si>
    <t>Cobb County, dba: CobbLinc</t>
  </si>
  <si>
    <t>Enterprise - Denver</t>
  </si>
  <si>
    <t>City of Lubbock, dba: CITIBUS</t>
  </si>
  <si>
    <t>Town of Chapel Hill, dba: Chapel Hill Transit</t>
  </si>
  <si>
    <t>City of Durham, dba: GoDurham</t>
  </si>
  <si>
    <t>City of Santa Clarita, dba: Santa Clarita Transit</t>
  </si>
  <si>
    <t>Loudoun County, dba: Loudoun County Transit</t>
  </si>
  <si>
    <t>Southern Indiana Development Commission, dba: SIDC Ride Solution</t>
  </si>
  <si>
    <t>Southwest  Human Resource Agency</t>
  </si>
  <si>
    <t>Sarasota County , dba: Sarasota County Area Transit</t>
  </si>
  <si>
    <t>Arlington County, Virginia, dba: Arlington Transit</t>
  </si>
  <si>
    <t>City of Greensboro , dba: Greensboro Transit Authority</t>
  </si>
  <si>
    <t xml:space="preserve">Upper-Cumberland Human Resource Agency </t>
  </si>
  <si>
    <t xml:space="preserve">El Paso County </t>
  </si>
  <si>
    <t>Ames Transit Agency, dba: CyRide</t>
  </si>
  <si>
    <t>Tri-Valley Transit Inc</t>
  </si>
  <si>
    <t>Westmoreland County , dba: Westmoreland County Transit Authority</t>
  </si>
  <si>
    <t>North Charleston</t>
  </si>
  <si>
    <t>Pasco County Board of County Commissioners, dba: Pasco County Public Transportation</t>
  </si>
  <si>
    <t xml:space="preserve">City of Torrance, dba: Torrance Transit System </t>
  </si>
  <si>
    <t>Ada County Highway District, dba: ACHD Commuteride</t>
  </si>
  <si>
    <t>Boise</t>
  </si>
  <si>
    <t>City of Tallahassee, dba: StarMetro</t>
  </si>
  <si>
    <t>County of Maui</t>
  </si>
  <si>
    <t>Green Mountain Transit Authority</t>
  </si>
  <si>
    <t>City of Lincoln, dba: StarTran</t>
  </si>
  <si>
    <t>City of Knoxville, dba: Knoxville Area Transit</t>
  </si>
  <si>
    <t>Central Oklahoma Transportation and Parking Authority, dba: EMBARK</t>
  </si>
  <si>
    <t>City of Appleton, dba: Valley Transit</t>
  </si>
  <si>
    <t xml:space="preserve">Panhandle Community Services </t>
  </si>
  <si>
    <t>Gwinnett County Board of Commissioners, dba: Gwinnett County Transit</t>
  </si>
  <si>
    <t>Central Arkansas Transit Authority, dba: Rock Region METRO</t>
  </si>
  <si>
    <t>County of Rockland , dba: Public Transportation - Transport of Rockland</t>
  </si>
  <si>
    <t>Port Imperial Ferry Corporation, dba: NY Waterway</t>
  </si>
  <si>
    <t>Bergen County, dba: Bergen County Community Transportation</t>
  </si>
  <si>
    <t>Central County Transportation Authority</t>
  </si>
  <si>
    <t>Washington County Transportation Authority, dba: Freedom Transit</t>
  </si>
  <si>
    <t>City of Winston Salem, dba: Winston-Salem Transit Authority</t>
  </si>
  <si>
    <t>Ms Coast Transportation Authority, dba: Coast Transit Authority</t>
  </si>
  <si>
    <t>Somerset County, dba: Somerset County Transportation</t>
  </si>
  <si>
    <t>County of Sonoma , dba: Sonoma County Transit</t>
  </si>
  <si>
    <t>Middlesex County</t>
  </si>
  <si>
    <t>City of Wichita , dba: Wichita Transit</t>
  </si>
  <si>
    <t>Central Midlands Regional Transportation Authority, dba: The COMET</t>
  </si>
  <si>
    <t>Escambia County Board of County Commissioners, FL, dba: Escambia County Area Transit Authority</t>
  </si>
  <si>
    <t xml:space="preserve">Lakeland Area Mass Transit District </t>
  </si>
  <si>
    <t>Traverse City</t>
  </si>
  <si>
    <t>City of Modesto , dba: Modesto Area Express</t>
  </si>
  <si>
    <t>Wake County, dba: Wake County DSS</t>
  </si>
  <si>
    <t>University of Georgia, dba: University of Georgia Transit System</t>
  </si>
  <si>
    <t xml:space="preserve">Rural Economic Assistance League, Inc. </t>
  </si>
  <si>
    <t>Springfield Mass Transit District, dba: Sangamon Mass Transit District</t>
  </si>
  <si>
    <t>City of Shreveport, dba: Shreveport Area Transit System</t>
  </si>
  <si>
    <t>County of Howard</t>
  </si>
  <si>
    <t>City of Yakima, dba: Yakima Transit</t>
  </si>
  <si>
    <t>City of Rochester, Minnesota, dba: Rochester Public Transit</t>
  </si>
  <si>
    <t>City of Kenosha, dba: Kenosha Area Transit</t>
  </si>
  <si>
    <t>San Joaquin Council</t>
  </si>
  <si>
    <t>City of Everett, dba: EVERETT TRANSIT SYSTEM</t>
  </si>
  <si>
    <t>St. Cloud Metropolitan Transit Commission, dba: Metro Bus</t>
  </si>
  <si>
    <t>North Front Range Transportation and Air Quality Planning Council, dba: North Front Range MPO / VanGo</t>
  </si>
  <si>
    <t>Broome County, dba: Department of Transportation/BC Transit</t>
  </si>
  <si>
    <t>Transit Joint Powers Authority for Merced County, dba: Merced The Bus</t>
  </si>
  <si>
    <t xml:space="preserve">Trans-Bridge Lines, Inc. </t>
  </si>
  <si>
    <t>City of Fort Collins, dba: Transfort</t>
  </si>
  <si>
    <t>Laredo Transit Management, Inc., dba: El Metro</t>
  </si>
  <si>
    <t>County of Douglas, dba: Connect Douglas</t>
  </si>
  <si>
    <t>United Community Action Partnership, Inc.</t>
  </si>
  <si>
    <t>5R04-55326</t>
  </si>
  <si>
    <t>City of Eau Claire, dba: Eau Claire Transit</t>
  </si>
  <si>
    <t>Riverside County Transportation Commission</t>
  </si>
  <si>
    <t>Western Piedmont Regional Transit Authority , dba: dba: Greenway Public Transportation</t>
  </si>
  <si>
    <t>Dutchess County, dba: Dutchess County Public Transit</t>
  </si>
  <si>
    <t>City of Gardena, dba: GTrans</t>
  </si>
  <si>
    <t>Collier County, dba: Collier Area Transit</t>
  </si>
  <si>
    <t>City of Mobile, dba: THE WAVE TRANSIT SYSTEM</t>
  </si>
  <si>
    <t>City of Culver City, dba: Culver City Municipal Bus Lines</t>
  </si>
  <si>
    <t>Endless Mountains Transportation Authority, dba: BeST Transit</t>
  </si>
  <si>
    <t>Town of Blacksburg, dba: Blacksburg Transit</t>
  </si>
  <si>
    <t>Jefferson Parish, dba: Jefferson Transit</t>
  </si>
  <si>
    <t xml:space="preserve">Ark-Tex Council of Governments </t>
  </si>
  <si>
    <t>Ventura County Transportation Commission</t>
  </si>
  <si>
    <t>Staten Island Rapid Transit Operating Authority, dba:  MTA Staten Island Railway</t>
  </si>
  <si>
    <t>Manatee County Board of County Commissioners, dba: Manatee County Area Transit</t>
  </si>
  <si>
    <t>Fort Bend County, Texas, dba: Fort Bend County Public Transportation</t>
  </si>
  <si>
    <t>Cape Fear Public Transportation Authority, dba: Wave Transit</t>
  </si>
  <si>
    <t>Monroe County Transportation  Authority</t>
  </si>
  <si>
    <t>City of Arlington, dba: Handitran</t>
  </si>
  <si>
    <t>City of Fairfield, California, dba: Fairfield and Suisun Transit</t>
  </si>
  <si>
    <t>Board of  Clermont County Commissioners, dba: Clermont Transportation Connection</t>
  </si>
  <si>
    <t xml:space="preserve">Housatonic Area Regional Transit </t>
  </si>
  <si>
    <t>Okaloosa County Board of County Commissioners, dba: Emerald Coast Rider</t>
  </si>
  <si>
    <t>Anne Arundel County, dba: County Agency</t>
  </si>
  <si>
    <t xml:space="preserve">Downeast Transportation, Inc. </t>
  </si>
  <si>
    <t>City of Waukesha , dba: Waukesha Metro Transit</t>
  </si>
  <si>
    <t xml:space="preserve">East Texas Council of Governments </t>
  </si>
  <si>
    <t>Greene County Transit Board, dba: Greene CATS Public Transit</t>
  </si>
  <si>
    <t>Marion County Senior Services, dba: Marion Transit</t>
  </si>
  <si>
    <t>4R02-030</t>
  </si>
  <si>
    <t>4R02-41080</t>
  </si>
  <si>
    <t>City of Fayetteville, dba: Fayetteville Area System of Transit</t>
  </si>
  <si>
    <t>City of Santa Fe, dba: Santa Fe Trails</t>
  </si>
  <si>
    <t>Baldwin County Commission, dba: Baldwin Regional Area Transit System</t>
  </si>
  <si>
    <t>Robertsdale</t>
  </si>
  <si>
    <t>City of Visalia  , dba: Visalia Transit</t>
  </si>
  <si>
    <t>Texas State University</t>
  </si>
  <si>
    <t>San Marcos</t>
  </si>
  <si>
    <t>Lake County Board of County Commissioners, dba: LakeXpress</t>
  </si>
  <si>
    <t>City of Racine, Wisconsin, dba: RYDE</t>
  </si>
  <si>
    <t>North Central Alabama Regional Council of Governments, dba: NARCOG Regional Transit Agency</t>
  </si>
  <si>
    <t>County of Placer, dba: Placer County Department of Public Works</t>
  </si>
  <si>
    <t>Logan County Historical Society, dba: First Capital Trolley</t>
  </si>
  <si>
    <t>City of Rome , dba: City of Rome Transit Department</t>
  </si>
  <si>
    <t>City of Columbia, dba: Go COMO</t>
  </si>
  <si>
    <t>City of Fargo, dba: Metropolitan Area Transit</t>
  </si>
  <si>
    <t>Frederick County, Maryland, dba: TransIT Services of Frederick County</t>
  </si>
  <si>
    <t>Metropolitan Evansville Transit System, dba: METS</t>
  </si>
  <si>
    <t>Columbiana County/Community Action Rural Transit System</t>
  </si>
  <si>
    <t>Knoxville-Knox County Community Action Committee, dba: Knox County CAC Transit</t>
  </si>
  <si>
    <t>City of Cedar Rapids, dba: Cedar Rapids Transit</t>
  </si>
  <si>
    <t>University of California, Davis, dba: Unitrans</t>
  </si>
  <si>
    <t>Altoona Metro Transit, dba: AMTRAN</t>
  </si>
  <si>
    <t>City of Green Bay, dba: Green Bay Metro</t>
  </si>
  <si>
    <t>Licking County, Ohio, dba: Licking County Transit Board</t>
  </si>
  <si>
    <t>North Carolina State University</t>
  </si>
  <si>
    <t>County of Washington, dba: Washington County Transit</t>
  </si>
  <si>
    <t xml:space="preserve">Ozaukee County , dba: Ozaukee County Transit Services </t>
  </si>
  <si>
    <t>Council on Aging of St. Lucie, Inc., dba: Community Transit</t>
  </si>
  <si>
    <t xml:space="preserve">Shelby County </t>
  </si>
  <si>
    <t>City of Waco, dba: Waco Transit System, Inc.</t>
  </si>
  <si>
    <t>Buncombe County, dba: Mountain Mobility</t>
  </si>
  <si>
    <t>Glencoe</t>
  </si>
  <si>
    <t>City of Huntsville, Alabama, dba: Department of Parking &amp; Public Transit</t>
  </si>
  <si>
    <t>County of Fayette, dba: Fayette Area Coordinated Transportation</t>
  </si>
  <si>
    <t>City of Billings, dba: Metropolitan Transit System</t>
  </si>
  <si>
    <t>City of Sioux City, dba: Sioux City Transit System</t>
  </si>
  <si>
    <t>Town of Oro Valley , dba: Transit Service Division</t>
  </si>
  <si>
    <t>City of Oshkosh, Wisconsin, dba: GO Transit</t>
  </si>
  <si>
    <t>LINK Hendricks County, dba: Sycamore Svcs, Morgan County Connect, Senior Svcs</t>
  </si>
  <si>
    <t>City of Brownsville , dba: Brownsville Metro</t>
  </si>
  <si>
    <t>City of Abilene , dba: CityLink Transit</t>
  </si>
  <si>
    <t>City of La Crosse, dba: LaCrosse Municipal Transit Utility</t>
  </si>
  <si>
    <t>The County Commissioners of Carroll County, Maryland, dba: Carroll Transit System</t>
  </si>
  <si>
    <t>Jalbert Leasing, Inc. , dba: C&amp;J Bus Lines</t>
  </si>
  <si>
    <t>North Township of Lake County , dba: Dial-A-Ride</t>
  </si>
  <si>
    <t>Cape May County</t>
  </si>
  <si>
    <t xml:space="preserve">Flint Hills Area Transportation </t>
  </si>
  <si>
    <t>Stanislaus County dba: Stanislaus Regional Transit</t>
  </si>
  <si>
    <t>City of Williamsport, dba: River Valley Transit</t>
  </si>
  <si>
    <t xml:space="preserve">City of Norwalk , dba: Norwalk Transit System </t>
  </si>
  <si>
    <t>The County of Iredell, dba: Iredell County Area Transportation Services</t>
  </si>
  <si>
    <t>St Johns County, Florida, dba: Sunshine Bus Co.</t>
  </si>
  <si>
    <t>SPAN, Incorporated</t>
  </si>
  <si>
    <t>City of Tyler, dba: Tyler Transit</t>
  </si>
  <si>
    <t>City of Clarksville, dba: Clarksville Transit System</t>
  </si>
  <si>
    <t>St. Tammany Parish Government, dba: STAR Transit</t>
  </si>
  <si>
    <t>Charlotte County Government, dba: Charlotte County Transit Division</t>
  </si>
  <si>
    <t>City of Claremont, dba: Claremont Dial-a-Ride</t>
  </si>
  <si>
    <t>La Plata</t>
  </si>
  <si>
    <t>Virginia Regional Transit</t>
  </si>
  <si>
    <t>City of Sharon, dba: Shenango Valley Shuttle Service</t>
  </si>
  <si>
    <t>City of Bangor , dba: Community Connector</t>
  </si>
  <si>
    <t xml:space="preserve">Central Indiana Regional Transportation Authority </t>
  </si>
  <si>
    <t>City of Decatur, Il, dba: Decatur Public Transit System</t>
  </si>
  <si>
    <t>City of Rocky Mount, dba: Tar River Transit</t>
  </si>
  <si>
    <t>City of Galveston , dba: City of Galveston Island Transit</t>
  </si>
  <si>
    <t>University of Oklahoma, dba: Cleveland Area Rapid Transit</t>
  </si>
  <si>
    <t>City of Pocatello, dba: Pocatello Regional Transit</t>
  </si>
  <si>
    <t>St. Croix</t>
  </si>
  <si>
    <t>City of Thousand Oaks, dba: Thousand Oaks Transit</t>
  </si>
  <si>
    <t xml:space="preserve">Henry County </t>
  </si>
  <si>
    <t>City of Montgomery, dba: The M (Montgomery Area Transit System)</t>
  </si>
  <si>
    <t>Cabarrus County , dba: Cabarrus County Transportation</t>
  </si>
  <si>
    <t xml:space="preserve">Fond du Lac, Wisconsin , dba: Fond du Lac Area Transit </t>
  </si>
  <si>
    <t>Lee County, dba: Lee-Ogle Transportation System</t>
  </si>
  <si>
    <t>City of Johnson City, dba: Johnson City Transit System</t>
  </si>
  <si>
    <t>Downeast Community Partners, Inc.</t>
  </si>
  <si>
    <t>1R03-11161</t>
  </si>
  <si>
    <t>Butler Transit  Authority, dba: The Bus</t>
  </si>
  <si>
    <t>City of Riverside</t>
  </si>
  <si>
    <t>City of Las Cruces NM, dba: RoadRUNNER Transit</t>
  </si>
  <si>
    <t>Harris County, dba:  Community &amp; Economic Development Department</t>
  </si>
  <si>
    <t>Municipality of Caguas , dba: Autonomous Municipality of Caguas</t>
  </si>
  <si>
    <t>City of Charlottesville, dba: Charlottesville Area Transit</t>
  </si>
  <si>
    <t>County of Johnson, Iowa, dba: Johnson County SEATS</t>
  </si>
  <si>
    <t>Mayville</t>
  </si>
  <si>
    <t xml:space="preserve">Access Johnson County </t>
  </si>
  <si>
    <t>Meadowlands Transportation Brokerage Corporation, dba: EZ Ride</t>
  </si>
  <si>
    <t>Indiana County Transit Authority, dba: IndiGO</t>
  </si>
  <si>
    <t>Harford County Maryland, dba: Harford Transit LINK</t>
  </si>
  <si>
    <t>County of Citrus, dba: Citrus Couny Transit</t>
  </si>
  <si>
    <t>City of Santa Maria, dba: Santa Maria Area Transit</t>
  </si>
  <si>
    <t>Columbus Consolidated Government, dba: Metra Transit System</t>
  </si>
  <si>
    <t>Macon-Bibb County Transit Authority, dba: Public Bus Transportation</t>
  </si>
  <si>
    <t>Ulster County , dba: UCAT</t>
  </si>
  <si>
    <t>District Three Governmental Cooperative, dba: Mountain Lynx Transit</t>
  </si>
  <si>
    <t>Union County, dba: Union County Transportation</t>
  </si>
  <si>
    <t>Lake Erie Transportation Commission, dba: Lake Erie Transit</t>
  </si>
  <si>
    <t>City of Jackson, MS, dba: Planning &amp; Development, Transit Services</t>
  </si>
  <si>
    <t>Athens-Clarke County Unified Government, dba: Athens-Clarke County Transit Department</t>
  </si>
  <si>
    <t>University Of New Hampshire, dba: University Transportation Services</t>
  </si>
  <si>
    <t>Livingston County Board of Commissioners, dba: Livingston Essential Transportation Service</t>
  </si>
  <si>
    <t>Blackwood</t>
  </si>
  <si>
    <t>Fargo Park District , dba: Valley Senior Services</t>
  </si>
  <si>
    <t>Chemung County, dba: C TRAN</t>
  </si>
  <si>
    <t>City of Roseville, dba: Roseville Transit</t>
  </si>
  <si>
    <t>Monongalia County Urban Mass Transit Authority, dba: Mountain Line Transit Authority</t>
  </si>
  <si>
    <t>Davidson County , dba: Davidson County Transportation</t>
  </si>
  <si>
    <t xml:space="preserve">Clare County Transit </t>
  </si>
  <si>
    <t>City of Amarillo, dba: Amarillo City Transit</t>
  </si>
  <si>
    <t>Morris County Human Services</t>
  </si>
  <si>
    <t>University of Kansas, dba: KU Parking &amp; Transit</t>
  </si>
  <si>
    <t xml:space="preserve">Community Transit, Inc. </t>
  </si>
  <si>
    <t>Southeast Iowa Regional Planning Commission, dba: SEIBUS</t>
  </si>
  <si>
    <t>City of Laguna Beach, dba: Laguna Beach Transit</t>
  </si>
  <si>
    <t>City of Pueblo, dba: Pueblo Transit</t>
  </si>
  <si>
    <t>Ukiah</t>
  </si>
  <si>
    <t>City of Lompoc, dba: City of Lompoc - Lompoc Transit</t>
  </si>
  <si>
    <t>Bureau County, dba: Bureau Putnam Area Rural Transit</t>
  </si>
  <si>
    <t>Colorado Valley Transit  District</t>
  </si>
  <si>
    <t>City of Mankato , dba: Greater Mankato Transit System</t>
  </si>
  <si>
    <t>Gypsum</t>
  </si>
  <si>
    <t>Midland County Board of Commissioners, dba: County Connection of Midland</t>
  </si>
  <si>
    <t>City of Lawton  , dba: Lawton Area Transit System</t>
  </si>
  <si>
    <t>Rowan County, dba: Rowant Transit System</t>
  </si>
  <si>
    <t>County of Muskegon, dba: Muskegon Area Transit System</t>
  </si>
  <si>
    <t>Gloucester County</t>
  </si>
  <si>
    <t>Town of Huntington, dba: Huntington Area Rapid Transit</t>
  </si>
  <si>
    <t>Southeast Area Transit District</t>
  </si>
  <si>
    <t>City of Springfield, dba: City Utilities of Springfield, MO</t>
  </si>
  <si>
    <t>City of Fredericksburg, dba: Fredericksburg Regional Transit</t>
  </si>
  <si>
    <t>City of Jackson Transportation Authority, dba: Jackson Area Transportation Authority</t>
  </si>
  <si>
    <t>Lafayette City-Parish Consolidated Government, dba: Lafayette Transit System</t>
  </si>
  <si>
    <t>Flagler County Public Transportation</t>
  </si>
  <si>
    <t>Greeley, City Of</t>
  </si>
  <si>
    <t>City of Iowa City, dba: Iowa City Transit</t>
  </si>
  <si>
    <t>City of Sheboygan, dba: Shoreline Metro</t>
  </si>
  <si>
    <t>City of Clemson, dba: Clemson Area Transit</t>
  </si>
  <si>
    <t>City of Camarillo, dba: Camarillo Area Transit</t>
  </si>
  <si>
    <t xml:space="preserve">Steamboat Springs, City of </t>
  </si>
  <si>
    <t>City of Wilson, NC, dba: Wilson Transit System</t>
  </si>
  <si>
    <t>City of Wausau, Wisconsin, dba: Metro Ride</t>
  </si>
  <si>
    <t>WAUSAU</t>
  </si>
  <si>
    <t>City of Rapid City, dba: Rapid Transit System</t>
  </si>
  <si>
    <t xml:space="preserve">Waco </t>
  </si>
  <si>
    <t>Cumberland County, dba: Cumberland Area Transit System</t>
  </si>
  <si>
    <t>City of Battle Creek, dba: Battle Creek Transit</t>
  </si>
  <si>
    <t>City of Anderson , dba: City of Anderson Transit System</t>
  </si>
  <si>
    <t>Preston County Sr. Cit, Inc. , dba: Buckwheat Express</t>
  </si>
  <si>
    <t>Unified Government of Wyandotte County and Kansas City, KS, dba: Ride KC Bus</t>
  </si>
  <si>
    <t>City of Baltimore</t>
  </si>
  <si>
    <t>County of Warren, dba: Warren County Transit Service</t>
  </si>
  <si>
    <t xml:space="preserve">South East Texas Regional Planning Commission </t>
  </si>
  <si>
    <t xml:space="preserve">City of Glendale </t>
  </si>
  <si>
    <t>City of Wilsonville, dba: South Metro Area Regional Transit</t>
  </si>
  <si>
    <t>City of High Point, dba: High Point Transit System</t>
  </si>
  <si>
    <t>County of Mesa, dba: Mesa County</t>
  </si>
  <si>
    <t>City of Union City, dba: Union City Transit</t>
  </si>
  <si>
    <t>City of Beaumont, dba: Beaumont Municipal Transit System</t>
  </si>
  <si>
    <t>City of Petersburg , dba: Petersburg Area Transit</t>
  </si>
  <si>
    <t>St. Mary's County Government , dba: St. Mary's Transit System</t>
  </si>
  <si>
    <t>County of Carbon, dba: Carbon County Community Transit</t>
  </si>
  <si>
    <t xml:space="preserve">Putnam County , dba: Putnam Area Rapid Transit </t>
  </si>
  <si>
    <t>City of Simi Valley, dba: Simi Valley Transit</t>
  </si>
  <si>
    <t xml:space="preserve">Miami County, Ohio , dba: Miami County Public Transit </t>
  </si>
  <si>
    <t>City of Janesville, dba: Janesville Transit System</t>
  </si>
  <si>
    <t xml:space="preserve">Lancaster County Council on Aging, dba: LARS </t>
  </si>
  <si>
    <t>City of Asheville, dba: ART (Asheville Redefines Transit)</t>
  </si>
  <si>
    <t>City of Albany , dba: Albany Transit System</t>
  </si>
  <si>
    <t>City of St. Joseph, Missouri, dba: St. Joseph Transit</t>
  </si>
  <si>
    <t xml:space="preserve">RTS Livingston </t>
  </si>
  <si>
    <t>Community Action of Southern Kentucky</t>
  </si>
  <si>
    <t>Peter Pan Bus Lines</t>
  </si>
  <si>
    <t xml:space="preserve">Kleberg County Human Services </t>
  </si>
  <si>
    <t>City of Lodi</t>
  </si>
  <si>
    <t>City of Monroe , dba: Monroe Transit System</t>
  </si>
  <si>
    <t>N-Route</t>
  </si>
  <si>
    <t>Wilmington Transit System</t>
  </si>
  <si>
    <t>City of Nashua, dba: Nashua Transit System</t>
  </si>
  <si>
    <t>Board of Commissioners of Allegany County Maryland, dba: Allegany County Transit</t>
  </si>
  <si>
    <t>City of  Ottawa</t>
  </si>
  <si>
    <t>Guilford County , dba: Guilford County Transportation &amp; Mobility Services</t>
  </si>
  <si>
    <t>City of Davenport, dba: Davenport Citibus</t>
  </si>
  <si>
    <t xml:space="preserve">Eastern Nebraska </t>
  </si>
  <si>
    <t>Sawyer County/LCO Transit Commission, dba: Namekagon Transit</t>
  </si>
  <si>
    <t xml:space="preserve">Fairbanks North Star Borough </t>
  </si>
  <si>
    <t>Josephine County, dba: Josephine Community Transit</t>
  </si>
  <si>
    <t>The City of Cheyenne, dba: Cheyenne Transit Program</t>
  </si>
  <si>
    <t>Randolph County Senior Center , dba: Country Roads Transit</t>
  </si>
  <si>
    <t>City of Scottsdale , dba: Scottsdale Trolley</t>
  </si>
  <si>
    <t>City of Lakewood , dba: DASH Transit</t>
  </si>
  <si>
    <t>Lakewood</t>
  </si>
  <si>
    <t>City of Commerce, dba: City of Commerce Municipal Buslines</t>
  </si>
  <si>
    <t>City of Arcadia, dba: Arcadia Transit</t>
  </si>
  <si>
    <t>Mid-County Transit Authority, dba: Town and Country Transit</t>
  </si>
  <si>
    <t>City of Redondo Beach, dba: Beach Cities Transit</t>
  </si>
  <si>
    <t>City of McAllen , dba: Metro McAllen</t>
  </si>
  <si>
    <t>Door County</t>
  </si>
  <si>
    <t>Boise State University</t>
  </si>
  <si>
    <t>City of El Monte , dba: City of El Monte Transportation Division</t>
  </si>
  <si>
    <t xml:space="preserve">City of Annapolis, dba: Annapolis Department of Transportation </t>
  </si>
  <si>
    <t xml:space="preserve">Connecticut Department of Transportation -CTTRANSIT New Britain </t>
  </si>
  <si>
    <t>Area Agency on Aging of Western Arkansas, Inc., dba: Western Transit System</t>
  </si>
  <si>
    <t>Lorain County, dba: Lorain County Transit</t>
  </si>
  <si>
    <t>City of Kingsport, dba: Kingsport Area Transit Service</t>
  </si>
  <si>
    <t>City of Danville, dba: Danville Mass Transit</t>
  </si>
  <si>
    <t>Asotin County</t>
  </si>
  <si>
    <t>City of Springfield, Ohio, dba: Springfield City Area Transit</t>
  </si>
  <si>
    <t>Bay Area Rural Transit Commission</t>
  </si>
  <si>
    <t>Hualapai Indian Tribe, dba: Hualapai Tribe</t>
  </si>
  <si>
    <t xml:space="preserve"> City of Gadsden</t>
  </si>
  <si>
    <t>City of Midland, dba: City of Midland Dial-A-Ride</t>
  </si>
  <si>
    <t xml:space="preserve">Stark County Council on Aging / Elder Care </t>
  </si>
  <si>
    <t xml:space="preserve">Senior Resource Development Agency, Pueblo, Inc., dba: SRDA </t>
  </si>
  <si>
    <t>Horizons of Tuscarawas &amp; Carroll Counties</t>
  </si>
  <si>
    <t>5R05-55328</t>
  </si>
  <si>
    <t xml:space="preserve">Shoshone-Bannock Tribes </t>
  </si>
  <si>
    <t>Washington County , dba: Washington County Transit</t>
  </si>
  <si>
    <t xml:space="preserve">Webb County Community Action Agency </t>
  </si>
  <si>
    <t>Douglas Area Rural Transit</t>
  </si>
  <si>
    <t>Pitt County, dba: Pitt Area Transit System</t>
  </si>
  <si>
    <t xml:space="preserve">Hancock Area Rural Transit </t>
  </si>
  <si>
    <t>City of Concord, dba: Concord Kannapolis Area Transit (Rider)</t>
  </si>
  <si>
    <t>Government of Guam-Guam Regional Transit Authority, dba: Guam Public Transit System</t>
  </si>
  <si>
    <t>Warren County Transit Authority, dba: Transit Authority of Warren County</t>
  </si>
  <si>
    <t>Terrebonne Parish Consolidated Government, dba: Good Earth Transit</t>
  </si>
  <si>
    <t>Scotts Bluff Public Transit, dba: Tri City Roadrunner</t>
  </si>
  <si>
    <t>City of Terre Haute , dba: Terre Haute Transit Utility</t>
  </si>
  <si>
    <t>City of Greenville , dba: Greenville Area Transit</t>
  </si>
  <si>
    <t>City of Moorhead, dba: Metropolitan Area Transit</t>
  </si>
  <si>
    <t>Sonoma-Marin Area Rail Transit District</t>
  </si>
  <si>
    <t>City of Jonesboro , dba: Jonesboro Economical Transportation System</t>
  </si>
  <si>
    <t>Barbour Co. Senior Center , dba: Here &amp; There Transit</t>
  </si>
  <si>
    <t>Climb-Up</t>
  </si>
  <si>
    <t>Tupelo</t>
  </si>
  <si>
    <t>4R05-44940</t>
  </si>
  <si>
    <t>Estuary Transit District, dba: 9 Town Transit</t>
  </si>
  <si>
    <t>Centerbrook</t>
  </si>
  <si>
    <t>Accomack-Northhampton Transportation District Comm, dba: STAR Transit</t>
  </si>
  <si>
    <t>Parksley</t>
  </si>
  <si>
    <t>City of Ashland, dba: Ashland Bus System</t>
  </si>
  <si>
    <t xml:space="preserve">Town of Clarkstown , dba: Mini Trans </t>
  </si>
  <si>
    <t>Calaveras County Department of Public Works, dba: Calaveras Transit</t>
  </si>
  <si>
    <t>Pulaski</t>
  </si>
  <si>
    <t>Mountain Area Regional Transit Authority, dba: Mountain Transit</t>
  </si>
  <si>
    <t>City of Hazleton, dba: Hazleton Public Transit</t>
  </si>
  <si>
    <t xml:space="preserve">Glen-wood, Inc. </t>
  </si>
  <si>
    <t>Senior Citizen Industries, dba: Hall County Public Transportation</t>
  </si>
  <si>
    <t>City of Farmington, dba: Red Apple Transit</t>
  </si>
  <si>
    <t>Autauga County Commission, dba: Autauga County Rural Transportation</t>
  </si>
  <si>
    <t>Comanche Nation, dba: Comanche Nation Transit</t>
  </si>
  <si>
    <t>City of Bullhead, dba: Bullhead Area Transit System</t>
  </si>
  <si>
    <t>City of Hattiesburg, dba: Hub City Transit</t>
  </si>
  <si>
    <t>County of Walworth</t>
  </si>
  <si>
    <t>Elkhorn</t>
  </si>
  <si>
    <t>5R06-55318</t>
  </si>
  <si>
    <t xml:space="preserve">City of Dixon </t>
  </si>
  <si>
    <t>City of Franklin , dba: Franklin Transit Authority</t>
  </si>
  <si>
    <t>Oneida-Vilas Transit Commission, dba: Northwoods Transit Connections</t>
  </si>
  <si>
    <t>Hood River County Transportation District, dba: Columbia Area Transit</t>
  </si>
  <si>
    <t>Kendall County, dba: Kendall Area Transit</t>
  </si>
  <si>
    <t xml:space="preserve">Community Services, Inc. </t>
  </si>
  <si>
    <t>Schoolcraft Transit Authority</t>
  </si>
  <si>
    <t>City of Fort Smith, dba: Fort Smith Transit</t>
  </si>
  <si>
    <t>City of Tulare, dba: Tulare Intermodal Express</t>
  </si>
  <si>
    <t>City of Coolidge, dba: Cotton Express</t>
  </si>
  <si>
    <t>Orange County , dba: Orange County Public Transportation</t>
  </si>
  <si>
    <t>San Francisco Bay Area Water Emergency Transportation Authority, dba: San Francisco Bay Ferry</t>
  </si>
  <si>
    <t>City of Gastonia, dba: Gastonia Transit</t>
  </si>
  <si>
    <t xml:space="preserve">Ottumwa Transit </t>
  </si>
  <si>
    <t xml:space="preserve">Williston Council for the Aging </t>
  </si>
  <si>
    <t xml:space="preserve">Richland County </t>
  </si>
  <si>
    <t>Churchill Area Regional Transit</t>
  </si>
  <si>
    <t>City of Loveland, Colorado, dba: City of Loveland Transit</t>
  </si>
  <si>
    <t xml:space="preserve">City of Port Arthur </t>
  </si>
  <si>
    <t xml:space="preserve">City of Joplin, dba: Metro Area Publictransit System </t>
  </si>
  <si>
    <t>Mid-Columbia Economic Development District</t>
  </si>
  <si>
    <t>City of Onalaska, dba: Onalaska Shared Ride Taxi City of Onalaska</t>
  </si>
  <si>
    <t>Town of Avon</t>
  </si>
  <si>
    <t>Avon</t>
  </si>
  <si>
    <t>8R01-88228</t>
  </si>
  <si>
    <t>City of Columbus, dba: ColumBus Transit</t>
  </si>
  <si>
    <t>City of Owensboro, dba: Owensboro Transit Systems</t>
  </si>
  <si>
    <t>Huerfano/Las Animas Council of Governments, dba: South Central Council of Governments</t>
  </si>
  <si>
    <t>Tri-Valley Developmental Services</t>
  </si>
  <si>
    <t>Chanute</t>
  </si>
  <si>
    <t>7R02-064</t>
  </si>
  <si>
    <t>7R02-70135</t>
  </si>
  <si>
    <t>Grant County, dba: Corre Caminos Transit</t>
  </si>
  <si>
    <t>St. Martin, Iberia, Lafayette Community Action Agency, dba: SMILE Community Action Agency</t>
  </si>
  <si>
    <t>City of Wichita Falls , dba: Falls RIde</t>
  </si>
  <si>
    <t>City of Ocala, Florida, dba: SunTran</t>
  </si>
  <si>
    <t>City of Chippewa Falls, dba: Chippewa Falls Shared Ride Taxi</t>
  </si>
  <si>
    <t>City of Longview, dba: City of Longview Transit</t>
  </si>
  <si>
    <t>Kenaitze Indian Tribe</t>
  </si>
  <si>
    <t>Kenai</t>
  </si>
  <si>
    <t>City of Beloit, dba: Beloit Transit System</t>
  </si>
  <si>
    <t xml:space="preserve">RTS Seneca </t>
  </si>
  <si>
    <t>The Community Pantry, dba: Gallup Express</t>
  </si>
  <si>
    <t xml:space="preserve">West's Transportation, Inc. </t>
  </si>
  <si>
    <t xml:space="preserve">Fort Peck Tribes </t>
  </si>
  <si>
    <t>County of Siskiyou, dba: Siskiyou County Transit</t>
  </si>
  <si>
    <t>City of Fairfax, dba: CUE Bus</t>
  </si>
  <si>
    <t>City of Michigan , dba: Michigan City Transit</t>
  </si>
  <si>
    <t>Porter County Aging and Community Services, Inc., dba: PCACS</t>
  </si>
  <si>
    <t>City of Grand Prairie , dba: Grand Connection</t>
  </si>
  <si>
    <t>City of Seattle, dba: Seattle Center Monorail</t>
  </si>
  <si>
    <t>Montezuma County Public Transportation</t>
  </si>
  <si>
    <t>City of South Portland, dba: South Portland Bus Service</t>
  </si>
  <si>
    <t>The Canon City Golden Age Council, Inc</t>
  </si>
  <si>
    <t>Canon City</t>
  </si>
  <si>
    <t>City of Lake Charles, dba: Lake Charles Transit System</t>
  </si>
  <si>
    <t>Butler, County of, dba: Butler County Department on Aging</t>
  </si>
  <si>
    <t>Southwestern Community Services Transportation</t>
  </si>
  <si>
    <t>1R04-11156</t>
  </si>
  <si>
    <t>Rapides Senior Center</t>
  </si>
  <si>
    <t>Pineville, La.</t>
  </si>
  <si>
    <t>6R02-66282</t>
  </si>
  <si>
    <t>City of Compton  , dba: Compton Renaissance Transit Service</t>
  </si>
  <si>
    <t>Sault Ste. Marie Tribe of Chippewa Indians</t>
  </si>
  <si>
    <t>Sault Ste. Marie</t>
  </si>
  <si>
    <t>City of Bettendorf, dba: Bettendorf Transit System</t>
  </si>
  <si>
    <t>City of Deerfield Beach, dba: Northeast Focal Point</t>
  </si>
  <si>
    <t>Coeur d'Alene Tribe, dba: Citylink Transit</t>
  </si>
  <si>
    <t>Dove Creek</t>
  </si>
  <si>
    <t xml:space="preserve">Community Concern </t>
  </si>
  <si>
    <t>City of Bristol Tennessee, dba: Bristol Tennessee Transit System</t>
  </si>
  <si>
    <t xml:space="preserve">City of La Mirada , dba: La Mirada Transit </t>
  </si>
  <si>
    <t>Muckleshoot Indian Tribe</t>
  </si>
  <si>
    <t xml:space="preserve">Puerto Rico Maritime Transport Authority </t>
  </si>
  <si>
    <t>City of Miramar , dba: Public Works Department</t>
  </si>
  <si>
    <t>City Of Burlington, dba: Link Transit</t>
  </si>
  <si>
    <t>Municipality of Jayuya</t>
  </si>
  <si>
    <t>Jayuya</t>
  </si>
  <si>
    <t>4R09-44941</t>
  </si>
  <si>
    <t xml:space="preserve">Basin Transit Association </t>
  </si>
  <si>
    <t>City of Show Low, dba: Four Seasons Connection</t>
  </si>
  <si>
    <t>Amsterdam</t>
  </si>
  <si>
    <t>Rusk County Transit Commission</t>
  </si>
  <si>
    <t>City of Coralville, dba: Coralville Transit System</t>
  </si>
  <si>
    <t>Southern Colorado Community Action Agency, Inc.</t>
  </si>
  <si>
    <t>City of Suffolk, dba: Suffolk Transit</t>
  </si>
  <si>
    <t>City of Pine Bluff, dba: Pine Bluff Transit</t>
  </si>
  <si>
    <t>South Central Regional Transit District</t>
  </si>
  <si>
    <t>City of Sierra Vista, dba: Vista Transit</t>
  </si>
  <si>
    <t>City of Baldwin Park, dba: Baldwin Park Transit</t>
  </si>
  <si>
    <t>Devils Lake Transit  (Senior Meals &amp; Services)</t>
  </si>
  <si>
    <t>Minnesota River Valley Transit</t>
  </si>
  <si>
    <t>St Peter</t>
  </si>
  <si>
    <t>5R04-55325</t>
  </si>
  <si>
    <t xml:space="preserve">Midland Area Agency </t>
  </si>
  <si>
    <t>Town of Monroe , dba: Monroe Dial A Bus</t>
  </si>
  <si>
    <t>City of Glens Falls , dba: Greater Glens Falls Transit</t>
  </si>
  <si>
    <t>Salt River Pima-Maricopa Indian Community, dba: Salt River Transit</t>
  </si>
  <si>
    <t>City of Hot Springs, dba: Hot Springs Intracity Transit</t>
  </si>
  <si>
    <t>Kootenai County, dba: Kootenai County Citylink North</t>
  </si>
  <si>
    <t>Teller Senior Coalition</t>
  </si>
  <si>
    <t>Woodland Park</t>
  </si>
  <si>
    <t>8R01-88230</t>
  </si>
  <si>
    <t>Swain County  Focal Point on Aging Inc</t>
  </si>
  <si>
    <t>Neighbor to Neighbor Volunteers, dba: The Chaffee Shuttle</t>
  </si>
  <si>
    <t>City of Corning</t>
  </si>
  <si>
    <t>Corning</t>
  </si>
  <si>
    <t>Pueblo of Laguna, dba: Shaa'srk'a Transit Program</t>
  </si>
  <si>
    <t xml:space="preserve">Cheyenne &amp; Arapaho Tribes </t>
  </si>
  <si>
    <t>Whitehall</t>
  </si>
  <si>
    <t>Yates County</t>
  </si>
  <si>
    <t>Penn Yan</t>
  </si>
  <si>
    <t>2R02-21000</t>
  </si>
  <si>
    <t>Ponca Tribe of Oklahoma, dba: The Ponca Tribe of Indians of Oklahoma</t>
  </si>
  <si>
    <t>Municipality of Coamo</t>
  </si>
  <si>
    <t>Coamo</t>
  </si>
  <si>
    <t>4R09-44942</t>
  </si>
  <si>
    <t xml:space="preserve">City of South Padre Island </t>
  </si>
  <si>
    <t xml:space="preserve">Borough of Pottstown, dba: Pottstown Area Rapid Transit </t>
  </si>
  <si>
    <t>City of Manteca, dba: Manteca Transit</t>
  </si>
  <si>
    <t>Multi Community Diversified Services, Inc.</t>
  </si>
  <si>
    <t>7R02-77083</t>
  </si>
  <si>
    <t>SNTC - Boulder City</t>
  </si>
  <si>
    <t>City of Henderson, dba: Henderson Area Rapid Transit</t>
  </si>
  <si>
    <t>Town of Warwick , dba: Warwick Dial A Bus</t>
  </si>
  <si>
    <t xml:space="preserve">St. Bernard Parish, dba: St. Bernard Transit </t>
  </si>
  <si>
    <t>City of Watertown NY, dba: CitiBus</t>
  </si>
  <si>
    <t>Community Coordinated Transportation System, dba: River Cities Public Transit</t>
  </si>
  <si>
    <t>City of Middletown, dba: Middletown Transit System</t>
  </si>
  <si>
    <t>City of Ridgecrest, dba: Ridgerunner</t>
  </si>
  <si>
    <t>Town of Miami , dba: Cobre Valley Community Transit</t>
  </si>
  <si>
    <t>City of La Porte, Indiana, dba: TransPorte</t>
  </si>
  <si>
    <t>City of Anderson , dba: Electric City Transit</t>
  </si>
  <si>
    <t>Wet Mountain Valley Rotary Community Service Inc., dba: Wet Mountain Valley Rotary Community Services Inc.</t>
  </si>
  <si>
    <t>Henderson County, dba: Apple Country Public Transit</t>
  </si>
  <si>
    <t>City of Kingman, dba: Kingman Area Regional Transit</t>
  </si>
  <si>
    <t>Bent County, dba: Bent County Transit</t>
  </si>
  <si>
    <t>Las Animas</t>
  </si>
  <si>
    <t>8R01-88229</t>
  </si>
  <si>
    <t xml:space="preserve">City of Minot </t>
  </si>
  <si>
    <t xml:space="preserve">Nebraska Department of Transportation </t>
  </si>
  <si>
    <t>Macon-Russell Community Action Agency, dba: Macon County Public Transportation</t>
  </si>
  <si>
    <t>University of Montana, dba: UDASH</t>
  </si>
  <si>
    <t>M-1 Rail, dba: QLINE Detroit</t>
  </si>
  <si>
    <t>City of Peoria , dba: Peoria Transit</t>
  </si>
  <si>
    <t>City of Niles , dba: Niles Dial-A-Ride Transportation</t>
  </si>
  <si>
    <t xml:space="preserve">SESDAC, Inc , dba: Vermillion Public Transit </t>
  </si>
  <si>
    <t>Marinette</t>
  </si>
  <si>
    <t>City of Bristol Virginia, dba: Bristol Virginia Transit</t>
  </si>
  <si>
    <t>City of Eureka , dba: Eureka Transit Service</t>
  </si>
  <si>
    <t xml:space="preserve">City of Kingston </t>
  </si>
  <si>
    <t>Chicago Water Taxi (Wendella)</t>
  </si>
  <si>
    <t>Broadus</t>
  </si>
  <si>
    <t>Blooms Bus Lines, Inc.</t>
  </si>
  <si>
    <t>City of East Chicago, dba: East Chicago Transit</t>
  </si>
  <si>
    <t xml:space="preserve">H.EL.P., Inc. </t>
  </si>
  <si>
    <t>City of Lewiston, dba: Lewiston Transit System</t>
  </si>
  <si>
    <t xml:space="preserve">Hancock, City of </t>
  </si>
  <si>
    <t>County of Clark</t>
  </si>
  <si>
    <t>5R06-55327</t>
  </si>
  <si>
    <t xml:space="preserve">Wayne Public Transit </t>
  </si>
  <si>
    <t>Kansas City, City of Missouri, dba: Kansas City Streetcar</t>
  </si>
  <si>
    <t>City of Manhattan Beach , dba: City of Manhattan Beach Dial-A-Ride</t>
  </si>
  <si>
    <t>Municipality of Gurabo</t>
  </si>
  <si>
    <t>Volunteer Interfaith Network Effort</t>
  </si>
  <si>
    <t>Mankato</t>
  </si>
  <si>
    <t>5R04-069</t>
  </si>
  <si>
    <t>5R04-50321</t>
  </si>
  <si>
    <t>Key Opportunities</t>
  </si>
  <si>
    <t>5R03-55440</t>
  </si>
  <si>
    <t xml:space="preserve">City Of Sidney </t>
  </si>
  <si>
    <t>Hopi Tribe, dba: Hopi Senom Transit</t>
  </si>
  <si>
    <t>Dunn County Transit Commission</t>
  </si>
  <si>
    <t>Niobrara Senior Center, Inc.</t>
  </si>
  <si>
    <t>Lusk</t>
  </si>
  <si>
    <t>8R05-041</t>
  </si>
  <si>
    <t>8R05-80217</t>
  </si>
  <si>
    <t xml:space="preserve">Elbert County </t>
  </si>
  <si>
    <t>City of Salisbury , dba: Salisbury Transit</t>
  </si>
  <si>
    <t>Catholic Community Service, Sitka</t>
  </si>
  <si>
    <t>0R04-017</t>
  </si>
  <si>
    <t>0R04-00354</t>
  </si>
  <si>
    <t>Municipality of Vieques</t>
  </si>
  <si>
    <t>Vieques</t>
  </si>
  <si>
    <t>4R09-44943</t>
  </si>
  <si>
    <t>City of Davis, dba: Davis Community Transit</t>
  </si>
  <si>
    <t>City of Atascadero, dba: Atascadero Dial A Ride</t>
  </si>
  <si>
    <t>City of Hinesville, Georgia, dba: Liberty Transit</t>
  </si>
  <si>
    <t>7R02-70054</t>
  </si>
  <si>
    <t>City of Milwaukee</t>
  </si>
  <si>
    <t xml:space="preserve">Kidder-Emmons County Senior Services </t>
  </si>
  <si>
    <t xml:space="preserve">Walsh County Transportation Program </t>
  </si>
  <si>
    <t xml:space="preserve">Turner County </t>
  </si>
  <si>
    <t>Archuleta County Transportation/Mountain Express Transit, dba: Mountain Express Transit</t>
  </si>
  <si>
    <t xml:space="preserve">Pagosa Springs </t>
  </si>
  <si>
    <t>8R01-002</t>
  </si>
  <si>
    <t>8R01-80280</t>
  </si>
  <si>
    <t>City of Black Hawk</t>
  </si>
  <si>
    <t>Black Hawk</t>
  </si>
  <si>
    <t>8R01-004</t>
  </si>
  <si>
    <t>8R01-80119</t>
  </si>
  <si>
    <t>York County</t>
  </si>
  <si>
    <t>Yorktown</t>
  </si>
  <si>
    <t>City of Atlanta, dba: Atlanta Streetcar - Department of Public Works</t>
  </si>
  <si>
    <t xml:space="preserve">Fallon County </t>
  </si>
  <si>
    <t>Town of Quartzsite</t>
  </si>
  <si>
    <t>Quartzsite</t>
  </si>
  <si>
    <t>9R01-99437</t>
  </si>
  <si>
    <t>Aroostook Band of Micmacs</t>
  </si>
  <si>
    <t xml:space="preserve">Presque Isle </t>
  </si>
  <si>
    <t>1T02</t>
  </si>
  <si>
    <t>City of Rio Vista, dba: Rio Vista Delta Breeze</t>
  </si>
  <si>
    <t>Borough of Mt. Carmel, dba: Lower Anthracite Transportation System</t>
  </si>
  <si>
    <t>County of Pierce</t>
  </si>
  <si>
    <t>City of Buchanan, dba: Buchanan Dial-A-Ride</t>
  </si>
  <si>
    <t>White Mountain Apache Tribe</t>
  </si>
  <si>
    <t>Whiteriver</t>
  </si>
  <si>
    <t>9T15</t>
  </si>
  <si>
    <t xml:space="preserve">Lumpkin County </t>
  </si>
  <si>
    <t>City of  Chadron</t>
  </si>
  <si>
    <t>Humboldt County, dba: Senior Citizens of Humboldt County, Inc</t>
  </si>
  <si>
    <t>Ekalaka</t>
  </si>
  <si>
    <t>Carroll County Wellness Transit</t>
  </si>
  <si>
    <t>4R04-44939</t>
  </si>
  <si>
    <t xml:space="preserve">Central City </t>
  </si>
  <si>
    <t xml:space="preserve">City of Neligh </t>
  </si>
  <si>
    <t>Sac and Fox Nation of Missouri</t>
  </si>
  <si>
    <t>Reserve</t>
  </si>
  <si>
    <t xml:space="preserve">Rawlins County </t>
  </si>
  <si>
    <t>Gila River Indian Community</t>
  </si>
  <si>
    <t>Sacaton</t>
  </si>
  <si>
    <t>Red Cliff Band of Lake Superior Chippewa, dba: Red Cliff (Miskwaabekong) Transit</t>
  </si>
  <si>
    <t>Forest County Potawatomi Community</t>
  </si>
  <si>
    <t>Crandon</t>
  </si>
  <si>
    <t>5T14</t>
  </si>
  <si>
    <t xml:space="preserve">Village of Spring Valley </t>
  </si>
  <si>
    <t>Ninilchik Village</t>
  </si>
  <si>
    <t>Ninilchik</t>
  </si>
  <si>
    <t>Dickey County Senior Citizens</t>
  </si>
  <si>
    <t>Ellendale</t>
  </si>
  <si>
    <t>8R03-003</t>
  </si>
  <si>
    <t>8R03-80130</t>
  </si>
  <si>
    <t xml:space="preserve">Nelson County Council On Aging </t>
  </si>
  <si>
    <t>City  of Crawford</t>
  </si>
  <si>
    <t>Santee Sioux Nation</t>
  </si>
  <si>
    <t xml:space="preserve">Niobrara   </t>
  </si>
  <si>
    <t>7T03</t>
  </si>
  <si>
    <t>City of Glenwood Springs, dba: Ride Glenwood Springs</t>
  </si>
  <si>
    <t>Rhode Island Department of Transportation</t>
  </si>
  <si>
    <t>City of Needles, dba: Needles Area Transit</t>
  </si>
  <si>
    <t>Quileute Tribe Community Shuttle</t>
  </si>
  <si>
    <t>La Push</t>
  </si>
  <si>
    <t xml:space="preserve"> Sistersville Ferry </t>
  </si>
  <si>
    <t xml:space="preserve">  Sistersville</t>
  </si>
  <si>
    <t>3R05-30992</t>
  </si>
  <si>
    <t xml:space="preserve">Schuyler </t>
  </si>
  <si>
    <t>Town of Highlands , dba: Dial-a-Bus</t>
  </si>
  <si>
    <t>Southern Ute Indian Tribe</t>
  </si>
  <si>
    <t>8T17</t>
  </si>
  <si>
    <t>Native Village of Unalakleet</t>
  </si>
  <si>
    <t>Unalakleet</t>
  </si>
  <si>
    <t xml:space="preserve">City of Hartford - Hartford City Transit </t>
  </si>
  <si>
    <t>LimoLiner LLC</t>
  </si>
  <si>
    <t>Samish Indian Nation</t>
  </si>
  <si>
    <t>Anacortes</t>
  </si>
  <si>
    <t>Greensville Emporia Transit System</t>
  </si>
  <si>
    <t>3R06-31025</t>
  </si>
  <si>
    <t>Lake County CO</t>
  </si>
  <si>
    <t>Leadville</t>
  </si>
  <si>
    <t>8R01-88213</t>
  </si>
  <si>
    <t>Cheyenne County</t>
  </si>
  <si>
    <t>St. Francis</t>
  </si>
  <si>
    <t>7R02-77082</t>
  </si>
  <si>
    <t>County of Shasta Department of Public Works</t>
  </si>
  <si>
    <t>9R02-99438</t>
  </si>
  <si>
    <t>Hybrid Rail - Directly Operated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</si>
</sst>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_(* \(#,##0.00\);_(* &quot;-&quot;??_);_(@_)"/>
    <numFmt numFmtId="164" formatCode="#,##0.0"/>
    <numFmt numFmtId="165" formatCode="0000"/>
    <numFmt numFmtId="166" formatCode="00000"/>
    <numFmt numFmtId="167" formatCode="_(* #,##0_);_(* \(#,##0\);_(* &quot;-&quot;??_);_(@_)"/>
    <numFmt numFmtId="168" formatCode="0000#"/>
    <numFmt numFmtId="169" formatCode="000#"/>
  </numFmts>
  <fonts count="11" x14ac:knownFonts="1">
    <font>
      <sz val="11"/>
      <color theme="1"/>
      <name val="Calibri"/>
      <family val="2"/>
      <scheme val="minor"/>
    </font>
    <font>
      <sz val="8"/>
      <color theme="1"/>
      <name val="Arial"/>
      <family val="2"/>
    </font>
    <font>
      <b/>
      <sz val="8"/>
      <color theme="1"/>
      <name val="Arial"/>
      <family val="2"/>
    </font>
    <font>
      <b/>
      <u/>
      <sz val="8"/>
      <color theme="1"/>
      <name val="Arial"/>
      <family val="2"/>
    </font>
    <font>
      <b/>
      <sz val="9"/>
      <color theme="1"/>
      <name val="Arial"/>
      <family val="2"/>
    </font>
    <font>
      <b/>
      <i/>
      <sz val="9"/>
      <color rgb="FF000000"/>
      <name val="Arial"/>
      <family val="2"/>
    </font>
    <font>
      <sz val="11"/>
      <color theme="1"/>
      <name val="Calibri"/>
      <family val="2"/>
      <scheme val="minor"/>
    </font>
    <font>
      <sz val="11"/>
      <color theme="0"/>
      <name val="Calibri"/>
      <family val="2"/>
      <scheme val="minor"/>
    </font>
    <font>
      <b/>
      <sz val="8"/>
      <color theme="0"/>
      <name val="Arial"/>
      <family val="2"/>
    </font>
    <font>
      <b/>
      <u/>
      <sz val="8"/>
      <color theme="0"/>
      <name val="Arial"/>
      <family val="2"/>
    </font>
    <font>
      <b/>
      <sz val="8"/>
      <name val="Arial"/>
      <family val="2"/>
    </font>
  </fonts>
  <fills count="8">
    <fill>
      <patternFill patternType="none"/>
    </fill>
    <fill>
      <patternFill patternType="gray125"/>
    </fill>
    <fill>
      <patternFill patternType="solid">
        <fgColor theme="0"/>
        <bgColor indexed="64"/>
      </patternFill>
    </fill>
    <fill>
      <patternFill patternType="solid">
        <fgColor rgb="FFBEBEBE"/>
        <bgColor indexed="64"/>
      </patternFill>
    </fill>
    <fill>
      <patternFill patternType="solid">
        <fgColor theme="7" tint="-0.249977111117893"/>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theme="0" tint="-0.34998626667073579"/>
        <bgColor indexed="64"/>
      </patternFill>
    </fill>
  </fills>
  <borders count="63">
    <border>
      <left/>
      <right/>
      <top/>
      <bottom/>
      <diagonal/>
    </border>
    <border>
      <left/>
      <right style="thin">
        <color auto="1"/>
      </right>
      <top/>
      <bottom/>
      <diagonal/>
    </border>
    <border>
      <left/>
      <right/>
      <top/>
      <bottom style="medium">
        <color auto="1"/>
      </bottom>
      <diagonal/>
    </border>
    <border>
      <left style="medium">
        <color auto="1"/>
      </left>
      <right/>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bottom/>
      <diagonal/>
    </border>
    <border>
      <left/>
      <right/>
      <top style="thick">
        <color auto="1"/>
      </top>
      <bottom/>
      <diagonal/>
    </border>
    <border>
      <left style="medium">
        <color auto="1"/>
      </left>
      <right/>
      <top/>
      <bottom style="thick">
        <color auto="1"/>
      </bottom>
      <diagonal/>
    </border>
    <border>
      <left/>
      <right/>
      <top/>
      <bottom style="thick">
        <color auto="1"/>
      </bottom>
      <diagonal/>
    </border>
    <border>
      <left/>
      <right style="thick">
        <color auto="1"/>
      </right>
      <top/>
      <bottom style="thick">
        <color auto="1"/>
      </bottom>
      <diagonal/>
    </border>
    <border>
      <left/>
      <right style="thick">
        <color auto="1"/>
      </right>
      <top/>
      <bottom/>
      <diagonal/>
    </border>
    <border>
      <left style="thin">
        <color auto="1"/>
      </left>
      <right style="thin">
        <color auto="1"/>
      </right>
      <top style="thick">
        <color auto="1"/>
      </top>
      <bottom style="thin">
        <color auto="1"/>
      </bottom>
      <diagonal/>
    </border>
    <border>
      <left style="medium">
        <color auto="1"/>
      </left>
      <right/>
      <top style="thick">
        <color auto="1"/>
      </top>
      <bottom style="thick">
        <color auto="1"/>
      </bottom>
      <diagonal/>
    </border>
    <border>
      <left/>
      <right/>
      <top style="thick">
        <color auto="1"/>
      </top>
      <bottom style="thick">
        <color auto="1"/>
      </bottom>
      <diagonal/>
    </border>
    <border>
      <left/>
      <right style="thin">
        <color auto="1"/>
      </right>
      <top style="thick">
        <color auto="1"/>
      </top>
      <bottom style="thin">
        <color auto="1"/>
      </bottom>
      <diagonal/>
    </border>
    <border>
      <left/>
      <right/>
      <top style="thick">
        <color auto="1"/>
      </top>
      <bottom style="thin">
        <color auto="1"/>
      </bottom>
      <diagonal/>
    </border>
    <border>
      <left style="medium">
        <color auto="1"/>
      </left>
      <right/>
      <top style="thick">
        <color auto="1"/>
      </top>
      <bottom style="thin">
        <color theme="0" tint="-0.24994659260841701"/>
      </bottom>
      <diagonal/>
    </border>
    <border>
      <left/>
      <right/>
      <top style="thick">
        <color auto="1"/>
      </top>
      <bottom style="thin">
        <color theme="0" tint="-0.24994659260841701"/>
      </bottom>
      <diagonal/>
    </border>
    <border>
      <left style="medium">
        <color auto="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medium">
        <color auto="1"/>
      </left>
      <right/>
      <top style="thin">
        <color theme="0" tint="-0.24994659260841701"/>
      </top>
      <bottom style="thin">
        <color auto="1"/>
      </bottom>
      <diagonal/>
    </border>
    <border>
      <left/>
      <right/>
      <top style="thin">
        <color theme="0" tint="-0.24994659260841701"/>
      </top>
      <bottom style="thin">
        <color auto="1"/>
      </bottom>
      <diagonal/>
    </border>
    <border>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right/>
      <top style="thin">
        <color auto="1"/>
      </top>
      <bottom/>
      <diagonal/>
    </border>
    <border>
      <left style="thin">
        <color theme="0" tint="-0.24994659260841701"/>
      </left>
      <right style="thin">
        <color theme="0" tint="-0.24994659260841701"/>
      </right>
      <top/>
      <bottom style="thin">
        <color theme="0" tint="-0.24994659260841701"/>
      </bottom>
      <diagonal/>
    </border>
    <border>
      <left/>
      <right/>
      <top style="thin">
        <color auto="1"/>
      </top>
      <bottom style="thin">
        <color theme="0" tint="-0.24994659260841701"/>
      </bottom>
      <diagonal/>
    </border>
    <border>
      <left/>
      <right/>
      <top style="thin">
        <color theme="0" tint="-0.24994659260841701"/>
      </top>
      <bottom/>
      <diagonal/>
    </border>
    <border>
      <left style="medium">
        <color auto="1"/>
      </left>
      <right/>
      <top style="thin">
        <color auto="1"/>
      </top>
      <bottom style="thin">
        <color theme="0" tint="-0.24994659260841701"/>
      </bottom>
      <diagonal/>
    </border>
    <border>
      <left style="medium">
        <color auto="1"/>
      </left>
      <right/>
      <top style="thin">
        <color theme="0" tint="-0.24994659260841701"/>
      </top>
      <bottom style="thick">
        <color auto="1"/>
      </bottom>
      <diagonal/>
    </border>
    <border>
      <left/>
      <right style="thin">
        <color theme="0" tint="-0.24994659260841701"/>
      </right>
      <top style="thin">
        <color auto="1"/>
      </top>
      <bottom/>
      <diagonal/>
    </border>
    <border>
      <left style="thin">
        <color theme="4" tint="0.39997558519241921"/>
      </left>
      <right/>
      <top style="thin">
        <color theme="0" tint="-0.24994659260841701"/>
      </top>
      <bottom style="thin">
        <color theme="0" tint="-0.24994659260841701"/>
      </bottom>
      <diagonal/>
    </border>
    <border>
      <left style="thin">
        <color theme="0" tint="-0.24994659260841701"/>
      </left>
      <right style="thin">
        <color theme="0" tint="-0.24994659260841701"/>
      </right>
      <top style="thin">
        <color auto="1"/>
      </top>
      <bottom/>
      <diagonal/>
    </border>
    <border>
      <left style="thin">
        <color auto="1"/>
      </left>
      <right/>
      <top style="thick">
        <color auto="1"/>
      </top>
      <bottom/>
      <diagonal/>
    </border>
    <border>
      <left style="thin">
        <color auto="1"/>
      </left>
      <right/>
      <top/>
      <bottom style="thin">
        <color auto="1"/>
      </bottom>
      <diagonal/>
    </border>
    <border>
      <left/>
      <right/>
      <top/>
      <bottom style="thin">
        <color auto="1"/>
      </bottom>
      <diagonal/>
    </border>
    <border>
      <left/>
      <right style="thick">
        <color auto="1"/>
      </right>
      <top style="thick">
        <color auto="1"/>
      </top>
      <bottom/>
      <diagonal/>
    </border>
    <border>
      <left style="thin">
        <color theme="0" tint="-0.24994659260841701"/>
      </left>
      <right/>
      <top style="thin">
        <color theme="0" tint="-0.24994659260841701"/>
      </top>
      <bottom style="thin">
        <color theme="0" tint="-0.24994659260841701"/>
      </bottom>
      <diagonal/>
    </border>
    <border>
      <left style="medium">
        <color auto="1"/>
      </left>
      <right/>
      <top/>
      <bottom/>
      <diagonal/>
    </border>
    <border>
      <left/>
      <right style="medium">
        <color auto="1"/>
      </right>
      <top/>
      <bottom/>
      <diagonal/>
    </border>
    <border>
      <left style="thin">
        <color auto="1"/>
      </left>
      <right/>
      <top/>
      <bottom style="thick">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bottom style="thin">
        <color theme="0" tint="-0.24994659260841701"/>
      </bottom>
      <diagonal/>
    </border>
    <border>
      <left style="thin">
        <color theme="4" tint="0.39997558519241921"/>
      </left>
      <right/>
      <top style="thin">
        <color theme="0" tint="-0.24994659260841701"/>
      </top>
      <bottom/>
      <diagonal/>
    </border>
    <border>
      <left style="thin">
        <color theme="0" tint="-0.24994659260841701"/>
      </left>
      <right/>
      <top style="thin">
        <color auto="1"/>
      </top>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style="thin">
        <color theme="0" tint="-0.24994659260841701"/>
      </top>
      <bottom style="medium">
        <color indexed="64"/>
      </bottom>
      <diagonal/>
    </border>
    <border>
      <left style="thin">
        <color auto="1"/>
      </left>
      <right style="thick">
        <color auto="1"/>
      </right>
      <top style="thick">
        <color auto="1"/>
      </top>
      <bottom style="thin">
        <color auto="1"/>
      </bottom>
      <diagonal/>
    </border>
    <border>
      <left style="thin">
        <color theme="0" tint="-0.24994659260841701"/>
      </left>
      <right style="thick">
        <color auto="1"/>
      </right>
      <top style="thin">
        <color theme="0" tint="-0.24994659260841701"/>
      </top>
      <bottom style="thin">
        <color theme="0" tint="-0.24994659260841701"/>
      </bottom>
      <diagonal/>
    </border>
    <border>
      <left style="thin">
        <color theme="0" tint="-0.24994659260841701"/>
      </left>
      <right style="thick">
        <color auto="1"/>
      </right>
      <top style="thin">
        <color auto="1"/>
      </top>
      <bottom style="thin">
        <color theme="0" tint="-0.24994659260841701"/>
      </bottom>
      <diagonal/>
    </border>
    <border>
      <left/>
      <right style="thick">
        <color auto="1"/>
      </right>
      <top/>
      <bottom style="thin">
        <color theme="0" tint="-0.24994659260841701"/>
      </bottom>
      <diagonal/>
    </border>
    <border>
      <left style="thin">
        <color theme="0" tint="-0.24994659260841701"/>
      </left>
      <right style="thick">
        <color indexed="64"/>
      </right>
      <top style="thin">
        <color theme="0" tint="-0.24994659260841701"/>
      </top>
      <bottom/>
      <diagonal/>
    </border>
    <border>
      <left style="thin">
        <color auto="1"/>
      </left>
      <right style="thick">
        <color indexed="64"/>
      </right>
      <top/>
      <bottom style="thin">
        <color auto="1"/>
      </bottom>
      <diagonal/>
    </border>
    <border>
      <left style="thin">
        <color theme="0" tint="-0.24994659260841701"/>
      </left>
      <right style="thick">
        <color indexed="64"/>
      </right>
      <top/>
      <bottom style="thin">
        <color theme="0" tint="-0.24994659260841701"/>
      </bottom>
      <diagonal/>
    </border>
    <border>
      <left style="thin">
        <color auto="1"/>
      </left>
      <right style="thick">
        <color indexed="64"/>
      </right>
      <top/>
      <bottom/>
      <diagonal/>
    </border>
  </borders>
  <cellStyleXfs count="2">
    <xf numFmtId="0" fontId="0" fillId="0" borderId="0"/>
    <xf numFmtId="43" fontId="6" fillId="0" borderId="0" applyFont="0" applyFill="0" applyBorder="0" applyAlignment="0" applyProtection="0"/>
  </cellStyleXfs>
  <cellXfs count="207">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center"/>
    </xf>
    <xf numFmtId="3" fontId="1" fillId="0" borderId="0" xfId="0" applyNumberFormat="1" applyFont="1"/>
    <xf numFmtId="0" fontId="1" fillId="0" borderId="0" xfId="0" applyFont="1" applyAlignment="1">
      <alignment horizontal="left"/>
    </xf>
    <xf numFmtId="0" fontId="1" fillId="0" borderId="0" xfId="0" applyFont="1" applyAlignment="1">
      <alignment horizontal="center" wrapText="1"/>
    </xf>
    <xf numFmtId="165" fontId="1" fillId="0" borderId="0" xfId="0" applyNumberFormat="1" applyFont="1" applyAlignment="1">
      <alignment wrapText="1"/>
    </xf>
    <xf numFmtId="166" fontId="1" fillId="0" borderId="0" xfId="0" applyNumberFormat="1" applyFont="1" applyAlignment="1">
      <alignment wrapText="1"/>
    </xf>
    <xf numFmtId="3" fontId="1" fillId="0" borderId="0" xfId="0" applyNumberFormat="1" applyFont="1" applyAlignment="1">
      <alignment wrapText="1"/>
    </xf>
    <xf numFmtId="3" fontId="3" fillId="3" borderId="5" xfId="0" applyNumberFormat="1" applyFont="1" applyFill="1" applyBorder="1" applyAlignment="1" applyProtection="1">
      <alignment horizontal="center"/>
      <protection locked="0"/>
    </xf>
    <xf numFmtId="0" fontId="8" fillId="4" borderId="0" xfId="0" applyFont="1" applyFill="1" applyBorder="1" applyAlignment="1">
      <alignment wrapText="1"/>
    </xf>
    <xf numFmtId="167" fontId="1" fillId="0" borderId="0" xfId="1" applyNumberFormat="1" applyFont="1"/>
    <xf numFmtId="167" fontId="1" fillId="0" borderId="0" xfId="1" applyNumberFormat="1" applyFont="1" applyAlignment="1">
      <alignment horizontal="center"/>
    </xf>
    <xf numFmtId="43" fontId="1" fillId="0" borderId="0" xfId="1" applyNumberFormat="1" applyFont="1"/>
    <xf numFmtId="0" fontId="8" fillId="4" borderId="0" xfId="0" applyFont="1" applyFill="1" applyAlignment="1">
      <alignment wrapText="1"/>
    </xf>
    <xf numFmtId="0" fontId="7" fillId="4" borderId="0" xfId="0" applyFont="1" applyFill="1"/>
    <xf numFmtId="37" fontId="1" fillId="0" borderId="0" xfId="1" applyNumberFormat="1" applyFont="1"/>
    <xf numFmtId="0" fontId="8" fillId="4" borderId="0" xfId="0" applyFont="1" applyFill="1" applyBorder="1" applyAlignment="1"/>
    <xf numFmtId="0" fontId="1" fillId="0" borderId="0" xfId="0" applyFont="1" applyAlignment="1"/>
    <xf numFmtId="0" fontId="0" fillId="0" borderId="0" xfId="0" applyFont="1" applyAlignment="1"/>
    <xf numFmtId="3" fontId="3" fillId="0" borderId="20" xfId="0" applyNumberFormat="1" applyFont="1" applyFill="1" applyBorder="1" applyAlignment="1" applyProtection="1">
      <alignment horizontal="center"/>
      <protection locked="0"/>
    </xf>
    <xf numFmtId="3" fontId="3" fillId="0" borderId="22" xfId="0" applyNumberFormat="1" applyFont="1" applyFill="1" applyBorder="1" applyAlignment="1" applyProtection="1">
      <alignment horizontal="center"/>
      <protection locked="0"/>
    </xf>
    <xf numFmtId="3" fontId="3" fillId="5" borderId="0" xfId="0" applyNumberFormat="1" applyFont="1" applyFill="1" applyBorder="1" applyAlignment="1" applyProtection="1">
      <alignment horizontal="center"/>
      <protection locked="0"/>
    </xf>
    <xf numFmtId="167" fontId="8" fillId="4" borderId="0" xfId="1" applyNumberFormat="1" applyFont="1" applyFill="1" applyBorder="1" applyAlignment="1">
      <alignment wrapText="1"/>
    </xf>
    <xf numFmtId="3" fontId="8" fillId="4" borderId="0" xfId="0" applyNumberFormat="1" applyFont="1" applyFill="1" applyBorder="1" applyAlignment="1">
      <alignment wrapText="1"/>
    </xf>
    <xf numFmtId="37" fontId="8" fillId="4" borderId="0" xfId="1" applyNumberFormat="1" applyFont="1" applyFill="1" applyBorder="1" applyAlignment="1">
      <alignment wrapText="1"/>
    </xf>
    <xf numFmtId="37" fontId="1" fillId="0" borderId="0" xfId="1" applyNumberFormat="1" applyFont="1" applyAlignment="1">
      <alignment horizontal="right"/>
    </xf>
    <xf numFmtId="0" fontId="4" fillId="2" borderId="8" xfId="0" applyFont="1" applyFill="1" applyBorder="1" applyAlignment="1" applyProtection="1">
      <alignment horizontal="left"/>
      <protection locked="0"/>
    </xf>
    <xf numFmtId="0" fontId="0" fillId="2" borderId="9" xfId="0" applyFill="1" applyBorder="1" applyProtection="1">
      <protection locked="0"/>
    </xf>
    <xf numFmtId="0" fontId="0" fillId="2" borderId="10" xfId="0" applyFill="1" applyBorder="1" applyProtection="1">
      <protection locked="0"/>
    </xf>
    <xf numFmtId="0" fontId="0" fillId="2" borderId="0" xfId="0" applyFill="1" applyBorder="1" applyProtection="1">
      <protection locked="0"/>
    </xf>
    <xf numFmtId="0" fontId="0" fillId="0" borderId="0" xfId="0" applyProtection="1">
      <protection locked="0"/>
    </xf>
    <xf numFmtId="0" fontId="0" fillId="5" borderId="0" xfId="0" applyFill="1" applyProtection="1">
      <protection locked="0"/>
    </xf>
    <xf numFmtId="0" fontId="1" fillId="2" borderId="0" xfId="0" applyFont="1" applyFill="1" applyBorder="1" applyProtection="1">
      <protection locked="0"/>
    </xf>
    <xf numFmtId="0" fontId="4" fillId="2" borderId="13" xfId="0" applyFont="1" applyFill="1" applyBorder="1" applyAlignment="1" applyProtection="1">
      <alignment horizontal="left"/>
      <protection locked="0"/>
    </xf>
    <xf numFmtId="0" fontId="0" fillId="2" borderId="14" xfId="0" applyFill="1" applyBorder="1" applyProtection="1">
      <protection locked="0"/>
    </xf>
    <xf numFmtId="0" fontId="1" fillId="0" borderId="0" xfId="0" applyFont="1" applyProtection="1">
      <protection locked="0"/>
    </xf>
    <xf numFmtId="0" fontId="1" fillId="2" borderId="4" xfId="0" applyFont="1" applyFill="1" applyBorder="1" applyProtection="1">
      <protection locked="0"/>
    </xf>
    <xf numFmtId="3" fontId="1" fillId="2" borderId="2" xfId="0" applyNumberFormat="1" applyFont="1" applyFill="1" applyBorder="1" applyProtection="1">
      <protection locked="0"/>
    </xf>
    <xf numFmtId="0" fontId="1" fillId="2" borderId="2" xfId="0" applyFont="1" applyFill="1" applyBorder="1" applyAlignment="1" applyProtection="1">
      <alignment horizontal="center"/>
      <protection locked="0"/>
    </xf>
    <xf numFmtId="0" fontId="0" fillId="5" borderId="0" xfId="0" applyFill="1" applyBorder="1" applyProtection="1">
      <protection locked="0"/>
    </xf>
    <xf numFmtId="0" fontId="0" fillId="6" borderId="0" xfId="0" applyFill="1" applyBorder="1" applyProtection="1">
      <protection locked="0"/>
    </xf>
    <xf numFmtId="3" fontId="0" fillId="6" borderId="0" xfId="0" applyNumberFormat="1" applyFill="1" applyBorder="1" applyProtection="1">
      <protection locked="0"/>
    </xf>
    <xf numFmtId="3" fontId="0" fillId="2" borderId="14" xfId="0" applyNumberFormat="1" applyFill="1" applyBorder="1" applyProtection="1">
      <protection locked="0"/>
    </xf>
    <xf numFmtId="0" fontId="2" fillId="0" borderId="15" xfId="0" applyFont="1" applyFill="1" applyBorder="1" applyProtection="1">
      <protection locked="0"/>
    </xf>
    <xf numFmtId="0" fontId="2" fillId="0" borderId="12" xfId="0" applyFont="1" applyFill="1" applyBorder="1" applyProtection="1">
      <protection locked="0"/>
    </xf>
    <xf numFmtId="0" fontId="2" fillId="5" borderId="17" xfId="0" applyFont="1" applyFill="1" applyBorder="1" applyAlignment="1" applyProtection="1">
      <alignment horizontal="left"/>
      <protection locked="0"/>
    </xf>
    <xf numFmtId="0" fontId="2" fillId="5" borderId="18" xfId="0" applyFont="1" applyFill="1" applyBorder="1" applyAlignment="1" applyProtection="1">
      <alignment horizontal="left"/>
      <protection locked="0"/>
    </xf>
    <xf numFmtId="0" fontId="3" fillId="0" borderId="18" xfId="0" applyFont="1" applyFill="1" applyBorder="1" applyAlignment="1" applyProtection="1">
      <alignment horizontal="center"/>
      <protection locked="0"/>
    </xf>
    <xf numFmtId="3" fontId="1" fillId="5" borderId="0" xfId="0" applyNumberFormat="1" applyFont="1" applyFill="1" applyBorder="1" applyProtection="1">
      <protection locked="0"/>
    </xf>
    <xf numFmtId="0" fontId="1" fillId="5" borderId="0" xfId="0" applyFont="1" applyFill="1" applyProtection="1">
      <protection locked="0"/>
    </xf>
    <xf numFmtId="0" fontId="2" fillId="0" borderId="3" xfId="0" applyFont="1" applyBorder="1" applyProtection="1">
      <protection locked="0"/>
    </xf>
    <xf numFmtId="0" fontId="0" fillId="2" borderId="7" xfId="0" applyFill="1" applyBorder="1" applyProtection="1">
      <protection locked="0"/>
    </xf>
    <xf numFmtId="0" fontId="0" fillId="2" borderId="0" xfId="0" applyFill="1" applyProtection="1">
      <protection locked="0"/>
    </xf>
    <xf numFmtId="3" fontId="1" fillId="6" borderId="23" xfId="0" applyNumberFormat="1" applyFont="1" applyFill="1" applyBorder="1" applyProtection="1"/>
    <xf numFmtId="3" fontId="1" fillId="6" borderId="24" xfId="0" applyNumberFormat="1" applyFont="1" applyFill="1" applyBorder="1" applyProtection="1"/>
    <xf numFmtId="164" fontId="1" fillId="6" borderId="24" xfId="0" applyNumberFormat="1" applyFont="1" applyFill="1" applyBorder="1" applyProtection="1"/>
    <xf numFmtId="4" fontId="1" fillId="6" borderId="24" xfId="0" applyNumberFormat="1" applyFont="1" applyFill="1" applyBorder="1" applyProtection="1"/>
    <xf numFmtId="3" fontId="1" fillId="6" borderId="25" xfId="0" applyNumberFormat="1" applyFont="1" applyFill="1" applyBorder="1" applyProtection="1"/>
    <xf numFmtId="3" fontId="1" fillId="6" borderId="26" xfId="0" applyNumberFormat="1" applyFont="1" applyFill="1" applyBorder="1" applyProtection="1"/>
    <xf numFmtId="164" fontId="1" fillId="6" borderId="26" xfId="0" applyNumberFormat="1" applyFont="1" applyFill="1" applyBorder="1" applyProtection="1"/>
    <xf numFmtId="4" fontId="1" fillId="6" borderId="26" xfId="0" applyNumberFormat="1" applyFont="1" applyFill="1" applyBorder="1" applyProtection="1"/>
    <xf numFmtId="3" fontId="1" fillId="6" borderId="27" xfId="0" applyNumberFormat="1" applyFont="1" applyFill="1" applyBorder="1" applyProtection="1"/>
    <xf numFmtId="3" fontId="1" fillId="6" borderId="28" xfId="0" applyNumberFormat="1" applyFont="1" applyFill="1" applyBorder="1" applyProtection="1"/>
    <xf numFmtId="164" fontId="1" fillId="6" borderId="28" xfId="0" applyNumberFormat="1" applyFont="1" applyFill="1" applyBorder="1" applyProtection="1"/>
    <xf numFmtId="4" fontId="1" fillId="6" borderId="28" xfId="0" applyNumberFormat="1" applyFont="1" applyFill="1" applyBorder="1" applyProtection="1"/>
    <xf numFmtId="0" fontId="1" fillId="5" borderId="19" xfId="0" applyFont="1" applyFill="1" applyBorder="1" applyProtection="1"/>
    <xf numFmtId="3" fontId="1" fillId="5" borderId="20" xfId="0" applyNumberFormat="1" applyFont="1" applyFill="1" applyBorder="1" applyProtection="1"/>
    <xf numFmtId="0" fontId="1" fillId="5" borderId="20" xfId="0" applyFont="1" applyFill="1" applyBorder="1" applyAlignment="1" applyProtection="1">
      <alignment horizontal="center"/>
    </xf>
    <xf numFmtId="0" fontId="1" fillId="5" borderId="21" xfId="0" applyFont="1" applyFill="1" applyBorder="1" applyProtection="1"/>
    <xf numFmtId="3" fontId="1" fillId="5" borderId="22" xfId="0" applyNumberFormat="1" applyFont="1" applyFill="1" applyBorder="1" applyProtection="1"/>
    <xf numFmtId="0" fontId="1" fillId="5" borderId="22" xfId="0" applyFont="1" applyFill="1" applyBorder="1" applyAlignment="1" applyProtection="1">
      <alignment horizontal="center"/>
    </xf>
    <xf numFmtId="3" fontId="1" fillId="5" borderId="30" xfId="0" applyNumberFormat="1" applyFont="1" applyFill="1" applyBorder="1" applyProtection="1"/>
    <xf numFmtId="164" fontId="1" fillId="5" borderId="30" xfId="0" applyNumberFormat="1" applyFont="1" applyFill="1" applyBorder="1" applyProtection="1"/>
    <xf numFmtId="4" fontId="1" fillId="5" borderId="30" xfId="0" applyNumberFormat="1" applyFont="1" applyFill="1" applyBorder="1" applyProtection="1"/>
    <xf numFmtId="0" fontId="1" fillId="5" borderId="20" xfId="0" applyFont="1" applyFill="1" applyBorder="1" applyAlignment="1" applyProtection="1">
      <alignment horizontal="center" wrapText="1"/>
    </xf>
    <xf numFmtId="0" fontId="1" fillId="5" borderId="20" xfId="0" applyFont="1" applyFill="1" applyBorder="1" applyProtection="1"/>
    <xf numFmtId="0" fontId="1" fillId="5" borderId="25" xfId="0" applyFont="1" applyFill="1" applyBorder="1" applyProtection="1"/>
    <xf numFmtId="3" fontId="1" fillId="5" borderId="26" xfId="0" applyNumberFormat="1" applyFont="1" applyFill="1" applyBorder="1" applyProtection="1"/>
    <xf numFmtId="164" fontId="1" fillId="5" borderId="26" xfId="0" applyNumberFormat="1" applyFont="1" applyFill="1" applyBorder="1" applyProtection="1"/>
    <xf numFmtId="4" fontId="1" fillId="5" borderId="26" xfId="0" applyNumberFormat="1" applyFont="1" applyFill="1" applyBorder="1" applyProtection="1"/>
    <xf numFmtId="0" fontId="0" fillId="5" borderId="20" xfId="0" applyFill="1" applyBorder="1" applyProtection="1"/>
    <xf numFmtId="3" fontId="1" fillId="5" borderId="23" xfId="0" applyNumberFormat="1" applyFont="1" applyFill="1" applyBorder="1" applyProtection="1"/>
    <xf numFmtId="3" fontId="1" fillId="5" borderId="24" xfId="0" applyNumberFormat="1" applyFont="1" applyFill="1" applyBorder="1" applyProtection="1"/>
    <xf numFmtId="164" fontId="1" fillId="5" borderId="24" xfId="0" applyNumberFormat="1" applyFont="1" applyFill="1" applyBorder="1" applyProtection="1"/>
    <xf numFmtId="4" fontId="1" fillId="5" borderId="24" xfId="0" applyNumberFormat="1" applyFont="1" applyFill="1" applyBorder="1" applyProtection="1"/>
    <xf numFmtId="3" fontId="1" fillId="5" borderId="25" xfId="0" applyNumberFormat="1" applyFont="1" applyFill="1" applyBorder="1" applyProtection="1"/>
    <xf numFmtId="0" fontId="1" fillId="5" borderId="33" xfId="0" applyFont="1" applyFill="1" applyBorder="1" applyProtection="1"/>
    <xf numFmtId="0" fontId="1" fillId="5" borderId="31" xfId="0" applyFont="1" applyFill="1" applyBorder="1" applyAlignment="1" applyProtection="1"/>
    <xf numFmtId="0" fontId="1" fillId="5" borderId="23" xfId="0" applyFont="1" applyFill="1" applyBorder="1" applyAlignment="1" applyProtection="1"/>
    <xf numFmtId="0" fontId="1" fillId="5" borderId="20" xfId="0" applyFont="1" applyFill="1" applyBorder="1" applyAlignment="1" applyProtection="1"/>
    <xf numFmtId="0" fontId="1" fillId="5" borderId="25" xfId="0" applyFont="1" applyFill="1" applyBorder="1" applyAlignment="1" applyProtection="1"/>
    <xf numFmtId="0" fontId="1" fillId="5" borderId="34" xfId="0" applyFont="1" applyFill="1" applyBorder="1" applyProtection="1"/>
    <xf numFmtId="37" fontId="1" fillId="0" borderId="0" xfId="1" applyNumberFormat="1" applyFont="1" applyAlignment="1">
      <alignment horizontal="center"/>
    </xf>
    <xf numFmtId="37" fontId="8" fillId="4" borderId="0" xfId="1" applyNumberFormat="1" applyFont="1" applyFill="1" applyBorder="1" applyAlignment="1">
      <alignment horizontal="left" wrapText="1"/>
    </xf>
    <xf numFmtId="0" fontId="1" fillId="5" borderId="29" xfId="0" applyFont="1" applyFill="1" applyBorder="1" applyAlignment="1" applyProtection="1">
      <alignment horizontal="center" wrapText="1"/>
    </xf>
    <xf numFmtId="0" fontId="1" fillId="5" borderId="29" xfId="0" applyFont="1" applyFill="1" applyBorder="1" applyProtection="1"/>
    <xf numFmtId="0" fontId="1" fillId="5" borderId="35" xfId="0" applyFont="1" applyFill="1" applyBorder="1" applyProtection="1"/>
    <xf numFmtId="0" fontId="2" fillId="5" borderId="17" xfId="0" applyFont="1" applyFill="1" applyBorder="1" applyAlignment="1" applyProtection="1">
      <alignment horizontal="center"/>
      <protection locked="0"/>
    </xf>
    <xf numFmtId="0" fontId="2" fillId="5" borderId="18" xfId="0" applyFont="1" applyFill="1" applyBorder="1" applyAlignment="1" applyProtection="1">
      <alignment horizontal="center"/>
      <protection locked="0"/>
    </xf>
    <xf numFmtId="0" fontId="8" fillId="4" borderId="0" xfId="0" applyFont="1" applyFill="1" applyBorder="1" applyAlignment="1">
      <alignment horizontal="left"/>
    </xf>
    <xf numFmtId="0" fontId="0" fillId="0" borderId="0" xfId="0" applyFont="1" applyAlignment="1">
      <alignment horizontal="left"/>
    </xf>
    <xf numFmtId="0" fontId="8" fillId="4" borderId="0" xfId="0" applyFont="1" applyFill="1" applyBorder="1" applyAlignment="1">
      <alignment horizontal="left" wrapText="1"/>
    </xf>
    <xf numFmtId="3" fontId="8" fillId="4" borderId="0" xfId="1" applyNumberFormat="1" applyFont="1" applyFill="1" applyBorder="1" applyAlignment="1">
      <alignment wrapText="1"/>
    </xf>
    <xf numFmtId="37" fontId="6" fillId="0" borderId="0" xfId="1" applyNumberFormat="1" applyFont="1" applyAlignment="1">
      <alignment horizontal="right"/>
    </xf>
    <xf numFmtId="3" fontId="1" fillId="0" borderId="0" xfId="0" applyNumberFormat="1" applyFont="1" applyAlignment="1"/>
    <xf numFmtId="164" fontId="1" fillId="0" borderId="0" xfId="0" applyNumberFormat="1" applyFont="1" applyAlignment="1"/>
    <xf numFmtId="3" fontId="1" fillId="0" borderId="0" xfId="1" applyNumberFormat="1" applyFont="1" applyAlignment="1"/>
    <xf numFmtId="0" fontId="1" fillId="0" borderId="0" xfId="0" applyFont="1" applyBorder="1" applyAlignment="1"/>
    <xf numFmtId="3" fontId="0" fillId="0" borderId="0" xfId="0" applyNumberFormat="1" applyFont="1" applyAlignment="1"/>
    <xf numFmtId="3" fontId="6" fillId="0" borderId="0" xfId="1" applyNumberFormat="1" applyFont="1" applyAlignment="1"/>
    <xf numFmtId="0" fontId="0" fillId="0" borderId="0" xfId="0" applyFont="1" applyBorder="1" applyAlignment="1"/>
    <xf numFmtId="0" fontId="9" fillId="0" borderId="36" xfId="0" applyFont="1" applyBorder="1" applyAlignment="1" applyProtection="1">
      <alignment horizontal="center"/>
      <protection locked="0"/>
    </xf>
    <xf numFmtId="0" fontId="0" fillId="2" borderId="11" xfId="0" applyFill="1" applyBorder="1" applyProtection="1">
      <protection locked="0"/>
    </xf>
    <xf numFmtId="3" fontId="1" fillId="6" borderId="35" xfId="0" applyNumberFormat="1" applyFont="1" applyFill="1" applyBorder="1" applyProtection="1"/>
    <xf numFmtId="3" fontId="1" fillId="6" borderId="37" xfId="0" applyNumberFormat="1" applyFont="1" applyFill="1" applyBorder="1" applyProtection="1"/>
    <xf numFmtId="164" fontId="1" fillId="6" borderId="37" xfId="0" applyNumberFormat="1" applyFont="1" applyFill="1" applyBorder="1" applyProtection="1"/>
    <xf numFmtId="4" fontId="1" fillId="6" borderId="37" xfId="0" applyNumberFormat="1" applyFont="1" applyFill="1" applyBorder="1" applyProtection="1"/>
    <xf numFmtId="3" fontId="2" fillId="2" borderId="0" xfId="0" applyNumberFormat="1" applyFont="1" applyFill="1" applyBorder="1" applyAlignment="1" applyProtection="1">
      <alignment horizontal="center" wrapText="1"/>
      <protection locked="0"/>
    </xf>
    <xf numFmtId="0" fontId="10" fillId="2" borderId="15" xfId="0" applyFont="1" applyFill="1" applyBorder="1" applyAlignment="1" applyProtection="1">
      <alignment horizontal="center" wrapText="1"/>
      <protection locked="0"/>
    </xf>
    <xf numFmtId="0" fontId="10" fillId="2" borderId="1" xfId="0" applyFont="1" applyFill="1" applyBorder="1" applyAlignment="1" applyProtection="1">
      <alignment horizontal="center" wrapText="1"/>
      <protection locked="0"/>
    </xf>
    <xf numFmtId="3" fontId="10" fillId="2" borderId="6" xfId="0" applyNumberFormat="1" applyFont="1" applyFill="1" applyBorder="1" applyAlignment="1" applyProtection="1">
      <alignment horizontal="center" wrapText="1"/>
      <protection locked="0"/>
    </xf>
    <xf numFmtId="3" fontId="10" fillId="2" borderId="0" xfId="0" applyNumberFormat="1" applyFont="1" applyFill="1" applyBorder="1" applyAlignment="1" applyProtection="1">
      <alignment horizontal="center" wrapText="1"/>
      <protection locked="0"/>
    </xf>
    <xf numFmtId="0" fontId="3" fillId="0" borderId="18" xfId="0" applyFont="1" applyFill="1" applyBorder="1" applyAlignment="1" applyProtection="1">
      <alignment horizontal="center" wrapText="1"/>
      <protection locked="0"/>
    </xf>
    <xf numFmtId="0" fontId="2" fillId="2" borderId="7" xfId="0" applyFont="1" applyFill="1" applyBorder="1" applyAlignment="1" applyProtection="1">
      <alignment horizontal="center" wrapText="1"/>
      <protection locked="0"/>
    </xf>
    <xf numFmtId="3" fontId="2" fillId="2" borderId="7" xfId="0" applyNumberFormat="1" applyFont="1" applyFill="1" applyBorder="1" applyAlignment="1" applyProtection="1">
      <alignment horizontal="center" wrapText="1"/>
      <protection locked="0"/>
    </xf>
    <xf numFmtId="3" fontId="3" fillId="6" borderId="43" xfId="0" applyNumberFormat="1" applyFont="1" applyFill="1" applyBorder="1" applyAlignment="1" applyProtection="1">
      <alignment horizontal="center"/>
      <protection locked="0"/>
    </xf>
    <xf numFmtId="3" fontId="1" fillId="6" borderId="0" xfId="0" applyNumberFormat="1" applyFont="1" applyFill="1" applyBorder="1" applyProtection="1">
      <protection locked="0"/>
    </xf>
    <xf numFmtId="3" fontId="1" fillId="6" borderId="11" xfId="0" applyNumberFormat="1" applyFont="1" applyFill="1" applyBorder="1" applyProtection="1">
      <protection locked="0"/>
    </xf>
    <xf numFmtId="0" fontId="10" fillId="2" borderId="12" xfId="0" applyFont="1" applyFill="1" applyBorder="1" applyAlignment="1" applyProtection="1">
      <alignment horizontal="center" wrapText="1"/>
      <protection locked="0"/>
    </xf>
    <xf numFmtId="3" fontId="10" fillId="2" borderId="12" xfId="0" applyNumberFormat="1" applyFont="1" applyFill="1" applyBorder="1" applyAlignment="1" applyProtection="1">
      <alignment horizontal="center" wrapText="1"/>
      <protection locked="0"/>
    </xf>
    <xf numFmtId="3" fontId="10" fillId="2" borderId="16" xfId="0" applyNumberFormat="1" applyFont="1" applyFill="1" applyBorder="1" applyAlignment="1" applyProtection="1">
      <alignment horizontal="center" wrapText="1"/>
      <protection locked="0"/>
    </xf>
    <xf numFmtId="0" fontId="9" fillId="2" borderId="0" xfId="0" applyFont="1" applyFill="1" applyBorder="1" applyAlignment="1" applyProtection="1">
      <alignment horizontal="center" wrapText="1"/>
      <protection locked="0"/>
    </xf>
    <xf numFmtId="0" fontId="4" fillId="2" borderId="9" xfId="0" applyFont="1" applyFill="1" applyBorder="1" applyAlignment="1" applyProtection="1">
      <alignment horizontal="left"/>
      <protection locked="0"/>
    </xf>
    <xf numFmtId="0" fontId="2" fillId="2" borderId="0" xfId="0" applyFont="1" applyFill="1" applyBorder="1" applyAlignment="1" applyProtection="1">
      <alignment horizontal="center" wrapText="1"/>
      <protection locked="0"/>
    </xf>
    <xf numFmtId="0" fontId="0" fillId="2" borderId="44" xfId="0" applyFill="1" applyBorder="1" applyProtection="1">
      <protection locked="0"/>
    </xf>
    <xf numFmtId="0" fontId="1" fillId="5" borderId="32" xfId="0" applyFont="1" applyFill="1" applyBorder="1" applyAlignment="1" applyProtection="1">
      <alignment horizontal="center" wrapText="1"/>
    </xf>
    <xf numFmtId="0" fontId="1" fillId="5" borderId="32" xfId="0" applyFont="1" applyFill="1" applyBorder="1" applyProtection="1"/>
    <xf numFmtId="0" fontId="1" fillId="5" borderId="27" xfId="0" applyFont="1" applyFill="1" applyBorder="1" applyProtection="1"/>
    <xf numFmtId="3" fontId="1" fillId="5" borderId="28" xfId="0" applyNumberFormat="1" applyFont="1" applyFill="1" applyBorder="1" applyProtection="1"/>
    <xf numFmtId="164" fontId="1" fillId="5" borderId="28" xfId="0" applyNumberFormat="1" applyFont="1" applyFill="1" applyBorder="1" applyProtection="1"/>
    <xf numFmtId="4" fontId="1" fillId="5" borderId="28" xfId="0" applyNumberFormat="1" applyFont="1" applyFill="1" applyBorder="1" applyProtection="1"/>
    <xf numFmtId="0" fontId="2" fillId="2" borderId="45" xfId="0" applyFont="1" applyFill="1" applyBorder="1" applyAlignment="1" applyProtection="1">
      <alignment horizontal="left"/>
      <protection locked="0"/>
    </xf>
    <xf numFmtId="0" fontId="2" fillId="2" borderId="9" xfId="0" applyFont="1" applyFill="1" applyBorder="1" applyAlignment="1" applyProtection="1">
      <alignment horizontal="center"/>
      <protection locked="0"/>
    </xf>
    <xf numFmtId="3" fontId="2" fillId="2" borderId="9" xfId="0" applyNumberFormat="1" applyFont="1" applyFill="1" applyBorder="1" applyAlignment="1" applyProtection="1">
      <alignment horizontal="center"/>
      <protection locked="0"/>
    </xf>
    <xf numFmtId="0" fontId="2" fillId="2" borderId="38" xfId="0" applyFont="1" applyFill="1" applyBorder="1" applyAlignment="1" applyProtection="1">
      <alignment horizontal="center"/>
      <protection locked="0"/>
    </xf>
    <xf numFmtId="0" fontId="2" fillId="2" borderId="7" xfId="0" applyFont="1" applyFill="1" applyBorder="1" applyAlignment="1" applyProtection="1">
      <alignment horizontal="center"/>
      <protection locked="0"/>
    </xf>
    <xf numFmtId="0" fontId="1" fillId="5" borderId="43" xfId="0" applyFont="1" applyFill="1" applyBorder="1" applyAlignment="1" applyProtection="1">
      <protection locked="0"/>
    </xf>
    <xf numFmtId="0" fontId="1" fillId="5" borderId="0" xfId="0" applyFont="1" applyFill="1" applyBorder="1" applyAlignment="1" applyProtection="1">
      <protection locked="0"/>
    </xf>
    <xf numFmtId="0" fontId="2" fillId="2" borderId="8" xfId="0" applyFont="1" applyFill="1" applyBorder="1" applyAlignment="1" applyProtection="1">
      <alignment horizontal="left"/>
      <protection locked="0"/>
    </xf>
    <xf numFmtId="0" fontId="2" fillId="2" borderId="9" xfId="0" applyFont="1" applyFill="1" applyBorder="1" applyAlignment="1" applyProtection="1">
      <alignment horizontal="left"/>
      <protection locked="0"/>
    </xf>
    <xf numFmtId="3" fontId="1" fillId="5" borderId="42" xfId="0" applyNumberFormat="1" applyFont="1" applyFill="1" applyBorder="1" applyProtection="1"/>
    <xf numFmtId="0" fontId="2" fillId="2" borderId="0" xfId="0" applyFont="1" applyFill="1" applyBorder="1" applyAlignment="1" applyProtection="1">
      <alignment horizontal="center"/>
      <protection locked="0"/>
    </xf>
    <xf numFmtId="3" fontId="2" fillId="2" borderId="0" xfId="0" applyNumberFormat="1" applyFont="1" applyFill="1" applyBorder="1" applyAlignment="1" applyProtection="1">
      <alignment horizontal="center"/>
      <protection locked="0"/>
    </xf>
    <xf numFmtId="0" fontId="10" fillId="2" borderId="39" xfId="0" applyFont="1" applyFill="1" applyBorder="1" applyProtection="1">
      <protection locked="0"/>
    </xf>
    <xf numFmtId="0" fontId="10" fillId="2" borderId="47" xfId="0" applyFont="1" applyFill="1" applyBorder="1" applyAlignment="1" applyProtection="1">
      <alignment horizontal="center" wrapText="1"/>
      <protection locked="0"/>
    </xf>
    <xf numFmtId="0" fontId="10" fillId="2" borderId="46" xfId="0" applyFont="1" applyFill="1" applyBorder="1" applyAlignment="1" applyProtection="1">
      <alignment horizontal="center" wrapText="1"/>
      <protection locked="0"/>
    </xf>
    <xf numFmtId="3" fontId="10" fillId="2" borderId="47" xfId="0" applyNumberFormat="1" applyFont="1" applyFill="1" applyBorder="1" applyAlignment="1" applyProtection="1">
      <alignment horizontal="center" wrapText="1"/>
      <protection locked="0"/>
    </xf>
    <xf numFmtId="3" fontId="10" fillId="2" borderId="40" xfId="0" applyNumberFormat="1" applyFont="1" applyFill="1" applyBorder="1" applyAlignment="1" applyProtection="1">
      <alignment horizontal="center" wrapText="1"/>
      <protection locked="0"/>
    </xf>
    <xf numFmtId="0" fontId="7" fillId="2" borderId="40" xfId="0" applyFont="1" applyFill="1" applyBorder="1" applyProtection="1">
      <protection locked="0"/>
    </xf>
    <xf numFmtId="0" fontId="7" fillId="2" borderId="46" xfId="0" applyFont="1" applyFill="1" applyBorder="1" applyProtection="1">
      <protection locked="0"/>
    </xf>
    <xf numFmtId="0" fontId="9" fillId="0" borderId="49" xfId="0" applyFont="1" applyBorder="1" applyAlignment="1" applyProtection="1">
      <alignment horizontal="center"/>
      <protection locked="0"/>
    </xf>
    <xf numFmtId="3" fontId="1" fillId="5" borderId="27" xfId="0" applyNumberFormat="1" applyFont="1" applyFill="1" applyBorder="1" applyProtection="1"/>
    <xf numFmtId="0" fontId="9" fillId="2" borderId="48" xfId="0" applyFont="1" applyFill="1" applyBorder="1" applyAlignment="1" applyProtection="1">
      <alignment horizontal="center"/>
      <protection locked="0"/>
    </xf>
    <xf numFmtId="0" fontId="1" fillId="5" borderId="32" xfId="0" applyFont="1" applyFill="1" applyBorder="1" applyAlignment="1" applyProtection="1"/>
    <xf numFmtId="0" fontId="1" fillId="5" borderId="27" xfId="0" applyFont="1" applyFill="1" applyBorder="1" applyAlignment="1" applyProtection="1"/>
    <xf numFmtId="0" fontId="10" fillId="2" borderId="39" xfId="0" applyFont="1" applyFill="1" applyBorder="1" applyAlignment="1" applyProtection="1">
      <protection locked="0"/>
    </xf>
    <xf numFmtId="0" fontId="8" fillId="2" borderId="46" xfId="0" applyFont="1" applyFill="1" applyBorder="1" applyAlignment="1" applyProtection="1">
      <protection locked="0"/>
    </xf>
    <xf numFmtId="0" fontId="7" fillId="0" borderId="0" xfId="0" applyFont="1" applyProtection="1">
      <protection locked="0"/>
    </xf>
    <xf numFmtId="0" fontId="0" fillId="2" borderId="0" xfId="0" applyFill="1"/>
    <xf numFmtId="0" fontId="0" fillId="7" borderId="0" xfId="0" applyFill="1"/>
    <xf numFmtId="37" fontId="1" fillId="0" borderId="0" xfId="1" applyNumberFormat="1" applyFont="1" applyBorder="1"/>
    <xf numFmtId="169" fontId="8" fillId="4" borderId="0" xfId="0" applyNumberFormat="1" applyFont="1" applyFill="1" applyBorder="1" applyAlignment="1">
      <alignment horizontal="left"/>
    </xf>
    <xf numFmtId="169" fontId="1" fillId="0" borderId="0" xfId="0" applyNumberFormat="1" applyFont="1" applyAlignment="1">
      <alignment horizontal="left"/>
    </xf>
    <xf numFmtId="169" fontId="0" fillId="0" borderId="0" xfId="0" applyNumberFormat="1" applyFont="1" applyAlignment="1">
      <alignment horizontal="left"/>
    </xf>
    <xf numFmtId="168" fontId="8" fillId="4" borderId="0" xfId="0" applyNumberFormat="1" applyFont="1" applyFill="1" applyBorder="1" applyAlignment="1">
      <alignment horizontal="left" wrapText="1"/>
    </xf>
    <xf numFmtId="168" fontId="1" fillId="0" borderId="0" xfId="0" applyNumberFormat="1" applyFont="1" applyAlignment="1">
      <alignment horizontal="left"/>
    </xf>
    <xf numFmtId="168" fontId="0" fillId="0" borderId="0" xfId="0" applyNumberFormat="1" applyFont="1" applyAlignment="1">
      <alignment horizontal="left"/>
    </xf>
    <xf numFmtId="0" fontId="1" fillId="2" borderId="11" xfId="0" applyFont="1" applyFill="1" applyBorder="1" applyProtection="1">
      <protection locked="0"/>
    </xf>
    <xf numFmtId="0" fontId="1" fillId="2" borderId="41" xfId="0" applyFont="1" applyFill="1" applyBorder="1" applyProtection="1">
      <protection locked="0"/>
    </xf>
    <xf numFmtId="164" fontId="8" fillId="4" borderId="0" xfId="0" applyNumberFormat="1" applyFont="1" applyFill="1" applyBorder="1" applyAlignment="1">
      <alignment wrapText="1"/>
    </xf>
    <xf numFmtId="164" fontId="1" fillId="0" borderId="0" xfId="0" applyNumberFormat="1" applyFont="1" applyBorder="1" applyAlignment="1"/>
    <xf numFmtId="164" fontId="0" fillId="0" borderId="0" xfId="0" applyNumberFormat="1" applyFont="1" applyAlignment="1"/>
    <xf numFmtId="164" fontId="1" fillId="6" borderId="50" xfId="0" applyNumberFormat="1" applyFont="1" applyFill="1" applyBorder="1" applyProtection="1"/>
    <xf numFmtId="164" fontId="1" fillId="0" borderId="0" xfId="0" applyNumberFormat="1" applyFont="1"/>
    <xf numFmtId="3" fontId="1" fillId="0" borderId="0" xfId="1" applyNumberFormat="1" applyFont="1"/>
    <xf numFmtId="3" fontId="1" fillId="6" borderId="51" xfId="0" applyNumberFormat="1" applyFont="1" applyFill="1" applyBorder="1" applyProtection="1"/>
    <xf numFmtId="3" fontId="1" fillId="6" borderId="52" xfId="0" applyNumberFormat="1" applyFont="1" applyFill="1" applyBorder="1" applyProtection="1"/>
    <xf numFmtId="3" fontId="1" fillId="5" borderId="53" xfId="0" applyNumberFormat="1" applyFont="1" applyFill="1" applyBorder="1" applyProtection="1"/>
    <xf numFmtId="3" fontId="1" fillId="5" borderId="54" xfId="0" applyNumberFormat="1" applyFont="1" applyFill="1" applyBorder="1" applyProtection="1"/>
    <xf numFmtId="0" fontId="2" fillId="2" borderId="40" xfId="0" applyFont="1" applyFill="1" applyBorder="1" applyAlignment="1" applyProtection="1">
      <alignment horizontal="center"/>
      <protection locked="0"/>
    </xf>
    <xf numFmtId="3" fontId="10" fillId="2" borderId="55" xfId="0" applyNumberFormat="1" applyFont="1" applyFill="1" applyBorder="1" applyAlignment="1" applyProtection="1">
      <alignment horizontal="center" wrapText="1"/>
      <protection locked="0"/>
    </xf>
    <xf numFmtId="164" fontId="1" fillId="6" borderId="57" xfId="0" applyNumberFormat="1" applyFont="1" applyFill="1" applyBorder="1" applyProtection="1"/>
    <xf numFmtId="164" fontId="1" fillId="6" borderId="56" xfId="0" applyNumberFormat="1" applyFont="1" applyFill="1" applyBorder="1" applyProtection="1"/>
    <xf numFmtId="3" fontId="1" fillId="6" borderId="56" xfId="0" applyNumberFormat="1" applyFont="1" applyFill="1" applyBorder="1" applyProtection="1"/>
    <xf numFmtId="3" fontId="1" fillId="6" borderId="59" xfId="0" applyNumberFormat="1" applyFont="1" applyFill="1" applyBorder="1" applyProtection="1"/>
    <xf numFmtId="3" fontId="10" fillId="2" borderId="60" xfId="0" applyNumberFormat="1" applyFont="1" applyFill="1" applyBorder="1" applyAlignment="1" applyProtection="1">
      <alignment horizontal="center" wrapText="1"/>
      <protection locked="0"/>
    </xf>
    <xf numFmtId="164" fontId="1" fillId="5" borderId="61" xfId="0" applyNumberFormat="1" applyFont="1" applyFill="1" applyBorder="1" applyProtection="1"/>
    <xf numFmtId="164" fontId="1" fillId="5" borderId="58" xfId="0" applyNumberFormat="1" applyFont="1" applyFill="1" applyBorder="1" applyProtection="1"/>
    <xf numFmtId="3" fontId="10" fillId="2" borderId="62" xfId="0" applyNumberFormat="1" applyFont="1" applyFill="1" applyBorder="1" applyAlignment="1" applyProtection="1">
      <alignment horizontal="center" wrapText="1"/>
      <protection locked="0"/>
    </xf>
    <xf numFmtId="164" fontId="1" fillId="5" borderId="57" xfId="0" applyNumberFormat="1" applyFont="1" applyFill="1" applyBorder="1" applyProtection="1"/>
    <xf numFmtId="164" fontId="1" fillId="5" borderId="56" xfId="0" applyNumberFormat="1" applyFont="1" applyFill="1" applyBorder="1" applyProtection="1"/>
    <xf numFmtId="164" fontId="1" fillId="5" borderId="59" xfId="0" applyNumberFormat="1" applyFont="1" applyFill="1" applyBorder="1" applyProtection="1"/>
    <xf numFmtId="0" fontId="1" fillId="5" borderId="11" xfId="0" applyFont="1" applyFill="1" applyBorder="1" applyAlignment="1" applyProtection="1">
      <protection locked="0"/>
    </xf>
    <xf numFmtId="0" fontId="1" fillId="5" borderId="10" xfId="0" applyFont="1" applyFill="1" applyBorder="1" applyAlignment="1" applyProtection="1">
      <protection locked="0"/>
    </xf>
    <xf numFmtId="3" fontId="1" fillId="5" borderId="0" xfId="0" applyNumberFormat="1" applyFont="1" applyFill="1" applyBorder="1" applyProtection="1"/>
  </cellXfs>
  <cellStyles count="2">
    <cellStyle name="Comma" xfId="1" builtinId="3"/>
    <cellStyle name="Normal" xfId="0" builtinId="0"/>
  </cellStyles>
  <dxfs count="140">
    <dxf>
      <font>
        <b val="0"/>
        <i val="0"/>
        <strike val="0"/>
        <condense val="0"/>
        <extend val="0"/>
        <outline val="0"/>
        <shadow val="0"/>
        <u val="none"/>
        <vertAlign val="baseline"/>
        <sz val="8"/>
        <color theme="1"/>
        <name val="Arial"/>
        <family val="2"/>
        <scheme val="none"/>
      </font>
      <numFmt numFmtId="164" formatCode="#,##0.0"/>
      <fill>
        <patternFill patternType="solid">
          <fgColor indexed="64"/>
          <bgColor theme="0" tint="-0.14999847407452621"/>
        </patternFill>
      </fill>
      <border diagonalUp="0" diagonalDown="0">
        <left style="thin">
          <color theme="0" tint="-0.24994659260841701"/>
        </left>
        <right style="thick">
          <color indexed="64"/>
        </right>
        <top style="thin">
          <color theme="0" tint="-0.24994659260841701"/>
        </top>
        <bottom style="thin">
          <color theme="0" tint="-0.24994659260841701"/>
        </bottom>
        <vertic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outline="0">
        <left style="thin">
          <color theme="0" tint="-0.24994659260841701"/>
        </left>
        <right style="thin">
          <color theme="0" tint="-0.24994659260841701"/>
        </right>
        <top style="thin">
          <color theme="0" tint="-0.24994659260841701"/>
        </top>
        <bottom style="thin">
          <color theme="0" tint="-0.24994659260841701"/>
        </bottom>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64"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64"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64"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alignment horizontal="general" vertical="bottom" textRotation="0" wrapText="0"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alignment horizontal="general" vertical="bottom" textRotation="0" wrapText="0" indent="0" justifyLastLine="0" shrinkToFit="0" readingOrder="0"/>
      <border diagonalUp="0" diagonalDown="0">
        <left/>
        <right/>
        <top style="thin">
          <color theme="0" tint="-0.24994659260841701"/>
        </top>
        <bottom style="thin">
          <color theme="0" tint="-0.24994659260841701"/>
        </bottom>
        <vertical/>
        <horizontal/>
      </border>
      <protection locked="1" hidden="0"/>
    </dxf>
    <dxf>
      <border outline="0">
        <right style="thick">
          <color auto="1"/>
        </right>
        <top style="thick">
          <color auto="1"/>
        </top>
        <bottom style="thick">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protection locked="1" hidden="0"/>
    </dxf>
    <dxf>
      <border outline="0">
        <bottom style="thin">
          <color auto="1"/>
        </bottom>
      </border>
    </dxf>
    <dxf>
      <font>
        <b/>
        <i val="0"/>
        <strike val="0"/>
        <condense val="0"/>
        <extend val="0"/>
        <outline val="0"/>
        <shadow val="0"/>
        <u val="none"/>
        <vertAlign val="baseline"/>
        <sz val="8"/>
        <color auto="1"/>
        <name val="Arial"/>
        <family val="2"/>
        <scheme val="none"/>
      </font>
      <numFmt numFmtId="3" formatCode="#,##0"/>
      <fill>
        <patternFill>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family val="2"/>
        <scheme val="none"/>
      </font>
      <numFmt numFmtId="164" formatCode="#,##0.0"/>
      <fill>
        <patternFill patternType="solid">
          <fgColor indexed="64"/>
          <bgColor theme="0" tint="-0.14999847407452621"/>
        </patternFill>
      </fill>
      <border diagonalUp="0" diagonalDown="0">
        <left style="thin">
          <color theme="0" tint="-0.24994659260841701"/>
        </left>
        <right style="thick">
          <color indexed="64"/>
        </right>
        <top style="thin">
          <color theme="0" tint="-0.24994659260841701"/>
        </top>
        <bottom style="thin">
          <color theme="0" tint="-0.24994659260841701"/>
        </bottom>
        <vertic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outline="0">
        <left style="thin">
          <color theme="0" tint="-0.24994659260841701"/>
        </left>
        <right style="thin">
          <color theme="0" tint="-0.24994659260841701"/>
        </right>
        <top style="thin">
          <color theme="0" tint="-0.24994659260841701"/>
        </top>
        <bottom style="thin">
          <color theme="0" tint="-0.24994659260841701"/>
        </bottom>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64"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64"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64"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i val="0"/>
        <strike val="0"/>
        <condense val="0"/>
        <extend val="0"/>
        <outline val="0"/>
        <shadow val="0"/>
        <u/>
        <vertAlign val="baseline"/>
        <sz val="8"/>
        <color theme="0"/>
        <name val="Arial"/>
        <family val="2"/>
        <scheme val="none"/>
      </font>
      <alignment horizontal="center" vertical="bottom" textRotation="0" wrapText="0" indent="0" justifyLastLine="0" shrinkToFit="0" readingOrder="0"/>
      <border diagonalUp="0" diagonalDown="0">
        <left style="thin">
          <color theme="4" tint="0.39997558519241921"/>
        </left>
        <right/>
        <top style="thin">
          <color theme="0" tint="-0.24994659260841701"/>
        </top>
        <bottom style="thin">
          <color theme="0" tint="-0.24994659260841701"/>
        </bottom>
        <vertical/>
        <horizontal/>
      </border>
      <protection locked="0" hidden="0"/>
    </dxf>
    <dxf>
      <border outline="0">
        <right style="thick">
          <color auto="1"/>
        </right>
        <top style="thick">
          <color auto="1"/>
        </top>
        <bottom style="thin">
          <color theme="0" tint="-0.2499465926084170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protection locked="1" hidden="0"/>
    </dxf>
    <dxf>
      <font>
        <b/>
        <i val="0"/>
        <strike val="0"/>
        <condense val="0"/>
        <extend val="0"/>
        <outline val="0"/>
        <shadow val="0"/>
        <u val="none"/>
        <vertAlign val="baseline"/>
        <sz val="8"/>
        <color auto="1"/>
        <name val="Arial"/>
        <family val="2"/>
        <scheme val="none"/>
      </font>
      <numFmt numFmtId="3" formatCode="#,##0"/>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family val="2"/>
        <scheme val="none"/>
      </font>
      <numFmt numFmtId="164" formatCode="#,##0.0"/>
      <fill>
        <patternFill patternType="solid">
          <fgColor indexed="64"/>
          <bgColor theme="0" tint="-0.14999847407452621"/>
        </patternFill>
      </fill>
      <border diagonalUp="0" diagonalDown="0">
        <left style="thin">
          <color theme="0" tint="-0.24994659260841701"/>
        </left>
        <right style="thick">
          <color indexed="64"/>
        </right>
        <top style="thin">
          <color theme="0" tint="-0.24994659260841701"/>
        </top>
        <bottom style="thin">
          <color theme="0" tint="-0.24994659260841701"/>
        </bottom>
        <vertic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outline="0">
        <left style="thin">
          <color theme="0" tint="-0.24994659260841701"/>
        </left>
        <right style="thin">
          <color theme="0" tint="-0.24994659260841701"/>
        </right>
        <top style="thin">
          <color theme="0" tint="-0.24994659260841701"/>
        </top>
        <bottom style="thin">
          <color theme="0" tint="-0.24994659260841701"/>
        </bottom>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64"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64"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64"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border outline="0">
        <right style="thick">
          <color auto="1"/>
        </right>
        <top style="thick">
          <color auto="1"/>
        </top>
        <bottom style="thick">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protection locked="1" hidden="0"/>
    </dxf>
    <dxf>
      <border outline="0">
        <bottom style="thin">
          <color auto="1"/>
        </bottom>
      </border>
    </dxf>
    <dxf>
      <font>
        <b/>
        <i val="0"/>
        <strike val="0"/>
        <condense val="0"/>
        <extend val="0"/>
        <outline val="0"/>
        <shadow val="0"/>
        <u val="none"/>
        <vertAlign val="baseline"/>
        <sz val="8"/>
        <color auto="1"/>
        <name val="Arial"/>
        <family val="2"/>
        <scheme val="none"/>
      </font>
      <numFmt numFmtId="3" formatCode="#,##0"/>
      <fill>
        <patternFill>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ck">
          <color indexed="64"/>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64" formatCode="#,##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64" formatCode="#,##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64" formatCode="#,##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i val="0"/>
        <strike val="0"/>
        <condense val="0"/>
        <extend val="0"/>
        <outline val="0"/>
        <shadow val="0"/>
        <u/>
        <vertAlign val="baseline"/>
        <sz val="8"/>
        <color theme="0"/>
        <name val="Arial"/>
        <family val="2"/>
        <scheme val="none"/>
      </font>
      <alignment horizontal="center" vertical="bottom" textRotation="0" wrapText="0" indent="0" justifyLastLine="0" shrinkToFit="0" readingOrder="0"/>
      <border diagonalUp="0" diagonalDown="0">
        <left style="thin">
          <color theme="4" tint="0.39997558519241921"/>
        </left>
        <right/>
        <top style="thin">
          <color theme="0" tint="-0.24994659260841701"/>
        </top>
        <bottom style="thin">
          <color theme="0" tint="-0.24994659260841701"/>
        </bottom>
        <vertical/>
        <horizontal/>
      </border>
      <protection locked="0" hidden="0"/>
    </dxf>
    <dxf>
      <border outline="0">
        <left style="medium">
          <color auto="1"/>
        </left>
        <right style="thick">
          <color auto="1"/>
        </right>
        <top style="thick">
          <color auto="1"/>
        </top>
        <bottom style="thin">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auto="1"/>
        <name val="Arial"/>
        <family val="2"/>
        <scheme val="none"/>
      </font>
      <numFmt numFmtId="3" formatCode="#,##0"/>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family val="2"/>
        <scheme val="none"/>
      </font>
      <numFmt numFmtId="164" formatCode="#,##0.0"/>
      <fill>
        <patternFill patternType="solid">
          <fgColor indexed="64"/>
          <bgColor theme="0" tint="-0.14996795556505021"/>
        </patternFill>
      </fill>
      <border diagonalUp="0" diagonalDown="0" outline="0">
        <left style="thin">
          <color theme="0" tint="-0.24994659260841701"/>
        </left>
        <right style="thin">
          <color theme="0" tint="-0.24994659260841701"/>
        </right>
        <top/>
        <bottom/>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family val="2"/>
        <scheme val="none"/>
      </font>
      <numFmt numFmtId="164" formatCode="#,##0.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family val="2"/>
        <scheme val="none"/>
      </font>
      <numFmt numFmtId="164" formatCode="#,##0.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family val="2"/>
        <scheme val="none"/>
      </font>
      <numFmt numFmtId="164" formatCode="#,##0.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ck">
          <color auto="1"/>
        </left>
        <right/>
        <top style="thin">
          <color auto="1"/>
        </top>
        <bottom style="thin">
          <color auto="1"/>
        </bottom>
        <vertical/>
        <horizontal style="thin">
          <color auto="1"/>
        </horizontal>
      </border>
      <protection locked="1" hidden="0"/>
    </dxf>
    <dxf>
      <border outline="0">
        <left style="thin">
          <color auto="1"/>
        </left>
        <right style="thick">
          <color auto="1"/>
        </right>
        <top style="thick">
          <color auto="1"/>
        </top>
        <bottom style="thin">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auto="1"/>
        <name val="Arial"/>
        <family val="2"/>
        <scheme val="none"/>
      </font>
      <numFmt numFmtId="3" formatCode="#,##0"/>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39"/>
      <tableStyleElement type="headerRow" dxfId="138"/>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Drop" dropLines="115" dropStyle="combo" dx="31" fmlaLink="$BL$4" fmlaRange="$BL$2:$BL$3" sel="1" val="0"/>
</file>

<file path=xl/ctrlProps/ctrlProp2.xml><?xml version="1.0" encoding="utf-8"?>
<formControlPr xmlns="http://schemas.microsoft.com/office/spreadsheetml/2009/9/main" objectType="Drop" dropLines="115" dropStyle="combo" dx="31" fmlaLink="$AS$4" fmlaRange="$AS$2:$AS$3" sel="1" val="0"/>
</file>

<file path=xl/ctrlProps/ctrlProp3.xml><?xml version="1.0" encoding="utf-8"?>
<formControlPr xmlns="http://schemas.microsoft.com/office/spreadsheetml/2009/9/main" objectType="Drop" dropLines="115" dropStyle="combo" dx="31" fmlaLink="$AE$4" fmlaRange="$AE$2:$AE$3" sel="1"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Drop" dropStyle="combo" dx="31" fmlaLink="$AE$9" fmlaRange="$AE$7:$AE$8" noThreeD="1" sel="1" val="0"/>
</file>

<file path=xl/drawings/drawing1.xml><?xml version="1.0" encoding="utf-8"?>
<xdr:wsDr xmlns:xdr="http://schemas.openxmlformats.org/drawingml/2006/spreadsheetDrawing" xmlns:a="http://schemas.openxmlformats.org/drawingml/2006/main">
  <xdr:twoCellAnchor>
    <xdr:from>
      <xdr:col>0</xdr:col>
      <xdr:colOff>76200</xdr:colOff>
      <xdr:row>0</xdr:row>
      <xdr:rowOff>76200</xdr:rowOff>
    </xdr:from>
    <xdr:to>
      <xdr:col>13</xdr:col>
      <xdr:colOff>317500</xdr:colOff>
      <xdr:row>16</xdr:row>
      <xdr:rowOff>171450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6200" y="76200"/>
          <a:ext cx="8331200" cy="3041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How to use the Summary tab:</a:t>
          </a:r>
          <a:r>
            <a:rPr lang="en-US" sz="1100">
              <a:solidFill>
                <a:schemeClr val="dk1"/>
              </a:solidFill>
              <a:effectLst/>
              <a:latin typeface="+mn-lt"/>
              <a:ea typeface="+mn-ea"/>
              <a:cs typeface="+mn-cs"/>
            </a:rPr>
            <a:t> </a:t>
          </a:r>
        </a:p>
        <a:p>
          <a:endParaRPr lang="en-US">
            <a:effectLst/>
          </a:endParaRPr>
        </a:p>
        <a:p>
          <a:r>
            <a:rPr lang="en-US" sz="1100" b="0" i="0">
              <a:solidFill>
                <a:schemeClr val="dk1"/>
              </a:solidFill>
              <a:effectLst/>
              <a:latin typeface="+mn-lt"/>
              <a:ea typeface="+mn-ea"/>
              <a:cs typeface="+mn-cs"/>
            </a:rPr>
            <a:t>Any cells not shaded gray are editable. The tables come with default bins into which the data are sorted, but you can choose any bins you like by entering values under "enter bins here".</a:t>
          </a:r>
          <a:r>
            <a:rPr lang="en-US" sz="1100">
              <a:solidFill>
                <a:schemeClr val="dk1"/>
              </a:solidFill>
              <a:effectLst/>
              <a:latin typeface="+mn-lt"/>
              <a:ea typeface="+mn-ea"/>
              <a:cs typeface="+mn-cs"/>
            </a:rPr>
            <a:t> If you want to revert to the default bins, click the "Revert</a:t>
          </a:r>
          <a:r>
            <a:rPr lang="en-US" sz="1100" baseline="0">
              <a:solidFill>
                <a:schemeClr val="dk1"/>
              </a:solidFill>
              <a:effectLst/>
              <a:latin typeface="+mn-lt"/>
              <a:ea typeface="+mn-ea"/>
              <a:cs typeface="+mn-cs"/>
            </a:rPr>
            <a:t> to default bins" button.</a:t>
          </a:r>
        </a:p>
        <a:p>
          <a:endParaRPr lang="en-US">
            <a:effectLst/>
          </a:endParaRPr>
        </a:p>
        <a:p>
          <a:r>
            <a:rPr lang="en-US" sz="1100" b="0" i="0">
              <a:solidFill>
                <a:schemeClr val="dk1"/>
              </a:solidFill>
              <a:effectLst/>
              <a:latin typeface="+mn-lt"/>
              <a:ea typeface="+mn-ea"/>
              <a:cs typeface="+mn-cs"/>
            </a:rPr>
            <a:t>If you wish to exclude data that NTD has deemed questionable, select "Exclude Questionable Data".</a:t>
          </a:r>
        </a:p>
        <a:p>
          <a:endParaRPr lang="en-US" sz="1100" b="0" i="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Only Full Reporters</a:t>
          </a:r>
          <a:r>
            <a:rPr lang="en-US" sz="1100" b="0" i="0" baseline="0">
              <a:solidFill>
                <a:schemeClr val="dk1"/>
              </a:solidFill>
              <a:effectLst/>
              <a:latin typeface="+mn-lt"/>
              <a:ea typeface="+mn-ea"/>
              <a:cs typeface="+mn-cs"/>
            </a:rPr>
            <a:t> report data on Passenger Miles, Scheduled Vehicle Revenue Miles, Vehicle Miles, Deadhead Miles, Vehicle Hours, Deadhead Hours, Train Miles, Train Hours, and Directional Route Miles. Thus, selecting "Data from all reporting agencies" hides the columns containing data related to these data points. Selecting "Data from Full Reporting agencies only" shows all columns, but excludes data from other reporting types.</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Only fixed-route modes report Directional Route Miles. Modes DR, DT, VP, JT, and PB do not report this data point.</a:t>
          </a:r>
          <a:endParaRPr lang="en-US">
            <a:effectLst/>
          </a:endParaRP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Currently the rest of the sheet is locked. NTD recommends that you do not edit the rest of the sheet, since this could disrupt the formulas and result in incorrect data. However, if you wish to take this risk, you can unlock the sheet by right-clicking the Summary tab, selecting Unprotect Sheet, and entering the password: ntd</a:t>
          </a:r>
          <a:endParaRPr lang="en-US">
            <a:effectLst/>
          </a:endParaRPr>
        </a:p>
        <a:p>
          <a:endParaRPr lang="en-US" sz="1100"/>
        </a:p>
      </xdr:txBody>
    </xdr:sp>
    <xdr:clientData/>
  </xdr:twoCellAnchor>
  <xdr:twoCellAnchor>
    <xdr:from>
      <xdr:col>0</xdr:col>
      <xdr:colOff>101600</xdr:colOff>
      <xdr:row>18</xdr:row>
      <xdr:rowOff>127000</xdr:rowOff>
    </xdr:from>
    <xdr:to>
      <xdr:col>13</xdr:col>
      <xdr:colOff>241300</xdr:colOff>
      <xdr:row>24</xdr:row>
      <xdr:rowOff>177800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01600" y="3441700"/>
          <a:ext cx="8229600" cy="1155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To learn about NTD data definitions, please refer to the Data Dictionary.</a:t>
          </a:r>
          <a:endParaRPr lang="en-US">
            <a:effectLst/>
          </a:endParaRPr>
        </a:p>
        <a:p>
          <a:endParaRPr lang="en-US" sz="1100"/>
        </a:p>
        <a:p>
          <a:r>
            <a:rPr lang="en-US" sz="1100" baseline="0">
              <a:solidFill>
                <a:schemeClr val="dk1"/>
              </a:solidFill>
              <a:effectLst/>
              <a:latin typeface="+mn-lt"/>
              <a:ea typeface="+mn-ea"/>
              <a:cs typeface="+mn-cs"/>
            </a:rPr>
            <a:t>In versions of the data tables from before 2014, you can find data on service in the file called "Transit Operating Statistics: Service Supplied and Consumed."</a:t>
          </a:r>
        </a:p>
        <a:p>
          <a:endParaRPr lang="en-US"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any other questions about this table, please contact the NTD Help Desk at NTDHelp@dot.gov or (888)252-0936.</a:t>
          </a:r>
          <a:endParaRPr lang="en-US">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50</xdr:col>
          <xdr:colOff>238125</xdr:colOff>
          <xdr:row>0</xdr:row>
          <xdr:rowOff>180975</xdr:rowOff>
        </xdr:from>
        <xdr:to>
          <xdr:col>53</xdr:col>
          <xdr:colOff>161925</xdr:colOff>
          <xdr:row>0</xdr:row>
          <xdr:rowOff>409575</xdr:rowOff>
        </xdr:to>
        <xdr:sp macro="" textlink="">
          <xdr:nvSpPr>
            <xdr:cNvPr id="1082" name="Drop Down 58" descr="This drop-down menu shows or hides columns indicating the presence of &quot;questionable&quot; data." hidden="1">
              <a:extLst>
                <a:ext uri="{63B3BB69-23CF-44E3-9099-C40C66FF867C}">
                  <a14:compatExt spid="_x0000_s1082"/>
                </a:ext>
                <a:ext uri="{FF2B5EF4-FFF2-40B4-BE49-F238E27FC236}">
                  <a16:creationId xmlns:a16="http://schemas.microsoft.com/office/drawing/2014/main" id="{00000000-0008-0000-0200-00003A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41</xdr:col>
          <xdr:colOff>47625</xdr:colOff>
          <xdr:row>0</xdr:row>
          <xdr:rowOff>238125</xdr:rowOff>
        </xdr:from>
        <xdr:to>
          <xdr:col>45</xdr:col>
          <xdr:colOff>66675</xdr:colOff>
          <xdr:row>0</xdr:row>
          <xdr:rowOff>495300</xdr:rowOff>
        </xdr:to>
        <xdr:sp macro="" textlink="">
          <xdr:nvSpPr>
            <xdr:cNvPr id="4097" name="Drop Down 1" descr="This drop-down menu shows or hides columns indicating the presence of &quot;questionable&quot; data."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504825</xdr:colOff>
          <xdr:row>1</xdr:row>
          <xdr:rowOff>66675</xdr:rowOff>
        </xdr:from>
        <xdr:to>
          <xdr:col>4</xdr:col>
          <xdr:colOff>495300</xdr:colOff>
          <xdr:row>1</xdr:row>
          <xdr:rowOff>304800</xdr:rowOff>
        </xdr:to>
        <xdr:sp macro="" textlink="">
          <xdr:nvSpPr>
            <xdr:cNvPr id="3073" name="Drop Down 1" descr="This drop-down menu includes or excludes &quot;questionable&quot; data from the calculated totals." hidden="1">
              <a:extLst>
                <a:ext uri="{63B3BB69-23CF-44E3-9099-C40C66FF867C}">
                  <a14:compatExt spid="_x0000_s3073"/>
                </a:ext>
                <a:ext uri="{FF2B5EF4-FFF2-40B4-BE49-F238E27FC236}">
                  <a16:creationId xmlns:a16="http://schemas.microsoft.com/office/drawing/2014/main" id="{00000000-0008-0000-0400-000001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9525</xdr:colOff>
          <xdr:row>15</xdr:row>
          <xdr:rowOff>9525</xdr:rowOff>
        </xdr:from>
        <xdr:to>
          <xdr:col>4</xdr:col>
          <xdr:colOff>0</xdr:colOff>
          <xdr:row>17</xdr:row>
          <xdr:rowOff>0</xdr:rowOff>
        </xdr:to>
        <xdr:sp macro="" textlink="">
          <xdr:nvSpPr>
            <xdr:cNvPr id="3074" name="Button 2" hidden="1">
              <a:extLst>
                <a:ext uri="{63B3BB69-23CF-44E3-9099-C40C66FF867C}">
                  <a14:compatExt spid="_x0000_s3074"/>
                </a:ext>
                <a:ext uri="{FF2B5EF4-FFF2-40B4-BE49-F238E27FC236}">
                  <a16:creationId xmlns:a16="http://schemas.microsoft.com/office/drawing/2014/main" id="{00000000-0008-0000-0400-0000020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1" u="none" strike="noStrike" baseline="0">
                  <a:solidFill>
                    <a:srgbClr val="000000"/>
                  </a:solidFill>
                  <a:latin typeface="Arial"/>
                  <a:cs typeface="Arial"/>
                </a:rPr>
                <a:t>Click to revert to default bins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64</xdr:row>
          <xdr:rowOff>9525</xdr:rowOff>
        </xdr:from>
        <xdr:to>
          <xdr:col>4</xdr:col>
          <xdr:colOff>0</xdr:colOff>
          <xdr:row>65</xdr:row>
          <xdr:rowOff>114300</xdr:rowOff>
        </xdr:to>
        <xdr:sp macro="" textlink="">
          <xdr:nvSpPr>
            <xdr:cNvPr id="3076" name="Button 4" hidden="1">
              <a:extLst>
                <a:ext uri="{63B3BB69-23CF-44E3-9099-C40C66FF867C}">
                  <a14:compatExt spid="_x0000_s3076"/>
                </a:ext>
                <a:ext uri="{FF2B5EF4-FFF2-40B4-BE49-F238E27FC236}">
                  <a16:creationId xmlns:a16="http://schemas.microsoft.com/office/drawing/2014/main" id="{00000000-0008-0000-0400-0000040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1" u="none" strike="noStrike" baseline="0">
                  <a:solidFill>
                    <a:srgbClr val="000000"/>
                  </a:solidFill>
                  <a:latin typeface="Arial"/>
                  <a:cs typeface="Arial"/>
                </a:rPr>
                <a:t>Click to revert to default bins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523875</xdr:colOff>
          <xdr:row>1</xdr:row>
          <xdr:rowOff>428625</xdr:rowOff>
        </xdr:from>
        <xdr:to>
          <xdr:col>4</xdr:col>
          <xdr:colOff>495300</xdr:colOff>
          <xdr:row>3</xdr:row>
          <xdr:rowOff>28575</xdr:rowOff>
        </xdr:to>
        <xdr:sp macro="" textlink="">
          <xdr:nvSpPr>
            <xdr:cNvPr id="3077" name="Drop Down 5" descr="This drop-down menu selects either all reporters or Full Reporting agencies only to display in the tables." hidden="1">
              <a:extLst>
                <a:ext uri="{63B3BB69-23CF-44E3-9099-C40C66FF867C}">
                  <a14:compatExt spid="_x0000_s3077"/>
                </a:ext>
                <a:ext uri="{FF2B5EF4-FFF2-40B4-BE49-F238E27FC236}">
                  <a16:creationId xmlns:a16="http://schemas.microsoft.com/office/drawing/2014/main" id="{00000000-0008-0000-0400-000005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F2:Y3" totalsRowShown="0" headerRowDxfId="123" dataDxfId="122" tableBorderDxfId="121">
  <tableColumns count="20">
    <tableColumn id="1" xr3:uid="{00000000-0010-0000-0000-000001000000}" name="VOMS" dataDxfId="120">
      <calculatedColumnFormula>IF($AE$6,IF($AE$1,SUMIFS('Annual Service Data By Mode'!L:L,'Annual Service Data By Mode'!$AX:$AX,"=No",'Annual Service Data By Mode'!$G:$G,"=Full Reporter"),SUMIFS('Annual Service Data By Mode'!L:L,'Annual Service Data By Mode'!$G:$G,"=Full Reporter")),IF($AE$1,SUMIFS('Annual Service Data By Mode'!L:L,'Annual Service Data By Mode'!$AX:$AX,"=No"),SUM('Annual Service Data By Mode'!L:L)))</calculatedColumnFormula>
    </tableColumn>
    <tableColumn id="2" xr3:uid="{00000000-0010-0000-0000-000002000000}" name="Max Trains in Operation" dataDxfId="119">
      <calculatedColumnFormula>IF($AE$6,IF($AE$1,SUMIFS('Annual Service Data By Mode'!N:N,'Annual Service Data By Mode'!$AX:$AX,"=No",'Annual Service Data By Mode'!$G:$G,"=Full Reporter"),SUMIFS('Annual Service Data By Mode'!N:N,'Annual Service Data By Mode'!$G:$G,"=Full Reporter")),IF($AE$1,SUMIFS('Annual Service Data By Mode'!N:N,'Annual Service Data By Mode'!$AX:$AX,"=No"),SUM('Annual Service Data By Mode'!N:N)))</calculatedColumnFormula>
    </tableColumn>
    <tableColumn id="3" xr3:uid="{00000000-0010-0000-0000-000003000000}" name="Average Speed (mi/hr)" dataDxfId="118">
      <calculatedColumnFormula>N3/Q3</calculatedColumnFormula>
    </tableColumn>
    <tableColumn id="4" xr3:uid="{00000000-0010-0000-0000-000004000000}" name="Average Passenger Trip Length (mi)" dataDxfId="117">
      <calculatedColumnFormula>X3/W3</calculatedColumnFormula>
    </tableColumn>
    <tableColumn id="5" xr3:uid="{00000000-0010-0000-0000-000005000000}" name="Average Passenger Load" dataDxfId="116">
      <calculatedColumnFormula>X3/N3</calculatedColumnFormula>
    </tableColumn>
    <tableColumn id="6" xr3:uid="{00000000-0010-0000-0000-000006000000}" name="Average Passengers per Hour" dataDxfId="115">
      <calculatedColumnFormula>W3/Q3</calculatedColumnFormula>
    </tableColumn>
    <tableColumn id="7" xr3:uid="{00000000-0010-0000-0000-000007000000}" name="Scheduled Vehicle Revenue Miles" dataDxfId="114">
      <calculatedColumnFormula>IF($AE$6,IF($AE$1,SUMIFS('Annual Service Data By Mode'!V:V,'Annual Service Data By Mode'!$AX:$AX,"=No",'Annual Service Data By Mode'!$G:$G,"=Full Reporter"),SUMIFS('Annual Service Data By Mode'!V:V,'Annual Service Data By Mode'!$G:$G,"=Full Reporter")),IF($AE$1,SUMIFS('Annual Service Data By Mode'!V:V,'Annual Service Data By Mode'!$AX:$AX,"=No"),SUM('Annual Service Data By Mode'!V:V)))</calculatedColumnFormula>
    </tableColumn>
    <tableColumn id="8" xr3:uid="{00000000-0010-0000-0000-000008000000}" name="Vehicle Miles" dataDxfId="113">
      <calculatedColumnFormula>IF($AE$6,IF($AE$1,SUMIFS('Annual Service Data By Mode'!X:X,'Annual Service Data By Mode'!$AX:$AX,"=No",'Annual Service Data By Mode'!$G:$G,"=Full Reporter"),SUMIFS('Annual Service Data By Mode'!X:X,'Annual Service Data By Mode'!$G:$G,"=Full Reporter")),IF($AE$1,SUMIFS('Annual Service Data By Mode'!X:X,'Annual Service Data By Mode'!$AX:$AX,"=No"),SUM('Annual Service Data By Mode'!X:X)))</calculatedColumnFormula>
    </tableColumn>
    <tableColumn id="9" xr3:uid="{00000000-0010-0000-0000-000009000000}" name="Vehicle Revenue Miles" dataDxfId="112">
      <calculatedColumnFormula>IF($AE$6,IF($AE$1,SUMIFS('Annual Service Data By Mode'!Z:Z,'Annual Service Data By Mode'!$AX:$AX,"=No",'Annual Service Data By Mode'!$G:$G,"=Full Reporter"),SUMIFS('Annual Service Data By Mode'!Z:Z,'Annual Service Data By Mode'!$G:$G,"=Full Reporter")),IF($AE$1,SUMIFS('Annual Service Data By Mode'!Z:Z,'Annual Service Data By Mode'!$AX:$AX,"=No"),SUM('Annual Service Data By Mode'!Z:Z)))</calculatedColumnFormula>
    </tableColumn>
    <tableColumn id="10" xr3:uid="{00000000-0010-0000-0000-00000A000000}" name="Deadhead Miles" dataDxfId="111">
      <calculatedColumnFormula>IF($AE$6,IF($AE$1,SUMIFS('Annual Service Data By Mode'!AB:AB,'Annual Service Data By Mode'!$AX:$AX,"=No",'Annual Service Data By Mode'!$G:$G,"=Full Reporter"),SUMIFS('Annual Service Data By Mode'!AB:AB,'Annual Service Data By Mode'!$G:$G,"=Full Reporter")),IF($AE$1,SUMIFS('Annual Service Data By Mode'!AB:AB,'Annual Service Data By Mode'!$AX:$AX,"=No"),SUM('Annual Service Data By Mode'!AB:AB)))</calculatedColumnFormula>
    </tableColumn>
    <tableColumn id="11" xr3:uid="{00000000-0010-0000-0000-00000B000000}" name="Vehicle Hours" dataDxfId="110">
      <calculatedColumnFormula>IF($AE$6,IF($AE$1,SUMIFS('Annual Service Data By Mode'!AD:AD,'Annual Service Data By Mode'!$AX:$AX,"=No",'Annual Service Data By Mode'!$G:$G,"=Full Reporter"),SUMIFS('Annual Service Data By Mode'!AD:AD,'Annual Service Data By Mode'!$G:$G,"=Full Reporter")),IF($AE$1,SUMIFS('Annual Service Data By Mode'!AD:AD,'Annual Service Data By Mode'!$AX:$AX,"=No"),SUM('Annual Service Data By Mode'!AD:AD)))</calculatedColumnFormula>
    </tableColumn>
    <tableColumn id="12" xr3:uid="{00000000-0010-0000-0000-00000C000000}" name="Vehicle Revenue Hours" dataDxfId="109">
      <calculatedColumnFormula>IF($AE$6,IF($AE$1,SUMIFS('Annual Service Data By Mode'!AF:AF,'Annual Service Data By Mode'!$AX:$AX,"=No",'Annual Service Data By Mode'!$G:$G,"=Full Reporter"),SUMIFS('Annual Service Data By Mode'!AF:AF,'Annual Service Data By Mode'!$G:$G,"=Full Reporter")),IF($AE$1,SUMIFS('Annual Service Data By Mode'!AF:AF,'Annual Service Data By Mode'!$AX:$AX,"=No"),SUM('Annual Service Data By Mode'!AF:AF)))</calculatedColumnFormula>
    </tableColumn>
    <tableColumn id="13" xr3:uid="{00000000-0010-0000-0000-00000D000000}" name="Deadhead Hours" dataDxfId="108">
      <calculatedColumnFormula>IF($AE$6,IF($AE$1,SUMIFS('Annual Service Data By Mode'!AH:AH,'Annual Service Data By Mode'!$AX:$AX,"=No",'Annual Service Data By Mode'!$G:$G,"=Full Reporter"),SUMIFS('Annual Service Data By Mode'!AH:AH,'Annual Service Data By Mode'!$G:$G,"=Full Reporter")),IF($AE$1,SUMIFS('Annual Service Data By Mode'!AH:AH,'Annual Service Data By Mode'!$AX:$AX,"=No"),SUM('Annual Service Data By Mode'!AH:AH)))</calculatedColumnFormula>
    </tableColumn>
    <tableColumn id="14" xr3:uid="{00000000-0010-0000-0000-00000E000000}" name="Train Miles" dataDxfId="107">
      <calculatedColumnFormula>IF($AE$6,IF($AE$1,SUMIFS('Annual Service Data By Mode'!AJ:AJ,'Annual Service Data By Mode'!$AX:$AX,"=No",'Annual Service Data By Mode'!$G:$G,"=Full Reporter"),SUMIFS('Annual Service Data By Mode'!AJ:AJ,'Annual Service Data By Mode'!$G:$G,"=Full Reporter")),IF($AE$1,SUMIFS('Annual Service Data By Mode'!AJ:AJ,'Annual Service Data By Mode'!$AX:$AX,"=No"),SUM('Annual Service Data By Mode'!AJ:AJ)))</calculatedColumnFormula>
    </tableColumn>
    <tableColumn id="15" xr3:uid="{00000000-0010-0000-0000-00000F000000}" name="Train Revenue Miles" dataDxfId="106">
      <calculatedColumnFormula>IF($AE$6,IF($AE$1,SUMIFS('Annual Service Data By Mode'!AL:AL,'Annual Service Data By Mode'!$AX:$AX,"=No",'Annual Service Data By Mode'!$G:$G,"=Full Reporter"),SUMIFS('Annual Service Data By Mode'!AL:AL,'Annual Service Data By Mode'!$G:$G,"=Full Reporter")),IF($AE$1,SUMIFS('Annual Service Data By Mode'!AL:AL,'Annual Service Data By Mode'!$AX:$AX,"=No"),SUM('Annual Service Data By Mode'!AL:AL)))</calculatedColumnFormula>
    </tableColumn>
    <tableColumn id="16" xr3:uid="{00000000-0010-0000-0000-000010000000}" name="Train Hours" dataDxfId="105">
      <calculatedColumnFormula>IF($AE$6,IF($AE$1,SUMIFS('Annual Service Data By Mode'!AN:AN,'Annual Service Data By Mode'!$AX:$AX,"=No",'Annual Service Data By Mode'!$G:$G,"=Full Reporter"),SUMIFS('Annual Service Data By Mode'!AN:AN,'Annual Service Data By Mode'!$G:$G,"=Full Reporter")),IF($AE$1,SUMIFS('Annual Service Data By Mode'!AN:AN,'Annual Service Data By Mode'!$AX:$AX,"=No"),SUM('Annual Service Data By Mode'!AN:AN)))</calculatedColumnFormula>
    </tableColumn>
    <tableColumn id="17" xr3:uid="{00000000-0010-0000-0000-000011000000}" name="Train Revenue Hours" dataDxfId="104">
      <calculatedColumnFormula>IF($AE$6,IF($AE$1,SUMIFS('Annual Service Data By Mode'!AP:AP,'Annual Service Data By Mode'!$AX:$AX,"=No",'Annual Service Data By Mode'!$G:$G,"=Full Reporter"),SUMIFS('Annual Service Data By Mode'!AP:AP,'Annual Service Data By Mode'!$G:$G,"=Full Reporter")),IF($AE$1,SUMIFS('Annual Service Data By Mode'!AP:AP,'Annual Service Data By Mode'!$AX:$AX,"=No"),SUM('Annual Service Data By Mode'!AP:AP)))</calculatedColumnFormula>
    </tableColumn>
    <tableColumn id="18" xr3:uid="{00000000-0010-0000-0000-000012000000}" name="Unlinked Passenger Trips" dataDxfId="103">
      <calculatedColumnFormula>IF($AE$6,IF($AE$1,SUMIFS('Annual Service Data By Mode'!AR:AR,'Annual Service Data By Mode'!$AX:$AX,"=No",'Annual Service Data By Mode'!$G:$G,"=Full Reporter"),SUMIFS('Annual Service Data By Mode'!AR:AR,'Annual Service Data By Mode'!$G:$G,"=Full Reporter")),IF($AE$1,SUMIFS('Annual Service Data By Mode'!AR:AR,'Annual Service Data By Mode'!$AX:$AX,"=No"),SUM('Annual Service Data By Mode'!AR:AR)))</calculatedColumnFormula>
    </tableColumn>
    <tableColumn id="19" xr3:uid="{00000000-0010-0000-0000-000013000000}" name="Passenger Miles" dataDxfId="102">
      <calculatedColumnFormula>IF($AE$6,IF($AE$1,SUMIFS('Annual Service Data By Mode'!AT:AT,'Annual Service Data By Mode'!$AX:$AX,"=No",'Annual Service Data By Mode'!$G:$G,"=Full Reporter"),SUMIFS('Annual Service Data By Mode'!AT:AT,'Annual Service Data By Mode'!$G:$G,"=Full Reporter")),IF($AE$1,SUMIFS('Annual Service Data By Mode'!AT:AT,'Annual Service Data By Mode'!$AX:$AX,"=No"),SUM('Annual Service Data By Mode'!AT:AT)))</calculatedColumnFormula>
    </tableColumn>
    <tableColumn id="20" xr3:uid="{00000000-0010-0000-0000-000014000000}" name="Directional Route Miles" dataDxfId="101">
      <calculatedColumnFormula>IF($AE$6,IF($AE$1,SUMIFS('Annual Service Data By Mode'!AV:AV,'Annual Service Data By Mode'!$AX:$AX,"=No",'Annual Service Data By Mode'!$G:$G,"=Full Reporter"),SUMIFS('Annual Service Data By Mode'!AV:AV,'Annual Service Data By Mode'!$G:$G,"=Full Reporter")),IF($AE$1,SUMIFS('Annual Service Data By Mode'!AV:AV,'Annual Service Data By Mode'!$AX:$AX,"=No"),SUM('Annual Service Data By Mode'!AV:AV)))</calculatedColumnFormula>
    </tableColumn>
  </tableColumns>
  <tableStyleInfo name="TableStyleMedium2" showFirstColumn="0" showLastColumn="0" showRowStripes="1" showColumnStripes="0"/>
  <extLst>
    <ext xmlns:x14="http://schemas.microsoft.com/office/spreadsheetml/2009/9/main" uri="{504A1905-F514-4f6f-8877-14C23A59335A}">
      <x14:table altText="National Totals" altTextSummary="You can alter the content of this table to include or exclude questionable data, or to select which reporter types are included, using the accessible control pane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E6:Y15" totalsRowShown="0" headerRowDxfId="100" dataDxfId="99" tableBorderDxfId="98">
  <tableColumns count="21">
    <tableColumn id="1" xr3:uid="{00000000-0010-0000-0100-000001000000}" name="Column1" dataDxfId="97">
      <calculatedColumnFormula>IFERROR(IF(A7="between",A7&amp;" "&amp;FIXED(B7,0,0)&amp;" "&amp;C7&amp;" "&amp;FIXED(D7,0,0),A7&amp;" "&amp;FIXED(B7,0,0)),"invalid bin")</calculatedColumnFormula>
    </tableColumn>
    <tableColumn id="2" xr3:uid="{00000000-0010-0000-0100-000002000000}" name="VOMS" dataDxfId="96">
      <calculatedColumnFormula>IF($AE$6,IF($AE$1,IF($A7="","",IF($A7="between",SUMIFS('Annual Service Data By Mode'!L:L,'Annual Service Data By Mode'!$H:$H,"&gt;="&amp;$B7,'Annual Service Data By Mode'!$H:$H,"&lt;"&amp;$D7,'Annual Service Data By Mode'!$AX:$AX,"=No",'Annual Service Data By Mode'!$G:$G,"=Full Reporter"),SUMIFS('Annual Service Data By Mode'!L:L,'Annual Service Data By Mode'!$H:$H,"&gt;="&amp;$B7,'Annual Service Data By Mode'!$AX:$AX,"=No",'Annual Service Data By Mode'!$G:$G,"=Full Reporter"))),IF($A7="","",IF($A7="between",SUMIFS('Annual Service Data By Mode'!L:L,'Annual Service Data By Mode'!$H:$H,"&gt;="&amp;$B7,'Annual Service Data By Mode'!$H:$H,"&lt;"&amp;$D7,'Annual Service Data By Mode'!$G:$G,"=Full Reporter"),SUMIFS('Annual Service Data By Mode'!L:L,'Annual Service Data By Mode'!$H:$H,"&gt;="&amp;$B7,'Annual Service Data By Mode'!$G:$G,"=Full Reporter")))),IF($AE$1,IF($A7="","",IF($A7="between",SUMIFS('Annual Service Data By Mode'!L:L,'Annual Service Data By Mode'!$H:$H,"&gt;="&amp;$B7,'Annual Service Data By Mode'!$H:$H,"&lt;"&amp;$D7,'Annual Service Data By Mode'!$AX:$AX,"=No"),SUMIFS('Annual Service Data By Mode'!L:L,'Annual Service Data By Mode'!$H:$H,"&gt;="&amp;$B7,'Annual Service Data By Mode'!$AX:$AX,"=No"))),IF($A7="","",IF($A7="between",SUMIFS('Annual Service Data By Mode'!L:L,'Annual Service Data By Mode'!$H:$H,"&gt;="&amp;$B7,'Annual Service Data By Mode'!$H:$H,"&lt;"&amp;$D7),SUMIFS('Annual Service Data By Mode'!L:L,'Annual Service Data By Mode'!$H:$H,"&gt;="&amp;$B7)))))</calculatedColumnFormula>
    </tableColumn>
    <tableColumn id="3" xr3:uid="{00000000-0010-0000-0100-000003000000}" name="Max Trains in Operation" dataDxfId="95">
      <calculatedColumnFormula>IF($AE$6,IF($AE$1,IF($A7="","",IF($A7="between",SUMIFS('Annual Service Data By Mode'!N:N,'Annual Service Data By Mode'!$H:$H,"&gt;="&amp;$B7,'Annual Service Data By Mode'!$H:$H,"&lt;"&amp;$D7,'Annual Service Data By Mode'!$AX:$AX,"=No",'Annual Service Data By Mode'!$G:$G,"=Full Reporter"),SUMIFS('Annual Service Data By Mode'!N:N,'Annual Service Data By Mode'!$H:$H,"&gt;="&amp;$B7,'Annual Service Data By Mode'!$AX:$AX,"=No",'Annual Service Data By Mode'!$G:$G,"=Full Reporter"))),IF($A7="","",IF($A7="between",SUMIFS('Annual Service Data By Mode'!N:N,'Annual Service Data By Mode'!$H:$H,"&gt;="&amp;$B7,'Annual Service Data By Mode'!$H:$H,"&lt;"&amp;$D7,'Annual Service Data By Mode'!$G:$G,"=Full Reporter"),SUMIFS('Annual Service Data By Mode'!N:N,'Annual Service Data By Mode'!$H:$H,"&gt;="&amp;$B7,'Annual Service Data By Mode'!$G:$G,"=Full Reporter")))),IF($AE$1,IF($A7="","",IF($A7="between",SUMIFS('Annual Service Data By Mode'!N:N,'Annual Service Data By Mode'!$H:$H,"&gt;="&amp;$B7,'Annual Service Data By Mode'!$H:$H,"&lt;"&amp;$D7,'Annual Service Data By Mode'!$AX:$AX,"=No"),SUMIFS('Annual Service Data By Mode'!N:N,'Annual Service Data By Mode'!$H:$H,"&gt;="&amp;$B7,'Annual Service Data By Mode'!$AX:$AX,"=No"))),IF($A7="","",IF($A7="between",SUMIFS('Annual Service Data By Mode'!N:N,'Annual Service Data By Mode'!$H:$H,"&gt;="&amp;$B7,'Annual Service Data By Mode'!$H:$H,"&lt;"&amp;$D7),SUMIFS('Annual Service Data By Mode'!N:N,'Annual Service Data By Mode'!$H:$H,"&gt;="&amp;$B7)))))</calculatedColumnFormula>
    </tableColumn>
    <tableColumn id="4" xr3:uid="{00000000-0010-0000-0100-000004000000}" name="Average Speed (mi/hr)" dataDxfId="94">
      <calculatedColumnFormula>IFERROR(N7/Q7,"")</calculatedColumnFormula>
    </tableColumn>
    <tableColumn id="5" xr3:uid="{00000000-0010-0000-0100-000005000000}" name="Average Passenger Trip Length (mi)" dataDxfId="93">
      <calculatedColumnFormula>IFERROR(X7/W7,"")</calculatedColumnFormula>
    </tableColumn>
    <tableColumn id="6" xr3:uid="{00000000-0010-0000-0100-000006000000}" name="Average Passenger Load" dataDxfId="92">
      <calculatedColumnFormula>IFERROR(X7/N7,"")</calculatedColumnFormula>
    </tableColumn>
    <tableColumn id="7" xr3:uid="{00000000-0010-0000-0100-000007000000}" name="Average Passengers per Hour" dataDxfId="91">
      <calculatedColumnFormula>IFERROR(W7/Q7,"")</calculatedColumnFormula>
    </tableColumn>
    <tableColumn id="8" xr3:uid="{00000000-0010-0000-0100-000008000000}" name="Scheduled Vehicle Revenue Miles" dataDxfId="90">
      <calculatedColumnFormula>IF($AE$6,IF($AE$1,IF($A7="","",IF($A7="between",SUMIFS('Annual Service Data By Mode'!V:V,'Annual Service Data By Mode'!$H:$H,"&gt;="&amp;$B7,'Annual Service Data By Mode'!$H:$H,"&lt;"&amp;$D7,'Annual Service Data By Mode'!$AX:$AX,"=No",'Annual Service Data By Mode'!$G:$G,"=Full Reporter"),SUMIFS('Annual Service Data By Mode'!V:V,'Annual Service Data By Mode'!$H:$H,"&gt;="&amp;$B7,'Annual Service Data By Mode'!$AX:$AX,"=No",'Annual Service Data By Mode'!$G:$G,"=Full Reporter"))),IF($A7="","",IF($A7="between",SUMIFS('Annual Service Data By Mode'!V:V,'Annual Service Data By Mode'!$H:$H,"&gt;="&amp;$B7,'Annual Service Data By Mode'!$H:$H,"&lt;"&amp;$D7,'Annual Service Data By Mode'!$G:$G,"=Full Reporter"),SUMIFS('Annual Service Data By Mode'!V:V,'Annual Service Data By Mode'!$H:$H,"&gt;="&amp;$B7,'Annual Service Data By Mode'!$G:$G,"=Full Reporter")))),IF($AE$1,IF($A7="","",IF($A7="between",SUMIFS('Annual Service Data By Mode'!V:V,'Annual Service Data By Mode'!$H:$H,"&gt;="&amp;$B7,'Annual Service Data By Mode'!$H:$H,"&lt;"&amp;$D7,'Annual Service Data By Mode'!$AX:$AX,"=No"),SUMIFS('Annual Service Data By Mode'!V:V,'Annual Service Data By Mode'!$H:$H,"&gt;="&amp;$B7,'Annual Service Data By Mode'!$AX:$AX,"=No"))),IF($A7="","",IF($A7="between",SUMIFS('Annual Service Data By Mode'!V:V,'Annual Service Data By Mode'!$H:$H,"&gt;="&amp;$B7,'Annual Service Data By Mode'!$H:$H,"&lt;"&amp;$D7),SUMIFS('Annual Service Data By Mode'!V:V,'Annual Service Data By Mode'!$H:$H,"&gt;="&amp;$B7)))))</calculatedColumnFormula>
    </tableColumn>
    <tableColumn id="9" xr3:uid="{00000000-0010-0000-0100-000009000000}" name="Vehicle Miles" dataDxfId="89">
      <calculatedColumnFormula>IF($AE$6,IF($AE$1,IF($A7="","",IF($A7="between",SUMIFS('Annual Service Data By Mode'!X:X,'Annual Service Data By Mode'!$H:$H,"&gt;="&amp;$B7,'Annual Service Data By Mode'!$H:$H,"&lt;"&amp;$D7,'Annual Service Data By Mode'!$AX:$AX,"=No",'Annual Service Data By Mode'!$G:$G,"=Full Reporter"),SUMIFS('Annual Service Data By Mode'!X:X,'Annual Service Data By Mode'!$H:$H,"&gt;="&amp;$B7,'Annual Service Data By Mode'!$AX:$AX,"=No",'Annual Service Data By Mode'!$G:$G,"=Full Reporter"))),IF($A7="","",IF($A7="between",SUMIFS('Annual Service Data By Mode'!X:X,'Annual Service Data By Mode'!$H:$H,"&gt;="&amp;$B7,'Annual Service Data By Mode'!$H:$H,"&lt;"&amp;$D7,'Annual Service Data By Mode'!$G:$G,"=Full Reporter"),SUMIFS('Annual Service Data By Mode'!X:X,'Annual Service Data By Mode'!$H:$H,"&gt;="&amp;$B7,'Annual Service Data By Mode'!$G:$G,"=Full Reporter")))),IF($AE$1,IF($A7="","",IF($A7="between",SUMIFS('Annual Service Data By Mode'!X:X,'Annual Service Data By Mode'!$H:$H,"&gt;="&amp;$B7,'Annual Service Data By Mode'!$H:$H,"&lt;"&amp;$D7,'Annual Service Data By Mode'!$AX:$AX,"=No"),SUMIFS('Annual Service Data By Mode'!X:X,'Annual Service Data By Mode'!$H:$H,"&gt;="&amp;$B7,'Annual Service Data By Mode'!$AX:$AX,"=No"))),IF($A7="","",IF($A7="between",SUMIFS('Annual Service Data By Mode'!X:X,'Annual Service Data By Mode'!$H:$H,"&gt;="&amp;$B7,'Annual Service Data By Mode'!$H:$H,"&lt;"&amp;$D7),SUMIFS('Annual Service Data By Mode'!X:X,'Annual Service Data By Mode'!$H:$H,"&gt;="&amp;$B7)))))</calculatedColumnFormula>
    </tableColumn>
    <tableColumn id="10" xr3:uid="{00000000-0010-0000-0100-00000A000000}" name="Vehicle Revenue Miles" dataDxfId="88">
      <calculatedColumnFormula>IF($AE$6,IF($AE$1,IF($A7="","",IF($A7="between",SUMIFS('Annual Service Data By Mode'!Z:Z,'Annual Service Data By Mode'!$H:$H,"&gt;="&amp;$B7,'Annual Service Data By Mode'!$H:$H,"&lt;"&amp;$D7,'Annual Service Data By Mode'!$AX:$AX,"=No",'Annual Service Data By Mode'!$G:$G,"=Full Reporter"),SUMIFS('Annual Service Data By Mode'!Z:Z,'Annual Service Data By Mode'!$H:$H,"&gt;="&amp;$B7,'Annual Service Data By Mode'!$AX:$AX,"=No",'Annual Service Data By Mode'!$G:$G,"=Full Reporter"))),IF($A7="","",IF($A7="between",SUMIFS('Annual Service Data By Mode'!Z:Z,'Annual Service Data By Mode'!$H:$H,"&gt;="&amp;$B7,'Annual Service Data By Mode'!$H:$H,"&lt;"&amp;$D7,'Annual Service Data By Mode'!$G:$G,"=Full Reporter"),SUMIFS('Annual Service Data By Mode'!Z:Z,'Annual Service Data By Mode'!$H:$H,"&gt;="&amp;$B7,'Annual Service Data By Mode'!$G:$G,"=Full Reporter")))),IF($AE$1,IF($A7="","",IF($A7="between",SUMIFS('Annual Service Data By Mode'!Z:Z,'Annual Service Data By Mode'!$H:$H,"&gt;="&amp;$B7,'Annual Service Data By Mode'!$H:$H,"&lt;"&amp;$D7,'Annual Service Data By Mode'!$AX:$AX,"=No"),SUMIFS('Annual Service Data By Mode'!Z:Z,'Annual Service Data By Mode'!$H:$H,"&gt;="&amp;$B7,'Annual Service Data By Mode'!$AX:$AX,"=No"))),IF($A7="","",IF($A7="between",SUMIFS('Annual Service Data By Mode'!Z:Z,'Annual Service Data By Mode'!$H:$H,"&gt;="&amp;$B7,'Annual Service Data By Mode'!$H:$H,"&lt;"&amp;$D7),SUMIFS('Annual Service Data By Mode'!Z:Z,'Annual Service Data By Mode'!$H:$H,"&gt;="&amp;$B7)))))</calculatedColumnFormula>
    </tableColumn>
    <tableColumn id="11" xr3:uid="{00000000-0010-0000-0100-00000B000000}" name="Deadhead Miles" dataDxfId="87">
      <calculatedColumnFormula>IF($AE$6,IF($AE$1,IF($A7="","",IF($A7="between",SUMIFS('Annual Service Data By Mode'!AB:AB,'Annual Service Data By Mode'!$H:$H,"&gt;="&amp;$B7,'Annual Service Data By Mode'!$H:$H,"&lt;"&amp;$D7,'Annual Service Data By Mode'!$AX:$AX,"=No",'Annual Service Data By Mode'!$G:$G,"=Full Reporter"),SUMIFS('Annual Service Data By Mode'!AB:AB,'Annual Service Data By Mode'!$H:$H,"&gt;="&amp;$B7,'Annual Service Data By Mode'!$AX:$AX,"=No",'Annual Service Data By Mode'!$G:$G,"=Full Reporter"))),IF($A7="","",IF($A7="between",SUMIFS('Annual Service Data By Mode'!AB:AB,'Annual Service Data By Mode'!$H:$H,"&gt;="&amp;$B7,'Annual Service Data By Mode'!$H:$H,"&lt;"&amp;$D7,'Annual Service Data By Mode'!$G:$G,"=Full Reporter"),SUMIFS('Annual Service Data By Mode'!AB:AB,'Annual Service Data By Mode'!$H:$H,"&gt;="&amp;$B7,'Annual Service Data By Mode'!$G:$G,"=Full Reporter")))),IF($AE$1,IF($A7="","",IF($A7="between",SUMIFS('Annual Service Data By Mode'!AB:AB,'Annual Service Data By Mode'!$H:$H,"&gt;="&amp;$B7,'Annual Service Data By Mode'!$H:$H,"&lt;"&amp;$D7,'Annual Service Data By Mode'!$AX:$AX,"=No"),SUMIFS('Annual Service Data By Mode'!AB:AB,'Annual Service Data By Mode'!$H:$H,"&gt;="&amp;$B7,'Annual Service Data By Mode'!$AX:$AX,"=No"))),IF($A7="","",IF($A7="between",SUMIFS('Annual Service Data By Mode'!AB:AB,'Annual Service Data By Mode'!$H:$H,"&gt;="&amp;$B7,'Annual Service Data By Mode'!$H:$H,"&lt;"&amp;$D7),SUMIFS('Annual Service Data By Mode'!AB:AB,'Annual Service Data By Mode'!$H:$H,"&gt;="&amp;$B7)))))</calculatedColumnFormula>
    </tableColumn>
    <tableColumn id="12" xr3:uid="{00000000-0010-0000-0100-00000C000000}" name="Vehicle Hours" dataDxfId="86">
      <calculatedColumnFormula>IF($AE$6,IF($AE$1,IF($A7="","",IF($A7="between",SUMIFS('Annual Service Data By Mode'!AD:AD,'Annual Service Data By Mode'!$H:$H,"&gt;="&amp;$B7,'Annual Service Data By Mode'!$H:$H,"&lt;"&amp;$D7,'Annual Service Data By Mode'!$AX:$AX,"=No",'Annual Service Data By Mode'!$G:$G,"=Full Reporter"),SUMIFS('Annual Service Data By Mode'!AD:AD,'Annual Service Data By Mode'!$H:$H,"&gt;="&amp;$B7,'Annual Service Data By Mode'!$AX:$AX,"=No",'Annual Service Data By Mode'!$G:$G,"=Full Reporter"))),IF($A7="","",IF($A7="between",SUMIFS('Annual Service Data By Mode'!AD:AD,'Annual Service Data By Mode'!$H:$H,"&gt;="&amp;$B7,'Annual Service Data By Mode'!$H:$H,"&lt;"&amp;$D7,'Annual Service Data By Mode'!$G:$G,"=Full Reporter"),SUMIFS('Annual Service Data By Mode'!AD:AD,'Annual Service Data By Mode'!$H:$H,"&gt;="&amp;$B7,'Annual Service Data By Mode'!$G:$G,"=Full Reporter")))),IF($AE$1,IF($A7="","",IF($A7="between",SUMIFS('Annual Service Data By Mode'!AD:AD,'Annual Service Data By Mode'!$H:$H,"&gt;="&amp;$B7,'Annual Service Data By Mode'!$H:$H,"&lt;"&amp;$D7,'Annual Service Data By Mode'!$AX:$AX,"=No"),SUMIFS('Annual Service Data By Mode'!AD:AD,'Annual Service Data By Mode'!$H:$H,"&gt;="&amp;$B7,'Annual Service Data By Mode'!$AX:$AX,"=No"))),IF($A7="","",IF($A7="between",SUMIFS('Annual Service Data By Mode'!AD:AD,'Annual Service Data By Mode'!$H:$H,"&gt;="&amp;$B7,'Annual Service Data By Mode'!$H:$H,"&lt;"&amp;$D7),SUMIFS('Annual Service Data By Mode'!AD:AD,'Annual Service Data By Mode'!$H:$H,"&gt;="&amp;$B7)))))</calculatedColumnFormula>
    </tableColumn>
    <tableColumn id="13" xr3:uid="{00000000-0010-0000-0100-00000D000000}" name="Vehicle Revenue Hours" dataDxfId="85">
      <calculatedColumnFormula>IF($AE$6,IF($AE$1,IF($A7="","",IF($A7="between",SUMIFS('Annual Service Data By Mode'!AF:AF,'Annual Service Data By Mode'!$H:$H,"&gt;="&amp;$B7,'Annual Service Data By Mode'!$H:$H,"&lt;"&amp;$D7,'Annual Service Data By Mode'!$AX:$AX,"=No",'Annual Service Data By Mode'!$G:$G,"=Full Reporter"),SUMIFS('Annual Service Data By Mode'!AF:AF,'Annual Service Data By Mode'!$H:$H,"&gt;="&amp;$B7,'Annual Service Data By Mode'!$AX:$AX,"=No",'Annual Service Data By Mode'!$G:$G,"=Full Reporter"))),IF($A7="","",IF($A7="between",SUMIFS('Annual Service Data By Mode'!AF:AF,'Annual Service Data By Mode'!$H:$H,"&gt;="&amp;$B7,'Annual Service Data By Mode'!$H:$H,"&lt;"&amp;$D7,'Annual Service Data By Mode'!$G:$G,"=Full Reporter"),SUMIFS('Annual Service Data By Mode'!AF:AF,'Annual Service Data By Mode'!$H:$H,"&gt;="&amp;$B7,'Annual Service Data By Mode'!$G:$G,"=Full Reporter")))),IF($AE$1,IF($A7="","",IF($A7="between",SUMIFS('Annual Service Data By Mode'!AF:AF,'Annual Service Data By Mode'!$H:$H,"&gt;="&amp;$B7,'Annual Service Data By Mode'!$H:$H,"&lt;"&amp;$D7,'Annual Service Data By Mode'!$AX:$AX,"=No"),SUMIFS('Annual Service Data By Mode'!AF:AF,'Annual Service Data By Mode'!$H:$H,"&gt;="&amp;$B7,'Annual Service Data By Mode'!$AX:$AX,"=No"))),IF($A7="","",IF($A7="between",SUMIFS('Annual Service Data By Mode'!AF:AF,'Annual Service Data By Mode'!$H:$H,"&gt;="&amp;$B7,'Annual Service Data By Mode'!$H:$H,"&lt;"&amp;$D7),SUMIFS('Annual Service Data By Mode'!AF:AF,'Annual Service Data By Mode'!$H:$H,"&gt;="&amp;$B7)))))</calculatedColumnFormula>
    </tableColumn>
    <tableColumn id="14" xr3:uid="{00000000-0010-0000-0100-00000E000000}" name="Deadhead Hours" dataDxfId="84">
      <calculatedColumnFormula>IF($AE$6,IF($AE$1,IF($A7="","",IF($A7="between",SUMIFS('Annual Service Data By Mode'!AH:AH,'Annual Service Data By Mode'!$H:$H,"&gt;="&amp;$B7,'Annual Service Data By Mode'!$H:$H,"&lt;"&amp;$D7,'Annual Service Data By Mode'!$AX:$AX,"=No",'Annual Service Data By Mode'!$G:$G,"=Full Reporter"),SUMIFS('Annual Service Data By Mode'!AH:AH,'Annual Service Data By Mode'!$H:$H,"&gt;="&amp;$B7,'Annual Service Data By Mode'!$AX:$AX,"=No",'Annual Service Data By Mode'!$G:$G,"=Full Reporter"))),IF($A7="","",IF($A7="between",SUMIFS('Annual Service Data By Mode'!AH:AH,'Annual Service Data By Mode'!$H:$H,"&gt;="&amp;$B7,'Annual Service Data By Mode'!$H:$H,"&lt;"&amp;$D7,'Annual Service Data By Mode'!$G:$G,"=Full Reporter"),SUMIFS('Annual Service Data By Mode'!AH:AH,'Annual Service Data By Mode'!$H:$H,"&gt;="&amp;$B7,'Annual Service Data By Mode'!$G:$G,"=Full Reporter")))),IF($AE$1,IF($A7="","",IF($A7="between",SUMIFS('Annual Service Data By Mode'!AH:AH,'Annual Service Data By Mode'!$H:$H,"&gt;="&amp;$B7,'Annual Service Data By Mode'!$H:$H,"&lt;"&amp;$D7,'Annual Service Data By Mode'!$AX:$AX,"=No"),SUMIFS('Annual Service Data By Mode'!AH:AH,'Annual Service Data By Mode'!$H:$H,"&gt;="&amp;$B7,'Annual Service Data By Mode'!$AX:$AX,"=No"))),IF($A7="","",IF($A7="between",SUMIFS('Annual Service Data By Mode'!AH:AH,'Annual Service Data By Mode'!$H:$H,"&gt;="&amp;$B7,'Annual Service Data By Mode'!$H:$H,"&lt;"&amp;$D7),SUMIFS('Annual Service Data By Mode'!AH:AH,'Annual Service Data By Mode'!$H:$H,"&gt;="&amp;$B7)))))</calculatedColumnFormula>
    </tableColumn>
    <tableColumn id="15" xr3:uid="{00000000-0010-0000-0100-00000F000000}" name="Train Miles" dataDxfId="83">
      <calculatedColumnFormula>IF($AE$6,IF($AE$1,IF($A7="","",IF($A7="between",SUMIFS('Annual Service Data By Mode'!AJ:AJ,'Annual Service Data By Mode'!$H:$H,"&gt;="&amp;$B7,'Annual Service Data By Mode'!$H:$H,"&lt;"&amp;$D7,'Annual Service Data By Mode'!$AX:$AX,"=No",'Annual Service Data By Mode'!$G:$G,"=Full Reporter"),SUMIFS('Annual Service Data By Mode'!AJ:AJ,'Annual Service Data By Mode'!$H:$H,"&gt;="&amp;$B7,'Annual Service Data By Mode'!$AX:$AX,"=No",'Annual Service Data By Mode'!$G:$G,"=Full Reporter"))),IF($A7="","",IF($A7="between",SUMIFS('Annual Service Data By Mode'!AJ:AJ,'Annual Service Data By Mode'!$H:$H,"&gt;="&amp;$B7,'Annual Service Data By Mode'!$H:$H,"&lt;"&amp;$D7,'Annual Service Data By Mode'!$G:$G,"=Full Reporter"),SUMIFS('Annual Service Data By Mode'!AJ:AJ,'Annual Service Data By Mode'!$H:$H,"&gt;="&amp;$B7,'Annual Service Data By Mode'!$G:$G,"=Full Reporter")))),IF($AE$1,IF($A7="","",IF($A7="between",SUMIFS('Annual Service Data By Mode'!AJ:AJ,'Annual Service Data By Mode'!$H:$H,"&gt;="&amp;$B7,'Annual Service Data By Mode'!$H:$H,"&lt;"&amp;$D7,'Annual Service Data By Mode'!$AX:$AX,"=No"),SUMIFS('Annual Service Data By Mode'!AJ:AJ,'Annual Service Data By Mode'!$H:$H,"&gt;="&amp;$B7,'Annual Service Data By Mode'!$AX:$AX,"=No"))),IF($A7="","",IF($A7="between",SUMIFS('Annual Service Data By Mode'!AJ:AJ,'Annual Service Data By Mode'!$H:$H,"&gt;="&amp;$B7,'Annual Service Data By Mode'!$H:$H,"&lt;"&amp;$D7),SUMIFS('Annual Service Data By Mode'!AJ:AJ,'Annual Service Data By Mode'!$H:$H,"&gt;="&amp;$B7)))))</calculatedColumnFormula>
    </tableColumn>
    <tableColumn id="16" xr3:uid="{00000000-0010-0000-0100-000010000000}" name="Train Revenue Miles" dataDxfId="82">
      <calculatedColumnFormula>IF($AE$6,IF($AE$1,IF($A7="","",IF($A7="between",SUMIFS('Annual Service Data By Mode'!AL:AL,'Annual Service Data By Mode'!$H:$H,"&gt;="&amp;$B7,'Annual Service Data By Mode'!$H:$H,"&lt;"&amp;$D7,'Annual Service Data By Mode'!$AX:$AX,"=No",'Annual Service Data By Mode'!$G:$G,"=Full Reporter"),SUMIFS('Annual Service Data By Mode'!AL:AL,'Annual Service Data By Mode'!$H:$H,"&gt;="&amp;$B7,'Annual Service Data By Mode'!$AX:$AX,"=No",'Annual Service Data By Mode'!$G:$G,"=Full Reporter"))),IF($A7="","",IF($A7="between",SUMIFS('Annual Service Data By Mode'!AL:AL,'Annual Service Data By Mode'!$H:$H,"&gt;="&amp;$B7,'Annual Service Data By Mode'!$H:$H,"&lt;"&amp;$D7,'Annual Service Data By Mode'!$G:$G,"=Full Reporter"),SUMIFS('Annual Service Data By Mode'!AL:AL,'Annual Service Data By Mode'!$H:$H,"&gt;="&amp;$B7,'Annual Service Data By Mode'!$G:$G,"=Full Reporter")))),IF($AE$1,IF($A7="","",IF($A7="between",SUMIFS('Annual Service Data By Mode'!AL:AL,'Annual Service Data By Mode'!$H:$H,"&gt;="&amp;$B7,'Annual Service Data By Mode'!$H:$H,"&lt;"&amp;$D7,'Annual Service Data By Mode'!$AX:$AX,"=No"),SUMIFS('Annual Service Data By Mode'!AL:AL,'Annual Service Data By Mode'!$H:$H,"&gt;="&amp;$B7,'Annual Service Data By Mode'!$AX:$AX,"=No"))),IF($A7="","",IF($A7="between",SUMIFS('Annual Service Data By Mode'!AL:AL,'Annual Service Data By Mode'!$H:$H,"&gt;="&amp;$B7,'Annual Service Data By Mode'!$H:$H,"&lt;"&amp;$D7),SUMIFS('Annual Service Data By Mode'!AL:AL,'Annual Service Data By Mode'!$H:$H,"&gt;="&amp;$B7)))))</calculatedColumnFormula>
    </tableColumn>
    <tableColumn id="17" xr3:uid="{00000000-0010-0000-0100-000011000000}" name="Train Hours" dataDxfId="81">
      <calculatedColumnFormula>IF($AE$6,IF($AE$1,IF($A7="","",IF($A7="between",SUMIFS('Annual Service Data By Mode'!AN:AN,'Annual Service Data By Mode'!$H:$H,"&gt;="&amp;$B7,'Annual Service Data By Mode'!$H:$H,"&lt;"&amp;$D7,'Annual Service Data By Mode'!$AX:$AX,"=No",'Annual Service Data By Mode'!$G:$G,"=Full Reporter"),SUMIFS('Annual Service Data By Mode'!AN:AN,'Annual Service Data By Mode'!$H:$H,"&gt;="&amp;$B7,'Annual Service Data By Mode'!$AX:$AX,"=No",'Annual Service Data By Mode'!$G:$G,"=Full Reporter"))),IF($A7="","",IF($A7="between",SUMIFS('Annual Service Data By Mode'!AN:AN,'Annual Service Data By Mode'!$H:$H,"&gt;="&amp;$B7,'Annual Service Data By Mode'!$H:$H,"&lt;"&amp;$D7,'Annual Service Data By Mode'!$G:$G,"=Full Reporter"),SUMIFS('Annual Service Data By Mode'!AN:AN,'Annual Service Data By Mode'!$H:$H,"&gt;="&amp;$B7,'Annual Service Data By Mode'!$G:$G,"=Full Reporter")))),IF($AE$1,IF($A7="","",IF($A7="between",SUMIFS('Annual Service Data By Mode'!AN:AN,'Annual Service Data By Mode'!$H:$H,"&gt;="&amp;$B7,'Annual Service Data By Mode'!$H:$H,"&lt;"&amp;$D7,'Annual Service Data By Mode'!$AX:$AX,"=No"),SUMIFS('Annual Service Data By Mode'!AN:AN,'Annual Service Data By Mode'!$H:$H,"&gt;="&amp;$B7,'Annual Service Data By Mode'!$AX:$AX,"=No"))),IF($A7="","",IF($A7="between",SUMIFS('Annual Service Data By Mode'!AN:AN,'Annual Service Data By Mode'!$H:$H,"&gt;="&amp;$B7,'Annual Service Data By Mode'!$H:$H,"&lt;"&amp;$D7),SUMIFS('Annual Service Data By Mode'!AN:AN,'Annual Service Data By Mode'!$H:$H,"&gt;="&amp;$B7)))))</calculatedColumnFormula>
    </tableColumn>
    <tableColumn id="18" xr3:uid="{00000000-0010-0000-0100-000012000000}" name="Train Revenue Hours" dataDxfId="80">
      <calculatedColumnFormula>IF($AE$6,IF($AE$1,IF($A7="","",IF($A7="between",SUMIFS('Annual Service Data By Mode'!AP:AP,'Annual Service Data By Mode'!$H:$H,"&gt;="&amp;$B7,'Annual Service Data By Mode'!$H:$H,"&lt;"&amp;$D7,'Annual Service Data By Mode'!$AX:$AX,"=No",'Annual Service Data By Mode'!$G:$G,"=Full Reporter"),SUMIFS('Annual Service Data By Mode'!AP:AP,'Annual Service Data By Mode'!$H:$H,"&gt;="&amp;$B7,'Annual Service Data By Mode'!$AX:$AX,"=No",'Annual Service Data By Mode'!$G:$G,"=Full Reporter"))),IF($A7="","",IF($A7="between",SUMIFS('Annual Service Data By Mode'!AP:AP,'Annual Service Data By Mode'!$H:$H,"&gt;="&amp;$B7,'Annual Service Data By Mode'!$H:$H,"&lt;"&amp;$D7,'Annual Service Data By Mode'!$G:$G,"=Full Reporter"),SUMIFS('Annual Service Data By Mode'!AP:AP,'Annual Service Data By Mode'!$H:$H,"&gt;="&amp;$B7,'Annual Service Data By Mode'!$G:$G,"=Full Reporter")))),IF($AE$1,IF($A7="","",IF($A7="between",SUMIFS('Annual Service Data By Mode'!AP:AP,'Annual Service Data By Mode'!$H:$H,"&gt;="&amp;$B7,'Annual Service Data By Mode'!$H:$H,"&lt;"&amp;$D7,'Annual Service Data By Mode'!$AX:$AX,"=No"),SUMIFS('Annual Service Data By Mode'!AP:AP,'Annual Service Data By Mode'!$H:$H,"&gt;="&amp;$B7,'Annual Service Data By Mode'!$AX:$AX,"=No"))),IF($A7="","",IF($A7="between",SUMIFS('Annual Service Data By Mode'!AP:AP,'Annual Service Data By Mode'!$H:$H,"&gt;="&amp;$B7,'Annual Service Data By Mode'!$H:$H,"&lt;"&amp;$D7),SUMIFS('Annual Service Data By Mode'!AP:AP,'Annual Service Data By Mode'!$H:$H,"&gt;="&amp;$B7)))))</calculatedColumnFormula>
    </tableColumn>
    <tableColumn id="19" xr3:uid="{00000000-0010-0000-0100-000013000000}" name="Unlinked Passenger Trips" dataDxfId="79">
      <calculatedColumnFormula>IF($AE$6,IF($AE$1,IF($A7="","",IF($A7="between",SUMIFS('Annual Service Data By Mode'!AR:AR,'Annual Service Data By Mode'!$H:$H,"&gt;="&amp;$B7,'Annual Service Data By Mode'!$H:$H,"&lt;"&amp;$D7,'Annual Service Data By Mode'!$AX:$AX,"=No",'Annual Service Data By Mode'!$G:$G,"=Full Reporter"),SUMIFS('Annual Service Data By Mode'!AR:AR,'Annual Service Data By Mode'!$H:$H,"&gt;="&amp;$B7,'Annual Service Data By Mode'!$AX:$AX,"=No",'Annual Service Data By Mode'!$G:$G,"=Full Reporter"))),IF($A7="","",IF($A7="between",SUMIFS('Annual Service Data By Mode'!AR:AR,'Annual Service Data By Mode'!$H:$H,"&gt;="&amp;$B7,'Annual Service Data By Mode'!$H:$H,"&lt;"&amp;$D7,'Annual Service Data By Mode'!$G:$G,"=Full Reporter"),SUMIFS('Annual Service Data By Mode'!AR:AR,'Annual Service Data By Mode'!$H:$H,"&gt;="&amp;$B7,'Annual Service Data By Mode'!$G:$G,"=Full Reporter")))),IF($AE$1,IF($A7="","",IF($A7="between",SUMIFS('Annual Service Data By Mode'!AR:AR,'Annual Service Data By Mode'!$H:$H,"&gt;="&amp;$B7,'Annual Service Data By Mode'!$H:$H,"&lt;"&amp;$D7,'Annual Service Data By Mode'!$AX:$AX,"=No"),SUMIFS('Annual Service Data By Mode'!AR:AR,'Annual Service Data By Mode'!$H:$H,"&gt;="&amp;$B7,'Annual Service Data By Mode'!$AX:$AX,"=No"))),IF($A7="","",IF($A7="between",SUMIFS('Annual Service Data By Mode'!AR:AR,'Annual Service Data By Mode'!$H:$H,"&gt;="&amp;$B7,'Annual Service Data By Mode'!$H:$H,"&lt;"&amp;$D7),SUMIFS('Annual Service Data By Mode'!AR:AR,'Annual Service Data By Mode'!$H:$H,"&gt;="&amp;$B7)))))</calculatedColumnFormula>
    </tableColumn>
    <tableColumn id="20" xr3:uid="{00000000-0010-0000-0100-000014000000}" name="Passenger Miles" dataDxfId="78">
      <calculatedColumnFormula>IF($AE$6,IF($AE$1,IF($A7="","",IF($A7="between",SUMIFS('Annual Service Data By Mode'!AT:AT,'Annual Service Data By Mode'!$H:$H,"&gt;="&amp;$B7,'Annual Service Data By Mode'!$H:$H,"&lt;"&amp;$D7,'Annual Service Data By Mode'!$AX:$AX,"=No",'Annual Service Data By Mode'!$G:$G,"=Full Reporter"),SUMIFS('Annual Service Data By Mode'!AT:AT,'Annual Service Data By Mode'!$H:$H,"&gt;="&amp;$B7,'Annual Service Data By Mode'!$AX:$AX,"=No",'Annual Service Data By Mode'!$G:$G,"=Full Reporter"))),IF($A7="","",IF($A7="between",SUMIFS('Annual Service Data By Mode'!AT:AT,'Annual Service Data By Mode'!$H:$H,"&gt;="&amp;$B7,'Annual Service Data By Mode'!$H:$H,"&lt;"&amp;$D7,'Annual Service Data By Mode'!$G:$G,"=Full Reporter"),SUMIFS('Annual Service Data By Mode'!AT:AT,'Annual Service Data By Mode'!$H:$H,"&gt;="&amp;$B7,'Annual Service Data By Mode'!$G:$G,"=Full Reporter")))),IF($AE$1,IF($A7="","",IF($A7="between",SUMIFS('Annual Service Data By Mode'!AT:AT,'Annual Service Data By Mode'!$H:$H,"&gt;="&amp;$B7,'Annual Service Data By Mode'!$H:$H,"&lt;"&amp;$D7,'Annual Service Data By Mode'!$AX:$AX,"=No"),SUMIFS('Annual Service Data By Mode'!AT:AT,'Annual Service Data By Mode'!$H:$H,"&gt;="&amp;$B7,'Annual Service Data By Mode'!$AX:$AX,"=No"))),IF($A7="","",IF($A7="between",SUMIFS('Annual Service Data By Mode'!AT:AT,'Annual Service Data By Mode'!$H:$H,"&gt;="&amp;$B7,'Annual Service Data By Mode'!$H:$H,"&lt;"&amp;$D7),SUMIFS('Annual Service Data By Mode'!AT:AT,'Annual Service Data By Mode'!$H:$H,"&gt;="&amp;$B7)))))</calculatedColumnFormula>
    </tableColumn>
    <tableColumn id="21" xr3:uid="{00000000-0010-0000-0100-000015000000}" name="Directional Route Miles" dataDxfId="77"/>
  </tableColumns>
  <tableStyleInfo name="TableStyleMedium2" showFirstColumn="0" showLastColumn="0" showRowStripes="0" showColumnStripes="0"/>
  <extLst>
    <ext xmlns:x14="http://schemas.microsoft.com/office/spreadsheetml/2009/9/main" uri="{504A1905-F514-4f6f-8877-14C23A59335A}">
      <x14:table altText="By Urbanized Area Size" altTextSummary="You can alter the content of this table to include or exclude questionable data, or to select which reporter types are included, using the accessible control panel. You can edit the population size bins used to generate the table by entering new values in cells D7 to D15."/>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9:Y52" totalsRowShown="0" headerRowDxfId="76" dataDxfId="74" headerRowBorderDxfId="75" tableBorderDxfId="73">
  <tableColumns count="23">
    <tableColumn id="1" xr3:uid="{00000000-0010-0000-0200-000001000000}" name="Description" dataDxfId="72"/>
    <tableColumn id="2" xr3:uid="{00000000-0010-0000-0200-000002000000}" name="Column1" dataDxfId="71"/>
    <tableColumn id="3" xr3:uid="{00000000-0010-0000-0200-000003000000}" name="Column2" dataDxfId="70"/>
    <tableColumn id="4" xr3:uid="{00000000-0010-0000-0200-000004000000}" name="VOMS" dataDxfId="69">
      <calculatedColumnFormula>IF($AE$6,IF($AE$1,SUMIFS('Annual Service Data By Mode'!L:L,'Annual Service Data By Mode'!$J:$J,"="&amp;$A20,'Annual Service Data By Mode'!$K:$K,"="&amp;$B20,'Annual Service Data By Mode'!$AX:$AX,"=No",'Annual Service Data By Mode'!$G:$G,"=Full Reporter"),SUMIFS('Annual Service Data By Mode'!L:L,'Annual Service Data By Mode'!$J:$J,"="&amp;$A20,'Annual Service Data By Mode'!$K:$K,"="&amp;$B20,'Annual Service Data By Mode'!$G:$G,"=Full Reporter")),IF($AE$1,SUMIFS('Annual Service Data By Mode'!L:L,'Annual Service Data By Mode'!$J:$J,"="&amp;$A20,'Annual Service Data By Mode'!$K:$K,"="&amp;$B20,'Annual Service Data By Mode'!$AX:$AX,"=No"),SUMIFS('Annual Service Data By Mode'!L:L,'Annual Service Data By Mode'!$J:$J,"="&amp;$A20,'Annual Service Data By Mode'!$K:$K,"="&amp;$B20)))</calculatedColumnFormula>
    </tableColumn>
    <tableColumn id="5" xr3:uid="{00000000-0010-0000-0200-000005000000}" name="Max Trains in Operation" dataDxfId="68">
      <calculatedColumnFormula>IF($AE$6,IF($AE$1,SUMIFS('Annual Service Data By Mode'!N:N,'Annual Service Data By Mode'!$J:$J,"="&amp;$A20,'Annual Service Data By Mode'!$K:$K,"="&amp;$B20,'Annual Service Data By Mode'!$AX:$AX,"=No",'Annual Service Data By Mode'!$G:$G,"=Full Reporter"),SUMIFS('Annual Service Data By Mode'!N:N,'Annual Service Data By Mode'!$J:$J,"="&amp;$A20,'Annual Service Data By Mode'!$K:$K,"="&amp;$B20,'Annual Service Data By Mode'!$G:$G,"=Full Reporter")),IF($AE$1,SUMIFS('Annual Service Data By Mode'!N:N,'Annual Service Data By Mode'!$J:$J,"="&amp;$A20,'Annual Service Data By Mode'!$K:$K,"="&amp;$B20,'Annual Service Data By Mode'!$AX:$AX,"=No"),SUMIFS('Annual Service Data By Mode'!N:N,'Annual Service Data By Mode'!$J:$J,"="&amp;$A20,'Annual Service Data By Mode'!$K:$K,"="&amp;$B20)))</calculatedColumnFormula>
    </tableColumn>
    <tableColumn id="6" xr3:uid="{00000000-0010-0000-0200-000006000000}" name="Average Speed (mi/hr)" dataDxfId="67">
      <calculatedColumnFormula>IFERROR(N20/Q20,"")</calculatedColumnFormula>
    </tableColumn>
    <tableColumn id="7" xr3:uid="{00000000-0010-0000-0200-000007000000}" name="Average Passenger Trip Length (mi)" dataDxfId="66">
      <calculatedColumnFormula>IFERROR(X20/W20,"")</calculatedColumnFormula>
    </tableColumn>
    <tableColumn id="8" xr3:uid="{00000000-0010-0000-0200-000008000000}" name="Average Passenger Load" dataDxfId="65">
      <calculatedColumnFormula>IFERROR(X20/N20,"")</calculatedColumnFormula>
    </tableColumn>
    <tableColumn id="9" xr3:uid="{00000000-0010-0000-0200-000009000000}" name="Average Passengers per Hour" dataDxfId="64">
      <calculatedColumnFormula>IFERROR(W20/Q20,"")</calculatedColumnFormula>
    </tableColumn>
    <tableColumn id="10" xr3:uid="{00000000-0010-0000-0200-00000A000000}" name="Scheduled Vehicle Revenue Miles" dataDxfId="63">
      <calculatedColumnFormula>IF($AE$6,IF($AE$1,SUMIFS('Annual Service Data By Mode'!V:V,'Annual Service Data By Mode'!$J:$J,"="&amp;$A20,'Annual Service Data By Mode'!$K:$K,"="&amp;$B20,'Annual Service Data By Mode'!$AX:$AX,"=No",'Annual Service Data By Mode'!$G:$G,"=Full Reporter"),SUMIFS('Annual Service Data By Mode'!V:V,'Annual Service Data By Mode'!$J:$J,"="&amp;$A20,'Annual Service Data By Mode'!$K:$K,"="&amp;$B20,'Annual Service Data By Mode'!$G:$G,"=Full Reporter")),IF($AE$1,SUMIFS('Annual Service Data By Mode'!V:V,'Annual Service Data By Mode'!$J:$J,"="&amp;$A20,'Annual Service Data By Mode'!$K:$K,"="&amp;$B20,'Annual Service Data By Mode'!$AX:$AX,"=No"),SUMIFS('Annual Service Data By Mode'!V:V,'Annual Service Data By Mode'!$J:$J,"="&amp;$A20,'Annual Service Data By Mode'!$K:$K,"="&amp;$B20)))</calculatedColumnFormula>
    </tableColumn>
    <tableColumn id="11" xr3:uid="{00000000-0010-0000-0200-00000B000000}" name="Vehicle Miles" dataDxfId="62">
      <calculatedColumnFormula>IF($AE$6,IF($AE$1,SUMIFS('Annual Service Data By Mode'!X:X,'Annual Service Data By Mode'!$J:$J,"="&amp;$A20,'Annual Service Data By Mode'!$K:$K,"="&amp;$B20,'Annual Service Data By Mode'!$AX:$AX,"=No",'Annual Service Data By Mode'!$G:$G,"=Full Reporter"),SUMIFS('Annual Service Data By Mode'!X:X,'Annual Service Data By Mode'!$J:$J,"="&amp;$A20,'Annual Service Data By Mode'!$K:$K,"="&amp;$B20,'Annual Service Data By Mode'!$G:$G,"=Full Reporter")),IF($AE$1,SUMIFS('Annual Service Data By Mode'!X:X,'Annual Service Data By Mode'!$J:$J,"="&amp;$A20,'Annual Service Data By Mode'!$K:$K,"="&amp;$B20,'Annual Service Data By Mode'!$AX:$AX,"=No"),SUMIFS('Annual Service Data By Mode'!X:X,'Annual Service Data By Mode'!$J:$J,"="&amp;$A20,'Annual Service Data By Mode'!$K:$K,"="&amp;$B20)))</calculatedColumnFormula>
    </tableColumn>
    <tableColumn id="12" xr3:uid="{00000000-0010-0000-0200-00000C000000}" name="Vehicle Revenue Miles" dataDxfId="61">
      <calculatedColumnFormula>IF($AE$6,IF($AE$1,SUMIFS('Annual Service Data By Mode'!Z:Z,'Annual Service Data By Mode'!$J:$J,"="&amp;$A20,'Annual Service Data By Mode'!$K:$K,"="&amp;$B20,'Annual Service Data By Mode'!$AX:$AX,"=No",'Annual Service Data By Mode'!$G:$G,"=Full Reporter"),SUMIFS('Annual Service Data By Mode'!Z:Z,'Annual Service Data By Mode'!$J:$J,"="&amp;$A20,'Annual Service Data By Mode'!$K:$K,"="&amp;$B20,'Annual Service Data By Mode'!$G:$G,"=Full Reporter")),IF($AE$1,SUMIFS('Annual Service Data By Mode'!Z:Z,'Annual Service Data By Mode'!$J:$J,"="&amp;$A20,'Annual Service Data By Mode'!$K:$K,"="&amp;$B20,'Annual Service Data By Mode'!$AX:$AX,"=No"),SUMIFS('Annual Service Data By Mode'!Z:Z,'Annual Service Data By Mode'!$J:$J,"="&amp;$A20,'Annual Service Data By Mode'!$K:$K,"="&amp;$B20)))</calculatedColumnFormula>
    </tableColumn>
    <tableColumn id="13" xr3:uid="{00000000-0010-0000-0200-00000D000000}" name="Deadhead Miles" dataDxfId="60">
      <calculatedColumnFormula>IF($AE$6,IF($AE$1,SUMIFS('Annual Service Data By Mode'!AB:AB,'Annual Service Data By Mode'!$J:$J,"="&amp;$A20,'Annual Service Data By Mode'!$K:$K,"="&amp;$B20,'Annual Service Data By Mode'!$AX:$AX,"=No",'Annual Service Data By Mode'!$G:$G,"=Full Reporter"),SUMIFS('Annual Service Data By Mode'!AB:AB,'Annual Service Data By Mode'!$J:$J,"="&amp;$A20,'Annual Service Data By Mode'!$K:$K,"="&amp;$B20,'Annual Service Data By Mode'!$G:$G,"=Full Reporter")),IF($AE$1,SUMIFS('Annual Service Data By Mode'!AB:AB,'Annual Service Data By Mode'!$J:$J,"="&amp;$A20,'Annual Service Data By Mode'!$K:$K,"="&amp;$B20,'Annual Service Data By Mode'!$AX:$AX,"=No"),SUMIFS('Annual Service Data By Mode'!AB:AB,'Annual Service Data By Mode'!$J:$J,"="&amp;$A20,'Annual Service Data By Mode'!$K:$K,"="&amp;$B20)))</calculatedColumnFormula>
    </tableColumn>
    <tableColumn id="14" xr3:uid="{00000000-0010-0000-0200-00000E000000}" name="Vehicle Hours" dataDxfId="59">
      <calculatedColumnFormula>IF($AE$6,IF($AE$1,SUMIFS('Annual Service Data By Mode'!AD:AD,'Annual Service Data By Mode'!$J:$J,"="&amp;$A20,'Annual Service Data By Mode'!$K:$K,"="&amp;$B20,'Annual Service Data By Mode'!$AX:$AX,"=No",'Annual Service Data By Mode'!$G:$G,"=Full Reporter"),SUMIFS('Annual Service Data By Mode'!AD:AD,'Annual Service Data By Mode'!$J:$J,"="&amp;$A20,'Annual Service Data By Mode'!$K:$K,"="&amp;$B20,'Annual Service Data By Mode'!$G:$G,"=Full Reporter")),IF($AE$1,SUMIFS('Annual Service Data By Mode'!AD:AD,'Annual Service Data By Mode'!$J:$J,"="&amp;$A20,'Annual Service Data By Mode'!$K:$K,"="&amp;$B20,'Annual Service Data By Mode'!$AX:$AX,"=No"),SUMIFS('Annual Service Data By Mode'!AD:AD,'Annual Service Data By Mode'!$J:$J,"="&amp;$A20,'Annual Service Data By Mode'!$K:$K,"="&amp;$B20)))</calculatedColumnFormula>
    </tableColumn>
    <tableColumn id="15" xr3:uid="{00000000-0010-0000-0200-00000F000000}" name="Vehicle Revenue Hours" dataDxfId="58">
      <calculatedColumnFormula>IF($AE$6,IF($AE$1,SUMIFS('Annual Service Data By Mode'!AF:AF,'Annual Service Data By Mode'!$J:$J,"="&amp;$A20,'Annual Service Data By Mode'!$K:$K,"="&amp;$B20,'Annual Service Data By Mode'!$AX:$AX,"=No",'Annual Service Data By Mode'!$G:$G,"=Full Reporter"),SUMIFS('Annual Service Data By Mode'!AF:AF,'Annual Service Data By Mode'!$J:$J,"="&amp;$A20,'Annual Service Data By Mode'!$K:$K,"="&amp;$B20,'Annual Service Data By Mode'!$G:$G,"=Full Reporter")),IF($AE$1,SUMIFS('Annual Service Data By Mode'!AF:AF,'Annual Service Data By Mode'!$J:$J,"="&amp;$A20,'Annual Service Data By Mode'!$K:$K,"="&amp;$B20,'Annual Service Data By Mode'!$AX:$AX,"=No"),SUMIFS('Annual Service Data By Mode'!AF:AF,'Annual Service Data By Mode'!$J:$J,"="&amp;$A20,'Annual Service Data By Mode'!$K:$K,"="&amp;$B20)))</calculatedColumnFormula>
    </tableColumn>
    <tableColumn id="16" xr3:uid="{00000000-0010-0000-0200-000010000000}" name="Deadhead Hours" dataDxfId="57">
      <calculatedColumnFormula>IF($AE$6,IF($AE$1,SUMIFS('Annual Service Data By Mode'!AH:AH,'Annual Service Data By Mode'!$J:$J,"="&amp;$A20,'Annual Service Data By Mode'!$K:$K,"="&amp;$B20,'Annual Service Data By Mode'!$AX:$AX,"=No",'Annual Service Data By Mode'!$G:$G,"=Full Reporter"),SUMIFS('Annual Service Data By Mode'!AH:AH,'Annual Service Data By Mode'!$J:$J,"="&amp;$A20,'Annual Service Data By Mode'!$K:$K,"="&amp;$B20,'Annual Service Data By Mode'!$G:$G,"=Full Reporter")),IF($AE$1,SUMIFS('Annual Service Data By Mode'!AH:AH,'Annual Service Data By Mode'!$J:$J,"="&amp;$A20,'Annual Service Data By Mode'!$K:$K,"="&amp;$B20,'Annual Service Data By Mode'!$AX:$AX,"=No"),SUMIFS('Annual Service Data By Mode'!AH:AH,'Annual Service Data By Mode'!$J:$J,"="&amp;$A20,'Annual Service Data By Mode'!$K:$K,"="&amp;$B20)))</calculatedColumnFormula>
    </tableColumn>
    <tableColumn id="17" xr3:uid="{00000000-0010-0000-0200-000011000000}" name="Train Miles" dataDxfId="56">
      <calculatedColumnFormula>IF($AE$6,IF($AE$1,SUMIFS('Annual Service Data By Mode'!AJ:AJ,'Annual Service Data By Mode'!$J:$J,"="&amp;$A20,'Annual Service Data By Mode'!$K:$K,"="&amp;$B20,'Annual Service Data By Mode'!$AX:$AX,"=No",'Annual Service Data By Mode'!$G:$G,"=Full Reporter"),SUMIFS('Annual Service Data By Mode'!AJ:AJ,'Annual Service Data By Mode'!$J:$J,"="&amp;$A20,'Annual Service Data By Mode'!$K:$K,"="&amp;$B20,'Annual Service Data By Mode'!$G:$G,"=Full Reporter")),IF($AE$1,SUMIFS('Annual Service Data By Mode'!AJ:AJ,'Annual Service Data By Mode'!$J:$J,"="&amp;$A20,'Annual Service Data By Mode'!$K:$K,"="&amp;$B20,'Annual Service Data By Mode'!$AX:$AX,"=No"),SUMIFS('Annual Service Data By Mode'!AJ:AJ,'Annual Service Data By Mode'!$J:$J,"="&amp;$A20,'Annual Service Data By Mode'!$K:$K,"="&amp;$B20)))</calculatedColumnFormula>
    </tableColumn>
    <tableColumn id="18" xr3:uid="{00000000-0010-0000-0200-000012000000}" name="Train Revenue Miles" dataDxfId="55">
      <calculatedColumnFormula>IF($AE$6,IF($AE$1,SUMIFS('Annual Service Data By Mode'!AL:AL,'Annual Service Data By Mode'!$J:$J,"="&amp;$A20,'Annual Service Data By Mode'!$K:$K,"="&amp;$B20,'Annual Service Data By Mode'!$AX:$AX,"=No",'Annual Service Data By Mode'!$G:$G,"=Full Reporter"),SUMIFS('Annual Service Data By Mode'!AL:AL,'Annual Service Data By Mode'!$J:$J,"="&amp;$A20,'Annual Service Data By Mode'!$K:$K,"="&amp;$B20,'Annual Service Data By Mode'!$G:$G,"=Full Reporter")),IF($AE$1,SUMIFS('Annual Service Data By Mode'!AL:AL,'Annual Service Data By Mode'!$J:$J,"="&amp;$A20,'Annual Service Data By Mode'!$K:$K,"="&amp;$B20,'Annual Service Data By Mode'!$AX:$AX,"=No"),SUMIFS('Annual Service Data By Mode'!AL:AL,'Annual Service Data By Mode'!$J:$J,"="&amp;$A20,'Annual Service Data By Mode'!$K:$K,"="&amp;$B20)))</calculatedColumnFormula>
    </tableColumn>
    <tableColumn id="19" xr3:uid="{00000000-0010-0000-0200-000013000000}" name="Train Hours" dataDxfId="54">
      <calculatedColumnFormula>IF($AE$6,IF($AE$1,SUMIFS('Annual Service Data By Mode'!AN:AN,'Annual Service Data By Mode'!$J:$J,"="&amp;$A20,'Annual Service Data By Mode'!$K:$K,"="&amp;$B20,'Annual Service Data By Mode'!$AX:$AX,"=No",'Annual Service Data By Mode'!$G:$G,"=Full Reporter"),SUMIFS('Annual Service Data By Mode'!AN:AN,'Annual Service Data By Mode'!$J:$J,"="&amp;$A20,'Annual Service Data By Mode'!$K:$K,"="&amp;$B20,'Annual Service Data By Mode'!$G:$G,"=Full Reporter")),IF($AE$1,SUMIFS('Annual Service Data By Mode'!AN:AN,'Annual Service Data By Mode'!$J:$J,"="&amp;$A20,'Annual Service Data By Mode'!$K:$K,"="&amp;$B20,'Annual Service Data By Mode'!$AX:$AX,"=No"),SUMIFS('Annual Service Data By Mode'!AN:AN,'Annual Service Data By Mode'!$J:$J,"="&amp;$A20,'Annual Service Data By Mode'!$K:$K,"="&amp;$B20)))</calculatedColumnFormula>
    </tableColumn>
    <tableColumn id="20" xr3:uid="{00000000-0010-0000-0200-000014000000}" name="Train Revenue Hours" dataDxfId="53">
      <calculatedColumnFormula>IF($AE$6,IF($AE$1,SUMIFS('Annual Service Data By Mode'!AP:AP,'Annual Service Data By Mode'!$J:$J,"="&amp;$A20,'Annual Service Data By Mode'!$K:$K,"="&amp;$B20,'Annual Service Data By Mode'!$AX:$AX,"=No",'Annual Service Data By Mode'!$G:$G,"=Full Reporter"),SUMIFS('Annual Service Data By Mode'!AP:AP,'Annual Service Data By Mode'!$J:$J,"="&amp;$A20,'Annual Service Data By Mode'!$K:$K,"="&amp;$B20,'Annual Service Data By Mode'!$G:$G,"=Full Reporter")),IF($AE$1,SUMIFS('Annual Service Data By Mode'!AP:AP,'Annual Service Data By Mode'!$J:$J,"="&amp;$A20,'Annual Service Data By Mode'!$K:$K,"="&amp;$B20,'Annual Service Data By Mode'!$AX:$AX,"=No"),SUMIFS('Annual Service Data By Mode'!AP:AP,'Annual Service Data By Mode'!$J:$J,"="&amp;$A20,'Annual Service Data By Mode'!$K:$K,"="&amp;$B20)))</calculatedColumnFormula>
    </tableColumn>
    <tableColumn id="21" xr3:uid="{00000000-0010-0000-0200-000015000000}" name="Unlinked Passenger Trips" dataDxfId="52">
      <calculatedColumnFormula>IF($AE$6,IF($AE$1,SUMIFS('Annual Service Data By Mode'!AR:AR,'Annual Service Data By Mode'!$J:$J,"="&amp;$A20,'Annual Service Data By Mode'!$K:$K,"="&amp;$B20,'Annual Service Data By Mode'!$AX:$AX,"=No",'Annual Service Data By Mode'!$G:$G,"=Full Reporter"),SUMIFS('Annual Service Data By Mode'!AR:AR,'Annual Service Data By Mode'!$J:$J,"="&amp;$A20,'Annual Service Data By Mode'!$K:$K,"="&amp;$B20,'Annual Service Data By Mode'!$G:$G,"=Full Reporter")),IF($AE$1,SUMIFS('Annual Service Data By Mode'!AR:AR,'Annual Service Data By Mode'!$J:$J,"="&amp;$A20,'Annual Service Data By Mode'!$K:$K,"="&amp;$B20,'Annual Service Data By Mode'!$AX:$AX,"=No"),SUMIFS('Annual Service Data By Mode'!AR:AR,'Annual Service Data By Mode'!$J:$J,"="&amp;$A20,'Annual Service Data By Mode'!$K:$K,"="&amp;$B20)))</calculatedColumnFormula>
    </tableColumn>
    <tableColumn id="22" xr3:uid="{00000000-0010-0000-0200-000016000000}" name="Passenger Miles" dataDxfId="51">
      <calculatedColumnFormula>IF($AE$6,IF($AE$1,SUMIFS('Annual Service Data By Mode'!AT:AT,'Annual Service Data By Mode'!$J:$J,"="&amp;$A20,'Annual Service Data By Mode'!$K:$K,"="&amp;$B20,'Annual Service Data By Mode'!$AX:$AX,"=No",'Annual Service Data By Mode'!$G:$G,"=Full Reporter"),SUMIFS('Annual Service Data By Mode'!AT:AT,'Annual Service Data By Mode'!$J:$J,"="&amp;$A20,'Annual Service Data By Mode'!$K:$K,"="&amp;$B20,'Annual Service Data By Mode'!$G:$G,"=Full Reporter")),IF($AE$1,SUMIFS('Annual Service Data By Mode'!AT:AT,'Annual Service Data By Mode'!$J:$J,"="&amp;$A20,'Annual Service Data By Mode'!$K:$K,"="&amp;$B20,'Annual Service Data By Mode'!$AX:$AX,"=No"),SUMIFS('Annual Service Data By Mode'!AT:AT,'Annual Service Data By Mode'!$J:$J,"="&amp;$A20,'Annual Service Data By Mode'!$K:$K,"="&amp;$B20)))</calculatedColumnFormula>
    </tableColumn>
    <tableColumn id="23" xr3:uid="{00000000-0010-0000-0200-000017000000}" name="Directional Route Miles" dataDxfId="50">
      <calculatedColumnFormula>IF($AE$6,IF($AE$1,SUMIFS('Annual Service Data By Mode'!AV:AV,'Annual Service Data By Mode'!$J:$J,"="&amp;$A20,'Annual Service Data By Mode'!$K:$K,"="&amp;$B20,'Annual Service Data By Mode'!$AX:$AX,"=No",'Annual Service Data By Mode'!$G:$G,"=Full Reporter"),SUMIFS('Annual Service Data By Mode'!AV:AV,'Annual Service Data By Mode'!$J:$J,"="&amp;$A20,'Annual Service Data By Mode'!$K:$K,"="&amp;$B20,'Annual Service Data By Mode'!$G:$G,"=Full Reporter")),IF($AE$1,SUMIFS('Annual Service Data By Mode'!AV:AV,'Annual Service Data By Mode'!$J:$J,"="&amp;$A20,'Annual Service Data By Mode'!$K:$K,"="&amp;$B20,'Annual Service Data By Mode'!$AX:$AX,"=No"),SUMIFS('Annual Service Data By Mode'!AV:AV,'Annual Service Data By Mode'!$J:$J,"="&amp;$A20,'Annual Service Data By Mode'!$K:$K,"="&amp;$B20)))</calculatedColumnFormula>
    </tableColumn>
  </tableColumns>
  <tableStyleInfo name="TableStyleMedium2" showFirstColumn="0" showLastColumn="0" showRowStripes="1" showColumnStripes="0"/>
  <extLst>
    <ext xmlns:x14="http://schemas.microsoft.com/office/spreadsheetml/2009/9/main" uri="{504A1905-F514-4f6f-8877-14C23A59335A}">
      <x14:table altText="By Mode/Type of Service" altTextSummary="You can alter the content of this table to include or exclude questionable data, or to select which reporter types are included, using the accessible control panel."/>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E55:Y64" totalsRowShown="0" headerRowDxfId="49" dataDxfId="48" tableBorderDxfId="47">
  <tableColumns count="21">
    <tableColumn id="1" xr3:uid="{00000000-0010-0000-0300-000001000000}" name="Column1" dataDxfId="46">
      <calculatedColumnFormula>IFERROR(IF(A56="between",A56&amp;" "&amp;FIXED(B56,0,0)&amp;" "&amp;C56&amp;" "&amp;FIXED(D56,0,0),A56&amp;" "&amp;FIXED(B56,0,0)),"invalid bin")</calculatedColumnFormula>
    </tableColumn>
    <tableColumn id="2" xr3:uid="{00000000-0010-0000-0300-000002000000}" name="VOMS" dataDxfId="45">
      <calculatedColumnFormula>IF($AE$6,IF($AE$1,IF($A56="","",IF($A56="between",SUMIFS('Annual Service Data By Mode'!L:L,'Annual Service Data By Mode'!$I:$I,"&gt;="&amp;$B56,'Annual Service Data By Mode'!$I:$I,"&lt;"&amp;$D56,'Annual Service Data By Mode'!$AX:$AX,"=No",'Annual Service Data By Mode'!$G:$G,"=Full Reporter"),SUMIFS('Annual Service Data By Mode'!L:L,'Annual Service Data By Mode'!$I:$I,"&gt;="&amp;$B56,'Annual Service Data By Mode'!$AX:$AX,"=No",'Annual Service Data By Mode'!$G:$G,"=Full Reporter"))),IF($A56="","",IF($A56="between",SUMIFS('Annual Service Data By Mode'!L:L,'Annual Service Data By Mode'!$I:$I,"&gt;="&amp;$B56,'Annual Service Data By Mode'!$I:$I,"&lt;"&amp;$D56,'Annual Service Data By Mode'!$G:$G,"=Full Reporter"),SUMIFS('Annual Service Data By Mode'!L:L,'Annual Service Data By Mode'!$I:$I,"&gt;="&amp;$B56,'Annual Service Data By Mode'!$G:$G,"=Full Reporter")))),IF($AE$1,IF($A56="","",IF($A56="between",SUMIFS('Annual Service Data By Mode'!L:L,'Annual Service Data By Mode'!$I:$I,"&gt;="&amp;$B56,'Annual Service Data By Mode'!$I:$I,"&lt;"&amp;$D56,'Annual Service Data By Mode'!$AX:$AX,"=No"),SUMIFS('Annual Service Data By Mode'!L:L,'Annual Service Data By Mode'!$I:$I,"&gt;="&amp;$B56,'Annual Service Data By Mode'!$AX:$AX,"=No"))),IF($A56="","",IF($A56="between",SUMIFS('Annual Service Data By Mode'!L:L,'Annual Service Data By Mode'!$I:$I,"&gt;="&amp;$B56,'Annual Service Data By Mode'!$I:$I,"&lt;"&amp;$D56),SUMIFS('Annual Service Data By Mode'!L:L,'Annual Service Data By Mode'!$I:$I,"&gt;="&amp;$B56)))))</calculatedColumnFormula>
    </tableColumn>
    <tableColumn id="3" xr3:uid="{00000000-0010-0000-0300-000003000000}" name="Max Trains in Operation" dataDxfId="44">
      <calculatedColumnFormula>IF($AE$6,IF($AE$1,IF($A56="","",IF($A56="between",SUMIFS('Annual Service Data By Mode'!N:N,'Annual Service Data By Mode'!$I:$I,"&gt;="&amp;$B56,'Annual Service Data By Mode'!$I:$I,"&lt;"&amp;$D56,'Annual Service Data By Mode'!$AX:$AX,"=No",'Annual Service Data By Mode'!$G:$G,"=Full Reporter"),SUMIFS('Annual Service Data By Mode'!N:N,'Annual Service Data By Mode'!$I:$I,"&gt;="&amp;$B56,'Annual Service Data By Mode'!$AX:$AX,"=No",'Annual Service Data By Mode'!$G:$G,"=Full Reporter"))),IF($A56="","",IF($A56="between",SUMIFS('Annual Service Data By Mode'!N:N,'Annual Service Data By Mode'!$I:$I,"&gt;="&amp;$B56,'Annual Service Data By Mode'!$I:$I,"&lt;"&amp;$D56,'Annual Service Data By Mode'!$G:$G,"=Full Reporter"),SUMIFS('Annual Service Data By Mode'!N:N,'Annual Service Data By Mode'!$I:$I,"&gt;="&amp;$B56,'Annual Service Data By Mode'!$G:$G,"=Full Reporter")))),IF($AE$1,IF($A56="","",IF($A56="between",SUMIFS('Annual Service Data By Mode'!N:N,'Annual Service Data By Mode'!$I:$I,"&gt;="&amp;$B56,'Annual Service Data By Mode'!$I:$I,"&lt;"&amp;$D56,'Annual Service Data By Mode'!$AX:$AX,"=No"),SUMIFS('Annual Service Data By Mode'!N:N,'Annual Service Data By Mode'!$I:$I,"&gt;="&amp;$B56,'Annual Service Data By Mode'!$AX:$AX,"=No"))),IF($A56="","",IF($A56="between",SUMIFS('Annual Service Data By Mode'!N:N,'Annual Service Data By Mode'!$I:$I,"&gt;="&amp;$B56,'Annual Service Data By Mode'!$I:$I,"&lt;"&amp;$D56),SUMIFS('Annual Service Data By Mode'!N:N,'Annual Service Data By Mode'!$I:$I,"&gt;="&amp;$B56)))))</calculatedColumnFormula>
    </tableColumn>
    <tableColumn id="4" xr3:uid="{00000000-0010-0000-0300-000004000000}" name="Average Speed (mi/hr)" dataDxfId="43">
      <calculatedColumnFormula>IFERROR(N56/Q56,"")</calculatedColumnFormula>
    </tableColumn>
    <tableColumn id="5" xr3:uid="{00000000-0010-0000-0300-000005000000}" name="Average Passenger Trip Length (mi)" dataDxfId="42">
      <calculatedColumnFormula>IFERROR(X56/W56,"")</calculatedColumnFormula>
    </tableColumn>
    <tableColumn id="6" xr3:uid="{00000000-0010-0000-0300-000006000000}" name="Average Passenger Load" dataDxfId="41">
      <calculatedColumnFormula>IFERROR(X56/N56,"")</calculatedColumnFormula>
    </tableColumn>
    <tableColumn id="7" xr3:uid="{00000000-0010-0000-0300-000007000000}" name="Average Passengers per Hour" dataDxfId="40">
      <calculatedColumnFormula>IFERROR(W56/Q56,"")</calculatedColumnFormula>
    </tableColumn>
    <tableColumn id="8" xr3:uid="{00000000-0010-0000-0300-000008000000}" name="Scheduled Vehicle Revenue Miles" dataDxfId="39">
      <calculatedColumnFormula>IF($AE$6,IF($AE$1,IF($A56="","",IF($A56="between",SUMIFS('Annual Service Data By Mode'!V:V,'Annual Service Data By Mode'!$I:$I,"&gt;="&amp;$B56,'Annual Service Data By Mode'!$I:$I,"&lt;"&amp;$D56,'Annual Service Data By Mode'!$AX:$AX,"=No",'Annual Service Data By Mode'!$G:$G,"=Full Reporter"),SUMIFS('Annual Service Data By Mode'!V:V,'Annual Service Data By Mode'!$I:$I,"&gt;="&amp;$B56,'Annual Service Data By Mode'!$AX:$AX,"=No",'Annual Service Data By Mode'!$G:$G,"=Full Reporter"))),IF($A56="","",IF($A56="between",SUMIFS('Annual Service Data By Mode'!V:V,'Annual Service Data By Mode'!$I:$I,"&gt;="&amp;$B56,'Annual Service Data By Mode'!$I:$I,"&lt;"&amp;$D56,'Annual Service Data By Mode'!$G:$G,"=Full Reporter"),SUMIFS('Annual Service Data By Mode'!V:V,'Annual Service Data By Mode'!$I:$I,"&gt;="&amp;$B56,'Annual Service Data By Mode'!$G:$G,"=Full Reporter")))),IF($AE$1,IF($A56="","",IF($A56="between",SUMIFS('Annual Service Data By Mode'!V:V,'Annual Service Data By Mode'!$I:$I,"&gt;="&amp;$B56,'Annual Service Data By Mode'!$I:$I,"&lt;"&amp;$D56,'Annual Service Data By Mode'!$AX:$AX,"=No"),SUMIFS('Annual Service Data By Mode'!V:V,'Annual Service Data By Mode'!$I:$I,"&gt;="&amp;$B56,'Annual Service Data By Mode'!$AX:$AX,"=No"))),IF($A56="","",IF($A56="between",SUMIFS('Annual Service Data By Mode'!V:V,'Annual Service Data By Mode'!$I:$I,"&gt;="&amp;$B56,'Annual Service Data By Mode'!$I:$I,"&lt;"&amp;$D56),SUMIFS('Annual Service Data By Mode'!V:V,'Annual Service Data By Mode'!$I:$I,"&gt;="&amp;$B56)))))</calculatedColumnFormula>
    </tableColumn>
    <tableColumn id="9" xr3:uid="{00000000-0010-0000-0300-000009000000}" name="Vehicle Miles" dataDxfId="38">
      <calculatedColumnFormula>IF($AE$6,IF($AE$1,IF($A56="","",IF($A56="between",SUMIFS('Annual Service Data By Mode'!X:X,'Annual Service Data By Mode'!$I:$I,"&gt;="&amp;$B56,'Annual Service Data By Mode'!$I:$I,"&lt;"&amp;$D56,'Annual Service Data By Mode'!$AX:$AX,"=No",'Annual Service Data By Mode'!$G:$G,"=Full Reporter"),SUMIFS('Annual Service Data By Mode'!X:X,'Annual Service Data By Mode'!$I:$I,"&gt;="&amp;$B56,'Annual Service Data By Mode'!$AX:$AX,"=No",'Annual Service Data By Mode'!$G:$G,"=Full Reporter"))),IF($A56="","",IF($A56="between",SUMIFS('Annual Service Data By Mode'!X:X,'Annual Service Data By Mode'!$I:$I,"&gt;="&amp;$B56,'Annual Service Data By Mode'!$I:$I,"&lt;"&amp;$D56,'Annual Service Data By Mode'!$G:$G,"=Full Reporter"),SUMIFS('Annual Service Data By Mode'!X:X,'Annual Service Data By Mode'!$I:$I,"&gt;="&amp;$B56,'Annual Service Data By Mode'!$G:$G,"=Full Reporter")))),IF($AE$1,IF($A56="","",IF($A56="between",SUMIFS('Annual Service Data By Mode'!X:X,'Annual Service Data By Mode'!$I:$I,"&gt;="&amp;$B56,'Annual Service Data By Mode'!$I:$I,"&lt;"&amp;$D56,'Annual Service Data By Mode'!$AX:$AX,"=No"),SUMIFS('Annual Service Data By Mode'!X:X,'Annual Service Data By Mode'!$I:$I,"&gt;="&amp;$B56,'Annual Service Data By Mode'!$AX:$AX,"=No"))),IF($A56="","",IF($A56="between",SUMIFS('Annual Service Data By Mode'!X:X,'Annual Service Data By Mode'!$I:$I,"&gt;="&amp;$B56,'Annual Service Data By Mode'!$I:$I,"&lt;"&amp;$D56),SUMIFS('Annual Service Data By Mode'!X:X,'Annual Service Data By Mode'!$I:$I,"&gt;="&amp;$B56)))))</calculatedColumnFormula>
    </tableColumn>
    <tableColumn id="10" xr3:uid="{00000000-0010-0000-0300-00000A000000}" name="Vehicle Revenue Miles" dataDxfId="37">
      <calculatedColumnFormula>IF($AE$6,IF($AE$1,IF($A56="","",IF($A56="between",SUMIFS('Annual Service Data By Mode'!Z:Z,'Annual Service Data By Mode'!$I:$I,"&gt;="&amp;$B56,'Annual Service Data By Mode'!$I:$I,"&lt;"&amp;$D56,'Annual Service Data By Mode'!$AX:$AX,"=No",'Annual Service Data By Mode'!$G:$G,"=Full Reporter"),SUMIFS('Annual Service Data By Mode'!Z:Z,'Annual Service Data By Mode'!$I:$I,"&gt;="&amp;$B56,'Annual Service Data By Mode'!$AX:$AX,"=No",'Annual Service Data By Mode'!$G:$G,"=Full Reporter"))),IF($A56="","",IF($A56="between",SUMIFS('Annual Service Data By Mode'!Z:Z,'Annual Service Data By Mode'!$I:$I,"&gt;="&amp;$B56,'Annual Service Data By Mode'!$I:$I,"&lt;"&amp;$D56,'Annual Service Data By Mode'!$G:$G,"=Full Reporter"),SUMIFS('Annual Service Data By Mode'!Z:Z,'Annual Service Data By Mode'!$I:$I,"&gt;="&amp;$B56,'Annual Service Data By Mode'!$G:$G,"=Full Reporter")))),IF($AE$1,IF($A56="","",IF($A56="between",SUMIFS('Annual Service Data By Mode'!Z:Z,'Annual Service Data By Mode'!$I:$I,"&gt;="&amp;$B56,'Annual Service Data By Mode'!$I:$I,"&lt;"&amp;$D56,'Annual Service Data By Mode'!$AX:$AX,"=No"),SUMIFS('Annual Service Data By Mode'!Z:Z,'Annual Service Data By Mode'!$I:$I,"&gt;="&amp;$B56,'Annual Service Data By Mode'!$AX:$AX,"=No"))),IF($A56="","",IF($A56="between",SUMIFS('Annual Service Data By Mode'!Z:Z,'Annual Service Data By Mode'!$I:$I,"&gt;="&amp;$B56,'Annual Service Data By Mode'!$I:$I,"&lt;"&amp;$D56),SUMIFS('Annual Service Data By Mode'!Z:Z,'Annual Service Data By Mode'!$I:$I,"&gt;="&amp;$B56)))))</calculatedColumnFormula>
    </tableColumn>
    <tableColumn id="11" xr3:uid="{00000000-0010-0000-0300-00000B000000}" name="Deadhead Miles" dataDxfId="36">
      <calculatedColumnFormula>IF($AE$6,IF($AE$1,IF($A56="","",IF($A56="between",SUMIFS('Annual Service Data By Mode'!AB:AB,'Annual Service Data By Mode'!$I:$I,"&gt;="&amp;$B56,'Annual Service Data By Mode'!$I:$I,"&lt;"&amp;$D56,'Annual Service Data By Mode'!$AX:$AX,"=No",'Annual Service Data By Mode'!$G:$G,"=Full Reporter"),SUMIFS('Annual Service Data By Mode'!AB:AB,'Annual Service Data By Mode'!$I:$I,"&gt;="&amp;$B56,'Annual Service Data By Mode'!$AX:$AX,"=No",'Annual Service Data By Mode'!$G:$G,"=Full Reporter"))),IF($A56="","",IF($A56="between",SUMIFS('Annual Service Data By Mode'!AB:AB,'Annual Service Data By Mode'!$I:$I,"&gt;="&amp;$B56,'Annual Service Data By Mode'!$I:$I,"&lt;"&amp;$D56,'Annual Service Data By Mode'!$G:$G,"=Full Reporter"),SUMIFS('Annual Service Data By Mode'!AB:AB,'Annual Service Data By Mode'!$I:$I,"&gt;="&amp;$B56,'Annual Service Data By Mode'!$G:$G,"=Full Reporter")))),IF($AE$1,IF($A56="","",IF($A56="between",SUMIFS('Annual Service Data By Mode'!AB:AB,'Annual Service Data By Mode'!$I:$I,"&gt;="&amp;$B56,'Annual Service Data By Mode'!$I:$I,"&lt;"&amp;$D56,'Annual Service Data By Mode'!$AX:$AX,"=No"),SUMIFS('Annual Service Data By Mode'!AB:AB,'Annual Service Data By Mode'!$I:$I,"&gt;="&amp;$B56,'Annual Service Data By Mode'!$AX:$AX,"=No"))),IF($A56="","",IF($A56="between",SUMIFS('Annual Service Data By Mode'!AB:AB,'Annual Service Data By Mode'!$I:$I,"&gt;="&amp;$B56,'Annual Service Data By Mode'!$I:$I,"&lt;"&amp;$D56),SUMIFS('Annual Service Data By Mode'!AB:AB,'Annual Service Data By Mode'!$I:$I,"&gt;="&amp;$B56)))))</calculatedColumnFormula>
    </tableColumn>
    <tableColumn id="12" xr3:uid="{00000000-0010-0000-0300-00000C000000}" name="Vehicle Hours" dataDxfId="35">
      <calculatedColumnFormula>IF($AE$6,IF($AE$1,IF($A56="","",IF($A56="between",SUMIFS('Annual Service Data By Mode'!AD:AD,'Annual Service Data By Mode'!$I:$I,"&gt;="&amp;$B56,'Annual Service Data By Mode'!$I:$I,"&lt;"&amp;$D56,'Annual Service Data By Mode'!$AX:$AX,"=No",'Annual Service Data By Mode'!$G:$G,"=Full Reporter"),SUMIFS('Annual Service Data By Mode'!AD:AD,'Annual Service Data By Mode'!$I:$I,"&gt;="&amp;$B56,'Annual Service Data By Mode'!$AX:$AX,"=No",'Annual Service Data By Mode'!$G:$G,"=Full Reporter"))),IF($A56="","",IF($A56="between",SUMIFS('Annual Service Data By Mode'!AD:AD,'Annual Service Data By Mode'!$I:$I,"&gt;="&amp;$B56,'Annual Service Data By Mode'!$I:$I,"&lt;"&amp;$D56,'Annual Service Data By Mode'!$G:$G,"=Full Reporter"),SUMIFS('Annual Service Data By Mode'!AD:AD,'Annual Service Data By Mode'!$I:$I,"&gt;="&amp;$B56,'Annual Service Data By Mode'!$G:$G,"=Full Reporter")))),IF($AE$1,IF($A56="","",IF($A56="between",SUMIFS('Annual Service Data By Mode'!AD:AD,'Annual Service Data By Mode'!$I:$I,"&gt;="&amp;$B56,'Annual Service Data By Mode'!$I:$I,"&lt;"&amp;$D56,'Annual Service Data By Mode'!$AX:$AX,"=No"),SUMIFS('Annual Service Data By Mode'!AD:AD,'Annual Service Data By Mode'!$I:$I,"&gt;="&amp;$B56,'Annual Service Data By Mode'!$AX:$AX,"=No"))),IF($A56="","",IF($A56="between",SUMIFS('Annual Service Data By Mode'!AD:AD,'Annual Service Data By Mode'!$I:$I,"&gt;="&amp;$B56,'Annual Service Data By Mode'!$I:$I,"&lt;"&amp;$D56),SUMIFS('Annual Service Data By Mode'!AD:AD,'Annual Service Data By Mode'!$I:$I,"&gt;="&amp;$B56)))))</calculatedColumnFormula>
    </tableColumn>
    <tableColumn id="13" xr3:uid="{00000000-0010-0000-0300-00000D000000}" name="Vehicle Revenue Hours" dataDxfId="34">
      <calculatedColumnFormula>IF($AE$6,IF($AE$1,IF($A56="","",IF($A56="between",SUMIFS('Annual Service Data By Mode'!AF:AF,'Annual Service Data By Mode'!$I:$I,"&gt;="&amp;$B56,'Annual Service Data By Mode'!$I:$I,"&lt;"&amp;$D56,'Annual Service Data By Mode'!$AX:$AX,"=No",'Annual Service Data By Mode'!$G:$G,"=Full Reporter"),SUMIFS('Annual Service Data By Mode'!AF:AF,'Annual Service Data By Mode'!$I:$I,"&gt;="&amp;$B56,'Annual Service Data By Mode'!$AX:$AX,"=No",'Annual Service Data By Mode'!$G:$G,"=Full Reporter"))),IF($A56="","",IF($A56="between",SUMIFS('Annual Service Data By Mode'!AF:AF,'Annual Service Data By Mode'!$I:$I,"&gt;="&amp;$B56,'Annual Service Data By Mode'!$I:$I,"&lt;"&amp;$D56,'Annual Service Data By Mode'!$G:$G,"=Full Reporter"),SUMIFS('Annual Service Data By Mode'!AF:AF,'Annual Service Data By Mode'!$I:$I,"&gt;="&amp;$B56,'Annual Service Data By Mode'!$G:$G,"=Full Reporter")))),IF($AE$1,IF($A56="","",IF($A56="between",SUMIFS('Annual Service Data By Mode'!AF:AF,'Annual Service Data By Mode'!$I:$I,"&gt;="&amp;$B56,'Annual Service Data By Mode'!$I:$I,"&lt;"&amp;$D56,'Annual Service Data By Mode'!$AX:$AX,"=No"),SUMIFS('Annual Service Data By Mode'!AF:AF,'Annual Service Data By Mode'!$I:$I,"&gt;="&amp;$B56,'Annual Service Data By Mode'!$AX:$AX,"=No"))),IF($A56="","",IF($A56="between",SUMIFS('Annual Service Data By Mode'!AF:AF,'Annual Service Data By Mode'!$I:$I,"&gt;="&amp;$B56,'Annual Service Data By Mode'!$I:$I,"&lt;"&amp;$D56),SUMIFS('Annual Service Data By Mode'!AF:AF,'Annual Service Data By Mode'!$I:$I,"&gt;="&amp;$B56)))))</calculatedColumnFormula>
    </tableColumn>
    <tableColumn id="14" xr3:uid="{00000000-0010-0000-0300-00000E000000}" name="Deadhead Hours" dataDxfId="33">
      <calculatedColumnFormula>IF($AE$6,IF($AE$1,IF($A56="","",IF($A56="between",SUMIFS('Annual Service Data By Mode'!AH:AH,'Annual Service Data By Mode'!$I:$I,"&gt;="&amp;$B56,'Annual Service Data By Mode'!$I:$I,"&lt;"&amp;$D56,'Annual Service Data By Mode'!$AX:$AX,"=No",'Annual Service Data By Mode'!$G:$G,"=Full Reporter"),SUMIFS('Annual Service Data By Mode'!AH:AH,'Annual Service Data By Mode'!$I:$I,"&gt;="&amp;$B56,'Annual Service Data By Mode'!$AX:$AX,"=No",'Annual Service Data By Mode'!$G:$G,"=Full Reporter"))),IF($A56="","",IF($A56="between",SUMIFS('Annual Service Data By Mode'!AH:AH,'Annual Service Data By Mode'!$I:$I,"&gt;="&amp;$B56,'Annual Service Data By Mode'!$I:$I,"&lt;"&amp;$D56,'Annual Service Data By Mode'!$G:$G,"=Full Reporter"),SUMIFS('Annual Service Data By Mode'!AH:AH,'Annual Service Data By Mode'!$I:$I,"&gt;="&amp;$B56,'Annual Service Data By Mode'!$G:$G,"=Full Reporter")))),IF($AE$1,IF($A56="","",IF($A56="between",SUMIFS('Annual Service Data By Mode'!AH:AH,'Annual Service Data By Mode'!$I:$I,"&gt;="&amp;$B56,'Annual Service Data By Mode'!$I:$I,"&lt;"&amp;$D56,'Annual Service Data By Mode'!$AX:$AX,"=No"),SUMIFS('Annual Service Data By Mode'!AH:AH,'Annual Service Data By Mode'!$I:$I,"&gt;="&amp;$B56,'Annual Service Data By Mode'!$AX:$AX,"=No"))),IF($A56="","",IF($A56="between",SUMIFS('Annual Service Data By Mode'!AH:AH,'Annual Service Data By Mode'!$I:$I,"&gt;="&amp;$B56,'Annual Service Data By Mode'!$I:$I,"&lt;"&amp;$D56),SUMIFS('Annual Service Data By Mode'!AH:AH,'Annual Service Data By Mode'!$I:$I,"&gt;="&amp;$B56)))))</calculatedColumnFormula>
    </tableColumn>
    <tableColumn id="15" xr3:uid="{00000000-0010-0000-0300-00000F000000}" name="Train Miles" dataDxfId="32">
      <calculatedColumnFormula>IF($AE$6,IF($AE$1,IF($A56="","",IF($A56="between",SUMIFS('Annual Service Data By Mode'!AJ:AJ,'Annual Service Data By Mode'!$I:$I,"&gt;="&amp;$B56,'Annual Service Data By Mode'!$I:$I,"&lt;"&amp;$D56,'Annual Service Data By Mode'!$AX:$AX,"=No",'Annual Service Data By Mode'!$G:$G,"=Full Reporter"),SUMIFS('Annual Service Data By Mode'!AJ:AJ,'Annual Service Data By Mode'!$I:$I,"&gt;="&amp;$B56,'Annual Service Data By Mode'!$AX:$AX,"=No",'Annual Service Data By Mode'!$G:$G,"=Full Reporter"))),IF($A56="","",IF($A56="between",SUMIFS('Annual Service Data By Mode'!AJ:AJ,'Annual Service Data By Mode'!$I:$I,"&gt;="&amp;$B56,'Annual Service Data By Mode'!$I:$I,"&lt;"&amp;$D56,'Annual Service Data By Mode'!$G:$G,"=Full Reporter"),SUMIFS('Annual Service Data By Mode'!AJ:AJ,'Annual Service Data By Mode'!$I:$I,"&gt;="&amp;$B56,'Annual Service Data By Mode'!$G:$G,"=Full Reporter")))),IF($AE$1,IF($A56="","",IF($A56="between",SUMIFS('Annual Service Data By Mode'!AJ:AJ,'Annual Service Data By Mode'!$I:$I,"&gt;="&amp;$B56,'Annual Service Data By Mode'!$I:$I,"&lt;"&amp;$D56,'Annual Service Data By Mode'!$AX:$AX,"=No"),SUMIFS('Annual Service Data By Mode'!AJ:AJ,'Annual Service Data By Mode'!$I:$I,"&gt;="&amp;$B56,'Annual Service Data By Mode'!$AX:$AX,"=No"))),IF($A56="","",IF($A56="between",SUMIFS('Annual Service Data By Mode'!AJ:AJ,'Annual Service Data By Mode'!$I:$I,"&gt;="&amp;$B56,'Annual Service Data By Mode'!$I:$I,"&lt;"&amp;$D56),SUMIFS('Annual Service Data By Mode'!AJ:AJ,'Annual Service Data By Mode'!$I:$I,"&gt;="&amp;$B56)))))</calculatedColumnFormula>
    </tableColumn>
    <tableColumn id="16" xr3:uid="{00000000-0010-0000-0300-000010000000}" name="Train Revenue Miles" dataDxfId="31">
      <calculatedColumnFormula>IF($AE$6,IF($AE$1,IF($A56="","",IF($A56="between",SUMIFS('Annual Service Data By Mode'!AL:AL,'Annual Service Data By Mode'!$I:$I,"&gt;="&amp;$B56,'Annual Service Data By Mode'!$I:$I,"&lt;"&amp;$D56,'Annual Service Data By Mode'!$AX:$AX,"=No",'Annual Service Data By Mode'!$G:$G,"=Full Reporter"),SUMIFS('Annual Service Data By Mode'!AL:AL,'Annual Service Data By Mode'!$I:$I,"&gt;="&amp;$B56,'Annual Service Data By Mode'!$AX:$AX,"=No",'Annual Service Data By Mode'!$G:$G,"=Full Reporter"))),IF($A56="","",IF($A56="between",SUMIFS('Annual Service Data By Mode'!AL:AL,'Annual Service Data By Mode'!$I:$I,"&gt;="&amp;$B56,'Annual Service Data By Mode'!$I:$I,"&lt;"&amp;$D56,'Annual Service Data By Mode'!$G:$G,"=Full Reporter"),SUMIFS('Annual Service Data By Mode'!AL:AL,'Annual Service Data By Mode'!$I:$I,"&gt;="&amp;$B56,'Annual Service Data By Mode'!$G:$G,"=Full Reporter")))),IF($AE$1,IF($A56="","",IF($A56="between",SUMIFS('Annual Service Data By Mode'!AL:AL,'Annual Service Data By Mode'!$I:$I,"&gt;="&amp;$B56,'Annual Service Data By Mode'!$I:$I,"&lt;"&amp;$D56,'Annual Service Data By Mode'!$AX:$AX,"=No"),SUMIFS('Annual Service Data By Mode'!AL:AL,'Annual Service Data By Mode'!$I:$I,"&gt;="&amp;$B56,'Annual Service Data By Mode'!$AX:$AX,"=No"))),IF($A56="","",IF($A56="between",SUMIFS('Annual Service Data By Mode'!AL:AL,'Annual Service Data By Mode'!$I:$I,"&gt;="&amp;$B56,'Annual Service Data By Mode'!$I:$I,"&lt;"&amp;$D56),SUMIFS('Annual Service Data By Mode'!AL:AL,'Annual Service Data By Mode'!$I:$I,"&gt;="&amp;$B56)))))</calculatedColumnFormula>
    </tableColumn>
    <tableColumn id="17" xr3:uid="{00000000-0010-0000-0300-000011000000}" name="Train Hours" dataDxfId="30">
      <calculatedColumnFormula>IF($AE$6,IF($AE$1,IF($A56="","",IF($A56="between",SUMIFS('Annual Service Data By Mode'!AN:AN,'Annual Service Data By Mode'!$I:$I,"&gt;="&amp;$B56,'Annual Service Data By Mode'!$I:$I,"&lt;"&amp;$D56,'Annual Service Data By Mode'!$AX:$AX,"=No",'Annual Service Data By Mode'!$G:$G,"=Full Reporter"),SUMIFS('Annual Service Data By Mode'!AN:AN,'Annual Service Data By Mode'!$I:$I,"&gt;="&amp;$B56,'Annual Service Data By Mode'!$AX:$AX,"=No",'Annual Service Data By Mode'!$G:$G,"=Full Reporter"))),IF($A56="","",IF($A56="between",SUMIFS('Annual Service Data By Mode'!AN:AN,'Annual Service Data By Mode'!$I:$I,"&gt;="&amp;$B56,'Annual Service Data By Mode'!$I:$I,"&lt;"&amp;$D56,'Annual Service Data By Mode'!$G:$G,"=Full Reporter"),SUMIFS('Annual Service Data By Mode'!AN:AN,'Annual Service Data By Mode'!$I:$I,"&gt;="&amp;$B56,'Annual Service Data By Mode'!$G:$G,"=Full Reporter")))),IF($AE$1,IF($A56="","",IF($A56="between",SUMIFS('Annual Service Data By Mode'!AN:AN,'Annual Service Data By Mode'!$I:$I,"&gt;="&amp;$B56,'Annual Service Data By Mode'!$I:$I,"&lt;"&amp;$D56,'Annual Service Data By Mode'!$AX:$AX,"=No"),SUMIFS('Annual Service Data By Mode'!AN:AN,'Annual Service Data By Mode'!$I:$I,"&gt;="&amp;$B56,'Annual Service Data By Mode'!$AX:$AX,"=No"))),IF($A56="","",IF($A56="between",SUMIFS('Annual Service Data By Mode'!AN:AN,'Annual Service Data By Mode'!$I:$I,"&gt;="&amp;$B56,'Annual Service Data By Mode'!$I:$I,"&lt;"&amp;$D56),SUMIFS('Annual Service Data By Mode'!AN:AN,'Annual Service Data By Mode'!$I:$I,"&gt;="&amp;$B56)))))</calculatedColumnFormula>
    </tableColumn>
    <tableColumn id="18" xr3:uid="{00000000-0010-0000-0300-000012000000}" name="Train Revenue Hours" dataDxfId="29">
      <calculatedColumnFormula>IF($AE$6,IF($AE$1,IF($A56="","",IF($A56="between",SUMIFS('Annual Service Data By Mode'!AP:AP,'Annual Service Data By Mode'!$I:$I,"&gt;="&amp;$B56,'Annual Service Data By Mode'!$I:$I,"&lt;"&amp;$D56,'Annual Service Data By Mode'!$AX:$AX,"=No",'Annual Service Data By Mode'!$G:$G,"=Full Reporter"),SUMIFS('Annual Service Data By Mode'!AP:AP,'Annual Service Data By Mode'!$I:$I,"&gt;="&amp;$B56,'Annual Service Data By Mode'!$AX:$AX,"=No",'Annual Service Data By Mode'!$G:$G,"=Full Reporter"))),IF($A56="","",IF($A56="between",SUMIFS('Annual Service Data By Mode'!AP:AP,'Annual Service Data By Mode'!$I:$I,"&gt;="&amp;$B56,'Annual Service Data By Mode'!$I:$I,"&lt;"&amp;$D56,'Annual Service Data By Mode'!$G:$G,"=Full Reporter"),SUMIFS('Annual Service Data By Mode'!AP:AP,'Annual Service Data By Mode'!$I:$I,"&gt;="&amp;$B56,'Annual Service Data By Mode'!$G:$G,"=Full Reporter")))),IF($AE$1,IF($A56="","",IF($A56="between",SUMIFS('Annual Service Data By Mode'!AP:AP,'Annual Service Data By Mode'!$I:$I,"&gt;="&amp;$B56,'Annual Service Data By Mode'!$I:$I,"&lt;"&amp;$D56,'Annual Service Data By Mode'!$AX:$AX,"=No"),SUMIFS('Annual Service Data By Mode'!AP:AP,'Annual Service Data By Mode'!$I:$I,"&gt;="&amp;$B56,'Annual Service Data By Mode'!$AX:$AX,"=No"))),IF($A56="","",IF($A56="between",SUMIFS('Annual Service Data By Mode'!AP:AP,'Annual Service Data By Mode'!$I:$I,"&gt;="&amp;$B56,'Annual Service Data By Mode'!$I:$I,"&lt;"&amp;$D56),SUMIFS('Annual Service Data By Mode'!AP:AP,'Annual Service Data By Mode'!$I:$I,"&gt;="&amp;$B56)))))</calculatedColumnFormula>
    </tableColumn>
    <tableColumn id="19" xr3:uid="{00000000-0010-0000-0300-000013000000}" name="Unlinked Passenger Trips" dataDxfId="28">
      <calculatedColumnFormula>IF($AE$6,IF($AE$1,IF($A56="","",IF($A56="between",SUMIFS('Annual Service Data By Mode'!AR:AR,'Annual Service Data By Mode'!$I:$I,"&gt;="&amp;$B56,'Annual Service Data By Mode'!$I:$I,"&lt;"&amp;$D56,'Annual Service Data By Mode'!$AX:$AX,"=No",'Annual Service Data By Mode'!$G:$G,"=Full Reporter"),SUMIFS('Annual Service Data By Mode'!AR:AR,'Annual Service Data By Mode'!$I:$I,"&gt;="&amp;$B56,'Annual Service Data By Mode'!$AX:$AX,"=No",'Annual Service Data By Mode'!$G:$G,"=Full Reporter"))),IF($A56="","",IF($A56="between",SUMIFS('Annual Service Data By Mode'!AR:AR,'Annual Service Data By Mode'!$I:$I,"&gt;="&amp;$B56,'Annual Service Data By Mode'!$I:$I,"&lt;"&amp;$D56,'Annual Service Data By Mode'!$G:$G,"=Full Reporter"),SUMIFS('Annual Service Data By Mode'!AR:AR,'Annual Service Data By Mode'!$I:$I,"&gt;="&amp;$B56,'Annual Service Data By Mode'!$G:$G,"=Full Reporter")))),IF($AE$1,IF($A56="","",IF($A56="between",SUMIFS('Annual Service Data By Mode'!AR:AR,'Annual Service Data By Mode'!$I:$I,"&gt;="&amp;$B56,'Annual Service Data By Mode'!$I:$I,"&lt;"&amp;$D56,'Annual Service Data By Mode'!$AX:$AX,"=No"),SUMIFS('Annual Service Data By Mode'!AR:AR,'Annual Service Data By Mode'!$I:$I,"&gt;="&amp;$B56,'Annual Service Data By Mode'!$AX:$AX,"=No"))),IF($A56="","",IF($A56="between",SUMIFS('Annual Service Data By Mode'!AR:AR,'Annual Service Data By Mode'!$I:$I,"&gt;="&amp;$B56,'Annual Service Data By Mode'!$I:$I,"&lt;"&amp;$D56),SUMIFS('Annual Service Data By Mode'!AR:AR,'Annual Service Data By Mode'!$I:$I,"&gt;="&amp;$B56)))))</calculatedColumnFormula>
    </tableColumn>
    <tableColumn id="20" xr3:uid="{00000000-0010-0000-0300-000014000000}" name="Passenger Miles" dataDxfId="27">
      <calculatedColumnFormula>IF($AE$6,IF($AE$1,IF($A56="","",IF($A56="between",SUMIFS('Annual Service Data By Mode'!AT:AT,'Annual Service Data By Mode'!$I:$I,"&gt;="&amp;$B56,'Annual Service Data By Mode'!$I:$I,"&lt;"&amp;$D56,'Annual Service Data By Mode'!$AX:$AX,"=No",'Annual Service Data By Mode'!$G:$G,"=Full Reporter"),SUMIFS('Annual Service Data By Mode'!AT:AT,'Annual Service Data By Mode'!$I:$I,"&gt;="&amp;$B56,'Annual Service Data By Mode'!$AX:$AX,"=No",'Annual Service Data By Mode'!$G:$G,"=Full Reporter"))),IF($A56="","",IF($A56="between",SUMIFS('Annual Service Data By Mode'!AT:AT,'Annual Service Data By Mode'!$I:$I,"&gt;="&amp;$B56,'Annual Service Data By Mode'!$I:$I,"&lt;"&amp;$D56,'Annual Service Data By Mode'!$G:$G,"=Full Reporter"),SUMIFS('Annual Service Data By Mode'!AT:AT,'Annual Service Data By Mode'!$I:$I,"&gt;="&amp;$B56,'Annual Service Data By Mode'!$G:$G,"=Full Reporter")))),IF($AE$1,IF($A56="","",IF($A56="between",SUMIFS('Annual Service Data By Mode'!AT:AT,'Annual Service Data By Mode'!$I:$I,"&gt;="&amp;$B56,'Annual Service Data By Mode'!$I:$I,"&lt;"&amp;$D56,'Annual Service Data By Mode'!$AX:$AX,"=No"),SUMIFS('Annual Service Data By Mode'!AT:AT,'Annual Service Data By Mode'!$I:$I,"&gt;="&amp;$B56,'Annual Service Data By Mode'!$AX:$AX,"=No"))),IF($A56="","",IF($A56="between",SUMIFS('Annual Service Data By Mode'!AT:AT,'Annual Service Data By Mode'!$I:$I,"&gt;="&amp;$B56,'Annual Service Data By Mode'!$I:$I,"&lt;"&amp;$D56),SUMIFS('Annual Service Data By Mode'!AT:AT,'Annual Service Data By Mode'!$I:$I,"&gt;="&amp;$B56)))))</calculatedColumnFormula>
    </tableColumn>
    <tableColumn id="21" xr3:uid="{00000000-0010-0000-0300-000015000000}" name="Directional Route Miles" dataDxfId="26"/>
  </tableColumns>
  <tableStyleInfo name="TableStyleMedium2" showFirstColumn="0" showLastColumn="0" showRowStripes="0" showColumnStripes="0"/>
  <extLst>
    <ext xmlns:x14="http://schemas.microsoft.com/office/spreadsheetml/2009/9/main" uri="{504A1905-F514-4f6f-8877-14C23A59335A}">
      <x14:table altText="By Agency Size (Vehicles)" altTextSummary="You can alter the content of this table to include or exclude questionable data, or to select which reporter types are included, using the accessible control panel. You can edit the population size bins used to generate the table by entering new values in cells D55 to D63."/>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D69:Y125" totalsRowShown="0" headerRowDxfId="25" dataDxfId="23" headerRowBorderDxfId="24" tableBorderDxfId="22">
  <tableColumns count="22">
    <tableColumn id="1" xr3:uid="{00000000-0010-0000-0400-000001000000}" name="State" dataDxfId="21"/>
    <tableColumn id="2" xr3:uid="{00000000-0010-0000-0400-000002000000}" name="Column1" dataDxfId="20"/>
    <tableColumn id="3" xr3:uid="{00000000-0010-0000-0400-000003000000}" name="VOMS" dataDxfId="19">
      <calculatedColumnFormula>IF($AE$6,IF($AE$1,SUMIFS('Annual Service Data By Mode'!L:L,'Annual Service Data By Mode'!$C:$C,"="&amp;$C70,'Annual Service Data By Mode'!$AX:$AX,"=No",'Annual Service Data By Mode'!$G:$G,"=Full Reporter"),SUMIFS('Annual Service Data By Mode'!L:L,'Annual Service Data By Mode'!$C:$C,"="&amp;$C70,'Annual Service Data By Mode'!$G:$G,"=Full Reporter")),IF($AE$1,SUMIFS('Annual Service Data By Mode'!L:L,'Annual Service Data By Mode'!$C:$C,"="&amp;$C70,'Annual Service Data By Mode'!$AX:$AX,"=No"),SUMIFS('Annual Service Data By Mode'!L:L,'Annual Service Data By Mode'!$C:$C,"="&amp;$C70)))</calculatedColumnFormula>
    </tableColumn>
    <tableColumn id="4" xr3:uid="{00000000-0010-0000-0400-000004000000}" name="Max Trains in Operation" dataDxfId="18">
      <calculatedColumnFormula>IF($AE$6,IF($AE$1,SUMIFS('Annual Service Data By Mode'!N:N,'Annual Service Data By Mode'!$C:$C,"="&amp;$C70,'Annual Service Data By Mode'!$AX:$AX,"=No",'Annual Service Data By Mode'!$G:$G,"=Full Reporter"),SUMIFS('Annual Service Data By Mode'!N:N,'Annual Service Data By Mode'!$C:$C,"="&amp;$C70,'Annual Service Data By Mode'!$G:$G,"=Full Reporter")),IF($AE$1,SUMIFS('Annual Service Data By Mode'!N:N,'Annual Service Data By Mode'!$C:$C,"="&amp;$C70,'Annual Service Data By Mode'!$AX:$AX,"=No"),SUMIFS('Annual Service Data By Mode'!N:N,'Annual Service Data By Mode'!$C:$C,"="&amp;$C70)))</calculatedColumnFormula>
    </tableColumn>
    <tableColumn id="5" xr3:uid="{00000000-0010-0000-0400-000005000000}" name="Average Speed (mi/hr)" dataDxfId="17">
      <calculatedColumnFormula>IFERROR(N70/Q70,"")</calculatedColumnFormula>
    </tableColumn>
    <tableColumn id="6" xr3:uid="{00000000-0010-0000-0400-000006000000}" name="Average Passenger Trip Length (mi)" dataDxfId="16">
      <calculatedColumnFormula>IFERROR(X70/W70,"")</calculatedColumnFormula>
    </tableColumn>
    <tableColumn id="7" xr3:uid="{00000000-0010-0000-0400-000007000000}" name="Average Passenger Load" dataDxfId="15">
      <calculatedColumnFormula>IFERROR(X70/N70,"")</calculatedColumnFormula>
    </tableColumn>
    <tableColumn id="8" xr3:uid="{00000000-0010-0000-0400-000008000000}" name="Average Passengers per Hour" dataDxfId="14">
      <calculatedColumnFormula>IFERROR(W70/Q70,"")</calculatedColumnFormula>
    </tableColumn>
    <tableColumn id="9" xr3:uid="{00000000-0010-0000-0400-000009000000}" name="Scheduled Vehicle Revenue Miles" dataDxfId="13">
      <calculatedColumnFormula>IF($AE$6,IF($AE$1,SUMIFS('Annual Service Data By Mode'!V:V,'Annual Service Data By Mode'!$C:$C,"="&amp;$C70,'Annual Service Data By Mode'!$AX:$AX,"=No",'Annual Service Data By Mode'!$G:$G,"=Full Reporter"),SUMIFS('Annual Service Data By Mode'!V:V,'Annual Service Data By Mode'!$C:$C,"="&amp;$C70,'Annual Service Data By Mode'!$G:$G,"=Full Reporter")),IF($AE$1,SUMIFS('Annual Service Data By Mode'!V:V,'Annual Service Data By Mode'!$C:$C,"="&amp;$C70,'Annual Service Data By Mode'!$AX:$AX,"=No"),SUMIFS('Annual Service Data By Mode'!V:V,'Annual Service Data By Mode'!$C:$C,"="&amp;$C70)))</calculatedColumnFormula>
    </tableColumn>
    <tableColumn id="10" xr3:uid="{00000000-0010-0000-0400-00000A000000}" name="Vehicle Miles" dataDxfId="12">
      <calculatedColumnFormula>IF($AE$6,IF($AE$1,SUMIFS('Annual Service Data By Mode'!X:X,'Annual Service Data By Mode'!$C:$C,"="&amp;$C70,'Annual Service Data By Mode'!$AX:$AX,"=No",'Annual Service Data By Mode'!$G:$G,"=Full Reporter"),SUMIFS('Annual Service Data By Mode'!X:X,'Annual Service Data By Mode'!$C:$C,"="&amp;$C70,'Annual Service Data By Mode'!$G:$G,"=Full Reporter")),IF($AE$1,SUMIFS('Annual Service Data By Mode'!X:X,'Annual Service Data By Mode'!$C:$C,"="&amp;$C70,'Annual Service Data By Mode'!$AX:$AX,"=No"),SUMIFS('Annual Service Data By Mode'!X:X,'Annual Service Data By Mode'!$C:$C,"="&amp;$C70)))</calculatedColumnFormula>
    </tableColumn>
    <tableColumn id="11" xr3:uid="{00000000-0010-0000-0400-00000B000000}" name="Vehicle Revenue Miles" dataDxfId="11">
      <calculatedColumnFormula>IF($AE$6,IF($AE$1,SUMIFS('Annual Service Data By Mode'!Z:Z,'Annual Service Data By Mode'!$C:$C,"="&amp;$C70,'Annual Service Data By Mode'!$AX:$AX,"=No",'Annual Service Data By Mode'!$G:$G,"=Full Reporter"),SUMIFS('Annual Service Data By Mode'!Z:Z,'Annual Service Data By Mode'!$C:$C,"="&amp;$C70,'Annual Service Data By Mode'!$G:$G,"=Full Reporter")),IF($AE$1,SUMIFS('Annual Service Data By Mode'!Z:Z,'Annual Service Data By Mode'!$C:$C,"="&amp;$C70,'Annual Service Data By Mode'!$AX:$AX,"=No"),SUMIFS('Annual Service Data By Mode'!Z:Z,'Annual Service Data By Mode'!$C:$C,"="&amp;$C70)))</calculatedColumnFormula>
    </tableColumn>
    <tableColumn id="12" xr3:uid="{00000000-0010-0000-0400-00000C000000}" name="Deadhead Miles" dataDxfId="10">
      <calculatedColumnFormula>IF($AE$6,IF($AE$1,SUMIFS('Annual Service Data By Mode'!AB:AB,'Annual Service Data By Mode'!$C:$C,"="&amp;$C70,'Annual Service Data By Mode'!$AX:$AX,"=No",'Annual Service Data By Mode'!$G:$G,"=Full Reporter"),SUMIFS('Annual Service Data By Mode'!AB:AB,'Annual Service Data By Mode'!$C:$C,"="&amp;$C70,'Annual Service Data By Mode'!$G:$G,"=Full Reporter")),IF($AE$1,SUMIFS('Annual Service Data By Mode'!AB:AB,'Annual Service Data By Mode'!$C:$C,"="&amp;$C70,'Annual Service Data By Mode'!$AX:$AX,"=No"),SUMIFS('Annual Service Data By Mode'!AB:AB,'Annual Service Data By Mode'!$C:$C,"="&amp;$C70)))</calculatedColumnFormula>
    </tableColumn>
    <tableColumn id="13" xr3:uid="{00000000-0010-0000-0400-00000D000000}" name="Vehicle Hours" dataDxfId="9">
      <calculatedColumnFormula>IF($AE$6,IF($AE$1,SUMIFS('Annual Service Data By Mode'!AD:AD,'Annual Service Data By Mode'!$C:$C,"="&amp;$C70,'Annual Service Data By Mode'!$AX:$AX,"=No",'Annual Service Data By Mode'!$G:$G,"=Full Reporter"),SUMIFS('Annual Service Data By Mode'!AD:AD,'Annual Service Data By Mode'!$C:$C,"="&amp;$C70,'Annual Service Data By Mode'!$G:$G,"=Full Reporter")),IF($AE$1,SUMIFS('Annual Service Data By Mode'!AD:AD,'Annual Service Data By Mode'!$C:$C,"="&amp;$C70,'Annual Service Data By Mode'!$AX:$AX,"=No"),SUMIFS('Annual Service Data By Mode'!AD:AD,'Annual Service Data By Mode'!$C:$C,"="&amp;$C70)))</calculatedColumnFormula>
    </tableColumn>
    <tableColumn id="14" xr3:uid="{00000000-0010-0000-0400-00000E000000}" name="Vehicle Revenue Hours" dataDxfId="8">
      <calculatedColumnFormula>IF($AE$6,IF($AE$1,SUMIFS('Annual Service Data By Mode'!AF:AF,'Annual Service Data By Mode'!$C:$C,"="&amp;$C70,'Annual Service Data By Mode'!$AX:$AX,"=No",'Annual Service Data By Mode'!$G:$G,"=Full Reporter"),SUMIFS('Annual Service Data By Mode'!AF:AF,'Annual Service Data By Mode'!$C:$C,"="&amp;$C70,'Annual Service Data By Mode'!$G:$G,"=Full Reporter")),IF($AE$1,SUMIFS('Annual Service Data By Mode'!AF:AF,'Annual Service Data By Mode'!$C:$C,"="&amp;$C70,'Annual Service Data By Mode'!$AX:$AX,"=No"),SUMIFS('Annual Service Data By Mode'!AF:AF,'Annual Service Data By Mode'!$C:$C,"="&amp;$C70)))</calculatedColumnFormula>
    </tableColumn>
    <tableColumn id="15" xr3:uid="{00000000-0010-0000-0400-00000F000000}" name="Deadhead Hours" dataDxfId="7">
      <calculatedColumnFormula>IF($AE$6,IF($AE$1,SUMIFS('Annual Service Data By Mode'!AH:AH,'Annual Service Data By Mode'!$C:$C,"="&amp;$C70,'Annual Service Data By Mode'!$AX:$AX,"=No",'Annual Service Data By Mode'!$G:$G,"=Full Reporter"),SUMIFS('Annual Service Data By Mode'!AH:AH,'Annual Service Data By Mode'!$C:$C,"="&amp;$C70,'Annual Service Data By Mode'!$G:$G,"=Full Reporter")),IF($AE$1,SUMIFS('Annual Service Data By Mode'!AH:AH,'Annual Service Data By Mode'!$C:$C,"="&amp;$C70,'Annual Service Data By Mode'!$AX:$AX,"=No"),SUMIFS('Annual Service Data By Mode'!AH:AH,'Annual Service Data By Mode'!$C:$C,"="&amp;$C70)))</calculatedColumnFormula>
    </tableColumn>
    <tableColumn id="16" xr3:uid="{00000000-0010-0000-0400-000010000000}" name="Train Miles" dataDxfId="6">
      <calculatedColumnFormula>IF($AE$6,IF($AE$1,SUMIFS('Annual Service Data By Mode'!AJ:AJ,'Annual Service Data By Mode'!$C:$C,"="&amp;$C70,'Annual Service Data By Mode'!$AX:$AX,"=No",'Annual Service Data By Mode'!$G:$G,"=Full Reporter"),SUMIFS('Annual Service Data By Mode'!AJ:AJ,'Annual Service Data By Mode'!$C:$C,"="&amp;$C70,'Annual Service Data By Mode'!$G:$G,"=Full Reporter")),IF($AE$1,SUMIFS('Annual Service Data By Mode'!AJ:AJ,'Annual Service Data By Mode'!$C:$C,"="&amp;$C70,'Annual Service Data By Mode'!$AX:$AX,"=No"),SUMIFS('Annual Service Data By Mode'!AJ:AJ,'Annual Service Data By Mode'!$C:$C,"="&amp;$C70)))</calculatedColumnFormula>
    </tableColumn>
    <tableColumn id="17" xr3:uid="{00000000-0010-0000-0400-000011000000}" name="Train Revenue Miles" dataDxfId="5">
      <calculatedColumnFormula>IF($AE$6,IF($AE$1,SUMIFS('Annual Service Data By Mode'!AL:AL,'Annual Service Data By Mode'!$C:$C,"="&amp;$C70,'Annual Service Data By Mode'!$AX:$AX,"=No",'Annual Service Data By Mode'!$G:$G,"=Full Reporter"),SUMIFS('Annual Service Data By Mode'!AL:AL,'Annual Service Data By Mode'!$C:$C,"="&amp;$C70,'Annual Service Data By Mode'!$G:$G,"=Full Reporter")),IF($AE$1,SUMIFS('Annual Service Data By Mode'!AL:AL,'Annual Service Data By Mode'!$C:$C,"="&amp;$C70,'Annual Service Data By Mode'!$AX:$AX,"=No"),SUMIFS('Annual Service Data By Mode'!AL:AL,'Annual Service Data By Mode'!$C:$C,"="&amp;$C70)))</calculatedColumnFormula>
    </tableColumn>
    <tableColumn id="18" xr3:uid="{00000000-0010-0000-0400-000012000000}" name="Train Hours" dataDxfId="4">
      <calculatedColumnFormula>IF($AE$6,IF($AE$1,SUMIFS('Annual Service Data By Mode'!AN:AN,'Annual Service Data By Mode'!$C:$C,"="&amp;$C70,'Annual Service Data By Mode'!$AX:$AX,"=No",'Annual Service Data By Mode'!$G:$G,"=Full Reporter"),SUMIFS('Annual Service Data By Mode'!AN:AN,'Annual Service Data By Mode'!$C:$C,"="&amp;$C70,'Annual Service Data By Mode'!$G:$G,"=Full Reporter")),IF($AE$1,SUMIFS('Annual Service Data By Mode'!AN:AN,'Annual Service Data By Mode'!$C:$C,"="&amp;$C70,'Annual Service Data By Mode'!$AX:$AX,"=No"),SUMIFS('Annual Service Data By Mode'!AN:AN,'Annual Service Data By Mode'!$C:$C,"="&amp;$C70)))</calculatedColumnFormula>
    </tableColumn>
    <tableColumn id="19" xr3:uid="{00000000-0010-0000-0400-000013000000}" name="Train Revenue Hours" dataDxfId="3">
      <calculatedColumnFormula>IF($AE$6,IF($AE$1,SUMIFS('Annual Service Data By Mode'!AP:AP,'Annual Service Data By Mode'!$C:$C,"="&amp;$C70,'Annual Service Data By Mode'!$AX:$AX,"=No",'Annual Service Data By Mode'!$G:$G,"=Full Reporter"),SUMIFS('Annual Service Data By Mode'!AP:AP,'Annual Service Data By Mode'!$C:$C,"="&amp;$C70,'Annual Service Data By Mode'!$G:$G,"=Full Reporter")),IF($AE$1,SUMIFS('Annual Service Data By Mode'!AP:AP,'Annual Service Data By Mode'!$C:$C,"="&amp;$C70,'Annual Service Data By Mode'!$AX:$AX,"=No"),SUMIFS('Annual Service Data By Mode'!AP:AP,'Annual Service Data By Mode'!$C:$C,"="&amp;$C70)))</calculatedColumnFormula>
    </tableColumn>
    <tableColumn id="20" xr3:uid="{00000000-0010-0000-0400-000014000000}" name="Unlinked Passenger Trips" dataDxfId="2">
      <calculatedColumnFormula>IF($AE$6,IF($AE$1,SUMIFS('Annual Service Data By Mode'!AR:AR,'Annual Service Data By Mode'!$C:$C,"="&amp;$C70,'Annual Service Data By Mode'!$AX:$AX,"=No",'Annual Service Data By Mode'!$G:$G,"=Full Reporter"),SUMIFS('Annual Service Data By Mode'!AR:AR,'Annual Service Data By Mode'!$C:$C,"="&amp;$C70,'Annual Service Data By Mode'!$G:$G,"=Full Reporter")),IF($AE$1,SUMIFS('Annual Service Data By Mode'!AR:AR,'Annual Service Data By Mode'!$C:$C,"="&amp;$C70,'Annual Service Data By Mode'!$AX:$AX,"=No"),SUMIFS('Annual Service Data By Mode'!AR:AR,'Annual Service Data By Mode'!$C:$C,"="&amp;$C70)))</calculatedColumnFormula>
    </tableColumn>
    <tableColumn id="21" xr3:uid="{00000000-0010-0000-0400-000015000000}" name="Passenger Miles" dataDxfId="1">
      <calculatedColumnFormula>IF($AE$6,IF($AE$1,SUMIFS('Annual Service Data By Mode'!AT:AT,'Annual Service Data By Mode'!$C:$C,"="&amp;$C70,'Annual Service Data By Mode'!$AX:$AX,"=No",'Annual Service Data By Mode'!$G:$G,"=Full Reporter"),SUMIFS('Annual Service Data By Mode'!AT:AT,'Annual Service Data By Mode'!$C:$C,"="&amp;$C70,'Annual Service Data By Mode'!$G:$G,"=Full Reporter")),IF($AE$1,SUMIFS('Annual Service Data By Mode'!AT:AT,'Annual Service Data By Mode'!$C:$C,"="&amp;$C70,'Annual Service Data By Mode'!$AX:$AX,"=No"),SUMIFS('Annual Service Data By Mode'!AT:AT,'Annual Service Data By Mode'!$C:$C,"="&amp;$C70)))</calculatedColumnFormula>
    </tableColumn>
    <tableColumn id="22" xr3:uid="{00000000-0010-0000-0400-000016000000}" name="Directional Route Miles" dataDxfId="0">
      <calculatedColumnFormula>IF($AE$6,IF($AE$1,SUMIFS('Annual Service Data By Mode'!AV:AV,'Annual Service Data By Mode'!$C:$C,"="&amp;$C70,'Annual Service Data By Mode'!$AX:$AX,"=No",'Annual Service Data By Mode'!$G:$G,"=Full Reporter"),SUMIFS('Annual Service Data By Mode'!AV:AV,'Annual Service Data By Mode'!$C:$C,"="&amp;$C70,'Annual Service Data By Mode'!$G:$G,"=Full Reporter")),IF($AE$1,SUMIFS('Annual Service Data By Mode'!AV:AV,'Annual Service Data By Mode'!$C:$C,"="&amp;$C70,'Annual Service Data By Mode'!$AX:$AX,"=No"),SUMIFS('Annual Service Data By Mode'!AV:AV,'Annual Service Data By Mode'!$C:$C,"="&amp;$C70)))</calculatedColumnFormula>
    </tableColumn>
  </tableColumns>
  <tableStyleInfo name="TableStyleMedium2" showFirstColumn="0" showLastColumn="0" showRowStripes="1" showColumnStripes="0"/>
  <extLst>
    <ext xmlns:x14="http://schemas.microsoft.com/office/spreadsheetml/2009/9/main" uri="{504A1905-F514-4f6f-8877-14C23A59335A}">
      <x14:table altText="By State" altTextSummary="You can alter the content of this table to include or exclude questionable data, or to select which reporter types are included, using the accessible control panel."/>
    </ext>
  </extLst>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vmlDrawing" Target="../drawings/vmlDrawing3.vml"/><Relationship Id="rId7" Type="http://schemas.openxmlformats.org/officeDocument/2006/relationships/ctrlProp" Target="../ctrlProps/ctrlProp6.xml"/><Relationship Id="rId12"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2.bin"/><Relationship Id="rId6" Type="http://schemas.openxmlformats.org/officeDocument/2006/relationships/ctrlProp" Target="../ctrlProps/ctrlProp5.xml"/><Relationship Id="rId11" Type="http://schemas.openxmlformats.org/officeDocument/2006/relationships/table" Target="../tables/table4.xml"/><Relationship Id="rId5" Type="http://schemas.openxmlformats.org/officeDocument/2006/relationships/ctrlProp" Target="../ctrlProps/ctrlProp4.xml"/><Relationship Id="rId10" Type="http://schemas.openxmlformats.org/officeDocument/2006/relationships/table" Target="../tables/table3.xml"/><Relationship Id="rId4" Type="http://schemas.openxmlformats.org/officeDocument/2006/relationships/ctrlProp" Target="../ctrlProps/ctrlProp3.xm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7"/>
  <sheetViews>
    <sheetView tabSelected="1" workbookViewId="0"/>
  </sheetViews>
  <sheetFormatPr defaultColWidth="8.85546875" defaultRowHeight="15" x14ac:dyDescent="0.25"/>
  <cols>
    <col min="1" max="16384" width="8.85546875" style="170"/>
  </cols>
  <sheetData>
    <row r="1" spans="1:15" x14ac:dyDescent="0.25">
      <c r="A1" s="171"/>
      <c r="B1" s="171"/>
      <c r="C1" s="171"/>
      <c r="D1" s="171"/>
      <c r="E1" s="171"/>
      <c r="F1" s="171"/>
      <c r="G1" s="171"/>
      <c r="H1" s="171"/>
      <c r="I1" s="171"/>
      <c r="J1" s="171"/>
      <c r="K1" s="171"/>
      <c r="L1" s="171"/>
      <c r="M1" s="171"/>
      <c r="N1" s="171"/>
      <c r="O1" s="171"/>
    </row>
    <row r="2" spans="1:15" x14ac:dyDescent="0.25">
      <c r="A2" s="171"/>
      <c r="B2" s="171"/>
      <c r="C2" s="171"/>
      <c r="D2" s="171"/>
      <c r="E2" s="171"/>
      <c r="F2" s="171"/>
      <c r="G2" s="171"/>
      <c r="H2" s="171"/>
      <c r="I2" s="171"/>
      <c r="J2" s="171"/>
      <c r="K2" s="171"/>
      <c r="L2" s="171"/>
      <c r="M2" s="171"/>
      <c r="N2" s="171"/>
      <c r="O2" s="171"/>
    </row>
    <row r="3" spans="1:15" x14ac:dyDescent="0.25">
      <c r="A3" s="171"/>
      <c r="B3" s="171"/>
      <c r="C3" s="171"/>
      <c r="D3" s="171"/>
      <c r="E3" s="171"/>
      <c r="F3" s="171"/>
      <c r="G3" s="171"/>
      <c r="H3" s="171"/>
      <c r="I3" s="171"/>
      <c r="J3" s="171"/>
      <c r="K3" s="171"/>
      <c r="L3" s="171"/>
      <c r="M3" s="171"/>
      <c r="N3" s="171"/>
      <c r="O3" s="171"/>
    </row>
    <row r="4" spans="1:15" x14ac:dyDescent="0.25">
      <c r="A4" s="171"/>
      <c r="B4" s="171"/>
      <c r="C4" s="171"/>
      <c r="D4" s="171"/>
      <c r="E4" s="171"/>
      <c r="F4" s="171"/>
      <c r="G4" s="171"/>
      <c r="H4" s="171"/>
      <c r="I4" s="171"/>
      <c r="J4" s="171"/>
      <c r="K4" s="171"/>
      <c r="L4" s="171"/>
      <c r="M4" s="171"/>
      <c r="N4" s="171"/>
      <c r="O4" s="171"/>
    </row>
    <row r="5" spans="1:15" x14ac:dyDescent="0.25">
      <c r="A5" s="171"/>
      <c r="B5" s="171"/>
      <c r="C5" s="171"/>
      <c r="D5" s="171"/>
      <c r="E5" s="171"/>
      <c r="F5" s="171"/>
      <c r="G5" s="171"/>
      <c r="H5" s="171"/>
      <c r="I5" s="171"/>
      <c r="J5" s="171"/>
      <c r="K5" s="171"/>
      <c r="L5" s="171"/>
      <c r="M5" s="171"/>
      <c r="N5" s="171"/>
      <c r="O5" s="171"/>
    </row>
    <row r="6" spans="1:15" x14ac:dyDescent="0.25">
      <c r="A6" s="171"/>
      <c r="B6" s="171"/>
      <c r="C6" s="171"/>
      <c r="D6" s="171"/>
      <c r="E6" s="171"/>
      <c r="F6" s="171"/>
      <c r="G6" s="171"/>
      <c r="H6" s="171"/>
      <c r="I6" s="171"/>
      <c r="J6" s="171"/>
      <c r="K6" s="171"/>
      <c r="L6" s="171"/>
      <c r="M6" s="171"/>
      <c r="N6" s="171"/>
      <c r="O6" s="171"/>
    </row>
    <row r="7" spans="1:15" x14ac:dyDescent="0.25">
      <c r="A7" s="171"/>
      <c r="B7" s="171"/>
      <c r="C7" s="171"/>
      <c r="D7" s="171"/>
      <c r="E7" s="171"/>
      <c r="F7" s="171"/>
      <c r="G7" s="171"/>
      <c r="H7" s="171"/>
      <c r="I7" s="171"/>
      <c r="J7" s="171"/>
      <c r="K7" s="171"/>
      <c r="L7" s="171"/>
      <c r="M7" s="171"/>
      <c r="N7" s="171"/>
      <c r="O7" s="171"/>
    </row>
    <row r="8" spans="1:15" x14ac:dyDescent="0.25">
      <c r="A8" s="171"/>
      <c r="B8" s="171"/>
      <c r="C8" s="171"/>
      <c r="D8" s="171"/>
      <c r="E8" s="171"/>
      <c r="F8" s="171"/>
      <c r="G8" s="171"/>
      <c r="H8" s="171"/>
      <c r="I8" s="171"/>
      <c r="J8" s="171"/>
      <c r="K8" s="171"/>
      <c r="L8" s="171"/>
      <c r="M8" s="171"/>
      <c r="N8" s="171"/>
      <c r="O8" s="171"/>
    </row>
    <row r="9" spans="1:15" x14ac:dyDescent="0.25">
      <c r="A9" s="171"/>
      <c r="B9" s="171"/>
      <c r="C9" s="171"/>
      <c r="D9" s="171"/>
      <c r="E9" s="171"/>
      <c r="F9" s="171"/>
      <c r="G9" s="171"/>
      <c r="H9" s="171"/>
      <c r="I9" s="171"/>
      <c r="J9" s="171"/>
      <c r="K9" s="171"/>
      <c r="L9" s="171"/>
      <c r="M9" s="171"/>
      <c r="N9" s="171"/>
      <c r="O9" s="171"/>
    </row>
    <row r="10" spans="1:15" x14ac:dyDescent="0.25">
      <c r="A10" s="171"/>
      <c r="B10" s="171"/>
      <c r="C10" s="171"/>
      <c r="D10" s="171"/>
      <c r="E10" s="171"/>
      <c r="F10" s="171"/>
      <c r="G10" s="171"/>
      <c r="H10" s="171"/>
      <c r="I10" s="171"/>
      <c r="J10" s="171"/>
      <c r="K10" s="171"/>
      <c r="L10" s="171"/>
      <c r="M10" s="171"/>
      <c r="N10" s="171"/>
      <c r="O10" s="171"/>
    </row>
    <row r="11" spans="1:15" x14ac:dyDescent="0.25">
      <c r="A11" s="171"/>
      <c r="B11" s="171"/>
      <c r="C11" s="171"/>
      <c r="D11" s="171"/>
      <c r="E11" s="171"/>
      <c r="F11" s="171"/>
      <c r="G11" s="171"/>
      <c r="H11" s="171"/>
      <c r="I11" s="171"/>
      <c r="J11" s="171"/>
      <c r="K11" s="171"/>
      <c r="L11" s="171"/>
      <c r="M11" s="171"/>
      <c r="N11" s="171"/>
      <c r="O11" s="171"/>
    </row>
    <row r="12" spans="1:15" x14ac:dyDescent="0.25">
      <c r="A12" s="171"/>
      <c r="B12" s="171"/>
      <c r="C12" s="171"/>
      <c r="D12" s="171"/>
      <c r="E12" s="171"/>
      <c r="F12" s="171"/>
      <c r="G12" s="171"/>
      <c r="H12" s="171"/>
      <c r="I12" s="171"/>
      <c r="J12" s="171"/>
      <c r="K12" s="171"/>
      <c r="L12" s="171"/>
      <c r="M12" s="171"/>
      <c r="N12" s="171"/>
      <c r="O12" s="171"/>
    </row>
    <row r="13" spans="1:15" x14ac:dyDescent="0.25">
      <c r="A13" s="171"/>
      <c r="B13" s="171"/>
      <c r="C13" s="171"/>
      <c r="D13" s="171"/>
      <c r="E13" s="171"/>
      <c r="F13" s="171"/>
      <c r="G13" s="171"/>
      <c r="H13" s="171"/>
      <c r="I13" s="171"/>
      <c r="J13" s="171"/>
      <c r="K13" s="171"/>
      <c r="L13" s="171"/>
      <c r="M13" s="171"/>
      <c r="N13" s="171"/>
      <c r="O13" s="171"/>
    </row>
    <row r="14" spans="1:15" x14ac:dyDescent="0.25">
      <c r="A14" s="171"/>
      <c r="B14" s="171"/>
      <c r="C14" s="171"/>
      <c r="D14" s="171"/>
      <c r="E14" s="171"/>
      <c r="F14" s="171"/>
      <c r="G14" s="171"/>
      <c r="H14" s="171"/>
      <c r="I14" s="171"/>
      <c r="J14" s="171"/>
      <c r="K14" s="171"/>
      <c r="L14" s="171"/>
      <c r="M14" s="171"/>
      <c r="N14" s="171"/>
      <c r="O14" s="171"/>
    </row>
    <row r="15" spans="1:15" x14ac:dyDescent="0.25">
      <c r="A15" s="171"/>
      <c r="B15" s="171"/>
      <c r="C15" s="171"/>
      <c r="D15" s="171"/>
      <c r="E15" s="171"/>
      <c r="F15" s="171"/>
      <c r="G15" s="171"/>
      <c r="H15" s="171"/>
      <c r="I15" s="171"/>
      <c r="J15" s="171"/>
      <c r="K15" s="171"/>
      <c r="L15" s="171"/>
      <c r="M15" s="171"/>
      <c r="N15" s="171"/>
      <c r="O15" s="171"/>
    </row>
    <row r="16" spans="1:15" x14ac:dyDescent="0.25">
      <c r="A16" s="171"/>
      <c r="B16" s="171"/>
      <c r="C16" s="171"/>
      <c r="D16" s="171"/>
      <c r="E16" s="171"/>
      <c r="F16" s="171"/>
      <c r="G16" s="171"/>
      <c r="H16" s="171"/>
      <c r="I16" s="171"/>
      <c r="J16" s="171"/>
      <c r="K16" s="171"/>
      <c r="L16" s="171"/>
      <c r="M16" s="171"/>
      <c r="N16" s="171"/>
      <c r="O16" s="171"/>
    </row>
    <row r="17" spans="1:15" x14ac:dyDescent="0.25">
      <c r="A17" s="171"/>
      <c r="B17" s="171"/>
      <c r="C17" s="171"/>
      <c r="D17" s="171"/>
      <c r="E17" s="171"/>
      <c r="F17" s="171"/>
      <c r="G17" s="171"/>
      <c r="H17" s="171"/>
      <c r="I17" s="171"/>
      <c r="J17" s="171"/>
      <c r="K17" s="171"/>
      <c r="L17" s="171"/>
      <c r="M17" s="171"/>
      <c r="N17" s="171"/>
      <c r="O17" s="171"/>
    </row>
    <row r="18" spans="1:15" x14ac:dyDescent="0.25">
      <c r="A18" s="171"/>
      <c r="B18" s="171"/>
      <c r="C18" s="171"/>
      <c r="D18" s="171"/>
      <c r="E18" s="171"/>
      <c r="F18" s="171"/>
      <c r="G18" s="171"/>
      <c r="H18" s="171"/>
      <c r="I18" s="171"/>
      <c r="J18" s="171"/>
      <c r="K18" s="171"/>
      <c r="L18" s="171"/>
      <c r="M18" s="171"/>
      <c r="N18" s="171"/>
      <c r="O18" s="171"/>
    </row>
    <row r="19" spans="1:15" x14ac:dyDescent="0.25">
      <c r="A19" s="171"/>
      <c r="B19" s="171"/>
      <c r="C19" s="171"/>
      <c r="D19" s="171"/>
      <c r="E19" s="171"/>
      <c r="F19" s="171"/>
      <c r="G19" s="171"/>
      <c r="H19" s="171"/>
      <c r="I19" s="171"/>
      <c r="J19" s="171"/>
      <c r="K19" s="171"/>
      <c r="L19" s="171"/>
      <c r="M19" s="171"/>
      <c r="N19" s="171"/>
      <c r="O19" s="171"/>
    </row>
    <row r="20" spans="1:15" x14ac:dyDescent="0.25">
      <c r="A20" s="171"/>
      <c r="B20" s="171"/>
      <c r="C20" s="171"/>
      <c r="D20" s="171"/>
      <c r="E20" s="171"/>
      <c r="F20" s="171"/>
      <c r="G20" s="171"/>
      <c r="H20" s="171"/>
      <c r="I20" s="171"/>
      <c r="J20" s="171"/>
      <c r="K20" s="171"/>
      <c r="L20" s="171"/>
      <c r="M20" s="171"/>
      <c r="N20" s="171"/>
      <c r="O20" s="171"/>
    </row>
    <row r="21" spans="1:15" x14ac:dyDescent="0.25">
      <c r="A21" s="171"/>
      <c r="B21" s="171"/>
      <c r="C21" s="171"/>
      <c r="D21" s="171"/>
      <c r="E21" s="171"/>
      <c r="F21" s="171"/>
      <c r="G21" s="171"/>
      <c r="H21" s="171"/>
      <c r="I21" s="171"/>
      <c r="J21" s="171"/>
      <c r="K21" s="171"/>
      <c r="L21" s="171"/>
      <c r="M21" s="171"/>
      <c r="N21" s="171"/>
      <c r="O21" s="171"/>
    </row>
    <row r="22" spans="1:15" x14ac:dyDescent="0.25">
      <c r="A22" s="171"/>
      <c r="B22" s="171"/>
      <c r="C22" s="171"/>
      <c r="D22" s="171"/>
      <c r="E22" s="171"/>
      <c r="F22" s="171"/>
      <c r="G22" s="171"/>
      <c r="H22" s="171"/>
      <c r="I22" s="171"/>
      <c r="J22" s="171"/>
      <c r="K22" s="171"/>
      <c r="L22" s="171"/>
      <c r="M22" s="171"/>
      <c r="N22" s="171"/>
      <c r="O22" s="171"/>
    </row>
    <row r="23" spans="1:15" x14ac:dyDescent="0.25">
      <c r="A23" s="171"/>
      <c r="B23" s="171"/>
      <c r="C23" s="171"/>
      <c r="D23" s="171"/>
      <c r="E23" s="171"/>
      <c r="F23" s="171"/>
      <c r="G23" s="171"/>
      <c r="H23" s="171"/>
      <c r="I23" s="171"/>
      <c r="J23" s="171"/>
      <c r="K23" s="171"/>
      <c r="L23" s="171"/>
      <c r="M23" s="171"/>
      <c r="N23" s="171"/>
      <c r="O23" s="171"/>
    </row>
    <row r="24" spans="1:15" x14ac:dyDescent="0.25">
      <c r="A24" s="171"/>
      <c r="B24" s="171"/>
      <c r="C24" s="171"/>
      <c r="D24" s="171"/>
      <c r="E24" s="171"/>
      <c r="F24" s="171"/>
      <c r="G24" s="171"/>
      <c r="H24" s="171"/>
      <c r="I24" s="171"/>
      <c r="J24" s="171"/>
      <c r="K24" s="171"/>
      <c r="L24" s="171"/>
      <c r="M24" s="171"/>
      <c r="N24" s="171"/>
      <c r="O24" s="171"/>
    </row>
    <row r="25" spans="1:15" x14ac:dyDescent="0.25">
      <c r="A25" s="171"/>
      <c r="B25" s="171"/>
      <c r="C25" s="171"/>
      <c r="D25" s="171"/>
      <c r="E25" s="171"/>
      <c r="F25" s="171"/>
      <c r="G25" s="171"/>
      <c r="H25" s="171"/>
      <c r="I25" s="171"/>
      <c r="J25" s="171"/>
      <c r="K25" s="171"/>
      <c r="L25" s="171"/>
      <c r="M25" s="171"/>
      <c r="N25" s="171"/>
      <c r="O25" s="171"/>
    </row>
    <row r="26" spans="1:15" x14ac:dyDescent="0.25">
      <c r="A26" s="171"/>
      <c r="B26" s="171"/>
      <c r="C26" s="171"/>
      <c r="D26" s="171"/>
      <c r="E26" s="171"/>
      <c r="F26" s="171"/>
      <c r="G26" s="171"/>
      <c r="H26" s="171"/>
      <c r="I26" s="171"/>
      <c r="J26" s="171"/>
      <c r="K26" s="171"/>
      <c r="L26" s="171"/>
      <c r="M26" s="171"/>
      <c r="N26" s="171"/>
      <c r="O26" s="171"/>
    </row>
    <row r="27" spans="1:15" x14ac:dyDescent="0.25">
      <c r="A27" s="171"/>
      <c r="B27" s="171"/>
      <c r="C27" s="171"/>
      <c r="D27" s="171"/>
      <c r="E27" s="171"/>
      <c r="F27" s="171"/>
      <c r="G27" s="171"/>
      <c r="H27" s="171"/>
      <c r="I27" s="171"/>
      <c r="J27" s="171"/>
      <c r="K27" s="171"/>
      <c r="L27" s="171"/>
      <c r="M27" s="171"/>
      <c r="N27" s="171"/>
      <c r="O27" s="17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C62"/>
  <sheetViews>
    <sheetView workbookViewId="0">
      <pane ySplit="1" topLeftCell="A2" activePane="bottomLeft" state="frozen"/>
      <selection pane="bottomLeft" activeCell="A46" sqref="A46"/>
    </sheetView>
  </sheetViews>
  <sheetFormatPr defaultColWidth="8.85546875" defaultRowHeight="15" x14ac:dyDescent="0.25"/>
  <cols>
    <col min="1" max="1" width="19.42578125" customWidth="1"/>
    <col min="2" max="2" width="33.42578125" customWidth="1"/>
    <col min="3" max="3" width="94" customWidth="1"/>
  </cols>
  <sheetData>
    <row r="1" spans="1:3" s="16" customFormat="1" x14ac:dyDescent="0.25">
      <c r="A1" s="15" t="s">
        <v>5241</v>
      </c>
      <c r="B1" s="15" t="s">
        <v>5242</v>
      </c>
      <c r="C1" s="15" t="s">
        <v>5243</v>
      </c>
    </row>
    <row r="2" spans="1:3" x14ac:dyDescent="0.25">
      <c r="A2" s="2" t="s">
        <v>5244</v>
      </c>
      <c r="B2" s="2" t="s">
        <v>5245</v>
      </c>
      <c r="C2" s="2" t="s">
        <v>5246</v>
      </c>
    </row>
    <row r="3" spans="1:3" x14ac:dyDescent="0.25">
      <c r="A3" s="2" t="s">
        <v>9</v>
      </c>
      <c r="B3" s="2" t="s">
        <v>5245</v>
      </c>
      <c r="C3" s="2" t="s">
        <v>5247</v>
      </c>
    </row>
    <row r="4" spans="1:3" x14ac:dyDescent="0.25">
      <c r="A4" s="2" t="s">
        <v>0</v>
      </c>
      <c r="B4" s="2" t="s">
        <v>5245</v>
      </c>
      <c r="C4" s="2" t="s">
        <v>5248</v>
      </c>
    </row>
    <row r="5" spans="1:3" x14ac:dyDescent="0.25">
      <c r="A5" s="7" t="s">
        <v>5656</v>
      </c>
      <c r="B5" s="7" t="s">
        <v>5245</v>
      </c>
      <c r="C5" s="2" t="s">
        <v>5249</v>
      </c>
    </row>
    <row r="6" spans="1:3" x14ac:dyDescent="0.25">
      <c r="A6" s="8" t="s">
        <v>5657</v>
      </c>
      <c r="B6" s="8" t="s">
        <v>5245</v>
      </c>
      <c r="C6" s="2" t="s">
        <v>5250</v>
      </c>
    </row>
    <row r="7" spans="1:3" x14ac:dyDescent="0.25">
      <c r="A7" s="8" t="s">
        <v>165</v>
      </c>
      <c r="B7" s="8" t="s">
        <v>5245</v>
      </c>
      <c r="C7" s="2" t="s">
        <v>5251</v>
      </c>
    </row>
    <row r="8" spans="1:3" x14ac:dyDescent="0.25">
      <c r="A8" s="2" t="s">
        <v>5252</v>
      </c>
      <c r="B8" s="2" t="s">
        <v>5245</v>
      </c>
      <c r="C8" s="2" t="s">
        <v>5253</v>
      </c>
    </row>
    <row r="9" spans="1:3" ht="34.5" x14ac:dyDescent="0.25">
      <c r="A9" s="9" t="s">
        <v>5254</v>
      </c>
      <c r="B9" s="9" t="s">
        <v>5255</v>
      </c>
      <c r="C9" s="2" t="s">
        <v>5256</v>
      </c>
    </row>
    <row r="10" spans="1:3" ht="45.75" x14ac:dyDescent="0.25">
      <c r="A10" s="9" t="s">
        <v>187</v>
      </c>
      <c r="B10" s="9" t="s">
        <v>5257</v>
      </c>
      <c r="C10" s="2" t="s">
        <v>5258</v>
      </c>
    </row>
    <row r="11" spans="1:3" ht="34.5" x14ac:dyDescent="0.25">
      <c r="A11" s="2" t="s">
        <v>2</v>
      </c>
      <c r="B11" s="9" t="s">
        <v>5259</v>
      </c>
      <c r="C11" s="2" t="s">
        <v>5260</v>
      </c>
    </row>
    <row r="12" spans="1:3" ht="34.5" x14ac:dyDescent="0.25">
      <c r="A12" s="2" t="s">
        <v>167</v>
      </c>
      <c r="B12" s="9" t="s">
        <v>5259</v>
      </c>
      <c r="C12" s="2" t="s">
        <v>5261</v>
      </c>
    </row>
    <row r="13" spans="1:3" ht="45.75" x14ac:dyDescent="0.25">
      <c r="A13" s="9" t="s">
        <v>188</v>
      </c>
      <c r="B13" s="9" t="s">
        <v>5257</v>
      </c>
      <c r="C13" s="2" t="s">
        <v>5262</v>
      </c>
    </row>
    <row r="14" spans="1:3" ht="23.25" x14ac:dyDescent="0.25">
      <c r="A14" s="9" t="s">
        <v>5263</v>
      </c>
      <c r="B14" s="9"/>
      <c r="C14" s="2" t="s">
        <v>5264</v>
      </c>
    </row>
    <row r="15" spans="1:3" x14ac:dyDescent="0.25">
      <c r="A15" s="9" t="s">
        <v>5265</v>
      </c>
      <c r="B15" s="9"/>
      <c r="C15" s="2" t="s">
        <v>5266</v>
      </c>
    </row>
    <row r="16" spans="1:3" x14ac:dyDescent="0.25">
      <c r="A16" s="9" t="s">
        <v>1093</v>
      </c>
      <c r="B16" s="9"/>
      <c r="C16" s="2" t="s">
        <v>5267</v>
      </c>
    </row>
    <row r="17" spans="1:3" x14ac:dyDescent="0.25">
      <c r="A17" s="9" t="s">
        <v>965</v>
      </c>
      <c r="B17" s="9"/>
      <c r="C17" s="2" t="s">
        <v>5268</v>
      </c>
    </row>
    <row r="18" spans="1:3" ht="23.25" x14ac:dyDescent="0.25">
      <c r="A18" s="9" t="s">
        <v>944</v>
      </c>
      <c r="B18" s="9"/>
      <c r="C18" s="2" t="s">
        <v>5269</v>
      </c>
    </row>
    <row r="19" spans="1:3" x14ac:dyDescent="0.25">
      <c r="A19" s="9" t="s">
        <v>5270</v>
      </c>
      <c r="B19" s="9"/>
      <c r="C19" s="2" t="s">
        <v>5271</v>
      </c>
    </row>
    <row r="20" spans="1:3" ht="34.5" x14ac:dyDescent="0.25">
      <c r="A20" s="9" t="s">
        <v>192</v>
      </c>
      <c r="B20" s="9"/>
      <c r="C20" s="2" t="s">
        <v>5272</v>
      </c>
    </row>
    <row r="21" spans="1:3" ht="34.5" x14ac:dyDescent="0.25">
      <c r="A21" s="9" t="s">
        <v>5273</v>
      </c>
      <c r="B21" s="9"/>
      <c r="C21" s="2" t="s">
        <v>5274</v>
      </c>
    </row>
    <row r="22" spans="1:3" ht="57" x14ac:dyDescent="0.25">
      <c r="A22" s="9" t="s">
        <v>5275</v>
      </c>
      <c r="B22" s="9"/>
      <c r="C22" s="2" t="s">
        <v>5276</v>
      </c>
    </row>
    <row r="23" spans="1:3" ht="23.25" x14ac:dyDescent="0.25">
      <c r="A23" s="9" t="s">
        <v>5277</v>
      </c>
      <c r="B23" s="9"/>
      <c r="C23" s="2" t="s">
        <v>5278</v>
      </c>
    </row>
    <row r="24" spans="1:3" ht="68.25" x14ac:dyDescent="0.25">
      <c r="A24" s="9" t="s">
        <v>5279</v>
      </c>
      <c r="B24" s="9"/>
      <c r="C24" s="2" t="s">
        <v>5280</v>
      </c>
    </row>
    <row r="25" spans="1:3" ht="102" x14ac:dyDescent="0.25">
      <c r="A25" s="9" t="s">
        <v>5281</v>
      </c>
      <c r="B25" s="9"/>
      <c r="C25" s="2" t="s">
        <v>5282</v>
      </c>
    </row>
    <row r="26" spans="1:3" ht="23.25" x14ac:dyDescent="0.25">
      <c r="A26" s="9" t="s">
        <v>5283</v>
      </c>
      <c r="B26" s="9"/>
      <c r="C26" s="2" t="s">
        <v>5284</v>
      </c>
    </row>
    <row r="27" spans="1:3" ht="34.5" x14ac:dyDescent="0.25">
      <c r="A27" s="9" t="s">
        <v>5285</v>
      </c>
      <c r="B27" s="9"/>
      <c r="C27" s="2" t="s">
        <v>5286</v>
      </c>
    </row>
    <row r="28" spans="1:3" ht="192" x14ac:dyDescent="0.25">
      <c r="A28" s="9" t="s">
        <v>5287</v>
      </c>
      <c r="B28" s="9"/>
      <c r="C28" s="2" t="s">
        <v>5288</v>
      </c>
    </row>
    <row r="29" spans="1:3" ht="135.75" x14ac:dyDescent="0.25">
      <c r="A29" s="9" t="s">
        <v>5289</v>
      </c>
      <c r="B29" s="9"/>
      <c r="C29" s="2" t="s">
        <v>5290</v>
      </c>
    </row>
    <row r="30" spans="1:3" ht="23.25" x14ac:dyDescent="0.25">
      <c r="A30" s="9" t="s">
        <v>5291</v>
      </c>
      <c r="B30" s="9"/>
      <c r="C30" s="2" t="s">
        <v>5292</v>
      </c>
    </row>
    <row r="31" spans="1:3" ht="68.25" x14ac:dyDescent="0.25">
      <c r="A31" s="9" t="s">
        <v>5293</v>
      </c>
      <c r="B31" s="9"/>
      <c r="C31" s="2" t="s">
        <v>5294</v>
      </c>
    </row>
    <row r="32" spans="1:3" ht="57" x14ac:dyDescent="0.25">
      <c r="A32" s="9" t="s">
        <v>5295</v>
      </c>
      <c r="B32" s="9"/>
      <c r="C32" s="2" t="s">
        <v>5296</v>
      </c>
    </row>
    <row r="33" spans="1:3" ht="34.5" x14ac:dyDescent="0.25">
      <c r="A33" s="9" t="s">
        <v>5297</v>
      </c>
      <c r="B33" s="9"/>
      <c r="C33" s="2" t="s">
        <v>5298</v>
      </c>
    </row>
    <row r="34" spans="1:3" ht="45.75" x14ac:dyDescent="0.25">
      <c r="A34" s="9" t="s">
        <v>5299</v>
      </c>
      <c r="B34" s="9"/>
      <c r="C34" s="2" t="s">
        <v>5300</v>
      </c>
    </row>
    <row r="35" spans="1:3" ht="57" x14ac:dyDescent="0.25">
      <c r="A35" s="9" t="s">
        <v>5301</v>
      </c>
      <c r="B35" s="9"/>
      <c r="C35" s="2" t="s">
        <v>5302</v>
      </c>
    </row>
    <row r="36" spans="1:3" ht="23.25" x14ac:dyDescent="0.25">
      <c r="A36" s="9" t="s">
        <v>5303</v>
      </c>
      <c r="B36" s="9"/>
      <c r="C36" s="2" t="s">
        <v>5304</v>
      </c>
    </row>
    <row r="37" spans="1:3" ht="23.25" x14ac:dyDescent="0.25">
      <c r="A37" s="9" t="s">
        <v>5305</v>
      </c>
      <c r="B37" s="9"/>
      <c r="C37" s="2" t="s">
        <v>5306</v>
      </c>
    </row>
    <row r="38" spans="1:3" ht="34.5" x14ac:dyDescent="0.25">
      <c r="A38" s="9" t="s">
        <v>5307</v>
      </c>
      <c r="B38" s="9"/>
      <c r="C38" s="2" t="s">
        <v>5308</v>
      </c>
    </row>
    <row r="39" spans="1:3" ht="34.5" x14ac:dyDescent="0.25">
      <c r="A39" s="9" t="s">
        <v>5309</v>
      </c>
      <c r="B39" s="9"/>
      <c r="C39" s="2" t="s">
        <v>5310</v>
      </c>
    </row>
    <row r="40" spans="1:3" ht="23.25" x14ac:dyDescent="0.25">
      <c r="A40" s="9" t="s">
        <v>5311</v>
      </c>
      <c r="B40" s="9"/>
      <c r="C40" s="2" t="s">
        <v>5312</v>
      </c>
    </row>
    <row r="41" spans="1:3" ht="34.5" x14ac:dyDescent="0.25">
      <c r="A41" s="9" t="s">
        <v>5313</v>
      </c>
      <c r="B41" s="9"/>
      <c r="C41" s="2" t="s">
        <v>5314</v>
      </c>
    </row>
    <row r="42" spans="1:3" ht="57" x14ac:dyDescent="0.25">
      <c r="A42" s="9" t="s">
        <v>5315</v>
      </c>
      <c r="B42" s="9"/>
      <c r="C42" s="2" t="s">
        <v>5439</v>
      </c>
    </row>
    <row r="43" spans="1:3" ht="23.25" x14ac:dyDescent="0.25">
      <c r="A43" s="9" t="s">
        <v>5316</v>
      </c>
      <c r="B43" s="9"/>
      <c r="C43" s="2" t="s">
        <v>5317</v>
      </c>
    </row>
    <row r="44" spans="1:3" ht="23.25" x14ac:dyDescent="0.25">
      <c r="A44" s="9" t="s">
        <v>5318</v>
      </c>
      <c r="B44" s="9"/>
      <c r="C44" s="2" t="s">
        <v>5319</v>
      </c>
    </row>
    <row r="45" spans="1:3" x14ac:dyDescent="0.25">
      <c r="A45" s="9" t="s">
        <v>177</v>
      </c>
      <c r="B45" s="9" t="s">
        <v>5320</v>
      </c>
      <c r="C45" s="9" t="s">
        <v>5321</v>
      </c>
    </row>
    <row r="46" spans="1:3" ht="45.75" x14ac:dyDescent="0.25">
      <c r="A46" s="9" t="s">
        <v>174</v>
      </c>
      <c r="B46" s="9" t="s">
        <v>5257</v>
      </c>
      <c r="C46" s="9" t="s">
        <v>5322</v>
      </c>
    </row>
    <row r="47" spans="1:3" ht="23.25" x14ac:dyDescent="0.25">
      <c r="A47" s="9" t="s">
        <v>175</v>
      </c>
      <c r="B47" s="9" t="s">
        <v>5320</v>
      </c>
      <c r="C47" s="9" t="s">
        <v>5323</v>
      </c>
    </row>
    <row r="48" spans="1:3" ht="45.75" x14ac:dyDescent="0.25">
      <c r="A48" s="9" t="s">
        <v>5337</v>
      </c>
      <c r="B48" s="9" t="s">
        <v>5257</v>
      </c>
      <c r="C48" s="9" t="s">
        <v>5339</v>
      </c>
    </row>
    <row r="49" spans="1:3" ht="34.5" x14ac:dyDescent="0.25">
      <c r="A49" s="9" t="s">
        <v>168</v>
      </c>
      <c r="B49" s="9" t="s">
        <v>5320</v>
      </c>
      <c r="C49" s="9" t="s">
        <v>5324</v>
      </c>
    </row>
    <row r="50" spans="1:3" ht="102" x14ac:dyDescent="0.25">
      <c r="A50" s="9" t="s">
        <v>169</v>
      </c>
      <c r="B50" s="9" t="s">
        <v>5320</v>
      </c>
      <c r="C50" s="9" t="s">
        <v>5325</v>
      </c>
    </row>
    <row r="51" spans="1:3" ht="79.5" x14ac:dyDescent="0.25">
      <c r="A51" s="9" t="s">
        <v>170</v>
      </c>
      <c r="B51" s="9" t="s">
        <v>5257</v>
      </c>
      <c r="C51" s="9" t="s">
        <v>5326</v>
      </c>
    </row>
    <row r="52" spans="1:3" ht="124.5" x14ac:dyDescent="0.25">
      <c r="A52" s="9" t="s">
        <v>171</v>
      </c>
      <c r="B52" s="9" t="s">
        <v>5320</v>
      </c>
      <c r="C52" s="9" t="s">
        <v>5327</v>
      </c>
    </row>
    <row r="53" spans="1:3" ht="102" x14ac:dyDescent="0.25">
      <c r="A53" s="9" t="s">
        <v>179</v>
      </c>
      <c r="B53" s="9" t="s">
        <v>5320</v>
      </c>
      <c r="C53" s="9" t="s">
        <v>5328</v>
      </c>
    </row>
    <row r="54" spans="1:3" ht="90.75" x14ac:dyDescent="0.25">
      <c r="A54" s="9" t="s">
        <v>180</v>
      </c>
      <c r="B54" s="9" t="s">
        <v>5257</v>
      </c>
      <c r="C54" s="9" t="s">
        <v>5329</v>
      </c>
    </row>
    <row r="55" spans="1:3" ht="124.5" x14ac:dyDescent="0.25">
      <c r="A55" s="9" t="s">
        <v>172</v>
      </c>
      <c r="B55" s="9" t="s">
        <v>5320</v>
      </c>
      <c r="C55" s="9" t="s">
        <v>5330</v>
      </c>
    </row>
    <row r="56" spans="1:3" ht="79.5" x14ac:dyDescent="0.25">
      <c r="A56" s="9" t="s">
        <v>178</v>
      </c>
      <c r="B56" s="9" t="s">
        <v>5320</v>
      </c>
      <c r="C56" s="9" t="s">
        <v>5331</v>
      </c>
    </row>
    <row r="57" spans="1:3" ht="79.5" x14ac:dyDescent="0.25">
      <c r="A57" s="9" t="s">
        <v>181</v>
      </c>
      <c r="B57" s="9" t="s">
        <v>5320</v>
      </c>
      <c r="C57" s="9" t="s">
        <v>5332</v>
      </c>
    </row>
    <row r="58" spans="1:3" ht="90.75" x14ac:dyDescent="0.25">
      <c r="A58" s="9" t="s">
        <v>182</v>
      </c>
      <c r="B58" s="9" t="s">
        <v>5320</v>
      </c>
      <c r="C58" s="9" t="s">
        <v>5333</v>
      </c>
    </row>
    <row r="59" spans="1:3" ht="90.75" x14ac:dyDescent="0.25">
      <c r="A59" s="9" t="s">
        <v>183</v>
      </c>
      <c r="B59" s="9" t="s">
        <v>5320</v>
      </c>
      <c r="C59" s="9" t="s">
        <v>5334</v>
      </c>
    </row>
    <row r="60" spans="1:3" ht="45.75" x14ac:dyDescent="0.25">
      <c r="A60" s="9" t="s">
        <v>4</v>
      </c>
      <c r="B60" s="9" t="s">
        <v>5257</v>
      </c>
      <c r="C60" s="9" t="s">
        <v>5335</v>
      </c>
    </row>
    <row r="61" spans="1:3" x14ac:dyDescent="0.25">
      <c r="A61" s="9" t="s">
        <v>5</v>
      </c>
      <c r="B61" s="9" t="s">
        <v>5320</v>
      </c>
      <c r="C61" s="9" t="s">
        <v>5336</v>
      </c>
    </row>
    <row r="62" spans="1:3" ht="79.5" x14ac:dyDescent="0.25">
      <c r="A62" s="9" t="s">
        <v>5659</v>
      </c>
      <c r="B62" s="9" t="s">
        <v>5320</v>
      </c>
      <c r="C62" s="9" t="s">
        <v>5661</v>
      </c>
    </row>
  </sheetData>
  <conditionalFormatting sqref="A2:B13">
    <cfRule type="expression" dxfId="137" priority="12">
      <formula>MOD(ROW(),2)=0</formula>
    </cfRule>
  </conditionalFormatting>
  <conditionalFormatting sqref="C2:C13">
    <cfRule type="expression" dxfId="136" priority="11">
      <formula>MOD(ROW(),2)=0</formula>
    </cfRule>
  </conditionalFormatting>
  <conditionalFormatting sqref="C14:C44">
    <cfRule type="expression" dxfId="135" priority="10">
      <formula>MOD(ROW(),2)=0</formula>
    </cfRule>
  </conditionalFormatting>
  <conditionalFormatting sqref="A14:B44">
    <cfRule type="expression" dxfId="134" priority="9">
      <formula>MOD(ROW(),2)=0</formula>
    </cfRule>
  </conditionalFormatting>
  <conditionalFormatting sqref="A45:C47 A49:C61 A48:B48 A62:B62">
    <cfRule type="expression" dxfId="133" priority="3">
      <formula>MOD(ROW(),2)=0</formula>
    </cfRule>
  </conditionalFormatting>
  <conditionalFormatting sqref="C48">
    <cfRule type="expression" dxfId="132" priority="2">
      <formula>MOD(ROW(),2)=0</formula>
    </cfRule>
  </conditionalFormatting>
  <conditionalFormatting sqref="C62">
    <cfRule type="expression" dxfId="131"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BL3699"/>
  <sheetViews>
    <sheetView workbookViewId="0">
      <pane xSplit="3" ySplit="1" topLeftCell="D2" activePane="bottomRight" state="frozen"/>
      <selection pane="topRight" activeCell="D1" sqref="D1"/>
      <selection pane="bottomLeft" activeCell="A2" sqref="A2"/>
      <selection pane="bottomRight"/>
    </sheetView>
  </sheetViews>
  <sheetFormatPr defaultColWidth="9.140625" defaultRowHeight="11.25" x14ac:dyDescent="0.2"/>
  <cols>
    <col min="1" max="1" width="33.85546875" style="1" customWidth="1"/>
    <col min="2" max="2" width="15.42578125" style="1" customWidth="1"/>
    <col min="3" max="3" width="7.28515625" style="3" customWidth="1"/>
    <col min="4" max="4" width="8.7109375" style="174" customWidth="1"/>
    <col min="5" max="5" width="8.7109375" style="177" customWidth="1"/>
    <col min="6" max="6" width="19.7109375" style="3" customWidth="1"/>
    <col min="7" max="7" width="14.5703125" style="5" customWidth="1"/>
    <col min="8" max="8" width="12.85546875" style="94" customWidth="1"/>
    <col min="9" max="9" width="9.140625" style="13" customWidth="1"/>
    <col min="10" max="11" width="9.140625" style="6" customWidth="1"/>
    <col min="12" max="12" width="9.140625" style="4" customWidth="1"/>
    <col min="13" max="13" width="14.42578125" style="1" hidden="1" customWidth="1"/>
    <col min="14" max="14" width="11.42578125" style="186" customWidth="1"/>
    <col min="15" max="15" width="14.28515625" style="12" hidden="1" customWidth="1"/>
    <col min="16" max="16" width="8.140625" style="14" customWidth="1"/>
    <col min="17" max="17" width="14" style="12" hidden="1" customWidth="1"/>
    <col min="18" max="18" width="10.85546875" style="14" bestFit="1" customWidth="1"/>
    <col min="19" max="19" width="14.28515625" style="12" hidden="1" customWidth="1"/>
    <col min="20" max="20" width="10.42578125" style="14" bestFit="1" customWidth="1"/>
    <col min="21" max="21" width="14" style="12" hidden="1" customWidth="1"/>
    <col min="22" max="22" width="11.42578125" style="17" customWidth="1"/>
    <col min="23" max="23" width="14.28515625" style="12" hidden="1" customWidth="1"/>
    <col min="24" max="24" width="10.140625" style="17" bestFit="1" customWidth="1"/>
    <col min="25" max="25" width="14.7109375" style="12" hidden="1" customWidth="1"/>
    <col min="26" max="26" width="10.140625" style="17" bestFit="1" customWidth="1"/>
    <col min="27" max="27" width="14.140625" style="12" hidden="1" customWidth="1"/>
    <col min="28" max="28" width="10.140625" style="17" bestFit="1" customWidth="1"/>
    <col min="29" max="29" width="13.7109375" style="12" hidden="1" customWidth="1"/>
    <col min="30" max="30" width="9.28515625" style="17" bestFit="1" customWidth="1"/>
    <col min="31" max="31" width="13.5703125" style="12" hidden="1" customWidth="1"/>
    <col min="32" max="32" width="10.140625" style="17" bestFit="1" customWidth="1"/>
    <col min="33" max="33" width="14.7109375" style="12" hidden="1" customWidth="1"/>
    <col min="34" max="34" width="10.140625" style="17" bestFit="1" customWidth="1"/>
    <col min="35" max="35" width="14.42578125" style="12" hidden="1" customWidth="1"/>
    <col min="36" max="36" width="12" style="17" bestFit="1" customWidth="1"/>
    <col min="37" max="37" width="14" style="12" hidden="1" customWidth="1"/>
    <col min="38" max="38" width="13.140625" style="17" bestFit="1" customWidth="1"/>
    <col min="39" max="39" width="14" style="12" hidden="1" customWidth="1"/>
    <col min="40" max="40" width="12.42578125" style="17" bestFit="1" customWidth="1"/>
    <col min="41" max="41" width="13.5703125" style="12" hidden="1" customWidth="1"/>
    <col min="42" max="42" width="13.140625" style="172" bestFit="1" customWidth="1"/>
    <col min="43" max="43" width="14.140625" style="12" hidden="1" customWidth="1"/>
    <col min="44" max="44" width="11.85546875" style="17" bestFit="1" customWidth="1"/>
    <col min="45" max="45" width="13.5703125" style="12" hidden="1" customWidth="1"/>
    <col min="46" max="46" width="16.85546875" style="17" bestFit="1" customWidth="1"/>
    <col min="47" max="47" width="14.140625" style="1" hidden="1" customWidth="1"/>
    <col min="48" max="48" width="11.140625" style="185" customWidth="1"/>
    <col min="49" max="49" width="14.28515625" style="1" hidden="1" customWidth="1"/>
    <col min="50" max="50" width="11" style="1" hidden="1" customWidth="1"/>
    <col min="51" max="59" width="9.140625" style="1" customWidth="1"/>
    <col min="60" max="63" width="9.140625" style="1"/>
    <col min="64" max="64" width="9.42578125" style="1" hidden="1" customWidth="1"/>
    <col min="65" max="16384" width="9.140625" style="1"/>
  </cols>
  <sheetData>
    <row r="1" spans="1:64" s="11" customFormat="1" ht="45" x14ac:dyDescent="0.2">
      <c r="A1" s="11" t="s">
        <v>5244</v>
      </c>
      <c r="B1" s="11" t="s">
        <v>9</v>
      </c>
      <c r="C1" s="11" t="s">
        <v>0</v>
      </c>
      <c r="D1" s="11" t="s">
        <v>5656</v>
      </c>
      <c r="E1" s="11" t="s">
        <v>5657</v>
      </c>
      <c r="F1" s="11" t="s">
        <v>165</v>
      </c>
      <c r="G1" s="11" t="s">
        <v>166</v>
      </c>
      <c r="H1" s="11" t="s">
        <v>5254</v>
      </c>
      <c r="I1" s="11" t="s">
        <v>187</v>
      </c>
      <c r="J1" s="11" t="s">
        <v>2</v>
      </c>
      <c r="K1" s="11" t="s">
        <v>167</v>
      </c>
      <c r="L1" s="11" t="s">
        <v>188</v>
      </c>
      <c r="M1" s="11" t="s">
        <v>5222</v>
      </c>
      <c r="N1" s="25" t="s">
        <v>177</v>
      </c>
      <c r="O1" s="11" t="s">
        <v>5223</v>
      </c>
      <c r="P1" s="11" t="s">
        <v>174</v>
      </c>
      <c r="Q1" s="11" t="s">
        <v>5224</v>
      </c>
      <c r="R1" s="11" t="s">
        <v>175</v>
      </c>
      <c r="S1" s="11" t="s">
        <v>5225</v>
      </c>
      <c r="T1" s="11" t="s">
        <v>5337</v>
      </c>
      <c r="U1" s="11" t="s">
        <v>5338</v>
      </c>
      <c r="V1" s="11" t="s">
        <v>168</v>
      </c>
      <c r="W1" s="11" t="s">
        <v>5238</v>
      </c>
      <c r="X1" s="11" t="s">
        <v>169</v>
      </c>
      <c r="Y1" s="11" t="s">
        <v>5237</v>
      </c>
      <c r="Z1" s="11" t="s">
        <v>170</v>
      </c>
      <c r="AA1" s="11" t="s">
        <v>5236</v>
      </c>
      <c r="AB1" s="11" t="s">
        <v>171</v>
      </c>
      <c r="AC1" s="24" t="s">
        <v>5235</v>
      </c>
      <c r="AD1" s="26" t="s">
        <v>179</v>
      </c>
      <c r="AE1" s="24" t="s">
        <v>5234</v>
      </c>
      <c r="AF1" s="26" t="s">
        <v>5408</v>
      </c>
      <c r="AG1" s="24" t="s">
        <v>5233</v>
      </c>
      <c r="AH1" s="26" t="s">
        <v>172</v>
      </c>
      <c r="AI1" s="24" t="s">
        <v>5232</v>
      </c>
      <c r="AJ1" s="26" t="s">
        <v>178</v>
      </c>
      <c r="AK1" s="24" t="s">
        <v>5231</v>
      </c>
      <c r="AL1" s="26" t="s">
        <v>5409</v>
      </c>
      <c r="AM1" s="24" t="s">
        <v>5230</v>
      </c>
      <c r="AN1" s="26" t="s">
        <v>182</v>
      </c>
      <c r="AO1" s="24" t="s">
        <v>5229</v>
      </c>
      <c r="AP1" s="26" t="s">
        <v>5410</v>
      </c>
      <c r="AQ1" s="24" t="s">
        <v>5228</v>
      </c>
      <c r="AR1" s="26" t="s">
        <v>4</v>
      </c>
      <c r="AS1" s="24" t="s">
        <v>5227</v>
      </c>
      <c r="AT1" s="26" t="s">
        <v>5</v>
      </c>
      <c r="AU1" s="25" t="s">
        <v>5226</v>
      </c>
      <c r="AV1" s="181" t="s">
        <v>5659</v>
      </c>
      <c r="AW1" s="25" t="s">
        <v>5660</v>
      </c>
      <c r="AX1" s="11" t="s">
        <v>5340</v>
      </c>
      <c r="BL1" s="11">
        <f>IF(BL4=1,1,0)</f>
        <v>1</v>
      </c>
    </row>
    <row r="2" spans="1:64" x14ac:dyDescent="0.2">
      <c r="A2" s="1" t="s">
        <v>648</v>
      </c>
      <c r="B2" s="1" t="s">
        <v>606</v>
      </c>
      <c r="C2" s="1" t="s">
        <v>73</v>
      </c>
      <c r="D2" s="174">
        <v>2008</v>
      </c>
      <c r="E2" s="177">
        <v>20008</v>
      </c>
      <c r="F2" s="1" t="s">
        <v>302</v>
      </c>
      <c r="G2" s="1" t="s">
        <v>192</v>
      </c>
      <c r="H2" s="17">
        <v>18351295</v>
      </c>
      <c r="I2" s="12">
        <v>10856</v>
      </c>
      <c r="J2" s="1" t="s">
        <v>25</v>
      </c>
      <c r="K2" s="1" t="s">
        <v>8</v>
      </c>
      <c r="L2" s="4">
        <v>5364</v>
      </c>
      <c r="N2" s="186">
        <v>587</v>
      </c>
      <c r="P2" s="14">
        <v>18.235299999999999</v>
      </c>
      <c r="R2" s="14">
        <v>3.8005</v>
      </c>
      <c r="T2" s="14">
        <v>137.5479</v>
      </c>
      <c r="V2" s="17">
        <v>374986757</v>
      </c>
      <c r="X2" s="17">
        <v>359360705</v>
      </c>
      <c r="Z2" s="17">
        <v>348452183</v>
      </c>
      <c r="AB2" s="17">
        <v>10908522</v>
      </c>
      <c r="AD2" s="17">
        <v>20129395</v>
      </c>
      <c r="AF2" s="17">
        <v>19108654</v>
      </c>
      <c r="AH2" s="17">
        <v>1020741</v>
      </c>
      <c r="AJ2" s="17">
        <v>39427333</v>
      </c>
      <c r="AL2" s="17">
        <v>38214978</v>
      </c>
      <c r="AN2" s="17">
        <v>2207604</v>
      </c>
      <c r="AP2" s="172">
        <v>2095653</v>
      </c>
      <c r="AR2" s="17">
        <v>2628355851</v>
      </c>
      <c r="AT2" s="17">
        <v>9989099073</v>
      </c>
      <c r="AV2" s="185">
        <v>493.68</v>
      </c>
      <c r="AW2" s="1" t="s">
        <v>5655</v>
      </c>
      <c r="AX2" s="1" t="str">
        <f t="shared" ref="AX2:AX65" si="0">IF(AW2&amp;AU2&amp;AS2&amp;AQ2&amp;AO2&amp;AM2&amp;AK2&amp;AI2&amp;AG2&amp;AE2&amp;AC2&amp;AA2&amp;Y2&amp;W2&amp;U2&amp;S2&amp;Q2&amp;O2&amp;M2&lt;&gt;"","Yes","No")</f>
        <v>No</v>
      </c>
      <c r="BL2" s="1" t="s">
        <v>5406</v>
      </c>
    </row>
    <row r="3" spans="1:64" x14ac:dyDescent="0.2">
      <c r="A3" s="1" t="s">
        <v>648</v>
      </c>
      <c r="B3" s="1" t="s">
        <v>606</v>
      </c>
      <c r="C3" s="1" t="s">
        <v>73</v>
      </c>
      <c r="D3" s="174">
        <v>2008</v>
      </c>
      <c r="E3" s="177">
        <v>20008</v>
      </c>
      <c r="F3" s="1" t="s">
        <v>302</v>
      </c>
      <c r="G3" s="1" t="s">
        <v>192</v>
      </c>
      <c r="H3" s="17">
        <v>18351295</v>
      </c>
      <c r="I3" s="12">
        <v>10856</v>
      </c>
      <c r="J3" s="1" t="s">
        <v>26</v>
      </c>
      <c r="K3" s="1" t="s">
        <v>8</v>
      </c>
      <c r="L3" s="4">
        <v>146</v>
      </c>
      <c r="N3" s="186">
        <v>0</v>
      </c>
      <c r="P3" s="14">
        <v>6.5286</v>
      </c>
      <c r="R3" s="14">
        <v>1.8525</v>
      </c>
      <c r="T3" s="14">
        <v>59.639899999999997</v>
      </c>
      <c r="V3" s="17">
        <v>3228851</v>
      </c>
      <c r="X3" s="17">
        <v>3521812</v>
      </c>
      <c r="Z3" s="17">
        <v>3314181</v>
      </c>
      <c r="AB3" s="17">
        <v>207631</v>
      </c>
      <c r="AD3" s="17">
        <v>539544</v>
      </c>
      <c r="AF3" s="17">
        <v>507644</v>
      </c>
      <c r="AH3" s="17">
        <v>31900</v>
      </c>
      <c r="AJ3" s="17">
        <v>0</v>
      </c>
      <c r="AL3" s="17">
        <v>0</v>
      </c>
      <c r="AN3" s="17">
        <v>0</v>
      </c>
      <c r="AP3" s="172">
        <v>0</v>
      </c>
      <c r="AR3" s="17">
        <v>30275821</v>
      </c>
      <c r="AT3" s="17">
        <v>56084904</v>
      </c>
      <c r="AV3" s="185">
        <v>64.63</v>
      </c>
      <c r="AW3" s="1" t="s">
        <v>5655</v>
      </c>
      <c r="AX3" s="1" t="str">
        <f t="shared" si="0"/>
        <v>No</v>
      </c>
      <c r="BL3" s="1" t="s">
        <v>5407</v>
      </c>
    </row>
    <row r="4" spans="1:64" x14ac:dyDescent="0.2">
      <c r="A4" s="1" t="s">
        <v>648</v>
      </c>
      <c r="B4" s="1" t="s">
        <v>606</v>
      </c>
      <c r="C4" s="1" t="s">
        <v>73</v>
      </c>
      <c r="D4" s="174">
        <v>2008</v>
      </c>
      <c r="E4" s="177">
        <v>20008</v>
      </c>
      <c r="F4" s="1" t="s">
        <v>302</v>
      </c>
      <c r="G4" s="1" t="s">
        <v>192</v>
      </c>
      <c r="H4" s="17">
        <v>18351295</v>
      </c>
      <c r="I4" s="12">
        <v>10856</v>
      </c>
      <c r="J4" s="1" t="s">
        <v>10</v>
      </c>
      <c r="K4" s="1" t="s">
        <v>12</v>
      </c>
      <c r="L4" s="4">
        <v>1602</v>
      </c>
      <c r="N4" s="186">
        <v>0</v>
      </c>
      <c r="P4" s="14">
        <v>9.3443000000000005</v>
      </c>
      <c r="R4" s="14">
        <v>8.9443000000000001</v>
      </c>
      <c r="T4" s="14">
        <v>1.1893</v>
      </c>
      <c r="V4" s="17">
        <v>0</v>
      </c>
      <c r="X4" s="17">
        <v>49865582</v>
      </c>
      <c r="Z4" s="17">
        <v>39961650</v>
      </c>
      <c r="AB4" s="17">
        <v>9903932</v>
      </c>
      <c r="AD4" s="17">
        <v>5300026</v>
      </c>
      <c r="AF4" s="17">
        <v>4276565</v>
      </c>
      <c r="AH4" s="17">
        <v>1023461</v>
      </c>
      <c r="AJ4" s="17">
        <v>0</v>
      </c>
      <c r="AL4" s="17">
        <v>0</v>
      </c>
      <c r="AN4" s="17">
        <v>0</v>
      </c>
      <c r="AP4" s="172">
        <v>0</v>
      </c>
      <c r="AR4" s="17">
        <v>5086003</v>
      </c>
      <c r="AT4" s="17">
        <v>45490979</v>
      </c>
      <c r="AV4" s="185">
        <v>0</v>
      </c>
      <c r="AW4" s="1" t="s">
        <v>5655</v>
      </c>
      <c r="AX4" s="1" t="str">
        <f t="shared" si="0"/>
        <v>No</v>
      </c>
      <c r="BL4" s="1">
        <v>1</v>
      </c>
    </row>
    <row r="5" spans="1:64" x14ac:dyDescent="0.2">
      <c r="A5" s="1" t="s">
        <v>648</v>
      </c>
      <c r="B5" s="1" t="s">
        <v>606</v>
      </c>
      <c r="C5" s="1" t="s">
        <v>73</v>
      </c>
      <c r="D5" s="174">
        <v>2008</v>
      </c>
      <c r="E5" s="177">
        <v>20008</v>
      </c>
      <c r="F5" s="1" t="s">
        <v>302</v>
      </c>
      <c r="G5" s="1" t="s">
        <v>192</v>
      </c>
      <c r="H5" s="17">
        <v>18351295</v>
      </c>
      <c r="I5" s="12">
        <v>10856</v>
      </c>
      <c r="J5" s="1" t="s">
        <v>11</v>
      </c>
      <c r="K5" s="1" t="s">
        <v>8</v>
      </c>
      <c r="L5" s="4">
        <v>3256</v>
      </c>
      <c r="N5" s="186">
        <v>0</v>
      </c>
      <c r="P5" s="14">
        <v>7.0716000000000001</v>
      </c>
      <c r="R5" s="14">
        <v>2.1278000000000001</v>
      </c>
      <c r="T5" s="14">
        <v>57.016100000000002</v>
      </c>
      <c r="V5" s="17">
        <v>85194962</v>
      </c>
      <c r="X5" s="17">
        <v>98274004</v>
      </c>
      <c r="Z5" s="17">
        <v>85824679</v>
      </c>
      <c r="AB5" s="17">
        <v>12449325</v>
      </c>
      <c r="AD5" s="17">
        <v>13898666</v>
      </c>
      <c r="AF5" s="17">
        <v>12136604</v>
      </c>
      <c r="AH5" s="17">
        <v>1762062</v>
      </c>
      <c r="AJ5" s="17">
        <v>0</v>
      </c>
      <c r="AL5" s="17">
        <v>0</v>
      </c>
      <c r="AN5" s="17">
        <v>0</v>
      </c>
      <c r="AP5" s="172">
        <v>0</v>
      </c>
      <c r="AR5" s="17">
        <v>691981427</v>
      </c>
      <c r="AT5" s="17">
        <v>1472423041</v>
      </c>
      <c r="AV5" s="185">
        <v>1768.32</v>
      </c>
      <c r="AW5" s="1" t="s">
        <v>5655</v>
      </c>
      <c r="AX5" s="1" t="str">
        <f t="shared" si="0"/>
        <v>No</v>
      </c>
    </row>
    <row r="6" spans="1:64" x14ac:dyDescent="0.2">
      <c r="A6" s="1" t="s">
        <v>648</v>
      </c>
      <c r="B6" s="1" t="s">
        <v>606</v>
      </c>
      <c r="C6" s="1" t="s">
        <v>73</v>
      </c>
      <c r="D6" s="174">
        <v>2008</v>
      </c>
      <c r="E6" s="177">
        <v>20008</v>
      </c>
      <c r="F6" s="1" t="s">
        <v>302</v>
      </c>
      <c r="G6" s="1" t="s">
        <v>192</v>
      </c>
      <c r="H6" s="17">
        <v>18351295</v>
      </c>
      <c r="I6" s="12">
        <v>10856</v>
      </c>
      <c r="J6" s="1" t="s">
        <v>22</v>
      </c>
      <c r="K6" s="1" t="s">
        <v>8</v>
      </c>
      <c r="L6" s="4">
        <v>488</v>
      </c>
      <c r="N6" s="186">
        <v>0</v>
      </c>
      <c r="P6" s="14">
        <v>15.956300000000001</v>
      </c>
      <c r="R6" s="14">
        <v>12.7857</v>
      </c>
      <c r="T6" s="14">
        <v>21.403300000000002</v>
      </c>
      <c r="V6" s="17">
        <v>9127839</v>
      </c>
      <c r="X6" s="17">
        <v>15621194</v>
      </c>
      <c r="Z6" s="17">
        <v>9246853</v>
      </c>
      <c r="AB6" s="17">
        <v>6374341</v>
      </c>
      <c r="AD6" s="17">
        <v>976553</v>
      </c>
      <c r="AF6" s="17">
        <v>579510</v>
      </c>
      <c r="AH6" s="17">
        <v>397043</v>
      </c>
      <c r="AJ6" s="17">
        <v>0</v>
      </c>
      <c r="AL6" s="17">
        <v>0</v>
      </c>
      <c r="AN6" s="17">
        <v>0</v>
      </c>
      <c r="AP6" s="172">
        <v>0</v>
      </c>
      <c r="AR6" s="17">
        <v>12403449</v>
      </c>
      <c r="AT6" s="17">
        <v>158586769</v>
      </c>
      <c r="AV6" s="185">
        <v>355.26</v>
      </c>
      <c r="AW6" s="1" t="s">
        <v>5655</v>
      </c>
      <c r="AX6" s="1" t="str">
        <f t="shared" si="0"/>
        <v>No</v>
      </c>
    </row>
    <row r="7" spans="1:64" x14ac:dyDescent="0.2">
      <c r="A7" s="1" t="s">
        <v>646</v>
      </c>
      <c r="B7" s="1" t="s">
        <v>224</v>
      </c>
      <c r="C7" s="1" t="s">
        <v>66</v>
      </c>
      <c r="D7" s="174">
        <v>2080</v>
      </c>
      <c r="E7" s="177">
        <v>20080</v>
      </c>
      <c r="F7" s="1" t="s">
        <v>520</v>
      </c>
      <c r="G7" s="1" t="s">
        <v>192</v>
      </c>
      <c r="H7" s="17">
        <v>18351295</v>
      </c>
      <c r="I7" s="12">
        <v>3873</v>
      </c>
      <c r="J7" s="1" t="s">
        <v>27</v>
      </c>
      <c r="K7" s="1" t="s">
        <v>12</v>
      </c>
      <c r="L7" s="4">
        <v>17</v>
      </c>
      <c r="N7" s="186">
        <v>12</v>
      </c>
      <c r="P7" s="14">
        <v>25.3185</v>
      </c>
      <c r="R7" s="14">
        <v>14.344900000000001</v>
      </c>
      <c r="T7" s="14">
        <v>54.309399999999997</v>
      </c>
      <c r="V7" s="17">
        <v>1244359</v>
      </c>
      <c r="X7" s="17">
        <v>1286812</v>
      </c>
      <c r="Z7" s="17">
        <v>1259015</v>
      </c>
      <c r="AB7" s="17">
        <v>27797</v>
      </c>
      <c r="AD7" s="17">
        <v>53244</v>
      </c>
      <c r="AF7" s="17">
        <v>49727</v>
      </c>
      <c r="AH7" s="17">
        <v>3517</v>
      </c>
      <c r="AJ7" s="17">
        <v>1020373</v>
      </c>
      <c r="AL7" s="17">
        <v>1020373</v>
      </c>
      <c r="AN7" s="17">
        <v>40472</v>
      </c>
      <c r="AP7" s="172">
        <v>40472</v>
      </c>
      <c r="AR7" s="17">
        <v>2700645</v>
      </c>
      <c r="AT7" s="17">
        <v>38740464</v>
      </c>
      <c r="AV7" s="185">
        <v>69.7</v>
      </c>
      <c r="AW7" s="1" t="s">
        <v>5655</v>
      </c>
      <c r="AX7" s="1" t="str">
        <f t="shared" si="0"/>
        <v>No</v>
      </c>
    </row>
    <row r="8" spans="1:64" x14ac:dyDescent="0.2">
      <c r="A8" s="1" t="s">
        <v>646</v>
      </c>
      <c r="B8" s="1" t="s">
        <v>224</v>
      </c>
      <c r="C8" s="1" t="s">
        <v>66</v>
      </c>
      <c r="D8" s="174">
        <v>2080</v>
      </c>
      <c r="E8" s="177">
        <v>20080</v>
      </c>
      <c r="F8" s="1" t="s">
        <v>520</v>
      </c>
      <c r="G8" s="1" t="s">
        <v>192</v>
      </c>
      <c r="H8" s="17">
        <v>18351295</v>
      </c>
      <c r="I8" s="12">
        <v>3873</v>
      </c>
      <c r="J8" s="1" t="s">
        <v>11</v>
      </c>
      <c r="K8" s="1" t="s">
        <v>8</v>
      </c>
      <c r="L8" s="4">
        <v>1854</v>
      </c>
      <c r="N8" s="186">
        <v>0</v>
      </c>
      <c r="P8" s="14">
        <v>14.5063</v>
      </c>
      <c r="R8" s="14">
        <v>7.5292000000000003</v>
      </c>
      <c r="T8" s="14">
        <v>28.079000000000001</v>
      </c>
      <c r="V8" s="17">
        <v>73078975</v>
      </c>
      <c r="X8" s="17">
        <v>95073058</v>
      </c>
      <c r="Z8" s="17">
        <v>73150038</v>
      </c>
      <c r="AB8" s="17">
        <v>21923020</v>
      </c>
      <c r="AD8" s="17">
        <v>6092367</v>
      </c>
      <c r="AF8" s="17">
        <v>5042652</v>
      </c>
      <c r="AH8" s="17">
        <v>1049715</v>
      </c>
      <c r="AJ8" s="17">
        <v>0</v>
      </c>
      <c r="AL8" s="17">
        <v>0</v>
      </c>
      <c r="AN8" s="17">
        <v>0</v>
      </c>
      <c r="AP8" s="172">
        <v>0</v>
      </c>
      <c r="AR8" s="17">
        <v>141592389</v>
      </c>
      <c r="AT8" s="17">
        <v>1066078886</v>
      </c>
      <c r="AV8" s="185">
        <v>5587.3</v>
      </c>
      <c r="AW8" s="1" t="s">
        <v>5655</v>
      </c>
      <c r="AX8" s="1" t="str">
        <f t="shared" si="0"/>
        <v>No</v>
      </c>
    </row>
    <row r="9" spans="1:64" x14ac:dyDescent="0.2">
      <c r="A9" s="1" t="s">
        <v>646</v>
      </c>
      <c r="B9" s="1" t="s">
        <v>224</v>
      </c>
      <c r="C9" s="1" t="s">
        <v>66</v>
      </c>
      <c r="D9" s="174">
        <v>2080</v>
      </c>
      <c r="E9" s="177">
        <v>20080</v>
      </c>
      <c r="F9" s="1" t="s">
        <v>520</v>
      </c>
      <c r="G9" s="1" t="s">
        <v>192</v>
      </c>
      <c r="H9" s="17">
        <v>18351295</v>
      </c>
      <c r="I9" s="12">
        <v>3873</v>
      </c>
      <c r="J9" s="1" t="s">
        <v>10</v>
      </c>
      <c r="K9" s="1" t="s">
        <v>12</v>
      </c>
      <c r="L9" s="4">
        <v>394</v>
      </c>
      <c r="N9" s="186">
        <v>0</v>
      </c>
      <c r="P9" s="14">
        <v>16.3886</v>
      </c>
      <c r="R9" s="14">
        <v>6.1936999999999998</v>
      </c>
      <c r="T9" s="14">
        <v>1.7204999999999999</v>
      </c>
      <c r="V9" s="17">
        <v>0</v>
      </c>
      <c r="X9" s="17">
        <v>18653828</v>
      </c>
      <c r="Z9" s="17">
        <v>15581659</v>
      </c>
      <c r="AB9" s="17">
        <v>3072169</v>
      </c>
      <c r="AD9" s="17">
        <v>1128447</v>
      </c>
      <c r="AF9" s="17">
        <v>950762</v>
      </c>
      <c r="AH9" s="17">
        <v>177685</v>
      </c>
      <c r="AJ9" s="17">
        <v>0</v>
      </c>
      <c r="AL9" s="17">
        <v>0</v>
      </c>
      <c r="AN9" s="17">
        <v>0</v>
      </c>
      <c r="AP9" s="172">
        <v>0</v>
      </c>
      <c r="AR9" s="17">
        <v>1635781</v>
      </c>
      <c r="AT9" s="17">
        <v>10131563</v>
      </c>
      <c r="AV9" s="185">
        <v>0</v>
      </c>
      <c r="AW9" s="1" t="s">
        <v>5655</v>
      </c>
      <c r="AX9" s="1" t="str">
        <f t="shared" si="0"/>
        <v>No</v>
      </c>
    </row>
    <row r="10" spans="1:64" x14ac:dyDescent="0.2">
      <c r="A10" s="1" t="s">
        <v>646</v>
      </c>
      <c r="B10" s="1" t="s">
        <v>224</v>
      </c>
      <c r="C10" s="1" t="s">
        <v>66</v>
      </c>
      <c r="D10" s="174">
        <v>2080</v>
      </c>
      <c r="E10" s="177">
        <v>20080</v>
      </c>
      <c r="F10" s="1" t="s">
        <v>520</v>
      </c>
      <c r="G10" s="1" t="s">
        <v>192</v>
      </c>
      <c r="H10" s="17">
        <v>18351295</v>
      </c>
      <c r="I10" s="12">
        <v>3873</v>
      </c>
      <c r="J10" s="1" t="s">
        <v>13</v>
      </c>
      <c r="K10" s="1" t="s">
        <v>12</v>
      </c>
      <c r="L10" s="4">
        <v>189</v>
      </c>
      <c r="N10" s="186">
        <v>0</v>
      </c>
      <c r="P10" s="14">
        <v>43.525300000000001</v>
      </c>
      <c r="R10" s="14">
        <v>37.1006</v>
      </c>
      <c r="T10" s="14">
        <v>6.9443999999999999</v>
      </c>
      <c r="V10" s="17">
        <v>0</v>
      </c>
      <c r="X10" s="17">
        <v>4246718</v>
      </c>
      <c r="Z10" s="17">
        <v>4246718</v>
      </c>
      <c r="AB10" s="17">
        <v>0</v>
      </c>
      <c r="AD10" s="17">
        <v>97569</v>
      </c>
      <c r="AF10" s="17">
        <v>97569</v>
      </c>
      <c r="AH10" s="17">
        <v>0</v>
      </c>
      <c r="AJ10" s="17">
        <v>0</v>
      </c>
      <c r="AL10" s="17">
        <v>0</v>
      </c>
      <c r="AN10" s="17">
        <v>0</v>
      </c>
      <c r="AP10" s="172">
        <v>0</v>
      </c>
      <c r="AR10" s="17">
        <v>677560</v>
      </c>
      <c r="AT10" s="17">
        <v>25137891</v>
      </c>
      <c r="AV10" s="185">
        <v>0</v>
      </c>
      <c r="AW10" s="1" t="s">
        <v>5655</v>
      </c>
      <c r="AX10" s="1" t="str">
        <f t="shared" si="0"/>
        <v>No</v>
      </c>
    </row>
    <row r="11" spans="1:64" x14ac:dyDescent="0.2">
      <c r="A11" s="1" t="s">
        <v>646</v>
      </c>
      <c r="B11" s="1" t="s">
        <v>224</v>
      </c>
      <c r="C11" s="1" t="s">
        <v>66</v>
      </c>
      <c r="D11" s="174">
        <v>2080</v>
      </c>
      <c r="E11" s="177">
        <v>20080</v>
      </c>
      <c r="F11" s="1" t="s">
        <v>520</v>
      </c>
      <c r="G11" s="1" t="s">
        <v>192</v>
      </c>
      <c r="H11" s="17">
        <v>18351295</v>
      </c>
      <c r="I11" s="12">
        <v>3873</v>
      </c>
      <c r="J11" s="1" t="s">
        <v>19</v>
      </c>
      <c r="K11" s="1" t="s">
        <v>12</v>
      </c>
      <c r="L11" s="4">
        <v>42</v>
      </c>
      <c r="N11" s="186">
        <v>20</v>
      </c>
      <c r="P11" s="14">
        <v>16.4908</v>
      </c>
      <c r="R11" s="14">
        <v>3.8502000000000001</v>
      </c>
      <c r="T11" s="14">
        <v>122.81189999999999</v>
      </c>
      <c r="V11" s="17">
        <v>2078711</v>
      </c>
      <c r="X11" s="17">
        <v>2150546</v>
      </c>
      <c r="Z11" s="17">
        <v>2084803</v>
      </c>
      <c r="AB11" s="17">
        <v>65743</v>
      </c>
      <c r="AD11" s="17">
        <v>127820</v>
      </c>
      <c r="AF11" s="17">
        <v>126422</v>
      </c>
      <c r="AH11" s="17">
        <v>1398</v>
      </c>
      <c r="AJ11" s="17">
        <v>1278386</v>
      </c>
      <c r="AL11" s="17">
        <v>1239042</v>
      </c>
      <c r="AN11" s="17">
        <v>74731</v>
      </c>
      <c r="AP11" s="172">
        <v>73848</v>
      </c>
      <c r="AR11" s="17">
        <v>15526126</v>
      </c>
      <c r="AT11" s="17">
        <v>59777983</v>
      </c>
      <c r="AV11" s="185">
        <v>34.08</v>
      </c>
      <c r="AW11" s="1" t="s">
        <v>5655</v>
      </c>
      <c r="AX11" s="1" t="str">
        <f t="shared" si="0"/>
        <v>No</v>
      </c>
    </row>
    <row r="12" spans="1:64" x14ac:dyDescent="0.2">
      <c r="A12" s="1" t="s">
        <v>646</v>
      </c>
      <c r="B12" s="1" t="s">
        <v>224</v>
      </c>
      <c r="C12" s="1" t="s">
        <v>66</v>
      </c>
      <c r="D12" s="174">
        <v>2080</v>
      </c>
      <c r="E12" s="177">
        <v>20080</v>
      </c>
      <c r="F12" s="1" t="s">
        <v>520</v>
      </c>
      <c r="G12" s="1" t="s">
        <v>192</v>
      </c>
      <c r="H12" s="17">
        <v>18351295</v>
      </c>
      <c r="I12" s="12">
        <v>3873</v>
      </c>
      <c r="J12" s="1" t="s">
        <v>21</v>
      </c>
      <c r="K12" s="1" t="s">
        <v>8</v>
      </c>
      <c r="L12" s="4">
        <v>1185</v>
      </c>
      <c r="N12" s="186">
        <v>134</v>
      </c>
      <c r="P12" s="14">
        <v>32.902200000000001</v>
      </c>
      <c r="R12" s="14">
        <v>24.680199999999999</v>
      </c>
      <c r="T12" s="14">
        <v>46.0655</v>
      </c>
      <c r="V12" s="17">
        <v>62690506</v>
      </c>
      <c r="X12" s="17">
        <v>66038057</v>
      </c>
      <c r="Z12" s="17">
        <v>62182061</v>
      </c>
      <c r="AB12" s="17">
        <v>3855996</v>
      </c>
      <c r="AD12" s="17">
        <v>2260305</v>
      </c>
      <c r="AF12" s="17">
        <v>1889904</v>
      </c>
      <c r="AH12" s="17">
        <v>370401</v>
      </c>
      <c r="AJ12" s="17">
        <v>9649277</v>
      </c>
      <c r="AL12" s="17">
        <v>9049728</v>
      </c>
      <c r="AN12" s="17">
        <v>330410</v>
      </c>
      <c r="AP12" s="172">
        <v>281997</v>
      </c>
      <c r="AR12" s="17">
        <v>87059367</v>
      </c>
      <c r="AT12" s="17">
        <v>2148639449</v>
      </c>
      <c r="AV12" s="185">
        <v>1001.8</v>
      </c>
      <c r="AW12" s="1" t="s">
        <v>5655</v>
      </c>
      <c r="AX12" s="1" t="str">
        <f t="shared" si="0"/>
        <v>No</v>
      </c>
    </row>
    <row r="13" spans="1:64" x14ac:dyDescent="0.2">
      <c r="A13" s="1" t="s">
        <v>646</v>
      </c>
      <c r="B13" s="1" t="s">
        <v>224</v>
      </c>
      <c r="C13" s="1" t="s">
        <v>66</v>
      </c>
      <c r="D13" s="174">
        <v>2080</v>
      </c>
      <c r="E13" s="177">
        <v>20080</v>
      </c>
      <c r="F13" s="1" t="s">
        <v>520</v>
      </c>
      <c r="G13" s="1" t="s">
        <v>192</v>
      </c>
      <c r="H13" s="17">
        <v>18351295</v>
      </c>
      <c r="I13" s="12">
        <v>3873</v>
      </c>
      <c r="J13" s="1" t="s">
        <v>11</v>
      </c>
      <c r="K13" s="1" t="s">
        <v>12</v>
      </c>
      <c r="L13" s="4">
        <v>178</v>
      </c>
      <c r="N13" s="186">
        <v>0</v>
      </c>
      <c r="P13" s="14">
        <v>11.962</v>
      </c>
      <c r="R13" s="14">
        <v>4.1294000000000004</v>
      </c>
      <c r="T13" s="14">
        <v>16.8735</v>
      </c>
      <c r="V13" s="17">
        <v>7289656</v>
      </c>
      <c r="X13" s="17">
        <v>8317429</v>
      </c>
      <c r="Z13" s="17">
        <v>7123448</v>
      </c>
      <c r="AB13" s="17">
        <v>1193981</v>
      </c>
      <c r="AD13" s="17">
        <v>716850</v>
      </c>
      <c r="AF13" s="17">
        <v>595506</v>
      </c>
      <c r="AH13" s="17">
        <v>121344</v>
      </c>
      <c r="AJ13" s="17">
        <v>0</v>
      </c>
      <c r="AL13" s="17">
        <v>0</v>
      </c>
      <c r="AN13" s="17">
        <v>0</v>
      </c>
      <c r="AP13" s="172">
        <v>0</v>
      </c>
      <c r="AR13" s="17">
        <v>10048246</v>
      </c>
      <c r="AT13" s="17">
        <v>41493521</v>
      </c>
      <c r="AV13" s="185">
        <v>676</v>
      </c>
      <c r="AW13" s="1" t="s">
        <v>5655</v>
      </c>
      <c r="AX13" s="1" t="str">
        <f t="shared" si="0"/>
        <v>No</v>
      </c>
    </row>
    <row r="14" spans="1:64" x14ac:dyDescent="0.2">
      <c r="A14" s="1" t="s">
        <v>646</v>
      </c>
      <c r="B14" s="1" t="s">
        <v>224</v>
      </c>
      <c r="C14" s="1" t="s">
        <v>66</v>
      </c>
      <c r="D14" s="174">
        <v>2080</v>
      </c>
      <c r="E14" s="177">
        <v>20080</v>
      </c>
      <c r="F14" s="1" t="s">
        <v>520</v>
      </c>
      <c r="G14" s="1" t="s">
        <v>192</v>
      </c>
      <c r="H14" s="17">
        <v>18351295</v>
      </c>
      <c r="I14" s="12">
        <v>3873</v>
      </c>
      <c r="J14" s="1" t="s">
        <v>19</v>
      </c>
      <c r="K14" s="1" t="s">
        <v>8</v>
      </c>
      <c r="L14" s="4">
        <v>14</v>
      </c>
      <c r="N14" s="186">
        <v>14</v>
      </c>
      <c r="P14" s="14">
        <v>10.0198</v>
      </c>
      <c r="R14" s="14">
        <v>2.3260999999999998</v>
      </c>
      <c r="T14" s="14">
        <v>108.06189999999999</v>
      </c>
      <c r="V14" s="17">
        <v>516314</v>
      </c>
      <c r="X14" s="17">
        <v>514231</v>
      </c>
      <c r="Z14" s="17">
        <v>503616</v>
      </c>
      <c r="AB14" s="17">
        <v>10615</v>
      </c>
      <c r="AD14" s="17">
        <v>56424</v>
      </c>
      <c r="AF14" s="17">
        <v>50262</v>
      </c>
      <c r="AH14" s="17">
        <v>6162</v>
      </c>
      <c r="AJ14" s="17">
        <v>514231</v>
      </c>
      <c r="AL14" s="17">
        <v>503616</v>
      </c>
      <c r="AN14" s="17">
        <v>56424</v>
      </c>
      <c r="AP14" s="172">
        <v>50262</v>
      </c>
      <c r="AR14" s="17">
        <v>5431405</v>
      </c>
      <c r="AT14" s="17">
        <v>12633883</v>
      </c>
      <c r="AV14" s="185">
        <v>12.42</v>
      </c>
      <c r="AW14" s="1" t="s">
        <v>5655</v>
      </c>
      <c r="AX14" s="1" t="str">
        <f t="shared" si="0"/>
        <v>No</v>
      </c>
    </row>
    <row r="15" spans="1:64" x14ac:dyDescent="0.2">
      <c r="A15" s="1" t="s">
        <v>5900</v>
      </c>
      <c r="B15" s="1" t="s">
        <v>404</v>
      </c>
      <c r="C15" s="1" t="s">
        <v>20</v>
      </c>
      <c r="D15" s="174">
        <v>9154</v>
      </c>
      <c r="E15" s="177">
        <v>90154</v>
      </c>
      <c r="F15" s="1" t="s">
        <v>196</v>
      </c>
      <c r="G15" s="1" t="s">
        <v>192</v>
      </c>
      <c r="H15" s="17">
        <v>12150996</v>
      </c>
      <c r="I15" s="12">
        <v>3458</v>
      </c>
      <c r="J15" s="1" t="s">
        <v>26</v>
      </c>
      <c r="K15" s="1" t="s">
        <v>8</v>
      </c>
      <c r="L15" s="4">
        <v>31</v>
      </c>
      <c r="N15" s="186">
        <v>0</v>
      </c>
      <c r="P15" s="14">
        <v>16.3139</v>
      </c>
      <c r="R15" s="14">
        <v>6.6323999999999996</v>
      </c>
      <c r="T15" s="14">
        <v>60.170400000000001</v>
      </c>
      <c r="V15" s="17">
        <v>1970655</v>
      </c>
      <c r="X15" s="17">
        <v>2032095</v>
      </c>
      <c r="Z15" s="17">
        <v>1943594</v>
      </c>
      <c r="AB15" s="17">
        <v>88501</v>
      </c>
      <c r="AD15" s="17">
        <v>124798</v>
      </c>
      <c r="AF15" s="17">
        <v>119137</v>
      </c>
      <c r="AH15" s="17">
        <v>5661</v>
      </c>
      <c r="AJ15" s="17">
        <v>0</v>
      </c>
      <c r="AL15" s="17">
        <v>0</v>
      </c>
      <c r="AN15" s="17">
        <v>0</v>
      </c>
      <c r="AP15" s="172">
        <v>0</v>
      </c>
      <c r="AR15" s="17">
        <v>7168515</v>
      </c>
      <c r="AT15" s="17">
        <v>47544324</v>
      </c>
      <c r="AV15" s="185">
        <v>37.17</v>
      </c>
      <c r="AW15" s="1" t="s">
        <v>5655</v>
      </c>
      <c r="AX15" s="1" t="str">
        <f t="shared" si="0"/>
        <v>No</v>
      </c>
    </row>
    <row r="16" spans="1:64" x14ac:dyDescent="0.2">
      <c r="A16" s="1" t="s">
        <v>5900</v>
      </c>
      <c r="B16" s="1" t="s">
        <v>404</v>
      </c>
      <c r="C16" s="1" t="s">
        <v>20</v>
      </c>
      <c r="D16" s="174">
        <v>9154</v>
      </c>
      <c r="E16" s="177">
        <v>90154</v>
      </c>
      <c r="F16" s="1" t="s">
        <v>196</v>
      </c>
      <c r="G16" s="1" t="s">
        <v>192</v>
      </c>
      <c r="H16" s="17">
        <v>12150996</v>
      </c>
      <c r="I16" s="12">
        <v>3458</v>
      </c>
      <c r="J16" s="1" t="s">
        <v>11</v>
      </c>
      <c r="K16" s="1" t="s">
        <v>8</v>
      </c>
      <c r="L16" s="4">
        <v>1750</v>
      </c>
      <c r="N16" s="186">
        <v>0</v>
      </c>
      <c r="P16" s="14">
        <v>10.395099999999999</v>
      </c>
      <c r="R16" s="14">
        <v>4.0263</v>
      </c>
      <c r="T16" s="14">
        <v>41.402000000000001</v>
      </c>
      <c r="V16" s="17">
        <v>66485556</v>
      </c>
      <c r="X16" s="17">
        <v>78192682</v>
      </c>
      <c r="Z16" s="17">
        <v>65506552</v>
      </c>
      <c r="AB16" s="17">
        <v>12686130</v>
      </c>
      <c r="AD16" s="17">
        <v>6885286</v>
      </c>
      <c r="AF16" s="17">
        <v>6301677</v>
      </c>
      <c r="AH16" s="17">
        <v>583609</v>
      </c>
      <c r="AJ16" s="17">
        <v>0</v>
      </c>
      <c r="AL16" s="17">
        <v>0</v>
      </c>
      <c r="AN16" s="17">
        <v>0</v>
      </c>
      <c r="AP16" s="172">
        <v>0</v>
      </c>
      <c r="AR16" s="17">
        <v>260902211</v>
      </c>
      <c r="AT16" s="17">
        <v>1050459894</v>
      </c>
      <c r="AV16" s="185">
        <v>3094.37</v>
      </c>
      <c r="AW16" s="1" t="s">
        <v>5655</v>
      </c>
      <c r="AX16" s="1" t="str">
        <f t="shared" si="0"/>
        <v>No</v>
      </c>
    </row>
    <row r="17" spans="1:50" x14ac:dyDescent="0.2">
      <c r="A17" s="1" t="s">
        <v>5900</v>
      </c>
      <c r="B17" s="1" t="s">
        <v>404</v>
      </c>
      <c r="C17" s="1" t="s">
        <v>20</v>
      </c>
      <c r="D17" s="174">
        <v>9154</v>
      </c>
      <c r="E17" s="177">
        <v>90154</v>
      </c>
      <c r="F17" s="1" t="s">
        <v>196</v>
      </c>
      <c r="G17" s="1" t="s">
        <v>192</v>
      </c>
      <c r="H17" s="17">
        <v>12150996</v>
      </c>
      <c r="I17" s="12">
        <v>3458</v>
      </c>
      <c r="J17" s="1" t="s">
        <v>19</v>
      </c>
      <c r="K17" s="1" t="s">
        <v>8</v>
      </c>
      <c r="L17" s="4">
        <v>196</v>
      </c>
      <c r="N17" s="186">
        <v>74</v>
      </c>
      <c r="P17" s="14">
        <v>20.777799999999999</v>
      </c>
      <c r="R17" s="14">
        <v>7.4564000000000004</v>
      </c>
      <c r="T17" s="14">
        <v>76.635499999999993</v>
      </c>
      <c r="V17" s="17">
        <v>18165392</v>
      </c>
      <c r="X17" s="17">
        <v>18643831</v>
      </c>
      <c r="Z17" s="17">
        <v>17999250</v>
      </c>
      <c r="AB17" s="17">
        <v>644581</v>
      </c>
      <c r="AD17" s="17">
        <v>908921</v>
      </c>
      <c r="AF17" s="17">
        <v>866272</v>
      </c>
      <c r="AH17" s="17">
        <v>42649</v>
      </c>
      <c r="AJ17" s="17">
        <v>7490927</v>
      </c>
      <c r="AL17" s="17">
        <v>7233941</v>
      </c>
      <c r="AN17" s="17">
        <v>357051</v>
      </c>
      <c r="AP17" s="172">
        <v>339891</v>
      </c>
      <c r="AR17" s="17">
        <v>66387207</v>
      </c>
      <c r="AT17" s="17">
        <v>495011734</v>
      </c>
      <c r="AV17" s="185">
        <v>171.92</v>
      </c>
      <c r="AW17" s="1" t="s">
        <v>5655</v>
      </c>
      <c r="AX17" s="1" t="str">
        <f t="shared" si="0"/>
        <v>No</v>
      </c>
    </row>
    <row r="18" spans="1:50" x14ac:dyDescent="0.2">
      <c r="A18" s="1" t="s">
        <v>5900</v>
      </c>
      <c r="B18" s="1" t="s">
        <v>404</v>
      </c>
      <c r="C18" s="1" t="s">
        <v>20</v>
      </c>
      <c r="D18" s="174">
        <v>9154</v>
      </c>
      <c r="E18" s="177">
        <v>90154</v>
      </c>
      <c r="F18" s="1" t="s">
        <v>196</v>
      </c>
      <c r="G18" s="1" t="s">
        <v>192</v>
      </c>
      <c r="H18" s="17">
        <v>12150996</v>
      </c>
      <c r="I18" s="12">
        <v>3458</v>
      </c>
      <c r="J18" s="1" t="s">
        <v>13</v>
      </c>
      <c r="K18" s="1" t="s">
        <v>12</v>
      </c>
      <c r="L18" s="4">
        <v>1278</v>
      </c>
      <c r="N18" s="186">
        <v>0</v>
      </c>
      <c r="P18" s="14">
        <v>40.387900000000002</v>
      </c>
      <c r="R18" s="14">
        <v>44.047199999999997</v>
      </c>
      <c r="T18" s="14">
        <v>4.7877999999999998</v>
      </c>
      <c r="V18" s="17">
        <v>0</v>
      </c>
      <c r="X18" s="17">
        <v>28919140</v>
      </c>
      <c r="Z18" s="17">
        <v>28919140</v>
      </c>
      <c r="AB18" s="17">
        <v>0</v>
      </c>
      <c r="AD18" s="17">
        <v>716034</v>
      </c>
      <c r="AF18" s="17">
        <v>716034</v>
      </c>
      <c r="AH18" s="17">
        <v>0</v>
      </c>
      <c r="AJ18" s="17">
        <v>0</v>
      </c>
      <c r="AL18" s="17">
        <v>0</v>
      </c>
      <c r="AN18" s="17">
        <v>0</v>
      </c>
      <c r="AP18" s="172">
        <v>0</v>
      </c>
      <c r="AR18" s="17">
        <v>3428229</v>
      </c>
      <c r="AT18" s="17">
        <v>151003912</v>
      </c>
      <c r="AV18" s="185">
        <v>0</v>
      </c>
      <c r="AW18" s="1" t="s">
        <v>5655</v>
      </c>
      <c r="AX18" s="1" t="str">
        <f t="shared" si="0"/>
        <v>No</v>
      </c>
    </row>
    <row r="19" spans="1:50" x14ac:dyDescent="0.2">
      <c r="A19" s="1" t="s">
        <v>5900</v>
      </c>
      <c r="B19" s="1" t="s">
        <v>404</v>
      </c>
      <c r="C19" s="1" t="s">
        <v>20</v>
      </c>
      <c r="D19" s="174">
        <v>9154</v>
      </c>
      <c r="E19" s="177">
        <v>90154</v>
      </c>
      <c r="F19" s="1" t="s">
        <v>196</v>
      </c>
      <c r="G19" s="1" t="s">
        <v>192</v>
      </c>
      <c r="H19" s="17">
        <v>12150996</v>
      </c>
      <c r="I19" s="12">
        <v>3458</v>
      </c>
      <c r="J19" s="1" t="s">
        <v>11</v>
      </c>
      <c r="K19" s="1" t="s">
        <v>12</v>
      </c>
      <c r="L19" s="4">
        <v>135</v>
      </c>
      <c r="N19" s="186">
        <v>0</v>
      </c>
      <c r="P19" s="14">
        <v>11.7112</v>
      </c>
      <c r="R19" s="14">
        <v>4.7774999999999999</v>
      </c>
      <c r="T19" s="14">
        <v>25.950900000000001</v>
      </c>
      <c r="V19" s="17">
        <v>5761633</v>
      </c>
      <c r="X19" s="17">
        <v>7067463</v>
      </c>
      <c r="Z19" s="17">
        <v>5741745</v>
      </c>
      <c r="AB19" s="17">
        <v>1325718</v>
      </c>
      <c r="AD19" s="17">
        <v>535526</v>
      </c>
      <c r="AF19" s="17">
        <v>490280</v>
      </c>
      <c r="AH19" s="17">
        <v>45246</v>
      </c>
      <c r="AJ19" s="17">
        <v>0</v>
      </c>
      <c r="AL19" s="17">
        <v>0</v>
      </c>
      <c r="AN19" s="17">
        <v>0</v>
      </c>
      <c r="AP19" s="172">
        <v>0</v>
      </c>
      <c r="AR19" s="17">
        <v>12723209</v>
      </c>
      <c r="AT19" s="17">
        <v>60785294</v>
      </c>
      <c r="AV19" s="185">
        <v>615.67999999999995</v>
      </c>
      <c r="AW19" s="1" t="s">
        <v>5655</v>
      </c>
      <c r="AX19" s="1" t="str">
        <f t="shared" si="0"/>
        <v>No</v>
      </c>
    </row>
    <row r="20" spans="1:50" x14ac:dyDescent="0.2">
      <c r="A20" s="1" t="s">
        <v>5900</v>
      </c>
      <c r="B20" s="1" t="s">
        <v>404</v>
      </c>
      <c r="C20" s="1" t="s">
        <v>20</v>
      </c>
      <c r="D20" s="174">
        <v>9154</v>
      </c>
      <c r="E20" s="177">
        <v>90154</v>
      </c>
      <c r="F20" s="1" t="s">
        <v>196</v>
      </c>
      <c r="G20" s="1" t="s">
        <v>192</v>
      </c>
      <c r="H20" s="17">
        <v>12150996</v>
      </c>
      <c r="I20" s="12">
        <v>3458</v>
      </c>
      <c r="J20" s="1" t="s">
        <v>25</v>
      </c>
      <c r="K20" s="1" t="s">
        <v>8</v>
      </c>
      <c r="L20" s="4">
        <v>68</v>
      </c>
      <c r="N20" s="186">
        <v>13</v>
      </c>
      <c r="P20" s="14">
        <v>21.9587</v>
      </c>
      <c r="R20" s="14">
        <v>4.8022</v>
      </c>
      <c r="T20" s="14">
        <v>137.7149</v>
      </c>
      <c r="V20" s="17">
        <v>7010035</v>
      </c>
      <c r="X20" s="17">
        <v>7142472</v>
      </c>
      <c r="Z20" s="17">
        <v>6976333</v>
      </c>
      <c r="AB20" s="17">
        <v>166139</v>
      </c>
      <c r="AD20" s="17">
        <v>336117</v>
      </c>
      <c r="AF20" s="17">
        <v>317702</v>
      </c>
      <c r="AH20" s="17">
        <v>18415</v>
      </c>
      <c r="AJ20" s="17">
        <v>1398341</v>
      </c>
      <c r="AL20" s="17">
        <v>1366726</v>
      </c>
      <c r="AN20" s="17">
        <v>67193</v>
      </c>
      <c r="AP20" s="172">
        <v>63670</v>
      </c>
      <c r="AR20" s="17">
        <v>43752286</v>
      </c>
      <c r="AT20" s="17">
        <v>210105497</v>
      </c>
      <c r="AV20" s="185">
        <v>31.9</v>
      </c>
      <c r="AW20" s="1" t="s">
        <v>5655</v>
      </c>
      <c r="AX20" s="1" t="str">
        <f t="shared" si="0"/>
        <v>No</v>
      </c>
    </row>
    <row r="21" spans="1:50" x14ac:dyDescent="0.2">
      <c r="A21" s="1" t="s">
        <v>5901</v>
      </c>
      <c r="B21" s="1" t="s">
        <v>351</v>
      </c>
      <c r="C21" s="1" t="s">
        <v>94</v>
      </c>
      <c r="D21" s="174">
        <v>1</v>
      </c>
      <c r="E21" s="177">
        <v>1</v>
      </c>
      <c r="F21" s="1" t="s">
        <v>194</v>
      </c>
      <c r="G21" s="1" t="s">
        <v>192</v>
      </c>
      <c r="H21" s="17">
        <v>3059393</v>
      </c>
      <c r="I21" s="12">
        <v>3150</v>
      </c>
      <c r="J21" s="1" t="s">
        <v>13</v>
      </c>
      <c r="K21" s="1" t="s">
        <v>8</v>
      </c>
      <c r="L21" s="4">
        <v>1608</v>
      </c>
      <c r="N21" s="186">
        <v>0</v>
      </c>
      <c r="P21" s="14">
        <v>25.981200000000001</v>
      </c>
      <c r="R21" s="14">
        <v>18.922000000000001</v>
      </c>
      <c r="T21" s="14">
        <v>5.9837999999999996</v>
      </c>
      <c r="V21" s="17">
        <v>0</v>
      </c>
      <c r="X21" s="17">
        <v>15043713</v>
      </c>
      <c r="Z21" s="17">
        <v>15043713</v>
      </c>
      <c r="AB21" s="17">
        <v>0</v>
      </c>
      <c r="AD21" s="17">
        <v>579024</v>
      </c>
      <c r="AF21" s="17">
        <v>579024</v>
      </c>
      <c r="AH21" s="17">
        <v>0</v>
      </c>
      <c r="AJ21" s="17">
        <v>0</v>
      </c>
      <c r="AL21" s="17">
        <v>0</v>
      </c>
      <c r="AN21" s="17">
        <v>0</v>
      </c>
      <c r="AP21" s="172">
        <v>0</v>
      </c>
      <c r="AR21" s="17">
        <v>3464738</v>
      </c>
      <c r="AT21" s="17">
        <v>65559773</v>
      </c>
      <c r="AV21" s="185">
        <v>0</v>
      </c>
      <c r="AW21" s="1" t="s">
        <v>5655</v>
      </c>
      <c r="AX21" s="1" t="str">
        <f t="shared" si="0"/>
        <v>No</v>
      </c>
    </row>
    <row r="22" spans="1:50" x14ac:dyDescent="0.2">
      <c r="A22" s="1" t="s">
        <v>5901</v>
      </c>
      <c r="B22" s="1" t="s">
        <v>351</v>
      </c>
      <c r="C22" s="1" t="s">
        <v>94</v>
      </c>
      <c r="D22" s="174">
        <v>1</v>
      </c>
      <c r="E22" s="177">
        <v>1</v>
      </c>
      <c r="F22" s="1" t="s">
        <v>194</v>
      </c>
      <c r="G22" s="1" t="s">
        <v>192</v>
      </c>
      <c r="H22" s="17">
        <v>3059393</v>
      </c>
      <c r="I22" s="12">
        <v>3150</v>
      </c>
      <c r="J22" s="1" t="s">
        <v>11</v>
      </c>
      <c r="K22" s="1" t="s">
        <v>12</v>
      </c>
      <c r="L22" s="4">
        <v>29</v>
      </c>
      <c r="N22" s="186">
        <v>0</v>
      </c>
      <c r="P22" s="14">
        <v>13.107200000000001</v>
      </c>
      <c r="R22" s="14">
        <v>3.8372999999999999</v>
      </c>
      <c r="T22" s="14">
        <v>11.159000000000001</v>
      </c>
      <c r="V22" s="17">
        <v>1035857</v>
      </c>
      <c r="X22" s="17">
        <v>1207058</v>
      </c>
      <c r="Z22" s="17">
        <v>970734</v>
      </c>
      <c r="AB22" s="17">
        <v>236324</v>
      </c>
      <c r="AD22" s="17">
        <v>82498</v>
      </c>
      <c r="AF22" s="17">
        <v>74061</v>
      </c>
      <c r="AH22" s="17">
        <v>8437</v>
      </c>
      <c r="AJ22" s="17">
        <v>0</v>
      </c>
      <c r="AL22" s="17">
        <v>0</v>
      </c>
      <c r="AN22" s="17">
        <v>0</v>
      </c>
      <c r="AP22" s="172">
        <v>0</v>
      </c>
      <c r="AR22" s="17">
        <v>826450</v>
      </c>
      <c r="AT22" s="17">
        <v>3171300</v>
      </c>
      <c r="AV22" s="185">
        <v>247.3</v>
      </c>
      <c r="AW22" s="1" t="s">
        <v>5655</v>
      </c>
      <c r="AX22" s="1" t="str">
        <f t="shared" si="0"/>
        <v>No</v>
      </c>
    </row>
    <row r="23" spans="1:50" x14ac:dyDescent="0.2">
      <c r="A23" s="1" t="s">
        <v>5901</v>
      </c>
      <c r="B23" s="1" t="s">
        <v>351</v>
      </c>
      <c r="C23" s="1" t="s">
        <v>94</v>
      </c>
      <c r="D23" s="174">
        <v>1</v>
      </c>
      <c r="E23" s="177">
        <v>1</v>
      </c>
      <c r="F23" s="1" t="s">
        <v>194</v>
      </c>
      <c r="G23" s="1" t="s">
        <v>192</v>
      </c>
      <c r="H23" s="17">
        <v>3059393</v>
      </c>
      <c r="I23" s="12">
        <v>3150</v>
      </c>
      <c r="J23" s="1" t="s">
        <v>15</v>
      </c>
      <c r="K23" s="1" t="s">
        <v>12</v>
      </c>
      <c r="L23" s="4">
        <v>71</v>
      </c>
      <c r="N23" s="186">
        <v>0</v>
      </c>
      <c r="P23" s="14">
        <v>34.923400000000001</v>
      </c>
      <c r="R23" s="14">
        <v>13.699199999999999</v>
      </c>
      <c r="T23" s="14">
        <v>2.9956</v>
      </c>
      <c r="V23" s="17">
        <v>0</v>
      </c>
      <c r="X23" s="17">
        <v>0</v>
      </c>
      <c r="Z23" s="17">
        <v>1675833</v>
      </c>
      <c r="AB23" s="17">
        <v>0</v>
      </c>
      <c r="AD23" s="17">
        <v>0</v>
      </c>
      <c r="AF23" s="17">
        <v>47986</v>
      </c>
      <c r="AH23" s="17">
        <v>0</v>
      </c>
      <c r="AJ23" s="17">
        <v>0</v>
      </c>
      <c r="AL23" s="17">
        <v>0</v>
      </c>
      <c r="AN23" s="17">
        <v>0</v>
      </c>
      <c r="AP23" s="172">
        <v>0</v>
      </c>
      <c r="AR23" s="17">
        <v>143747</v>
      </c>
      <c r="AT23" s="17">
        <v>1969214</v>
      </c>
      <c r="AV23" s="185">
        <v>0</v>
      </c>
      <c r="AW23" s="1" t="s">
        <v>5655</v>
      </c>
      <c r="AX23" s="1" t="str">
        <f t="shared" si="0"/>
        <v>No</v>
      </c>
    </row>
    <row r="24" spans="1:50" x14ac:dyDescent="0.2">
      <c r="A24" s="1" t="s">
        <v>5901</v>
      </c>
      <c r="B24" s="1" t="s">
        <v>351</v>
      </c>
      <c r="C24" s="1" t="s">
        <v>94</v>
      </c>
      <c r="D24" s="174">
        <v>1</v>
      </c>
      <c r="E24" s="177">
        <v>1</v>
      </c>
      <c r="F24" s="1" t="s">
        <v>194</v>
      </c>
      <c r="G24" s="1" t="s">
        <v>192</v>
      </c>
      <c r="H24" s="17">
        <v>3059393</v>
      </c>
      <c r="I24" s="12">
        <v>3150</v>
      </c>
      <c r="J24" s="1" t="s">
        <v>30</v>
      </c>
      <c r="K24" s="1" t="s">
        <v>8</v>
      </c>
      <c r="L24" s="4">
        <v>140</v>
      </c>
      <c r="N24" s="186">
        <v>0</v>
      </c>
      <c r="P24" s="14">
        <v>6.6776</v>
      </c>
      <c r="R24" s="14">
        <v>1.9145000000000001</v>
      </c>
      <c r="T24" s="14">
        <v>38.839399999999998</v>
      </c>
      <c r="V24" s="17">
        <v>3970891</v>
      </c>
      <c r="X24" s="17">
        <v>3271438</v>
      </c>
      <c r="Z24" s="17">
        <v>3086246</v>
      </c>
      <c r="AB24" s="17">
        <v>185192</v>
      </c>
      <c r="AD24" s="17">
        <v>487585</v>
      </c>
      <c r="AF24" s="17">
        <v>462179</v>
      </c>
      <c r="AH24" s="17">
        <v>25406</v>
      </c>
      <c r="AJ24" s="17">
        <v>0</v>
      </c>
      <c r="AL24" s="17">
        <v>0</v>
      </c>
      <c r="AN24" s="17">
        <v>0</v>
      </c>
      <c r="AP24" s="172">
        <v>0</v>
      </c>
      <c r="AR24" s="17">
        <v>17950742</v>
      </c>
      <c r="AT24" s="17">
        <v>34367474</v>
      </c>
      <c r="AV24" s="185">
        <v>116.86</v>
      </c>
      <c r="AW24" s="1" t="s">
        <v>5655</v>
      </c>
      <c r="AX24" s="1" t="str">
        <f t="shared" si="0"/>
        <v>No</v>
      </c>
    </row>
    <row r="25" spans="1:50" x14ac:dyDescent="0.2">
      <c r="A25" s="1" t="s">
        <v>5901</v>
      </c>
      <c r="B25" s="1" t="s">
        <v>351</v>
      </c>
      <c r="C25" s="1" t="s">
        <v>94</v>
      </c>
      <c r="D25" s="174">
        <v>1</v>
      </c>
      <c r="E25" s="177">
        <v>1</v>
      </c>
      <c r="F25" s="1" t="s">
        <v>194</v>
      </c>
      <c r="G25" s="1" t="s">
        <v>192</v>
      </c>
      <c r="H25" s="17">
        <v>3059393</v>
      </c>
      <c r="I25" s="12">
        <v>3150</v>
      </c>
      <c r="J25" s="1" t="s">
        <v>11</v>
      </c>
      <c r="K25" s="1" t="s">
        <v>8</v>
      </c>
      <c r="L25" s="4">
        <v>986</v>
      </c>
      <c r="N25" s="186">
        <v>0</v>
      </c>
      <c r="P25" s="14">
        <v>11.1159</v>
      </c>
      <c r="R25" s="14">
        <v>4.8611000000000004</v>
      </c>
      <c r="T25" s="14">
        <v>33.922400000000003</v>
      </c>
      <c r="V25" s="17">
        <v>33182509</v>
      </c>
      <c r="X25" s="17">
        <v>43602078</v>
      </c>
      <c r="Z25" s="17">
        <v>33894208</v>
      </c>
      <c r="AB25" s="17">
        <v>9707870</v>
      </c>
      <c r="AD25" s="17">
        <v>3548871</v>
      </c>
      <c r="AF25" s="17">
        <v>3049172</v>
      </c>
      <c r="AH25" s="17">
        <v>499699</v>
      </c>
      <c r="AJ25" s="17">
        <v>0</v>
      </c>
      <c r="AL25" s="17">
        <v>0</v>
      </c>
      <c r="AN25" s="17">
        <v>0</v>
      </c>
      <c r="AP25" s="172">
        <v>0</v>
      </c>
      <c r="AR25" s="17">
        <v>103435175</v>
      </c>
      <c r="AT25" s="17">
        <v>502807522</v>
      </c>
      <c r="AV25" s="185">
        <v>2211</v>
      </c>
      <c r="AW25" s="1" t="s">
        <v>5655</v>
      </c>
      <c r="AX25" s="1" t="str">
        <f t="shared" si="0"/>
        <v>No</v>
      </c>
    </row>
    <row r="26" spans="1:50" x14ac:dyDescent="0.2">
      <c r="A26" s="1" t="s">
        <v>5901</v>
      </c>
      <c r="B26" s="1" t="s">
        <v>351</v>
      </c>
      <c r="C26" s="1" t="s">
        <v>94</v>
      </c>
      <c r="D26" s="174">
        <v>1</v>
      </c>
      <c r="E26" s="177">
        <v>1</v>
      </c>
      <c r="F26" s="1" t="s">
        <v>194</v>
      </c>
      <c r="G26" s="1" t="s">
        <v>192</v>
      </c>
      <c r="H26" s="17">
        <v>3059393</v>
      </c>
      <c r="I26" s="12">
        <v>3150</v>
      </c>
      <c r="J26" s="1" t="s">
        <v>10</v>
      </c>
      <c r="K26" s="1" t="s">
        <v>12</v>
      </c>
      <c r="L26" s="4">
        <v>304</v>
      </c>
      <c r="N26" s="186">
        <v>0</v>
      </c>
      <c r="P26" s="14">
        <v>12.4537</v>
      </c>
      <c r="R26" s="14">
        <v>10.0083</v>
      </c>
      <c r="T26" s="14">
        <v>1.3197000000000001</v>
      </c>
      <c r="V26" s="17">
        <v>0</v>
      </c>
      <c r="X26" s="17">
        <v>9876720</v>
      </c>
      <c r="Z26" s="17">
        <v>8335875</v>
      </c>
      <c r="AB26" s="17">
        <v>1540845</v>
      </c>
      <c r="AD26" s="17">
        <v>767474</v>
      </c>
      <c r="AF26" s="17">
        <v>669349</v>
      </c>
      <c r="AH26" s="17">
        <v>98125</v>
      </c>
      <c r="AJ26" s="17">
        <v>0</v>
      </c>
      <c r="AL26" s="17">
        <v>0</v>
      </c>
      <c r="AN26" s="17">
        <v>0</v>
      </c>
      <c r="AP26" s="172">
        <v>0</v>
      </c>
      <c r="AR26" s="17">
        <v>883312</v>
      </c>
      <c r="AT26" s="17">
        <v>8840480</v>
      </c>
      <c r="AV26" s="185">
        <v>0</v>
      </c>
      <c r="AW26" s="1" t="s">
        <v>5655</v>
      </c>
      <c r="AX26" s="1" t="str">
        <f t="shared" si="0"/>
        <v>No</v>
      </c>
    </row>
    <row r="27" spans="1:50" x14ac:dyDescent="0.2">
      <c r="A27" s="1" t="s">
        <v>5901</v>
      </c>
      <c r="B27" s="1" t="s">
        <v>351</v>
      </c>
      <c r="C27" s="1" t="s">
        <v>94</v>
      </c>
      <c r="D27" s="174">
        <v>1</v>
      </c>
      <c r="E27" s="177">
        <v>1</v>
      </c>
      <c r="F27" s="1" t="s">
        <v>194</v>
      </c>
      <c r="G27" s="1" t="s">
        <v>192</v>
      </c>
      <c r="H27" s="17">
        <v>3059393</v>
      </c>
      <c r="I27" s="12">
        <v>3150</v>
      </c>
      <c r="J27" s="1" t="s">
        <v>16</v>
      </c>
      <c r="K27" s="1" t="s">
        <v>8</v>
      </c>
      <c r="L27" s="4">
        <v>10</v>
      </c>
      <c r="N27" s="186">
        <v>10</v>
      </c>
      <c r="P27" s="14">
        <v>4.8818999999999999</v>
      </c>
      <c r="R27" s="14">
        <v>1.1012</v>
      </c>
      <c r="T27" s="14">
        <v>39.591999999999999</v>
      </c>
      <c r="V27" s="17">
        <v>219650</v>
      </c>
      <c r="X27" s="17">
        <v>211570</v>
      </c>
      <c r="Z27" s="17">
        <v>207850</v>
      </c>
      <c r="AB27" s="17">
        <v>3720</v>
      </c>
      <c r="AD27" s="17">
        <v>43833</v>
      </c>
      <c r="AF27" s="17">
        <v>42576</v>
      </c>
      <c r="AH27" s="17">
        <v>1257</v>
      </c>
      <c r="AJ27" s="17">
        <v>211570</v>
      </c>
      <c r="AL27" s="17">
        <v>207850</v>
      </c>
      <c r="AN27" s="17">
        <v>43833</v>
      </c>
      <c r="AP27" s="172">
        <v>42576</v>
      </c>
      <c r="AR27" s="17">
        <v>1685668</v>
      </c>
      <c r="AT27" s="17">
        <v>1856308</v>
      </c>
      <c r="AV27" s="185">
        <v>7.85</v>
      </c>
      <c r="AW27" s="1" t="s">
        <v>5655</v>
      </c>
      <c r="AX27" s="1" t="str">
        <f t="shared" si="0"/>
        <v>No</v>
      </c>
    </row>
    <row r="28" spans="1:50" x14ac:dyDescent="0.2">
      <c r="A28" s="1" t="s">
        <v>5901</v>
      </c>
      <c r="B28" s="1" t="s">
        <v>351</v>
      </c>
      <c r="C28" s="1" t="s">
        <v>94</v>
      </c>
      <c r="D28" s="174">
        <v>1</v>
      </c>
      <c r="E28" s="177">
        <v>1</v>
      </c>
      <c r="F28" s="1" t="s">
        <v>194</v>
      </c>
      <c r="G28" s="1" t="s">
        <v>192</v>
      </c>
      <c r="H28" s="17">
        <v>3059393</v>
      </c>
      <c r="I28" s="12">
        <v>3150</v>
      </c>
      <c r="J28" s="1" t="s">
        <v>23</v>
      </c>
      <c r="K28" s="1" t="s">
        <v>8</v>
      </c>
      <c r="L28" s="4">
        <v>2</v>
      </c>
      <c r="N28" s="186">
        <v>0</v>
      </c>
      <c r="P28" s="14">
        <v>9.7233999999999998</v>
      </c>
      <c r="R28" s="14">
        <v>5.0030999999999999</v>
      </c>
      <c r="T28" s="14">
        <v>129.96190000000001</v>
      </c>
      <c r="V28" s="17">
        <v>49772</v>
      </c>
      <c r="X28" s="17">
        <v>49706</v>
      </c>
      <c r="Z28" s="17">
        <v>49706</v>
      </c>
      <c r="AB28" s="17">
        <v>0</v>
      </c>
      <c r="AD28" s="17">
        <v>5112</v>
      </c>
      <c r="AF28" s="17">
        <v>5112</v>
      </c>
      <c r="AH28" s="17">
        <v>0</v>
      </c>
      <c r="AJ28" s="17">
        <v>0</v>
      </c>
      <c r="AL28" s="17">
        <v>0</v>
      </c>
      <c r="AN28" s="17">
        <v>0</v>
      </c>
      <c r="AP28" s="172">
        <v>0</v>
      </c>
      <c r="AR28" s="17">
        <v>664365</v>
      </c>
      <c r="AT28" s="17">
        <v>3323914</v>
      </c>
      <c r="AV28" s="185">
        <v>24</v>
      </c>
      <c r="AW28" s="1" t="s">
        <v>5655</v>
      </c>
      <c r="AX28" s="1" t="str">
        <f t="shared" si="0"/>
        <v>No</v>
      </c>
    </row>
    <row r="29" spans="1:50" x14ac:dyDescent="0.2">
      <c r="A29" s="1" t="s">
        <v>841</v>
      </c>
      <c r="B29" s="1" t="s">
        <v>842</v>
      </c>
      <c r="C29" s="1" t="s">
        <v>35</v>
      </c>
      <c r="D29" s="174">
        <v>3030</v>
      </c>
      <c r="E29" s="177">
        <v>30030</v>
      </c>
      <c r="F29" s="1" t="s">
        <v>196</v>
      </c>
      <c r="G29" s="1" t="s">
        <v>192</v>
      </c>
      <c r="H29" s="17">
        <v>4586770</v>
      </c>
      <c r="I29" s="12">
        <v>3139</v>
      </c>
      <c r="J29" s="1" t="s">
        <v>11</v>
      </c>
      <c r="K29" s="1" t="s">
        <v>8</v>
      </c>
      <c r="L29" s="4">
        <v>1278</v>
      </c>
      <c r="N29" s="186">
        <v>0</v>
      </c>
      <c r="P29" s="14">
        <v>9.8376999999999999</v>
      </c>
      <c r="R29" s="14">
        <v>3.0623</v>
      </c>
      <c r="T29" s="14">
        <v>31.768999999999998</v>
      </c>
      <c r="V29" s="17">
        <v>37322739</v>
      </c>
      <c r="X29" s="17">
        <v>48576728</v>
      </c>
      <c r="Z29" s="17">
        <v>37061070</v>
      </c>
      <c r="AB29" s="17">
        <v>11515658</v>
      </c>
      <c r="AD29" s="17">
        <v>4474647</v>
      </c>
      <c r="AF29" s="17">
        <v>3767231</v>
      </c>
      <c r="AH29" s="17">
        <v>707416</v>
      </c>
      <c r="AJ29" s="17">
        <v>0</v>
      </c>
      <c r="AL29" s="17">
        <v>0</v>
      </c>
      <c r="AN29" s="17">
        <v>0</v>
      </c>
      <c r="AP29" s="172">
        <v>0</v>
      </c>
      <c r="AR29" s="17">
        <v>119681096</v>
      </c>
      <c r="AT29" s="17">
        <v>366498831</v>
      </c>
      <c r="AV29" s="185">
        <v>2445.48</v>
      </c>
      <c r="AW29" s="1" t="s">
        <v>5655</v>
      </c>
      <c r="AX29" s="1" t="str">
        <f t="shared" si="0"/>
        <v>No</v>
      </c>
    </row>
    <row r="30" spans="1:50" x14ac:dyDescent="0.2">
      <c r="A30" s="1" t="s">
        <v>841</v>
      </c>
      <c r="B30" s="1" t="s">
        <v>842</v>
      </c>
      <c r="C30" s="1" t="s">
        <v>35</v>
      </c>
      <c r="D30" s="174">
        <v>3030</v>
      </c>
      <c r="E30" s="177">
        <v>30030</v>
      </c>
      <c r="F30" s="1" t="s">
        <v>196</v>
      </c>
      <c r="G30" s="1" t="s">
        <v>192</v>
      </c>
      <c r="H30" s="17">
        <v>4586770</v>
      </c>
      <c r="I30" s="12">
        <v>3139</v>
      </c>
      <c r="J30" s="1" t="s">
        <v>15</v>
      </c>
      <c r="K30" s="1" t="s">
        <v>12</v>
      </c>
      <c r="L30" s="4">
        <v>244</v>
      </c>
      <c r="N30" s="186">
        <v>0</v>
      </c>
      <c r="P30" s="14">
        <v>24.013400000000001</v>
      </c>
      <c r="R30" s="14">
        <v>18.407499999999999</v>
      </c>
      <c r="T30" s="14">
        <v>1.4276</v>
      </c>
      <c r="V30" s="17">
        <v>0</v>
      </c>
      <c r="X30" s="17">
        <v>0</v>
      </c>
      <c r="Z30" s="17">
        <v>2077424</v>
      </c>
      <c r="AB30" s="17">
        <v>0</v>
      </c>
      <c r="AD30" s="17">
        <v>0</v>
      </c>
      <c r="AF30" s="17">
        <v>86511</v>
      </c>
      <c r="AH30" s="17">
        <v>0</v>
      </c>
      <c r="AJ30" s="17">
        <v>0</v>
      </c>
      <c r="AL30" s="17">
        <v>0</v>
      </c>
      <c r="AN30" s="17">
        <v>0</v>
      </c>
      <c r="AP30" s="172">
        <v>0</v>
      </c>
      <c r="AR30" s="17">
        <v>123505</v>
      </c>
      <c r="AT30" s="17">
        <v>2273415</v>
      </c>
      <c r="AV30" s="185">
        <v>0</v>
      </c>
      <c r="AW30" s="1" t="s">
        <v>5655</v>
      </c>
      <c r="AX30" s="1" t="str">
        <f t="shared" si="0"/>
        <v>No</v>
      </c>
    </row>
    <row r="31" spans="1:50" x14ac:dyDescent="0.2">
      <c r="A31" s="1" t="s">
        <v>841</v>
      </c>
      <c r="B31" s="1" t="s">
        <v>842</v>
      </c>
      <c r="C31" s="1" t="s">
        <v>35</v>
      </c>
      <c r="D31" s="174">
        <v>3030</v>
      </c>
      <c r="E31" s="177">
        <v>30030</v>
      </c>
      <c r="F31" s="1" t="s">
        <v>196</v>
      </c>
      <c r="G31" s="1" t="s">
        <v>192</v>
      </c>
      <c r="H31" s="17">
        <v>4586770</v>
      </c>
      <c r="I31" s="12">
        <v>3139</v>
      </c>
      <c r="J31" s="1" t="s">
        <v>10</v>
      </c>
      <c r="K31" s="1" t="s">
        <v>12</v>
      </c>
      <c r="L31" s="4">
        <v>729</v>
      </c>
      <c r="N31" s="186">
        <v>0</v>
      </c>
      <c r="P31" s="14">
        <v>9.5297000000000001</v>
      </c>
      <c r="R31" s="14">
        <v>10.583399999999999</v>
      </c>
      <c r="T31" s="14">
        <v>1.0595000000000001</v>
      </c>
      <c r="V31" s="17">
        <v>0</v>
      </c>
      <c r="X31" s="17">
        <v>23588901</v>
      </c>
      <c r="Z31" s="17">
        <v>20337418</v>
      </c>
      <c r="AB31" s="17">
        <v>3251483</v>
      </c>
      <c r="AD31" s="17">
        <v>2448755</v>
      </c>
      <c r="AF31" s="17">
        <v>2134116</v>
      </c>
      <c r="AH31" s="17">
        <v>314639</v>
      </c>
      <c r="AJ31" s="17">
        <v>0</v>
      </c>
      <c r="AL31" s="17">
        <v>0</v>
      </c>
      <c r="AN31" s="17">
        <v>0</v>
      </c>
      <c r="AP31" s="172">
        <v>0</v>
      </c>
      <c r="AR31" s="17">
        <v>2261107</v>
      </c>
      <c r="AT31" s="17">
        <v>23930248</v>
      </c>
      <c r="AV31" s="185">
        <v>0</v>
      </c>
      <c r="AW31" s="1" t="s">
        <v>5655</v>
      </c>
      <c r="AX31" s="1" t="str">
        <f t="shared" si="0"/>
        <v>No</v>
      </c>
    </row>
    <row r="32" spans="1:50" x14ac:dyDescent="0.2">
      <c r="A32" s="1" t="s">
        <v>841</v>
      </c>
      <c r="B32" s="1" t="s">
        <v>842</v>
      </c>
      <c r="C32" s="1" t="s">
        <v>35</v>
      </c>
      <c r="D32" s="174">
        <v>3030</v>
      </c>
      <c r="E32" s="177">
        <v>30030</v>
      </c>
      <c r="F32" s="1" t="s">
        <v>196</v>
      </c>
      <c r="G32" s="1" t="s">
        <v>192</v>
      </c>
      <c r="H32" s="17">
        <v>4586770</v>
      </c>
      <c r="I32" s="12">
        <v>3139</v>
      </c>
      <c r="J32" s="1" t="s">
        <v>25</v>
      </c>
      <c r="K32" s="1" t="s">
        <v>8</v>
      </c>
      <c r="L32" s="4">
        <v>888</v>
      </c>
      <c r="N32" s="186">
        <v>125</v>
      </c>
      <c r="P32" s="14">
        <v>23.109100000000002</v>
      </c>
      <c r="R32" s="14">
        <v>5.7321999999999997</v>
      </c>
      <c r="T32" s="14">
        <v>64.798599999999993</v>
      </c>
      <c r="V32" s="17">
        <v>81983987</v>
      </c>
      <c r="X32" s="17">
        <v>84271268</v>
      </c>
      <c r="Z32" s="17">
        <v>81751483</v>
      </c>
      <c r="AB32" s="17">
        <v>2519785</v>
      </c>
      <c r="AD32" s="17">
        <v>3655799</v>
      </c>
      <c r="AF32" s="17">
        <v>3537625</v>
      </c>
      <c r="AH32" s="17">
        <v>118174</v>
      </c>
      <c r="AJ32" s="17">
        <v>12618644</v>
      </c>
      <c r="AL32" s="17">
        <v>12237845</v>
      </c>
      <c r="AN32" s="17">
        <v>547413</v>
      </c>
      <c r="AP32" s="172">
        <v>529561</v>
      </c>
      <c r="AR32" s="17">
        <v>229233254</v>
      </c>
      <c r="AT32" s="17">
        <v>1314002629</v>
      </c>
      <c r="AV32" s="185">
        <v>234.2</v>
      </c>
      <c r="AW32" s="1" t="s">
        <v>5655</v>
      </c>
      <c r="AX32" s="1" t="str">
        <f t="shared" si="0"/>
        <v>No</v>
      </c>
    </row>
    <row r="33" spans="1:50" x14ac:dyDescent="0.2">
      <c r="A33" s="1" t="s">
        <v>366</v>
      </c>
      <c r="B33" s="1" t="s">
        <v>367</v>
      </c>
      <c r="C33" s="1" t="s">
        <v>45</v>
      </c>
      <c r="D33" s="174">
        <v>5066</v>
      </c>
      <c r="E33" s="177">
        <v>50066</v>
      </c>
      <c r="F33" s="1" t="s">
        <v>196</v>
      </c>
      <c r="G33" s="1" t="s">
        <v>192</v>
      </c>
      <c r="H33" s="17">
        <v>8608208</v>
      </c>
      <c r="I33" s="12">
        <v>2711</v>
      </c>
      <c r="J33" s="1" t="s">
        <v>25</v>
      </c>
      <c r="K33" s="1" t="s">
        <v>8</v>
      </c>
      <c r="L33" s="4">
        <v>1142</v>
      </c>
      <c r="N33" s="186">
        <v>156</v>
      </c>
      <c r="P33" s="14">
        <v>18.0581</v>
      </c>
      <c r="R33" s="14">
        <v>6.2042000000000002</v>
      </c>
      <c r="T33" s="14">
        <v>55.528799999999997</v>
      </c>
      <c r="V33" s="17">
        <v>73594709</v>
      </c>
      <c r="X33" s="17">
        <v>74358881</v>
      </c>
      <c r="Z33" s="17">
        <v>73461555</v>
      </c>
      <c r="AB33" s="17">
        <v>897326</v>
      </c>
      <c r="AD33" s="17">
        <v>4418270</v>
      </c>
      <c r="AF33" s="17">
        <v>4068066</v>
      </c>
      <c r="AH33" s="17">
        <v>350204</v>
      </c>
      <c r="AJ33" s="17">
        <v>12208937</v>
      </c>
      <c r="AL33" s="17">
        <v>12071993</v>
      </c>
      <c r="AN33" s="17">
        <v>737354</v>
      </c>
      <c r="AP33" s="172">
        <v>677648</v>
      </c>
      <c r="AR33" s="17">
        <v>225894953</v>
      </c>
      <c r="AT33" s="17">
        <v>1401502999</v>
      </c>
      <c r="AV33" s="185">
        <v>207.84</v>
      </c>
      <c r="AW33" s="1" t="s">
        <v>5655</v>
      </c>
      <c r="AX33" s="1" t="str">
        <f t="shared" si="0"/>
        <v>No</v>
      </c>
    </row>
    <row r="34" spans="1:50" x14ac:dyDescent="0.2">
      <c r="A34" s="1" t="s">
        <v>366</v>
      </c>
      <c r="B34" s="1" t="s">
        <v>367</v>
      </c>
      <c r="C34" s="1" t="s">
        <v>45</v>
      </c>
      <c r="D34" s="174">
        <v>5066</v>
      </c>
      <c r="E34" s="177">
        <v>50066</v>
      </c>
      <c r="F34" s="1" t="s">
        <v>196</v>
      </c>
      <c r="G34" s="1" t="s">
        <v>192</v>
      </c>
      <c r="H34" s="17">
        <v>8608208</v>
      </c>
      <c r="I34" s="12">
        <v>2711</v>
      </c>
      <c r="J34" s="1" t="s">
        <v>11</v>
      </c>
      <c r="K34" s="1" t="s">
        <v>8</v>
      </c>
      <c r="L34" s="4">
        <v>1569</v>
      </c>
      <c r="N34" s="186">
        <v>0</v>
      </c>
      <c r="P34" s="14">
        <v>9.0288000000000004</v>
      </c>
      <c r="R34" s="14">
        <v>2.4417</v>
      </c>
      <c r="T34" s="14">
        <v>41.7958</v>
      </c>
      <c r="V34" s="17">
        <v>52388543</v>
      </c>
      <c r="X34" s="17">
        <v>57710359</v>
      </c>
      <c r="Z34" s="17">
        <v>52314606</v>
      </c>
      <c r="AB34" s="17">
        <v>5395753</v>
      </c>
      <c r="AD34" s="17">
        <v>6212384</v>
      </c>
      <c r="AF34" s="17">
        <v>5794197</v>
      </c>
      <c r="AH34" s="17">
        <v>418187</v>
      </c>
      <c r="AJ34" s="17">
        <v>0</v>
      </c>
      <c r="AL34" s="17">
        <v>0</v>
      </c>
      <c r="AN34" s="17">
        <v>0</v>
      </c>
      <c r="AP34" s="172">
        <v>0</v>
      </c>
      <c r="AR34" s="17">
        <v>242173010</v>
      </c>
      <c r="AT34" s="17">
        <v>591323738</v>
      </c>
      <c r="AV34" s="185">
        <v>1523.57</v>
      </c>
      <c r="AW34" s="1" t="s">
        <v>5655</v>
      </c>
      <c r="AX34" s="1" t="str">
        <f t="shared" si="0"/>
        <v>No</v>
      </c>
    </row>
    <row r="35" spans="1:50" x14ac:dyDescent="0.2">
      <c r="A35" s="1" t="s">
        <v>5902</v>
      </c>
      <c r="B35" s="1" t="s">
        <v>614</v>
      </c>
      <c r="C35" s="1" t="s">
        <v>89</v>
      </c>
      <c r="D35" s="174">
        <v>6008</v>
      </c>
      <c r="E35" s="177">
        <v>60008</v>
      </c>
      <c r="F35" s="1" t="s">
        <v>196</v>
      </c>
      <c r="G35" s="1" t="s">
        <v>192</v>
      </c>
      <c r="H35" s="17">
        <v>4944332</v>
      </c>
      <c r="I35" s="12">
        <v>2659</v>
      </c>
      <c r="J35" s="1" t="s">
        <v>13</v>
      </c>
      <c r="K35" s="1" t="s">
        <v>8</v>
      </c>
      <c r="L35" s="4">
        <v>562</v>
      </c>
      <c r="N35" s="186">
        <v>0</v>
      </c>
      <c r="P35" s="14">
        <v>37.352600000000002</v>
      </c>
      <c r="R35" s="14">
        <v>31.073</v>
      </c>
      <c r="T35" s="14">
        <v>8.4182000000000006</v>
      </c>
      <c r="V35" s="17">
        <v>0</v>
      </c>
      <c r="X35" s="17">
        <v>4926881</v>
      </c>
      <c r="Z35" s="17">
        <v>4926881</v>
      </c>
      <c r="AB35" s="17">
        <v>0</v>
      </c>
      <c r="AD35" s="17">
        <v>131902</v>
      </c>
      <c r="AF35" s="17">
        <v>131902</v>
      </c>
      <c r="AH35" s="17">
        <v>0</v>
      </c>
      <c r="AJ35" s="17">
        <v>0</v>
      </c>
      <c r="AL35" s="17">
        <v>0</v>
      </c>
      <c r="AN35" s="17">
        <v>0</v>
      </c>
      <c r="AP35" s="172">
        <v>0</v>
      </c>
      <c r="AR35" s="17">
        <v>1110373</v>
      </c>
      <c r="AT35" s="17">
        <v>34502571</v>
      </c>
      <c r="AV35" s="185">
        <v>0</v>
      </c>
      <c r="AW35" s="1" t="s">
        <v>5655</v>
      </c>
      <c r="AX35" s="1" t="str">
        <f t="shared" si="0"/>
        <v>No</v>
      </c>
    </row>
    <row r="36" spans="1:50" x14ac:dyDescent="0.2">
      <c r="A36" s="1" t="s">
        <v>5902</v>
      </c>
      <c r="B36" s="1" t="s">
        <v>614</v>
      </c>
      <c r="C36" s="1" t="s">
        <v>89</v>
      </c>
      <c r="D36" s="174">
        <v>6008</v>
      </c>
      <c r="E36" s="177">
        <v>60008</v>
      </c>
      <c r="F36" s="1" t="s">
        <v>196</v>
      </c>
      <c r="G36" s="1" t="s">
        <v>192</v>
      </c>
      <c r="H36" s="17">
        <v>4944332</v>
      </c>
      <c r="I36" s="12">
        <v>2659</v>
      </c>
      <c r="J36" s="1" t="s">
        <v>19</v>
      </c>
      <c r="K36" s="1" t="s">
        <v>8</v>
      </c>
      <c r="L36" s="4">
        <v>54</v>
      </c>
      <c r="N36" s="186">
        <v>33</v>
      </c>
      <c r="P36" s="14">
        <v>11.780799999999999</v>
      </c>
      <c r="R36" s="14">
        <v>2.8252999999999999</v>
      </c>
      <c r="T36" s="14">
        <v>63.2395</v>
      </c>
      <c r="V36" s="17">
        <v>3507005</v>
      </c>
      <c r="X36" s="17">
        <v>3549684</v>
      </c>
      <c r="Z36" s="17">
        <v>3535806</v>
      </c>
      <c r="AB36" s="17">
        <v>13878</v>
      </c>
      <c r="AD36" s="17">
        <v>302461</v>
      </c>
      <c r="AF36" s="17">
        <v>300133</v>
      </c>
      <c r="AH36" s="17">
        <v>2328</v>
      </c>
      <c r="AJ36" s="17">
        <v>2187822</v>
      </c>
      <c r="AL36" s="17">
        <v>2173944</v>
      </c>
      <c r="AN36" s="17">
        <v>202205</v>
      </c>
      <c r="AP36" s="172">
        <v>199878</v>
      </c>
      <c r="AR36" s="17">
        <v>18980255</v>
      </c>
      <c r="AT36" s="17">
        <v>53624968</v>
      </c>
      <c r="AV36" s="185">
        <v>43.59</v>
      </c>
      <c r="AW36" s="1" t="s">
        <v>5655</v>
      </c>
      <c r="AX36" s="1" t="str">
        <f t="shared" si="0"/>
        <v>No</v>
      </c>
    </row>
    <row r="37" spans="1:50" x14ac:dyDescent="0.2">
      <c r="A37" s="1" t="s">
        <v>5902</v>
      </c>
      <c r="B37" s="1" t="s">
        <v>614</v>
      </c>
      <c r="C37" s="1" t="s">
        <v>89</v>
      </c>
      <c r="D37" s="174">
        <v>6008</v>
      </c>
      <c r="E37" s="177">
        <v>60008</v>
      </c>
      <c r="F37" s="1" t="s">
        <v>196</v>
      </c>
      <c r="G37" s="1" t="s">
        <v>192</v>
      </c>
      <c r="H37" s="17">
        <v>4944332</v>
      </c>
      <c r="I37" s="12">
        <v>2659</v>
      </c>
      <c r="J37" s="1" t="s">
        <v>22</v>
      </c>
      <c r="K37" s="1" t="s">
        <v>12</v>
      </c>
      <c r="L37" s="4">
        <v>64</v>
      </c>
      <c r="N37" s="186">
        <v>0</v>
      </c>
      <c r="P37" s="14">
        <v>28.099</v>
      </c>
      <c r="R37" s="14">
        <v>18.821300000000001</v>
      </c>
      <c r="T37" s="14">
        <v>23.075199999999999</v>
      </c>
      <c r="V37" s="17">
        <v>2175997</v>
      </c>
      <c r="X37" s="17">
        <v>2997843</v>
      </c>
      <c r="Z37" s="17">
        <v>2194786</v>
      </c>
      <c r="AB37" s="17">
        <v>803057</v>
      </c>
      <c r="AD37" s="17">
        <v>105349</v>
      </c>
      <c r="AF37" s="17">
        <v>78109</v>
      </c>
      <c r="AH37" s="17">
        <v>27240</v>
      </c>
      <c r="AJ37" s="17">
        <v>0</v>
      </c>
      <c r="AL37" s="17">
        <v>0</v>
      </c>
      <c r="AN37" s="17">
        <v>0</v>
      </c>
      <c r="AP37" s="172">
        <v>0</v>
      </c>
      <c r="AR37" s="17">
        <v>1802379</v>
      </c>
      <c r="AT37" s="17">
        <v>33923059</v>
      </c>
      <c r="AV37" s="185">
        <v>283.86</v>
      </c>
      <c r="AW37" s="1" t="s">
        <v>5655</v>
      </c>
      <c r="AX37" s="1" t="str">
        <f t="shared" si="0"/>
        <v>No</v>
      </c>
    </row>
    <row r="38" spans="1:50" x14ac:dyDescent="0.2">
      <c r="A38" s="1" t="s">
        <v>5902</v>
      </c>
      <c r="B38" s="1" t="s">
        <v>614</v>
      </c>
      <c r="C38" s="1" t="s">
        <v>89</v>
      </c>
      <c r="D38" s="174">
        <v>6008</v>
      </c>
      <c r="E38" s="177">
        <v>60008</v>
      </c>
      <c r="F38" s="1" t="s">
        <v>196</v>
      </c>
      <c r="G38" s="1" t="s">
        <v>192</v>
      </c>
      <c r="H38" s="17">
        <v>4944332</v>
      </c>
      <c r="I38" s="12">
        <v>2659</v>
      </c>
      <c r="J38" s="1" t="s">
        <v>11</v>
      </c>
      <c r="K38" s="1" t="s">
        <v>12</v>
      </c>
      <c r="L38" s="4">
        <v>101</v>
      </c>
      <c r="N38" s="186">
        <v>0</v>
      </c>
      <c r="P38" s="14">
        <v>12.060700000000001</v>
      </c>
      <c r="R38" s="14">
        <v>4.3693</v>
      </c>
      <c r="T38" s="14">
        <v>19.337</v>
      </c>
      <c r="V38" s="17">
        <v>5875994</v>
      </c>
      <c r="X38" s="17">
        <v>6718455</v>
      </c>
      <c r="Z38" s="17">
        <v>5850057</v>
      </c>
      <c r="AB38" s="17">
        <v>868398</v>
      </c>
      <c r="AD38" s="17">
        <v>519311</v>
      </c>
      <c r="AF38" s="17">
        <v>485050</v>
      </c>
      <c r="AH38" s="17">
        <v>34261</v>
      </c>
      <c r="AJ38" s="17">
        <v>0</v>
      </c>
      <c r="AL38" s="17">
        <v>0</v>
      </c>
      <c r="AN38" s="17">
        <v>0</v>
      </c>
      <c r="AP38" s="172">
        <v>0</v>
      </c>
      <c r="AR38" s="17">
        <v>9379412</v>
      </c>
      <c r="AT38" s="17">
        <v>40980999</v>
      </c>
      <c r="AV38" s="185">
        <v>1170.99</v>
      </c>
      <c r="AW38" s="1" t="s">
        <v>5655</v>
      </c>
      <c r="AX38" s="1" t="str">
        <f t="shared" si="0"/>
        <v>No</v>
      </c>
    </row>
    <row r="39" spans="1:50" x14ac:dyDescent="0.2">
      <c r="A39" s="1" t="s">
        <v>5902</v>
      </c>
      <c r="B39" s="1" t="s">
        <v>614</v>
      </c>
      <c r="C39" s="1" t="s">
        <v>89</v>
      </c>
      <c r="D39" s="174">
        <v>6008</v>
      </c>
      <c r="E39" s="177">
        <v>60008</v>
      </c>
      <c r="F39" s="1" t="s">
        <v>196</v>
      </c>
      <c r="G39" s="1" t="s">
        <v>192</v>
      </c>
      <c r="H39" s="17">
        <v>4944332</v>
      </c>
      <c r="I39" s="12">
        <v>2659</v>
      </c>
      <c r="J39" s="1" t="s">
        <v>15</v>
      </c>
      <c r="K39" s="1" t="s">
        <v>12</v>
      </c>
      <c r="L39" s="4">
        <v>135</v>
      </c>
      <c r="N39" s="186">
        <v>0</v>
      </c>
      <c r="P39" s="14">
        <v>29.883400000000002</v>
      </c>
      <c r="R39" s="14">
        <v>10.5327</v>
      </c>
      <c r="T39" s="14">
        <v>3.3961000000000001</v>
      </c>
      <c r="V39" s="17">
        <v>0</v>
      </c>
      <c r="X39" s="17">
        <v>0</v>
      </c>
      <c r="Z39" s="17">
        <v>2188481</v>
      </c>
      <c r="AB39" s="17">
        <v>0</v>
      </c>
      <c r="AD39" s="17">
        <v>0</v>
      </c>
      <c r="AF39" s="17">
        <v>73234</v>
      </c>
      <c r="AH39" s="17">
        <v>0</v>
      </c>
      <c r="AJ39" s="17">
        <v>0</v>
      </c>
      <c r="AL39" s="17">
        <v>0</v>
      </c>
      <c r="AN39" s="17">
        <v>0</v>
      </c>
      <c r="AP39" s="172">
        <v>0</v>
      </c>
      <c r="AR39" s="17">
        <v>248709</v>
      </c>
      <c r="AT39" s="17">
        <v>2619565</v>
      </c>
      <c r="AV39" s="185">
        <v>0</v>
      </c>
      <c r="AW39" s="1" t="s">
        <v>5655</v>
      </c>
      <c r="AX39" s="1" t="str">
        <f t="shared" si="0"/>
        <v>No</v>
      </c>
    </row>
    <row r="40" spans="1:50" x14ac:dyDescent="0.2">
      <c r="A40" s="1" t="s">
        <v>5902</v>
      </c>
      <c r="B40" s="1" t="s">
        <v>614</v>
      </c>
      <c r="C40" s="1" t="s">
        <v>89</v>
      </c>
      <c r="D40" s="174">
        <v>6008</v>
      </c>
      <c r="E40" s="177">
        <v>60008</v>
      </c>
      <c r="F40" s="1" t="s">
        <v>196</v>
      </c>
      <c r="G40" s="1" t="s">
        <v>192</v>
      </c>
      <c r="H40" s="17">
        <v>4944332</v>
      </c>
      <c r="I40" s="12">
        <v>2659</v>
      </c>
      <c r="J40" s="1" t="s">
        <v>13</v>
      </c>
      <c r="K40" s="1" t="s">
        <v>12</v>
      </c>
      <c r="L40" s="4">
        <v>570</v>
      </c>
      <c r="N40" s="186">
        <v>0</v>
      </c>
      <c r="P40" s="14">
        <v>37.093699999999998</v>
      </c>
      <c r="R40" s="14">
        <v>30.808900000000001</v>
      </c>
      <c r="T40" s="14">
        <v>8.1469000000000005</v>
      </c>
      <c r="V40" s="17">
        <v>0</v>
      </c>
      <c r="X40" s="17">
        <v>3492035</v>
      </c>
      <c r="Z40" s="17">
        <v>3492035</v>
      </c>
      <c r="AB40" s="17">
        <v>0</v>
      </c>
      <c r="AD40" s="17">
        <v>94141</v>
      </c>
      <c r="AF40" s="17">
        <v>94141</v>
      </c>
      <c r="AH40" s="17">
        <v>0</v>
      </c>
      <c r="AJ40" s="17">
        <v>0</v>
      </c>
      <c r="AL40" s="17">
        <v>0</v>
      </c>
      <c r="AN40" s="17">
        <v>0</v>
      </c>
      <c r="AP40" s="172">
        <v>0</v>
      </c>
      <c r="AR40" s="17">
        <v>766954</v>
      </c>
      <c r="AT40" s="17">
        <v>23629031</v>
      </c>
      <c r="AV40" s="185">
        <v>0</v>
      </c>
      <c r="AW40" s="1" t="s">
        <v>5655</v>
      </c>
      <c r="AX40" s="1" t="str">
        <f t="shared" si="0"/>
        <v>No</v>
      </c>
    </row>
    <row r="41" spans="1:50" x14ac:dyDescent="0.2">
      <c r="A41" s="1" t="s">
        <v>5902</v>
      </c>
      <c r="B41" s="1" t="s">
        <v>614</v>
      </c>
      <c r="C41" s="1" t="s">
        <v>89</v>
      </c>
      <c r="D41" s="174">
        <v>6008</v>
      </c>
      <c r="E41" s="177">
        <v>60008</v>
      </c>
      <c r="F41" s="1" t="s">
        <v>196</v>
      </c>
      <c r="G41" s="1" t="s">
        <v>192</v>
      </c>
      <c r="H41" s="17">
        <v>4944332</v>
      </c>
      <c r="I41" s="12">
        <v>2659</v>
      </c>
      <c r="J41" s="1" t="s">
        <v>11</v>
      </c>
      <c r="K41" s="1" t="s">
        <v>8</v>
      </c>
      <c r="L41" s="4">
        <v>598</v>
      </c>
      <c r="N41" s="186">
        <v>0</v>
      </c>
      <c r="P41" s="14">
        <v>12.1701</v>
      </c>
      <c r="R41" s="14">
        <v>4.7599</v>
      </c>
      <c r="T41" s="14">
        <v>20.8932</v>
      </c>
      <c r="V41" s="17">
        <v>29395451</v>
      </c>
      <c r="X41" s="17">
        <v>33371465</v>
      </c>
      <c r="Z41" s="17">
        <v>29226868</v>
      </c>
      <c r="AB41" s="17">
        <v>4144597</v>
      </c>
      <c r="AD41" s="17">
        <v>2567556</v>
      </c>
      <c r="AF41" s="17">
        <v>2401525</v>
      </c>
      <c r="AH41" s="17">
        <v>166031</v>
      </c>
      <c r="AJ41" s="17">
        <v>0</v>
      </c>
      <c r="AL41" s="17">
        <v>0</v>
      </c>
      <c r="AN41" s="17">
        <v>0</v>
      </c>
      <c r="AP41" s="172">
        <v>0</v>
      </c>
      <c r="AR41" s="17">
        <v>50175599</v>
      </c>
      <c r="AT41" s="17">
        <v>238829128</v>
      </c>
      <c r="AV41" s="185">
        <v>2404.1</v>
      </c>
      <c r="AW41" s="1" t="s">
        <v>5655</v>
      </c>
      <c r="AX41" s="1" t="str">
        <f t="shared" si="0"/>
        <v>No</v>
      </c>
    </row>
    <row r="42" spans="1:50" x14ac:dyDescent="0.2">
      <c r="A42" s="1" t="s">
        <v>5902</v>
      </c>
      <c r="B42" s="1" t="s">
        <v>614</v>
      </c>
      <c r="C42" s="1" t="s">
        <v>89</v>
      </c>
      <c r="D42" s="174">
        <v>6008</v>
      </c>
      <c r="E42" s="177">
        <v>60008</v>
      </c>
      <c r="F42" s="1" t="s">
        <v>196</v>
      </c>
      <c r="G42" s="1" t="s">
        <v>192</v>
      </c>
      <c r="H42" s="17">
        <v>4944332</v>
      </c>
      <c r="I42" s="12">
        <v>2659</v>
      </c>
      <c r="J42" s="1" t="s">
        <v>10</v>
      </c>
      <c r="K42" s="1" t="s">
        <v>12</v>
      </c>
      <c r="L42" s="4">
        <v>327</v>
      </c>
      <c r="N42" s="186">
        <v>0</v>
      </c>
      <c r="P42" s="14">
        <v>15.668699999999999</v>
      </c>
      <c r="R42" s="14">
        <v>10.709300000000001</v>
      </c>
      <c r="T42" s="14">
        <v>1.6194999999999999</v>
      </c>
      <c r="V42" s="17">
        <v>0</v>
      </c>
      <c r="X42" s="17">
        <v>21258021</v>
      </c>
      <c r="Z42" s="17">
        <v>17168294</v>
      </c>
      <c r="AB42" s="17">
        <v>4089727</v>
      </c>
      <c r="AD42" s="17">
        <v>1271046</v>
      </c>
      <c r="AF42" s="17">
        <v>1095704</v>
      </c>
      <c r="AH42" s="17">
        <v>175342</v>
      </c>
      <c r="AJ42" s="17">
        <v>0</v>
      </c>
      <c r="AL42" s="17">
        <v>0</v>
      </c>
      <c r="AN42" s="17">
        <v>0</v>
      </c>
      <c r="AP42" s="172">
        <v>0</v>
      </c>
      <c r="AR42" s="17">
        <v>1774466</v>
      </c>
      <c r="AT42" s="17">
        <v>19003294</v>
      </c>
      <c r="AV42" s="185">
        <v>0</v>
      </c>
      <c r="AW42" s="1" t="s">
        <v>5655</v>
      </c>
      <c r="AX42" s="1" t="str">
        <f t="shared" si="0"/>
        <v>No</v>
      </c>
    </row>
    <row r="43" spans="1:50" x14ac:dyDescent="0.2">
      <c r="A43" s="1" t="s">
        <v>5902</v>
      </c>
      <c r="B43" s="1" t="s">
        <v>614</v>
      </c>
      <c r="C43" s="1" t="s">
        <v>89</v>
      </c>
      <c r="D43" s="174">
        <v>6008</v>
      </c>
      <c r="E43" s="177">
        <v>60008</v>
      </c>
      <c r="F43" s="1" t="s">
        <v>196</v>
      </c>
      <c r="G43" s="1" t="s">
        <v>192</v>
      </c>
      <c r="H43" s="17">
        <v>4944332</v>
      </c>
      <c r="I43" s="12">
        <v>2659</v>
      </c>
      <c r="J43" s="1" t="s">
        <v>22</v>
      </c>
      <c r="K43" s="1" t="s">
        <v>8</v>
      </c>
      <c r="L43" s="4">
        <v>248</v>
      </c>
      <c r="N43" s="186">
        <v>0</v>
      </c>
      <c r="P43" s="14">
        <v>24.946100000000001</v>
      </c>
      <c r="R43" s="14">
        <v>19.092300000000002</v>
      </c>
      <c r="T43" s="14">
        <v>22.334299999999999</v>
      </c>
      <c r="V43" s="17">
        <v>6701994</v>
      </c>
      <c r="X43" s="17">
        <v>8904906</v>
      </c>
      <c r="Z43" s="17">
        <v>6771331</v>
      </c>
      <c r="AB43" s="17">
        <v>2133575</v>
      </c>
      <c r="AD43" s="17">
        <v>353424</v>
      </c>
      <c r="AF43" s="17">
        <v>271439</v>
      </c>
      <c r="AH43" s="17">
        <v>81985</v>
      </c>
      <c r="AJ43" s="17">
        <v>0</v>
      </c>
      <c r="AL43" s="17">
        <v>0</v>
      </c>
      <c r="AN43" s="17">
        <v>0</v>
      </c>
      <c r="AP43" s="172">
        <v>0</v>
      </c>
      <c r="AR43" s="17">
        <v>6062400</v>
      </c>
      <c r="AT43" s="17">
        <v>115745334</v>
      </c>
      <c r="AV43" s="185">
        <v>623.44000000000005</v>
      </c>
      <c r="AW43" s="1" t="s">
        <v>5655</v>
      </c>
      <c r="AX43" s="1" t="str">
        <f t="shared" si="0"/>
        <v>No</v>
      </c>
    </row>
    <row r="44" spans="1:50" x14ac:dyDescent="0.2">
      <c r="A44" s="1" t="s">
        <v>594</v>
      </c>
      <c r="B44" s="1" t="s">
        <v>595</v>
      </c>
      <c r="C44" s="1" t="s">
        <v>52</v>
      </c>
      <c r="D44" s="174">
        <v>1003</v>
      </c>
      <c r="E44" s="177">
        <v>10003</v>
      </c>
      <c r="F44" s="1" t="s">
        <v>196</v>
      </c>
      <c r="G44" s="1" t="s">
        <v>192</v>
      </c>
      <c r="H44" s="17">
        <v>4181019</v>
      </c>
      <c r="I44" s="12">
        <v>2423</v>
      </c>
      <c r="J44" s="1" t="s">
        <v>25</v>
      </c>
      <c r="K44" s="1" t="s">
        <v>8</v>
      </c>
      <c r="L44" s="4">
        <v>336</v>
      </c>
      <c r="N44" s="186">
        <v>56</v>
      </c>
      <c r="P44" s="14">
        <v>14.902200000000001</v>
      </c>
      <c r="R44" s="14">
        <v>3.5257000000000001</v>
      </c>
      <c r="T44" s="14">
        <v>104.5211</v>
      </c>
      <c r="V44" s="17">
        <v>24055752</v>
      </c>
      <c r="X44" s="17">
        <v>23880609</v>
      </c>
      <c r="Z44" s="17">
        <v>23313396</v>
      </c>
      <c r="AB44" s="17">
        <v>567213</v>
      </c>
      <c r="AD44" s="17">
        <v>1628212</v>
      </c>
      <c r="AF44" s="17">
        <v>1564423</v>
      </c>
      <c r="AH44" s="17">
        <v>63789</v>
      </c>
      <c r="AJ44" s="17">
        <v>3980102</v>
      </c>
      <c r="AL44" s="17">
        <v>3885566</v>
      </c>
      <c r="AN44" s="17">
        <v>272181</v>
      </c>
      <c r="AP44" s="172">
        <v>260737</v>
      </c>
      <c r="AR44" s="17">
        <v>163515168</v>
      </c>
      <c r="AT44" s="17">
        <v>576500980</v>
      </c>
      <c r="AV44" s="185">
        <v>76.3</v>
      </c>
      <c r="AW44" s="1" t="s">
        <v>5655</v>
      </c>
      <c r="AX44" s="1" t="str">
        <f t="shared" si="0"/>
        <v>No</v>
      </c>
    </row>
    <row r="45" spans="1:50" x14ac:dyDescent="0.2">
      <c r="A45" s="1" t="s">
        <v>594</v>
      </c>
      <c r="B45" s="1" t="s">
        <v>595</v>
      </c>
      <c r="C45" s="1" t="s">
        <v>52</v>
      </c>
      <c r="D45" s="174">
        <v>1003</v>
      </c>
      <c r="E45" s="177">
        <v>10003</v>
      </c>
      <c r="F45" s="1" t="s">
        <v>196</v>
      </c>
      <c r="G45" s="1" t="s">
        <v>192</v>
      </c>
      <c r="H45" s="17">
        <v>4181019</v>
      </c>
      <c r="I45" s="12">
        <v>2423</v>
      </c>
      <c r="J45" s="1" t="s">
        <v>21</v>
      </c>
      <c r="K45" s="1" t="s">
        <v>12</v>
      </c>
      <c r="L45" s="4">
        <v>436</v>
      </c>
      <c r="N45" s="186">
        <v>67</v>
      </c>
      <c r="P45" s="14">
        <v>29.685400000000001</v>
      </c>
      <c r="R45" s="14">
        <v>20.722899999999999</v>
      </c>
      <c r="T45" s="14">
        <v>39.708599999999997</v>
      </c>
      <c r="V45" s="17">
        <v>25046635</v>
      </c>
      <c r="X45" s="17">
        <v>25323012</v>
      </c>
      <c r="Z45" s="17">
        <v>24565346</v>
      </c>
      <c r="AB45" s="17">
        <v>757666</v>
      </c>
      <c r="AD45" s="17">
        <v>843380</v>
      </c>
      <c r="AF45" s="17">
        <v>827523</v>
      </c>
      <c r="AH45" s="17">
        <v>15857</v>
      </c>
      <c r="AJ45" s="17">
        <v>4652458</v>
      </c>
      <c r="AL45" s="17">
        <v>4514645</v>
      </c>
      <c r="AN45" s="17">
        <v>155197</v>
      </c>
      <c r="AP45" s="172">
        <v>152274</v>
      </c>
      <c r="AR45" s="17">
        <v>32859741</v>
      </c>
      <c r="AT45" s="17">
        <v>680949680</v>
      </c>
      <c r="AV45" s="185">
        <v>776.08</v>
      </c>
      <c r="AW45" s="1" t="s">
        <v>5655</v>
      </c>
      <c r="AX45" s="1" t="str">
        <f t="shared" si="0"/>
        <v>No</v>
      </c>
    </row>
    <row r="46" spans="1:50" x14ac:dyDescent="0.2">
      <c r="A46" s="1" t="s">
        <v>594</v>
      </c>
      <c r="B46" s="1" t="s">
        <v>595</v>
      </c>
      <c r="C46" s="1" t="s">
        <v>52</v>
      </c>
      <c r="D46" s="174">
        <v>1003</v>
      </c>
      <c r="E46" s="177">
        <v>10003</v>
      </c>
      <c r="F46" s="1" t="s">
        <v>196</v>
      </c>
      <c r="G46" s="1" t="s">
        <v>192</v>
      </c>
      <c r="H46" s="17">
        <v>4181019</v>
      </c>
      <c r="I46" s="12">
        <v>2423</v>
      </c>
      <c r="J46" s="1" t="s">
        <v>11</v>
      </c>
      <c r="K46" s="1" t="s">
        <v>8</v>
      </c>
      <c r="L46" s="4">
        <v>775</v>
      </c>
      <c r="N46" s="186">
        <v>0</v>
      </c>
      <c r="P46" s="14">
        <v>8.9625000000000004</v>
      </c>
      <c r="R46" s="14">
        <v>2.5872000000000002</v>
      </c>
      <c r="T46" s="14">
        <v>43.080399999999997</v>
      </c>
      <c r="V46" s="17">
        <v>21625306</v>
      </c>
      <c r="X46" s="17">
        <v>24652773</v>
      </c>
      <c r="Z46" s="17">
        <v>21180599</v>
      </c>
      <c r="AB46" s="17">
        <v>3472174</v>
      </c>
      <c r="AD46" s="17">
        <v>2623897</v>
      </c>
      <c r="AF46" s="17">
        <v>2363242</v>
      </c>
      <c r="AH46" s="17">
        <v>260655</v>
      </c>
      <c r="AJ46" s="17">
        <v>0</v>
      </c>
      <c r="AL46" s="17">
        <v>0</v>
      </c>
      <c r="AN46" s="17">
        <v>0</v>
      </c>
      <c r="AP46" s="172">
        <v>0</v>
      </c>
      <c r="AR46" s="17">
        <v>101809480</v>
      </c>
      <c r="AT46" s="17">
        <v>263405058</v>
      </c>
      <c r="AV46" s="185">
        <v>1509.71</v>
      </c>
      <c r="AW46" s="1" t="s">
        <v>5655</v>
      </c>
      <c r="AX46" s="1" t="str">
        <f t="shared" si="0"/>
        <v>No</v>
      </c>
    </row>
    <row r="47" spans="1:50" x14ac:dyDescent="0.2">
      <c r="A47" s="1" t="s">
        <v>594</v>
      </c>
      <c r="B47" s="1" t="s">
        <v>595</v>
      </c>
      <c r="C47" s="1" t="s">
        <v>52</v>
      </c>
      <c r="D47" s="174">
        <v>1003</v>
      </c>
      <c r="E47" s="177">
        <v>10003</v>
      </c>
      <c r="F47" s="1" t="s">
        <v>196</v>
      </c>
      <c r="G47" s="1" t="s">
        <v>192</v>
      </c>
      <c r="H47" s="17">
        <v>4181019</v>
      </c>
      <c r="I47" s="12">
        <v>2423</v>
      </c>
      <c r="J47" s="1" t="s">
        <v>23</v>
      </c>
      <c r="K47" s="1" t="s">
        <v>12</v>
      </c>
      <c r="L47" s="4">
        <v>9</v>
      </c>
      <c r="N47" s="186">
        <v>0</v>
      </c>
      <c r="P47" s="14">
        <v>10.0215</v>
      </c>
      <c r="R47" s="14">
        <v>8.0058000000000007</v>
      </c>
      <c r="T47" s="14">
        <v>65.903000000000006</v>
      </c>
      <c r="V47" s="17">
        <v>243280</v>
      </c>
      <c r="X47" s="17">
        <v>239494</v>
      </c>
      <c r="Z47" s="17">
        <v>227678</v>
      </c>
      <c r="AB47" s="17">
        <v>11816</v>
      </c>
      <c r="AD47" s="17">
        <v>23409</v>
      </c>
      <c r="AF47" s="17">
        <v>22719</v>
      </c>
      <c r="AH47" s="17">
        <v>690</v>
      </c>
      <c r="AJ47" s="17">
        <v>0</v>
      </c>
      <c r="AL47" s="17">
        <v>0</v>
      </c>
      <c r="AN47" s="17">
        <v>0</v>
      </c>
      <c r="AP47" s="172">
        <v>0</v>
      </c>
      <c r="AR47" s="17">
        <v>1497251</v>
      </c>
      <c r="AT47" s="17">
        <v>11986627</v>
      </c>
      <c r="AV47" s="185">
        <v>38.42</v>
      </c>
      <c r="AW47" s="1" t="s">
        <v>5655</v>
      </c>
      <c r="AX47" s="1" t="str">
        <f t="shared" si="0"/>
        <v>No</v>
      </c>
    </row>
    <row r="48" spans="1:50" x14ac:dyDescent="0.2">
      <c r="A48" s="1" t="s">
        <v>594</v>
      </c>
      <c r="B48" s="1" t="s">
        <v>595</v>
      </c>
      <c r="C48" s="1" t="s">
        <v>52</v>
      </c>
      <c r="D48" s="174">
        <v>1003</v>
      </c>
      <c r="E48" s="177">
        <v>10003</v>
      </c>
      <c r="F48" s="1" t="s">
        <v>196</v>
      </c>
      <c r="G48" s="1" t="s">
        <v>192</v>
      </c>
      <c r="H48" s="17">
        <v>4181019</v>
      </c>
      <c r="I48" s="12">
        <v>2423</v>
      </c>
      <c r="J48" s="1" t="s">
        <v>30</v>
      </c>
      <c r="K48" s="1" t="s">
        <v>8</v>
      </c>
      <c r="L48" s="4">
        <v>21</v>
      </c>
      <c r="N48" s="186">
        <v>0</v>
      </c>
      <c r="P48" s="14">
        <v>8.4911999999999992</v>
      </c>
      <c r="R48" s="14">
        <v>2.3252000000000002</v>
      </c>
      <c r="T48" s="14">
        <v>39.6907</v>
      </c>
      <c r="V48" s="17">
        <v>589015</v>
      </c>
      <c r="X48" s="17">
        <v>551676</v>
      </c>
      <c r="Z48" s="17">
        <v>549870</v>
      </c>
      <c r="AB48" s="17">
        <v>1806</v>
      </c>
      <c r="AD48" s="17">
        <v>65529</v>
      </c>
      <c r="AF48" s="17">
        <v>64758</v>
      </c>
      <c r="AH48" s="17">
        <v>771</v>
      </c>
      <c r="AJ48" s="17">
        <v>0</v>
      </c>
      <c r="AL48" s="17">
        <v>0</v>
      </c>
      <c r="AN48" s="17">
        <v>0</v>
      </c>
      <c r="AP48" s="172">
        <v>0</v>
      </c>
      <c r="AR48" s="17">
        <v>2570292</v>
      </c>
      <c r="AT48" s="17">
        <v>5976543</v>
      </c>
      <c r="AV48" s="185">
        <v>21.58</v>
      </c>
      <c r="AW48" s="1" t="s">
        <v>5655</v>
      </c>
      <c r="AX48" s="1" t="str">
        <f t="shared" si="0"/>
        <v>No</v>
      </c>
    </row>
    <row r="49" spans="1:50" x14ac:dyDescent="0.2">
      <c r="A49" s="1" t="s">
        <v>594</v>
      </c>
      <c r="B49" s="1" t="s">
        <v>595</v>
      </c>
      <c r="C49" s="1" t="s">
        <v>52</v>
      </c>
      <c r="D49" s="174">
        <v>1003</v>
      </c>
      <c r="E49" s="177">
        <v>10003</v>
      </c>
      <c r="F49" s="1" t="s">
        <v>196</v>
      </c>
      <c r="G49" s="1" t="s">
        <v>192</v>
      </c>
      <c r="H49" s="17">
        <v>4181019</v>
      </c>
      <c r="I49" s="12">
        <v>2423</v>
      </c>
      <c r="J49" s="1" t="s">
        <v>19</v>
      </c>
      <c r="K49" s="1" t="s">
        <v>8</v>
      </c>
      <c r="L49" s="4">
        <v>151</v>
      </c>
      <c r="N49" s="186">
        <v>86</v>
      </c>
      <c r="P49" s="14">
        <v>8.4795999999999996</v>
      </c>
      <c r="R49" s="14">
        <v>2.4967000000000001</v>
      </c>
      <c r="T49" s="14">
        <v>80.405500000000004</v>
      </c>
      <c r="V49" s="17">
        <v>6125105</v>
      </c>
      <c r="X49" s="17">
        <v>6025068</v>
      </c>
      <c r="Z49" s="17">
        <v>5986849</v>
      </c>
      <c r="AB49" s="17">
        <v>38219</v>
      </c>
      <c r="AD49" s="17">
        <v>710252</v>
      </c>
      <c r="AF49" s="17">
        <v>706032</v>
      </c>
      <c r="AH49" s="17">
        <v>4220</v>
      </c>
      <c r="AJ49" s="17">
        <v>3100841</v>
      </c>
      <c r="AL49" s="17">
        <v>3094405</v>
      </c>
      <c r="AN49" s="17">
        <v>363561</v>
      </c>
      <c r="AP49" s="172">
        <v>357618</v>
      </c>
      <c r="AR49" s="17">
        <v>56768835</v>
      </c>
      <c r="AT49" s="17">
        <v>141734607</v>
      </c>
      <c r="AV49" s="185">
        <v>51</v>
      </c>
      <c r="AW49" s="1" t="s">
        <v>5655</v>
      </c>
      <c r="AX49" s="1" t="str">
        <f t="shared" si="0"/>
        <v>No</v>
      </c>
    </row>
    <row r="50" spans="1:50" x14ac:dyDescent="0.2">
      <c r="A50" s="1" t="s">
        <v>594</v>
      </c>
      <c r="B50" s="1" t="s">
        <v>595</v>
      </c>
      <c r="C50" s="1" t="s">
        <v>52</v>
      </c>
      <c r="D50" s="174">
        <v>1003</v>
      </c>
      <c r="E50" s="177">
        <v>10003</v>
      </c>
      <c r="F50" s="1" t="s">
        <v>196</v>
      </c>
      <c r="G50" s="1" t="s">
        <v>192</v>
      </c>
      <c r="H50" s="17">
        <v>4181019</v>
      </c>
      <c r="I50" s="12">
        <v>2423</v>
      </c>
      <c r="J50" s="1" t="s">
        <v>10</v>
      </c>
      <c r="K50" s="1" t="s">
        <v>12</v>
      </c>
      <c r="L50" s="4">
        <v>653</v>
      </c>
      <c r="N50" s="186">
        <v>0</v>
      </c>
      <c r="P50" s="14">
        <v>11.338800000000001</v>
      </c>
      <c r="R50" s="14">
        <v>7.9466999999999999</v>
      </c>
      <c r="T50" s="14">
        <v>1.3591</v>
      </c>
      <c r="V50" s="17">
        <v>0</v>
      </c>
      <c r="X50" s="17">
        <v>19488345</v>
      </c>
      <c r="Z50" s="17">
        <v>16315237</v>
      </c>
      <c r="AB50" s="17">
        <v>3173108</v>
      </c>
      <c r="AD50" s="17">
        <v>1794535</v>
      </c>
      <c r="AF50" s="17">
        <v>1438886</v>
      </c>
      <c r="AH50" s="17">
        <v>355649</v>
      </c>
      <c r="AJ50" s="17">
        <v>0</v>
      </c>
      <c r="AL50" s="17">
        <v>0</v>
      </c>
      <c r="AN50" s="17">
        <v>0</v>
      </c>
      <c r="AP50" s="172">
        <v>0</v>
      </c>
      <c r="AR50" s="17">
        <v>1955578</v>
      </c>
      <c r="AT50" s="17">
        <v>15540423</v>
      </c>
      <c r="AV50" s="185">
        <v>0</v>
      </c>
      <c r="AW50" s="1" t="s">
        <v>5655</v>
      </c>
      <c r="AX50" s="1" t="str">
        <f t="shared" si="0"/>
        <v>No</v>
      </c>
    </row>
    <row r="51" spans="1:50" x14ac:dyDescent="0.2">
      <c r="A51" s="1" t="s">
        <v>594</v>
      </c>
      <c r="B51" s="1" t="s">
        <v>595</v>
      </c>
      <c r="C51" s="1" t="s">
        <v>52</v>
      </c>
      <c r="D51" s="174">
        <v>1003</v>
      </c>
      <c r="E51" s="177">
        <v>10003</v>
      </c>
      <c r="F51" s="1" t="s">
        <v>196</v>
      </c>
      <c r="G51" s="1" t="s">
        <v>192</v>
      </c>
      <c r="H51" s="17">
        <v>4181019</v>
      </c>
      <c r="I51" s="12">
        <v>2423</v>
      </c>
      <c r="J51" s="1" t="s">
        <v>26</v>
      </c>
      <c r="K51" s="1" t="s">
        <v>8</v>
      </c>
      <c r="L51" s="4">
        <v>34</v>
      </c>
      <c r="N51" s="186">
        <v>0</v>
      </c>
      <c r="P51" s="14">
        <v>8.1693999999999996</v>
      </c>
      <c r="R51" s="14">
        <v>1.8943000000000001</v>
      </c>
      <c r="T51" s="14">
        <v>83.438000000000002</v>
      </c>
      <c r="V51" s="17">
        <v>1035677</v>
      </c>
      <c r="X51" s="17">
        <v>1086080</v>
      </c>
      <c r="Z51" s="17">
        <v>1032038</v>
      </c>
      <c r="AB51" s="17">
        <v>54042</v>
      </c>
      <c r="AD51" s="17">
        <v>131669</v>
      </c>
      <c r="AF51" s="17">
        <v>126329</v>
      </c>
      <c r="AH51" s="17">
        <v>5340</v>
      </c>
      <c r="AJ51" s="17">
        <v>0</v>
      </c>
      <c r="AL51" s="17">
        <v>0</v>
      </c>
      <c r="AN51" s="17">
        <v>0</v>
      </c>
      <c r="AP51" s="172">
        <v>0</v>
      </c>
      <c r="AR51" s="17">
        <v>10540640</v>
      </c>
      <c r="AT51" s="17">
        <v>19967570</v>
      </c>
      <c r="AV51" s="185">
        <v>13.02</v>
      </c>
      <c r="AW51" s="1" t="s">
        <v>5655</v>
      </c>
      <c r="AX51" s="1" t="str">
        <f t="shared" si="0"/>
        <v>No</v>
      </c>
    </row>
    <row r="52" spans="1:50" x14ac:dyDescent="0.2">
      <c r="A52" s="1" t="s">
        <v>594</v>
      </c>
      <c r="B52" s="1" t="s">
        <v>595</v>
      </c>
      <c r="C52" s="1" t="s">
        <v>52</v>
      </c>
      <c r="D52" s="174">
        <v>1003</v>
      </c>
      <c r="E52" s="177">
        <v>10003</v>
      </c>
      <c r="F52" s="1" t="s">
        <v>196</v>
      </c>
      <c r="G52" s="1" t="s">
        <v>192</v>
      </c>
      <c r="H52" s="17">
        <v>4181019</v>
      </c>
      <c r="I52" s="12">
        <v>2423</v>
      </c>
      <c r="J52" s="1" t="s">
        <v>11</v>
      </c>
      <c r="K52" s="1" t="s">
        <v>12</v>
      </c>
      <c r="L52" s="4">
        <v>8</v>
      </c>
      <c r="N52" s="186">
        <v>0</v>
      </c>
      <c r="P52" s="14">
        <v>11.7645</v>
      </c>
      <c r="R52" s="14">
        <v>2.1917</v>
      </c>
      <c r="T52" s="14">
        <v>25.8752</v>
      </c>
      <c r="V52" s="17">
        <v>421420</v>
      </c>
      <c r="X52" s="17">
        <v>419797</v>
      </c>
      <c r="Z52" s="17">
        <v>400947</v>
      </c>
      <c r="AB52" s="17">
        <v>18850</v>
      </c>
      <c r="AD52" s="17">
        <v>35309</v>
      </c>
      <c r="AF52" s="17">
        <v>34081</v>
      </c>
      <c r="AH52" s="17">
        <v>1228</v>
      </c>
      <c r="AJ52" s="17">
        <v>0</v>
      </c>
      <c r="AL52" s="17">
        <v>0</v>
      </c>
      <c r="AN52" s="17">
        <v>0</v>
      </c>
      <c r="AP52" s="172">
        <v>0</v>
      </c>
      <c r="AR52" s="17">
        <v>881853</v>
      </c>
      <c r="AT52" s="17">
        <v>1932775</v>
      </c>
      <c r="AV52" s="185">
        <v>80</v>
      </c>
      <c r="AW52" s="1" t="s">
        <v>5655</v>
      </c>
      <c r="AX52" s="1" t="str">
        <f t="shared" si="0"/>
        <v>No</v>
      </c>
    </row>
    <row r="53" spans="1:50" x14ac:dyDescent="0.2">
      <c r="A53" s="1" t="s">
        <v>765</v>
      </c>
      <c r="B53" s="1" t="s">
        <v>766</v>
      </c>
      <c r="C53" s="1" t="s">
        <v>81</v>
      </c>
      <c r="D53" s="174">
        <v>3019</v>
      </c>
      <c r="E53" s="177">
        <v>30019</v>
      </c>
      <c r="F53" s="1" t="s">
        <v>196</v>
      </c>
      <c r="G53" s="1" t="s">
        <v>192</v>
      </c>
      <c r="H53" s="17">
        <v>5441567</v>
      </c>
      <c r="I53" s="12">
        <v>2372</v>
      </c>
      <c r="J53" s="1" t="s">
        <v>30</v>
      </c>
      <c r="K53" s="1" t="s">
        <v>8</v>
      </c>
      <c r="L53" s="4">
        <v>30</v>
      </c>
      <c r="N53" s="186">
        <v>0</v>
      </c>
      <c r="P53" s="14">
        <v>8.4013000000000009</v>
      </c>
      <c r="R53" s="14">
        <v>2.0274999999999999</v>
      </c>
      <c r="T53" s="14">
        <v>57.576300000000003</v>
      </c>
      <c r="V53" s="17">
        <v>959703</v>
      </c>
      <c r="X53" s="17">
        <v>756364</v>
      </c>
      <c r="Z53" s="17">
        <v>741986</v>
      </c>
      <c r="AB53" s="17">
        <v>14378</v>
      </c>
      <c r="AD53" s="17">
        <v>90032</v>
      </c>
      <c r="AF53" s="17">
        <v>88318</v>
      </c>
      <c r="AH53" s="17">
        <v>1714</v>
      </c>
      <c r="AJ53" s="17">
        <v>0</v>
      </c>
      <c r="AL53" s="17">
        <v>0</v>
      </c>
      <c r="AN53" s="17">
        <v>0</v>
      </c>
      <c r="AP53" s="172">
        <v>0</v>
      </c>
      <c r="AR53" s="17">
        <v>5085024</v>
      </c>
      <c r="AT53" s="17">
        <v>10309799</v>
      </c>
      <c r="AV53" s="185">
        <v>30.56</v>
      </c>
      <c r="AW53" s="1" t="s">
        <v>5655</v>
      </c>
      <c r="AX53" s="1" t="str">
        <f t="shared" si="0"/>
        <v>No</v>
      </c>
    </row>
    <row r="54" spans="1:50" x14ac:dyDescent="0.2">
      <c r="A54" s="1" t="s">
        <v>765</v>
      </c>
      <c r="B54" s="1" t="s">
        <v>766</v>
      </c>
      <c r="C54" s="1" t="s">
        <v>81</v>
      </c>
      <c r="D54" s="174">
        <v>3019</v>
      </c>
      <c r="E54" s="177">
        <v>30019</v>
      </c>
      <c r="F54" s="1" t="s">
        <v>196</v>
      </c>
      <c r="G54" s="1" t="s">
        <v>192</v>
      </c>
      <c r="H54" s="17">
        <v>5441567</v>
      </c>
      <c r="I54" s="12">
        <v>2372</v>
      </c>
      <c r="J54" s="1" t="s">
        <v>11</v>
      </c>
      <c r="K54" s="1" t="s">
        <v>8</v>
      </c>
      <c r="L54" s="4">
        <v>1172</v>
      </c>
      <c r="N54" s="186">
        <v>0</v>
      </c>
      <c r="P54" s="14">
        <v>9.8922000000000008</v>
      </c>
      <c r="R54" s="14">
        <v>2.8193000000000001</v>
      </c>
      <c r="T54" s="14">
        <v>39.764400000000002</v>
      </c>
      <c r="V54" s="17">
        <v>40268095</v>
      </c>
      <c r="X54" s="17">
        <v>45625992</v>
      </c>
      <c r="Z54" s="17">
        <v>40164866</v>
      </c>
      <c r="AB54" s="17">
        <v>5461126</v>
      </c>
      <c r="AD54" s="17">
        <v>4441215</v>
      </c>
      <c r="AF54" s="17">
        <v>4060275</v>
      </c>
      <c r="AH54" s="17">
        <v>380940</v>
      </c>
      <c r="AJ54" s="17">
        <v>0</v>
      </c>
      <c r="AL54" s="17">
        <v>0</v>
      </c>
      <c r="AN54" s="17">
        <v>0</v>
      </c>
      <c r="AP54" s="172">
        <v>0</v>
      </c>
      <c r="AR54" s="17">
        <v>161454460</v>
      </c>
      <c r="AT54" s="17">
        <v>455192052</v>
      </c>
      <c r="AV54" s="185">
        <v>2508.5</v>
      </c>
      <c r="AW54" s="1" t="s">
        <v>5655</v>
      </c>
      <c r="AX54" s="1" t="str">
        <f t="shared" si="0"/>
        <v>No</v>
      </c>
    </row>
    <row r="55" spans="1:50" x14ac:dyDescent="0.2">
      <c r="A55" s="1" t="s">
        <v>765</v>
      </c>
      <c r="B55" s="1" t="s">
        <v>766</v>
      </c>
      <c r="C55" s="1" t="s">
        <v>81</v>
      </c>
      <c r="D55" s="174">
        <v>3019</v>
      </c>
      <c r="E55" s="177">
        <v>30019</v>
      </c>
      <c r="F55" s="1" t="s">
        <v>196</v>
      </c>
      <c r="G55" s="1" t="s">
        <v>192</v>
      </c>
      <c r="H55" s="17">
        <v>5441567</v>
      </c>
      <c r="I55" s="12">
        <v>2372</v>
      </c>
      <c r="J55" s="1" t="s">
        <v>21</v>
      </c>
      <c r="K55" s="1" t="s">
        <v>8</v>
      </c>
      <c r="L55" s="4">
        <v>349</v>
      </c>
      <c r="N55" s="186">
        <v>84</v>
      </c>
      <c r="P55" s="14">
        <v>19.599900000000002</v>
      </c>
      <c r="R55" s="14">
        <v>13.531499999999999</v>
      </c>
      <c r="T55" s="14">
        <v>31.359500000000001</v>
      </c>
      <c r="V55" s="17">
        <v>20418046</v>
      </c>
      <c r="X55" s="17">
        <v>21148229</v>
      </c>
      <c r="Z55" s="17">
        <v>20153941</v>
      </c>
      <c r="AB55" s="17">
        <v>994288</v>
      </c>
      <c r="AD55" s="17">
        <v>1073485</v>
      </c>
      <c r="AF55" s="17">
        <v>1028269</v>
      </c>
      <c r="AH55" s="17">
        <v>45216</v>
      </c>
      <c r="AJ55" s="17">
        <v>5357962</v>
      </c>
      <c r="AL55" s="17">
        <v>5111330</v>
      </c>
      <c r="AN55" s="17">
        <v>271951</v>
      </c>
      <c r="AP55" s="172">
        <v>260725</v>
      </c>
      <c r="AR55" s="17">
        <v>32245981</v>
      </c>
      <c r="AT55" s="17">
        <v>436335049</v>
      </c>
      <c r="AV55" s="185">
        <v>446.94</v>
      </c>
      <c r="AW55" s="1" t="s">
        <v>5655</v>
      </c>
      <c r="AX55" s="1" t="str">
        <f t="shared" si="0"/>
        <v>No</v>
      </c>
    </row>
    <row r="56" spans="1:50" x14ac:dyDescent="0.2">
      <c r="A56" s="1" t="s">
        <v>765</v>
      </c>
      <c r="B56" s="1" t="s">
        <v>766</v>
      </c>
      <c r="C56" s="1" t="s">
        <v>81</v>
      </c>
      <c r="D56" s="174">
        <v>3019</v>
      </c>
      <c r="E56" s="177">
        <v>30019</v>
      </c>
      <c r="F56" s="1" t="s">
        <v>196</v>
      </c>
      <c r="G56" s="1" t="s">
        <v>192</v>
      </c>
      <c r="H56" s="17">
        <v>5441567</v>
      </c>
      <c r="I56" s="12">
        <v>2372</v>
      </c>
      <c r="J56" s="1" t="s">
        <v>16</v>
      </c>
      <c r="K56" s="1" t="s">
        <v>8</v>
      </c>
      <c r="L56" s="4">
        <v>121</v>
      </c>
      <c r="N56" s="186">
        <v>121</v>
      </c>
      <c r="P56" s="14">
        <v>8.782</v>
      </c>
      <c r="R56" s="14">
        <v>2.3083999999999998</v>
      </c>
      <c r="T56" s="14">
        <v>70.904300000000006</v>
      </c>
      <c r="V56" s="17">
        <v>3491901</v>
      </c>
      <c r="X56" s="17">
        <v>3208768</v>
      </c>
      <c r="Z56" s="17">
        <v>3096378</v>
      </c>
      <c r="AB56" s="17">
        <v>112390</v>
      </c>
      <c r="AD56" s="17">
        <v>365541</v>
      </c>
      <c r="AF56" s="17">
        <v>352583</v>
      </c>
      <c r="AH56" s="17">
        <v>12958</v>
      </c>
      <c r="AJ56" s="17">
        <v>3208768</v>
      </c>
      <c r="AL56" s="17">
        <v>3096378</v>
      </c>
      <c r="AN56" s="17">
        <v>365541</v>
      </c>
      <c r="AP56" s="172">
        <v>352583</v>
      </c>
      <c r="AR56" s="17">
        <v>24999649</v>
      </c>
      <c r="AT56" s="17">
        <v>57709428</v>
      </c>
      <c r="AV56" s="185">
        <v>82.93</v>
      </c>
      <c r="AW56" s="1" t="s">
        <v>5655</v>
      </c>
      <c r="AX56" s="1" t="str">
        <f t="shared" si="0"/>
        <v>No</v>
      </c>
    </row>
    <row r="57" spans="1:50" x14ac:dyDescent="0.2">
      <c r="A57" s="1" t="s">
        <v>765</v>
      </c>
      <c r="B57" s="1" t="s">
        <v>766</v>
      </c>
      <c r="C57" s="1" t="s">
        <v>81</v>
      </c>
      <c r="D57" s="174">
        <v>3019</v>
      </c>
      <c r="E57" s="177">
        <v>30019</v>
      </c>
      <c r="F57" s="1" t="s">
        <v>196</v>
      </c>
      <c r="G57" s="1" t="s">
        <v>192</v>
      </c>
      <c r="H57" s="17">
        <v>5441567</v>
      </c>
      <c r="I57" s="12">
        <v>2372</v>
      </c>
      <c r="J57" s="1" t="s">
        <v>25</v>
      </c>
      <c r="K57" s="1" t="s">
        <v>8</v>
      </c>
      <c r="L57" s="4">
        <v>285</v>
      </c>
      <c r="N57" s="186">
        <v>61</v>
      </c>
      <c r="P57" s="14">
        <v>18.307400000000001</v>
      </c>
      <c r="R57" s="14">
        <v>3.8233000000000001</v>
      </c>
      <c r="T57" s="14">
        <v>101.4064</v>
      </c>
      <c r="V57" s="17">
        <v>17005800</v>
      </c>
      <c r="X57" s="17">
        <v>17139715</v>
      </c>
      <c r="Z57" s="17">
        <v>16971260</v>
      </c>
      <c r="AB57" s="17">
        <v>168455</v>
      </c>
      <c r="AD57" s="17">
        <v>936654</v>
      </c>
      <c r="AF57" s="17">
        <v>927014</v>
      </c>
      <c r="AH57" s="17">
        <v>9640</v>
      </c>
      <c r="AJ57" s="17">
        <v>3300875</v>
      </c>
      <c r="AL57" s="17">
        <v>3270378</v>
      </c>
      <c r="AN57" s="17">
        <v>180589</v>
      </c>
      <c r="AP57" s="172">
        <v>178843</v>
      </c>
      <c r="AR57" s="17">
        <v>94005114</v>
      </c>
      <c r="AT57" s="17">
        <v>359405111</v>
      </c>
      <c r="AV57" s="185">
        <v>74.900000000000006</v>
      </c>
      <c r="AW57" s="1" t="s">
        <v>5655</v>
      </c>
      <c r="AX57" s="1" t="str">
        <f t="shared" si="0"/>
        <v>No</v>
      </c>
    </row>
    <row r="58" spans="1:50" x14ac:dyDescent="0.2">
      <c r="A58" s="1" t="s">
        <v>765</v>
      </c>
      <c r="B58" s="1" t="s">
        <v>766</v>
      </c>
      <c r="C58" s="1" t="s">
        <v>81</v>
      </c>
      <c r="D58" s="174">
        <v>3019</v>
      </c>
      <c r="E58" s="177">
        <v>30019</v>
      </c>
      <c r="F58" s="1" t="s">
        <v>196</v>
      </c>
      <c r="G58" s="1" t="s">
        <v>192</v>
      </c>
      <c r="H58" s="17">
        <v>5441567</v>
      </c>
      <c r="I58" s="12">
        <v>2372</v>
      </c>
      <c r="J58" s="1" t="s">
        <v>11</v>
      </c>
      <c r="K58" s="1" t="s">
        <v>12</v>
      </c>
      <c r="L58" s="4">
        <v>6</v>
      </c>
      <c r="N58" s="186">
        <v>0</v>
      </c>
      <c r="P58" s="14">
        <v>16.883199999999999</v>
      </c>
      <c r="R58" s="14">
        <v>5.5639000000000003</v>
      </c>
      <c r="T58" s="14">
        <v>8.2423000000000002</v>
      </c>
      <c r="V58" s="17">
        <v>165950</v>
      </c>
      <c r="X58" s="17">
        <v>216845</v>
      </c>
      <c r="Z58" s="17">
        <v>165337</v>
      </c>
      <c r="AB58" s="17">
        <v>51508</v>
      </c>
      <c r="AD58" s="17">
        <v>12237</v>
      </c>
      <c r="AF58" s="17">
        <v>9793</v>
      </c>
      <c r="AH58" s="17">
        <v>2444</v>
      </c>
      <c r="AJ58" s="17">
        <v>0</v>
      </c>
      <c r="AL58" s="17">
        <v>0</v>
      </c>
      <c r="AN58" s="17">
        <v>0</v>
      </c>
      <c r="AP58" s="172">
        <v>0</v>
      </c>
      <c r="AR58" s="17">
        <v>80717</v>
      </c>
      <c r="AT58" s="17">
        <v>449102</v>
      </c>
      <c r="AV58" s="185">
        <v>21.6</v>
      </c>
      <c r="AW58" s="1" t="s">
        <v>5655</v>
      </c>
      <c r="AX58" s="1" t="str">
        <f t="shared" si="0"/>
        <v>No</v>
      </c>
    </row>
    <row r="59" spans="1:50" x14ac:dyDescent="0.2">
      <c r="A59" s="1" t="s">
        <v>765</v>
      </c>
      <c r="B59" s="1" t="s">
        <v>766</v>
      </c>
      <c r="C59" s="1" t="s">
        <v>81</v>
      </c>
      <c r="D59" s="174">
        <v>3019</v>
      </c>
      <c r="E59" s="177">
        <v>30019</v>
      </c>
      <c r="F59" s="1" t="s">
        <v>196</v>
      </c>
      <c r="G59" s="1" t="s">
        <v>192</v>
      </c>
      <c r="H59" s="17">
        <v>5441567</v>
      </c>
      <c r="I59" s="12">
        <v>2372</v>
      </c>
      <c r="J59" s="1" t="s">
        <v>10</v>
      </c>
      <c r="K59" s="1" t="s">
        <v>12</v>
      </c>
      <c r="L59" s="4">
        <v>409</v>
      </c>
      <c r="N59" s="186">
        <v>0</v>
      </c>
      <c r="P59" s="14">
        <v>10.3164</v>
      </c>
      <c r="R59" s="14">
        <v>7.1523000000000003</v>
      </c>
      <c r="T59" s="14">
        <v>1.5306</v>
      </c>
      <c r="V59" s="17">
        <v>0</v>
      </c>
      <c r="X59" s="17">
        <v>12513364</v>
      </c>
      <c r="Z59" s="17">
        <v>10478405</v>
      </c>
      <c r="AB59" s="17">
        <v>2034959</v>
      </c>
      <c r="AD59" s="17">
        <v>1184695</v>
      </c>
      <c r="AF59" s="17">
        <v>1015704</v>
      </c>
      <c r="AH59" s="17">
        <v>168991</v>
      </c>
      <c r="AJ59" s="17">
        <v>0</v>
      </c>
      <c r="AL59" s="17">
        <v>0</v>
      </c>
      <c r="AN59" s="17">
        <v>0</v>
      </c>
      <c r="AP59" s="172">
        <v>0</v>
      </c>
      <c r="AR59" s="17">
        <v>1554597</v>
      </c>
      <c r="AT59" s="17">
        <v>11118969</v>
      </c>
      <c r="AV59" s="185">
        <v>0</v>
      </c>
      <c r="AW59" s="1" t="s">
        <v>5655</v>
      </c>
      <c r="AX59" s="1" t="str">
        <f t="shared" si="0"/>
        <v>No</v>
      </c>
    </row>
    <row r="60" spans="1:50" x14ac:dyDescent="0.2">
      <c r="A60" s="1" t="s">
        <v>590</v>
      </c>
      <c r="B60" s="1" t="s">
        <v>591</v>
      </c>
      <c r="C60" s="1" t="s">
        <v>53</v>
      </c>
      <c r="D60" s="174">
        <v>3034</v>
      </c>
      <c r="E60" s="177">
        <v>30034</v>
      </c>
      <c r="F60" s="1" t="s">
        <v>191</v>
      </c>
      <c r="G60" s="1" t="s">
        <v>192</v>
      </c>
      <c r="H60" s="17">
        <v>2203663</v>
      </c>
      <c r="I60" s="12">
        <v>1683</v>
      </c>
      <c r="J60" s="1" t="s">
        <v>25</v>
      </c>
      <c r="K60" s="1" t="s">
        <v>8</v>
      </c>
      <c r="L60" s="4">
        <v>54</v>
      </c>
      <c r="N60" s="186">
        <v>9</v>
      </c>
      <c r="P60" s="14">
        <v>24.9953</v>
      </c>
      <c r="R60" s="14">
        <v>4.1258999999999997</v>
      </c>
      <c r="T60" s="14">
        <v>48.105499999999999</v>
      </c>
      <c r="V60" s="17">
        <v>4701044</v>
      </c>
      <c r="X60" s="17">
        <v>4911197</v>
      </c>
      <c r="Z60" s="17">
        <v>4633205</v>
      </c>
      <c r="AB60" s="17">
        <v>277992</v>
      </c>
      <c r="AD60" s="17">
        <v>194446</v>
      </c>
      <c r="AF60" s="17">
        <v>185363</v>
      </c>
      <c r="AH60" s="17">
        <v>9083</v>
      </c>
      <c r="AJ60" s="17">
        <v>1064331</v>
      </c>
      <c r="AL60" s="17">
        <v>1005034</v>
      </c>
      <c r="AN60" s="17">
        <v>41846</v>
      </c>
      <c r="AP60" s="172">
        <v>39692</v>
      </c>
      <c r="AR60" s="17">
        <v>8916972</v>
      </c>
      <c r="AT60" s="17">
        <v>36790501</v>
      </c>
      <c r="AV60" s="185">
        <v>29.4</v>
      </c>
      <c r="AW60" s="1" t="s">
        <v>5655</v>
      </c>
      <c r="AX60" s="1" t="str">
        <f t="shared" si="0"/>
        <v>No</v>
      </c>
    </row>
    <row r="61" spans="1:50" x14ac:dyDescent="0.2">
      <c r="A61" s="1" t="s">
        <v>590</v>
      </c>
      <c r="B61" s="1" t="s">
        <v>591</v>
      </c>
      <c r="C61" s="1" t="s">
        <v>53</v>
      </c>
      <c r="D61" s="174">
        <v>3034</v>
      </c>
      <c r="E61" s="177">
        <v>30034</v>
      </c>
      <c r="F61" s="1" t="s">
        <v>191</v>
      </c>
      <c r="G61" s="1" t="s">
        <v>192</v>
      </c>
      <c r="H61" s="17">
        <v>2203663</v>
      </c>
      <c r="I61" s="12">
        <v>1683</v>
      </c>
      <c r="J61" s="1" t="s">
        <v>10</v>
      </c>
      <c r="K61" s="1" t="s">
        <v>8</v>
      </c>
      <c r="L61" s="4">
        <v>10</v>
      </c>
      <c r="N61" s="186">
        <v>0</v>
      </c>
      <c r="P61" s="14">
        <v>5.6612</v>
      </c>
      <c r="R61" s="14">
        <v>7.2934000000000001</v>
      </c>
      <c r="T61" s="14">
        <v>1.4167000000000001</v>
      </c>
      <c r="V61" s="17">
        <v>0</v>
      </c>
      <c r="X61" s="17">
        <v>80538</v>
      </c>
      <c r="Z61" s="17">
        <v>61798</v>
      </c>
      <c r="AB61" s="17">
        <v>18740</v>
      </c>
      <c r="AD61" s="17">
        <v>13654</v>
      </c>
      <c r="AF61" s="17">
        <v>10916</v>
      </c>
      <c r="AH61" s="17">
        <v>2738</v>
      </c>
      <c r="AJ61" s="17">
        <v>0</v>
      </c>
      <c r="AL61" s="17">
        <v>0</v>
      </c>
      <c r="AN61" s="17">
        <v>0</v>
      </c>
      <c r="AP61" s="172">
        <v>0</v>
      </c>
      <c r="AR61" s="17">
        <v>15465</v>
      </c>
      <c r="AT61" s="17">
        <v>112793</v>
      </c>
      <c r="AV61" s="185">
        <v>0</v>
      </c>
      <c r="AW61" s="1" t="s">
        <v>5655</v>
      </c>
      <c r="AX61" s="1" t="str">
        <f t="shared" si="0"/>
        <v>No</v>
      </c>
    </row>
    <row r="62" spans="1:50" x14ac:dyDescent="0.2">
      <c r="A62" s="1" t="s">
        <v>590</v>
      </c>
      <c r="B62" s="1" t="s">
        <v>591</v>
      </c>
      <c r="C62" s="1" t="s">
        <v>53</v>
      </c>
      <c r="D62" s="174">
        <v>3034</v>
      </c>
      <c r="E62" s="177">
        <v>30034</v>
      </c>
      <c r="F62" s="1" t="s">
        <v>191</v>
      </c>
      <c r="G62" s="1" t="s">
        <v>192</v>
      </c>
      <c r="H62" s="17">
        <v>2203663</v>
      </c>
      <c r="I62" s="12">
        <v>1683</v>
      </c>
      <c r="J62" s="1" t="s">
        <v>11</v>
      </c>
      <c r="K62" s="1" t="s">
        <v>8</v>
      </c>
      <c r="L62" s="4">
        <v>638</v>
      </c>
      <c r="N62" s="186">
        <v>0</v>
      </c>
      <c r="P62" s="14">
        <v>11.1234</v>
      </c>
      <c r="R62" s="14">
        <v>3.7505999999999999</v>
      </c>
      <c r="T62" s="14">
        <v>34.090299999999999</v>
      </c>
      <c r="V62" s="17">
        <v>21174401</v>
      </c>
      <c r="X62" s="17">
        <v>23916976</v>
      </c>
      <c r="Z62" s="17">
        <v>20816666</v>
      </c>
      <c r="AB62" s="17">
        <v>3100310</v>
      </c>
      <c r="AD62" s="17">
        <v>2055393</v>
      </c>
      <c r="AF62" s="17">
        <v>1871426</v>
      </c>
      <c r="AH62" s="17">
        <v>183967</v>
      </c>
      <c r="AJ62" s="17">
        <v>0</v>
      </c>
      <c r="AL62" s="17">
        <v>0</v>
      </c>
      <c r="AN62" s="17">
        <v>0</v>
      </c>
      <c r="AP62" s="172">
        <v>0</v>
      </c>
      <c r="AR62" s="17">
        <v>63797467</v>
      </c>
      <c r="AT62" s="17">
        <v>239277791</v>
      </c>
      <c r="AV62" s="185">
        <v>1104.9000000000001</v>
      </c>
      <c r="AW62" s="1" t="s">
        <v>5655</v>
      </c>
      <c r="AX62" s="1" t="str">
        <f t="shared" si="0"/>
        <v>No</v>
      </c>
    </row>
    <row r="63" spans="1:50" x14ac:dyDescent="0.2">
      <c r="A63" s="1" t="s">
        <v>590</v>
      </c>
      <c r="B63" s="1" t="s">
        <v>591</v>
      </c>
      <c r="C63" s="1" t="s">
        <v>53</v>
      </c>
      <c r="D63" s="174">
        <v>3034</v>
      </c>
      <c r="E63" s="177">
        <v>30034</v>
      </c>
      <c r="F63" s="1" t="s">
        <v>191</v>
      </c>
      <c r="G63" s="1" t="s">
        <v>192</v>
      </c>
      <c r="H63" s="17">
        <v>2203663</v>
      </c>
      <c r="I63" s="12">
        <v>1683</v>
      </c>
      <c r="J63" s="1" t="s">
        <v>15</v>
      </c>
      <c r="K63" s="1" t="s">
        <v>12</v>
      </c>
      <c r="L63" s="4">
        <v>38</v>
      </c>
      <c r="N63" s="186">
        <v>0</v>
      </c>
      <c r="P63" s="14">
        <v>17.357700000000001</v>
      </c>
      <c r="R63" s="14">
        <v>5.1279000000000003</v>
      </c>
      <c r="T63" s="14">
        <v>4.3666</v>
      </c>
      <c r="V63" s="17">
        <v>0</v>
      </c>
      <c r="X63" s="17">
        <v>0</v>
      </c>
      <c r="Z63" s="17">
        <v>3229314</v>
      </c>
      <c r="AB63" s="17">
        <v>0</v>
      </c>
      <c r="AD63" s="17">
        <v>0</v>
      </c>
      <c r="AF63" s="17">
        <v>186045</v>
      </c>
      <c r="AH63" s="17">
        <v>0</v>
      </c>
      <c r="AJ63" s="17">
        <v>0</v>
      </c>
      <c r="AL63" s="17">
        <v>0</v>
      </c>
      <c r="AN63" s="17">
        <v>0</v>
      </c>
      <c r="AP63" s="172">
        <v>0</v>
      </c>
      <c r="AR63" s="17">
        <v>812390</v>
      </c>
      <c r="AT63" s="17">
        <v>4165815</v>
      </c>
      <c r="AV63" s="185">
        <v>0</v>
      </c>
      <c r="AW63" s="1" t="s">
        <v>5655</v>
      </c>
      <c r="AX63" s="1" t="str">
        <f t="shared" si="0"/>
        <v>No</v>
      </c>
    </row>
    <row r="64" spans="1:50" x14ac:dyDescent="0.2">
      <c r="A64" s="1" t="s">
        <v>590</v>
      </c>
      <c r="B64" s="1" t="s">
        <v>591</v>
      </c>
      <c r="C64" s="1" t="s">
        <v>53</v>
      </c>
      <c r="D64" s="174">
        <v>3034</v>
      </c>
      <c r="E64" s="177">
        <v>30034</v>
      </c>
      <c r="F64" s="1" t="s">
        <v>191</v>
      </c>
      <c r="G64" s="1" t="s">
        <v>192</v>
      </c>
      <c r="H64" s="17">
        <v>2203663</v>
      </c>
      <c r="I64" s="12">
        <v>1683</v>
      </c>
      <c r="J64" s="1" t="s">
        <v>21</v>
      </c>
      <c r="K64" s="1" t="s">
        <v>12</v>
      </c>
      <c r="L64" s="4">
        <v>159</v>
      </c>
      <c r="N64" s="186">
        <v>32</v>
      </c>
      <c r="P64" s="14">
        <v>38.066400000000002</v>
      </c>
      <c r="R64" s="14">
        <v>29.538</v>
      </c>
      <c r="T64" s="14">
        <v>54.547400000000003</v>
      </c>
      <c r="V64" s="17">
        <v>6963765</v>
      </c>
      <c r="X64" s="17">
        <v>6934907</v>
      </c>
      <c r="Z64" s="17">
        <v>6508708</v>
      </c>
      <c r="AB64" s="17">
        <v>426199</v>
      </c>
      <c r="AD64" s="17">
        <v>180696</v>
      </c>
      <c r="AF64" s="17">
        <v>170983</v>
      </c>
      <c r="AH64" s="17">
        <v>9713</v>
      </c>
      <c r="AJ64" s="17">
        <v>629922</v>
      </c>
      <c r="AL64" s="17">
        <v>595413</v>
      </c>
      <c r="AN64" s="17">
        <v>16799</v>
      </c>
      <c r="AP64" s="172">
        <v>16028</v>
      </c>
      <c r="AR64" s="17">
        <v>9326683</v>
      </c>
      <c r="AT64" s="17">
        <v>275491545</v>
      </c>
      <c r="AV64" s="185">
        <v>400.4</v>
      </c>
      <c r="AW64" s="1" t="s">
        <v>5655</v>
      </c>
      <c r="AX64" s="1" t="str">
        <f t="shared" si="0"/>
        <v>No</v>
      </c>
    </row>
    <row r="65" spans="1:50" x14ac:dyDescent="0.2">
      <c r="A65" s="1" t="s">
        <v>590</v>
      </c>
      <c r="B65" s="1" t="s">
        <v>591</v>
      </c>
      <c r="C65" s="1" t="s">
        <v>53</v>
      </c>
      <c r="D65" s="174">
        <v>3034</v>
      </c>
      <c r="E65" s="177">
        <v>30034</v>
      </c>
      <c r="F65" s="1" t="s">
        <v>191</v>
      </c>
      <c r="G65" s="1" t="s">
        <v>192</v>
      </c>
      <c r="H65" s="17">
        <v>2203663</v>
      </c>
      <c r="I65" s="12">
        <v>1683</v>
      </c>
      <c r="J65" s="1" t="s">
        <v>19</v>
      </c>
      <c r="K65" s="1" t="s">
        <v>8</v>
      </c>
      <c r="L65" s="4">
        <v>38</v>
      </c>
      <c r="N65" s="186">
        <v>18</v>
      </c>
      <c r="P65" s="14">
        <v>19.757400000000001</v>
      </c>
      <c r="R65" s="14">
        <v>6.0376000000000003</v>
      </c>
      <c r="T65" s="14">
        <v>49.024999999999999</v>
      </c>
      <c r="V65" s="17">
        <v>3282734</v>
      </c>
      <c r="X65" s="17">
        <v>3033074</v>
      </c>
      <c r="Z65" s="17">
        <v>2988892</v>
      </c>
      <c r="AB65" s="17">
        <v>44182</v>
      </c>
      <c r="AD65" s="17">
        <v>154306</v>
      </c>
      <c r="AF65" s="17">
        <v>151280</v>
      </c>
      <c r="AH65" s="17">
        <v>3026</v>
      </c>
      <c r="AJ65" s="17">
        <v>1645032</v>
      </c>
      <c r="AL65" s="17">
        <v>1620946</v>
      </c>
      <c r="AN65" s="17">
        <v>86412</v>
      </c>
      <c r="AP65" s="172">
        <v>84045</v>
      </c>
      <c r="AR65" s="17">
        <v>7416504</v>
      </c>
      <c r="AT65" s="17">
        <v>44778153</v>
      </c>
      <c r="AV65" s="185">
        <v>57.6</v>
      </c>
      <c r="AW65" s="1" t="s">
        <v>5655</v>
      </c>
      <c r="AX65" s="1" t="str">
        <f t="shared" si="0"/>
        <v>No</v>
      </c>
    </row>
    <row r="66" spans="1:50" x14ac:dyDescent="0.2">
      <c r="A66" s="1" t="s">
        <v>590</v>
      </c>
      <c r="B66" s="1" t="s">
        <v>591</v>
      </c>
      <c r="C66" s="1" t="s">
        <v>53</v>
      </c>
      <c r="D66" s="174">
        <v>3034</v>
      </c>
      <c r="E66" s="177">
        <v>30034</v>
      </c>
      <c r="F66" s="1" t="s">
        <v>191</v>
      </c>
      <c r="G66" s="1" t="s">
        <v>192</v>
      </c>
      <c r="H66" s="17">
        <v>2203663</v>
      </c>
      <c r="I66" s="12">
        <v>1683</v>
      </c>
      <c r="J66" s="1" t="s">
        <v>10</v>
      </c>
      <c r="K66" s="1" t="s">
        <v>12</v>
      </c>
      <c r="L66" s="4">
        <v>466</v>
      </c>
      <c r="N66" s="186">
        <v>0</v>
      </c>
      <c r="P66" s="14">
        <v>12.441700000000001</v>
      </c>
      <c r="R66" s="14">
        <v>9.4420000000000002</v>
      </c>
      <c r="T66" s="14">
        <v>1.4744999999999999</v>
      </c>
      <c r="V66" s="17">
        <v>0</v>
      </c>
      <c r="X66" s="17">
        <v>20855423</v>
      </c>
      <c r="Z66" s="17">
        <v>17943666</v>
      </c>
      <c r="AB66" s="17">
        <v>2911757</v>
      </c>
      <c r="AD66" s="17">
        <v>1716088</v>
      </c>
      <c r="AF66" s="17">
        <v>1442215</v>
      </c>
      <c r="AH66" s="17">
        <v>273873</v>
      </c>
      <c r="AJ66" s="17">
        <v>0</v>
      </c>
      <c r="AL66" s="17">
        <v>0</v>
      </c>
      <c r="AN66" s="17">
        <v>0</v>
      </c>
      <c r="AP66" s="172">
        <v>0</v>
      </c>
      <c r="AR66" s="17">
        <v>2126485</v>
      </c>
      <c r="AT66" s="17">
        <v>20078289</v>
      </c>
      <c r="AV66" s="185">
        <v>0</v>
      </c>
      <c r="AW66" s="1" t="s">
        <v>5655</v>
      </c>
      <c r="AX66" s="1" t="str">
        <f t="shared" ref="AX66:AX129" si="1">IF(AW66&amp;AU66&amp;AS66&amp;AQ66&amp;AO66&amp;AM66&amp;AK66&amp;AI66&amp;AG66&amp;AE66&amp;AC66&amp;AA66&amp;Y66&amp;W66&amp;U66&amp;S66&amp;Q66&amp;O66&amp;M66&lt;&gt;"","Yes","No")</f>
        <v>No</v>
      </c>
    </row>
    <row r="67" spans="1:50" x14ac:dyDescent="0.2">
      <c r="A67" s="1" t="s">
        <v>590</v>
      </c>
      <c r="B67" s="1" t="s">
        <v>591</v>
      </c>
      <c r="C67" s="1" t="s">
        <v>53</v>
      </c>
      <c r="D67" s="174">
        <v>3034</v>
      </c>
      <c r="E67" s="177">
        <v>30034</v>
      </c>
      <c r="F67" s="1" t="s">
        <v>191</v>
      </c>
      <c r="G67" s="1" t="s">
        <v>192</v>
      </c>
      <c r="H67" s="17">
        <v>2203663</v>
      </c>
      <c r="I67" s="12">
        <v>1683</v>
      </c>
      <c r="J67" s="1" t="s">
        <v>22</v>
      </c>
      <c r="K67" s="1" t="s">
        <v>12</v>
      </c>
      <c r="L67" s="4">
        <v>280</v>
      </c>
      <c r="N67" s="186">
        <v>0</v>
      </c>
      <c r="P67" s="14">
        <v>26.944800000000001</v>
      </c>
      <c r="R67" s="14">
        <v>28.728400000000001</v>
      </c>
      <c r="S67" s="12" t="s">
        <v>101</v>
      </c>
      <c r="T67" s="14">
        <v>15.797599999999999</v>
      </c>
      <c r="V67" s="17">
        <v>6702360</v>
      </c>
      <c r="X67" s="17">
        <v>14316802</v>
      </c>
      <c r="Y67" s="12" t="s">
        <v>102</v>
      </c>
      <c r="Z67" s="17">
        <v>6515171</v>
      </c>
      <c r="AB67" s="17">
        <v>7801631</v>
      </c>
      <c r="AD67" s="17">
        <v>430833</v>
      </c>
      <c r="AF67" s="17">
        <v>241797</v>
      </c>
      <c r="AH67" s="17">
        <v>189036</v>
      </c>
      <c r="AJ67" s="17">
        <v>0</v>
      </c>
      <c r="AL67" s="17">
        <v>0</v>
      </c>
      <c r="AN67" s="17">
        <v>0</v>
      </c>
      <c r="AP67" s="172">
        <v>0</v>
      </c>
      <c r="AR67" s="17">
        <v>3819821</v>
      </c>
      <c r="AT67" s="17">
        <v>109737234</v>
      </c>
      <c r="AU67" s="1" t="s">
        <v>101</v>
      </c>
      <c r="AV67" s="185">
        <v>1328</v>
      </c>
      <c r="AW67" s="1" t="s">
        <v>5655</v>
      </c>
      <c r="AX67" s="1" t="str">
        <f t="shared" si="1"/>
        <v>Yes</v>
      </c>
    </row>
    <row r="68" spans="1:50" x14ac:dyDescent="0.2">
      <c r="A68" s="1" t="s">
        <v>674</v>
      </c>
      <c r="B68" s="1" t="s">
        <v>675</v>
      </c>
      <c r="C68" s="1" t="s">
        <v>45</v>
      </c>
      <c r="D68" s="174">
        <v>5113</v>
      </c>
      <c r="E68" s="177">
        <v>50113</v>
      </c>
      <c r="F68" s="1" t="s">
        <v>196</v>
      </c>
      <c r="G68" s="1" t="s">
        <v>192</v>
      </c>
      <c r="H68" s="17">
        <v>8608208</v>
      </c>
      <c r="I68" s="12">
        <v>1510</v>
      </c>
      <c r="J68" s="1" t="s">
        <v>11</v>
      </c>
      <c r="K68" s="1" t="s">
        <v>12</v>
      </c>
      <c r="L68" s="4">
        <v>83</v>
      </c>
      <c r="N68" s="186">
        <v>0</v>
      </c>
      <c r="P68" s="14">
        <v>12.662599999999999</v>
      </c>
      <c r="R68" s="14">
        <v>4.9180999999999999</v>
      </c>
      <c r="T68" s="14">
        <v>12.7835</v>
      </c>
      <c r="V68" s="17">
        <v>1617223</v>
      </c>
      <c r="X68" s="17">
        <v>2304726</v>
      </c>
      <c r="Z68" s="17">
        <v>1617218</v>
      </c>
      <c r="AB68" s="17">
        <v>687508</v>
      </c>
      <c r="AD68" s="17">
        <v>159627</v>
      </c>
      <c r="AF68" s="17">
        <v>127716</v>
      </c>
      <c r="AH68" s="17">
        <v>31911</v>
      </c>
      <c r="AJ68" s="17">
        <v>0</v>
      </c>
      <c r="AL68" s="17">
        <v>0</v>
      </c>
      <c r="AN68" s="17">
        <v>0</v>
      </c>
      <c r="AP68" s="172">
        <v>0</v>
      </c>
      <c r="AR68" s="17">
        <v>1632656</v>
      </c>
      <c r="AT68" s="17">
        <v>8029586</v>
      </c>
      <c r="AV68" s="185">
        <v>1048.2</v>
      </c>
      <c r="AW68" s="1" t="s">
        <v>5655</v>
      </c>
      <c r="AX68" s="1" t="str">
        <f t="shared" si="1"/>
        <v>No</v>
      </c>
    </row>
    <row r="69" spans="1:50" x14ac:dyDescent="0.2">
      <c r="A69" s="1" t="s">
        <v>674</v>
      </c>
      <c r="B69" s="1" t="s">
        <v>675</v>
      </c>
      <c r="C69" s="1" t="s">
        <v>45</v>
      </c>
      <c r="D69" s="174">
        <v>5113</v>
      </c>
      <c r="E69" s="177">
        <v>50113</v>
      </c>
      <c r="F69" s="1" t="s">
        <v>196</v>
      </c>
      <c r="G69" s="1" t="s">
        <v>192</v>
      </c>
      <c r="H69" s="17">
        <v>8608208</v>
      </c>
      <c r="I69" s="12">
        <v>1510</v>
      </c>
      <c r="J69" s="1" t="s">
        <v>10</v>
      </c>
      <c r="K69" s="1" t="s">
        <v>12</v>
      </c>
      <c r="L69" s="4">
        <v>251</v>
      </c>
      <c r="N69" s="186">
        <v>0</v>
      </c>
      <c r="P69" s="14">
        <v>14.534000000000001</v>
      </c>
      <c r="R69" s="14">
        <v>6.7004000000000001</v>
      </c>
      <c r="T69" s="14">
        <v>3.3094999999999999</v>
      </c>
      <c r="V69" s="17">
        <v>0</v>
      </c>
      <c r="X69" s="17">
        <v>4602826</v>
      </c>
      <c r="Z69" s="17">
        <v>3891259</v>
      </c>
      <c r="AB69" s="17">
        <v>711567</v>
      </c>
      <c r="AD69" s="17">
        <v>313393</v>
      </c>
      <c r="AF69" s="17">
        <v>267735</v>
      </c>
      <c r="AH69" s="17">
        <v>45658</v>
      </c>
      <c r="AJ69" s="17">
        <v>0</v>
      </c>
      <c r="AL69" s="17">
        <v>0</v>
      </c>
      <c r="AN69" s="17">
        <v>0</v>
      </c>
      <c r="AP69" s="172">
        <v>0</v>
      </c>
      <c r="AR69" s="17">
        <v>886056</v>
      </c>
      <c r="AT69" s="17">
        <v>5936929</v>
      </c>
      <c r="AV69" s="185">
        <v>0</v>
      </c>
      <c r="AW69" s="1" t="s">
        <v>5655</v>
      </c>
      <c r="AX69" s="1" t="str">
        <f t="shared" si="1"/>
        <v>No</v>
      </c>
    </row>
    <row r="70" spans="1:50" x14ac:dyDescent="0.2">
      <c r="A70" s="1" t="s">
        <v>674</v>
      </c>
      <c r="B70" s="1" t="s">
        <v>675</v>
      </c>
      <c r="C70" s="1" t="s">
        <v>45</v>
      </c>
      <c r="D70" s="174">
        <v>5113</v>
      </c>
      <c r="E70" s="177">
        <v>50113</v>
      </c>
      <c r="F70" s="1" t="s">
        <v>196</v>
      </c>
      <c r="G70" s="1" t="s">
        <v>192</v>
      </c>
      <c r="H70" s="17">
        <v>8608208</v>
      </c>
      <c r="I70" s="12">
        <v>1510</v>
      </c>
      <c r="J70" s="1" t="s">
        <v>11</v>
      </c>
      <c r="K70" s="1" t="s">
        <v>8</v>
      </c>
      <c r="L70" s="4">
        <v>553</v>
      </c>
      <c r="N70" s="186">
        <v>0</v>
      </c>
      <c r="P70" s="14">
        <v>14.1068</v>
      </c>
      <c r="R70" s="14">
        <v>6.2617000000000003</v>
      </c>
      <c r="T70" s="14">
        <v>16.255500000000001</v>
      </c>
      <c r="V70" s="17">
        <v>22632179</v>
      </c>
      <c r="X70" s="17">
        <v>28246114</v>
      </c>
      <c r="Z70" s="17">
        <v>22598654</v>
      </c>
      <c r="AB70" s="17">
        <v>5647460</v>
      </c>
      <c r="AD70" s="17">
        <v>1803959</v>
      </c>
      <c r="AF70" s="17">
        <v>1601968</v>
      </c>
      <c r="AH70" s="17">
        <v>201991</v>
      </c>
      <c r="AJ70" s="17">
        <v>0</v>
      </c>
      <c r="AL70" s="17">
        <v>0</v>
      </c>
      <c r="AN70" s="17">
        <v>0</v>
      </c>
      <c r="AP70" s="172">
        <v>0</v>
      </c>
      <c r="AR70" s="17">
        <v>26040771</v>
      </c>
      <c r="AT70" s="17">
        <v>163060559</v>
      </c>
      <c r="AV70" s="185">
        <v>3259.7</v>
      </c>
      <c r="AW70" s="1" t="s">
        <v>5655</v>
      </c>
      <c r="AX70" s="1" t="str">
        <f t="shared" si="1"/>
        <v>No</v>
      </c>
    </row>
    <row r="71" spans="1:50" x14ac:dyDescent="0.2">
      <c r="A71" s="1" t="s">
        <v>674</v>
      </c>
      <c r="B71" s="1" t="s">
        <v>675</v>
      </c>
      <c r="C71" s="1" t="s">
        <v>45</v>
      </c>
      <c r="D71" s="174">
        <v>5113</v>
      </c>
      <c r="E71" s="177">
        <v>50113</v>
      </c>
      <c r="F71" s="1" t="s">
        <v>196</v>
      </c>
      <c r="G71" s="1" t="s">
        <v>192</v>
      </c>
      <c r="H71" s="17">
        <v>8608208</v>
      </c>
      <c r="I71" s="12">
        <v>1510</v>
      </c>
      <c r="J71" s="1" t="s">
        <v>10</v>
      </c>
      <c r="K71" s="1" t="s">
        <v>8</v>
      </c>
      <c r="L71" s="4">
        <v>8</v>
      </c>
      <c r="N71" s="186">
        <v>0</v>
      </c>
      <c r="P71" s="14">
        <v>11.2996</v>
      </c>
      <c r="R71" s="14">
        <v>6.3417000000000003</v>
      </c>
      <c r="T71" s="14">
        <v>2.6225999999999998</v>
      </c>
      <c r="V71" s="17">
        <v>0</v>
      </c>
      <c r="X71" s="17">
        <v>228746</v>
      </c>
      <c r="Z71" s="17">
        <v>187551</v>
      </c>
      <c r="AB71" s="17">
        <v>41195</v>
      </c>
      <c r="AD71" s="17">
        <v>18913</v>
      </c>
      <c r="AF71" s="17">
        <v>16598</v>
      </c>
      <c r="AH71" s="17">
        <v>2315</v>
      </c>
      <c r="AJ71" s="17">
        <v>0</v>
      </c>
      <c r="AL71" s="17">
        <v>0</v>
      </c>
      <c r="AN71" s="17">
        <v>0</v>
      </c>
      <c r="AP71" s="172">
        <v>0</v>
      </c>
      <c r="AR71" s="17">
        <v>43530</v>
      </c>
      <c r="AT71" s="17">
        <v>276053</v>
      </c>
      <c r="AV71" s="185">
        <v>0</v>
      </c>
      <c r="AW71" s="1" t="s">
        <v>5655</v>
      </c>
      <c r="AX71" s="1" t="str">
        <f t="shared" si="1"/>
        <v>No</v>
      </c>
    </row>
    <row r="72" spans="1:50" x14ac:dyDescent="0.2">
      <c r="A72" s="1" t="s">
        <v>674</v>
      </c>
      <c r="B72" s="1" t="s">
        <v>675</v>
      </c>
      <c r="C72" s="1" t="s">
        <v>45</v>
      </c>
      <c r="D72" s="174">
        <v>5113</v>
      </c>
      <c r="E72" s="177">
        <v>50113</v>
      </c>
      <c r="F72" s="1" t="s">
        <v>196</v>
      </c>
      <c r="G72" s="1" t="s">
        <v>192</v>
      </c>
      <c r="H72" s="17">
        <v>8608208</v>
      </c>
      <c r="I72" s="12">
        <v>1510</v>
      </c>
      <c r="J72" s="1" t="s">
        <v>13</v>
      </c>
      <c r="K72" s="1" t="s">
        <v>8</v>
      </c>
      <c r="L72" s="4">
        <v>567</v>
      </c>
      <c r="N72" s="186">
        <v>0</v>
      </c>
      <c r="P72" s="14">
        <v>29.429400000000001</v>
      </c>
      <c r="R72" s="14">
        <v>22.629200000000001</v>
      </c>
      <c r="T72" s="14">
        <v>6.1144999999999996</v>
      </c>
      <c r="V72" s="17">
        <v>0</v>
      </c>
      <c r="X72" s="17">
        <v>7256477</v>
      </c>
      <c r="Z72" s="17">
        <v>7256477</v>
      </c>
      <c r="AB72" s="17">
        <v>0</v>
      </c>
      <c r="AD72" s="17">
        <v>246572</v>
      </c>
      <c r="AF72" s="17">
        <v>246572</v>
      </c>
      <c r="AH72" s="17">
        <v>0</v>
      </c>
      <c r="AJ72" s="17">
        <v>0</v>
      </c>
      <c r="AL72" s="17">
        <v>0</v>
      </c>
      <c r="AN72" s="17">
        <v>0</v>
      </c>
      <c r="AP72" s="172">
        <v>0</v>
      </c>
      <c r="AR72" s="17">
        <v>1507667</v>
      </c>
      <c r="AT72" s="17">
        <v>34117244</v>
      </c>
      <c r="AV72" s="185">
        <v>0</v>
      </c>
      <c r="AW72" s="1" t="s">
        <v>5655</v>
      </c>
      <c r="AX72" s="1" t="str">
        <f t="shared" si="1"/>
        <v>No</v>
      </c>
    </row>
    <row r="73" spans="1:50" x14ac:dyDescent="0.2">
      <c r="A73" s="1" t="s">
        <v>674</v>
      </c>
      <c r="B73" s="1" t="s">
        <v>675</v>
      </c>
      <c r="C73" s="1" t="s">
        <v>45</v>
      </c>
      <c r="D73" s="174">
        <v>5113</v>
      </c>
      <c r="E73" s="177">
        <v>50113</v>
      </c>
      <c r="F73" s="1" t="s">
        <v>196</v>
      </c>
      <c r="G73" s="1" t="s">
        <v>192</v>
      </c>
      <c r="H73" s="17">
        <v>8608208</v>
      </c>
      <c r="I73" s="12">
        <v>1510</v>
      </c>
      <c r="J73" s="1" t="s">
        <v>15</v>
      </c>
      <c r="K73" s="1" t="s">
        <v>12</v>
      </c>
      <c r="L73" s="4">
        <v>48</v>
      </c>
      <c r="N73" s="186">
        <v>0</v>
      </c>
      <c r="P73" s="14">
        <v>18.059799999999999</v>
      </c>
      <c r="R73" s="14">
        <v>7.3457999999999997</v>
      </c>
      <c r="T73" s="14">
        <v>2.5682</v>
      </c>
      <c r="V73" s="17">
        <v>0</v>
      </c>
      <c r="X73" s="17">
        <v>0</v>
      </c>
      <c r="Z73" s="17">
        <v>683346</v>
      </c>
      <c r="AB73" s="17">
        <v>0</v>
      </c>
      <c r="AD73" s="17">
        <v>0</v>
      </c>
      <c r="AF73" s="17">
        <v>37838</v>
      </c>
      <c r="AH73" s="17">
        <v>0</v>
      </c>
      <c r="AJ73" s="17">
        <v>0</v>
      </c>
      <c r="AL73" s="17">
        <v>0</v>
      </c>
      <c r="AN73" s="17">
        <v>0</v>
      </c>
      <c r="AP73" s="172">
        <v>0</v>
      </c>
      <c r="AR73" s="17">
        <v>97176</v>
      </c>
      <c r="AT73" s="17">
        <v>713837</v>
      </c>
      <c r="AV73" s="185">
        <v>0</v>
      </c>
      <c r="AW73" s="1" t="s">
        <v>5655</v>
      </c>
      <c r="AX73" s="1" t="str">
        <f t="shared" si="1"/>
        <v>No</v>
      </c>
    </row>
    <row r="74" spans="1:50" x14ac:dyDescent="0.2">
      <c r="A74" s="1" t="s">
        <v>669</v>
      </c>
      <c r="B74" s="1" t="s">
        <v>670</v>
      </c>
      <c r="C74" s="1" t="s">
        <v>20</v>
      </c>
      <c r="D74" s="174">
        <v>9036</v>
      </c>
      <c r="E74" s="177">
        <v>90036</v>
      </c>
      <c r="F74" s="1" t="s">
        <v>196</v>
      </c>
      <c r="G74" s="1" t="s">
        <v>192</v>
      </c>
      <c r="H74" s="17">
        <v>12150996</v>
      </c>
      <c r="I74" s="12">
        <v>1495</v>
      </c>
      <c r="J74" s="1" t="s">
        <v>11</v>
      </c>
      <c r="K74" s="1" t="s">
        <v>12</v>
      </c>
      <c r="L74" s="4">
        <v>194</v>
      </c>
      <c r="N74" s="186">
        <v>0</v>
      </c>
      <c r="P74" s="14">
        <v>12.2338</v>
      </c>
      <c r="R74" s="14">
        <v>3.7896999999999998</v>
      </c>
      <c r="T74" s="14">
        <v>19.369700000000002</v>
      </c>
      <c r="V74" s="17">
        <v>7666620</v>
      </c>
      <c r="X74" s="17">
        <v>9518982</v>
      </c>
      <c r="Z74" s="17">
        <v>7659726</v>
      </c>
      <c r="AB74" s="17">
        <v>1859256</v>
      </c>
      <c r="AD74" s="17">
        <v>706103</v>
      </c>
      <c r="AF74" s="17">
        <v>626110</v>
      </c>
      <c r="AH74" s="17">
        <v>79993</v>
      </c>
      <c r="AJ74" s="17">
        <v>0</v>
      </c>
      <c r="AL74" s="17">
        <v>0</v>
      </c>
      <c r="AN74" s="17">
        <v>0</v>
      </c>
      <c r="AP74" s="172">
        <v>0</v>
      </c>
      <c r="AR74" s="17">
        <v>12127541</v>
      </c>
      <c r="AT74" s="17">
        <v>45960212</v>
      </c>
      <c r="AV74" s="185">
        <v>961.5</v>
      </c>
      <c r="AW74" s="1" t="s">
        <v>5655</v>
      </c>
      <c r="AX74" s="1" t="str">
        <f t="shared" si="1"/>
        <v>No</v>
      </c>
    </row>
    <row r="75" spans="1:50" x14ac:dyDescent="0.2">
      <c r="A75" s="1" t="s">
        <v>669</v>
      </c>
      <c r="B75" s="1" t="s">
        <v>670</v>
      </c>
      <c r="C75" s="1" t="s">
        <v>20</v>
      </c>
      <c r="D75" s="174">
        <v>9036</v>
      </c>
      <c r="E75" s="177">
        <v>90036</v>
      </c>
      <c r="F75" s="1" t="s">
        <v>196</v>
      </c>
      <c r="G75" s="1" t="s">
        <v>192</v>
      </c>
      <c r="H75" s="17">
        <v>12150996</v>
      </c>
      <c r="I75" s="12">
        <v>1495</v>
      </c>
      <c r="J75" s="1" t="s">
        <v>10</v>
      </c>
      <c r="K75" s="1" t="s">
        <v>12</v>
      </c>
      <c r="L75" s="4">
        <v>401</v>
      </c>
      <c r="N75" s="186">
        <v>0</v>
      </c>
      <c r="P75" s="14">
        <v>16.140699999999999</v>
      </c>
      <c r="R75" s="14">
        <v>11.120699999999999</v>
      </c>
      <c r="T75" s="14">
        <v>2.0882999999999998</v>
      </c>
      <c r="V75" s="17">
        <v>0</v>
      </c>
      <c r="X75" s="17">
        <v>13149842</v>
      </c>
      <c r="Z75" s="17">
        <v>11517869</v>
      </c>
      <c r="AB75" s="17">
        <v>1631973</v>
      </c>
      <c r="AD75" s="17">
        <v>809726</v>
      </c>
      <c r="AF75" s="17">
        <v>713591</v>
      </c>
      <c r="AH75" s="17">
        <v>96135</v>
      </c>
      <c r="AJ75" s="17">
        <v>0</v>
      </c>
      <c r="AL75" s="17">
        <v>0</v>
      </c>
      <c r="AN75" s="17">
        <v>0</v>
      </c>
      <c r="AP75" s="172">
        <v>0</v>
      </c>
      <c r="AR75" s="17">
        <v>1490193</v>
      </c>
      <c r="AT75" s="17">
        <v>16571985</v>
      </c>
      <c r="AV75" s="185">
        <v>0</v>
      </c>
      <c r="AW75" s="1" t="s">
        <v>5655</v>
      </c>
      <c r="AX75" s="1" t="str">
        <f t="shared" si="1"/>
        <v>No</v>
      </c>
    </row>
    <row r="76" spans="1:50" x14ac:dyDescent="0.2">
      <c r="A76" s="1" t="s">
        <v>669</v>
      </c>
      <c r="B76" s="1" t="s">
        <v>670</v>
      </c>
      <c r="C76" s="1" t="s">
        <v>20</v>
      </c>
      <c r="D76" s="174">
        <v>9036</v>
      </c>
      <c r="E76" s="177">
        <v>90036</v>
      </c>
      <c r="F76" s="1" t="s">
        <v>196</v>
      </c>
      <c r="G76" s="1" t="s">
        <v>192</v>
      </c>
      <c r="H76" s="17">
        <v>12150996</v>
      </c>
      <c r="I76" s="12">
        <v>1495</v>
      </c>
      <c r="J76" s="1" t="s">
        <v>22</v>
      </c>
      <c r="K76" s="1" t="s">
        <v>8</v>
      </c>
      <c r="L76" s="4">
        <v>6</v>
      </c>
      <c r="N76" s="186">
        <v>0</v>
      </c>
      <c r="P76" s="14">
        <v>23.898299999999999</v>
      </c>
      <c r="R76" s="14">
        <v>20.504300000000001</v>
      </c>
      <c r="T76" s="14">
        <v>11.8111</v>
      </c>
      <c r="V76" s="17">
        <v>216314</v>
      </c>
      <c r="X76" s="17">
        <v>353343</v>
      </c>
      <c r="Z76" s="17">
        <v>216160</v>
      </c>
      <c r="AB76" s="17">
        <v>137183</v>
      </c>
      <c r="AD76" s="17">
        <v>13981</v>
      </c>
      <c r="AF76" s="17">
        <v>9045</v>
      </c>
      <c r="AH76" s="17">
        <v>4936</v>
      </c>
      <c r="AJ76" s="17">
        <v>0</v>
      </c>
      <c r="AL76" s="17">
        <v>0</v>
      </c>
      <c r="AN76" s="17">
        <v>0</v>
      </c>
      <c r="AP76" s="172">
        <v>0</v>
      </c>
      <c r="AR76" s="17">
        <v>106831</v>
      </c>
      <c r="AT76" s="17">
        <v>2190498</v>
      </c>
      <c r="AV76" s="185">
        <v>151.44</v>
      </c>
      <c r="AW76" s="1" t="s">
        <v>5655</v>
      </c>
      <c r="AX76" s="1" t="str">
        <f t="shared" si="1"/>
        <v>No</v>
      </c>
    </row>
    <row r="77" spans="1:50" x14ac:dyDescent="0.2">
      <c r="A77" s="1" t="s">
        <v>669</v>
      </c>
      <c r="B77" s="1" t="s">
        <v>670</v>
      </c>
      <c r="C77" s="1" t="s">
        <v>20</v>
      </c>
      <c r="D77" s="174">
        <v>9036</v>
      </c>
      <c r="E77" s="177">
        <v>90036</v>
      </c>
      <c r="F77" s="1" t="s">
        <v>196</v>
      </c>
      <c r="G77" s="1" t="s">
        <v>192</v>
      </c>
      <c r="H77" s="17">
        <v>12150996</v>
      </c>
      <c r="I77" s="12">
        <v>1495</v>
      </c>
      <c r="J77" s="1" t="s">
        <v>11</v>
      </c>
      <c r="K77" s="1" t="s">
        <v>8</v>
      </c>
      <c r="L77" s="4">
        <v>234</v>
      </c>
      <c r="N77" s="186">
        <v>0</v>
      </c>
      <c r="P77" s="14">
        <v>11.7181</v>
      </c>
      <c r="R77" s="14">
        <v>3.8431000000000002</v>
      </c>
      <c r="T77" s="14">
        <v>28.436</v>
      </c>
      <c r="V77" s="17">
        <v>11103510</v>
      </c>
      <c r="X77" s="17">
        <v>13126427</v>
      </c>
      <c r="Z77" s="17">
        <v>11096815</v>
      </c>
      <c r="AB77" s="17">
        <v>2029612</v>
      </c>
      <c r="AD77" s="17">
        <v>1048937</v>
      </c>
      <c r="AF77" s="17">
        <v>946984</v>
      </c>
      <c r="AH77" s="17">
        <v>101953</v>
      </c>
      <c r="AJ77" s="17">
        <v>0</v>
      </c>
      <c r="AL77" s="17">
        <v>0</v>
      </c>
      <c r="AN77" s="17">
        <v>0</v>
      </c>
      <c r="AP77" s="172">
        <v>0</v>
      </c>
      <c r="AR77" s="17">
        <v>26928446</v>
      </c>
      <c r="AT77" s="17">
        <v>103488637</v>
      </c>
      <c r="AV77" s="185">
        <v>672.95</v>
      </c>
      <c r="AW77" s="1" t="s">
        <v>5655</v>
      </c>
      <c r="AX77" s="1" t="str">
        <f t="shared" si="1"/>
        <v>No</v>
      </c>
    </row>
    <row r="78" spans="1:50" x14ac:dyDescent="0.2">
      <c r="A78" s="1" t="s">
        <v>669</v>
      </c>
      <c r="B78" s="1" t="s">
        <v>670</v>
      </c>
      <c r="C78" s="1" t="s">
        <v>20</v>
      </c>
      <c r="D78" s="174">
        <v>9036</v>
      </c>
      <c r="E78" s="177">
        <v>90036</v>
      </c>
      <c r="F78" s="1" t="s">
        <v>196</v>
      </c>
      <c r="G78" s="1" t="s">
        <v>192</v>
      </c>
      <c r="H78" s="17">
        <v>12150996</v>
      </c>
      <c r="I78" s="12">
        <v>1495</v>
      </c>
      <c r="J78" s="1" t="s">
        <v>13</v>
      </c>
      <c r="K78" s="1" t="s">
        <v>12</v>
      </c>
      <c r="L78" s="4">
        <v>546</v>
      </c>
      <c r="N78" s="186">
        <v>0</v>
      </c>
      <c r="P78" s="14">
        <v>37.616799999999998</v>
      </c>
      <c r="R78" s="14">
        <v>34.323799999999999</v>
      </c>
      <c r="T78" s="14">
        <v>5.2352999999999996</v>
      </c>
      <c r="V78" s="17">
        <v>0</v>
      </c>
      <c r="X78" s="17">
        <v>9209531</v>
      </c>
      <c r="Z78" s="17">
        <v>9209531</v>
      </c>
      <c r="AB78" s="17">
        <v>0</v>
      </c>
      <c r="AD78" s="17">
        <v>244825</v>
      </c>
      <c r="AF78" s="17">
        <v>244825</v>
      </c>
      <c r="AH78" s="17">
        <v>0</v>
      </c>
      <c r="AJ78" s="17">
        <v>0</v>
      </c>
      <c r="AL78" s="17">
        <v>0</v>
      </c>
      <c r="AN78" s="17">
        <v>0</v>
      </c>
      <c r="AP78" s="172">
        <v>0</v>
      </c>
      <c r="AR78" s="17">
        <v>1281733</v>
      </c>
      <c r="AT78" s="17">
        <v>43993911</v>
      </c>
      <c r="AV78" s="185">
        <v>0</v>
      </c>
      <c r="AW78" s="1" t="s">
        <v>5655</v>
      </c>
      <c r="AX78" s="1" t="str">
        <f t="shared" si="1"/>
        <v>No</v>
      </c>
    </row>
    <row r="79" spans="1:50" x14ac:dyDescent="0.2">
      <c r="A79" s="1" t="s">
        <v>669</v>
      </c>
      <c r="B79" s="1" t="s">
        <v>670</v>
      </c>
      <c r="C79" s="1" t="s">
        <v>20</v>
      </c>
      <c r="D79" s="174">
        <v>9036</v>
      </c>
      <c r="E79" s="177">
        <v>90036</v>
      </c>
      <c r="F79" s="1" t="s">
        <v>196</v>
      </c>
      <c r="G79" s="1" t="s">
        <v>192</v>
      </c>
      <c r="H79" s="17">
        <v>12150996</v>
      </c>
      <c r="I79" s="12">
        <v>1495</v>
      </c>
      <c r="J79" s="1" t="s">
        <v>15</v>
      </c>
      <c r="K79" s="1" t="s">
        <v>12</v>
      </c>
      <c r="L79" s="4">
        <v>93</v>
      </c>
      <c r="N79" s="186">
        <v>0</v>
      </c>
      <c r="P79" s="14">
        <v>14.504899999999999</v>
      </c>
      <c r="R79" s="14">
        <v>3.0701000000000001</v>
      </c>
      <c r="T79" s="14">
        <v>5.0453000000000001</v>
      </c>
      <c r="V79" s="17">
        <v>0</v>
      </c>
      <c r="X79" s="17">
        <v>0</v>
      </c>
      <c r="Z79" s="17">
        <v>451901</v>
      </c>
      <c r="AB79" s="17">
        <v>0</v>
      </c>
      <c r="AD79" s="17">
        <v>0</v>
      </c>
      <c r="AF79" s="17">
        <v>31155</v>
      </c>
      <c r="AH79" s="17">
        <v>0</v>
      </c>
      <c r="AJ79" s="17">
        <v>0</v>
      </c>
      <c r="AL79" s="17">
        <v>0</v>
      </c>
      <c r="AN79" s="17">
        <v>0</v>
      </c>
      <c r="AP79" s="172">
        <v>0</v>
      </c>
      <c r="AR79" s="17">
        <v>157185</v>
      </c>
      <c r="AT79" s="17">
        <v>482572</v>
      </c>
      <c r="AV79" s="185">
        <v>0</v>
      </c>
      <c r="AW79" s="1" t="s">
        <v>5655</v>
      </c>
      <c r="AX79" s="1" t="str">
        <f t="shared" si="1"/>
        <v>No</v>
      </c>
    </row>
    <row r="80" spans="1:50" x14ac:dyDescent="0.2">
      <c r="A80" s="1" t="s">
        <v>669</v>
      </c>
      <c r="B80" s="1" t="s">
        <v>670</v>
      </c>
      <c r="C80" s="1" t="s">
        <v>20</v>
      </c>
      <c r="D80" s="174">
        <v>9036</v>
      </c>
      <c r="E80" s="177">
        <v>90036</v>
      </c>
      <c r="F80" s="1" t="s">
        <v>196</v>
      </c>
      <c r="G80" s="1" t="s">
        <v>192</v>
      </c>
      <c r="H80" s="17">
        <v>12150996</v>
      </c>
      <c r="I80" s="12">
        <v>1495</v>
      </c>
      <c r="J80" s="1" t="s">
        <v>22</v>
      </c>
      <c r="K80" s="1" t="s">
        <v>12</v>
      </c>
      <c r="L80" s="4">
        <v>21</v>
      </c>
      <c r="N80" s="186">
        <v>0</v>
      </c>
      <c r="P80" s="14">
        <v>20.414000000000001</v>
      </c>
      <c r="R80" s="14">
        <v>18.130299999999998</v>
      </c>
      <c r="T80" s="14">
        <v>5.8215000000000003</v>
      </c>
      <c r="V80" s="17">
        <v>385950</v>
      </c>
      <c r="X80" s="17">
        <v>709513</v>
      </c>
      <c r="Z80" s="17">
        <v>385478</v>
      </c>
      <c r="AB80" s="17">
        <v>324035</v>
      </c>
      <c r="AD80" s="17">
        <v>29989</v>
      </c>
      <c r="AF80" s="17">
        <v>18883</v>
      </c>
      <c r="AH80" s="17">
        <v>11106</v>
      </c>
      <c r="AJ80" s="17">
        <v>0</v>
      </c>
      <c r="AL80" s="17">
        <v>0</v>
      </c>
      <c r="AN80" s="17">
        <v>0</v>
      </c>
      <c r="AP80" s="172">
        <v>0</v>
      </c>
      <c r="AR80" s="17">
        <v>109928</v>
      </c>
      <c r="AT80" s="17">
        <v>1993024</v>
      </c>
      <c r="AV80" s="185">
        <v>240.25</v>
      </c>
      <c r="AW80" s="1" t="s">
        <v>5655</v>
      </c>
      <c r="AX80" s="1" t="str">
        <f t="shared" si="1"/>
        <v>No</v>
      </c>
    </row>
    <row r="81" spans="1:50" x14ac:dyDescent="0.2">
      <c r="A81" s="1" t="s">
        <v>711</v>
      </c>
      <c r="B81" s="1" t="s">
        <v>712</v>
      </c>
      <c r="C81" s="1" t="s">
        <v>31</v>
      </c>
      <c r="D81" s="174">
        <v>8006</v>
      </c>
      <c r="E81" s="177">
        <v>80006</v>
      </c>
      <c r="F81" s="1" t="s">
        <v>196</v>
      </c>
      <c r="G81" s="1" t="s">
        <v>192</v>
      </c>
      <c r="H81" s="17">
        <v>2374203</v>
      </c>
      <c r="I81" s="12">
        <v>1457</v>
      </c>
      <c r="J81" s="1" t="s">
        <v>11</v>
      </c>
      <c r="K81" s="1" t="s">
        <v>12</v>
      </c>
      <c r="L81" s="4">
        <v>355</v>
      </c>
      <c r="N81" s="186">
        <v>0</v>
      </c>
      <c r="P81" s="14">
        <v>12.124000000000001</v>
      </c>
      <c r="R81" s="14">
        <v>3.9138000000000002</v>
      </c>
      <c r="T81" s="14">
        <v>18.520099999999999</v>
      </c>
      <c r="V81" s="17">
        <v>14945069</v>
      </c>
      <c r="X81" s="17">
        <v>17952870</v>
      </c>
      <c r="Z81" s="17">
        <v>14913711</v>
      </c>
      <c r="AB81" s="17">
        <v>3039159</v>
      </c>
      <c r="AD81" s="17">
        <v>1350520</v>
      </c>
      <c r="AF81" s="17">
        <v>1230102</v>
      </c>
      <c r="AH81" s="17">
        <v>120418</v>
      </c>
      <c r="AJ81" s="17">
        <v>0</v>
      </c>
      <c r="AL81" s="17">
        <v>0</v>
      </c>
      <c r="AN81" s="17">
        <v>0</v>
      </c>
      <c r="AP81" s="172">
        <v>0</v>
      </c>
      <c r="AR81" s="17">
        <v>22781565</v>
      </c>
      <c r="AT81" s="17">
        <v>89162452</v>
      </c>
      <c r="AV81" s="185">
        <v>1440.3</v>
      </c>
      <c r="AW81" s="1" t="s">
        <v>5655</v>
      </c>
      <c r="AX81" s="1" t="str">
        <f t="shared" si="1"/>
        <v>No</v>
      </c>
    </row>
    <row r="82" spans="1:50" x14ac:dyDescent="0.2">
      <c r="A82" s="1" t="s">
        <v>711</v>
      </c>
      <c r="B82" s="1" t="s">
        <v>712</v>
      </c>
      <c r="C82" s="1" t="s">
        <v>31</v>
      </c>
      <c r="D82" s="174">
        <v>8006</v>
      </c>
      <c r="E82" s="177">
        <v>80006</v>
      </c>
      <c r="F82" s="1" t="s">
        <v>196</v>
      </c>
      <c r="G82" s="1" t="s">
        <v>192</v>
      </c>
      <c r="H82" s="17">
        <v>2374203</v>
      </c>
      <c r="I82" s="12">
        <v>1457</v>
      </c>
      <c r="J82" s="1" t="s">
        <v>10</v>
      </c>
      <c r="K82" s="1" t="s">
        <v>12</v>
      </c>
      <c r="L82" s="4">
        <v>434</v>
      </c>
      <c r="N82" s="186">
        <v>0</v>
      </c>
      <c r="P82" s="14">
        <v>15.7963</v>
      </c>
      <c r="R82" s="14">
        <v>8.7615999999999996</v>
      </c>
      <c r="T82" s="14">
        <v>1.6287</v>
      </c>
      <c r="V82" s="17">
        <v>0</v>
      </c>
      <c r="X82" s="17">
        <v>14549998</v>
      </c>
      <c r="Z82" s="17">
        <v>11893494</v>
      </c>
      <c r="AB82" s="17">
        <v>2656504</v>
      </c>
      <c r="AD82" s="17">
        <v>1034664</v>
      </c>
      <c r="AF82" s="17">
        <v>752928</v>
      </c>
      <c r="AH82" s="17">
        <v>281736</v>
      </c>
      <c r="AJ82" s="17">
        <v>0</v>
      </c>
      <c r="AL82" s="17">
        <v>0</v>
      </c>
      <c r="AN82" s="17">
        <v>0</v>
      </c>
      <c r="AP82" s="172">
        <v>0</v>
      </c>
      <c r="AR82" s="17">
        <v>1226319</v>
      </c>
      <c r="AT82" s="17">
        <v>10744485</v>
      </c>
      <c r="AV82" s="185">
        <v>0</v>
      </c>
      <c r="AW82" s="1" t="s">
        <v>5655</v>
      </c>
      <c r="AX82" s="1" t="str">
        <f t="shared" si="1"/>
        <v>No</v>
      </c>
    </row>
    <row r="83" spans="1:50" x14ac:dyDescent="0.2">
      <c r="A83" s="1" t="s">
        <v>711</v>
      </c>
      <c r="B83" s="1" t="s">
        <v>712</v>
      </c>
      <c r="C83" s="1" t="s">
        <v>31</v>
      </c>
      <c r="D83" s="174">
        <v>8006</v>
      </c>
      <c r="E83" s="177">
        <v>80006</v>
      </c>
      <c r="F83" s="1" t="s">
        <v>196</v>
      </c>
      <c r="G83" s="1" t="s">
        <v>192</v>
      </c>
      <c r="H83" s="17">
        <v>2374203</v>
      </c>
      <c r="I83" s="12">
        <v>1457</v>
      </c>
      <c r="J83" s="1" t="s">
        <v>11</v>
      </c>
      <c r="K83" s="1" t="s">
        <v>8</v>
      </c>
      <c r="L83" s="4">
        <v>485</v>
      </c>
      <c r="N83" s="186">
        <v>0</v>
      </c>
      <c r="P83" s="14">
        <v>13.113899999999999</v>
      </c>
      <c r="R83" s="14">
        <v>4.8205</v>
      </c>
      <c r="T83" s="14">
        <v>29.709299999999999</v>
      </c>
      <c r="V83" s="17">
        <v>21187146</v>
      </c>
      <c r="X83" s="17">
        <v>26013481</v>
      </c>
      <c r="Z83" s="17">
        <v>21081198</v>
      </c>
      <c r="AB83" s="17">
        <v>4932283</v>
      </c>
      <c r="AD83" s="17">
        <v>1789377</v>
      </c>
      <c r="AF83" s="17">
        <v>1607540</v>
      </c>
      <c r="AH83" s="17">
        <v>181837</v>
      </c>
      <c r="AJ83" s="17">
        <v>0</v>
      </c>
      <c r="AL83" s="17">
        <v>0</v>
      </c>
      <c r="AN83" s="17">
        <v>0</v>
      </c>
      <c r="AP83" s="172">
        <v>0</v>
      </c>
      <c r="AR83" s="17">
        <v>47758949</v>
      </c>
      <c r="AT83" s="17">
        <v>230220501</v>
      </c>
      <c r="AV83" s="185">
        <v>2310.69</v>
      </c>
      <c r="AW83" s="1" t="s">
        <v>5655</v>
      </c>
      <c r="AX83" s="1" t="str">
        <f t="shared" si="1"/>
        <v>No</v>
      </c>
    </row>
    <row r="84" spans="1:50" x14ac:dyDescent="0.2">
      <c r="A84" s="1" t="s">
        <v>711</v>
      </c>
      <c r="B84" s="1" t="s">
        <v>712</v>
      </c>
      <c r="C84" s="1" t="s">
        <v>31</v>
      </c>
      <c r="D84" s="174">
        <v>8006</v>
      </c>
      <c r="E84" s="177">
        <v>80006</v>
      </c>
      <c r="F84" s="1" t="s">
        <v>196</v>
      </c>
      <c r="G84" s="1" t="s">
        <v>192</v>
      </c>
      <c r="H84" s="17">
        <v>2374203</v>
      </c>
      <c r="I84" s="12">
        <v>1457</v>
      </c>
      <c r="J84" s="1" t="s">
        <v>21</v>
      </c>
      <c r="K84" s="1" t="s">
        <v>12</v>
      </c>
      <c r="L84" s="4">
        <v>20</v>
      </c>
      <c r="N84" s="186">
        <v>10</v>
      </c>
      <c r="P84" s="14">
        <v>36.203099999999999</v>
      </c>
      <c r="R84" s="14">
        <v>13.3566</v>
      </c>
      <c r="T84" s="14">
        <v>107.62130000000001</v>
      </c>
      <c r="V84" s="17">
        <v>2594313</v>
      </c>
      <c r="X84" s="17">
        <v>2628005</v>
      </c>
      <c r="Z84" s="17">
        <v>2563181</v>
      </c>
      <c r="AB84" s="17">
        <v>64824</v>
      </c>
      <c r="AD84" s="17">
        <v>72829</v>
      </c>
      <c r="AF84" s="17">
        <v>70800</v>
      </c>
      <c r="AH84" s="17">
        <v>2029</v>
      </c>
      <c r="AJ84" s="17">
        <v>1314002</v>
      </c>
      <c r="AL84" s="17">
        <v>1297156</v>
      </c>
      <c r="AN84" s="17">
        <v>36414</v>
      </c>
      <c r="AP84" s="172">
        <v>35400</v>
      </c>
      <c r="AR84" s="17">
        <v>7619589</v>
      </c>
      <c r="AT84" s="17">
        <v>101771560</v>
      </c>
      <c r="AV84" s="185">
        <v>58.66</v>
      </c>
      <c r="AW84" s="1" t="s">
        <v>5655</v>
      </c>
      <c r="AX84" s="1" t="str">
        <f t="shared" si="1"/>
        <v>No</v>
      </c>
    </row>
    <row r="85" spans="1:50" x14ac:dyDescent="0.2">
      <c r="A85" s="1" t="s">
        <v>711</v>
      </c>
      <c r="B85" s="1" t="s">
        <v>712</v>
      </c>
      <c r="C85" s="1" t="s">
        <v>31</v>
      </c>
      <c r="D85" s="174">
        <v>8006</v>
      </c>
      <c r="E85" s="177">
        <v>80006</v>
      </c>
      <c r="F85" s="1" t="s">
        <v>196</v>
      </c>
      <c r="G85" s="1" t="s">
        <v>192</v>
      </c>
      <c r="H85" s="17">
        <v>2374203</v>
      </c>
      <c r="I85" s="12">
        <v>1457</v>
      </c>
      <c r="J85" s="1" t="s">
        <v>19</v>
      </c>
      <c r="K85" s="1" t="s">
        <v>8</v>
      </c>
      <c r="L85" s="4">
        <v>163</v>
      </c>
      <c r="N85" s="186">
        <v>56</v>
      </c>
      <c r="P85" s="14">
        <v>16.3277</v>
      </c>
      <c r="R85" s="14">
        <v>7.1246999999999998</v>
      </c>
      <c r="T85" s="14">
        <v>35.162199999999999</v>
      </c>
      <c r="V85" s="17">
        <v>12082548</v>
      </c>
      <c r="X85" s="17">
        <v>12253481</v>
      </c>
      <c r="Z85" s="17">
        <v>11758421</v>
      </c>
      <c r="AB85" s="17">
        <v>495060</v>
      </c>
      <c r="AD85" s="17">
        <v>823150</v>
      </c>
      <c r="AF85" s="17">
        <v>720150</v>
      </c>
      <c r="AH85" s="17">
        <v>103000</v>
      </c>
      <c r="AJ85" s="17">
        <v>4597854</v>
      </c>
      <c r="AL85" s="17">
        <v>4412895</v>
      </c>
      <c r="AN85" s="17">
        <v>315184</v>
      </c>
      <c r="AP85" s="172">
        <v>272969</v>
      </c>
      <c r="AR85" s="17">
        <v>25322058</v>
      </c>
      <c r="AT85" s="17">
        <v>180411468</v>
      </c>
      <c r="AV85" s="185">
        <v>115.22</v>
      </c>
      <c r="AW85" s="1" t="s">
        <v>5655</v>
      </c>
      <c r="AX85" s="1" t="str">
        <f t="shared" si="1"/>
        <v>No</v>
      </c>
    </row>
    <row r="86" spans="1:50" x14ac:dyDescent="0.2">
      <c r="A86" s="1" t="s">
        <v>5903</v>
      </c>
      <c r="B86" s="1" t="s">
        <v>414</v>
      </c>
      <c r="C86" s="1" t="s">
        <v>83</v>
      </c>
      <c r="D86" s="174">
        <v>4105</v>
      </c>
      <c r="E86" s="177">
        <v>40105</v>
      </c>
      <c r="F86" s="1" t="s">
        <v>191</v>
      </c>
      <c r="G86" s="1" t="s">
        <v>192</v>
      </c>
      <c r="H86" s="17">
        <v>2148346</v>
      </c>
      <c r="I86" s="12">
        <v>1426</v>
      </c>
      <c r="J86" s="1" t="s">
        <v>84</v>
      </c>
      <c r="K86" s="1" t="s">
        <v>12</v>
      </c>
      <c r="L86" s="4">
        <v>1426</v>
      </c>
      <c r="N86" s="186">
        <v>0</v>
      </c>
      <c r="P86" s="14">
        <v>11.210100000000001</v>
      </c>
      <c r="R86" s="14">
        <v>4.0486000000000004</v>
      </c>
      <c r="T86" s="14">
        <v>12.552199999999999</v>
      </c>
      <c r="V86" s="17">
        <v>0</v>
      </c>
      <c r="X86" s="17">
        <v>12376820</v>
      </c>
      <c r="Z86" s="17">
        <v>11510317</v>
      </c>
      <c r="AB86" s="17">
        <v>866503</v>
      </c>
      <c r="AD86" s="17">
        <v>1104319</v>
      </c>
      <c r="AF86" s="17">
        <v>1026778</v>
      </c>
      <c r="AH86" s="17">
        <v>77541</v>
      </c>
      <c r="AJ86" s="17">
        <v>0</v>
      </c>
      <c r="AL86" s="17">
        <v>0</v>
      </c>
      <c r="AN86" s="17">
        <v>0</v>
      </c>
      <c r="AP86" s="172">
        <v>0</v>
      </c>
      <c r="AR86" s="17">
        <v>12888313</v>
      </c>
      <c r="AT86" s="17">
        <v>52179019</v>
      </c>
      <c r="AV86" s="185">
        <v>0</v>
      </c>
      <c r="AW86" s="1" t="s">
        <v>5655</v>
      </c>
      <c r="AX86" s="1" t="str">
        <f t="shared" si="1"/>
        <v>No</v>
      </c>
    </row>
    <row r="87" spans="1:50" x14ac:dyDescent="0.2">
      <c r="A87" s="1" t="s">
        <v>5904</v>
      </c>
      <c r="B87" s="1" t="s">
        <v>619</v>
      </c>
      <c r="C87" s="1" t="s">
        <v>37</v>
      </c>
      <c r="D87" s="174">
        <v>4034</v>
      </c>
      <c r="E87" s="177">
        <v>40034</v>
      </c>
      <c r="F87" s="1" t="s">
        <v>194</v>
      </c>
      <c r="G87" s="1" t="s">
        <v>192</v>
      </c>
      <c r="H87" s="17">
        <v>5502379</v>
      </c>
      <c r="I87" s="12">
        <v>1396</v>
      </c>
      <c r="J87" s="1" t="s">
        <v>13</v>
      </c>
      <c r="K87" s="1" t="s">
        <v>12</v>
      </c>
      <c r="L87" s="4">
        <v>224</v>
      </c>
      <c r="N87" s="186">
        <v>0</v>
      </c>
      <c r="P87" s="14">
        <v>37.0045</v>
      </c>
      <c r="R87" s="14">
        <v>31.8139</v>
      </c>
      <c r="T87" s="14">
        <v>5.0907</v>
      </c>
      <c r="V87" s="17">
        <v>0</v>
      </c>
      <c r="X87" s="17">
        <v>3521574</v>
      </c>
      <c r="Z87" s="17">
        <v>3521574</v>
      </c>
      <c r="AB87" s="17">
        <v>0</v>
      </c>
      <c r="AD87" s="17">
        <v>95166</v>
      </c>
      <c r="AF87" s="17">
        <v>95166</v>
      </c>
      <c r="AH87" s="17">
        <v>0</v>
      </c>
      <c r="AJ87" s="17">
        <v>0</v>
      </c>
      <c r="AL87" s="17">
        <v>0</v>
      </c>
      <c r="AN87" s="17">
        <v>0</v>
      </c>
      <c r="AP87" s="172">
        <v>0</v>
      </c>
      <c r="AR87" s="17">
        <v>484458</v>
      </c>
      <c r="AT87" s="17">
        <v>15412476</v>
      </c>
      <c r="AV87" s="185">
        <v>0</v>
      </c>
      <c r="AW87" s="1" t="s">
        <v>5655</v>
      </c>
      <c r="AX87" s="1" t="str">
        <f t="shared" si="1"/>
        <v>No</v>
      </c>
    </row>
    <row r="88" spans="1:50" x14ac:dyDescent="0.2">
      <c r="A88" s="1" t="s">
        <v>5904</v>
      </c>
      <c r="B88" s="1" t="s">
        <v>619</v>
      </c>
      <c r="C88" s="1" t="s">
        <v>37</v>
      </c>
      <c r="D88" s="174">
        <v>4034</v>
      </c>
      <c r="E88" s="177">
        <v>40034</v>
      </c>
      <c r="F88" s="1" t="s">
        <v>194</v>
      </c>
      <c r="G88" s="1" t="s">
        <v>192</v>
      </c>
      <c r="H88" s="17">
        <v>5502379</v>
      </c>
      <c r="I88" s="12">
        <v>1396</v>
      </c>
      <c r="J88" s="1" t="s">
        <v>11</v>
      </c>
      <c r="K88" s="1" t="s">
        <v>8</v>
      </c>
      <c r="L88" s="4">
        <v>646</v>
      </c>
      <c r="N88" s="186">
        <v>0</v>
      </c>
      <c r="P88" s="14">
        <v>12.7148</v>
      </c>
      <c r="R88" s="14">
        <v>6.1395999999999997</v>
      </c>
      <c r="T88" s="14">
        <v>25.422000000000001</v>
      </c>
      <c r="V88" s="17">
        <v>25635092</v>
      </c>
      <c r="X88" s="17">
        <v>31521721</v>
      </c>
      <c r="Z88" s="17">
        <v>25326531</v>
      </c>
      <c r="AB88" s="17">
        <v>6195190</v>
      </c>
      <c r="AD88" s="17">
        <v>2255932</v>
      </c>
      <c r="AF88" s="17">
        <v>1991901</v>
      </c>
      <c r="AH88" s="17">
        <v>264031</v>
      </c>
      <c r="AJ88" s="17">
        <v>0</v>
      </c>
      <c r="AL88" s="17">
        <v>0</v>
      </c>
      <c r="AN88" s="17">
        <v>0</v>
      </c>
      <c r="AP88" s="172">
        <v>0</v>
      </c>
      <c r="AR88" s="17">
        <v>50638153</v>
      </c>
      <c r="AT88" s="17">
        <v>310897388</v>
      </c>
      <c r="AV88" s="185">
        <v>1854.22</v>
      </c>
      <c r="AW88" s="1" t="s">
        <v>5655</v>
      </c>
      <c r="AX88" s="1" t="str">
        <f t="shared" si="1"/>
        <v>No</v>
      </c>
    </row>
    <row r="89" spans="1:50" x14ac:dyDescent="0.2">
      <c r="A89" s="1" t="s">
        <v>5904</v>
      </c>
      <c r="B89" s="1" t="s">
        <v>619</v>
      </c>
      <c r="C89" s="1" t="s">
        <v>37</v>
      </c>
      <c r="D89" s="174">
        <v>4034</v>
      </c>
      <c r="E89" s="177">
        <v>40034</v>
      </c>
      <c r="F89" s="1" t="s">
        <v>194</v>
      </c>
      <c r="G89" s="1" t="s">
        <v>192</v>
      </c>
      <c r="H89" s="17">
        <v>5502379</v>
      </c>
      <c r="I89" s="12">
        <v>1396</v>
      </c>
      <c r="J89" s="1" t="s">
        <v>22</v>
      </c>
      <c r="K89" s="1" t="s">
        <v>12</v>
      </c>
      <c r="L89" s="4">
        <v>9</v>
      </c>
      <c r="N89" s="186">
        <v>0</v>
      </c>
      <c r="P89" s="14">
        <v>31.666699999999999</v>
      </c>
      <c r="R89" s="14">
        <v>38.7318</v>
      </c>
      <c r="T89" s="14">
        <v>8.8538999999999994</v>
      </c>
      <c r="V89" s="17">
        <v>1041016</v>
      </c>
      <c r="X89" s="17">
        <v>1043205</v>
      </c>
      <c r="Z89" s="17">
        <v>1037780</v>
      </c>
      <c r="AB89" s="17">
        <v>5425</v>
      </c>
      <c r="AD89" s="17">
        <v>34678</v>
      </c>
      <c r="AF89" s="17">
        <v>32772</v>
      </c>
      <c r="AH89" s="17">
        <v>1906</v>
      </c>
      <c r="AJ89" s="17">
        <v>0</v>
      </c>
      <c r="AL89" s="17">
        <v>0</v>
      </c>
      <c r="AN89" s="17">
        <v>0</v>
      </c>
      <c r="AP89" s="172">
        <v>0</v>
      </c>
      <c r="AR89" s="17">
        <v>290160</v>
      </c>
      <c r="AT89" s="17">
        <v>11238427</v>
      </c>
      <c r="AV89" s="185">
        <v>142</v>
      </c>
      <c r="AW89" s="1" t="s">
        <v>5655</v>
      </c>
      <c r="AX89" s="1" t="str">
        <f t="shared" si="1"/>
        <v>No</v>
      </c>
    </row>
    <row r="90" spans="1:50" x14ac:dyDescent="0.2">
      <c r="A90" s="1" t="s">
        <v>5904</v>
      </c>
      <c r="B90" s="1" t="s">
        <v>619</v>
      </c>
      <c r="C90" s="1" t="s">
        <v>37</v>
      </c>
      <c r="D90" s="174">
        <v>4034</v>
      </c>
      <c r="E90" s="177">
        <v>40034</v>
      </c>
      <c r="F90" s="1" t="s">
        <v>194</v>
      </c>
      <c r="G90" s="1" t="s">
        <v>192</v>
      </c>
      <c r="H90" s="17">
        <v>5502379</v>
      </c>
      <c r="I90" s="12">
        <v>1396</v>
      </c>
      <c r="J90" s="1" t="s">
        <v>38</v>
      </c>
      <c r="K90" s="1" t="s">
        <v>8</v>
      </c>
      <c r="L90" s="4">
        <v>21</v>
      </c>
      <c r="N90" s="186">
        <v>16</v>
      </c>
      <c r="P90" s="14">
        <v>10.199999999999999</v>
      </c>
      <c r="R90" s="14">
        <v>0.91320000000000001</v>
      </c>
      <c r="T90" s="14">
        <v>80.997900000000001</v>
      </c>
      <c r="V90" s="17">
        <v>1180490</v>
      </c>
      <c r="X90" s="17">
        <v>1158980</v>
      </c>
      <c r="Z90" s="17">
        <v>1108496</v>
      </c>
      <c r="AB90" s="17">
        <v>50484</v>
      </c>
      <c r="AD90" s="17">
        <v>113625</v>
      </c>
      <c r="AF90" s="17">
        <v>108676</v>
      </c>
      <c r="AH90" s="17">
        <v>4949</v>
      </c>
      <c r="AJ90" s="17">
        <v>927184</v>
      </c>
      <c r="AL90" s="17">
        <v>882494</v>
      </c>
      <c r="AN90" s="17">
        <v>90900</v>
      </c>
      <c r="AP90" s="172">
        <v>86519</v>
      </c>
      <c r="AR90" s="17">
        <v>8802523</v>
      </c>
      <c r="AT90" s="17">
        <v>8038902</v>
      </c>
      <c r="AV90" s="185">
        <v>8.5</v>
      </c>
      <c r="AW90" s="1" t="s">
        <v>5655</v>
      </c>
      <c r="AX90" s="1" t="str">
        <f t="shared" si="1"/>
        <v>No</v>
      </c>
    </row>
    <row r="91" spans="1:50" x14ac:dyDescent="0.2">
      <c r="A91" s="1" t="s">
        <v>5904</v>
      </c>
      <c r="B91" s="1" t="s">
        <v>619</v>
      </c>
      <c r="C91" s="1" t="s">
        <v>37</v>
      </c>
      <c r="D91" s="174">
        <v>4034</v>
      </c>
      <c r="E91" s="177">
        <v>40034</v>
      </c>
      <c r="F91" s="1" t="s">
        <v>194</v>
      </c>
      <c r="G91" s="1" t="s">
        <v>192</v>
      </c>
      <c r="H91" s="17">
        <v>5502379</v>
      </c>
      <c r="I91" s="12">
        <v>1396</v>
      </c>
      <c r="J91" s="1" t="s">
        <v>25</v>
      </c>
      <c r="K91" s="1" t="s">
        <v>8</v>
      </c>
      <c r="L91" s="4">
        <v>76</v>
      </c>
      <c r="N91" s="186">
        <v>17</v>
      </c>
      <c r="P91" s="14">
        <v>21.722899999999999</v>
      </c>
      <c r="R91" s="14">
        <v>7.2842000000000002</v>
      </c>
      <c r="T91" s="14">
        <v>56.336199999999998</v>
      </c>
      <c r="V91" s="17">
        <v>7410167</v>
      </c>
      <c r="X91" s="17">
        <v>7799576</v>
      </c>
      <c r="Z91" s="17">
        <v>7384249</v>
      </c>
      <c r="AB91" s="17">
        <v>415327</v>
      </c>
      <c r="AD91" s="17">
        <v>369385</v>
      </c>
      <c r="AF91" s="17">
        <v>339929</v>
      </c>
      <c r="AH91" s="17">
        <v>29456</v>
      </c>
      <c r="AJ91" s="17">
        <v>1950670</v>
      </c>
      <c r="AL91" s="17">
        <v>1846407</v>
      </c>
      <c r="AN91" s="17">
        <v>92391</v>
      </c>
      <c r="AP91" s="172">
        <v>85011</v>
      </c>
      <c r="AR91" s="17">
        <v>19150308</v>
      </c>
      <c r="AT91" s="17">
        <v>139494732</v>
      </c>
      <c r="AV91" s="185">
        <v>49.84</v>
      </c>
      <c r="AW91" s="1" t="s">
        <v>5655</v>
      </c>
      <c r="AX91" s="1" t="str">
        <f t="shared" si="1"/>
        <v>No</v>
      </c>
    </row>
    <row r="92" spans="1:50" x14ac:dyDescent="0.2">
      <c r="A92" s="1" t="s">
        <v>5904</v>
      </c>
      <c r="B92" s="1" t="s">
        <v>619</v>
      </c>
      <c r="C92" s="1" t="s">
        <v>37</v>
      </c>
      <c r="D92" s="174">
        <v>4034</v>
      </c>
      <c r="E92" s="177">
        <v>40034</v>
      </c>
      <c r="F92" s="1" t="s">
        <v>194</v>
      </c>
      <c r="G92" s="1" t="s">
        <v>192</v>
      </c>
      <c r="H92" s="17">
        <v>5502379</v>
      </c>
      <c r="I92" s="12">
        <v>1396</v>
      </c>
      <c r="J92" s="1" t="s">
        <v>11</v>
      </c>
      <c r="K92" s="1" t="s">
        <v>12</v>
      </c>
      <c r="L92" s="4">
        <v>45</v>
      </c>
      <c r="N92" s="186">
        <v>0</v>
      </c>
      <c r="P92" s="14">
        <v>11.411300000000001</v>
      </c>
      <c r="R92" s="14">
        <v>5.2008999999999999</v>
      </c>
      <c r="T92" s="14">
        <v>11.1823</v>
      </c>
      <c r="V92" s="17">
        <v>934164</v>
      </c>
      <c r="X92" s="17">
        <v>1085502</v>
      </c>
      <c r="Z92" s="17">
        <v>848633</v>
      </c>
      <c r="AB92" s="17">
        <v>236869</v>
      </c>
      <c r="AD92" s="17">
        <v>91670</v>
      </c>
      <c r="AF92" s="17">
        <v>74368</v>
      </c>
      <c r="AH92" s="17">
        <v>17302</v>
      </c>
      <c r="AJ92" s="17">
        <v>0</v>
      </c>
      <c r="AL92" s="17">
        <v>0</v>
      </c>
      <c r="AN92" s="17">
        <v>0</v>
      </c>
      <c r="AP92" s="172">
        <v>0</v>
      </c>
      <c r="AR92" s="17">
        <v>831603</v>
      </c>
      <c r="AT92" s="17">
        <v>4325111</v>
      </c>
      <c r="AV92" s="185">
        <v>314.7</v>
      </c>
      <c r="AW92" s="1" t="s">
        <v>5655</v>
      </c>
      <c r="AX92" s="1" t="str">
        <f t="shared" si="1"/>
        <v>No</v>
      </c>
    </row>
    <row r="93" spans="1:50" x14ac:dyDescent="0.2">
      <c r="A93" s="1" t="s">
        <v>5904</v>
      </c>
      <c r="B93" s="1" t="s">
        <v>619</v>
      </c>
      <c r="C93" s="1" t="s">
        <v>37</v>
      </c>
      <c r="D93" s="174">
        <v>4034</v>
      </c>
      <c r="E93" s="177">
        <v>40034</v>
      </c>
      <c r="F93" s="1" t="s">
        <v>194</v>
      </c>
      <c r="G93" s="1" t="s">
        <v>192</v>
      </c>
      <c r="H93" s="17">
        <v>5502379</v>
      </c>
      <c r="I93" s="12">
        <v>1396</v>
      </c>
      <c r="J93" s="1" t="s">
        <v>10</v>
      </c>
      <c r="K93" s="1" t="s">
        <v>12</v>
      </c>
      <c r="L93" s="4">
        <v>375</v>
      </c>
      <c r="N93" s="186">
        <v>0</v>
      </c>
      <c r="P93" s="14">
        <v>11.7981</v>
      </c>
      <c r="R93" s="14">
        <v>13.0024</v>
      </c>
      <c r="T93" s="14">
        <v>1.5178</v>
      </c>
      <c r="V93" s="17">
        <v>0</v>
      </c>
      <c r="X93" s="17">
        <v>15724101</v>
      </c>
      <c r="Z93" s="17">
        <v>13549257</v>
      </c>
      <c r="AB93" s="17">
        <v>2174844</v>
      </c>
      <c r="AD93" s="17">
        <v>1361895</v>
      </c>
      <c r="AF93" s="17">
        <v>1148425</v>
      </c>
      <c r="AH93" s="17">
        <v>213470</v>
      </c>
      <c r="AJ93" s="17">
        <v>0</v>
      </c>
      <c r="AL93" s="17">
        <v>0</v>
      </c>
      <c r="AN93" s="17">
        <v>0</v>
      </c>
      <c r="AP93" s="172">
        <v>0</v>
      </c>
      <c r="AR93" s="17">
        <v>1743023</v>
      </c>
      <c r="AT93" s="17">
        <v>22663508</v>
      </c>
      <c r="AV93" s="185">
        <v>0</v>
      </c>
      <c r="AW93" s="1" t="s">
        <v>5655</v>
      </c>
      <c r="AX93" s="1" t="str">
        <f t="shared" si="1"/>
        <v>No</v>
      </c>
    </row>
    <row r="94" spans="1:50" x14ac:dyDescent="0.2">
      <c r="A94" s="1" t="s">
        <v>605</v>
      </c>
      <c r="B94" s="1" t="s">
        <v>606</v>
      </c>
      <c r="C94" s="1" t="s">
        <v>73</v>
      </c>
      <c r="D94" s="174">
        <v>2078</v>
      </c>
      <c r="E94" s="177">
        <v>20078</v>
      </c>
      <c r="F94" s="1" t="s">
        <v>302</v>
      </c>
      <c r="G94" s="1" t="s">
        <v>192</v>
      </c>
      <c r="H94" s="17">
        <v>18351295</v>
      </c>
      <c r="I94" s="12">
        <v>1168</v>
      </c>
      <c r="J94" s="1" t="s">
        <v>23</v>
      </c>
      <c r="K94" s="1" t="s">
        <v>12</v>
      </c>
      <c r="L94" s="4">
        <v>2</v>
      </c>
      <c r="N94" s="186">
        <v>0</v>
      </c>
      <c r="P94" s="14">
        <v>11.647</v>
      </c>
      <c r="R94" s="14">
        <v>4.1092000000000004</v>
      </c>
      <c r="T94" s="14">
        <v>44.334099999999999</v>
      </c>
      <c r="V94" s="17">
        <v>49733</v>
      </c>
      <c r="X94" s="17">
        <v>43222</v>
      </c>
      <c r="Z94" s="17">
        <v>43222</v>
      </c>
      <c r="AB94" s="17">
        <v>0</v>
      </c>
      <c r="AD94" s="17">
        <v>3711</v>
      </c>
      <c r="AF94" s="17">
        <v>3711</v>
      </c>
      <c r="AH94" s="17">
        <v>0</v>
      </c>
      <c r="AJ94" s="17">
        <v>0</v>
      </c>
      <c r="AL94" s="17">
        <v>0</v>
      </c>
      <c r="AN94" s="17">
        <v>0</v>
      </c>
      <c r="AP94" s="172">
        <v>0</v>
      </c>
      <c r="AR94" s="17">
        <v>164524</v>
      </c>
      <c r="AT94" s="17">
        <v>676061</v>
      </c>
      <c r="AV94" s="185">
        <v>13.2</v>
      </c>
      <c r="AW94" s="1" t="s">
        <v>5655</v>
      </c>
      <c r="AX94" s="1" t="str">
        <f t="shared" si="1"/>
        <v>No</v>
      </c>
    </row>
    <row r="95" spans="1:50" x14ac:dyDescent="0.2">
      <c r="A95" s="1" t="s">
        <v>605</v>
      </c>
      <c r="B95" s="1" t="s">
        <v>606</v>
      </c>
      <c r="C95" s="1" t="s">
        <v>73</v>
      </c>
      <c r="D95" s="174">
        <v>2078</v>
      </c>
      <c r="E95" s="177">
        <v>20078</v>
      </c>
      <c r="F95" s="1" t="s">
        <v>302</v>
      </c>
      <c r="G95" s="1" t="s">
        <v>192</v>
      </c>
      <c r="H95" s="17">
        <v>18351295</v>
      </c>
      <c r="I95" s="12">
        <v>1168</v>
      </c>
      <c r="J95" s="1" t="s">
        <v>21</v>
      </c>
      <c r="K95" s="1" t="s">
        <v>8</v>
      </c>
      <c r="L95" s="4">
        <v>1157</v>
      </c>
      <c r="N95" s="186">
        <v>152</v>
      </c>
      <c r="P95" s="14">
        <v>31.0672</v>
      </c>
      <c r="R95" s="14">
        <v>23.451000000000001</v>
      </c>
      <c r="T95" s="14">
        <v>42.098999999999997</v>
      </c>
      <c r="V95" s="17">
        <v>68061330</v>
      </c>
      <c r="X95" s="17">
        <v>75973894</v>
      </c>
      <c r="Z95" s="17">
        <v>67798388</v>
      </c>
      <c r="AB95" s="17">
        <v>8175506</v>
      </c>
      <c r="AD95" s="17">
        <v>2462083</v>
      </c>
      <c r="AF95" s="17">
        <v>2182316</v>
      </c>
      <c r="AH95" s="17">
        <v>279767</v>
      </c>
      <c r="AJ95" s="17">
        <v>10614169</v>
      </c>
      <c r="AL95" s="17">
        <v>9439075</v>
      </c>
      <c r="AN95" s="17">
        <v>342276</v>
      </c>
      <c r="AP95" s="172">
        <v>293643</v>
      </c>
      <c r="AR95" s="17">
        <v>91873366</v>
      </c>
      <c r="AT95" s="17">
        <v>2154521183</v>
      </c>
      <c r="AV95" s="185">
        <v>545.74</v>
      </c>
      <c r="AW95" s="1" t="s">
        <v>5655</v>
      </c>
      <c r="AX95" s="1" t="str">
        <f t="shared" si="1"/>
        <v>No</v>
      </c>
    </row>
    <row r="96" spans="1:50" x14ac:dyDescent="0.2">
      <c r="A96" s="1" t="s">
        <v>605</v>
      </c>
      <c r="B96" s="1" t="s">
        <v>606</v>
      </c>
      <c r="C96" s="1" t="s">
        <v>73</v>
      </c>
      <c r="D96" s="174">
        <v>2078</v>
      </c>
      <c r="E96" s="177">
        <v>20078</v>
      </c>
      <c r="F96" s="1" t="s">
        <v>302</v>
      </c>
      <c r="G96" s="1" t="s">
        <v>192</v>
      </c>
      <c r="H96" s="17">
        <v>18351295</v>
      </c>
      <c r="I96" s="12">
        <v>1168</v>
      </c>
      <c r="J96" s="1" t="s">
        <v>11</v>
      </c>
      <c r="K96" s="1" t="s">
        <v>12</v>
      </c>
      <c r="L96" s="4">
        <v>9</v>
      </c>
      <c r="N96" s="186">
        <v>0</v>
      </c>
      <c r="P96" s="14">
        <v>6.4150999999999998</v>
      </c>
      <c r="R96" s="14">
        <v>1.1988000000000001</v>
      </c>
      <c r="T96" s="14">
        <v>14.012</v>
      </c>
      <c r="V96" s="17">
        <v>151125</v>
      </c>
      <c r="X96" s="17">
        <v>258717</v>
      </c>
      <c r="Z96" s="17">
        <v>182959</v>
      </c>
      <c r="AB96" s="17">
        <v>75758</v>
      </c>
      <c r="AD96" s="17">
        <v>33092</v>
      </c>
      <c r="AF96" s="17">
        <v>28520</v>
      </c>
      <c r="AH96" s="17">
        <v>4572</v>
      </c>
      <c r="AJ96" s="17">
        <v>0</v>
      </c>
      <c r="AL96" s="17">
        <v>0</v>
      </c>
      <c r="AN96" s="17">
        <v>0</v>
      </c>
      <c r="AP96" s="172">
        <v>0</v>
      </c>
      <c r="AR96" s="17">
        <v>399621</v>
      </c>
      <c r="AT96" s="17">
        <v>479073</v>
      </c>
      <c r="AV96" s="185">
        <v>22.1</v>
      </c>
      <c r="AW96" s="1" t="s">
        <v>5655</v>
      </c>
      <c r="AX96" s="1" t="str">
        <f t="shared" si="1"/>
        <v>No</v>
      </c>
    </row>
    <row r="97" spans="1:50" x14ac:dyDescent="0.2">
      <c r="A97" s="1" t="s">
        <v>5905</v>
      </c>
      <c r="B97" s="1" t="s">
        <v>268</v>
      </c>
      <c r="C97" s="1" t="s">
        <v>20</v>
      </c>
      <c r="D97" s="174">
        <v>9157</v>
      </c>
      <c r="E97" s="177">
        <v>90157</v>
      </c>
      <c r="F97" s="1" t="s">
        <v>196</v>
      </c>
      <c r="G97" s="1" t="s">
        <v>192</v>
      </c>
      <c r="H97" s="17">
        <v>12150996</v>
      </c>
      <c r="I97" s="12">
        <v>1144</v>
      </c>
      <c r="J97" s="1" t="s">
        <v>15</v>
      </c>
      <c r="K97" s="1" t="s">
        <v>12</v>
      </c>
      <c r="L97" s="4">
        <v>564</v>
      </c>
      <c r="N97" s="186">
        <v>0</v>
      </c>
      <c r="P97" s="14">
        <v>21.925599999999999</v>
      </c>
      <c r="R97" s="14">
        <v>14.6122</v>
      </c>
      <c r="T97" s="14">
        <v>2.6356999999999999</v>
      </c>
      <c r="V97" s="17">
        <v>0</v>
      </c>
      <c r="X97" s="17">
        <v>0</v>
      </c>
      <c r="Z97" s="17">
        <v>17935869</v>
      </c>
      <c r="AB97" s="17">
        <v>0</v>
      </c>
      <c r="AD97" s="17">
        <v>0</v>
      </c>
      <c r="AF97" s="17">
        <v>818035</v>
      </c>
      <c r="AH97" s="17">
        <v>0</v>
      </c>
      <c r="AJ97" s="17">
        <v>0</v>
      </c>
      <c r="AL97" s="17">
        <v>0</v>
      </c>
      <c r="AN97" s="17">
        <v>0</v>
      </c>
      <c r="AP97" s="172">
        <v>0</v>
      </c>
      <c r="AR97" s="17">
        <v>2156072</v>
      </c>
      <c r="AT97" s="17">
        <v>31505047</v>
      </c>
      <c r="AV97" s="185">
        <v>0</v>
      </c>
      <c r="AW97" s="1" t="s">
        <v>5655</v>
      </c>
      <c r="AX97" s="1" t="str">
        <f t="shared" si="1"/>
        <v>No</v>
      </c>
    </row>
    <row r="98" spans="1:50" x14ac:dyDescent="0.2">
      <c r="A98" s="1" t="s">
        <v>5905</v>
      </c>
      <c r="B98" s="1" t="s">
        <v>268</v>
      </c>
      <c r="C98" s="1" t="s">
        <v>20</v>
      </c>
      <c r="D98" s="174">
        <v>9157</v>
      </c>
      <c r="E98" s="177">
        <v>90157</v>
      </c>
      <c r="F98" s="1" t="s">
        <v>196</v>
      </c>
      <c r="G98" s="1" t="s">
        <v>192</v>
      </c>
      <c r="H98" s="17">
        <v>12150996</v>
      </c>
      <c r="I98" s="12">
        <v>1144</v>
      </c>
      <c r="J98" s="1" t="s">
        <v>10</v>
      </c>
      <c r="K98" s="1" t="s">
        <v>12</v>
      </c>
      <c r="L98" s="4">
        <v>580</v>
      </c>
      <c r="N98" s="186">
        <v>0</v>
      </c>
      <c r="P98" s="14">
        <v>14.406000000000001</v>
      </c>
      <c r="R98" s="14">
        <v>11.635899999999999</v>
      </c>
      <c r="T98" s="14">
        <v>1.6068</v>
      </c>
      <c r="V98" s="17">
        <v>0</v>
      </c>
      <c r="X98" s="17">
        <v>25151932</v>
      </c>
      <c r="Z98" s="17">
        <v>19967604</v>
      </c>
      <c r="AB98" s="17">
        <v>5184328</v>
      </c>
      <c r="AD98" s="17">
        <v>1786720</v>
      </c>
      <c r="AF98" s="17">
        <v>1386063</v>
      </c>
      <c r="AH98" s="17">
        <v>400657</v>
      </c>
      <c r="AJ98" s="17">
        <v>0</v>
      </c>
      <c r="AL98" s="17">
        <v>0</v>
      </c>
      <c r="AN98" s="17">
        <v>0</v>
      </c>
      <c r="AP98" s="172">
        <v>0</v>
      </c>
      <c r="AR98" s="17">
        <v>2227184</v>
      </c>
      <c r="AT98" s="17">
        <v>25915355</v>
      </c>
      <c r="AV98" s="185">
        <v>0</v>
      </c>
      <c r="AW98" s="1" t="s">
        <v>5655</v>
      </c>
      <c r="AX98" s="1" t="str">
        <f t="shared" si="1"/>
        <v>No</v>
      </c>
    </row>
    <row r="99" spans="1:50" x14ac:dyDescent="0.2">
      <c r="A99" s="1" t="s">
        <v>829</v>
      </c>
      <c r="B99" s="1" t="s">
        <v>830</v>
      </c>
      <c r="C99" s="1" t="s">
        <v>90</v>
      </c>
      <c r="D99" s="174">
        <v>8001</v>
      </c>
      <c r="E99" s="177">
        <v>80001</v>
      </c>
      <c r="F99" s="1" t="s">
        <v>196</v>
      </c>
      <c r="G99" s="1" t="s">
        <v>192</v>
      </c>
      <c r="H99" s="17">
        <v>1021243</v>
      </c>
      <c r="I99" s="12">
        <v>1113</v>
      </c>
      <c r="J99" s="1" t="s">
        <v>11</v>
      </c>
      <c r="K99" s="1" t="s">
        <v>8</v>
      </c>
      <c r="L99" s="4">
        <v>412</v>
      </c>
      <c r="N99" s="186">
        <v>0</v>
      </c>
      <c r="P99" s="14">
        <v>13.554500000000001</v>
      </c>
      <c r="R99" s="14">
        <v>4.1664000000000003</v>
      </c>
      <c r="T99" s="14">
        <v>15.478899999999999</v>
      </c>
      <c r="V99" s="17">
        <v>16634865</v>
      </c>
      <c r="X99" s="17">
        <v>18662648</v>
      </c>
      <c r="Z99" s="17">
        <v>16634864</v>
      </c>
      <c r="AB99" s="17">
        <v>2027784</v>
      </c>
      <c r="AD99" s="17">
        <v>1324556</v>
      </c>
      <c r="AF99" s="17">
        <v>1227254</v>
      </c>
      <c r="AH99" s="17">
        <v>97302</v>
      </c>
      <c r="AJ99" s="17">
        <v>0</v>
      </c>
      <c r="AL99" s="17">
        <v>0</v>
      </c>
      <c r="AN99" s="17">
        <v>0</v>
      </c>
      <c r="AP99" s="172">
        <v>0</v>
      </c>
      <c r="AR99" s="17">
        <v>18996520</v>
      </c>
      <c r="AT99" s="17">
        <v>79147942</v>
      </c>
      <c r="AV99" s="185">
        <v>2347.7800000000002</v>
      </c>
      <c r="AW99" s="1" t="s">
        <v>5655</v>
      </c>
      <c r="AX99" s="1" t="str">
        <f t="shared" si="1"/>
        <v>No</v>
      </c>
    </row>
    <row r="100" spans="1:50" x14ac:dyDescent="0.2">
      <c r="A100" s="1" t="s">
        <v>829</v>
      </c>
      <c r="B100" s="1" t="s">
        <v>830</v>
      </c>
      <c r="C100" s="1" t="s">
        <v>90</v>
      </c>
      <c r="D100" s="174">
        <v>8001</v>
      </c>
      <c r="E100" s="177">
        <v>80001</v>
      </c>
      <c r="F100" s="1" t="s">
        <v>196</v>
      </c>
      <c r="G100" s="1" t="s">
        <v>192</v>
      </c>
      <c r="H100" s="17">
        <v>1021243</v>
      </c>
      <c r="I100" s="12">
        <v>1113</v>
      </c>
      <c r="J100" s="1" t="s">
        <v>10</v>
      </c>
      <c r="K100" s="1" t="s">
        <v>8</v>
      </c>
      <c r="L100" s="4">
        <v>67</v>
      </c>
      <c r="N100" s="186">
        <v>0</v>
      </c>
      <c r="P100" s="14">
        <v>15.5223</v>
      </c>
      <c r="R100" s="14">
        <v>10.6601</v>
      </c>
      <c r="T100" s="14">
        <v>2.1707999999999998</v>
      </c>
      <c r="V100" s="17">
        <v>0</v>
      </c>
      <c r="X100" s="17">
        <v>2063922</v>
      </c>
      <c r="Z100" s="17">
        <v>1759473</v>
      </c>
      <c r="AB100" s="17">
        <v>304449</v>
      </c>
      <c r="AD100" s="17">
        <v>128684</v>
      </c>
      <c r="AF100" s="17">
        <v>113351</v>
      </c>
      <c r="AH100" s="17">
        <v>15333</v>
      </c>
      <c r="AJ100" s="17">
        <v>0</v>
      </c>
      <c r="AL100" s="17">
        <v>0</v>
      </c>
      <c r="AN100" s="17">
        <v>0</v>
      </c>
      <c r="AP100" s="172">
        <v>0</v>
      </c>
      <c r="AR100" s="17">
        <v>246064</v>
      </c>
      <c r="AT100" s="17">
        <v>2623078</v>
      </c>
      <c r="AV100" s="185">
        <v>0</v>
      </c>
      <c r="AW100" s="1" t="s">
        <v>5655</v>
      </c>
      <c r="AX100" s="1" t="str">
        <f t="shared" si="1"/>
        <v>No</v>
      </c>
    </row>
    <row r="101" spans="1:50" x14ac:dyDescent="0.2">
      <c r="A101" s="1" t="s">
        <v>829</v>
      </c>
      <c r="B101" s="1" t="s">
        <v>830</v>
      </c>
      <c r="C101" s="1" t="s">
        <v>90</v>
      </c>
      <c r="D101" s="174">
        <v>8001</v>
      </c>
      <c r="E101" s="177">
        <v>80001</v>
      </c>
      <c r="F101" s="1" t="s">
        <v>196</v>
      </c>
      <c r="G101" s="1" t="s">
        <v>192</v>
      </c>
      <c r="H101" s="17">
        <v>1021243</v>
      </c>
      <c r="I101" s="12">
        <v>1113</v>
      </c>
      <c r="J101" s="1" t="s">
        <v>13</v>
      </c>
      <c r="K101" s="1" t="s">
        <v>8</v>
      </c>
      <c r="L101" s="4">
        <v>398</v>
      </c>
      <c r="N101" s="186">
        <v>0</v>
      </c>
      <c r="P101" s="14">
        <v>37.632399999999997</v>
      </c>
      <c r="R101" s="14">
        <v>36.65</v>
      </c>
      <c r="T101" s="14">
        <v>6.9564000000000004</v>
      </c>
      <c r="V101" s="17">
        <v>0</v>
      </c>
      <c r="X101" s="17">
        <v>6354828</v>
      </c>
      <c r="Z101" s="17">
        <v>6354828</v>
      </c>
      <c r="AB101" s="17">
        <v>0</v>
      </c>
      <c r="AD101" s="17">
        <v>168866</v>
      </c>
      <c r="AF101" s="17">
        <v>168866</v>
      </c>
      <c r="AH101" s="17">
        <v>0</v>
      </c>
      <c r="AJ101" s="17">
        <v>0</v>
      </c>
      <c r="AL101" s="17">
        <v>0</v>
      </c>
      <c r="AN101" s="17">
        <v>0</v>
      </c>
      <c r="AP101" s="172">
        <v>0</v>
      </c>
      <c r="AR101" s="17">
        <v>1174696</v>
      </c>
      <c r="AT101" s="17">
        <v>43052589</v>
      </c>
      <c r="AV101" s="185">
        <v>0</v>
      </c>
      <c r="AW101" s="1" t="s">
        <v>5655</v>
      </c>
      <c r="AX101" s="1" t="str">
        <f t="shared" si="1"/>
        <v>No</v>
      </c>
    </row>
    <row r="102" spans="1:50" x14ac:dyDescent="0.2">
      <c r="A102" s="1" t="s">
        <v>829</v>
      </c>
      <c r="B102" s="1" t="s">
        <v>830</v>
      </c>
      <c r="C102" s="1" t="s">
        <v>90</v>
      </c>
      <c r="D102" s="174">
        <v>8001</v>
      </c>
      <c r="E102" s="177">
        <v>80001</v>
      </c>
      <c r="F102" s="1" t="s">
        <v>196</v>
      </c>
      <c r="G102" s="1" t="s">
        <v>192</v>
      </c>
      <c r="H102" s="17">
        <v>1021243</v>
      </c>
      <c r="I102" s="12">
        <v>1113</v>
      </c>
      <c r="J102" s="1" t="s">
        <v>19</v>
      </c>
      <c r="K102" s="1" t="s">
        <v>8</v>
      </c>
      <c r="L102" s="4">
        <v>92</v>
      </c>
      <c r="N102" s="186">
        <v>30</v>
      </c>
      <c r="P102" s="14">
        <v>18.372399999999999</v>
      </c>
      <c r="R102" s="14">
        <v>4.9783999999999997</v>
      </c>
      <c r="T102" s="14">
        <v>49.4116</v>
      </c>
      <c r="V102" s="17">
        <v>6551000</v>
      </c>
      <c r="X102" s="17">
        <v>6760231</v>
      </c>
      <c r="Z102" s="17">
        <v>6655535</v>
      </c>
      <c r="AB102" s="17">
        <v>104696</v>
      </c>
      <c r="AD102" s="17">
        <v>368098</v>
      </c>
      <c r="AF102" s="17">
        <v>362257</v>
      </c>
      <c r="AH102" s="17">
        <v>5841</v>
      </c>
      <c r="AJ102" s="17">
        <v>2979266</v>
      </c>
      <c r="AL102" s="17">
        <v>2932154</v>
      </c>
      <c r="AN102" s="17">
        <v>167495</v>
      </c>
      <c r="AP102" s="172">
        <v>164865</v>
      </c>
      <c r="AR102" s="17">
        <v>17899716</v>
      </c>
      <c r="AT102" s="17">
        <v>89112550</v>
      </c>
      <c r="AV102" s="185">
        <v>93.91</v>
      </c>
      <c r="AW102" s="1" t="s">
        <v>5655</v>
      </c>
      <c r="AX102" s="1" t="str">
        <f t="shared" si="1"/>
        <v>No</v>
      </c>
    </row>
    <row r="103" spans="1:50" x14ac:dyDescent="0.2">
      <c r="A103" s="1" t="s">
        <v>829</v>
      </c>
      <c r="B103" s="1" t="s">
        <v>830</v>
      </c>
      <c r="C103" s="1" t="s">
        <v>90</v>
      </c>
      <c r="D103" s="174">
        <v>8001</v>
      </c>
      <c r="E103" s="177">
        <v>80001</v>
      </c>
      <c r="F103" s="1" t="s">
        <v>196</v>
      </c>
      <c r="G103" s="1" t="s">
        <v>192</v>
      </c>
      <c r="H103" s="17">
        <v>1021243</v>
      </c>
      <c r="I103" s="12">
        <v>1113</v>
      </c>
      <c r="J103" s="1" t="s">
        <v>21</v>
      </c>
      <c r="K103" s="1" t="s">
        <v>8</v>
      </c>
      <c r="L103" s="4">
        <v>50</v>
      </c>
      <c r="N103" s="186">
        <v>10</v>
      </c>
      <c r="P103" s="14">
        <v>32.918399999999998</v>
      </c>
      <c r="R103" s="14">
        <v>25.5154</v>
      </c>
      <c r="T103" s="14">
        <v>30.8141</v>
      </c>
      <c r="V103" s="17">
        <v>5288894</v>
      </c>
      <c r="X103" s="17">
        <v>5525403</v>
      </c>
      <c r="Z103" s="17">
        <v>5429232</v>
      </c>
      <c r="AB103" s="17">
        <v>96171</v>
      </c>
      <c r="AD103" s="17">
        <v>169307</v>
      </c>
      <c r="AF103" s="17">
        <v>164930</v>
      </c>
      <c r="AH103" s="17">
        <v>4377</v>
      </c>
      <c r="AJ103" s="17">
        <v>1381351</v>
      </c>
      <c r="AL103" s="17">
        <v>1357308</v>
      </c>
      <c r="AN103" s="17">
        <v>42327</v>
      </c>
      <c r="AP103" s="172">
        <v>41233</v>
      </c>
      <c r="AR103" s="17">
        <v>5082168</v>
      </c>
      <c r="AT103" s="17">
        <v>129673508</v>
      </c>
      <c r="AV103" s="185">
        <v>174.46</v>
      </c>
      <c r="AW103" s="1" t="s">
        <v>5655</v>
      </c>
      <c r="AX103" s="1" t="str">
        <f t="shared" si="1"/>
        <v>No</v>
      </c>
    </row>
    <row r="104" spans="1:50" x14ac:dyDescent="0.2">
      <c r="A104" s="1" t="s">
        <v>829</v>
      </c>
      <c r="B104" s="1" t="s">
        <v>830</v>
      </c>
      <c r="C104" s="1" t="s">
        <v>90</v>
      </c>
      <c r="D104" s="174">
        <v>8001</v>
      </c>
      <c r="E104" s="177">
        <v>80001</v>
      </c>
      <c r="F104" s="1" t="s">
        <v>196</v>
      </c>
      <c r="G104" s="1" t="s">
        <v>192</v>
      </c>
      <c r="H104" s="17">
        <v>1021243</v>
      </c>
      <c r="I104" s="12">
        <v>1113</v>
      </c>
      <c r="J104" s="1" t="s">
        <v>11</v>
      </c>
      <c r="K104" s="1" t="s">
        <v>12</v>
      </c>
      <c r="L104" s="4">
        <v>6</v>
      </c>
      <c r="N104" s="186">
        <v>0</v>
      </c>
      <c r="P104" s="14">
        <v>13.310499999999999</v>
      </c>
      <c r="R104" s="14">
        <v>3.0299</v>
      </c>
      <c r="T104" s="14">
        <v>4.1035000000000004</v>
      </c>
      <c r="V104" s="17">
        <v>210977</v>
      </c>
      <c r="X104" s="17">
        <v>235452</v>
      </c>
      <c r="Z104" s="17">
        <v>210359</v>
      </c>
      <c r="AB104" s="17">
        <v>25093</v>
      </c>
      <c r="AD104" s="17">
        <v>16754</v>
      </c>
      <c r="AF104" s="17">
        <v>15804</v>
      </c>
      <c r="AH104" s="17">
        <v>950</v>
      </c>
      <c r="AJ104" s="17">
        <v>0</v>
      </c>
      <c r="AL104" s="17">
        <v>0</v>
      </c>
      <c r="AN104" s="17">
        <v>0</v>
      </c>
      <c r="AP104" s="172">
        <v>0</v>
      </c>
      <c r="AR104" s="17">
        <v>64852</v>
      </c>
      <c r="AT104" s="17">
        <v>196496</v>
      </c>
      <c r="AV104" s="185">
        <v>69</v>
      </c>
      <c r="AW104" s="1" t="s">
        <v>5655</v>
      </c>
      <c r="AX104" s="1" t="str">
        <f t="shared" si="1"/>
        <v>No</v>
      </c>
    </row>
    <row r="105" spans="1:50" x14ac:dyDescent="0.2">
      <c r="A105" s="1" t="s">
        <v>829</v>
      </c>
      <c r="B105" s="1" t="s">
        <v>830</v>
      </c>
      <c r="C105" s="1" t="s">
        <v>90</v>
      </c>
      <c r="D105" s="174">
        <v>8001</v>
      </c>
      <c r="E105" s="177">
        <v>80001</v>
      </c>
      <c r="F105" s="1" t="s">
        <v>196</v>
      </c>
      <c r="G105" s="1" t="s">
        <v>192</v>
      </c>
      <c r="H105" s="17">
        <v>1021243</v>
      </c>
      <c r="I105" s="12">
        <v>1113</v>
      </c>
      <c r="J105" s="1" t="s">
        <v>10</v>
      </c>
      <c r="K105" s="1" t="s">
        <v>12</v>
      </c>
      <c r="L105" s="4">
        <v>45</v>
      </c>
      <c r="N105" s="186">
        <v>0</v>
      </c>
      <c r="P105" s="14">
        <v>15.516299999999999</v>
      </c>
      <c r="R105" s="14">
        <v>13.072800000000001</v>
      </c>
      <c r="T105" s="14">
        <v>2.2204999999999999</v>
      </c>
      <c r="V105" s="17">
        <v>0</v>
      </c>
      <c r="X105" s="17">
        <v>1312850</v>
      </c>
      <c r="Z105" s="17">
        <v>1039455</v>
      </c>
      <c r="AB105" s="17">
        <v>273395</v>
      </c>
      <c r="AD105" s="17">
        <v>77061</v>
      </c>
      <c r="AF105" s="17">
        <v>66991</v>
      </c>
      <c r="AH105" s="17">
        <v>10070</v>
      </c>
      <c r="AJ105" s="17">
        <v>0</v>
      </c>
      <c r="AL105" s="17">
        <v>0</v>
      </c>
      <c r="AN105" s="17">
        <v>0</v>
      </c>
      <c r="AP105" s="172">
        <v>0</v>
      </c>
      <c r="AR105" s="17">
        <v>148752</v>
      </c>
      <c r="AT105" s="17">
        <v>1944598</v>
      </c>
      <c r="AV105" s="185">
        <v>0</v>
      </c>
      <c r="AW105" s="1" t="s">
        <v>5655</v>
      </c>
      <c r="AX105" s="1" t="str">
        <f t="shared" si="1"/>
        <v>No</v>
      </c>
    </row>
    <row r="106" spans="1:50" x14ac:dyDescent="0.2">
      <c r="A106" s="1" t="s">
        <v>829</v>
      </c>
      <c r="B106" s="1" t="s">
        <v>830</v>
      </c>
      <c r="C106" s="1" t="s">
        <v>90</v>
      </c>
      <c r="D106" s="174">
        <v>8001</v>
      </c>
      <c r="E106" s="177">
        <v>80001</v>
      </c>
      <c r="F106" s="1" t="s">
        <v>196</v>
      </c>
      <c r="G106" s="1" t="s">
        <v>192</v>
      </c>
      <c r="H106" s="17">
        <v>1021243</v>
      </c>
      <c r="I106" s="12">
        <v>1113</v>
      </c>
      <c r="J106" s="1" t="s">
        <v>22</v>
      </c>
      <c r="K106" s="1" t="s">
        <v>8</v>
      </c>
      <c r="L106" s="4">
        <v>43</v>
      </c>
      <c r="N106" s="186">
        <v>0</v>
      </c>
      <c r="P106" s="14">
        <v>25.923500000000001</v>
      </c>
      <c r="R106" s="14">
        <v>21.9956</v>
      </c>
      <c r="T106" s="14">
        <v>13.7027</v>
      </c>
      <c r="V106" s="17">
        <v>1066184</v>
      </c>
      <c r="X106" s="17">
        <v>1349517</v>
      </c>
      <c r="Z106" s="17">
        <v>1066181</v>
      </c>
      <c r="AB106" s="17">
        <v>283336</v>
      </c>
      <c r="AD106" s="17">
        <v>58522</v>
      </c>
      <c r="AF106" s="17">
        <v>41128</v>
      </c>
      <c r="AH106" s="17">
        <v>17394</v>
      </c>
      <c r="AJ106" s="17">
        <v>0</v>
      </c>
      <c r="AL106" s="17">
        <v>0</v>
      </c>
      <c r="AN106" s="17">
        <v>0</v>
      </c>
      <c r="AP106" s="172">
        <v>0</v>
      </c>
      <c r="AR106" s="17">
        <v>563563</v>
      </c>
      <c r="AT106" s="17">
        <v>12395920</v>
      </c>
      <c r="AV106" s="185">
        <v>809</v>
      </c>
      <c r="AW106" s="1" t="s">
        <v>5655</v>
      </c>
      <c r="AX106" s="1" t="str">
        <f t="shared" si="1"/>
        <v>No</v>
      </c>
    </row>
    <row r="107" spans="1:50" x14ac:dyDescent="0.2">
      <c r="A107" s="1" t="s">
        <v>953</v>
      </c>
      <c r="B107" s="1" t="s">
        <v>606</v>
      </c>
      <c r="C107" s="1" t="s">
        <v>73</v>
      </c>
      <c r="D107" s="174">
        <v>2188</v>
      </c>
      <c r="E107" s="177">
        <v>20188</v>
      </c>
      <c r="F107" s="1" t="s">
        <v>302</v>
      </c>
      <c r="G107" s="1" t="s">
        <v>192</v>
      </c>
      <c r="H107" s="17">
        <v>18351295</v>
      </c>
      <c r="I107" s="12">
        <v>1111</v>
      </c>
      <c r="J107" s="1" t="s">
        <v>11</v>
      </c>
      <c r="K107" s="1" t="s">
        <v>8</v>
      </c>
      <c r="L107" s="4">
        <v>1111</v>
      </c>
      <c r="N107" s="186">
        <v>0</v>
      </c>
      <c r="P107" s="14">
        <v>8.1544000000000008</v>
      </c>
      <c r="R107" s="14">
        <v>2.7709999999999999</v>
      </c>
      <c r="T107" s="14">
        <v>42.493899999999996</v>
      </c>
      <c r="V107" s="17">
        <v>27330634</v>
      </c>
      <c r="X107" s="17">
        <v>36937186</v>
      </c>
      <c r="Z107" s="17">
        <v>26408380</v>
      </c>
      <c r="AB107" s="17">
        <v>10528806</v>
      </c>
      <c r="AD107" s="17">
        <v>4061882</v>
      </c>
      <c r="AF107" s="17">
        <v>3238548</v>
      </c>
      <c r="AH107" s="17">
        <v>823334</v>
      </c>
      <c r="AJ107" s="17">
        <v>0</v>
      </c>
      <c r="AL107" s="17">
        <v>0</v>
      </c>
      <c r="AN107" s="17">
        <v>0</v>
      </c>
      <c r="AP107" s="172">
        <v>0</v>
      </c>
      <c r="AR107" s="17">
        <v>137618503</v>
      </c>
      <c r="AT107" s="17">
        <v>381346415</v>
      </c>
      <c r="AV107" s="185">
        <v>810.77</v>
      </c>
      <c r="AW107" s="1" t="s">
        <v>5655</v>
      </c>
      <c r="AX107" s="1" t="str">
        <f t="shared" si="1"/>
        <v>No</v>
      </c>
    </row>
    <row r="108" spans="1:50" x14ac:dyDescent="0.2">
      <c r="A108" s="1" t="s">
        <v>706</v>
      </c>
      <c r="B108" s="1" t="s">
        <v>409</v>
      </c>
      <c r="C108" s="1" t="s">
        <v>18</v>
      </c>
      <c r="D108" s="174">
        <v>9136</v>
      </c>
      <c r="E108" s="177">
        <v>90136</v>
      </c>
      <c r="F108" s="1" t="s">
        <v>196</v>
      </c>
      <c r="G108" s="1" t="s">
        <v>192</v>
      </c>
      <c r="H108" s="17">
        <v>3629114</v>
      </c>
      <c r="I108" s="12">
        <v>1070</v>
      </c>
      <c r="J108" s="1" t="s">
        <v>13</v>
      </c>
      <c r="K108" s="1" t="s">
        <v>12</v>
      </c>
      <c r="L108" s="4">
        <v>388</v>
      </c>
      <c r="N108" s="186">
        <v>0</v>
      </c>
      <c r="P108" s="14">
        <v>40.539099999999998</v>
      </c>
      <c r="R108" s="14">
        <v>39.745699999999999</v>
      </c>
      <c r="T108" s="14">
        <v>6.5715000000000003</v>
      </c>
      <c r="V108" s="17">
        <v>0</v>
      </c>
      <c r="X108" s="17">
        <v>6387906</v>
      </c>
      <c r="Z108" s="17">
        <v>6387906</v>
      </c>
      <c r="AB108" s="17">
        <v>0</v>
      </c>
      <c r="AD108" s="17">
        <v>157574</v>
      </c>
      <c r="AF108" s="17">
        <v>157574</v>
      </c>
      <c r="AH108" s="17">
        <v>0</v>
      </c>
      <c r="AJ108" s="17">
        <v>0</v>
      </c>
      <c r="AL108" s="17">
        <v>0</v>
      </c>
      <c r="AN108" s="17">
        <v>0</v>
      </c>
      <c r="AP108" s="172">
        <v>0</v>
      </c>
      <c r="AR108" s="17">
        <v>1035502</v>
      </c>
      <c r="AT108" s="17">
        <v>41156748</v>
      </c>
      <c r="AV108" s="185">
        <v>0</v>
      </c>
      <c r="AW108" s="1" t="s">
        <v>5655</v>
      </c>
      <c r="AX108" s="1" t="str">
        <f t="shared" si="1"/>
        <v>No</v>
      </c>
    </row>
    <row r="109" spans="1:50" x14ac:dyDescent="0.2">
      <c r="A109" s="1" t="s">
        <v>706</v>
      </c>
      <c r="B109" s="1" t="s">
        <v>409</v>
      </c>
      <c r="C109" s="1" t="s">
        <v>18</v>
      </c>
      <c r="D109" s="174">
        <v>9136</v>
      </c>
      <c r="E109" s="177">
        <v>90136</v>
      </c>
      <c r="F109" s="1" t="s">
        <v>196</v>
      </c>
      <c r="G109" s="1" t="s">
        <v>192</v>
      </c>
      <c r="H109" s="17">
        <v>3629114</v>
      </c>
      <c r="I109" s="12">
        <v>1070</v>
      </c>
      <c r="J109" s="1" t="s">
        <v>11</v>
      </c>
      <c r="K109" s="1" t="s">
        <v>12</v>
      </c>
      <c r="L109" s="4">
        <v>292</v>
      </c>
      <c r="N109" s="186">
        <v>0</v>
      </c>
      <c r="P109" s="14">
        <v>12.6104</v>
      </c>
      <c r="R109" s="14">
        <v>4.46</v>
      </c>
      <c r="T109" s="14">
        <v>14.485300000000001</v>
      </c>
      <c r="V109" s="17">
        <v>12755662</v>
      </c>
      <c r="X109" s="17">
        <v>15420039</v>
      </c>
      <c r="Z109" s="17">
        <v>12823615</v>
      </c>
      <c r="AB109" s="17">
        <v>2596424</v>
      </c>
      <c r="AD109" s="17">
        <v>1129933</v>
      </c>
      <c r="AF109" s="17">
        <v>1016910</v>
      </c>
      <c r="AH109" s="17">
        <v>113023</v>
      </c>
      <c r="AJ109" s="17">
        <v>0</v>
      </c>
      <c r="AL109" s="17">
        <v>0</v>
      </c>
      <c r="AN109" s="17">
        <v>0</v>
      </c>
      <c r="AP109" s="172">
        <v>0</v>
      </c>
      <c r="AR109" s="17">
        <v>14730245</v>
      </c>
      <c r="AT109" s="17">
        <v>65696893</v>
      </c>
      <c r="AV109" s="185">
        <v>1676.94</v>
      </c>
      <c r="AW109" s="1" t="s">
        <v>5655</v>
      </c>
      <c r="AX109" s="1" t="str">
        <f t="shared" si="1"/>
        <v>No</v>
      </c>
    </row>
    <row r="110" spans="1:50" x14ac:dyDescent="0.2">
      <c r="A110" s="1" t="s">
        <v>706</v>
      </c>
      <c r="B110" s="1" t="s">
        <v>409</v>
      </c>
      <c r="C110" s="1" t="s">
        <v>18</v>
      </c>
      <c r="D110" s="174">
        <v>9136</v>
      </c>
      <c r="E110" s="177">
        <v>90136</v>
      </c>
      <c r="F110" s="1" t="s">
        <v>196</v>
      </c>
      <c r="G110" s="1" t="s">
        <v>192</v>
      </c>
      <c r="H110" s="17">
        <v>3629114</v>
      </c>
      <c r="I110" s="12">
        <v>1070</v>
      </c>
      <c r="J110" s="1" t="s">
        <v>15</v>
      </c>
      <c r="K110" s="1" t="s">
        <v>12</v>
      </c>
      <c r="L110" s="4">
        <v>390</v>
      </c>
      <c r="N110" s="186">
        <v>0</v>
      </c>
      <c r="P110" s="14">
        <v>20.299399999999999</v>
      </c>
      <c r="R110" s="14">
        <v>11.1685</v>
      </c>
      <c r="T110" s="14">
        <v>1.5953999999999999</v>
      </c>
      <c r="V110" s="17">
        <v>0</v>
      </c>
      <c r="X110" s="17">
        <v>0</v>
      </c>
      <c r="Z110" s="17">
        <v>6509175</v>
      </c>
      <c r="AB110" s="17">
        <v>0</v>
      </c>
      <c r="AD110" s="17">
        <v>0</v>
      </c>
      <c r="AF110" s="17">
        <v>320659</v>
      </c>
      <c r="AH110" s="17">
        <v>0</v>
      </c>
      <c r="AJ110" s="17">
        <v>0</v>
      </c>
      <c r="AL110" s="17">
        <v>0</v>
      </c>
      <c r="AN110" s="17">
        <v>0</v>
      </c>
      <c r="AP110" s="172">
        <v>0</v>
      </c>
      <c r="AR110" s="17">
        <v>511577</v>
      </c>
      <c r="AT110" s="17">
        <v>5713526</v>
      </c>
      <c r="AV110" s="185">
        <v>0</v>
      </c>
      <c r="AW110" s="1" t="s">
        <v>5655</v>
      </c>
      <c r="AX110" s="1" t="str">
        <f t="shared" si="1"/>
        <v>No</v>
      </c>
    </row>
    <row r="111" spans="1:50" x14ac:dyDescent="0.2">
      <c r="A111" s="1" t="s">
        <v>458</v>
      </c>
      <c r="B111" s="1" t="s">
        <v>459</v>
      </c>
      <c r="C111" s="1" t="s">
        <v>89</v>
      </c>
      <c r="D111" s="174">
        <v>6056</v>
      </c>
      <c r="E111" s="177">
        <v>60056</v>
      </c>
      <c r="F111" s="1" t="s">
        <v>196</v>
      </c>
      <c r="G111" s="1" t="s">
        <v>192</v>
      </c>
      <c r="H111" s="17">
        <v>5121892</v>
      </c>
      <c r="I111" s="12">
        <v>1062</v>
      </c>
      <c r="J111" s="1" t="s">
        <v>16</v>
      </c>
      <c r="K111" s="1" t="s">
        <v>8</v>
      </c>
      <c r="L111" s="4">
        <v>2</v>
      </c>
      <c r="N111" s="186">
        <v>2</v>
      </c>
      <c r="P111" s="14">
        <v>6.8985000000000003</v>
      </c>
      <c r="R111" s="14">
        <v>1.5008999999999999</v>
      </c>
      <c r="T111" s="14">
        <v>10.9747</v>
      </c>
      <c r="V111" s="17">
        <v>94287</v>
      </c>
      <c r="X111" s="17">
        <v>95011</v>
      </c>
      <c r="Z111" s="17">
        <v>93551</v>
      </c>
      <c r="AB111" s="17">
        <v>1460</v>
      </c>
      <c r="AD111" s="17">
        <v>13732</v>
      </c>
      <c r="AF111" s="17">
        <v>13561</v>
      </c>
      <c r="AH111" s="17">
        <v>171</v>
      </c>
      <c r="AJ111" s="17">
        <v>95011</v>
      </c>
      <c r="AL111" s="17">
        <v>93551</v>
      </c>
      <c r="AN111" s="17">
        <v>13732</v>
      </c>
      <c r="AP111" s="172">
        <v>13561</v>
      </c>
      <c r="AR111" s="17">
        <v>148828</v>
      </c>
      <c r="AT111" s="17">
        <v>223374</v>
      </c>
      <c r="AV111" s="185">
        <v>4.68</v>
      </c>
      <c r="AW111" s="1" t="s">
        <v>5655</v>
      </c>
      <c r="AX111" s="1" t="str">
        <f t="shared" si="1"/>
        <v>No</v>
      </c>
    </row>
    <row r="112" spans="1:50" x14ac:dyDescent="0.2">
      <c r="A112" s="1" t="s">
        <v>458</v>
      </c>
      <c r="B112" s="1" t="s">
        <v>459</v>
      </c>
      <c r="C112" s="1" t="s">
        <v>89</v>
      </c>
      <c r="D112" s="174">
        <v>6056</v>
      </c>
      <c r="E112" s="177">
        <v>60056</v>
      </c>
      <c r="F112" s="1" t="s">
        <v>196</v>
      </c>
      <c r="G112" s="1" t="s">
        <v>192</v>
      </c>
      <c r="H112" s="17">
        <v>5121892</v>
      </c>
      <c r="I112" s="12">
        <v>1062</v>
      </c>
      <c r="J112" s="1" t="s">
        <v>19</v>
      </c>
      <c r="K112" s="1" t="s">
        <v>8</v>
      </c>
      <c r="L112" s="4">
        <v>109</v>
      </c>
      <c r="N112" s="186">
        <v>51</v>
      </c>
      <c r="P112" s="14">
        <v>22.334299999999999</v>
      </c>
      <c r="R112" s="14">
        <v>8.0450999999999997</v>
      </c>
      <c r="T112" s="14">
        <v>62.994500000000002</v>
      </c>
      <c r="V112" s="17">
        <v>10328787</v>
      </c>
      <c r="X112" s="17">
        <v>10314848</v>
      </c>
      <c r="Z112" s="17">
        <v>10236821</v>
      </c>
      <c r="AB112" s="17">
        <v>78027</v>
      </c>
      <c r="AD112" s="17">
        <v>464707</v>
      </c>
      <c r="AF112" s="17">
        <v>458345</v>
      </c>
      <c r="AH112" s="17">
        <v>6362</v>
      </c>
      <c r="AJ112" s="17">
        <v>5612632</v>
      </c>
      <c r="AL112" s="17">
        <v>5568402</v>
      </c>
      <c r="AN112" s="17">
        <v>253570</v>
      </c>
      <c r="AP112" s="172">
        <v>249897</v>
      </c>
      <c r="AR112" s="17">
        <v>28873235</v>
      </c>
      <c r="AT112" s="17">
        <v>232288823</v>
      </c>
      <c r="AV112" s="185">
        <v>182.44</v>
      </c>
      <c r="AW112" s="1" t="s">
        <v>5655</v>
      </c>
      <c r="AX112" s="1" t="str">
        <f t="shared" si="1"/>
        <v>No</v>
      </c>
    </row>
    <row r="113" spans="1:50" x14ac:dyDescent="0.2">
      <c r="A113" s="1" t="s">
        <v>458</v>
      </c>
      <c r="B113" s="1" t="s">
        <v>459</v>
      </c>
      <c r="C113" s="1" t="s">
        <v>89</v>
      </c>
      <c r="D113" s="174">
        <v>6056</v>
      </c>
      <c r="E113" s="177">
        <v>60056</v>
      </c>
      <c r="F113" s="1" t="s">
        <v>196</v>
      </c>
      <c r="G113" s="1" t="s">
        <v>192</v>
      </c>
      <c r="H113" s="17">
        <v>5121892</v>
      </c>
      <c r="I113" s="12">
        <v>1062</v>
      </c>
      <c r="J113" s="1" t="s">
        <v>21</v>
      </c>
      <c r="K113" s="1" t="s">
        <v>12</v>
      </c>
      <c r="L113" s="4">
        <v>23</v>
      </c>
      <c r="N113" s="186">
        <v>6</v>
      </c>
      <c r="P113" s="14">
        <v>22.062899999999999</v>
      </c>
      <c r="R113" s="14">
        <v>19.4575</v>
      </c>
      <c r="T113" s="14">
        <v>27.648199999999999</v>
      </c>
      <c r="V113" s="17">
        <v>1613438</v>
      </c>
      <c r="X113" s="17">
        <v>1655479</v>
      </c>
      <c r="Z113" s="17">
        <v>1627050</v>
      </c>
      <c r="AB113" s="17">
        <v>28429</v>
      </c>
      <c r="AD113" s="17">
        <v>75210</v>
      </c>
      <c r="AF113" s="17">
        <v>73746</v>
      </c>
      <c r="AH113" s="17">
        <v>1464</v>
      </c>
      <c r="AJ113" s="17">
        <v>591079</v>
      </c>
      <c r="AL113" s="17">
        <v>581062</v>
      </c>
      <c r="AN113" s="17">
        <v>26576</v>
      </c>
      <c r="AP113" s="172">
        <v>26058</v>
      </c>
      <c r="AR113" s="17">
        <v>2038947</v>
      </c>
      <c r="AT113" s="17">
        <v>39672828</v>
      </c>
      <c r="AV113" s="185">
        <v>72.3</v>
      </c>
      <c r="AW113" s="1" t="s">
        <v>5655</v>
      </c>
      <c r="AX113" s="1" t="str">
        <f t="shared" si="1"/>
        <v>No</v>
      </c>
    </row>
    <row r="114" spans="1:50" x14ac:dyDescent="0.2">
      <c r="A114" s="1" t="s">
        <v>458</v>
      </c>
      <c r="B114" s="1" t="s">
        <v>459</v>
      </c>
      <c r="C114" s="1" t="s">
        <v>89</v>
      </c>
      <c r="D114" s="174">
        <v>6056</v>
      </c>
      <c r="E114" s="177">
        <v>60056</v>
      </c>
      <c r="F114" s="1" t="s">
        <v>196</v>
      </c>
      <c r="G114" s="1" t="s">
        <v>192</v>
      </c>
      <c r="H114" s="17">
        <v>5121892</v>
      </c>
      <c r="I114" s="12">
        <v>1062</v>
      </c>
      <c r="J114" s="1" t="s">
        <v>15</v>
      </c>
      <c r="K114" s="1" t="s">
        <v>12</v>
      </c>
      <c r="L114" s="4">
        <v>115</v>
      </c>
      <c r="N114" s="186">
        <v>0</v>
      </c>
      <c r="P114" s="14">
        <v>17.316400000000002</v>
      </c>
      <c r="R114" s="14">
        <v>13.446300000000001</v>
      </c>
      <c r="T114" s="14">
        <v>1.5593999999999999</v>
      </c>
      <c r="V114" s="17">
        <v>0</v>
      </c>
      <c r="X114" s="17">
        <v>0</v>
      </c>
      <c r="Z114" s="17">
        <v>5850754</v>
      </c>
      <c r="AB114" s="17">
        <v>0</v>
      </c>
      <c r="AD114" s="17">
        <v>0</v>
      </c>
      <c r="AF114" s="17">
        <v>337873</v>
      </c>
      <c r="AH114" s="17">
        <v>0</v>
      </c>
      <c r="AJ114" s="17">
        <v>0</v>
      </c>
      <c r="AL114" s="17">
        <v>0</v>
      </c>
      <c r="AN114" s="17">
        <v>0</v>
      </c>
      <c r="AP114" s="172">
        <v>0</v>
      </c>
      <c r="AR114" s="17">
        <v>526891</v>
      </c>
      <c r="AT114" s="17">
        <v>7084735</v>
      </c>
      <c r="AV114" s="185">
        <v>0</v>
      </c>
      <c r="AW114" s="1" t="s">
        <v>5655</v>
      </c>
      <c r="AX114" s="1" t="str">
        <f t="shared" si="1"/>
        <v>No</v>
      </c>
    </row>
    <row r="115" spans="1:50" x14ac:dyDescent="0.2">
      <c r="A115" s="1" t="s">
        <v>5906</v>
      </c>
      <c r="B115" s="1" t="s">
        <v>367</v>
      </c>
      <c r="C115" s="1" t="s">
        <v>45</v>
      </c>
      <c r="D115" s="174">
        <v>5118</v>
      </c>
      <c r="E115" s="177">
        <v>50118</v>
      </c>
      <c r="F115" s="1" t="s">
        <v>196</v>
      </c>
      <c r="G115" s="1" t="s">
        <v>192</v>
      </c>
      <c r="H115" s="17">
        <v>8608208</v>
      </c>
      <c r="I115" s="12">
        <v>1062</v>
      </c>
      <c r="J115" s="1" t="s">
        <v>21</v>
      </c>
      <c r="K115" s="1" t="s">
        <v>8</v>
      </c>
      <c r="L115" s="4">
        <v>1062</v>
      </c>
      <c r="N115" s="186">
        <v>140</v>
      </c>
      <c r="P115" s="14">
        <v>30.077100000000002</v>
      </c>
      <c r="R115" s="14">
        <v>22.188300000000002</v>
      </c>
      <c r="T115" s="14">
        <v>47.136000000000003</v>
      </c>
      <c r="V115" s="17">
        <v>42382083</v>
      </c>
      <c r="X115" s="17">
        <v>45666412</v>
      </c>
      <c r="Z115" s="17">
        <v>43674979</v>
      </c>
      <c r="AB115" s="17">
        <v>1991433</v>
      </c>
      <c r="AD115" s="17">
        <v>1501771</v>
      </c>
      <c r="AF115" s="17">
        <v>1452101</v>
      </c>
      <c r="AH115" s="17">
        <v>49670</v>
      </c>
      <c r="AJ115" s="17">
        <v>7109567</v>
      </c>
      <c r="AL115" s="17">
        <v>6810464</v>
      </c>
      <c r="AN115" s="17">
        <v>240957</v>
      </c>
      <c r="AP115" s="172">
        <v>233779</v>
      </c>
      <c r="AR115" s="17">
        <v>68446239</v>
      </c>
      <c r="AT115" s="17">
        <v>1518703416</v>
      </c>
      <c r="AV115" s="185">
        <v>975</v>
      </c>
      <c r="AW115" s="1" t="s">
        <v>5655</v>
      </c>
      <c r="AX115" s="1" t="str">
        <f t="shared" si="1"/>
        <v>No</v>
      </c>
    </row>
    <row r="116" spans="1:50" x14ac:dyDescent="0.2">
      <c r="A116" s="1" t="s">
        <v>458</v>
      </c>
      <c r="B116" s="1" t="s">
        <v>459</v>
      </c>
      <c r="C116" s="1" t="s">
        <v>89</v>
      </c>
      <c r="D116" s="174">
        <v>6056</v>
      </c>
      <c r="E116" s="177">
        <v>60056</v>
      </c>
      <c r="F116" s="1" t="s">
        <v>196</v>
      </c>
      <c r="G116" s="1" t="s">
        <v>192</v>
      </c>
      <c r="H116" s="17">
        <v>5121892</v>
      </c>
      <c r="I116" s="12">
        <v>1062</v>
      </c>
      <c r="J116" s="1" t="s">
        <v>13</v>
      </c>
      <c r="K116" s="1" t="s">
        <v>12</v>
      </c>
      <c r="L116" s="4">
        <v>174</v>
      </c>
      <c r="N116" s="186">
        <v>0</v>
      </c>
      <c r="P116" s="14">
        <v>38.107799999999997</v>
      </c>
      <c r="R116" s="14">
        <v>38.433799999999998</v>
      </c>
      <c r="T116" s="14">
        <v>6.0746000000000002</v>
      </c>
      <c r="V116" s="17">
        <v>0</v>
      </c>
      <c r="X116" s="17">
        <v>3031554</v>
      </c>
      <c r="Z116" s="17">
        <v>3031554</v>
      </c>
      <c r="AB116" s="17">
        <v>0</v>
      </c>
      <c r="AD116" s="17">
        <v>79552</v>
      </c>
      <c r="AF116" s="17">
        <v>79552</v>
      </c>
      <c r="AH116" s="17">
        <v>0</v>
      </c>
      <c r="AJ116" s="17">
        <v>0</v>
      </c>
      <c r="AL116" s="17">
        <v>0</v>
      </c>
      <c r="AN116" s="17">
        <v>0</v>
      </c>
      <c r="AP116" s="172">
        <v>0</v>
      </c>
      <c r="AR116" s="17">
        <v>483243</v>
      </c>
      <c r="AT116" s="17">
        <v>18572868</v>
      </c>
      <c r="AV116" s="185">
        <v>0</v>
      </c>
      <c r="AW116" s="1" t="s">
        <v>5655</v>
      </c>
      <c r="AX116" s="1" t="str">
        <f t="shared" si="1"/>
        <v>No</v>
      </c>
    </row>
    <row r="117" spans="1:50" x14ac:dyDescent="0.2">
      <c r="A117" s="1" t="s">
        <v>458</v>
      </c>
      <c r="B117" s="1" t="s">
        <v>459</v>
      </c>
      <c r="C117" s="1" t="s">
        <v>89</v>
      </c>
      <c r="D117" s="174">
        <v>6056</v>
      </c>
      <c r="E117" s="177">
        <v>60056</v>
      </c>
      <c r="F117" s="1" t="s">
        <v>196</v>
      </c>
      <c r="G117" s="1" t="s">
        <v>192</v>
      </c>
      <c r="H117" s="17">
        <v>5121892</v>
      </c>
      <c r="I117" s="12">
        <v>1062</v>
      </c>
      <c r="J117" s="1" t="s">
        <v>11</v>
      </c>
      <c r="K117" s="1" t="s">
        <v>8</v>
      </c>
      <c r="L117" s="4">
        <v>537</v>
      </c>
      <c r="N117" s="186">
        <v>0</v>
      </c>
      <c r="P117" s="14">
        <v>12.673</v>
      </c>
      <c r="R117" s="14">
        <v>4.1700999999999997</v>
      </c>
      <c r="T117" s="14">
        <v>13.501899999999999</v>
      </c>
      <c r="V117" s="17">
        <v>28242935</v>
      </c>
      <c r="X117" s="17">
        <v>32351846</v>
      </c>
      <c r="Z117" s="17">
        <v>28168716</v>
      </c>
      <c r="AB117" s="17">
        <v>4183130</v>
      </c>
      <c r="AD117" s="17">
        <v>2390905</v>
      </c>
      <c r="AF117" s="17">
        <v>2222726</v>
      </c>
      <c r="AH117" s="17">
        <v>168179</v>
      </c>
      <c r="AJ117" s="17">
        <v>0</v>
      </c>
      <c r="AL117" s="17">
        <v>0</v>
      </c>
      <c r="AN117" s="17">
        <v>0</v>
      </c>
      <c r="AP117" s="172">
        <v>0</v>
      </c>
      <c r="AR117" s="17">
        <v>30011020</v>
      </c>
      <c r="AT117" s="17">
        <v>125148127</v>
      </c>
      <c r="AV117" s="185">
        <v>1543.96</v>
      </c>
      <c r="AW117" s="1" t="s">
        <v>5655</v>
      </c>
      <c r="AX117" s="1" t="str">
        <f t="shared" si="1"/>
        <v>No</v>
      </c>
    </row>
    <row r="118" spans="1:50" x14ac:dyDescent="0.2">
      <c r="A118" s="1" t="s">
        <v>458</v>
      </c>
      <c r="B118" s="1" t="s">
        <v>459</v>
      </c>
      <c r="C118" s="1" t="s">
        <v>89</v>
      </c>
      <c r="D118" s="174">
        <v>6056</v>
      </c>
      <c r="E118" s="177">
        <v>60056</v>
      </c>
      <c r="F118" s="1" t="s">
        <v>196</v>
      </c>
      <c r="G118" s="1" t="s">
        <v>192</v>
      </c>
      <c r="H118" s="17">
        <v>5121892</v>
      </c>
      <c r="I118" s="12">
        <v>1062</v>
      </c>
      <c r="J118" s="1" t="s">
        <v>10</v>
      </c>
      <c r="K118" s="1" t="s">
        <v>12</v>
      </c>
      <c r="L118" s="4">
        <v>102</v>
      </c>
      <c r="N118" s="186">
        <v>0</v>
      </c>
      <c r="P118" s="14">
        <v>12.327199999999999</v>
      </c>
      <c r="R118" s="14">
        <v>11.0267</v>
      </c>
      <c r="T118" s="14">
        <v>1.8264</v>
      </c>
      <c r="V118" s="17">
        <v>0</v>
      </c>
      <c r="X118" s="17">
        <v>3698651</v>
      </c>
      <c r="Z118" s="17">
        <v>2407024</v>
      </c>
      <c r="AB118" s="17">
        <v>1291627</v>
      </c>
      <c r="AD118" s="17">
        <v>235680</v>
      </c>
      <c r="AF118" s="17">
        <v>195261</v>
      </c>
      <c r="AH118" s="17">
        <v>40419</v>
      </c>
      <c r="AJ118" s="17">
        <v>0</v>
      </c>
      <c r="AL118" s="17">
        <v>0</v>
      </c>
      <c r="AN118" s="17">
        <v>0</v>
      </c>
      <c r="AP118" s="172">
        <v>0</v>
      </c>
      <c r="AR118" s="17">
        <v>356620</v>
      </c>
      <c r="AT118" s="17">
        <v>3932331</v>
      </c>
      <c r="AV118" s="185">
        <v>0</v>
      </c>
      <c r="AW118" s="1" t="s">
        <v>5655</v>
      </c>
      <c r="AX118" s="1" t="str">
        <f t="shared" si="1"/>
        <v>No</v>
      </c>
    </row>
    <row r="119" spans="1:50" x14ac:dyDescent="0.2">
      <c r="A119" s="1" t="s">
        <v>576</v>
      </c>
      <c r="B119" s="1" t="s">
        <v>577</v>
      </c>
      <c r="C119" s="1" t="s">
        <v>73</v>
      </c>
      <c r="D119" s="174">
        <v>2100</v>
      </c>
      <c r="E119" s="177">
        <v>20100</v>
      </c>
      <c r="F119" s="1" t="s">
        <v>302</v>
      </c>
      <c r="G119" s="1" t="s">
        <v>192</v>
      </c>
      <c r="H119" s="17">
        <v>18351295</v>
      </c>
      <c r="I119" s="12">
        <v>1026</v>
      </c>
      <c r="J119" s="1" t="s">
        <v>21</v>
      </c>
      <c r="K119" s="1" t="s">
        <v>8</v>
      </c>
      <c r="L119" s="4">
        <v>1026</v>
      </c>
      <c r="N119" s="186">
        <v>115</v>
      </c>
      <c r="P119" s="14">
        <v>31.697800000000001</v>
      </c>
      <c r="R119" s="14">
        <v>32.272300000000001</v>
      </c>
      <c r="T119" s="14">
        <v>50.298900000000003</v>
      </c>
      <c r="V119" s="17">
        <v>66454127</v>
      </c>
      <c r="X119" s="17">
        <v>75432911</v>
      </c>
      <c r="Z119" s="17">
        <v>66508822</v>
      </c>
      <c r="AB119" s="17">
        <v>8924089</v>
      </c>
      <c r="AD119" s="17">
        <v>2400318</v>
      </c>
      <c r="AF119" s="17">
        <v>2098218</v>
      </c>
      <c r="AH119" s="17">
        <v>302100</v>
      </c>
      <c r="AJ119" s="17">
        <v>8664416</v>
      </c>
      <c r="AL119" s="17">
        <v>7612216</v>
      </c>
      <c r="AN119" s="17">
        <v>286508</v>
      </c>
      <c r="AP119" s="172">
        <v>253603</v>
      </c>
      <c r="AR119" s="17">
        <v>105538101</v>
      </c>
      <c r="AT119" s="17">
        <v>3405961936</v>
      </c>
      <c r="AV119" s="185">
        <v>638.20000000000005</v>
      </c>
      <c r="AW119" s="1" t="s">
        <v>5655</v>
      </c>
      <c r="AX119" s="1" t="str">
        <f t="shared" si="1"/>
        <v>No</v>
      </c>
    </row>
    <row r="120" spans="1:50" x14ac:dyDescent="0.2">
      <c r="A120" s="1" t="s">
        <v>972</v>
      </c>
      <c r="B120" s="1" t="s">
        <v>675</v>
      </c>
      <c r="C120" s="1" t="s">
        <v>45</v>
      </c>
      <c r="D120" s="174">
        <v>5182</v>
      </c>
      <c r="E120" s="177">
        <v>50182</v>
      </c>
      <c r="F120" s="1" t="s">
        <v>196</v>
      </c>
      <c r="G120" s="1" t="s">
        <v>192</v>
      </c>
      <c r="H120" s="17">
        <v>8608208</v>
      </c>
      <c r="I120" s="12">
        <v>1025</v>
      </c>
      <c r="J120" s="1" t="s">
        <v>15</v>
      </c>
      <c r="K120" s="1" t="s">
        <v>12</v>
      </c>
      <c r="L120" s="4">
        <v>111</v>
      </c>
      <c r="N120" s="186">
        <v>0</v>
      </c>
      <c r="P120" s="14">
        <v>15.2201</v>
      </c>
      <c r="R120" s="14">
        <v>9.3001000000000005</v>
      </c>
      <c r="T120" s="14">
        <v>1.9124000000000001</v>
      </c>
      <c r="V120" s="17">
        <v>0</v>
      </c>
      <c r="X120" s="17">
        <v>0</v>
      </c>
      <c r="Z120" s="17">
        <v>1660375</v>
      </c>
      <c r="AB120" s="17">
        <v>0</v>
      </c>
      <c r="AD120" s="17">
        <v>0</v>
      </c>
      <c r="AF120" s="17">
        <v>109091</v>
      </c>
      <c r="AH120" s="17">
        <v>0</v>
      </c>
      <c r="AJ120" s="17">
        <v>0</v>
      </c>
      <c r="AL120" s="17">
        <v>0</v>
      </c>
      <c r="AN120" s="17">
        <v>0</v>
      </c>
      <c r="AP120" s="172">
        <v>0</v>
      </c>
      <c r="AR120" s="17">
        <v>208626</v>
      </c>
      <c r="AT120" s="17">
        <v>1940237</v>
      </c>
      <c r="AV120" s="185">
        <v>0</v>
      </c>
      <c r="AW120" s="1" t="s">
        <v>5655</v>
      </c>
      <c r="AX120" s="1" t="str">
        <f t="shared" si="1"/>
        <v>No</v>
      </c>
    </row>
    <row r="121" spans="1:50" x14ac:dyDescent="0.2">
      <c r="A121" s="1" t="s">
        <v>972</v>
      </c>
      <c r="B121" s="1" t="s">
        <v>675</v>
      </c>
      <c r="C121" s="1" t="s">
        <v>45</v>
      </c>
      <c r="D121" s="174">
        <v>5182</v>
      </c>
      <c r="E121" s="177">
        <v>50182</v>
      </c>
      <c r="F121" s="1" t="s">
        <v>196</v>
      </c>
      <c r="G121" s="1" t="s">
        <v>192</v>
      </c>
      <c r="H121" s="17">
        <v>8608208</v>
      </c>
      <c r="I121" s="12">
        <v>1025</v>
      </c>
      <c r="J121" s="1" t="s">
        <v>10</v>
      </c>
      <c r="K121" s="1" t="s">
        <v>12</v>
      </c>
      <c r="L121" s="4">
        <v>914</v>
      </c>
      <c r="N121" s="186">
        <v>0</v>
      </c>
      <c r="P121" s="14">
        <v>13.698600000000001</v>
      </c>
      <c r="R121" s="14">
        <v>9.6082999999999998</v>
      </c>
      <c r="T121" s="14">
        <v>1.6966000000000001</v>
      </c>
      <c r="V121" s="17">
        <v>0</v>
      </c>
      <c r="X121" s="17">
        <v>35688897</v>
      </c>
      <c r="Z121" s="17">
        <v>31061479</v>
      </c>
      <c r="AB121" s="17">
        <v>4627418</v>
      </c>
      <c r="AD121" s="17">
        <v>2554318</v>
      </c>
      <c r="AF121" s="17">
        <v>2267498</v>
      </c>
      <c r="AH121" s="17">
        <v>286820</v>
      </c>
      <c r="AJ121" s="17">
        <v>0</v>
      </c>
      <c r="AL121" s="17">
        <v>0</v>
      </c>
      <c r="AN121" s="17">
        <v>0</v>
      </c>
      <c r="AP121" s="172">
        <v>0</v>
      </c>
      <c r="AR121" s="17">
        <v>3846989</v>
      </c>
      <c r="AT121" s="17">
        <v>36963176</v>
      </c>
      <c r="AV121" s="185">
        <v>0</v>
      </c>
      <c r="AW121" s="1" t="s">
        <v>5655</v>
      </c>
      <c r="AX121" s="1" t="str">
        <f t="shared" si="1"/>
        <v>No</v>
      </c>
    </row>
    <row r="122" spans="1:50" x14ac:dyDescent="0.2">
      <c r="A122" s="1" t="s">
        <v>5907</v>
      </c>
      <c r="B122" s="1" t="s">
        <v>500</v>
      </c>
      <c r="C122" s="1" t="s">
        <v>20</v>
      </c>
      <c r="D122" s="174">
        <v>9015</v>
      </c>
      <c r="E122" s="177">
        <v>90015</v>
      </c>
      <c r="F122" s="1" t="s">
        <v>194</v>
      </c>
      <c r="G122" s="1" t="s">
        <v>192</v>
      </c>
      <c r="H122" s="17">
        <v>3281212</v>
      </c>
      <c r="I122" s="12">
        <v>1014</v>
      </c>
      <c r="J122" s="1" t="s">
        <v>19</v>
      </c>
      <c r="K122" s="1" t="s">
        <v>8</v>
      </c>
      <c r="L122" s="4">
        <v>146</v>
      </c>
      <c r="N122" s="186">
        <v>126</v>
      </c>
      <c r="P122" s="14">
        <v>9.5675000000000008</v>
      </c>
      <c r="R122" s="14">
        <v>2.7435</v>
      </c>
      <c r="T122" s="14">
        <v>89.540999999999997</v>
      </c>
      <c r="V122" s="17">
        <v>6111898</v>
      </c>
      <c r="X122" s="17">
        <v>5361154</v>
      </c>
      <c r="Z122" s="17">
        <v>5324769</v>
      </c>
      <c r="AB122" s="17">
        <v>36385</v>
      </c>
      <c r="AD122" s="17">
        <v>561707</v>
      </c>
      <c r="AF122" s="17">
        <v>556545</v>
      </c>
      <c r="AH122" s="17">
        <v>5162</v>
      </c>
      <c r="AJ122" s="17">
        <v>3717841</v>
      </c>
      <c r="AL122" s="17">
        <v>3691470</v>
      </c>
      <c r="AN122" s="17">
        <v>386716</v>
      </c>
      <c r="AP122" s="172">
        <v>382942</v>
      </c>
      <c r="AR122" s="17">
        <v>49833591</v>
      </c>
      <c r="AT122" s="17">
        <v>136717088</v>
      </c>
      <c r="AV122" s="185">
        <v>64.400000000000006</v>
      </c>
      <c r="AW122" s="1" t="s">
        <v>5655</v>
      </c>
      <c r="AX122" s="1" t="str">
        <f t="shared" si="1"/>
        <v>No</v>
      </c>
    </row>
    <row r="123" spans="1:50" x14ac:dyDescent="0.2">
      <c r="A123" s="1" t="s">
        <v>5907</v>
      </c>
      <c r="B123" s="1" t="s">
        <v>500</v>
      </c>
      <c r="C123" s="1" t="s">
        <v>20</v>
      </c>
      <c r="D123" s="174">
        <v>9015</v>
      </c>
      <c r="E123" s="177">
        <v>90015</v>
      </c>
      <c r="F123" s="1" t="s">
        <v>194</v>
      </c>
      <c r="G123" s="1" t="s">
        <v>192</v>
      </c>
      <c r="H123" s="17">
        <v>3281212</v>
      </c>
      <c r="I123" s="12">
        <v>1014</v>
      </c>
      <c r="J123" s="1" t="s">
        <v>16</v>
      </c>
      <c r="K123" s="1" t="s">
        <v>8</v>
      </c>
      <c r="L123" s="4">
        <v>23</v>
      </c>
      <c r="N123" s="186">
        <v>23</v>
      </c>
      <c r="P123" s="14">
        <v>4.7534999999999998</v>
      </c>
      <c r="R123" s="14">
        <v>1.4359999999999999</v>
      </c>
      <c r="T123" s="14">
        <v>77.630099999999999</v>
      </c>
      <c r="V123" s="17">
        <v>626259</v>
      </c>
      <c r="X123" s="17">
        <v>501247</v>
      </c>
      <c r="Z123" s="17">
        <v>457759</v>
      </c>
      <c r="AB123" s="17">
        <v>43488</v>
      </c>
      <c r="AD123" s="17">
        <v>101311</v>
      </c>
      <c r="AF123" s="17">
        <v>96300</v>
      </c>
      <c r="AH123" s="17">
        <v>5011</v>
      </c>
      <c r="AJ123" s="17">
        <v>501247</v>
      </c>
      <c r="AL123" s="17">
        <v>457759</v>
      </c>
      <c r="AN123" s="17">
        <v>101311</v>
      </c>
      <c r="AP123" s="172">
        <v>96300</v>
      </c>
      <c r="AR123" s="17">
        <v>7475775</v>
      </c>
      <c r="AT123" s="17">
        <v>10735370</v>
      </c>
      <c r="AV123" s="185">
        <v>18.7</v>
      </c>
      <c r="AW123" s="1" t="s">
        <v>5655</v>
      </c>
      <c r="AX123" s="1" t="str">
        <f t="shared" si="1"/>
        <v>No</v>
      </c>
    </row>
    <row r="124" spans="1:50" x14ac:dyDescent="0.2">
      <c r="A124" s="1" t="s">
        <v>5907</v>
      </c>
      <c r="B124" s="1" t="s">
        <v>500</v>
      </c>
      <c r="C124" s="1" t="s">
        <v>20</v>
      </c>
      <c r="D124" s="174">
        <v>9015</v>
      </c>
      <c r="E124" s="177">
        <v>90015</v>
      </c>
      <c r="F124" s="1" t="s">
        <v>194</v>
      </c>
      <c r="G124" s="1" t="s">
        <v>192</v>
      </c>
      <c r="H124" s="17">
        <v>3281212</v>
      </c>
      <c r="I124" s="12">
        <v>1014</v>
      </c>
      <c r="J124" s="1" t="s">
        <v>10</v>
      </c>
      <c r="K124" s="1" t="s">
        <v>12</v>
      </c>
      <c r="L124" s="4">
        <v>139</v>
      </c>
      <c r="N124" s="186">
        <v>0</v>
      </c>
      <c r="P124" s="14">
        <v>7.0412999999999997</v>
      </c>
      <c r="R124" s="14">
        <v>6.2305000000000001</v>
      </c>
      <c r="T124" s="14">
        <v>1.7183999999999999</v>
      </c>
      <c r="V124" s="17">
        <v>0</v>
      </c>
      <c r="X124" s="17">
        <v>2348366</v>
      </c>
      <c r="Z124" s="17">
        <v>1826069</v>
      </c>
      <c r="AB124" s="17">
        <v>522297</v>
      </c>
      <c r="AD124" s="17">
        <v>307859</v>
      </c>
      <c r="AF124" s="17">
        <v>259338</v>
      </c>
      <c r="AH124" s="17">
        <v>48521</v>
      </c>
      <c r="AJ124" s="17">
        <v>0</v>
      </c>
      <c r="AL124" s="17">
        <v>0</v>
      </c>
      <c r="AN124" s="17">
        <v>0</v>
      </c>
      <c r="AP124" s="172">
        <v>0</v>
      </c>
      <c r="AR124" s="17">
        <v>445651</v>
      </c>
      <c r="AT124" s="17">
        <v>2776611</v>
      </c>
      <c r="AV124" s="185">
        <v>0</v>
      </c>
      <c r="AW124" s="1" t="s">
        <v>5655</v>
      </c>
      <c r="AX124" s="1" t="str">
        <f t="shared" si="1"/>
        <v>No</v>
      </c>
    </row>
    <row r="125" spans="1:50" x14ac:dyDescent="0.2">
      <c r="A125" s="1" t="s">
        <v>5907</v>
      </c>
      <c r="B125" s="1" t="s">
        <v>500</v>
      </c>
      <c r="C125" s="1" t="s">
        <v>20</v>
      </c>
      <c r="D125" s="174">
        <v>9015</v>
      </c>
      <c r="E125" s="177">
        <v>90015</v>
      </c>
      <c r="F125" s="1" t="s">
        <v>194</v>
      </c>
      <c r="G125" s="1" t="s">
        <v>192</v>
      </c>
      <c r="H125" s="17">
        <v>3281212</v>
      </c>
      <c r="I125" s="12">
        <v>1014</v>
      </c>
      <c r="J125" s="1" t="s">
        <v>11</v>
      </c>
      <c r="K125" s="1" t="s">
        <v>8</v>
      </c>
      <c r="L125" s="4">
        <v>493</v>
      </c>
      <c r="N125" s="186">
        <v>0</v>
      </c>
      <c r="P125" s="14">
        <v>7.8292000000000002</v>
      </c>
      <c r="R125" s="14">
        <v>1.9681</v>
      </c>
      <c r="T125" s="14">
        <v>59.847499999999997</v>
      </c>
      <c r="V125" s="17">
        <v>14374712</v>
      </c>
      <c r="X125" s="17">
        <v>16618811</v>
      </c>
      <c r="Z125" s="17">
        <v>14626744</v>
      </c>
      <c r="AB125" s="17">
        <v>1992067</v>
      </c>
      <c r="AD125" s="17">
        <v>2022928</v>
      </c>
      <c r="AF125" s="17">
        <v>1868233</v>
      </c>
      <c r="AH125" s="17">
        <v>154695</v>
      </c>
      <c r="AJ125" s="17">
        <v>0</v>
      </c>
      <c r="AL125" s="17">
        <v>0</v>
      </c>
      <c r="AN125" s="17">
        <v>0</v>
      </c>
      <c r="AP125" s="172">
        <v>0</v>
      </c>
      <c r="AR125" s="17">
        <v>111809076</v>
      </c>
      <c r="AT125" s="17">
        <v>220051925</v>
      </c>
      <c r="AV125" s="185">
        <v>681.17</v>
      </c>
      <c r="AW125" s="1" t="s">
        <v>5655</v>
      </c>
      <c r="AX125" s="1" t="str">
        <f t="shared" si="1"/>
        <v>No</v>
      </c>
    </row>
    <row r="126" spans="1:50" x14ac:dyDescent="0.2">
      <c r="A126" s="1" t="s">
        <v>5907</v>
      </c>
      <c r="B126" s="1" t="s">
        <v>500</v>
      </c>
      <c r="C126" s="1" t="s">
        <v>20</v>
      </c>
      <c r="D126" s="174">
        <v>9015</v>
      </c>
      <c r="E126" s="177">
        <v>90015</v>
      </c>
      <c r="F126" s="1" t="s">
        <v>194</v>
      </c>
      <c r="G126" s="1" t="s">
        <v>192</v>
      </c>
      <c r="H126" s="17">
        <v>3281212</v>
      </c>
      <c r="I126" s="12">
        <v>1014</v>
      </c>
      <c r="J126" s="1" t="s">
        <v>29</v>
      </c>
      <c r="K126" s="1" t="s">
        <v>8</v>
      </c>
      <c r="L126" s="4">
        <v>27</v>
      </c>
      <c r="N126" s="186">
        <v>27</v>
      </c>
      <c r="P126" s="14">
        <v>2.0514999999999999</v>
      </c>
      <c r="R126" s="14">
        <v>1.2524999999999999</v>
      </c>
      <c r="T126" s="14">
        <v>43.277299999999997</v>
      </c>
      <c r="V126" s="17">
        <v>486140</v>
      </c>
      <c r="X126" s="17">
        <v>304712</v>
      </c>
      <c r="Z126" s="17">
        <v>298274</v>
      </c>
      <c r="AB126" s="17">
        <v>6438</v>
      </c>
      <c r="AD126" s="17">
        <v>147006</v>
      </c>
      <c r="AF126" s="17">
        <v>145396</v>
      </c>
      <c r="AH126" s="17">
        <v>1610</v>
      </c>
      <c r="AJ126" s="17">
        <v>304712</v>
      </c>
      <c r="AL126" s="17">
        <v>298274</v>
      </c>
      <c r="AN126" s="17">
        <v>147006</v>
      </c>
      <c r="AP126" s="172">
        <v>145396</v>
      </c>
      <c r="AR126" s="17">
        <v>6292346</v>
      </c>
      <c r="AT126" s="17">
        <v>7880988</v>
      </c>
      <c r="AV126" s="185">
        <v>8.8000000000000007</v>
      </c>
      <c r="AW126" s="1" t="s">
        <v>5655</v>
      </c>
      <c r="AX126" s="1" t="str">
        <f t="shared" si="1"/>
        <v>No</v>
      </c>
    </row>
    <row r="127" spans="1:50" x14ac:dyDescent="0.2">
      <c r="A127" s="1" t="s">
        <v>5907</v>
      </c>
      <c r="B127" s="1" t="s">
        <v>500</v>
      </c>
      <c r="C127" s="1" t="s">
        <v>20</v>
      </c>
      <c r="D127" s="174">
        <v>9015</v>
      </c>
      <c r="E127" s="177">
        <v>90015</v>
      </c>
      <c r="F127" s="1" t="s">
        <v>194</v>
      </c>
      <c r="G127" s="1" t="s">
        <v>192</v>
      </c>
      <c r="H127" s="17">
        <v>3281212</v>
      </c>
      <c r="I127" s="12">
        <v>1014</v>
      </c>
      <c r="J127" s="1" t="s">
        <v>30</v>
      </c>
      <c r="K127" s="1" t="s">
        <v>8</v>
      </c>
      <c r="L127" s="4">
        <v>186</v>
      </c>
      <c r="N127" s="186">
        <v>0</v>
      </c>
      <c r="P127" s="14">
        <v>6.1402000000000001</v>
      </c>
      <c r="R127" s="14">
        <v>1.3633</v>
      </c>
      <c r="T127" s="14">
        <v>57.539400000000001</v>
      </c>
      <c r="V127" s="17">
        <v>6130365</v>
      </c>
      <c r="X127" s="17">
        <v>5556424</v>
      </c>
      <c r="Z127" s="17">
        <v>5250293</v>
      </c>
      <c r="AB127" s="17">
        <v>306131</v>
      </c>
      <c r="AD127" s="17">
        <v>892578</v>
      </c>
      <c r="AF127" s="17">
        <v>855063</v>
      </c>
      <c r="AH127" s="17">
        <v>37515</v>
      </c>
      <c r="AJ127" s="17">
        <v>0</v>
      </c>
      <c r="AL127" s="17">
        <v>0</v>
      </c>
      <c r="AN127" s="17">
        <v>0</v>
      </c>
      <c r="AP127" s="172">
        <v>0</v>
      </c>
      <c r="AR127" s="17">
        <v>49199803</v>
      </c>
      <c r="AT127" s="17">
        <v>67071940</v>
      </c>
      <c r="AV127" s="185">
        <v>163.30000000000001</v>
      </c>
      <c r="AW127" s="1" t="s">
        <v>5655</v>
      </c>
      <c r="AX127" s="1" t="str">
        <f t="shared" si="1"/>
        <v>No</v>
      </c>
    </row>
    <row r="128" spans="1:50" x14ac:dyDescent="0.2">
      <c r="A128" s="1" t="s">
        <v>824</v>
      </c>
      <c r="B128" s="1" t="s">
        <v>343</v>
      </c>
      <c r="C128" s="1" t="s">
        <v>80</v>
      </c>
      <c r="D128" s="174">
        <v>8</v>
      </c>
      <c r="E128" s="177">
        <v>8</v>
      </c>
      <c r="F128" s="1" t="s">
        <v>196</v>
      </c>
      <c r="G128" s="1" t="s">
        <v>192</v>
      </c>
      <c r="H128" s="17">
        <v>1849898</v>
      </c>
      <c r="I128" s="12">
        <v>961</v>
      </c>
      <c r="J128" s="1" t="s">
        <v>27</v>
      </c>
      <c r="K128" s="1" t="s">
        <v>12</v>
      </c>
      <c r="L128" s="4">
        <v>4</v>
      </c>
      <c r="N128" s="186">
        <v>3</v>
      </c>
      <c r="P128" s="14">
        <v>21.597100000000001</v>
      </c>
      <c r="R128" s="14">
        <v>8.5322999999999993</v>
      </c>
      <c r="T128" s="14">
        <v>55.398899999999998</v>
      </c>
      <c r="V128" s="17">
        <v>162759</v>
      </c>
      <c r="X128" s="17">
        <v>163713</v>
      </c>
      <c r="Z128" s="17">
        <v>161503</v>
      </c>
      <c r="AB128" s="17">
        <v>2210</v>
      </c>
      <c r="AD128" s="17">
        <v>8490</v>
      </c>
      <c r="AF128" s="17">
        <v>7478</v>
      </c>
      <c r="AH128" s="17">
        <v>1012</v>
      </c>
      <c r="AJ128" s="17">
        <v>119064</v>
      </c>
      <c r="AL128" s="17">
        <v>117406</v>
      </c>
      <c r="AN128" s="17">
        <v>6168</v>
      </c>
      <c r="AP128" s="172">
        <v>5409</v>
      </c>
      <c r="AR128" s="17">
        <v>414273</v>
      </c>
      <c r="AT128" s="17">
        <v>3534689</v>
      </c>
      <c r="AV128" s="185">
        <v>29.22</v>
      </c>
      <c r="AW128" s="1" t="s">
        <v>5655</v>
      </c>
      <c r="AX128" s="1" t="str">
        <f t="shared" si="1"/>
        <v>No</v>
      </c>
    </row>
    <row r="129" spans="1:50" x14ac:dyDescent="0.2">
      <c r="A129" s="1" t="s">
        <v>824</v>
      </c>
      <c r="B129" s="1" t="s">
        <v>343</v>
      </c>
      <c r="C129" s="1" t="s">
        <v>80</v>
      </c>
      <c r="D129" s="174">
        <v>8</v>
      </c>
      <c r="E129" s="177">
        <v>8</v>
      </c>
      <c r="F129" s="1" t="s">
        <v>196</v>
      </c>
      <c r="G129" s="1" t="s">
        <v>192</v>
      </c>
      <c r="H129" s="17">
        <v>1849898</v>
      </c>
      <c r="I129" s="12">
        <v>961</v>
      </c>
      <c r="J129" s="1" t="s">
        <v>15</v>
      </c>
      <c r="K129" s="1" t="s">
        <v>12</v>
      </c>
      <c r="L129" s="4">
        <v>55</v>
      </c>
      <c r="N129" s="186">
        <v>0</v>
      </c>
      <c r="P129" s="14">
        <v>27.236799999999999</v>
      </c>
      <c r="R129" s="14">
        <v>12.356</v>
      </c>
      <c r="T129" s="14">
        <v>2.5011000000000001</v>
      </c>
      <c r="V129" s="17">
        <v>0</v>
      </c>
      <c r="X129" s="17">
        <v>0</v>
      </c>
      <c r="Z129" s="17">
        <v>1198855</v>
      </c>
      <c r="AB129" s="17">
        <v>0</v>
      </c>
      <c r="AD129" s="17">
        <v>0</v>
      </c>
      <c r="AF129" s="17">
        <v>44016</v>
      </c>
      <c r="AH129" s="17">
        <v>0</v>
      </c>
      <c r="AJ129" s="17">
        <v>0</v>
      </c>
      <c r="AL129" s="17">
        <v>0</v>
      </c>
      <c r="AN129" s="17">
        <v>0</v>
      </c>
      <c r="AP129" s="172">
        <v>0</v>
      </c>
      <c r="AR129" s="17">
        <v>110090</v>
      </c>
      <c r="AT129" s="17">
        <v>1360274</v>
      </c>
      <c r="AV129" s="185">
        <v>0</v>
      </c>
      <c r="AW129" s="1" t="s">
        <v>5655</v>
      </c>
      <c r="AX129" s="1" t="str">
        <f t="shared" si="1"/>
        <v>No</v>
      </c>
    </row>
    <row r="130" spans="1:50" x14ac:dyDescent="0.2">
      <c r="A130" s="1" t="s">
        <v>824</v>
      </c>
      <c r="B130" s="1" t="s">
        <v>343</v>
      </c>
      <c r="C130" s="1" t="s">
        <v>80</v>
      </c>
      <c r="D130" s="174">
        <v>8</v>
      </c>
      <c r="E130" s="177">
        <v>8</v>
      </c>
      <c r="F130" s="1" t="s">
        <v>196</v>
      </c>
      <c r="G130" s="1" t="s">
        <v>192</v>
      </c>
      <c r="H130" s="17">
        <v>1849898</v>
      </c>
      <c r="I130" s="12">
        <v>961</v>
      </c>
      <c r="J130" s="1" t="s">
        <v>11</v>
      </c>
      <c r="K130" s="1" t="s">
        <v>8</v>
      </c>
      <c r="L130" s="4">
        <v>561</v>
      </c>
      <c r="N130" s="186">
        <v>0</v>
      </c>
      <c r="P130" s="14">
        <v>10.9861</v>
      </c>
      <c r="R130" s="14">
        <v>3.5935999999999999</v>
      </c>
      <c r="T130" s="14">
        <v>29.201699999999999</v>
      </c>
      <c r="V130" s="17">
        <v>21351738</v>
      </c>
      <c r="X130" s="17">
        <v>25051465</v>
      </c>
      <c r="Z130" s="17">
        <v>21327681</v>
      </c>
      <c r="AB130" s="17">
        <v>3723784</v>
      </c>
      <c r="AD130" s="17">
        <v>2100825</v>
      </c>
      <c r="AF130" s="17">
        <v>1941327</v>
      </c>
      <c r="AH130" s="17">
        <v>159498</v>
      </c>
      <c r="AJ130" s="17">
        <v>0</v>
      </c>
      <c r="AL130" s="17">
        <v>0</v>
      </c>
      <c r="AN130" s="17">
        <v>0</v>
      </c>
      <c r="AP130" s="172">
        <v>0</v>
      </c>
      <c r="AR130" s="17">
        <v>56690101</v>
      </c>
      <c r="AT130" s="17">
        <v>203723813</v>
      </c>
      <c r="AV130" s="185">
        <v>1337.88</v>
      </c>
      <c r="AW130" s="1" t="s">
        <v>5655</v>
      </c>
      <c r="AX130" s="1" t="str">
        <f t="shared" ref="AX130:AX193" si="2">IF(AW130&amp;AU130&amp;AS130&amp;AQ130&amp;AO130&amp;AM130&amp;AK130&amp;AI130&amp;AG130&amp;AE130&amp;AC130&amp;AA130&amp;Y130&amp;W130&amp;U130&amp;S130&amp;Q130&amp;O130&amp;M130&lt;&gt;"","Yes","No")</f>
        <v>No</v>
      </c>
    </row>
    <row r="131" spans="1:50" x14ac:dyDescent="0.2">
      <c r="A131" s="1" t="s">
        <v>824</v>
      </c>
      <c r="B131" s="1" t="s">
        <v>343</v>
      </c>
      <c r="C131" s="1" t="s">
        <v>80</v>
      </c>
      <c r="D131" s="174">
        <v>8</v>
      </c>
      <c r="E131" s="177">
        <v>8</v>
      </c>
      <c r="F131" s="1" t="s">
        <v>196</v>
      </c>
      <c r="G131" s="1" t="s">
        <v>192</v>
      </c>
      <c r="H131" s="17">
        <v>1849898</v>
      </c>
      <c r="I131" s="12">
        <v>961</v>
      </c>
      <c r="J131" s="1" t="s">
        <v>10</v>
      </c>
      <c r="K131" s="1" t="s">
        <v>12</v>
      </c>
      <c r="L131" s="4">
        <v>225</v>
      </c>
      <c r="N131" s="186">
        <v>0</v>
      </c>
      <c r="P131" s="14">
        <v>12.493</v>
      </c>
      <c r="R131" s="14">
        <v>9.2401</v>
      </c>
      <c r="T131" s="14">
        <v>1.8882000000000001</v>
      </c>
      <c r="V131" s="17">
        <v>0</v>
      </c>
      <c r="X131" s="17">
        <v>7060014</v>
      </c>
      <c r="Z131" s="17">
        <v>5948183</v>
      </c>
      <c r="AB131" s="17">
        <v>1111831</v>
      </c>
      <c r="AD131" s="17">
        <v>549258</v>
      </c>
      <c r="AF131" s="17">
        <v>476121</v>
      </c>
      <c r="AH131" s="17">
        <v>73137</v>
      </c>
      <c r="AJ131" s="17">
        <v>0</v>
      </c>
      <c r="AL131" s="17">
        <v>0</v>
      </c>
      <c r="AN131" s="17">
        <v>0</v>
      </c>
      <c r="AP131" s="172">
        <v>0</v>
      </c>
      <c r="AR131" s="17">
        <v>898989</v>
      </c>
      <c r="AT131" s="17">
        <v>8306781</v>
      </c>
      <c r="AV131" s="185">
        <v>0</v>
      </c>
      <c r="AW131" s="1" t="s">
        <v>5655</v>
      </c>
      <c r="AX131" s="1" t="str">
        <f t="shared" si="2"/>
        <v>No</v>
      </c>
    </row>
    <row r="132" spans="1:50" x14ac:dyDescent="0.2">
      <c r="A132" s="1" t="s">
        <v>824</v>
      </c>
      <c r="B132" s="1" t="s">
        <v>343</v>
      </c>
      <c r="C132" s="1" t="s">
        <v>80</v>
      </c>
      <c r="D132" s="174">
        <v>8</v>
      </c>
      <c r="E132" s="177">
        <v>8</v>
      </c>
      <c r="F132" s="1" t="s">
        <v>196</v>
      </c>
      <c r="G132" s="1" t="s">
        <v>192</v>
      </c>
      <c r="H132" s="17">
        <v>1849898</v>
      </c>
      <c r="I132" s="12">
        <v>961</v>
      </c>
      <c r="J132" s="1" t="s">
        <v>19</v>
      </c>
      <c r="K132" s="1" t="s">
        <v>8</v>
      </c>
      <c r="L132" s="4">
        <v>116</v>
      </c>
      <c r="N132" s="186">
        <v>58</v>
      </c>
      <c r="P132" s="14">
        <v>14.266999999999999</v>
      </c>
      <c r="R132" s="14">
        <v>5.4002999999999997</v>
      </c>
      <c r="T132" s="14">
        <v>62.163200000000003</v>
      </c>
      <c r="V132" s="17">
        <v>9046438</v>
      </c>
      <c r="X132" s="17">
        <v>9046229</v>
      </c>
      <c r="Z132" s="17">
        <v>8932446</v>
      </c>
      <c r="AB132" s="17">
        <v>113783</v>
      </c>
      <c r="AD132" s="17">
        <v>635711</v>
      </c>
      <c r="AF132" s="17">
        <v>626091</v>
      </c>
      <c r="AH132" s="17">
        <v>9620</v>
      </c>
      <c r="AJ132" s="17">
        <v>4544076</v>
      </c>
      <c r="AL132" s="17">
        <v>4486727</v>
      </c>
      <c r="AN132" s="17">
        <v>319248</v>
      </c>
      <c r="AP132" s="172">
        <v>314378</v>
      </c>
      <c r="AR132" s="17">
        <v>38919828</v>
      </c>
      <c r="AT132" s="17">
        <v>210180550</v>
      </c>
      <c r="AV132" s="185">
        <v>118.91</v>
      </c>
      <c r="AW132" s="1" t="s">
        <v>5655</v>
      </c>
      <c r="AX132" s="1" t="str">
        <f t="shared" si="2"/>
        <v>No</v>
      </c>
    </row>
    <row r="133" spans="1:50" x14ac:dyDescent="0.2">
      <c r="A133" s="1" t="s">
        <v>694</v>
      </c>
      <c r="B133" s="1" t="s">
        <v>695</v>
      </c>
      <c r="C133" s="1" t="s">
        <v>81</v>
      </c>
      <c r="D133" s="174">
        <v>3022</v>
      </c>
      <c r="E133" s="177">
        <v>30022</v>
      </c>
      <c r="F133" s="1" t="s">
        <v>196</v>
      </c>
      <c r="G133" s="1" t="s">
        <v>192</v>
      </c>
      <c r="H133" s="17">
        <v>1733853</v>
      </c>
      <c r="I133" s="12">
        <v>933</v>
      </c>
      <c r="J133" s="1" t="s">
        <v>82</v>
      </c>
      <c r="K133" s="1" t="s">
        <v>8</v>
      </c>
      <c r="L133" s="4">
        <v>2</v>
      </c>
      <c r="N133" s="186">
        <v>2</v>
      </c>
      <c r="P133" s="14">
        <v>2.3378999999999999</v>
      </c>
      <c r="R133" s="14">
        <v>0.1169</v>
      </c>
      <c r="T133" s="14">
        <v>97.841499999999996</v>
      </c>
      <c r="V133" s="17">
        <v>14586</v>
      </c>
      <c r="X133" s="17">
        <v>14586</v>
      </c>
      <c r="Z133" s="17">
        <v>14586</v>
      </c>
      <c r="AB133" s="17">
        <v>0</v>
      </c>
      <c r="AD133" s="17">
        <v>6239</v>
      </c>
      <c r="AF133" s="17">
        <v>6239</v>
      </c>
      <c r="AH133" s="17">
        <v>0</v>
      </c>
      <c r="AJ133" s="17">
        <v>14586</v>
      </c>
      <c r="AL133" s="17">
        <v>14586</v>
      </c>
      <c r="AN133" s="17">
        <v>6239</v>
      </c>
      <c r="AP133" s="172">
        <v>6239</v>
      </c>
      <c r="AR133" s="17">
        <v>610433</v>
      </c>
      <c r="AT133" s="17">
        <v>71333</v>
      </c>
      <c r="AV133" s="185">
        <v>0.2</v>
      </c>
      <c r="AW133" s="1" t="s">
        <v>5655</v>
      </c>
      <c r="AX133" s="1" t="str">
        <f t="shared" si="2"/>
        <v>No</v>
      </c>
    </row>
    <row r="134" spans="1:50" x14ac:dyDescent="0.2">
      <c r="A134" s="1" t="s">
        <v>694</v>
      </c>
      <c r="B134" s="1" t="s">
        <v>695</v>
      </c>
      <c r="C134" s="1" t="s">
        <v>81</v>
      </c>
      <c r="D134" s="174">
        <v>3022</v>
      </c>
      <c r="E134" s="177">
        <v>30022</v>
      </c>
      <c r="F134" s="1" t="s">
        <v>196</v>
      </c>
      <c r="G134" s="1" t="s">
        <v>192</v>
      </c>
      <c r="H134" s="17">
        <v>1733853</v>
      </c>
      <c r="I134" s="12">
        <v>933</v>
      </c>
      <c r="J134" s="1" t="s">
        <v>11</v>
      </c>
      <c r="K134" s="1" t="s">
        <v>8</v>
      </c>
      <c r="L134" s="4">
        <v>603</v>
      </c>
      <c r="N134" s="186">
        <v>0</v>
      </c>
      <c r="P134" s="14">
        <v>12.9437</v>
      </c>
      <c r="R134" s="14">
        <v>4.1890000000000001</v>
      </c>
      <c r="T134" s="14">
        <v>32.833599999999997</v>
      </c>
      <c r="V134" s="17">
        <v>21210825</v>
      </c>
      <c r="X134" s="17">
        <v>26811937</v>
      </c>
      <c r="Z134" s="17">
        <v>21183003</v>
      </c>
      <c r="AB134" s="17">
        <v>5628934</v>
      </c>
      <c r="AD134" s="17">
        <v>1881756</v>
      </c>
      <c r="AF134" s="17">
        <v>1636544</v>
      </c>
      <c r="AH134" s="17">
        <v>245212</v>
      </c>
      <c r="AJ134" s="17">
        <v>0</v>
      </c>
      <c r="AL134" s="17">
        <v>0</v>
      </c>
      <c r="AN134" s="17">
        <v>0</v>
      </c>
      <c r="AP134" s="172">
        <v>0</v>
      </c>
      <c r="AR134" s="17">
        <v>53733622</v>
      </c>
      <c r="AT134" s="17">
        <v>225092162</v>
      </c>
      <c r="AV134" s="185">
        <v>1645.25</v>
      </c>
      <c r="AW134" s="1" t="s">
        <v>5655</v>
      </c>
      <c r="AX134" s="1" t="str">
        <f t="shared" si="2"/>
        <v>No</v>
      </c>
    </row>
    <row r="135" spans="1:50" x14ac:dyDescent="0.2">
      <c r="A135" s="1" t="s">
        <v>694</v>
      </c>
      <c r="B135" s="1" t="s">
        <v>695</v>
      </c>
      <c r="C135" s="1" t="s">
        <v>81</v>
      </c>
      <c r="D135" s="174">
        <v>3022</v>
      </c>
      <c r="E135" s="177">
        <v>30022</v>
      </c>
      <c r="F135" s="1" t="s">
        <v>196</v>
      </c>
      <c r="G135" s="1" t="s">
        <v>192</v>
      </c>
      <c r="H135" s="17">
        <v>1733853</v>
      </c>
      <c r="I135" s="12">
        <v>933</v>
      </c>
      <c r="J135" s="1" t="s">
        <v>10</v>
      </c>
      <c r="K135" s="1" t="s">
        <v>12</v>
      </c>
      <c r="L135" s="4">
        <v>270</v>
      </c>
      <c r="N135" s="186">
        <v>0</v>
      </c>
      <c r="P135" s="14">
        <v>15.0992</v>
      </c>
      <c r="R135" s="14">
        <v>7.9951999999999996</v>
      </c>
      <c r="T135" s="14">
        <v>2.3908</v>
      </c>
      <c r="V135" s="17">
        <v>0</v>
      </c>
      <c r="X135" s="17">
        <v>10435750</v>
      </c>
      <c r="Z135" s="17">
        <v>9247647</v>
      </c>
      <c r="AB135" s="17">
        <v>1188103</v>
      </c>
      <c r="AD135" s="17">
        <v>669735</v>
      </c>
      <c r="AF135" s="17">
        <v>612460</v>
      </c>
      <c r="AH135" s="17">
        <v>57275</v>
      </c>
      <c r="AJ135" s="17">
        <v>0</v>
      </c>
      <c r="AL135" s="17">
        <v>0</v>
      </c>
      <c r="AN135" s="17">
        <v>0</v>
      </c>
      <c r="AP135" s="172">
        <v>0</v>
      </c>
      <c r="AR135" s="17">
        <v>1464260</v>
      </c>
      <c r="AT135" s="17">
        <v>11706990</v>
      </c>
      <c r="AV135" s="185">
        <v>0</v>
      </c>
      <c r="AW135" s="1" t="s">
        <v>5655</v>
      </c>
      <c r="AX135" s="1" t="str">
        <f t="shared" si="2"/>
        <v>No</v>
      </c>
    </row>
    <row r="136" spans="1:50" x14ac:dyDescent="0.2">
      <c r="A136" s="1" t="s">
        <v>694</v>
      </c>
      <c r="B136" s="1" t="s">
        <v>695</v>
      </c>
      <c r="C136" s="1" t="s">
        <v>81</v>
      </c>
      <c r="D136" s="174">
        <v>3022</v>
      </c>
      <c r="E136" s="177">
        <v>30022</v>
      </c>
      <c r="F136" s="1" t="s">
        <v>196</v>
      </c>
      <c r="G136" s="1" t="s">
        <v>192</v>
      </c>
      <c r="H136" s="17">
        <v>1733853</v>
      </c>
      <c r="I136" s="12">
        <v>933</v>
      </c>
      <c r="J136" s="1" t="s">
        <v>19</v>
      </c>
      <c r="K136" s="1" t="s">
        <v>8</v>
      </c>
      <c r="L136" s="4">
        <v>58</v>
      </c>
      <c r="N136" s="186">
        <v>29</v>
      </c>
      <c r="P136" s="14">
        <v>12.824299999999999</v>
      </c>
      <c r="R136" s="14">
        <v>3.9529000000000001</v>
      </c>
      <c r="T136" s="14">
        <v>44.936599999999999</v>
      </c>
      <c r="V136" s="17">
        <v>2186408</v>
      </c>
      <c r="X136" s="17">
        <v>2244077</v>
      </c>
      <c r="Z136" s="17">
        <v>2184781</v>
      </c>
      <c r="AB136" s="17">
        <v>59296</v>
      </c>
      <c r="AD136" s="17">
        <v>175262</v>
      </c>
      <c r="AF136" s="17">
        <v>170363</v>
      </c>
      <c r="AH136" s="17">
        <v>4899</v>
      </c>
      <c r="AJ136" s="17">
        <v>1550674</v>
      </c>
      <c r="AL136" s="17">
        <v>1491379</v>
      </c>
      <c r="AN136" s="17">
        <v>119374</v>
      </c>
      <c r="AP136" s="172">
        <v>114507</v>
      </c>
      <c r="AR136" s="17">
        <v>7655539</v>
      </c>
      <c r="AT136" s="17">
        <v>30261649</v>
      </c>
      <c r="AV136" s="185">
        <v>49.64</v>
      </c>
      <c r="AW136" s="1" t="s">
        <v>5655</v>
      </c>
      <c r="AX136" s="1" t="str">
        <f t="shared" si="2"/>
        <v>No</v>
      </c>
    </row>
    <row r="137" spans="1:50" x14ac:dyDescent="0.2">
      <c r="A137" s="1" t="s">
        <v>5908</v>
      </c>
      <c r="B137" s="1" t="s">
        <v>604</v>
      </c>
      <c r="C137" s="1" t="s">
        <v>56</v>
      </c>
      <c r="D137" s="174">
        <v>5027</v>
      </c>
      <c r="E137" s="177">
        <v>50027</v>
      </c>
      <c r="F137" s="1" t="s">
        <v>302</v>
      </c>
      <c r="G137" s="1" t="s">
        <v>192</v>
      </c>
      <c r="H137" s="17">
        <v>2650890</v>
      </c>
      <c r="I137" s="12">
        <v>854</v>
      </c>
      <c r="J137" s="1" t="s">
        <v>19</v>
      </c>
      <c r="K137" s="1" t="s">
        <v>8</v>
      </c>
      <c r="L137" s="4">
        <v>76</v>
      </c>
      <c r="N137" s="186">
        <v>23</v>
      </c>
      <c r="P137" s="14">
        <v>12.5389</v>
      </c>
      <c r="R137" s="14">
        <v>4.0182000000000002</v>
      </c>
      <c r="T137" s="14">
        <v>58.6387</v>
      </c>
      <c r="V137" s="17">
        <v>5268503</v>
      </c>
      <c r="X137" s="17">
        <v>5474572</v>
      </c>
      <c r="Z137" s="17">
        <v>5336357</v>
      </c>
      <c r="AB137" s="17">
        <v>138215</v>
      </c>
      <c r="AD137" s="17">
        <v>446376</v>
      </c>
      <c r="AF137" s="17">
        <v>425583</v>
      </c>
      <c r="AH137" s="17">
        <v>20793</v>
      </c>
      <c r="AJ137" s="17">
        <v>1996472</v>
      </c>
      <c r="AL137" s="17">
        <v>1934151</v>
      </c>
      <c r="AN137" s="17">
        <v>154511</v>
      </c>
      <c r="AP137" s="172">
        <v>146891</v>
      </c>
      <c r="AR137" s="17">
        <v>24955617</v>
      </c>
      <c r="AT137" s="17">
        <v>100276941</v>
      </c>
      <c r="AV137" s="185">
        <v>44.26</v>
      </c>
      <c r="AW137" s="1" t="s">
        <v>5655</v>
      </c>
      <c r="AX137" s="1" t="str">
        <f t="shared" si="2"/>
        <v>No</v>
      </c>
    </row>
    <row r="138" spans="1:50" x14ac:dyDescent="0.2">
      <c r="A138" s="1" t="s">
        <v>5908</v>
      </c>
      <c r="B138" s="1" t="s">
        <v>604</v>
      </c>
      <c r="C138" s="1" t="s">
        <v>56</v>
      </c>
      <c r="D138" s="174">
        <v>5027</v>
      </c>
      <c r="E138" s="177">
        <v>50027</v>
      </c>
      <c r="F138" s="1" t="s">
        <v>302</v>
      </c>
      <c r="G138" s="1" t="s">
        <v>192</v>
      </c>
      <c r="H138" s="17">
        <v>2650890</v>
      </c>
      <c r="I138" s="12">
        <v>854</v>
      </c>
      <c r="J138" s="1" t="s">
        <v>21</v>
      </c>
      <c r="K138" s="1" t="s">
        <v>12</v>
      </c>
      <c r="L138" s="4">
        <v>20</v>
      </c>
      <c r="N138" s="186">
        <v>4</v>
      </c>
      <c r="P138" s="14">
        <v>38.506399999999999</v>
      </c>
      <c r="R138" s="14">
        <v>24.693100000000001</v>
      </c>
      <c r="T138" s="14">
        <v>50.544199999999996</v>
      </c>
      <c r="V138" s="17">
        <v>587833</v>
      </c>
      <c r="X138" s="17">
        <v>622816</v>
      </c>
      <c r="Z138" s="17">
        <v>599814</v>
      </c>
      <c r="AB138" s="17">
        <v>23002</v>
      </c>
      <c r="AD138" s="17">
        <v>17294</v>
      </c>
      <c r="AF138" s="17">
        <v>15577</v>
      </c>
      <c r="AH138" s="17">
        <v>1717</v>
      </c>
      <c r="AJ138" s="17">
        <v>152498</v>
      </c>
      <c r="AL138" s="17">
        <v>146958</v>
      </c>
      <c r="AN138" s="17">
        <v>4219</v>
      </c>
      <c r="AP138" s="172">
        <v>3798</v>
      </c>
      <c r="AR138" s="17">
        <v>787327</v>
      </c>
      <c r="AT138" s="17">
        <v>19441510</v>
      </c>
      <c r="AV138" s="185">
        <v>77.900000000000006</v>
      </c>
      <c r="AW138" s="1" t="s">
        <v>5655</v>
      </c>
      <c r="AX138" s="1" t="str">
        <f t="shared" si="2"/>
        <v>No</v>
      </c>
    </row>
    <row r="139" spans="1:50" x14ac:dyDescent="0.2">
      <c r="A139" s="1" t="s">
        <v>5908</v>
      </c>
      <c r="B139" s="1" t="s">
        <v>604</v>
      </c>
      <c r="C139" s="1" t="s">
        <v>56</v>
      </c>
      <c r="D139" s="174">
        <v>5027</v>
      </c>
      <c r="E139" s="177">
        <v>50027</v>
      </c>
      <c r="F139" s="1" t="s">
        <v>302</v>
      </c>
      <c r="G139" s="1" t="s">
        <v>192</v>
      </c>
      <c r="H139" s="17">
        <v>2650890</v>
      </c>
      <c r="I139" s="12">
        <v>854</v>
      </c>
      <c r="J139" s="1" t="s">
        <v>11</v>
      </c>
      <c r="K139" s="1" t="s">
        <v>8</v>
      </c>
      <c r="L139" s="4">
        <v>758</v>
      </c>
      <c r="N139" s="186">
        <v>0</v>
      </c>
      <c r="P139" s="14">
        <v>11.900399999999999</v>
      </c>
      <c r="R139" s="14">
        <v>4.7355</v>
      </c>
      <c r="T139" s="14">
        <v>26.786999999999999</v>
      </c>
      <c r="V139" s="17">
        <v>24428546</v>
      </c>
      <c r="X139" s="17">
        <v>31074823</v>
      </c>
      <c r="Z139" s="17">
        <v>24394520</v>
      </c>
      <c r="AB139" s="17">
        <v>6680303</v>
      </c>
      <c r="AD139" s="17">
        <v>2390361</v>
      </c>
      <c r="AF139" s="17">
        <v>2049890</v>
      </c>
      <c r="AH139" s="17">
        <v>340471</v>
      </c>
      <c r="AJ139" s="17">
        <v>0</v>
      </c>
      <c r="AL139" s="17">
        <v>0</v>
      </c>
      <c r="AN139" s="17">
        <v>0</v>
      </c>
      <c r="AP139" s="172">
        <v>0</v>
      </c>
      <c r="AR139" s="17">
        <v>54910461</v>
      </c>
      <c r="AT139" s="17">
        <v>260030296</v>
      </c>
      <c r="AV139" s="185">
        <v>2622.23</v>
      </c>
      <c r="AW139" s="1" t="s">
        <v>5655</v>
      </c>
      <c r="AX139" s="1" t="str">
        <f t="shared" si="2"/>
        <v>No</v>
      </c>
    </row>
    <row r="140" spans="1:50" x14ac:dyDescent="0.2">
      <c r="A140" s="1" t="s">
        <v>607</v>
      </c>
      <c r="B140" s="1" t="s">
        <v>209</v>
      </c>
      <c r="C140" s="1" t="s">
        <v>40</v>
      </c>
      <c r="D140" s="174">
        <v>4022</v>
      </c>
      <c r="E140" s="177">
        <v>40022</v>
      </c>
      <c r="F140" s="1" t="s">
        <v>196</v>
      </c>
      <c r="G140" s="1" t="s">
        <v>192</v>
      </c>
      <c r="H140" s="17">
        <v>4515419</v>
      </c>
      <c r="I140" s="12">
        <v>846</v>
      </c>
      <c r="J140" s="1" t="s">
        <v>10</v>
      </c>
      <c r="K140" s="1" t="s">
        <v>12</v>
      </c>
      <c r="L140" s="4">
        <v>169</v>
      </c>
      <c r="N140" s="186">
        <v>0</v>
      </c>
      <c r="P140" s="14">
        <v>16.4223</v>
      </c>
      <c r="R140" s="14">
        <v>13.907500000000001</v>
      </c>
      <c r="T140" s="14">
        <v>1.6698999999999999</v>
      </c>
      <c r="V140" s="17">
        <v>0</v>
      </c>
      <c r="X140" s="17">
        <v>8888002</v>
      </c>
      <c r="Z140" s="17">
        <v>7096648</v>
      </c>
      <c r="AB140" s="17">
        <v>1791354</v>
      </c>
      <c r="AD140" s="17">
        <v>527982</v>
      </c>
      <c r="AF140" s="17">
        <v>432134</v>
      </c>
      <c r="AH140" s="17">
        <v>95848</v>
      </c>
      <c r="AJ140" s="17">
        <v>0</v>
      </c>
      <c r="AL140" s="17">
        <v>0</v>
      </c>
      <c r="AN140" s="17">
        <v>0</v>
      </c>
      <c r="AP140" s="172">
        <v>0</v>
      </c>
      <c r="AR140" s="17">
        <v>721642</v>
      </c>
      <c r="AT140" s="17">
        <v>10036212</v>
      </c>
      <c r="AV140" s="185">
        <v>0</v>
      </c>
      <c r="AW140" s="1" t="s">
        <v>5655</v>
      </c>
      <c r="AX140" s="1" t="str">
        <f t="shared" si="2"/>
        <v>No</v>
      </c>
    </row>
    <row r="141" spans="1:50" x14ac:dyDescent="0.2">
      <c r="A141" s="1" t="s">
        <v>607</v>
      </c>
      <c r="B141" s="1" t="s">
        <v>209</v>
      </c>
      <c r="C141" s="1" t="s">
        <v>40</v>
      </c>
      <c r="D141" s="174">
        <v>4022</v>
      </c>
      <c r="E141" s="177">
        <v>40022</v>
      </c>
      <c r="F141" s="1" t="s">
        <v>196</v>
      </c>
      <c r="G141" s="1" t="s">
        <v>192</v>
      </c>
      <c r="H141" s="17">
        <v>4515419</v>
      </c>
      <c r="I141" s="12">
        <v>846</v>
      </c>
      <c r="J141" s="1" t="s">
        <v>11</v>
      </c>
      <c r="K141" s="1" t="s">
        <v>8</v>
      </c>
      <c r="L141" s="4">
        <v>465</v>
      </c>
      <c r="N141" s="186">
        <v>0</v>
      </c>
      <c r="P141" s="14">
        <v>12.3194</v>
      </c>
      <c r="R141" s="14">
        <v>4.5185000000000004</v>
      </c>
      <c r="T141" s="14">
        <v>24.503699999999998</v>
      </c>
      <c r="V141" s="17">
        <v>27467867</v>
      </c>
      <c r="X141" s="17">
        <v>30939011</v>
      </c>
      <c r="Z141" s="17">
        <v>27327203</v>
      </c>
      <c r="AB141" s="17">
        <v>3611808</v>
      </c>
      <c r="AD141" s="17">
        <v>2371940</v>
      </c>
      <c r="AF141" s="17">
        <v>2218225</v>
      </c>
      <c r="AH141" s="17">
        <v>153715</v>
      </c>
      <c r="AJ141" s="17">
        <v>0</v>
      </c>
      <c r="AL141" s="17">
        <v>0</v>
      </c>
      <c r="AN141" s="17">
        <v>0</v>
      </c>
      <c r="AP141" s="172">
        <v>0</v>
      </c>
      <c r="AR141" s="17">
        <v>54354650</v>
      </c>
      <c r="AT141" s="17">
        <v>245601162</v>
      </c>
      <c r="AV141" s="185">
        <v>1754.91</v>
      </c>
      <c r="AW141" s="1" t="s">
        <v>5655</v>
      </c>
      <c r="AX141" s="1" t="str">
        <f t="shared" si="2"/>
        <v>No</v>
      </c>
    </row>
    <row r="142" spans="1:50" x14ac:dyDescent="0.2">
      <c r="A142" s="1" t="s">
        <v>607</v>
      </c>
      <c r="B142" s="1" t="s">
        <v>209</v>
      </c>
      <c r="C142" s="1" t="s">
        <v>40</v>
      </c>
      <c r="D142" s="174">
        <v>4022</v>
      </c>
      <c r="E142" s="177">
        <v>40022</v>
      </c>
      <c r="F142" s="1" t="s">
        <v>196</v>
      </c>
      <c r="G142" s="1" t="s">
        <v>192</v>
      </c>
      <c r="H142" s="17">
        <v>4515419</v>
      </c>
      <c r="I142" s="12">
        <v>846</v>
      </c>
      <c r="J142" s="1" t="s">
        <v>25</v>
      </c>
      <c r="K142" s="1" t="s">
        <v>8</v>
      </c>
      <c r="L142" s="4">
        <v>212</v>
      </c>
      <c r="N142" s="186">
        <v>39</v>
      </c>
      <c r="P142" s="14">
        <v>26.598700000000001</v>
      </c>
      <c r="R142" s="14">
        <v>6.9123000000000001</v>
      </c>
      <c r="T142" s="14">
        <v>77.514499999999998</v>
      </c>
      <c r="V142" s="17">
        <v>22454507</v>
      </c>
      <c r="X142" s="17">
        <v>23221947</v>
      </c>
      <c r="Z142" s="17">
        <v>22334099</v>
      </c>
      <c r="AB142" s="17">
        <v>887848</v>
      </c>
      <c r="AD142" s="17">
        <v>870346</v>
      </c>
      <c r="AF142" s="17">
        <v>839670</v>
      </c>
      <c r="AH142" s="17">
        <v>30676</v>
      </c>
      <c r="AJ142" s="17">
        <v>4057697</v>
      </c>
      <c r="AL142" s="17">
        <v>3950863</v>
      </c>
      <c r="AN142" s="17">
        <v>155919</v>
      </c>
      <c r="AP142" s="172">
        <v>150094</v>
      </c>
      <c r="AR142" s="17">
        <v>65086630</v>
      </c>
      <c r="AT142" s="17">
        <v>449895831</v>
      </c>
      <c r="AV142" s="185">
        <v>96.06</v>
      </c>
      <c r="AW142" s="1" t="s">
        <v>5655</v>
      </c>
      <c r="AX142" s="1" t="str">
        <f t="shared" si="2"/>
        <v>No</v>
      </c>
    </row>
    <row r="143" spans="1:50" x14ac:dyDescent="0.2">
      <c r="A143" s="1" t="s">
        <v>831</v>
      </c>
      <c r="B143" s="1" t="s">
        <v>832</v>
      </c>
      <c r="C143" s="1" t="s">
        <v>89</v>
      </c>
      <c r="D143" s="174">
        <v>6011</v>
      </c>
      <c r="E143" s="177">
        <v>60011</v>
      </c>
      <c r="F143" s="1" t="s">
        <v>196</v>
      </c>
      <c r="G143" s="1" t="s">
        <v>192</v>
      </c>
      <c r="H143" s="17">
        <v>1758210</v>
      </c>
      <c r="I143" s="12">
        <v>824</v>
      </c>
      <c r="J143" s="1" t="s">
        <v>15</v>
      </c>
      <c r="K143" s="1" t="s">
        <v>12</v>
      </c>
      <c r="L143" s="4">
        <v>2</v>
      </c>
      <c r="N143" s="186">
        <v>0</v>
      </c>
      <c r="P143" s="14">
        <v>11.773099999999999</v>
      </c>
      <c r="R143" s="14">
        <v>7.3433000000000002</v>
      </c>
      <c r="T143" s="14">
        <v>1.6067</v>
      </c>
      <c r="V143" s="17">
        <v>0</v>
      </c>
      <c r="X143" s="17">
        <v>0</v>
      </c>
      <c r="Z143" s="17">
        <v>45915</v>
      </c>
      <c r="AB143" s="17">
        <v>0</v>
      </c>
      <c r="AD143" s="17">
        <v>0</v>
      </c>
      <c r="AF143" s="17">
        <v>3900</v>
      </c>
      <c r="AH143" s="17">
        <v>0</v>
      </c>
      <c r="AJ143" s="17">
        <v>0</v>
      </c>
      <c r="AL143" s="17">
        <v>0</v>
      </c>
      <c r="AN143" s="17">
        <v>0</v>
      </c>
      <c r="AP143" s="172">
        <v>0</v>
      </c>
      <c r="AR143" s="17">
        <v>6266</v>
      </c>
      <c r="AT143" s="17">
        <v>46013</v>
      </c>
      <c r="AV143" s="185">
        <v>0</v>
      </c>
      <c r="AW143" s="1" t="s">
        <v>5655</v>
      </c>
      <c r="AX143" s="1" t="str">
        <f t="shared" si="2"/>
        <v>No</v>
      </c>
    </row>
    <row r="144" spans="1:50" x14ac:dyDescent="0.2">
      <c r="A144" s="1" t="s">
        <v>831</v>
      </c>
      <c r="B144" s="1" t="s">
        <v>832</v>
      </c>
      <c r="C144" s="1" t="s">
        <v>89</v>
      </c>
      <c r="D144" s="174">
        <v>6011</v>
      </c>
      <c r="E144" s="177">
        <v>60011</v>
      </c>
      <c r="F144" s="1" t="s">
        <v>196</v>
      </c>
      <c r="G144" s="1" t="s">
        <v>192</v>
      </c>
      <c r="H144" s="17">
        <v>1758210</v>
      </c>
      <c r="I144" s="12">
        <v>824</v>
      </c>
      <c r="J144" s="1" t="s">
        <v>13</v>
      </c>
      <c r="K144" s="1" t="s">
        <v>12</v>
      </c>
      <c r="L144" s="4">
        <v>220</v>
      </c>
      <c r="N144" s="186">
        <v>0</v>
      </c>
      <c r="P144" s="14">
        <v>46.980899999999998</v>
      </c>
      <c r="R144" s="14">
        <v>49.195500000000003</v>
      </c>
      <c r="T144" s="14">
        <v>5.1508000000000003</v>
      </c>
      <c r="V144" s="17">
        <v>0</v>
      </c>
      <c r="X144" s="17">
        <v>4763771</v>
      </c>
      <c r="Z144" s="17">
        <v>4763771</v>
      </c>
      <c r="AB144" s="17">
        <v>0</v>
      </c>
      <c r="AD144" s="17">
        <v>101398</v>
      </c>
      <c r="AF144" s="17">
        <v>101398</v>
      </c>
      <c r="AH144" s="17">
        <v>0</v>
      </c>
      <c r="AJ144" s="17">
        <v>0</v>
      </c>
      <c r="AL144" s="17">
        <v>0</v>
      </c>
      <c r="AN144" s="17">
        <v>0</v>
      </c>
      <c r="AP144" s="172">
        <v>0</v>
      </c>
      <c r="AR144" s="17">
        <v>522277</v>
      </c>
      <c r="AT144" s="17">
        <v>25693681</v>
      </c>
      <c r="AV144" s="185">
        <v>0</v>
      </c>
      <c r="AW144" s="1" t="s">
        <v>5655</v>
      </c>
      <c r="AX144" s="1" t="str">
        <f t="shared" si="2"/>
        <v>No</v>
      </c>
    </row>
    <row r="145" spans="1:50" x14ac:dyDescent="0.2">
      <c r="A145" s="1" t="s">
        <v>831</v>
      </c>
      <c r="B145" s="1" t="s">
        <v>832</v>
      </c>
      <c r="C145" s="1" t="s">
        <v>89</v>
      </c>
      <c r="D145" s="174">
        <v>6011</v>
      </c>
      <c r="E145" s="177">
        <v>60011</v>
      </c>
      <c r="F145" s="1" t="s">
        <v>196</v>
      </c>
      <c r="G145" s="1" t="s">
        <v>192</v>
      </c>
      <c r="H145" s="17">
        <v>1758210</v>
      </c>
      <c r="I145" s="12">
        <v>824</v>
      </c>
      <c r="J145" s="1" t="s">
        <v>10</v>
      </c>
      <c r="K145" s="1" t="s">
        <v>12</v>
      </c>
      <c r="L145" s="4">
        <v>110</v>
      </c>
      <c r="N145" s="186">
        <v>0</v>
      </c>
      <c r="P145" s="14">
        <v>18.9785</v>
      </c>
      <c r="R145" s="14">
        <v>12.7393</v>
      </c>
      <c r="T145" s="14">
        <v>1.8421000000000001</v>
      </c>
      <c r="V145" s="17">
        <v>0</v>
      </c>
      <c r="X145" s="17">
        <v>6694458</v>
      </c>
      <c r="Z145" s="17">
        <v>5664164</v>
      </c>
      <c r="AB145" s="17">
        <v>1030294</v>
      </c>
      <c r="AD145" s="17">
        <v>351076</v>
      </c>
      <c r="AF145" s="17">
        <v>298451</v>
      </c>
      <c r="AH145" s="17">
        <v>52625</v>
      </c>
      <c r="AJ145" s="17">
        <v>0</v>
      </c>
      <c r="AL145" s="17">
        <v>0</v>
      </c>
      <c r="AN145" s="17">
        <v>0</v>
      </c>
      <c r="AP145" s="172">
        <v>0</v>
      </c>
      <c r="AR145" s="17">
        <v>549777</v>
      </c>
      <c r="AT145" s="17">
        <v>7003796</v>
      </c>
      <c r="AV145" s="185">
        <v>0</v>
      </c>
      <c r="AW145" s="1" t="s">
        <v>5655</v>
      </c>
      <c r="AX145" s="1" t="str">
        <f t="shared" si="2"/>
        <v>No</v>
      </c>
    </row>
    <row r="146" spans="1:50" x14ac:dyDescent="0.2">
      <c r="A146" s="1" t="s">
        <v>831</v>
      </c>
      <c r="B146" s="1" t="s">
        <v>832</v>
      </c>
      <c r="C146" s="1" t="s">
        <v>89</v>
      </c>
      <c r="D146" s="174">
        <v>6011</v>
      </c>
      <c r="E146" s="177">
        <v>60011</v>
      </c>
      <c r="F146" s="1" t="s">
        <v>196</v>
      </c>
      <c r="G146" s="1" t="s">
        <v>192</v>
      </c>
      <c r="H146" s="17">
        <v>1758210</v>
      </c>
      <c r="I146" s="12">
        <v>824</v>
      </c>
      <c r="J146" s="1" t="s">
        <v>11</v>
      </c>
      <c r="K146" s="1" t="s">
        <v>8</v>
      </c>
      <c r="L146" s="4">
        <v>387</v>
      </c>
      <c r="N146" s="186">
        <v>0</v>
      </c>
      <c r="P146" s="14">
        <v>13.353300000000001</v>
      </c>
      <c r="R146" s="14">
        <v>3.7742</v>
      </c>
      <c r="T146" s="14">
        <v>22.402000000000001</v>
      </c>
      <c r="V146" s="17">
        <v>22905498</v>
      </c>
      <c r="X146" s="17">
        <v>25268111</v>
      </c>
      <c r="Z146" s="17">
        <v>22837350</v>
      </c>
      <c r="AB146" s="17">
        <v>2430761</v>
      </c>
      <c r="AD146" s="17">
        <v>1813950</v>
      </c>
      <c r="AF146" s="17">
        <v>1710236</v>
      </c>
      <c r="AH146" s="17">
        <v>103714</v>
      </c>
      <c r="AJ146" s="17">
        <v>0</v>
      </c>
      <c r="AL146" s="17">
        <v>0</v>
      </c>
      <c r="AN146" s="17">
        <v>0</v>
      </c>
      <c r="AP146" s="172">
        <v>0</v>
      </c>
      <c r="AR146" s="17">
        <v>38312659</v>
      </c>
      <c r="AT146" s="17">
        <v>144597977</v>
      </c>
      <c r="AV146" s="185">
        <v>2422</v>
      </c>
      <c r="AW146" s="1" t="s">
        <v>5655</v>
      </c>
      <c r="AX146" s="1" t="str">
        <f t="shared" si="2"/>
        <v>No</v>
      </c>
    </row>
    <row r="147" spans="1:50" x14ac:dyDescent="0.2">
      <c r="A147" s="1" t="s">
        <v>831</v>
      </c>
      <c r="B147" s="1" t="s">
        <v>832</v>
      </c>
      <c r="C147" s="1" t="s">
        <v>89</v>
      </c>
      <c r="D147" s="174">
        <v>6011</v>
      </c>
      <c r="E147" s="177">
        <v>60011</v>
      </c>
      <c r="F147" s="1" t="s">
        <v>196</v>
      </c>
      <c r="G147" s="1" t="s">
        <v>192</v>
      </c>
      <c r="H147" s="17">
        <v>1758210</v>
      </c>
      <c r="I147" s="12">
        <v>824</v>
      </c>
      <c r="J147" s="1" t="s">
        <v>10</v>
      </c>
      <c r="K147" s="1" t="s">
        <v>8</v>
      </c>
      <c r="L147" s="4">
        <v>105</v>
      </c>
      <c r="N147" s="186">
        <v>0</v>
      </c>
      <c r="P147" s="14">
        <v>17.2822</v>
      </c>
      <c r="R147" s="14">
        <v>11.534700000000001</v>
      </c>
      <c r="T147" s="14">
        <v>2.1903000000000001</v>
      </c>
      <c r="V147" s="17">
        <v>0</v>
      </c>
      <c r="X147" s="17">
        <v>4900387</v>
      </c>
      <c r="Z147" s="17">
        <v>4101591</v>
      </c>
      <c r="AB147" s="17">
        <v>798796</v>
      </c>
      <c r="AD147" s="17">
        <v>280663</v>
      </c>
      <c r="AF147" s="17">
        <v>237331</v>
      </c>
      <c r="AH147" s="17">
        <v>43332</v>
      </c>
      <c r="AJ147" s="17">
        <v>0</v>
      </c>
      <c r="AL147" s="17">
        <v>0</v>
      </c>
      <c r="AN147" s="17">
        <v>0</v>
      </c>
      <c r="AP147" s="172">
        <v>0</v>
      </c>
      <c r="AR147" s="17">
        <v>519824</v>
      </c>
      <c r="AT147" s="17">
        <v>5996008</v>
      </c>
      <c r="AV147" s="185">
        <v>0</v>
      </c>
      <c r="AW147" s="1" t="s">
        <v>5655</v>
      </c>
      <c r="AX147" s="1" t="str">
        <f t="shared" si="2"/>
        <v>No</v>
      </c>
    </row>
    <row r="148" spans="1:50" x14ac:dyDescent="0.2">
      <c r="A148" s="1" t="s">
        <v>5909</v>
      </c>
      <c r="B148" s="1" t="s">
        <v>371</v>
      </c>
      <c r="C148" s="1" t="s">
        <v>42</v>
      </c>
      <c r="D148" s="174">
        <v>9002</v>
      </c>
      <c r="E148" s="177">
        <v>90002</v>
      </c>
      <c r="F148" s="1" t="s">
        <v>194</v>
      </c>
      <c r="G148" s="1" t="s">
        <v>192</v>
      </c>
      <c r="H148" s="17">
        <v>802459</v>
      </c>
      <c r="I148" s="12">
        <v>817</v>
      </c>
      <c r="J148" s="1" t="s">
        <v>11</v>
      </c>
      <c r="K148" s="1" t="s">
        <v>12</v>
      </c>
      <c r="L148" s="4">
        <v>455</v>
      </c>
      <c r="N148" s="186">
        <v>0</v>
      </c>
      <c r="P148" s="14">
        <v>12.7995</v>
      </c>
      <c r="R148" s="14">
        <v>4.8605</v>
      </c>
      <c r="T148" s="14">
        <v>45.762799999999999</v>
      </c>
      <c r="V148" s="17">
        <v>18147181</v>
      </c>
      <c r="X148" s="17">
        <v>21258894</v>
      </c>
      <c r="Z148" s="17">
        <v>17933771</v>
      </c>
      <c r="AB148" s="17">
        <v>3325123</v>
      </c>
      <c r="AD148" s="17">
        <v>1549102</v>
      </c>
      <c r="AF148" s="17">
        <v>1401130</v>
      </c>
      <c r="AH148" s="17">
        <v>147972</v>
      </c>
      <c r="AJ148" s="17">
        <v>0</v>
      </c>
      <c r="AL148" s="17">
        <v>0</v>
      </c>
      <c r="AN148" s="17">
        <v>0</v>
      </c>
      <c r="AP148" s="172">
        <v>0</v>
      </c>
      <c r="AR148" s="17">
        <v>64119604</v>
      </c>
      <c r="AT148" s="17">
        <v>311654913</v>
      </c>
      <c r="AV148" s="185">
        <v>1098.8</v>
      </c>
      <c r="AW148" s="1" t="s">
        <v>5655</v>
      </c>
      <c r="AX148" s="1" t="str">
        <f t="shared" si="2"/>
        <v>No</v>
      </c>
    </row>
    <row r="149" spans="1:50" x14ac:dyDescent="0.2">
      <c r="A149" s="1" t="s">
        <v>5909</v>
      </c>
      <c r="B149" s="1" t="s">
        <v>371</v>
      </c>
      <c r="C149" s="1" t="s">
        <v>42</v>
      </c>
      <c r="D149" s="174">
        <v>9002</v>
      </c>
      <c r="E149" s="177">
        <v>90002</v>
      </c>
      <c r="F149" s="1" t="s">
        <v>194</v>
      </c>
      <c r="G149" s="1" t="s">
        <v>192</v>
      </c>
      <c r="H149" s="17">
        <v>802459</v>
      </c>
      <c r="I149" s="12">
        <v>817</v>
      </c>
      <c r="J149" s="1" t="s">
        <v>15</v>
      </c>
      <c r="K149" s="1" t="s">
        <v>12</v>
      </c>
      <c r="L149" s="4">
        <v>115</v>
      </c>
      <c r="N149" s="186">
        <v>0</v>
      </c>
      <c r="P149" s="14">
        <v>19.212900000000001</v>
      </c>
      <c r="R149" s="14">
        <v>7.9707999999999997</v>
      </c>
      <c r="T149" s="14">
        <v>2.9761000000000002</v>
      </c>
      <c r="V149" s="17">
        <v>0</v>
      </c>
      <c r="X149" s="17">
        <v>0</v>
      </c>
      <c r="Z149" s="17">
        <v>1376142</v>
      </c>
      <c r="AB149" s="17">
        <v>0</v>
      </c>
      <c r="AD149" s="17">
        <v>0</v>
      </c>
      <c r="AF149" s="17">
        <v>71626</v>
      </c>
      <c r="AH149" s="17">
        <v>0</v>
      </c>
      <c r="AJ149" s="17">
        <v>0</v>
      </c>
      <c r="AL149" s="17">
        <v>0</v>
      </c>
      <c r="AN149" s="17">
        <v>0</v>
      </c>
      <c r="AP149" s="172">
        <v>0</v>
      </c>
      <c r="AR149" s="17">
        <v>213166</v>
      </c>
      <c r="AT149" s="17">
        <v>1699102</v>
      </c>
      <c r="AV149" s="185">
        <v>0</v>
      </c>
      <c r="AW149" s="1" t="s">
        <v>5655</v>
      </c>
      <c r="AX149" s="1" t="str">
        <f t="shared" si="2"/>
        <v>No</v>
      </c>
    </row>
    <row r="150" spans="1:50" x14ac:dyDescent="0.2">
      <c r="A150" s="1" t="s">
        <v>5909</v>
      </c>
      <c r="B150" s="1" t="s">
        <v>371</v>
      </c>
      <c r="C150" s="1" t="s">
        <v>42</v>
      </c>
      <c r="D150" s="174">
        <v>9002</v>
      </c>
      <c r="E150" s="177">
        <v>90002</v>
      </c>
      <c r="F150" s="1" t="s">
        <v>194</v>
      </c>
      <c r="G150" s="1" t="s">
        <v>192</v>
      </c>
      <c r="H150" s="17">
        <v>802459</v>
      </c>
      <c r="I150" s="12">
        <v>817</v>
      </c>
      <c r="J150" s="1" t="s">
        <v>13</v>
      </c>
      <c r="K150" s="1" t="s">
        <v>12</v>
      </c>
      <c r="L150" s="4">
        <v>12</v>
      </c>
      <c r="N150" s="186">
        <v>0</v>
      </c>
      <c r="P150" s="14">
        <v>20.1248</v>
      </c>
      <c r="R150" s="14">
        <v>18.557200000000002</v>
      </c>
      <c r="T150" s="14">
        <v>6.3895999999999997</v>
      </c>
      <c r="V150" s="17">
        <v>0</v>
      </c>
      <c r="X150" s="17">
        <v>79956</v>
      </c>
      <c r="Z150" s="17">
        <v>79956</v>
      </c>
      <c r="AB150" s="17">
        <v>0</v>
      </c>
      <c r="AD150" s="17">
        <v>3973</v>
      </c>
      <c r="AF150" s="17">
        <v>3973</v>
      </c>
      <c r="AH150" s="17">
        <v>0</v>
      </c>
      <c r="AJ150" s="17">
        <v>0</v>
      </c>
      <c r="AL150" s="17">
        <v>0</v>
      </c>
      <c r="AN150" s="17">
        <v>0</v>
      </c>
      <c r="AP150" s="172">
        <v>0</v>
      </c>
      <c r="AR150" s="17">
        <v>25386</v>
      </c>
      <c r="AT150" s="17">
        <v>471092</v>
      </c>
      <c r="AV150" s="185">
        <v>0</v>
      </c>
      <c r="AW150" s="1" t="s">
        <v>5655</v>
      </c>
      <c r="AX150" s="1" t="str">
        <f t="shared" si="2"/>
        <v>No</v>
      </c>
    </row>
    <row r="151" spans="1:50" x14ac:dyDescent="0.2">
      <c r="A151" s="1" t="s">
        <v>5909</v>
      </c>
      <c r="B151" s="1" t="s">
        <v>371</v>
      </c>
      <c r="C151" s="1" t="s">
        <v>42</v>
      </c>
      <c r="D151" s="174">
        <v>9002</v>
      </c>
      <c r="E151" s="177">
        <v>90002</v>
      </c>
      <c r="F151" s="1" t="s">
        <v>194</v>
      </c>
      <c r="G151" s="1" t="s">
        <v>192</v>
      </c>
      <c r="H151" s="17">
        <v>802459</v>
      </c>
      <c r="I151" s="12">
        <v>817</v>
      </c>
      <c r="J151" s="1" t="s">
        <v>10</v>
      </c>
      <c r="K151" s="1" t="s">
        <v>12</v>
      </c>
      <c r="L151" s="4">
        <v>235</v>
      </c>
      <c r="N151" s="186">
        <v>0</v>
      </c>
      <c r="P151" s="14">
        <v>14.4011</v>
      </c>
      <c r="R151" s="14">
        <v>11.010899999999999</v>
      </c>
      <c r="T151" s="14">
        <v>2.3881000000000001</v>
      </c>
      <c r="V151" s="17">
        <v>0</v>
      </c>
      <c r="X151" s="17">
        <v>8643429</v>
      </c>
      <c r="Z151" s="17">
        <v>7010888</v>
      </c>
      <c r="AB151" s="17">
        <v>1632541</v>
      </c>
      <c r="AD151" s="17">
        <v>571710</v>
      </c>
      <c r="AF151" s="17">
        <v>486831</v>
      </c>
      <c r="AH151" s="17">
        <v>84879</v>
      </c>
      <c r="AJ151" s="17">
        <v>0</v>
      </c>
      <c r="AL151" s="17">
        <v>0</v>
      </c>
      <c r="AN151" s="17">
        <v>0</v>
      </c>
      <c r="AP151" s="172">
        <v>0</v>
      </c>
      <c r="AR151" s="17">
        <v>1162606</v>
      </c>
      <c r="AT151" s="17">
        <v>12801383</v>
      </c>
      <c r="AV151" s="185">
        <v>0</v>
      </c>
      <c r="AW151" s="1" t="s">
        <v>5655</v>
      </c>
      <c r="AX151" s="1" t="str">
        <f t="shared" si="2"/>
        <v>No</v>
      </c>
    </row>
    <row r="152" spans="1:50" x14ac:dyDescent="0.2">
      <c r="A152" s="1" t="s">
        <v>5559</v>
      </c>
      <c r="B152" s="1" t="s">
        <v>269</v>
      </c>
      <c r="C152" s="1" t="s">
        <v>20</v>
      </c>
      <c r="D152" s="174">
        <v>9014</v>
      </c>
      <c r="E152" s="177">
        <v>90014</v>
      </c>
      <c r="F152" s="1" t="s">
        <v>196</v>
      </c>
      <c r="G152" s="1" t="s">
        <v>192</v>
      </c>
      <c r="H152" s="17">
        <v>3281212</v>
      </c>
      <c r="I152" s="12">
        <v>794</v>
      </c>
      <c r="J152" s="1" t="s">
        <v>11</v>
      </c>
      <c r="K152" s="1" t="s">
        <v>12</v>
      </c>
      <c r="L152" s="4">
        <v>14</v>
      </c>
      <c r="N152" s="186">
        <v>0</v>
      </c>
      <c r="P152" s="14">
        <v>15.672499999999999</v>
      </c>
      <c r="R152" s="14">
        <v>13.000400000000001</v>
      </c>
      <c r="T152" s="14">
        <v>9.1327999999999996</v>
      </c>
      <c r="V152" s="17">
        <v>445027</v>
      </c>
      <c r="X152" s="17">
        <v>503013</v>
      </c>
      <c r="Z152" s="17">
        <v>445005</v>
      </c>
      <c r="AB152" s="17">
        <v>58008</v>
      </c>
      <c r="AD152" s="17">
        <v>32006</v>
      </c>
      <c r="AF152" s="17">
        <v>28394</v>
      </c>
      <c r="AH152" s="17">
        <v>3612</v>
      </c>
      <c r="AJ152" s="17">
        <v>0</v>
      </c>
      <c r="AL152" s="17">
        <v>0</v>
      </c>
      <c r="AN152" s="17">
        <v>0</v>
      </c>
      <c r="AP152" s="172">
        <v>0</v>
      </c>
      <c r="AR152" s="17">
        <v>259318</v>
      </c>
      <c r="AT152" s="17">
        <v>3371244</v>
      </c>
      <c r="AV152" s="185">
        <v>40</v>
      </c>
      <c r="AW152" s="1" t="s">
        <v>5655</v>
      </c>
      <c r="AX152" s="1" t="str">
        <f t="shared" si="2"/>
        <v>No</v>
      </c>
    </row>
    <row r="153" spans="1:50" x14ac:dyDescent="0.2">
      <c r="A153" s="1" t="s">
        <v>5559</v>
      </c>
      <c r="B153" s="1" t="s">
        <v>269</v>
      </c>
      <c r="C153" s="1" t="s">
        <v>20</v>
      </c>
      <c r="D153" s="174">
        <v>9014</v>
      </c>
      <c r="E153" s="177">
        <v>90014</v>
      </c>
      <c r="F153" s="1" t="s">
        <v>196</v>
      </c>
      <c r="G153" s="1" t="s">
        <v>192</v>
      </c>
      <c r="H153" s="17">
        <v>3281212</v>
      </c>
      <c r="I153" s="12">
        <v>794</v>
      </c>
      <c r="J153" s="1" t="s">
        <v>22</v>
      </c>
      <c r="K153" s="1" t="s">
        <v>8</v>
      </c>
      <c r="L153" s="4">
        <v>121</v>
      </c>
      <c r="N153" s="186">
        <v>0</v>
      </c>
      <c r="P153" s="14">
        <v>16.4541</v>
      </c>
      <c r="R153" s="14">
        <v>13.8942</v>
      </c>
      <c r="T153" s="14">
        <v>25.333100000000002</v>
      </c>
      <c r="V153" s="17">
        <v>1657900</v>
      </c>
      <c r="X153" s="17">
        <v>2943894</v>
      </c>
      <c r="Z153" s="17">
        <v>1653436</v>
      </c>
      <c r="AB153" s="17">
        <v>1290458</v>
      </c>
      <c r="AD153" s="17">
        <v>151667</v>
      </c>
      <c r="AF153" s="17">
        <v>100488</v>
      </c>
      <c r="AH153" s="17">
        <v>51179</v>
      </c>
      <c r="AJ153" s="17">
        <v>0</v>
      </c>
      <c r="AL153" s="17">
        <v>0</v>
      </c>
      <c r="AN153" s="17">
        <v>0</v>
      </c>
      <c r="AP153" s="172">
        <v>0</v>
      </c>
      <c r="AR153" s="17">
        <v>2545674</v>
      </c>
      <c r="AT153" s="17">
        <v>35370072</v>
      </c>
      <c r="AV153" s="185">
        <v>125.68</v>
      </c>
      <c r="AW153" s="1" t="s">
        <v>5655</v>
      </c>
      <c r="AX153" s="1" t="str">
        <f t="shared" si="2"/>
        <v>No</v>
      </c>
    </row>
    <row r="154" spans="1:50" x14ac:dyDescent="0.2">
      <c r="A154" s="1" t="s">
        <v>5559</v>
      </c>
      <c r="B154" s="1" t="s">
        <v>269</v>
      </c>
      <c r="C154" s="1" t="s">
        <v>20</v>
      </c>
      <c r="D154" s="174">
        <v>9014</v>
      </c>
      <c r="E154" s="177">
        <v>90014</v>
      </c>
      <c r="F154" s="1" t="s">
        <v>196</v>
      </c>
      <c r="G154" s="1" t="s">
        <v>192</v>
      </c>
      <c r="H154" s="17">
        <v>3281212</v>
      </c>
      <c r="I154" s="12">
        <v>794</v>
      </c>
      <c r="J154" s="1" t="s">
        <v>11</v>
      </c>
      <c r="K154" s="1" t="s">
        <v>8</v>
      </c>
      <c r="L154" s="4">
        <v>443</v>
      </c>
      <c r="N154" s="186">
        <v>0</v>
      </c>
      <c r="P154" s="14">
        <v>9.8407999999999998</v>
      </c>
      <c r="R154" s="14">
        <v>3.2808000000000002</v>
      </c>
      <c r="T154" s="14">
        <v>25.796299999999999</v>
      </c>
      <c r="V154" s="17">
        <v>19092844</v>
      </c>
      <c r="X154" s="17">
        <v>20716477</v>
      </c>
      <c r="Z154" s="17">
        <v>18774173</v>
      </c>
      <c r="AB154" s="17">
        <v>1942304</v>
      </c>
      <c r="AD154" s="17">
        <v>1999878</v>
      </c>
      <c r="AF154" s="17">
        <v>1907795</v>
      </c>
      <c r="AH154" s="17">
        <v>92083</v>
      </c>
      <c r="AJ154" s="17">
        <v>0</v>
      </c>
      <c r="AL154" s="17">
        <v>0</v>
      </c>
      <c r="AN154" s="17">
        <v>0</v>
      </c>
      <c r="AP154" s="172">
        <v>0</v>
      </c>
      <c r="AR154" s="17">
        <v>49214076</v>
      </c>
      <c r="AT154" s="17">
        <v>161462049</v>
      </c>
      <c r="AV154" s="185">
        <v>1128.5999999999999</v>
      </c>
      <c r="AW154" s="1" t="s">
        <v>5655</v>
      </c>
      <c r="AX154" s="1" t="str">
        <f t="shared" si="2"/>
        <v>No</v>
      </c>
    </row>
    <row r="155" spans="1:50" x14ac:dyDescent="0.2">
      <c r="A155" s="1" t="s">
        <v>5559</v>
      </c>
      <c r="B155" s="1" t="s">
        <v>269</v>
      </c>
      <c r="C155" s="1" t="s">
        <v>20</v>
      </c>
      <c r="D155" s="174">
        <v>9014</v>
      </c>
      <c r="E155" s="177">
        <v>90014</v>
      </c>
      <c r="F155" s="1" t="s">
        <v>196</v>
      </c>
      <c r="G155" s="1" t="s">
        <v>192</v>
      </c>
      <c r="H155" s="17">
        <v>3281212</v>
      </c>
      <c r="I155" s="12">
        <v>794</v>
      </c>
      <c r="J155" s="1" t="s">
        <v>10</v>
      </c>
      <c r="K155" s="1" t="s">
        <v>12</v>
      </c>
      <c r="L155" s="4">
        <v>216</v>
      </c>
      <c r="N155" s="186">
        <v>0</v>
      </c>
      <c r="P155" s="14">
        <v>14.606</v>
      </c>
      <c r="R155" s="14">
        <v>9.2058999999999997</v>
      </c>
      <c r="T155" s="14">
        <v>1.8196000000000001</v>
      </c>
      <c r="V155" s="17">
        <v>0</v>
      </c>
      <c r="X155" s="17">
        <v>7704399</v>
      </c>
      <c r="Z155" s="17">
        <v>6187208</v>
      </c>
      <c r="AB155" s="17">
        <v>1517191</v>
      </c>
      <c r="AD155" s="17">
        <v>502408</v>
      </c>
      <c r="AF155" s="17">
        <v>423608</v>
      </c>
      <c r="AH155" s="17">
        <v>78800</v>
      </c>
      <c r="AJ155" s="17">
        <v>0</v>
      </c>
      <c r="AL155" s="17">
        <v>0</v>
      </c>
      <c r="AN155" s="17">
        <v>0</v>
      </c>
      <c r="AP155" s="172">
        <v>0</v>
      </c>
      <c r="AR155" s="17">
        <v>770782</v>
      </c>
      <c r="AT155" s="17">
        <v>7095706</v>
      </c>
      <c r="AV155" s="185">
        <v>0</v>
      </c>
      <c r="AW155" s="1" t="s">
        <v>5655</v>
      </c>
      <c r="AX155" s="1" t="str">
        <f t="shared" si="2"/>
        <v>No</v>
      </c>
    </row>
    <row r="156" spans="1:50" x14ac:dyDescent="0.2">
      <c r="A156" s="1" t="s">
        <v>736</v>
      </c>
      <c r="B156" s="1" t="s">
        <v>735</v>
      </c>
      <c r="C156" s="1" t="s">
        <v>20</v>
      </c>
      <c r="D156" s="174">
        <v>9026</v>
      </c>
      <c r="E156" s="177">
        <v>90026</v>
      </c>
      <c r="F156" s="1" t="s">
        <v>196</v>
      </c>
      <c r="G156" s="1" t="s">
        <v>192</v>
      </c>
      <c r="H156" s="17">
        <v>2956746</v>
      </c>
      <c r="I156" s="12">
        <v>793</v>
      </c>
      <c r="J156" s="1" t="s">
        <v>11</v>
      </c>
      <c r="K156" s="1" t="s">
        <v>8</v>
      </c>
      <c r="L156" s="4">
        <v>232</v>
      </c>
      <c r="N156" s="186">
        <v>0</v>
      </c>
      <c r="P156" s="14">
        <v>11.7997</v>
      </c>
      <c r="R156" s="14">
        <v>4.5719000000000003</v>
      </c>
      <c r="T156" s="14">
        <v>27.863099999999999</v>
      </c>
      <c r="V156" s="17">
        <v>9687223</v>
      </c>
      <c r="X156" s="17">
        <v>11210583</v>
      </c>
      <c r="Z156" s="17">
        <v>9683731</v>
      </c>
      <c r="AB156" s="17">
        <v>1526852</v>
      </c>
      <c r="AD156" s="17">
        <v>888098</v>
      </c>
      <c r="AF156" s="17">
        <v>820677</v>
      </c>
      <c r="AH156" s="17">
        <v>67421</v>
      </c>
      <c r="AJ156" s="17">
        <v>0</v>
      </c>
      <c r="AL156" s="17">
        <v>0</v>
      </c>
      <c r="AN156" s="17">
        <v>0</v>
      </c>
      <c r="AP156" s="172">
        <v>0</v>
      </c>
      <c r="AR156" s="17">
        <v>22866573</v>
      </c>
      <c r="AT156" s="17">
        <v>104544729</v>
      </c>
      <c r="AV156" s="185">
        <v>429.93</v>
      </c>
      <c r="AW156" s="1" t="s">
        <v>5655</v>
      </c>
      <c r="AX156" s="1" t="str">
        <f t="shared" si="2"/>
        <v>No</v>
      </c>
    </row>
    <row r="157" spans="1:50" x14ac:dyDescent="0.2">
      <c r="A157" s="1" t="s">
        <v>736</v>
      </c>
      <c r="B157" s="1" t="s">
        <v>735</v>
      </c>
      <c r="C157" s="1" t="s">
        <v>20</v>
      </c>
      <c r="D157" s="174">
        <v>9026</v>
      </c>
      <c r="E157" s="177">
        <v>90026</v>
      </c>
      <c r="F157" s="1" t="s">
        <v>196</v>
      </c>
      <c r="G157" s="1" t="s">
        <v>192</v>
      </c>
      <c r="H157" s="17">
        <v>2956746</v>
      </c>
      <c r="I157" s="12">
        <v>793</v>
      </c>
      <c r="J157" s="1" t="s">
        <v>10</v>
      </c>
      <c r="K157" s="1" t="s">
        <v>12</v>
      </c>
      <c r="L157" s="4">
        <v>171</v>
      </c>
      <c r="N157" s="186">
        <v>0</v>
      </c>
      <c r="P157" s="14">
        <v>18.180900000000001</v>
      </c>
      <c r="R157" s="14">
        <v>11.6934</v>
      </c>
      <c r="T157" s="14">
        <v>2.3206000000000002</v>
      </c>
      <c r="V157" s="17">
        <v>0</v>
      </c>
      <c r="X157" s="17">
        <v>6230883</v>
      </c>
      <c r="Z157" s="17">
        <v>4674819</v>
      </c>
      <c r="AB157" s="17">
        <v>1556064</v>
      </c>
      <c r="AD157" s="17">
        <v>350770</v>
      </c>
      <c r="AF157" s="17">
        <v>257128</v>
      </c>
      <c r="AH157" s="17">
        <v>93642</v>
      </c>
      <c r="AJ157" s="17">
        <v>0</v>
      </c>
      <c r="AL157" s="17">
        <v>0</v>
      </c>
      <c r="AN157" s="17">
        <v>0</v>
      </c>
      <c r="AP157" s="172">
        <v>0</v>
      </c>
      <c r="AR157" s="17">
        <v>596699</v>
      </c>
      <c r="AT157" s="17">
        <v>6977458</v>
      </c>
      <c r="AV157" s="185">
        <v>0</v>
      </c>
      <c r="AW157" s="1" t="s">
        <v>5655</v>
      </c>
      <c r="AX157" s="1" t="str">
        <f t="shared" si="2"/>
        <v>No</v>
      </c>
    </row>
    <row r="158" spans="1:50" x14ac:dyDescent="0.2">
      <c r="A158" s="1" t="s">
        <v>736</v>
      </c>
      <c r="B158" s="1" t="s">
        <v>735</v>
      </c>
      <c r="C158" s="1" t="s">
        <v>20</v>
      </c>
      <c r="D158" s="174">
        <v>9026</v>
      </c>
      <c r="E158" s="177">
        <v>90026</v>
      </c>
      <c r="F158" s="1" t="s">
        <v>196</v>
      </c>
      <c r="G158" s="1" t="s">
        <v>192</v>
      </c>
      <c r="H158" s="17">
        <v>2956746</v>
      </c>
      <c r="I158" s="12">
        <v>793</v>
      </c>
      <c r="J158" s="1" t="s">
        <v>22</v>
      </c>
      <c r="K158" s="1" t="s">
        <v>12</v>
      </c>
      <c r="L158" s="4">
        <v>19</v>
      </c>
      <c r="N158" s="186">
        <v>0</v>
      </c>
      <c r="P158" s="14">
        <v>29.402799999999999</v>
      </c>
      <c r="R158" s="14">
        <v>24.431899999999999</v>
      </c>
      <c r="T158" s="14">
        <v>24.288799999999998</v>
      </c>
      <c r="V158" s="17">
        <v>343313</v>
      </c>
      <c r="X158" s="17">
        <v>814771</v>
      </c>
      <c r="Z158" s="17">
        <v>342749</v>
      </c>
      <c r="AB158" s="17">
        <v>472022</v>
      </c>
      <c r="AD158" s="17">
        <v>25531</v>
      </c>
      <c r="AF158" s="17">
        <v>11657</v>
      </c>
      <c r="AH158" s="17">
        <v>13874</v>
      </c>
      <c r="AJ158" s="17">
        <v>0</v>
      </c>
      <c r="AL158" s="17">
        <v>0</v>
      </c>
      <c r="AN158" s="17">
        <v>0</v>
      </c>
      <c r="AP158" s="172">
        <v>0</v>
      </c>
      <c r="AR158" s="17">
        <v>283135</v>
      </c>
      <c r="AT158" s="17">
        <v>6917513</v>
      </c>
      <c r="AV158" s="185">
        <v>83.5</v>
      </c>
      <c r="AW158" s="1" t="s">
        <v>5655</v>
      </c>
      <c r="AX158" s="1" t="str">
        <f t="shared" si="2"/>
        <v>No</v>
      </c>
    </row>
    <row r="159" spans="1:50" x14ac:dyDescent="0.2">
      <c r="A159" s="1" t="s">
        <v>736</v>
      </c>
      <c r="B159" s="1" t="s">
        <v>735</v>
      </c>
      <c r="C159" s="1" t="s">
        <v>20</v>
      </c>
      <c r="D159" s="174">
        <v>9026</v>
      </c>
      <c r="E159" s="177">
        <v>90026</v>
      </c>
      <c r="F159" s="1" t="s">
        <v>196</v>
      </c>
      <c r="G159" s="1" t="s">
        <v>192</v>
      </c>
      <c r="H159" s="17">
        <v>2956746</v>
      </c>
      <c r="I159" s="12">
        <v>793</v>
      </c>
      <c r="J159" s="1" t="s">
        <v>11</v>
      </c>
      <c r="K159" s="1" t="s">
        <v>12</v>
      </c>
      <c r="L159" s="4">
        <v>274</v>
      </c>
      <c r="N159" s="186">
        <v>0</v>
      </c>
      <c r="P159" s="14">
        <v>10.0991</v>
      </c>
      <c r="R159" s="14">
        <v>3.2717000000000001</v>
      </c>
      <c r="T159" s="14">
        <v>25.018699999999999</v>
      </c>
      <c r="V159" s="17">
        <v>10013486</v>
      </c>
      <c r="X159" s="17">
        <v>11545659</v>
      </c>
      <c r="Z159" s="17">
        <v>9965429</v>
      </c>
      <c r="AB159" s="17">
        <v>1580230</v>
      </c>
      <c r="AD159" s="17">
        <v>1065408</v>
      </c>
      <c r="AF159" s="17">
        <v>986768</v>
      </c>
      <c r="AH159" s="17">
        <v>78640</v>
      </c>
      <c r="AJ159" s="17">
        <v>0</v>
      </c>
      <c r="AL159" s="17">
        <v>0</v>
      </c>
      <c r="AN159" s="17">
        <v>0</v>
      </c>
      <c r="AP159" s="172">
        <v>0</v>
      </c>
      <c r="AR159" s="17">
        <v>24687604</v>
      </c>
      <c r="AT159" s="17">
        <v>80770023</v>
      </c>
      <c r="AV159" s="185">
        <v>940.5</v>
      </c>
      <c r="AW159" s="1" t="s">
        <v>5655</v>
      </c>
      <c r="AX159" s="1" t="str">
        <f t="shared" si="2"/>
        <v>No</v>
      </c>
    </row>
    <row r="160" spans="1:50" x14ac:dyDescent="0.2">
      <c r="A160" s="1" t="s">
        <v>736</v>
      </c>
      <c r="B160" s="1" t="s">
        <v>735</v>
      </c>
      <c r="C160" s="1" t="s">
        <v>20</v>
      </c>
      <c r="D160" s="174">
        <v>9026</v>
      </c>
      <c r="E160" s="177">
        <v>90026</v>
      </c>
      <c r="F160" s="1" t="s">
        <v>196</v>
      </c>
      <c r="G160" s="1" t="s">
        <v>192</v>
      </c>
      <c r="H160" s="17">
        <v>2956746</v>
      </c>
      <c r="I160" s="12">
        <v>793</v>
      </c>
      <c r="J160" s="1" t="s">
        <v>19</v>
      </c>
      <c r="K160" s="1" t="s">
        <v>8</v>
      </c>
      <c r="L160" s="4">
        <v>97</v>
      </c>
      <c r="N160" s="186">
        <v>33</v>
      </c>
      <c r="P160" s="14">
        <v>18.103200000000001</v>
      </c>
      <c r="R160" s="14">
        <v>5.7946999999999997</v>
      </c>
      <c r="T160" s="14">
        <v>77.367500000000007</v>
      </c>
      <c r="V160" s="17">
        <v>8868060</v>
      </c>
      <c r="X160" s="17">
        <v>8758506</v>
      </c>
      <c r="Z160" s="17">
        <v>8656486</v>
      </c>
      <c r="AB160" s="17">
        <v>102020</v>
      </c>
      <c r="AD160" s="17">
        <v>486523</v>
      </c>
      <c r="AF160" s="17">
        <v>478175</v>
      </c>
      <c r="AH160" s="17">
        <v>8348</v>
      </c>
      <c r="AJ160" s="17">
        <v>3147628</v>
      </c>
      <c r="AL160" s="17">
        <v>3109789</v>
      </c>
      <c r="AN160" s="17">
        <v>175349</v>
      </c>
      <c r="AP160" s="172">
        <v>172358</v>
      </c>
      <c r="AR160" s="17">
        <v>36995201</v>
      </c>
      <c r="AT160" s="17">
        <v>214376455</v>
      </c>
      <c r="AV160" s="185">
        <v>108.4</v>
      </c>
      <c r="AW160" s="1" t="s">
        <v>5655</v>
      </c>
      <c r="AX160" s="1" t="str">
        <f t="shared" si="2"/>
        <v>No</v>
      </c>
    </row>
    <row r="161" spans="1:50" x14ac:dyDescent="0.2">
      <c r="A161" s="1" t="s">
        <v>5910</v>
      </c>
      <c r="B161" s="1" t="s">
        <v>339</v>
      </c>
      <c r="C161" s="1" t="s">
        <v>89</v>
      </c>
      <c r="D161" s="174">
        <v>6048</v>
      </c>
      <c r="E161" s="177">
        <v>60048</v>
      </c>
      <c r="F161" s="1" t="s">
        <v>196</v>
      </c>
      <c r="G161" s="1" t="s">
        <v>192</v>
      </c>
      <c r="H161" s="17">
        <v>1362416</v>
      </c>
      <c r="I161" s="12">
        <v>758</v>
      </c>
      <c r="J161" s="1" t="s">
        <v>13</v>
      </c>
      <c r="K161" s="1" t="s">
        <v>12</v>
      </c>
      <c r="L161" s="4">
        <v>250</v>
      </c>
      <c r="N161" s="186">
        <v>0</v>
      </c>
      <c r="P161" s="14">
        <v>37.270600000000002</v>
      </c>
      <c r="R161" s="14">
        <v>38.277099999999997</v>
      </c>
      <c r="T161" s="14">
        <v>4.3918999999999997</v>
      </c>
      <c r="V161" s="17">
        <v>0</v>
      </c>
      <c r="X161" s="17">
        <v>4339303</v>
      </c>
      <c r="Z161" s="17">
        <v>4339303</v>
      </c>
      <c r="AB161" s="17">
        <v>0</v>
      </c>
      <c r="AD161" s="17">
        <v>116427</v>
      </c>
      <c r="AF161" s="17">
        <v>116427</v>
      </c>
      <c r="AH161" s="17">
        <v>0</v>
      </c>
      <c r="AJ161" s="17">
        <v>0</v>
      </c>
      <c r="AL161" s="17">
        <v>0</v>
      </c>
      <c r="AN161" s="17">
        <v>0</v>
      </c>
      <c r="AP161" s="172">
        <v>0</v>
      </c>
      <c r="AR161" s="17">
        <v>511337</v>
      </c>
      <c r="AT161" s="17">
        <v>19572510</v>
      </c>
      <c r="AV161" s="185">
        <v>0</v>
      </c>
      <c r="AW161" s="1" t="s">
        <v>5655</v>
      </c>
      <c r="AX161" s="1" t="str">
        <f t="shared" si="2"/>
        <v>No</v>
      </c>
    </row>
    <row r="162" spans="1:50" x14ac:dyDescent="0.2">
      <c r="A162" s="1" t="s">
        <v>5910</v>
      </c>
      <c r="B162" s="1" t="s">
        <v>339</v>
      </c>
      <c r="C162" s="1" t="s">
        <v>89</v>
      </c>
      <c r="D162" s="174">
        <v>6048</v>
      </c>
      <c r="E162" s="177">
        <v>60048</v>
      </c>
      <c r="F162" s="1" t="s">
        <v>196</v>
      </c>
      <c r="G162" s="1" t="s">
        <v>192</v>
      </c>
      <c r="H162" s="17">
        <v>1362416</v>
      </c>
      <c r="I162" s="12">
        <v>758</v>
      </c>
      <c r="J162" s="1" t="s">
        <v>22</v>
      </c>
      <c r="K162" s="1" t="s">
        <v>12</v>
      </c>
      <c r="L162" s="4">
        <v>35</v>
      </c>
      <c r="N162" s="186">
        <v>0</v>
      </c>
      <c r="P162" s="14">
        <v>19.552600000000002</v>
      </c>
      <c r="R162" s="14">
        <v>16.9224</v>
      </c>
      <c r="T162" s="14">
        <v>12.927</v>
      </c>
      <c r="V162" s="17">
        <v>929600</v>
      </c>
      <c r="X162" s="17">
        <v>1463526</v>
      </c>
      <c r="Z162" s="17">
        <v>928475</v>
      </c>
      <c r="AB162" s="17">
        <v>535051</v>
      </c>
      <c r="AD162" s="17">
        <v>67331</v>
      </c>
      <c r="AF162" s="17">
        <v>47486</v>
      </c>
      <c r="AH162" s="17">
        <v>19845</v>
      </c>
      <c r="AJ162" s="17">
        <v>0</v>
      </c>
      <c r="AL162" s="17">
        <v>0</v>
      </c>
      <c r="AN162" s="17">
        <v>0</v>
      </c>
      <c r="AP162" s="172">
        <v>0</v>
      </c>
      <c r="AR162" s="17">
        <v>613852</v>
      </c>
      <c r="AT162" s="17">
        <v>10387840</v>
      </c>
      <c r="AV162" s="185">
        <v>211.2</v>
      </c>
      <c r="AW162" s="1" t="s">
        <v>5655</v>
      </c>
      <c r="AX162" s="1" t="str">
        <f t="shared" si="2"/>
        <v>No</v>
      </c>
    </row>
    <row r="163" spans="1:50" x14ac:dyDescent="0.2">
      <c r="A163" s="1" t="s">
        <v>5910</v>
      </c>
      <c r="B163" s="1" t="s">
        <v>339</v>
      </c>
      <c r="C163" s="1" t="s">
        <v>89</v>
      </c>
      <c r="D163" s="174">
        <v>6048</v>
      </c>
      <c r="E163" s="177">
        <v>60048</v>
      </c>
      <c r="F163" s="1" t="s">
        <v>196</v>
      </c>
      <c r="G163" s="1" t="s">
        <v>192</v>
      </c>
      <c r="H163" s="17">
        <v>1362416</v>
      </c>
      <c r="I163" s="12">
        <v>758</v>
      </c>
      <c r="J163" s="1" t="s">
        <v>11</v>
      </c>
      <c r="K163" s="1" t="s">
        <v>12</v>
      </c>
      <c r="L163" s="4">
        <v>312</v>
      </c>
      <c r="N163" s="186">
        <v>0</v>
      </c>
      <c r="P163" s="14">
        <v>11.6121</v>
      </c>
      <c r="R163" s="14">
        <v>4.3185000000000002</v>
      </c>
      <c r="T163" s="14">
        <v>20.272099999999998</v>
      </c>
      <c r="V163" s="17">
        <v>15432872</v>
      </c>
      <c r="X163" s="17">
        <v>17153601</v>
      </c>
      <c r="Z163" s="17">
        <v>15396804</v>
      </c>
      <c r="AB163" s="17">
        <v>1756797</v>
      </c>
      <c r="AD163" s="17">
        <v>1411320</v>
      </c>
      <c r="AF163" s="17">
        <v>1325923</v>
      </c>
      <c r="AH163" s="17">
        <v>85397</v>
      </c>
      <c r="AJ163" s="17">
        <v>0</v>
      </c>
      <c r="AL163" s="17">
        <v>0</v>
      </c>
      <c r="AN163" s="17">
        <v>0</v>
      </c>
      <c r="AP163" s="172">
        <v>0</v>
      </c>
      <c r="AR163" s="17">
        <v>26879274</v>
      </c>
      <c r="AT163" s="17">
        <v>116078145</v>
      </c>
      <c r="AV163" s="185">
        <v>993.6</v>
      </c>
      <c r="AW163" s="1" t="s">
        <v>5655</v>
      </c>
      <c r="AX163" s="1" t="str">
        <f t="shared" si="2"/>
        <v>No</v>
      </c>
    </row>
    <row r="164" spans="1:50" x14ac:dyDescent="0.2">
      <c r="A164" s="1" t="s">
        <v>5910</v>
      </c>
      <c r="B164" s="1" t="s">
        <v>339</v>
      </c>
      <c r="C164" s="1" t="s">
        <v>89</v>
      </c>
      <c r="D164" s="174">
        <v>6048</v>
      </c>
      <c r="E164" s="177">
        <v>60048</v>
      </c>
      <c r="F164" s="1" t="s">
        <v>196</v>
      </c>
      <c r="G164" s="1" t="s">
        <v>192</v>
      </c>
      <c r="H164" s="17">
        <v>1362416</v>
      </c>
      <c r="I164" s="12">
        <v>758</v>
      </c>
      <c r="J164" s="1" t="s">
        <v>27</v>
      </c>
      <c r="K164" s="1" t="s">
        <v>12</v>
      </c>
      <c r="L164" s="4">
        <v>7</v>
      </c>
      <c r="N164" s="186">
        <v>6</v>
      </c>
      <c r="P164" s="14">
        <v>23.5823</v>
      </c>
      <c r="R164" s="14">
        <v>15.1244</v>
      </c>
      <c r="T164" s="14">
        <v>61.6586</v>
      </c>
      <c r="V164" s="17">
        <v>310465</v>
      </c>
      <c r="X164" s="17">
        <v>384894</v>
      </c>
      <c r="Z164" s="17">
        <v>310272</v>
      </c>
      <c r="AB164" s="17">
        <v>74622</v>
      </c>
      <c r="AD164" s="17">
        <v>20037</v>
      </c>
      <c r="AF164" s="17">
        <v>13157</v>
      </c>
      <c r="AH164" s="17">
        <v>6880</v>
      </c>
      <c r="AJ164" s="17">
        <v>384894</v>
      </c>
      <c r="AL164" s="17">
        <v>310272</v>
      </c>
      <c r="AN164" s="17">
        <v>20037</v>
      </c>
      <c r="AP164" s="172">
        <v>13157</v>
      </c>
      <c r="AR164" s="17">
        <v>811242</v>
      </c>
      <c r="AT164" s="17">
        <v>12269528</v>
      </c>
      <c r="AV164" s="185">
        <v>64.239999999999995</v>
      </c>
      <c r="AW164" s="1" t="s">
        <v>5655</v>
      </c>
      <c r="AX164" s="1" t="str">
        <f t="shared" si="2"/>
        <v>No</v>
      </c>
    </row>
    <row r="165" spans="1:50" x14ac:dyDescent="0.2">
      <c r="A165" s="1" t="s">
        <v>5910</v>
      </c>
      <c r="B165" s="1" t="s">
        <v>339</v>
      </c>
      <c r="C165" s="1" t="s">
        <v>89</v>
      </c>
      <c r="D165" s="174">
        <v>6048</v>
      </c>
      <c r="E165" s="177">
        <v>60048</v>
      </c>
      <c r="F165" s="1" t="s">
        <v>196</v>
      </c>
      <c r="G165" s="1" t="s">
        <v>192</v>
      </c>
      <c r="H165" s="17">
        <v>1362416</v>
      </c>
      <c r="I165" s="12">
        <v>758</v>
      </c>
      <c r="J165" s="1" t="s">
        <v>10</v>
      </c>
      <c r="K165" s="1" t="s">
        <v>12</v>
      </c>
      <c r="L165" s="4">
        <v>154</v>
      </c>
      <c r="N165" s="186">
        <v>0</v>
      </c>
      <c r="P165" s="14">
        <v>14.3353</v>
      </c>
      <c r="R165" s="14">
        <v>8.2766999999999999</v>
      </c>
      <c r="T165" s="14">
        <v>1.7759</v>
      </c>
      <c r="V165" s="17">
        <v>0</v>
      </c>
      <c r="X165" s="17">
        <v>6581731</v>
      </c>
      <c r="Z165" s="17">
        <v>5453261</v>
      </c>
      <c r="AB165" s="17">
        <v>1128470</v>
      </c>
      <c r="AD165" s="17">
        <v>461494</v>
      </c>
      <c r="AF165" s="17">
        <v>380407</v>
      </c>
      <c r="AH165" s="17">
        <v>81087</v>
      </c>
      <c r="AJ165" s="17">
        <v>0</v>
      </c>
      <c r="AL165" s="17">
        <v>0</v>
      </c>
      <c r="AN165" s="17">
        <v>0</v>
      </c>
      <c r="AP165" s="172">
        <v>0</v>
      </c>
      <c r="AR165" s="17">
        <v>675564</v>
      </c>
      <c r="AT165" s="17">
        <v>5591419</v>
      </c>
      <c r="AV165" s="185">
        <v>0</v>
      </c>
      <c r="AW165" s="1" t="s">
        <v>5655</v>
      </c>
      <c r="AX165" s="1" t="str">
        <f t="shared" si="2"/>
        <v>No</v>
      </c>
    </row>
    <row r="166" spans="1:50" x14ac:dyDescent="0.2">
      <c r="A166" s="1" t="s">
        <v>3960</v>
      </c>
      <c r="B166" s="1" t="s">
        <v>265</v>
      </c>
      <c r="C166" s="1" t="s">
        <v>59</v>
      </c>
      <c r="D166" s="174" t="s">
        <v>3961</v>
      </c>
      <c r="E166" s="177" t="s">
        <v>3962</v>
      </c>
      <c r="F166" s="1" t="s">
        <v>242</v>
      </c>
      <c r="G166" s="1" t="s">
        <v>229</v>
      </c>
      <c r="H166" s="17">
        <v>0</v>
      </c>
      <c r="I166" s="12">
        <v>725</v>
      </c>
      <c r="J166" s="1" t="s">
        <v>10</v>
      </c>
      <c r="K166" s="1" t="s">
        <v>8</v>
      </c>
      <c r="L166" s="4">
        <v>725</v>
      </c>
      <c r="N166" s="186">
        <v>0</v>
      </c>
      <c r="P166" s="14">
        <v>19.054200000000002</v>
      </c>
      <c r="R166" s="14">
        <v>0</v>
      </c>
      <c r="T166" s="14">
        <v>1.8887</v>
      </c>
      <c r="V166" s="17">
        <v>0</v>
      </c>
      <c r="X166" s="17">
        <v>0</v>
      </c>
      <c r="Z166" s="17">
        <v>15650547</v>
      </c>
      <c r="AB166" s="17">
        <v>0</v>
      </c>
      <c r="AD166" s="17">
        <v>0</v>
      </c>
      <c r="AF166" s="17">
        <v>821368</v>
      </c>
      <c r="AH166" s="17">
        <v>0</v>
      </c>
      <c r="AJ166" s="17">
        <v>0</v>
      </c>
      <c r="AL166" s="17">
        <v>0</v>
      </c>
      <c r="AN166" s="17">
        <v>0</v>
      </c>
      <c r="AP166" s="172">
        <v>0</v>
      </c>
      <c r="AR166" s="17">
        <v>1551311</v>
      </c>
      <c r="AT166" s="17">
        <v>0</v>
      </c>
      <c r="AV166" s="185">
        <v>0</v>
      </c>
      <c r="AW166" s="1" t="s">
        <v>5655</v>
      </c>
      <c r="AX166" s="1" t="str">
        <f t="shared" si="2"/>
        <v>No</v>
      </c>
    </row>
    <row r="167" spans="1:50" x14ac:dyDescent="0.2">
      <c r="A167" s="1" t="s">
        <v>734</v>
      </c>
      <c r="B167" s="1" t="s">
        <v>735</v>
      </c>
      <c r="C167" s="1" t="s">
        <v>20</v>
      </c>
      <c r="D167" s="174">
        <v>9095</v>
      </c>
      <c r="E167" s="177">
        <v>90095</v>
      </c>
      <c r="F167" s="1" t="s">
        <v>260</v>
      </c>
      <c r="G167" s="1" t="s">
        <v>192</v>
      </c>
      <c r="H167" s="17">
        <v>2956746</v>
      </c>
      <c r="I167" s="12">
        <v>714</v>
      </c>
      <c r="J167" s="1" t="s">
        <v>13</v>
      </c>
      <c r="K167" s="1" t="s">
        <v>12</v>
      </c>
      <c r="L167" s="4">
        <v>714</v>
      </c>
      <c r="N167" s="186">
        <v>0</v>
      </c>
      <c r="P167" s="14">
        <v>40.7532</v>
      </c>
      <c r="R167" s="14">
        <v>49.183599999999998</v>
      </c>
      <c r="T167" s="14">
        <v>3.9931999999999999</v>
      </c>
      <c r="V167" s="17">
        <v>0</v>
      </c>
      <c r="X167" s="17">
        <v>17763279</v>
      </c>
      <c r="Z167" s="17">
        <v>17763279</v>
      </c>
      <c r="AB167" s="17">
        <v>0</v>
      </c>
      <c r="AD167" s="17">
        <v>435874</v>
      </c>
      <c r="AF167" s="17">
        <v>435874</v>
      </c>
      <c r="AH167" s="17">
        <v>0</v>
      </c>
      <c r="AJ167" s="17">
        <v>0</v>
      </c>
      <c r="AL167" s="17">
        <v>0</v>
      </c>
      <c r="AN167" s="17">
        <v>0</v>
      </c>
      <c r="AP167" s="172">
        <v>0</v>
      </c>
      <c r="AR167" s="17">
        <v>1740540</v>
      </c>
      <c r="AT167" s="17">
        <v>85605989</v>
      </c>
      <c r="AV167" s="185">
        <v>0</v>
      </c>
      <c r="AW167" s="1" t="s">
        <v>5655</v>
      </c>
      <c r="AX167" s="1" t="str">
        <f t="shared" si="2"/>
        <v>No</v>
      </c>
    </row>
    <row r="168" spans="1:50" x14ac:dyDescent="0.2">
      <c r="A168" s="1" t="s">
        <v>875</v>
      </c>
      <c r="B168" s="1" t="s">
        <v>876</v>
      </c>
      <c r="C168" s="1" t="s">
        <v>72</v>
      </c>
      <c r="D168" s="174">
        <v>9045</v>
      </c>
      <c r="E168" s="177">
        <v>90045</v>
      </c>
      <c r="F168" s="1" t="s">
        <v>196</v>
      </c>
      <c r="G168" s="1" t="s">
        <v>192</v>
      </c>
      <c r="H168" s="17">
        <v>1886011</v>
      </c>
      <c r="I168" s="12">
        <v>707</v>
      </c>
      <c r="J168" s="1" t="s">
        <v>11</v>
      </c>
      <c r="K168" s="1" t="s">
        <v>12</v>
      </c>
      <c r="L168" s="4">
        <v>336</v>
      </c>
      <c r="N168" s="186">
        <v>0</v>
      </c>
      <c r="P168" s="14">
        <v>11.629899999999999</v>
      </c>
      <c r="R168" s="14">
        <v>3.7930999999999999</v>
      </c>
      <c r="T168" s="14">
        <v>40.112099999999998</v>
      </c>
      <c r="V168" s="17">
        <v>18764104</v>
      </c>
      <c r="X168" s="17">
        <v>20561448</v>
      </c>
      <c r="Z168" s="17">
        <v>18679256</v>
      </c>
      <c r="AB168" s="17">
        <v>1882192</v>
      </c>
      <c r="AD168" s="17">
        <v>1670181</v>
      </c>
      <c r="AF168" s="17">
        <v>1606141</v>
      </c>
      <c r="AH168" s="17">
        <v>64040</v>
      </c>
      <c r="AJ168" s="17">
        <v>0</v>
      </c>
      <c r="AL168" s="17">
        <v>0</v>
      </c>
      <c r="AN168" s="17">
        <v>0</v>
      </c>
      <c r="AP168" s="172">
        <v>0</v>
      </c>
      <c r="AR168" s="17">
        <v>64425687</v>
      </c>
      <c r="AT168" s="17">
        <v>244372814</v>
      </c>
      <c r="AV168" s="185">
        <v>1108.76</v>
      </c>
      <c r="AW168" s="1" t="s">
        <v>5655</v>
      </c>
      <c r="AX168" s="1" t="str">
        <f t="shared" si="2"/>
        <v>No</v>
      </c>
    </row>
    <row r="169" spans="1:50" x14ac:dyDescent="0.2">
      <c r="A169" s="1" t="s">
        <v>875</v>
      </c>
      <c r="B169" s="1" t="s">
        <v>876</v>
      </c>
      <c r="C169" s="1" t="s">
        <v>72</v>
      </c>
      <c r="D169" s="174">
        <v>9045</v>
      </c>
      <c r="E169" s="177">
        <v>90045</v>
      </c>
      <c r="F169" s="1" t="s">
        <v>196</v>
      </c>
      <c r="G169" s="1" t="s">
        <v>192</v>
      </c>
      <c r="H169" s="17">
        <v>1886011</v>
      </c>
      <c r="I169" s="12">
        <v>707</v>
      </c>
      <c r="J169" s="1" t="s">
        <v>10</v>
      </c>
      <c r="K169" s="1" t="s">
        <v>12</v>
      </c>
      <c r="L169" s="4">
        <v>371</v>
      </c>
      <c r="N169" s="186">
        <v>0</v>
      </c>
      <c r="P169" s="14">
        <v>15.0853</v>
      </c>
      <c r="R169" s="14">
        <v>10.851900000000001</v>
      </c>
      <c r="T169" s="14">
        <v>1.88</v>
      </c>
      <c r="V169" s="17">
        <v>0</v>
      </c>
      <c r="X169" s="17">
        <v>12415804</v>
      </c>
      <c r="Z169" s="17">
        <v>10754447</v>
      </c>
      <c r="AB169" s="17">
        <v>1661357</v>
      </c>
      <c r="AD169" s="17">
        <v>880780</v>
      </c>
      <c r="AF169" s="17">
        <v>712907</v>
      </c>
      <c r="AH169" s="17">
        <v>167873</v>
      </c>
      <c r="AJ169" s="17">
        <v>0</v>
      </c>
      <c r="AL169" s="17">
        <v>0</v>
      </c>
      <c r="AN169" s="17">
        <v>0</v>
      </c>
      <c r="AP169" s="172">
        <v>0</v>
      </c>
      <c r="AR169" s="17">
        <v>1340231</v>
      </c>
      <c r="AT169" s="17">
        <v>14544049</v>
      </c>
      <c r="AV169" s="185">
        <v>0</v>
      </c>
      <c r="AW169" s="1" t="s">
        <v>5655</v>
      </c>
      <c r="AX169" s="1" t="str">
        <f t="shared" si="2"/>
        <v>No</v>
      </c>
    </row>
    <row r="170" spans="1:50" x14ac:dyDescent="0.2">
      <c r="A170" s="1" t="s">
        <v>1249</v>
      </c>
      <c r="B170" s="1" t="s">
        <v>935</v>
      </c>
      <c r="C170" s="1" t="s">
        <v>20</v>
      </c>
      <c r="D170" s="174">
        <v>9230</v>
      </c>
      <c r="E170" s="177">
        <v>90230</v>
      </c>
      <c r="F170" s="1" t="s">
        <v>194</v>
      </c>
      <c r="G170" s="1" t="s">
        <v>192</v>
      </c>
      <c r="H170" s="17">
        <v>87941</v>
      </c>
      <c r="I170" s="12">
        <v>685</v>
      </c>
      <c r="J170" s="1" t="s">
        <v>13</v>
      </c>
      <c r="K170" s="1" t="s">
        <v>8</v>
      </c>
      <c r="L170" s="4">
        <v>685</v>
      </c>
      <c r="N170" s="186">
        <v>0</v>
      </c>
      <c r="P170" s="14">
        <v>32.923900000000003</v>
      </c>
      <c r="R170" s="14">
        <v>39.855899999999998</v>
      </c>
      <c r="T170" s="14">
        <v>9.3756000000000004</v>
      </c>
      <c r="V170" s="17">
        <v>0</v>
      </c>
      <c r="X170" s="17">
        <v>11145412</v>
      </c>
      <c r="Z170" s="17">
        <v>11145412</v>
      </c>
      <c r="AB170" s="17">
        <v>0</v>
      </c>
      <c r="AD170" s="17">
        <v>338520</v>
      </c>
      <c r="AF170" s="17">
        <v>338520</v>
      </c>
      <c r="AH170" s="17">
        <v>0</v>
      </c>
      <c r="AJ170" s="17">
        <v>0</v>
      </c>
      <c r="AL170" s="17">
        <v>0</v>
      </c>
      <c r="AN170" s="17">
        <v>0</v>
      </c>
      <c r="AP170" s="172">
        <v>0</v>
      </c>
      <c r="AR170" s="17">
        <v>3173836</v>
      </c>
      <c r="AT170" s="17">
        <v>126495990</v>
      </c>
      <c r="AV170" s="185">
        <v>0</v>
      </c>
      <c r="AW170" s="1" t="s">
        <v>5655</v>
      </c>
      <c r="AX170" s="1" t="str">
        <f t="shared" si="2"/>
        <v>No</v>
      </c>
    </row>
    <row r="171" spans="1:50" x14ac:dyDescent="0.2">
      <c r="A171" s="1" t="s">
        <v>698</v>
      </c>
      <c r="B171" s="1" t="s">
        <v>699</v>
      </c>
      <c r="C171" s="1" t="s">
        <v>91</v>
      </c>
      <c r="D171" s="174">
        <v>3070</v>
      </c>
      <c r="E171" s="177">
        <v>30070</v>
      </c>
      <c r="F171" s="1" t="s">
        <v>196</v>
      </c>
      <c r="G171" s="1" t="s">
        <v>192</v>
      </c>
      <c r="H171" s="17">
        <v>4586770</v>
      </c>
      <c r="I171" s="12">
        <v>659</v>
      </c>
      <c r="J171" s="1" t="s">
        <v>11</v>
      </c>
      <c r="K171" s="1" t="s">
        <v>12</v>
      </c>
      <c r="L171" s="4">
        <v>28</v>
      </c>
      <c r="N171" s="186">
        <v>0</v>
      </c>
      <c r="P171" s="14">
        <v>15.0974</v>
      </c>
      <c r="R171" s="14">
        <v>9.3055000000000003</v>
      </c>
      <c r="T171" s="14">
        <v>12.210699999999999</v>
      </c>
      <c r="V171" s="17">
        <v>1201796</v>
      </c>
      <c r="X171" s="17">
        <v>1403053</v>
      </c>
      <c r="Z171" s="17">
        <v>1173568</v>
      </c>
      <c r="AB171" s="17">
        <v>229485</v>
      </c>
      <c r="AD171" s="17">
        <v>92721</v>
      </c>
      <c r="AF171" s="17">
        <v>77733</v>
      </c>
      <c r="AH171" s="17">
        <v>14988</v>
      </c>
      <c r="AJ171" s="17">
        <v>0</v>
      </c>
      <c r="AL171" s="17">
        <v>0</v>
      </c>
      <c r="AN171" s="17">
        <v>0</v>
      </c>
      <c r="AP171" s="172">
        <v>0</v>
      </c>
      <c r="AR171" s="17">
        <v>949175</v>
      </c>
      <c r="AT171" s="17">
        <v>8832548</v>
      </c>
      <c r="AV171" s="185">
        <v>244.86</v>
      </c>
      <c r="AW171" s="1" t="s">
        <v>5655</v>
      </c>
      <c r="AX171" s="1" t="str">
        <f t="shared" si="2"/>
        <v>No</v>
      </c>
    </row>
    <row r="172" spans="1:50" x14ac:dyDescent="0.2">
      <c r="A172" s="1" t="s">
        <v>698</v>
      </c>
      <c r="B172" s="1" t="s">
        <v>699</v>
      </c>
      <c r="C172" s="1" t="s">
        <v>91</v>
      </c>
      <c r="D172" s="174">
        <v>3070</v>
      </c>
      <c r="E172" s="177">
        <v>30070</v>
      </c>
      <c r="F172" s="1" t="s">
        <v>196</v>
      </c>
      <c r="G172" s="1" t="s">
        <v>192</v>
      </c>
      <c r="H172" s="17">
        <v>4586770</v>
      </c>
      <c r="I172" s="12">
        <v>659</v>
      </c>
      <c r="J172" s="1" t="s">
        <v>22</v>
      </c>
      <c r="K172" s="1" t="s">
        <v>12</v>
      </c>
      <c r="L172" s="4">
        <v>84</v>
      </c>
      <c r="N172" s="186">
        <v>0</v>
      </c>
      <c r="P172" s="14">
        <v>26.4041</v>
      </c>
      <c r="R172" s="14">
        <v>24.91</v>
      </c>
      <c r="T172" s="14">
        <v>21.321899999999999</v>
      </c>
      <c r="V172" s="17">
        <v>1807290</v>
      </c>
      <c r="X172" s="17">
        <v>2794672</v>
      </c>
      <c r="Z172" s="17">
        <v>1806595</v>
      </c>
      <c r="AB172" s="17">
        <v>988077</v>
      </c>
      <c r="AD172" s="17">
        <v>138655</v>
      </c>
      <c r="AF172" s="17">
        <v>68421</v>
      </c>
      <c r="AH172" s="17">
        <v>70234</v>
      </c>
      <c r="AJ172" s="17">
        <v>0</v>
      </c>
      <c r="AL172" s="17">
        <v>0</v>
      </c>
      <c r="AN172" s="17">
        <v>0</v>
      </c>
      <c r="AP172" s="172">
        <v>0</v>
      </c>
      <c r="AR172" s="17">
        <v>1458868</v>
      </c>
      <c r="AT172" s="17">
        <v>36340402</v>
      </c>
      <c r="AV172" s="185">
        <v>264.5</v>
      </c>
      <c r="AW172" s="1" t="s">
        <v>5655</v>
      </c>
      <c r="AX172" s="1" t="str">
        <f t="shared" si="2"/>
        <v>No</v>
      </c>
    </row>
    <row r="173" spans="1:50" x14ac:dyDescent="0.2">
      <c r="A173" s="1" t="s">
        <v>698</v>
      </c>
      <c r="B173" s="1" t="s">
        <v>699</v>
      </c>
      <c r="C173" s="1" t="s">
        <v>91</v>
      </c>
      <c r="D173" s="174">
        <v>3070</v>
      </c>
      <c r="E173" s="177">
        <v>30070</v>
      </c>
      <c r="F173" s="1" t="s">
        <v>196</v>
      </c>
      <c r="G173" s="1" t="s">
        <v>192</v>
      </c>
      <c r="H173" s="17">
        <v>4586770</v>
      </c>
      <c r="I173" s="12">
        <v>659</v>
      </c>
      <c r="J173" s="1" t="s">
        <v>13</v>
      </c>
      <c r="K173" s="1" t="s">
        <v>12</v>
      </c>
      <c r="L173" s="4">
        <v>547</v>
      </c>
      <c r="N173" s="186">
        <v>0</v>
      </c>
      <c r="P173" s="14">
        <v>38.623399999999997</v>
      </c>
      <c r="R173" s="14">
        <v>45.837400000000002</v>
      </c>
      <c r="T173" s="14">
        <v>4.9143999999999997</v>
      </c>
      <c r="V173" s="17">
        <v>0</v>
      </c>
      <c r="X173" s="17">
        <v>10665858</v>
      </c>
      <c r="Z173" s="17">
        <v>10665858</v>
      </c>
      <c r="AB173" s="17">
        <v>0</v>
      </c>
      <c r="AD173" s="17">
        <v>276150</v>
      </c>
      <c r="AF173" s="17">
        <v>276150</v>
      </c>
      <c r="AH173" s="17">
        <v>0</v>
      </c>
      <c r="AJ173" s="17">
        <v>0</v>
      </c>
      <c r="AL173" s="17">
        <v>0</v>
      </c>
      <c r="AN173" s="17">
        <v>0</v>
      </c>
      <c r="AP173" s="172">
        <v>0</v>
      </c>
      <c r="AR173" s="17">
        <v>1357102</v>
      </c>
      <c r="AT173" s="17">
        <v>62206059</v>
      </c>
      <c r="AV173" s="185">
        <v>0</v>
      </c>
      <c r="AW173" s="1" t="s">
        <v>5655</v>
      </c>
      <c r="AX173" s="1" t="str">
        <f t="shared" si="2"/>
        <v>No</v>
      </c>
    </row>
    <row r="174" spans="1:50" x14ac:dyDescent="0.2">
      <c r="A174" s="1" t="s">
        <v>761</v>
      </c>
      <c r="B174" s="1" t="s">
        <v>483</v>
      </c>
      <c r="C174" s="1" t="s">
        <v>94</v>
      </c>
      <c r="D174" s="174">
        <v>29</v>
      </c>
      <c r="E174" s="177">
        <v>29</v>
      </c>
      <c r="F174" s="1" t="s">
        <v>196</v>
      </c>
      <c r="G174" s="1" t="s">
        <v>192</v>
      </c>
      <c r="H174" s="17">
        <v>3059393</v>
      </c>
      <c r="I174" s="12">
        <v>648</v>
      </c>
      <c r="J174" s="1" t="s">
        <v>22</v>
      </c>
      <c r="K174" s="1" t="s">
        <v>12</v>
      </c>
      <c r="L174" s="4">
        <v>54</v>
      </c>
      <c r="N174" s="186">
        <v>0</v>
      </c>
      <c r="P174" s="14">
        <v>21.003299999999999</v>
      </c>
      <c r="R174" s="14">
        <v>18.1326</v>
      </c>
      <c r="T174" s="14">
        <v>34.992699999999999</v>
      </c>
      <c r="V174" s="17">
        <v>1049919</v>
      </c>
      <c r="X174" s="17">
        <v>2181987</v>
      </c>
      <c r="Z174" s="17">
        <v>1062808</v>
      </c>
      <c r="AB174" s="17">
        <v>1119179</v>
      </c>
      <c r="AD174" s="17">
        <v>92342</v>
      </c>
      <c r="AF174" s="17">
        <v>50602</v>
      </c>
      <c r="AH174" s="17">
        <v>41740</v>
      </c>
      <c r="AJ174" s="17">
        <v>0</v>
      </c>
      <c r="AL174" s="17">
        <v>0</v>
      </c>
      <c r="AN174" s="17">
        <v>0</v>
      </c>
      <c r="AP174" s="172">
        <v>0</v>
      </c>
      <c r="AR174" s="17">
        <v>1770703</v>
      </c>
      <c r="AT174" s="17">
        <v>32107400</v>
      </c>
      <c r="AV174" s="185">
        <v>174.09</v>
      </c>
      <c r="AW174" s="1" t="s">
        <v>5655</v>
      </c>
      <c r="AX174" s="1" t="str">
        <f t="shared" si="2"/>
        <v>No</v>
      </c>
    </row>
    <row r="175" spans="1:50" x14ac:dyDescent="0.2">
      <c r="A175" s="1" t="s">
        <v>761</v>
      </c>
      <c r="B175" s="1" t="s">
        <v>483</v>
      </c>
      <c r="C175" s="1" t="s">
        <v>94</v>
      </c>
      <c r="D175" s="174">
        <v>29</v>
      </c>
      <c r="E175" s="177">
        <v>29</v>
      </c>
      <c r="F175" s="1" t="s">
        <v>196</v>
      </c>
      <c r="G175" s="1" t="s">
        <v>192</v>
      </c>
      <c r="H175" s="17">
        <v>3059393</v>
      </c>
      <c r="I175" s="12">
        <v>648</v>
      </c>
      <c r="J175" s="1" t="s">
        <v>13</v>
      </c>
      <c r="K175" s="1" t="s">
        <v>8</v>
      </c>
      <c r="L175" s="4">
        <v>394</v>
      </c>
      <c r="N175" s="186">
        <v>0</v>
      </c>
      <c r="P175" s="14">
        <v>31.838100000000001</v>
      </c>
      <c r="R175" s="14">
        <v>23.183599999999998</v>
      </c>
      <c r="T175" s="14">
        <v>6.0225999999999997</v>
      </c>
      <c r="V175" s="17">
        <v>0</v>
      </c>
      <c r="X175" s="17">
        <v>4595894</v>
      </c>
      <c r="Z175" s="17">
        <v>4595894</v>
      </c>
      <c r="AB175" s="17">
        <v>0</v>
      </c>
      <c r="AD175" s="17">
        <v>144352</v>
      </c>
      <c r="AF175" s="17">
        <v>144352</v>
      </c>
      <c r="AH175" s="17">
        <v>0</v>
      </c>
      <c r="AJ175" s="17">
        <v>0</v>
      </c>
      <c r="AL175" s="17">
        <v>0</v>
      </c>
      <c r="AN175" s="17">
        <v>0</v>
      </c>
      <c r="AP175" s="172">
        <v>0</v>
      </c>
      <c r="AR175" s="17">
        <v>869370</v>
      </c>
      <c r="AT175" s="17">
        <v>20155115</v>
      </c>
      <c r="AV175" s="185">
        <v>0</v>
      </c>
      <c r="AW175" s="1" t="s">
        <v>5655</v>
      </c>
      <c r="AX175" s="1" t="str">
        <f t="shared" si="2"/>
        <v>No</v>
      </c>
    </row>
    <row r="176" spans="1:50" x14ac:dyDescent="0.2">
      <c r="A176" s="1" t="s">
        <v>761</v>
      </c>
      <c r="B176" s="1" t="s">
        <v>483</v>
      </c>
      <c r="C176" s="1" t="s">
        <v>94</v>
      </c>
      <c r="D176" s="174">
        <v>29</v>
      </c>
      <c r="E176" s="177">
        <v>29</v>
      </c>
      <c r="F176" s="1" t="s">
        <v>196</v>
      </c>
      <c r="G176" s="1" t="s">
        <v>192</v>
      </c>
      <c r="H176" s="17">
        <v>3059393</v>
      </c>
      <c r="I176" s="12">
        <v>648</v>
      </c>
      <c r="J176" s="1" t="s">
        <v>11</v>
      </c>
      <c r="K176" s="1" t="s">
        <v>8</v>
      </c>
      <c r="L176" s="4">
        <v>114</v>
      </c>
      <c r="N176" s="186">
        <v>0</v>
      </c>
      <c r="P176" s="14">
        <v>14.177899999999999</v>
      </c>
      <c r="R176" s="14">
        <v>5.4903000000000004</v>
      </c>
      <c r="T176" s="14">
        <v>15.328799999999999</v>
      </c>
      <c r="V176" s="17">
        <v>6134019</v>
      </c>
      <c r="X176" s="17">
        <v>7212113</v>
      </c>
      <c r="Z176" s="17">
        <v>6089771</v>
      </c>
      <c r="AB176" s="17">
        <v>1122342</v>
      </c>
      <c r="AD176" s="17">
        <v>468033</v>
      </c>
      <c r="AF176" s="17">
        <v>429526</v>
      </c>
      <c r="AH176" s="17">
        <v>38507</v>
      </c>
      <c r="AJ176" s="17">
        <v>0</v>
      </c>
      <c r="AL176" s="17">
        <v>0</v>
      </c>
      <c r="AN176" s="17">
        <v>0</v>
      </c>
      <c r="AP176" s="172">
        <v>0</v>
      </c>
      <c r="AR176" s="17">
        <v>6584139</v>
      </c>
      <c r="AT176" s="17">
        <v>36148639</v>
      </c>
      <c r="AV176" s="185">
        <v>638.17999999999995</v>
      </c>
      <c r="AW176" s="1" t="s">
        <v>5655</v>
      </c>
      <c r="AX176" s="1" t="str">
        <f t="shared" si="2"/>
        <v>No</v>
      </c>
    </row>
    <row r="177" spans="1:50" x14ac:dyDescent="0.2">
      <c r="A177" s="1" t="s">
        <v>761</v>
      </c>
      <c r="B177" s="1" t="s">
        <v>483</v>
      </c>
      <c r="C177" s="1" t="s">
        <v>94</v>
      </c>
      <c r="D177" s="174">
        <v>29</v>
      </c>
      <c r="E177" s="177">
        <v>29</v>
      </c>
      <c r="F177" s="1" t="s">
        <v>196</v>
      </c>
      <c r="G177" s="1" t="s">
        <v>192</v>
      </c>
      <c r="H177" s="17">
        <v>3059393</v>
      </c>
      <c r="I177" s="12">
        <v>648</v>
      </c>
      <c r="J177" s="1" t="s">
        <v>22</v>
      </c>
      <c r="K177" s="1" t="s">
        <v>8</v>
      </c>
      <c r="L177" s="4">
        <v>43</v>
      </c>
      <c r="N177" s="186">
        <v>0</v>
      </c>
      <c r="P177" s="14">
        <v>18.652799999999999</v>
      </c>
      <c r="R177" s="14">
        <v>17.157900000000001</v>
      </c>
      <c r="T177" s="14">
        <v>26.297499999999999</v>
      </c>
      <c r="V177" s="17">
        <v>865233</v>
      </c>
      <c r="X177" s="17">
        <v>1879695</v>
      </c>
      <c r="Z177" s="17">
        <v>867711</v>
      </c>
      <c r="AB177" s="17">
        <v>1011984</v>
      </c>
      <c r="AD177" s="17">
        <v>85264</v>
      </c>
      <c r="AF177" s="17">
        <v>46519</v>
      </c>
      <c r="AH177" s="17">
        <v>38745</v>
      </c>
      <c r="AJ177" s="17">
        <v>0</v>
      </c>
      <c r="AL177" s="17">
        <v>0</v>
      </c>
      <c r="AN177" s="17">
        <v>0</v>
      </c>
      <c r="AP177" s="172">
        <v>0</v>
      </c>
      <c r="AR177" s="17">
        <v>1223332</v>
      </c>
      <c r="AT177" s="17">
        <v>20989754</v>
      </c>
      <c r="AV177" s="185">
        <v>368.54</v>
      </c>
      <c r="AW177" s="1" t="s">
        <v>5655</v>
      </c>
      <c r="AX177" s="1" t="str">
        <f t="shared" si="2"/>
        <v>No</v>
      </c>
    </row>
    <row r="178" spans="1:50" x14ac:dyDescent="0.2">
      <c r="A178" s="1" t="s">
        <v>761</v>
      </c>
      <c r="B178" s="1" t="s">
        <v>483</v>
      </c>
      <c r="C178" s="1" t="s">
        <v>94</v>
      </c>
      <c r="D178" s="174">
        <v>29</v>
      </c>
      <c r="E178" s="177">
        <v>29</v>
      </c>
      <c r="F178" s="1" t="s">
        <v>196</v>
      </c>
      <c r="G178" s="1" t="s">
        <v>192</v>
      </c>
      <c r="H178" s="17">
        <v>3059393</v>
      </c>
      <c r="I178" s="12">
        <v>648</v>
      </c>
      <c r="J178" s="1" t="s">
        <v>10</v>
      </c>
      <c r="K178" s="1" t="s">
        <v>12</v>
      </c>
      <c r="L178" s="4">
        <v>43</v>
      </c>
      <c r="N178" s="186">
        <v>0</v>
      </c>
      <c r="P178" s="14">
        <v>18.420100000000001</v>
      </c>
      <c r="R178" s="14">
        <v>12.305400000000001</v>
      </c>
      <c r="T178" s="14">
        <v>2.2852999999999999</v>
      </c>
      <c r="V178" s="17">
        <v>0</v>
      </c>
      <c r="X178" s="17">
        <v>1769888</v>
      </c>
      <c r="Z178" s="17">
        <v>1612142</v>
      </c>
      <c r="AB178" s="17">
        <v>157746</v>
      </c>
      <c r="AD178" s="17">
        <v>94050</v>
      </c>
      <c r="AF178" s="17">
        <v>87521</v>
      </c>
      <c r="AH178" s="17">
        <v>6529</v>
      </c>
      <c r="AJ178" s="17">
        <v>0</v>
      </c>
      <c r="AL178" s="17">
        <v>0</v>
      </c>
      <c r="AN178" s="17">
        <v>0</v>
      </c>
      <c r="AP178" s="172">
        <v>0</v>
      </c>
      <c r="AR178" s="17">
        <v>200010</v>
      </c>
      <c r="AT178" s="17">
        <v>2461194</v>
      </c>
      <c r="AV178" s="185">
        <v>0</v>
      </c>
      <c r="AW178" s="1" t="s">
        <v>5655</v>
      </c>
      <c r="AX178" s="1" t="str">
        <f t="shared" si="2"/>
        <v>No</v>
      </c>
    </row>
    <row r="179" spans="1:50" x14ac:dyDescent="0.2">
      <c r="A179" s="1" t="s">
        <v>741</v>
      </c>
      <c r="B179" s="1" t="s">
        <v>742</v>
      </c>
      <c r="C179" s="1" t="s">
        <v>20</v>
      </c>
      <c r="D179" s="174">
        <v>9013</v>
      </c>
      <c r="E179" s="177">
        <v>90013</v>
      </c>
      <c r="F179" s="1" t="s">
        <v>196</v>
      </c>
      <c r="G179" s="1" t="s">
        <v>192</v>
      </c>
      <c r="H179" s="17">
        <v>1664496</v>
      </c>
      <c r="I179" s="12">
        <v>642</v>
      </c>
      <c r="J179" s="1" t="s">
        <v>11</v>
      </c>
      <c r="K179" s="1" t="s">
        <v>8</v>
      </c>
      <c r="L179" s="4">
        <v>384</v>
      </c>
      <c r="N179" s="186">
        <v>0</v>
      </c>
      <c r="P179" s="14">
        <v>11.6699</v>
      </c>
      <c r="R179" s="14">
        <v>4.8808999999999996</v>
      </c>
      <c r="T179" s="14">
        <v>20.600200000000001</v>
      </c>
      <c r="V179" s="17">
        <v>15938107</v>
      </c>
      <c r="X179" s="17">
        <v>18997876</v>
      </c>
      <c r="Z179" s="17">
        <v>15889222</v>
      </c>
      <c r="AB179" s="17">
        <v>3108654</v>
      </c>
      <c r="AD179" s="17">
        <v>1482444</v>
      </c>
      <c r="AF179" s="17">
        <v>1361557</v>
      </c>
      <c r="AH179" s="17">
        <v>120887</v>
      </c>
      <c r="AJ179" s="17">
        <v>0</v>
      </c>
      <c r="AL179" s="17">
        <v>0</v>
      </c>
      <c r="AN179" s="17">
        <v>0</v>
      </c>
      <c r="AP179" s="172">
        <v>0</v>
      </c>
      <c r="AR179" s="17">
        <v>28048405</v>
      </c>
      <c r="AT179" s="17">
        <v>136901868</v>
      </c>
      <c r="AV179" s="185">
        <v>1302.82</v>
      </c>
      <c r="AW179" s="1" t="s">
        <v>5655</v>
      </c>
      <c r="AX179" s="1" t="str">
        <f t="shared" si="2"/>
        <v>No</v>
      </c>
    </row>
    <row r="180" spans="1:50" x14ac:dyDescent="0.2">
      <c r="A180" s="1" t="s">
        <v>741</v>
      </c>
      <c r="B180" s="1" t="s">
        <v>742</v>
      </c>
      <c r="C180" s="1" t="s">
        <v>20</v>
      </c>
      <c r="D180" s="174">
        <v>9013</v>
      </c>
      <c r="E180" s="177">
        <v>90013</v>
      </c>
      <c r="F180" s="1" t="s">
        <v>196</v>
      </c>
      <c r="G180" s="1" t="s">
        <v>192</v>
      </c>
      <c r="H180" s="17">
        <v>1664496</v>
      </c>
      <c r="I180" s="12">
        <v>642</v>
      </c>
      <c r="J180" s="1" t="s">
        <v>10</v>
      </c>
      <c r="K180" s="1" t="s">
        <v>12</v>
      </c>
      <c r="L180" s="4">
        <v>136</v>
      </c>
      <c r="N180" s="186">
        <v>0</v>
      </c>
      <c r="P180" s="14">
        <v>17.519100000000002</v>
      </c>
      <c r="R180" s="14">
        <v>11.7211</v>
      </c>
      <c r="T180" s="14">
        <v>1.5567</v>
      </c>
      <c r="V180" s="17">
        <v>0</v>
      </c>
      <c r="X180" s="17">
        <v>5179516</v>
      </c>
      <c r="Z180" s="17">
        <v>4341115</v>
      </c>
      <c r="AB180" s="17">
        <v>838401</v>
      </c>
      <c r="AD180" s="17">
        <v>322571</v>
      </c>
      <c r="AF180" s="17">
        <v>247793</v>
      </c>
      <c r="AH180" s="17">
        <v>74778</v>
      </c>
      <c r="AJ180" s="17">
        <v>0</v>
      </c>
      <c r="AL180" s="17">
        <v>0</v>
      </c>
      <c r="AN180" s="17">
        <v>0</v>
      </c>
      <c r="AP180" s="172">
        <v>0</v>
      </c>
      <c r="AR180" s="17">
        <v>385735</v>
      </c>
      <c r="AT180" s="17">
        <v>4521225</v>
      </c>
      <c r="AV180" s="185">
        <v>0</v>
      </c>
      <c r="AW180" s="1" t="s">
        <v>5655</v>
      </c>
      <c r="AX180" s="1" t="str">
        <f t="shared" si="2"/>
        <v>No</v>
      </c>
    </row>
    <row r="181" spans="1:50" x14ac:dyDescent="0.2">
      <c r="A181" s="1" t="s">
        <v>741</v>
      </c>
      <c r="B181" s="1" t="s">
        <v>742</v>
      </c>
      <c r="C181" s="1" t="s">
        <v>20</v>
      </c>
      <c r="D181" s="174">
        <v>9013</v>
      </c>
      <c r="E181" s="177">
        <v>90013</v>
      </c>
      <c r="F181" s="1" t="s">
        <v>196</v>
      </c>
      <c r="G181" s="1" t="s">
        <v>192</v>
      </c>
      <c r="H181" s="17">
        <v>1664496</v>
      </c>
      <c r="I181" s="12">
        <v>642</v>
      </c>
      <c r="J181" s="1" t="s">
        <v>19</v>
      </c>
      <c r="K181" s="1" t="s">
        <v>8</v>
      </c>
      <c r="L181" s="4">
        <v>61</v>
      </c>
      <c r="N181" s="186">
        <v>29</v>
      </c>
      <c r="P181" s="14">
        <v>15.0275</v>
      </c>
      <c r="R181" s="14">
        <v>5.5225999999999997</v>
      </c>
      <c r="T181" s="14">
        <v>38.565399999999997</v>
      </c>
      <c r="V181" s="17">
        <v>3594336</v>
      </c>
      <c r="X181" s="17">
        <v>3592975</v>
      </c>
      <c r="Z181" s="17">
        <v>3314903</v>
      </c>
      <c r="AB181" s="17">
        <v>278072</v>
      </c>
      <c r="AD181" s="17">
        <v>238705</v>
      </c>
      <c r="AF181" s="17">
        <v>220589</v>
      </c>
      <c r="AH181" s="17">
        <v>18116</v>
      </c>
      <c r="AJ181" s="17">
        <v>2239167</v>
      </c>
      <c r="AL181" s="17">
        <v>2091151</v>
      </c>
      <c r="AN181" s="17">
        <v>153031</v>
      </c>
      <c r="AP181" s="172">
        <v>142376</v>
      </c>
      <c r="AR181" s="17">
        <v>8507096</v>
      </c>
      <c r="AT181" s="17">
        <v>46981059</v>
      </c>
      <c r="AV181" s="185">
        <v>80.959999999999994</v>
      </c>
      <c r="AW181" s="1" t="s">
        <v>5655</v>
      </c>
      <c r="AX181" s="1" t="str">
        <f t="shared" si="2"/>
        <v>No</v>
      </c>
    </row>
    <row r="182" spans="1:50" x14ac:dyDescent="0.2">
      <c r="A182" s="1" t="s">
        <v>741</v>
      </c>
      <c r="B182" s="1" t="s">
        <v>742</v>
      </c>
      <c r="C182" s="1" t="s">
        <v>20</v>
      </c>
      <c r="D182" s="174">
        <v>9013</v>
      </c>
      <c r="E182" s="177">
        <v>90013</v>
      </c>
      <c r="F182" s="1" t="s">
        <v>196</v>
      </c>
      <c r="G182" s="1" t="s">
        <v>192</v>
      </c>
      <c r="H182" s="17">
        <v>1664496</v>
      </c>
      <c r="I182" s="12">
        <v>642</v>
      </c>
      <c r="J182" s="1" t="s">
        <v>11</v>
      </c>
      <c r="K182" s="1" t="s">
        <v>12</v>
      </c>
      <c r="L182" s="4">
        <v>12</v>
      </c>
      <c r="N182" s="186">
        <v>0</v>
      </c>
      <c r="P182" s="14">
        <v>10.736700000000001</v>
      </c>
      <c r="R182" s="14">
        <v>3.6825999999999999</v>
      </c>
      <c r="T182" s="14">
        <v>24.204899999999999</v>
      </c>
      <c r="V182" s="17">
        <v>188494</v>
      </c>
      <c r="X182" s="17">
        <v>230465</v>
      </c>
      <c r="Z182" s="17">
        <v>188493</v>
      </c>
      <c r="AB182" s="17">
        <v>41972</v>
      </c>
      <c r="AD182" s="17">
        <v>19259</v>
      </c>
      <c r="AF182" s="17">
        <v>17556</v>
      </c>
      <c r="AH182" s="17">
        <v>1703</v>
      </c>
      <c r="AJ182" s="17">
        <v>0</v>
      </c>
      <c r="AL182" s="17">
        <v>0</v>
      </c>
      <c r="AN182" s="17">
        <v>0</v>
      </c>
      <c r="AP182" s="172">
        <v>0</v>
      </c>
      <c r="AR182" s="17">
        <v>424941</v>
      </c>
      <c r="AT182" s="17">
        <v>1564903</v>
      </c>
      <c r="AV182" s="185">
        <v>91.7</v>
      </c>
      <c r="AW182" s="1" t="s">
        <v>5655</v>
      </c>
      <c r="AX182" s="1" t="str">
        <f t="shared" si="2"/>
        <v>No</v>
      </c>
    </row>
    <row r="183" spans="1:50" x14ac:dyDescent="0.2">
      <c r="A183" s="1" t="s">
        <v>741</v>
      </c>
      <c r="B183" s="1" t="s">
        <v>742</v>
      </c>
      <c r="C183" s="1" t="s">
        <v>20</v>
      </c>
      <c r="D183" s="174">
        <v>9013</v>
      </c>
      <c r="E183" s="177">
        <v>90013</v>
      </c>
      <c r="F183" s="1" t="s">
        <v>196</v>
      </c>
      <c r="G183" s="1" t="s">
        <v>192</v>
      </c>
      <c r="H183" s="17">
        <v>1664496</v>
      </c>
      <c r="I183" s="12">
        <v>642</v>
      </c>
      <c r="J183" s="1" t="s">
        <v>15</v>
      </c>
      <c r="K183" s="1" t="s">
        <v>12</v>
      </c>
      <c r="L183" s="4">
        <v>49</v>
      </c>
      <c r="N183" s="186">
        <v>0</v>
      </c>
      <c r="P183" s="14">
        <v>15.604799999999999</v>
      </c>
      <c r="R183" s="14">
        <v>12.5303</v>
      </c>
      <c r="T183" s="14">
        <v>1.8807</v>
      </c>
      <c r="V183" s="17">
        <v>0</v>
      </c>
      <c r="X183" s="17">
        <v>0</v>
      </c>
      <c r="Z183" s="17">
        <v>1203051</v>
      </c>
      <c r="AB183" s="17">
        <v>0</v>
      </c>
      <c r="AD183" s="17">
        <v>0</v>
      </c>
      <c r="AF183" s="17">
        <v>77095</v>
      </c>
      <c r="AH183" s="17">
        <v>0</v>
      </c>
      <c r="AJ183" s="17">
        <v>0</v>
      </c>
      <c r="AL183" s="17">
        <v>0</v>
      </c>
      <c r="AN183" s="17">
        <v>0</v>
      </c>
      <c r="AP183" s="172">
        <v>0</v>
      </c>
      <c r="AR183" s="17">
        <v>144991</v>
      </c>
      <c r="AT183" s="17">
        <v>1816784</v>
      </c>
      <c r="AV183" s="185">
        <v>0</v>
      </c>
      <c r="AW183" s="1" t="s">
        <v>5655</v>
      </c>
      <c r="AX183" s="1" t="str">
        <f t="shared" si="2"/>
        <v>No</v>
      </c>
    </row>
    <row r="184" spans="1:50" x14ac:dyDescent="0.2">
      <c r="A184" s="1" t="s">
        <v>346</v>
      </c>
      <c r="B184" s="1" t="s">
        <v>347</v>
      </c>
      <c r="C184" s="1" t="s">
        <v>37</v>
      </c>
      <c r="D184" s="174">
        <v>4035</v>
      </c>
      <c r="E184" s="177">
        <v>40035</v>
      </c>
      <c r="F184" s="1" t="s">
        <v>196</v>
      </c>
      <c r="G184" s="1" t="s">
        <v>192</v>
      </c>
      <c r="H184" s="17">
        <v>1510516</v>
      </c>
      <c r="I184" s="12">
        <v>603</v>
      </c>
      <c r="J184" s="1" t="s">
        <v>11</v>
      </c>
      <c r="K184" s="1" t="s">
        <v>12</v>
      </c>
      <c r="L184" s="4">
        <v>13</v>
      </c>
      <c r="N184" s="186">
        <v>0</v>
      </c>
      <c r="P184" s="14">
        <v>14.1776</v>
      </c>
      <c r="R184" s="14">
        <v>8.9017999999999997</v>
      </c>
      <c r="T184" s="14">
        <v>2.9811999999999999</v>
      </c>
      <c r="V184" s="17">
        <v>631876</v>
      </c>
      <c r="X184" s="17">
        <v>852878</v>
      </c>
      <c r="Z184" s="17">
        <v>716166</v>
      </c>
      <c r="AB184" s="17">
        <v>136712</v>
      </c>
      <c r="AD184" s="17">
        <v>58053</v>
      </c>
      <c r="AF184" s="17">
        <v>50514</v>
      </c>
      <c r="AH184" s="17">
        <v>7539</v>
      </c>
      <c r="AJ184" s="17">
        <v>0</v>
      </c>
      <c r="AL184" s="17">
        <v>0</v>
      </c>
      <c r="AN184" s="17">
        <v>0</v>
      </c>
      <c r="AP184" s="172">
        <v>0</v>
      </c>
      <c r="AR184" s="17">
        <v>150592</v>
      </c>
      <c r="AT184" s="17">
        <v>1340546</v>
      </c>
      <c r="AV184" s="185">
        <v>277</v>
      </c>
      <c r="AW184" s="1" t="s">
        <v>5655</v>
      </c>
      <c r="AX184" s="1" t="str">
        <f t="shared" si="2"/>
        <v>No</v>
      </c>
    </row>
    <row r="185" spans="1:50" x14ac:dyDescent="0.2">
      <c r="A185" s="1" t="s">
        <v>346</v>
      </c>
      <c r="B185" s="1" t="s">
        <v>347</v>
      </c>
      <c r="C185" s="1" t="s">
        <v>37</v>
      </c>
      <c r="D185" s="174">
        <v>4035</v>
      </c>
      <c r="E185" s="177">
        <v>40035</v>
      </c>
      <c r="F185" s="1" t="s">
        <v>196</v>
      </c>
      <c r="G185" s="1" t="s">
        <v>192</v>
      </c>
      <c r="H185" s="17">
        <v>1510516</v>
      </c>
      <c r="I185" s="12">
        <v>603</v>
      </c>
      <c r="J185" s="1" t="s">
        <v>13</v>
      </c>
      <c r="K185" s="1" t="s">
        <v>12</v>
      </c>
      <c r="L185" s="4">
        <v>183</v>
      </c>
      <c r="N185" s="186">
        <v>0</v>
      </c>
      <c r="P185" s="14">
        <v>33.934800000000003</v>
      </c>
      <c r="R185" s="14">
        <v>35.33</v>
      </c>
      <c r="T185" s="14">
        <v>5.2702999999999998</v>
      </c>
      <c r="V185" s="17">
        <v>0</v>
      </c>
      <c r="X185" s="17">
        <v>2321040</v>
      </c>
      <c r="Z185" s="17">
        <v>2321040</v>
      </c>
      <c r="AB185" s="17">
        <v>0</v>
      </c>
      <c r="AD185" s="17">
        <v>68397</v>
      </c>
      <c r="AF185" s="17">
        <v>68397</v>
      </c>
      <c r="AH185" s="17">
        <v>0</v>
      </c>
      <c r="AJ185" s="17">
        <v>0</v>
      </c>
      <c r="AL185" s="17">
        <v>0</v>
      </c>
      <c r="AN185" s="17">
        <v>0</v>
      </c>
      <c r="AP185" s="172">
        <v>0</v>
      </c>
      <c r="AR185" s="17">
        <v>360474</v>
      </c>
      <c r="AT185" s="17">
        <v>12735546</v>
      </c>
      <c r="AV185" s="185">
        <v>0</v>
      </c>
      <c r="AW185" s="1" t="s">
        <v>5655</v>
      </c>
      <c r="AX185" s="1" t="str">
        <f t="shared" si="2"/>
        <v>No</v>
      </c>
    </row>
    <row r="186" spans="1:50" x14ac:dyDescent="0.2">
      <c r="A186" s="1" t="s">
        <v>346</v>
      </c>
      <c r="B186" s="1" t="s">
        <v>347</v>
      </c>
      <c r="C186" s="1" t="s">
        <v>37</v>
      </c>
      <c r="D186" s="174">
        <v>4035</v>
      </c>
      <c r="E186" s="177">
        <v>40035</v>
      </c>
      <c r="F186" s="1" t="s">
        <v>196</v>
      </c>
      <c r="G186" s="1" t="s">
        <v>192</v>
      </c>
      <c r="H186" s="17">
        <v>1510516</v>
      </c>
      <c r="I186" s="12">
        <v>603</v>
      </c>
      <c r="J186" s="1" t="s">
        <v>11</v>
      </c>
      <c r="K186" s="1" t="s">
        <v>8</v>
      </c>
      <c r="L186" s="4">
        <v>247</v>
      </c>
      <c r="N186" s="186">
        <v>0</v>
      </c>
      <c r="P186" s="14">
        <v>13.771599999999999</v>
      </c>
      <c r="R186" s="14">
        <v>5.7099000000000002</v>
      </c>
      <c r="T186" s="14">
        <v>21.277200000000001</v>
      </c>
      <c r="V186" s="17">
        <v>14957352</v>
      </c>
      <c r="X186" s="17">
        <v>16657569</v>
      </c>
      <c r="Z186" s="17">
        <v>14944029</v>
      </c>
      <c r="AB186" s="17">
        <v>1713540</v>
      </c>
      <c r="AD186" s="17">
        <v>1155479</v>
      </c>
      <c r="AF186" s="17">
        <v>1085132</v>
      </c>
      <c r="AH186" s="17">
        <v>70347</v>
      </c>
      <c r="AJ186" s="17">
        <v>0</v>
      </c>
      <c r="AL186" s="17">
        <v>0</v>
      </c>
      <c r="AN186" s="17">
        <v>0</v>
      </c>
      <c r="AP186" s="172">
        <v>0</v>
      </c>
      <c r="AR186" s="17">
        <v>23088556</v>
      </c>
      <c r="AT186" s="17">
        <v>131834284</v>
      </c>
      <c r="AV186" s="185">
        <v>1402.68</v>
      </c>
      <c r="AW186" s="1" t="s">
        <v>5655</v>
      </c>
      <c r="AX186" s="1" t="str">
        <f t="shared" si="2"/>
        <v>No</v>
      </c>
    </row>
    <row r="187" spans="1:50" x14ac:dyDescent="0.2">
      <c r="A187" s="1" t="s">
        <v>346</v>
      </c>
      <c r="B187" s="1" t="s">
        <v>347</v>
      </c>
      <c r="C187" s="1" t="s">
        <v>37</v>
      </c>
      <c r="D187" s="174">
        <v>4035</v>
      </c>
      <c r="E187" s="177">
        <v>40035</v>
      </c>
      <c r="F187" s="1" t="s">
        <v>196</v>
      </c>
      <c r="G187" s="1" t="s">
        <v>192</v>
      </c>
      <c r="H187" s="17">
        <v>1510516</v>
      </c>
      <c r="I187" s="12">
        <v>603</v>
      </c>
      <c r="J187" s="1" t="s">
        <v>26</v>
      </c>
      <c r="K187" s="1" t="s">
        <v>8</v>
      </c>
      <c r="L187" s="4">
        <v>14</v>
      </c>
      <c r="N187" s="186">
        <v>0</v>
      </c>
      <c r="P187" s="14">
        <v>6.0785999999999998</v>
      </c>
      <c r="R187" s="14">
        <v>0.74</v>
      </c>
      <c r="T187" s="14">
        <v>21.6891</v>
      </c>
      <c r="V187" s="17">
        <v>291609</v>
      </c>
      <c r="X187" s="17">
        <v>321251</v>
      </c>
      <c r="Z187" s="17">
        <v>291005</v>
      </c>
      <c r="AB187" s="17">
        <v>30246</v>
      </c>
      <c r="AD187" s="17">
        <v>50034</v>
      </c>
      <c r="AF187" s="17">
        <v>47874</v>
      </c>
      <c r="AH187" s="17">
        <v>2160</v>
      </c>
      <c r="AJ187" s="17">
        <v>0</v>
      </c>
      <c r="AL187" s="17">
        <v>0</v>
      </c>
      <c r="AN187" s="17">
        <v>0</v>
      </c>
      <c r="AP187" s="172">
        <v>0</v>
      </c>
      <c r="AR187" s="17">
        <v>1038345</v>
      </c>
      <c r="AT187" s="17">
        <v>768372</v>
      </c>
      <c r="AV187" s="185">
        <v>8.9600000000000009</v>
      </c>
      <c r="AW187" s="1" t="s">
        <v>5655</v>
      </c>
      <c r="AX187" s="1" t="str">
        <f t="shared" si="2"/>
        <v>No</v>
      </c>
    </row>
    <row r="188" spans="1:50" x14ac:dyDescent="0.2">
      <c r="A188" s="1" t="s">
        <v>346</v>
      </c>
      <c r="B188" s="1" t="s">
        <v>347</v>
      </c>
      <c r="C188" s="1" t="s">
        <v>37</v>
      </c>
      <c r="D188" s="174">
        <v>4035</v>
      </c>
      <c r="E188" s="177">
        <v>40035</v>
      </c>
      <c r="F188" s="1" t="s">
        <v>196</v>
      </c>
      <c r="G188" s="1" t="s">
        <v>192</v>
      </c>
      <c r="H188" s="17">
        <v>1510516</v>
      </c>
      <c r="I188" s="12">
        <v>603</v>
      </c>
      <c r="J188" s="1" t="s">
        <v>10</v>
      </c>
      <c r="K188" s="1" t="s">
        <v>12</v>
      </c>
      <c r="L188" s="4">
        <v>146</v>
      </c>
      <c r="N188" s="186">
        <v>0</v>
      </c>
      <c r="P188" s="14">
        <v>17.290900000000001</v>
      </c>
      <c r="R188" s="14">
        <v>14.85</v>
      </c>
      <c r="T188" s="14">
        <v>0.98540000000000005</v>
      </c>
      <c r="V188" s="17">
        <v>0</v>
      </c>
      <c r="X188" s="17">
        <v>9479049</v>
      </c>
      <c r="Z188" s="17">
        <v>8422175</v>
      </c>
      <c r="AB188" s="17">
        <v>1056874</v>
      </c>
      <c r="AD188" s="17">
        <v>580973</v>
      </c>
      <c r="AF188" s="17">
        <v>487087</v>
      </c>
      <c r="AH188" s="17">
        <v>93886</v>
      </c>
      <c r="AJ188" s="17">
        <v>0</v>
      </c>
      <c r="AL188" s="17">
        <v>0</v>
      </c>
      <c r="AN188" s="17">
        <v>0</v>
      </c>
      <c r="AP188" s="172">
        <v>0</v>
      </c>
      <c r="AR188" s="17">
        <v>479954</v>
      </c>
      <c r="AT188" s="17">
        <v>7127339</v>
      </c>
      <c r="AV188" s="185">
        <v>0</v>
      </c>
      <c r="AW188" s="1" t="s">
        <v>5655</v>
      </c>
      <c r="AX188" s="1" t="str">
        <f t="shared" si="2"/>
        <v>No</v>
      </c>
    </row>
    <row r="189" spans="1:50" x14ac:dyDescent="0.2">
      <c r="A189" s="1" t="s">
        <v>737</v>
      </c>
      <c r="B189" s="1" t="s">
        <v>269</v>
      </c>
      <c r="C189" s="1" t="s">
        <v>20</v>
      </c>
      <c r="D189" s="174">
        <v>9003</v>
      </c>
      <c r="E189" s="177">
        <v>90003</v>
      </c>
      <c r="F189" s="1" t="s">
        <v>196</v>
      </c>
      <c r="G189" s="1" t="s">
        <v>192</v>
      </c>
      <c r="H189" s="17">
        <v>3281212</v>
      </c>
      <c r="I189" s="12">
        <v>566</v>
      </c>
      <c r="J189" s="1" t="s">
        <v>38</v>
      </c>
      <c r="K189" s="1" t="s">
        <v>12</v>
      </c>
      <c r="L189" s="4">
        <v>3</v>
      </c>
      <c r="N189" s="186">
        <v>3</v>
      </c>
      <c r="P189" s="14">
        <v>19.7119</v>
      </c>
      <c r="R189" s="14">
        <v>3.18</v>
      </c>
      <c r="T189" s="14">
        <v>48.228299999999997</v>
      </c>
      <c r="V189" s="17">
        <v>404821</v>
      </c>
      <c r="X189" s="17">
        <v>396599</v>
      </c>
      <c r="Z189" s="17">
        <v>393291</v>
      </c>
      <c r="AB189" s="17">
        <v>3308</v>
      </c>
      <c r="AD189" s="17">
        <v>20114</v>
      </c>
      <c r="AF189" s="17">
        <v>19952</v>
      </c>
      <c r="AH189" s="17">
        <v>162</v>
      </c>
      <c r="AJ189" s="17">
        <v>396599</v>
      </c>
      <c r="AL189" s="17">
        <v>393291</v>
      </c>
      <c r="AN189" s="17">
        <v>20114</v>
      </c>
      <c r="AP189" s="172">
        <v>19952</v>
      </c>
      <c r="AR189" s="17">
        <v>962251</v>
      </c>
      <c r="AT189" s="17">
        <v>3059958</v>
      </c>
      <c r="AV189" s="185">
        <v>6.36</v>
      </c>
      <c r="AW189" s="1" t="s">
        <v>5655</v>
      </c>
      <c r="AX189" s="1" t="str">
        <f t="shared" si="2"/>
        <v>No</v>
      </c>
    </row>
    <row r="190" spans="1:50" x14ac:dyDescent="0.2">
      <c r="A190" s="1" t="s">
        <v>737</v>
      </c>
      <c r="B190" s="1" t="s">
        <v>269</v>
      </c>
      <c r="C190" s="1" t="s">
        <v>20</v>
      </c>
      <c r="D190" s="174">
        <v>9003</v>
      </c>
      <c r="E190" s="177">
        <v>90003</v>
      </c>
      <c r="F190" s="1" t="s">
        <v>196</v>
      </c>
      <c r="G190" s="1" t="s">
        <v>192</v>
      </c>
      <c r="H190" s="17">
        <v>3281212</v>
      </c>
      <c r="I190" s="12">
        <v>566</v>
      </c>
      <c r="J190" s="1" t="s">
        <v>25</v>
      </c>
      <c r="K190" s="1" t="s">
        <v>8</v>
      </c>
      <c r="L190" s="4">
        <v>556</v>
      </c>
      <c r="N190" s="186">
        <v>62</v>
      </c>
      <c r="P190" s="14">
        <v>35.302399999999999</v>
      </c>
      <c r="R190" s="14">
        <v>13.9566</v>
      </c>
      <c r="T190" s="14">
        <v>58.4056</v>
      </c>
      <c r="V190" s="17">
        <v>78488642</v>
      </c>
      <c r="X190" s="17">
        <v>78611702</v>
      </c>
      <c r="Z190" s="17">
        <v>77291768</v>
      </c>
      <c r="AB190" s="17">
        <v>1319934</v>
      </c>
      <c r="AD190" s="17">
        <v>2516336</v>
      </c>
      <c r="AF190" s="17">
        <v>2189422</v>
      </c>
      <c r="AH190" s="17">
        <v>326914</v>
      </c>
      <c r="AJ190" s="17">
        <v>9459943</v>
      </c>
      <c r="AL190" s="17">
        <v>9331833</v>
      </c>
      <c r="AN190" s="17">
        <v>271914</v>
      </c>
      <c r="AP190" s="172">
        <v>268300</v>
      </c>
      <c r="AR190" s="17">
        <v>127874512</v>
      </c>
      <c r="AT190" s="17">
        <v>1784699309</v>
      </c>
      <c r="AV190" s="185">
        <v>219.56</v>
      </c>
      <c r="AW190" s="1" t="s">
        <v>5655</v>
      </c>
      <c r="AX190" s="1" t="str">
        <f t="shared" si="2"/>
        <v>No</v>
      </c>
    </row>
    <row r="191" spans="1:50" x14ac:dyDescent="0.2">
      <c r="A191" s="1" t="s">
        <v>737</v>
      </c>
      <c r="B191" s="1" t="s">
        <v>269</v>
      </c>
      <c r="C191" s="1" t="s">
        <v>20</v>
      </c>
      <c r="D191" s="174">
        <v>9003</v>
      </c>
      <c r="E191" s="177">
        <v>90003</v>
      </c>
      <c r="F191" s="1" t="s">
        <v>196</v>
      </c>
      <c r="G191" s="1" t="s">
        <v>192</v>
      </c>
      <c r="H191" s="17">
        <v>3281212</v>
      </c>
      <c r="I191" s="12">
        <v>566</v>
      </c>
      <c r="J191" s="1" t="s">
        <v>27</v>
      </c>
      <c r="K191" s="1" t="s">
        <v>8</v>
      </c>
      <c r="L191" s="4">
        <v>7</v>
      </c>
      <c r="N191" s="186">
        <v>3</v>
      </c>
      <c r="P191" s="14">
        <v>30.314800000000002</v>
      </c>
      <c r="R191" s="14">
        <v>7.0522</v>
      </c>
      <c r="T191" s="14">
        <v>98.425799999999995</v>
      </c>
      <c r="V191" s="17">
        <v>65928</v>
      </c>
      <c r="X191" s="17">
        <v>64384</v>
      </c>
      <c r="Z191" s="17">
        <v>63934</v>
      </c>
      <c r="AB191" s="17">
        <v>450</v>
      </c>
      <c r="AD191" s="17">
        <v>2126</v>
      </c>
      <c r="AF191" s="17">
        <v>2109</v>
      </c>
      <c r="AH191" s="17">
        <v>17</v>
      </c>
      <c r="AJ191" s="17">
        <v>45560</v>
      </c>
      <c r="AL191" s="17">
        <v>45232</v>
      </c>
      <c r="AN191" s="17">
        <v>1552</v>
      </c>
      <c r="AP191" s="172">
        <v>1539</v>
      </c>
      <c r="AR191" s="17">
        <v>207580</v>
      </c>
      <c r="AT191" s="17">
        <v>1463888</v>
      </c>
      <c r="AV191" s="185">
        <v>17.32</v>
      </c>
      <c r="AW191" s="1" t="s">
        <v>5655</v>
      </c>
      <c r="AX191" s="1" t="str">
        <f t="shared" si="2"/>
        <v>No</v>
      </c>
    </row>
    <row r="192" spans="1:50" x14ac:dyDescent="0.2">
      <c r="A192" s="1" t="s">
        <v>57</v>
      </c>
      <c r="B192" s="1" t="s">
        <v>601</v>
      </c>
      <c r="C192" s="1" t="s">
        <v>56</v>
      </c>
      <c r="D192" s="174">
        <v>5155</v>
      </c>
      <c r="E192" s="177">
        <v>50155</v>
      </c>
      <c r="F192" s="1" t="s">
        <v>194</v>
      </c>
      <c r="G192" s="1" t="s">
        <v>192</v>
      </c>
      <c r="H192" s="17">
        <v>2650890</v>
      </c>
      <c r="I192" s="12">
        <v>532</v>
      </c>
      <c r="J192" s="1" t="s">
        <v>10</v>
      </c>
      <c r="K192" s="1" t="s">
        <v>12</v>
      </c>
      <c r="L192" s="4">
        <v>532</v>
      </c>
      <c r="N192" s="186">
        <v>0</v>
      </c>
      <c r="P192" s="14">
        <v>17.950800000000001</v>
      </c>
      <c r="R192" s="14">
        <v>11.360799999999999</v>
      </c>
      <c r="T192" s="14">
        <v>1.7874000000000001</v>
      </c>
      <c r="V192" s="17">
        <v>0</v>
      </c>
      <c r="X192" s="17">
        <v>26091313</v>
      </c>
      <c r="Z192" s="17">
        <v>23075245</v>
      </c>
      <c r="AB192" s="17">
        <v>3016068</v>
      </c>
      <c r="AD192" s="17">
        <v>1538796</v>
      </c>
      <c r="AF192" s="17">
        <v>1285474</v>
      </c>
      <c r="AH192" s="17">
        <v>253322</v>
      </c>
      <c r="AJ192" s="17">
        <v>0</v>
      </c>
      <c r="AL192" s="17">
        <v>0</v>
      </c>
      <c r="AN192" s="17">
        <v>0</v>
      </c>
      <c r="AP192" s="172">
        <v>0</v>
      </c>
      <c r="AR192" s="17">
        <v>2297680</v>
      </c>
      <c r="AT192" s="17">
        <v>26103531</v>
      </c>
      <c r="AV192" s="185">
        <v>0</v>
      </c>
      <c r="AW192" s="1" t="s">
        <v>5655</v>
      </c>
      <c r="AX192" s="1" t="str">
        <f t="shared" si="2"/>
        <v>No</v>
      </c>
    </row>
    <row r="193" spans="1:50" x14ac:dyDescent="0.2">
      <c r="A193" s="1" t="s">
        <v>683</v>
      </c>
      <c r="B193" s="1" t="s">
        <v>684</v>
      </c>
      <c r="C193" s="1" t="s">
        <v>94</v>
      </c>
      <c r="D193" s="174">
        <v>3</v>
      </c>
      <c r="E193" s="177">
        <v>3</v>
      </c>
      <c r="F193" s="1" t="s">
        <v>196</v>
      </c>
      <c r="G193" s="1" t="s">
        <v>192</v>
      </c>
      <c r="H193" s="17">
        <v>3059393</v>
      </c>
      <c r="I193" s="12">
        <v>531</v>
      </c>
      <c r="J193" s="1" t="s">
        <v>10</v>
      </c>
      <c r="K193" s="1" t="s">
        <v>12</v>
      </c>
      <c r="L193" s="4">
        <v>56</v>
      </c>
      <c r="N193" s="186">
        <v>0</v>
      </c>
      <c r="P193" s="14">
        <v>14.389799999999999</v>
      </c>
      <c r="R193" s="14">
        <v>8.0169999999999995</v>
      </c>
      <c r="T193" s="14">
        <v>1.9936</v>
      </c>
      <c r="V193" s="17">
        <v>0</v>
      </c>
      <c r="X193" s="17">
        <v>1700275</v>
      </c>
      <c r="Z193" s="17">
        <v>1471275</v>
      </c>
      <c r="AB193" s="17">
        <v>229000</v>
      </c>
      <c r="AD193" s="17">
        <v>116012</v>
      </c>
      <c r="AF193" s="17">
        <v>102244</v>
      </c>
      <c r="AH193" s="17">
        <v>13768</v>
      </c>
      <c r="AJ193" s="17">
        <v>0</v>
      </c>
      <c r="AL193" s="17">
        <v>0</v>
      </c>
      <c r="AN193" s="17">
        <v>0</v>
      </c>
      <c r="AP193" s="172">
        <v>0</v>
      </c>
      <c r="AR193" s="17">
        <v>203837</v>
      </c>
      <c r="AT193" s="17">
        <v>1634171</v>
      </c>
      <c r="AV193" s="185">
        <v>0</v>
      </c>
      <c r="AW193" s="1" t="s">
        <v>5655</v>
      </c>
      <c r="AX193" s="1" t="str">
        <f t="shared" si="2"/>
        <v>No</v>
      </c>
    </row>
    <row r="194" spans="1:50" x14ac:dyDescent="0.2">
      <c r="A194" s="1" t="s">
        <v>683</v>
      </c>
      <c r="B194" s="1" t="s">
        <v>684</v>
      </c>
      <c r="C194" s="1" t="s">
        <v>94</v>
      </c>
      <c r="D194" s="174">
        <v>3</v>
      </c>
      <c r="E194" s="177">
        <v>3</v>
      </c>
      <c r="F194" s="1" t="s">
        <v>196</v>
      </c>
      <c r="G194" s="1" t="s">
        <v>192</v>
      </c>
      <c r="H194" s="17">
        <v>3059393</v>
      </c>
      <c r="I194" s="12">
        <v>531</v>
      </c>
      <c r="J194" s="1" t="s">
        <v>13</v>
      </c>
      <c r="K194" s="1" t="s">
        <v>8</v>
      </c>
      <c r="L194" s="4">
        <v>321</v>
      </c>
      <c r="N194" s="186">
        <v>0</v>
      </c>
      <c r="P194" s="14">
        <v>32.192799999999998</v>
      </c>
      <c r="R194" s="14">
        <v>28.3338</v>
      </c>
      <c r="T194" s="14">
        <v>5.3335999999999997</v>
      </c>
      <c r="V194" s="17">
        <v>0</v>
      </c>
      <c r="X194" s="17">
        <v>4729543</v>
      </c>
      <c r="Z194" s="17">
        <v>4729543</v>
      </c>
      <c r="AB194" s="17">
        <v>0</v>
      </c>
      <c r="AD194" s="17">
        <v>146913</v>
      </c>
      <c r="AF194" s="17">
        <v>146913</v>
      </c>
      <c r="AH194" s="17">
        <v>0</v>
      </c>
      <c r="AJ194" s="17">
        <v>0</v>
      </c>
      <c r="AL194" s="17">
        <v>0</v>
      </c>
      <c r="AN194" s="17">
        <v>0</v>
      </c>
      <c r="AP194" s="172">
        <v>0</v>
      </c>
      <c r="AR194" s="17">
        <v>783571</v>
      </c>
      <c r="AT194" s="17">
        <v>22201580</v>
      </c>
      <c r="AV194" s="185">
        <v>0</v>
      </c>
      <c r="AW194" s="1" t="s">
        <v>5655</v>
      </c>
      <c r="AX194" s="1" t="str">
        <f t="shared" ref="AX194:AX257" si="3">IF(AW194&amp;AU194&amp;AS194&amp;AQ194&amp;AO194&amp;AM194&amp;AK194&amp;AI194&amp;AG194&amp;AE194&amp;AC194&amp;AA194&amp;Y194&amp;W194&amp;U194&amp;S194&amp;Q194&amp;O194&amp;M194&lt;&gt;"","Yes","No")</f>
        <v>No</v>
      </c>
    </row>
    <row r="195" spans="1:50" x14ac:dyDescent="0.2">
      <c r="A195" s="1" t="s">
        <v>683</v>
      </c>
      <c r="B195" s="1" t="s">
        <v>684</v>
      </c>
      <c r="C195" s="1" t="s">
        <v>94</v>
      </c>
      <c r="D195" s="174">
        <v>3</v>
      </c>
      <c r="E195" s="177">
        <v>3</v>
      </c>
      <c r="F195" s="1" t="s">
        <v>196</v>
      </c>
      <c r="G195" s="1" t="s">
        <v>192</v>
      </c>
      <c r="H195" s="17">
        <v>3059393</v>
      </c>
      <c r="I195" s="12">
        <v>531</v>
      </c>
      <c r="J195" s="1" t="s">
        <v>10</v>
      </c>
      <c r="K195" s="1" t="s">
        <v>8</v>
      </c>
      <c r="L195" s="4">
        <v>31</v>
      </c>
      <c r="N195" s="186">
        <v>0</v>
      </c>
      <c r="P195" s="14">
        <v>13.168699999999999</v>
      </c>
      <c r="R195" s="14">
        <v>7.2388000000000003</v>
      </c>
      <c r="T195" s="14">
        <v>2.2202999999999999</v>
      </c>
      <c r="V195" s="17">
        <v>0</v>
      </c>
      <c r="X195" s="17">
        <v>648313</v>
      </c>
      <c r="Z195" s="17">
        <v>570600</v>
      </c>
      <c r="AB195" s="17">
        <v>77713</v>
      </c>
      <c r="AD195" s="17">
        <v>48369</v>
      </c>
      <c r="AF195" s="17">
        <v>43330</v>
      </c>
      <c r="AH195" s="17">
        <v>5039</v>
      </c>
      <c r="AJ195" s="17">
        <v>0</v>
      </c>
      <c r="AL195" s="17">
        <v>0</v>
      </c>
      <c r="AN195" s="17">
        <v>0</v>
      </c>
      <c r="AP195" s="172">
        <v>0</v>
      </c>
      <c r="AR195" s="17">
        <v>96206</v>
      </c>
      <c r="AT195" s="17">
        <v>696413</v>
      </c>
      <c r="AV195" s="185">
        <v>0</v>
      </c>
      <c r="AW195" s="1" t="s">
        <v>5655</v>
      </c>
      <c r="AX195" s="1" t="str">
        <f t="shared" si="3"/>
        <v>No</v>
      </c>
    </row>
    <row r="196" spans="1:50" x14ac:dyDescent="0.2">
      <c r="A196" s="1" t="s">
        <v>683</v>
      </c>
      <c r="B196" s="1" t="s">
        <v>684</v>
      </c>
      <c r="C196" s="1" t="s">
        <v>94</v>
      </c>
      <c r="D196" s="174">
        <v>3</v>
      </c>
      <c r="E196" s="177">
        <v>3</v>
      </c>
      <c r="F196" s="1" t="s">
        <v>196</v>
      </c>
      <c r="G196" s="1" t="s">
        <v>192</v>
      </c>
      <c r="H196" s="17">
        <v>3059393</v>
      </c>
      <c r="I196" s="12">
        <v>531</v>
      </c>
      <c r="J196" s="1" t="s">
        <v>11</v>
      </c>
      <c r="K196" s="1" t="s">
        <v>8</v>
      </c>
      <c r="L196" s="4">
        <v>123</v>
      </c>
      <c r="N196" s="186">
        <v>0</v>
      </c>
      <c r="P196" s="14">
        <v>11.205299999999999</v>
      </c>
      <c r="R196" s="14">
        <v>4.1485000000000003</v>
      </c>
      <c r="T196" s="14">
        <v>19.3855</v>
      </c>
      <c r="V196" s="17">
        <v>4981164</v>
      </c>
      <c r="X196" s="17">
        <v>5792496</v>
      </c>
      <c r="Z196" s="17">
        <v>5002372</v>
      </c>
      <c r="AB196" s="17">
        <v>790124</v>
      </c>
      <c r="AD196" s="17">
        <v>490585</v>
      </c>
      <c r="AF196" s="17">
        <v>446429</v>
      </c>
      <c r="AH196" s="17">
        <v>44156</v>
      </c>
      <c r="AJ196" s="17">
        <v>0</v>
      </c>
      <c r="AL196" s="17">
        <v>0</v>
      </c>
      <c r="AN196" s="17">
        <v>0</v>
      </c>
      <c r="AP196" s="172">
        <v>0</v>
      </c>
      <c r="AR196" s="17">
        <v>8654242</v>
      </c>
      <c r="AT196" s="17">
        <v>35901817</v>
      </c>
      <c r="AV196" s="185">
        <v>559.34</v>
      </c>
      <c r="AW196" s="1" t="s">
        <v>5655</v>
      </c>
      <c r="AX196" s="1" t="str">
        <f t="shared" si="3"/>
        <v>No</v>
      </c>
    </row>
    <row r="197" spans="1:50" x14ac:dyDescent="0.2">
      <c r="A197" s="1" t="s">
        <v>5911</v>
      </c>
      <c r="B197" s="1" t="s">
        <v>409</v>
      </c>
      <c r="C197" s="1" t="s">
        <v>18</v>
      </c>
      <c r="D197" s="174">
        <v>9032</v>
      </c>
      <c r="E197" s="177">
        <v>90032</v>
      </c>
      <c r="F197" s="1" t="s">
        <v>194</v>
      </c>
      <c r="G197" s="1" t="s">
        <v>192</v>
      </c>
      <c r="H197" s="17">
        <v>3629114</v>
      </c>
      <c r="I197" s="12">
        <v>526</v>
      </c>
      <c r="J197" s="1" t="s">
        <v>10</v>
      </c>
      <c r="K197" s="1" t="s">
        <v>12</v>
      </c>
      <c r="L197" s="4">
        <v>110</v>
      </c>
      <c r="N197" s="186">
        <v>0</v>
      </c>
      <c r="P197" s="14">
        <v>12.714600000000001</v>
      </c>
      <c r="R197" s="14">
        <v>9.6327999999999996</v>
      </c>
      <c r="T197" s="14">
        <v>1.2685999999999999</v>
      </c>
      <c r="V197" s="17">
        <v>0</v>
      </c>
      <c r="X197" s="17">
        <v>4058216</v>
      </c>
      <c r="Z197" s="17">
        <v>3398596</v>
      </c>
      <c r="AB197" s="17">
        <v>659620</v>
      </c>
      <c r="AD197" s="17">
        <v>325254</v>
      </c>
      <c r="AF197" s="17">
        <v>267299</v>
      </c>
      <c r="AH197" s="17">
        <v>57955</v>
      </c>
      <c r="AJ197" s="17">
        <v>0</v>
      </c>
      <c r="AL197" s="17">
        <v>0</v>
      </c>
      <c r="AN197" s="17">
        <v>0</v>
      </c>
      <c r="AP197" s="172">
        <v>0</v>
      </c>
      <c r="AR197" s="17">
        <v>339092</v>
      </c>
      <c r="AT197" s="17">
        <v>3266394</v>
      </c>
      <c r="AV197" s="185">
        <v>0</v>
      </c>
      <c r="AW197" s="1" t="s">
        <v>5655</v>
      </c>
      <c r="AX197" s="1" t="str">
        <f t="shared" si="3"/>
        <v>No</v>
      </c>
    </row>
    <row r="198" spans="1:50" x14ac:dyDescent="0.2">
      <c r="A198" s="1" t="s">
        <v>5911</v>
      </c>
      <c r="B198" s="1" t="s">
        <v>409</v>
      </c>
      <c r="C198" s="1" t="s">
        <v>18</v>
      </c>
      <c r="D198" s="174">
        <v>9032</v>
      </c>
      <c r="E198" s="177">
        <v>90032</v>
      </c>
      <c r="F198" s="1" t="s">
        <v>194</v>
      </c>
      <c r="G198" s="1" t="s">
        <v>192</v>
      </c>
      <c r="H198" s="17">
        <v>3629114</v>
      </c>
      <c r="I198" s="12">
        <v>526</v>
      </c>
      <c r="J198" s="1" t="s">
        <v>11</v>
      </c>
      <c r="K198" s="1" t="s">
        <v>12</v>
      </c>
      <c r="L198" s="4">
        <v>416</v>
      </c>
      <c r="N198" s="186">
        <v>0</v>
      </c>
      <c r="P198" s="14">
        <v>12.7483</v>
      </c>
      <c r="R198" s="14">
        <v>3.5427</v>
      </c>
      <c r="T198" s="14">
        <v>22.301400000000001</v>
      </c>
      <c r="V198" s="17">
        <v>21499964</v>
      </c>
      <c r="X198" s="17">
        <v>26586947</v>
      </c>
      <c r="Z198" s="17">
        <v>21408613</v>
      </c>
      <c r="AB198" s="17">
        <v>5178334</v>
      </c>
      <c r="AD198" s="17">
        <v>1902604</v>
      </c>
      <c r="AF198" s="17">
        <v>1679337</v>
      </c>
      <c r="AH198" s="17">
        <v>223267</v>
      </c>
      <c r="AJ198" s="17">
        <v>0</v>
      </c>
      <c r="AL198" s="17">
        <v>0</v>
      </c>
      <c r="AN198" s="17">
        <v>0</v>
      </c>
      <c r="AP198" s="172">
        <v>0</v>
      </c>
      <c r="AR198" s="17">
        <v>37451567</v>
      </c>
      <c r="AT198" s="17">
        <v>132678717</v>
      </c>
      <c r="AV198" s="185">
        <v>1602</v>
      </c>
      <c r="AW198" s="1" t="s">
        <v>5655</v>
      </c>
      <c r="AX198" s="1" t="str">
        <f t="shared" si="3"/>
        <v>No</v>
      </c>
    </row>
    <row r="199" spans="1:50" x14ac:dyDescent="0.2">
      <c r="A199" s="1" t="s">
        <v>5912</v>
      </c>
      <c r="B199" s="1" t="s">
        <v>325</v>
      </c>
      <c r="C199" s="1" t="s">
        <v>37</v>
      </c>
      <c r="D199" s="174">
        <v>4029</v>
      </c>
      <c r="E199" s="177">
        <v>40029</v>
      </c>
      <c r="F199" s="1" t="s">
        <v>194</v>
      </c>
      <c r="G199" s="1" t="s">
        <v>192</v>
      </c>
      <c r="H199" s="17">
        <v>5502379</v>
      </c>
      <c r="I199" s="12">
        <v>507</v>
      </c>
      <c r="J199" s="1" t="s">
        <v>10</v>
      </c>
      <c r="K199" s="1" t="s">
        <v>12</v>
      </c>
      <c r="L199" s="4">
        <v>216</v>
      </c>
      <c r="N199" s="186">
        <v>0</v>
      </c>
      <c r="P199" s="14">
        <v>17.020099999999999</v>
      </c>
      <c r="R199" s="14">
        <v>11.6571</v>
      </c>
      <c r="T199" s="14">
        <v>1.5979000000000001</v>
      </c>
      <c r="V199" s="17">
        <v>0</v>
      </c>
      <c r="X199" s="17">
        <v>11085087</v>
      </c>
      <c r="Z199" s="17">
        <v>9004760</v>
      </c>
      <c r="AB199" s="17">
        <v>2080327</v>
      </c>
      <c r="AD199" s="17">
        <v>644789</v>
      </c>
      <c r="AF199" s="17">
        <v>529066</v>
      </c>
      <c r="AH199" s="17">
        <v>115723</v>
      </c>
      <c r="AJ199" s="17">
        <v>0</v>
      </c>
      <c r="AL199" s="17">
        <v>0</v>
      </c>
      <c r="AN199" s="17">
        <v>0</v>
      </c>
      <c r="AP199" s="172">
        <v>0</v>
      </c>
      <c r="AR199" s="17">
        <v>845386</v>
      </c>
      <c r="AT199" s="17">
        <v>9854729</v>
      </c>
      <c r="AV199" s="185">
        <v>0</v>
      </c>
      <c r="AW199" s="1" t="s">
        <v>5655</v>
      </c>
      <c r="AX199" s="1" t="str">
        <f t="shared" si="3"/>
        <v>No</v>
      </c>
    </row>
    <row r="200" spans="1:50" x14ac:dyDescent="0.2">
      <c r="A200" s="1" t="s">
        <v>5912</v>
      </c>
      <c r="B200" s="1" t="s">
        <v>325</v>
      </c>
      <c r="C200" s="1" t="s">
        <v>37</v>
      </c>
      <c r="D200" s="174">
        <v>4029</v>
      </c>
      <c r="E200" s="177">
        <v>40029</v>
      </c>
      <c r="F200" s="1" t="s">
        <v>194</v>
      </c>
      <c r="G200" s="1" t="s">
        <v>192</v>
      </c>
      <c r="H200" s="17">
        <v>5502379</v>
      </c>
      <c r="I200" s="12">
        <v>507</v>
      </c>
      <c r="J200" s="1" t="s">
        <v>11</v>
      </c>
      <c r="K200" s="1" t="s">
        <v>12</v>
      </c>
      <c r="L200" s="4">
        <v>7</v>
      </c>
      <c r="N200" s="186">
        <v>0</v>
      </c>
      <c r="P200" s="14">
        <v>14.283099999999999</v>
      </c>
      <c r="R200" s="14">
        <v>5.98</v>
      </c>
      <c r="T200" s="14">
        <v>11.307600000000001</v>
      </c>
      <c r="V200" s="17">
        <v>236506</v>
      </c>
      <c r="X200" s="17">
        <v>311784</v>
      </c>
      <c r="Z200" s="17">
        <v>232344</v>
      </c>
      <c r="AB200" s="17">
        <v>79440</v>
      </c>
      <c r="AD200" s="17">
        <v>19463</v>
      </c>
      <c r="AF200" s="17">
        <v>16267</v>
      </c>
      <c r="AH200" s="17">
        <v>3196</v>
      </c>
      <c r="AJ200" s="17">
        <v>0</v>
      </c>
      <c r="AL200" s="17">
        <v>0</v>
      </c>
      <c r="AN200" s="17">
        <v>0</v>
      </c>
      <c r="AP200" s="172">
        <v>0</v>
      </c>
      <c r="AR200" s="17">
        <v>183941</v>
      </c>
      <c r="AT200" s="17">
        <v>1099967</v>
      </c>
      <c r="AV200" s="185">
        <v>80.599999999999994</v>
      </c>
      <c r="AW200" s="1" t="s">
        <v>5655</v>
      </c>
      <c r="AX200" s="1" t="str">
        <f t="shared" si="3"/>
        <v>No</v>
      </c>
    </row>
    <row r="201" spans="1:50" x14ac:dyDescent="0.2">
      <c r="A201" s="1" t="s">
        <v>5912</v>
      </c>
      <c r="B201" s="1" t="s">
        <v>325</v>
      </c>
      <c r="C201" s="1" t="s">
        <v>37</v>
      </c>
      <c r="D201" s="174">
        <v>4029</v>
      </c>
      <c r="E201" s="177">
        <v>40029</v>
      </c>
      <c r="F201" s="1" t="s">
        <v>194</v>
      </c>
      <c r="G201" s="1" t="s">
        <v>192</v>
      </c>
      <c r="H201" s="17">
        <v>5502379</v>
      </c>
      <c r="I201" s="12">
        <v>507</v>
      </c>
      <c r="J201" s="1" t="s">
        <v>11</v>
      </c>
      <c r="K201" s="1" t="s">
        <v>8</v>
      </c>
      <c r="L201" s="4">
        <v>284</v>
      </c>
      <c r="N201" s="186">
        <v>0</v>
      </c>
      <c r="P201" s="14">
        <v>12.9581</v>
      </c>
      <c r="R201" s="14">
        <v>4.9132999999999996</v>
      </c>
      <c r="T201" s="14">
        <v>24.1433</v>
      </c>
      <c r="V201" s="17">
        <v>14956511</v>
      </c>
      <c r="X201" s="17">
        <v>17288329</v>
      </c>
      <c r="Z201" s="17">
        <v>14820044</v>
      </c>
      <c r="AB201" s="17">
        <v>2468285</v>
      </c>
      <c r="AD201" s="17">
        <v>1230982</v>
      </c>
      <c r="AF201" s="17">
        <v>1143686</v>
      </c>
      <c r="AH201" s="17">
        <v>87296</v>
      </c>
      <c r="AJ201" s="17">
        <v>0</v>
      </c>
      <c r="AL201" s="17">
        <v>0</v>
      </c>
      <c r="AN201" s="17">
        <v>0</v>
      </c>
      <c r="AP201" s="172">
        <v>0</v>
      </c>
      <c r="AR201" s="17">
        <v>27612348</v>
      </c>
      <c r="AT201" s="17">
        <v>135668346</v>
      </c>
      <c r="AV201" s="185">
        <v>1121.8</v>
      </c>
      <c r="AW201" s="1" t="s">
        <v>5655</v>
      </c>
      <c r="AX201" s="1" t="str">
        <f t="shared" si="3"/>
        <v>No</v>
      </c>
    </row>
    <row r="202" spans="1:50" x14ac:dyDescent="0.2">
      <c r="A202" s="1" t="s">
        <v>466</v>
      </c>
      <c r="B202" s="1" t="s">
        <v>447</v>
      </c>
      <c r="C202" s="1" t="s">
        <v>36</v>
      </c>
      <c r="D202" s="174">
        <v>3075</v>
      </c>
      <c r="E202" s="177">
        <v>30075</v>
      </c>
      <c r="F202" s="1" t="s">
        <v>196</v>
      </c>
      <c r="G202" s="1" t="s">
        <v>192</v>
      </c>
      <c r="H202" s="17">
        <v>5441567</v>
      </c>
      <c r="I202" s="12">
        <v>502</v>
      </c>
      <c r="J202" s="1" t="s">
        <v>11</v>
      </c>
      <c r="K202" s="1" t="s">
        <v>12</v>
      </c>
      <c r="L202" s="4">
        <v>38</v>
      </c>
      <c r="N202" s="186">
        <v>0</v>
      </c>
      <c r="P202" s="14">
        <v>17.1401</v>
      </c>
      <c r="R202" s="14">
        <v>7.0113000000000003</v>
      </c>
      <c r="T202" s="14">
        <v>5.3103999999999996</v>
      </c>
      <c r="V202" s="17">
        <v>1478536</v>
      </c>
      <c r="X202" s="17">
        <v>1658883</v>
      </c>
      <c r="Z202" s="17">
        <v>1451392</v>
      </c>
      <c r="AB202" s="17">
        <v>207491</v>
      </c>
      <c r="AD202" s="17">
        <v>91620</v>
      </c>
      <c r="AF202" s="17">
        <v>84678</v>
      </c>
      <c r="AH202" s="17">
        <v>6942</v>
      </c>
      <c r="AJ202" s="17">
        <v>0</v>
      </c>
      <c r="AL202" s="17">
        <v>0</v>
      </c>
      <c r="AN202" s="17">
        <v>0</v>
      </c>
      <c r="AP202" s="172">
        <v>0</v>
      </c>
      <c r="AR202" s="17">
        <v>449675</v>
      </c>
      <c r="AT202" s="17">
        <v>3152817</v>
      </c>
      <c r="AV202" s="185">
        <v>640.79999999999995</v>
      </c>
      <c r="AW202" s="1" t="s">
        <v>5655</v>
      </c>
      <c r="AX202" s="1" t="str">
        <f t="shared" si="3"/>
        <v>No</v>
      </c>
    </row>
    <row r="203" spans="1:50" x14ac:dyDescent="0.2">
      <c r="A203" s="1" t="s">
        <v>466</v>
      </c>
      <c r="B203" s="1" t="s">
        <v>447</v>
      </c>
      <c r="C203" s="1" t="s">
        <v>36</v>
      </c>
      <c r="D203" s="174">
        <v>3075</v>
      </c>
      <c r="E203" s="177">
        <v>30075</v>
      </c>
      <c r="F203" s="1" t="s">
        <v>196</v>
      </c>
      <c r="G203" s="1" t="s">
        <v>192</v>
      </c>
      <c r="H203" s="17">
        <v>5441567</v>
      </c>
      <c r="I203" s="12">
        <v>502</v>
      </c>
      <c r="J203" s="1" t="s">
        <v>10</v>
      </c>
      <c r="K203" s="1" t="s">
        <v>8</v>
      </c>
      <c r="L203" s="4">
        <v>286</v>
      </c>
      <c r="N203" s="186">
        <v>0</v>
      </c>
      <c r="P203" s="14">
        <v>17.849599999999999</v>
      </c>
      <c r="R203" s="14">
        <v>12.6691</v>
      </c>
      <c r="T203" s="14">
        <v>1.9623999999999999</v>
      </c>
      <c r="V203" s="17">
        <v>0</v>
      </c>
      <c r="X203" s="17">
        <v>9284809</v>
      </c>
      <c r="Z203" s="17">
        <v>7805424</v>
      </c>
      <c r="AB203" s="17">
        <v>1479385</v>
      </c>
      <c r="AD203" s="17">
        <v>489969</v>
      </c>
      <c r="AF203" s="17">
        <v>437288</v>
      </c>
      <c r="AH203" s="17">
        <v>52681</v>
      </c>
      <c r="AJ203" s="17">
        <v>0</v>
      </c>
      <c r="AL203" s="17">
        <v>0</v>
      </c>
      <c r="AN203" s="17">
        <v>0</v>
      </c>
      <c r="AP203" s="172">
        <v>0</v>
      </c>
      <c r="AR203" s="17">
        <v>858120</v>
      </c>
      <c r="AT203" s="17">
        <v>10871598</v>
      </c>
      <c r="AV203" s="185">
        <v>0</v>
      </c>
      <c r="AW203" s="1" t="s">
        <v>5655</v>
      </c>
      <c r="AX203" s="1" t="str">
        <f t="shared" si="3"/>
        <v>No</v>
      </c>
    </row>
    <row r="204" spans="1:50" x14ac:dyDescent="0.2">
      <c r="A204" s="1" t="s">
        <v>466</v>
      </c>
      <c r="B204" s="1" t="s">
        <v>447</v>
      </c>
      <c r="C204" s="1" t="s">
        <v>36</v>
      </c>
      <c r="D204" s="174">
        <v>3075</v>
      </c>
      <c r="E204" s="177">
        <v>30075</v>
      </c>
      <c r="F204" s="1" t="s">
        <v>196</v>
      </c>
      <c r="G204" s="1" t="s">
        <v>192</v>
      </c>
      <c r="H204" s="17">
        <v>5441567</v>
      </c>
      <c r="I204" s="12">
        <v>502</v>
      </c>
      <c r="J204" s="1" t="s">
        <v>11</v>
      </c>
      <c r="K204" s="1" t="s">
        <v>8</v>
      </c>
      <c r="L204" s="4">
        <v>159</v>
      </c>
      <c r="N204" s="186">
        <v>0</v>
      </c>
      <c r="P204" s="14">
        <v>14.070399999999999</v>
      </c>
      <c r="R204" s="14">
        <v>4.7100999999999997</v>
      </c>
      <c r="T204" s="14">
        <v>14.342000000000001</v>
      </c>
      <c r="V204" s="17">
        <v>7309022</v>
      </c>
      <c r="X204" s="17">
        <v>7175943</v>
      </c>
      <c r="Z204" s="17">
        <v>6593153</v>
      </c>
      <c r="AB204" s="17">
        <v>582790</v>
      </c>
      <c r="AD204" s="17">
        <v>498222</v>
      </c>
      <c r="AF204" s="17">
        <v>468582</v>
      </c>
      <c r="AH204" s="17">
        <v>29640</v>
      </c>
      <c r="AJ204" s="17">
        <v>0</v>
      </c>
      <c r="AL204" s="17">
        <v>0</v>
      </c>
      <c r="AN204" s="17">
        <v>0</v>
      </c>
      <c r="AP204" s="172">
        <v>0</v>
      </c>
      <c r="AR204" s="17">
        <v>6720384</v>
      </c>
      <c r="AT204" s="17">
        <v>31653996</v>
      </c>
      <c r="AV204" s="185">
        <v>1612.1</v>
      </c>
      <c r="AW204" s="1" t="s">
        <v>5655</v>
      </c>
      <c r="AX204" s="1" t="str">
        <f t="shared" si="3"/>
        <v>No</v>
      </c>
    </row>
    <row r="205" spans="1:50" x14ac:dyDescent="0.2">
      <c r="A205" s="1" t="s">
        <v>466</v>
      </c>
      <c r="B205" s="1" t="s">
        <v>447</v>
      </c>
      <c r="C205" s="1" t="s">
        <v>36</v>
      </c>
      <c r="D205" s="174">
        <v>3075</v>
      </c>
      <c r="E205" s="177">
        <v>30075</v>
      </c>
      <c r="F205" s="1" t="s">
        <v>196</v>
      </c>
      <c r="G205" s="1" t="s">
        <v>192</v>
      </c>
      <c r="H205" s="17">
        <v>5441567</v>
      </c>
      <c r="I205" s="12">
        <v>502</v>
      </c>
      <c r="J205" s="1" t="s">
        <v>10</v>
      </c>
      <c r="K205" s="1" t="s">
        <v>12</v>
      </c>
      <c r="L205" s="4">
        <v>19</v>
      </c>
      <c r="N205" s="186">
        <v>0</v>
      </c>
      <c r="P205" s="14">
        <v>16.067</v>
      </c>
      <c r="R205" s="14">
        <v>11.6793</v>
      </c>
      <c r="T205" s="14">
        <v>2.7391999999999999</v>
      </c>
      <c r="V205" s="17">
        <v>0</v>
      </c>
      <c r="X205" s="17">
        <v>487383</v>
      </c>
      <c r="Z205" s="17">
        <v>403345</v>
      </c>
      <c r="AB205" s="17">
        <v>84038</v>
      </c>
      <c r="AD205" s="17">
        <v>28302</v>
      </c>
      <c r="AF205" s="17">
        <v>25104</v>
      </c>
      <c r="AH205" s="17">
        <v>3198</v>
      </c>
      <c r="AJ205" s="17">
        <v>0</v>
      </c>
      <c r="AL205" s="17">
        <v>0</v>
      </c>
      <c r="AN205" s="17">
        <v>0</v>
      </c>
      <c r="AP205" s="172">
        <v>0</v>
      </c>
      <c r="AR205" s="17">
        <v>68764</v>
      </c>
      <c r="AT205" s="17">
        <v>803116</v>
      </c>
      <c r="AV205" s="185">
        <v>0</v>
      </c>
      <c r="AW205" s="1" t="s">
        <v>5655</v>
      </c>
      <c r="AX205" s="1" t="str">
        <f t="shared" si="3"/>
        <v>No</v>
      </c>
    </row>
    <row r="206" spans="1:50" x14ac:dyDescent="0.2">
      <c r="A206" s="1" t="s">
        <v>5913</v>
      </c>
      <c r="B206" s="1" t="s">
        <v>304</v>
      </c>
      <c r="C206" s="1" t="s">
        <v>59</v>
      </c>
      <c r="D206" s="174">
        <v>7006</v>
      </c>
      <c r="E206" s="177">
        <v>70006</v>
      </c>
      <c r="F206" s="1" t="s">
        <v>196</v>
      </c>
      <c r="G206" s="1" t="s">
        <v>192</v>
      </c>
      <c r="H206" s="17">
        <v>2150706</v>
      </c>
      <c r="I206" s="12">
        <v>493</v>
      </c>
      <c r="J206" s="1" t="s">
        <v>19</v>
      </c>
      <c r="K206" s="1" t="s">
        <v>8</v>
      </c>
      <c r="L206" s="4">
        <v>58</v>
      </c>
      <c r="N206" s="186">
        <v>29</v>
      </c>
      <c r="P206" s="14">
        <v>23.4573</v>
      </c>
      <c r="R206" s="14">
        <v>6.8592000000000004</v>
      </c>
      <c r="T206" s="14">
        <v>51.179900000000004</v>
      </c>
      <c r="V206" s="17">
        <v>6249738</v>
      </c>
      <c r="X206" s="17">
        <v>6259750</v>
      </c>
      <c r="Z206" s="17">
        <v>6210574</v>
      </c>
      <c r="AB206" s="17">
        <v>49176</v>
      </c>
      <c r="AD206" s="17">
        <v>268734</v>
      </c>
      <c r="AF206" s="17">
        <v>264761</v>
      </c>
      <c r="AH206" s="17">
        <v>3973</v>
      </c>
      <c r="AJ206" s="17">
        <v>3129875</v>
      </c>
      <c r="AL206" s="17">
        <v>3105288</v>
      </c>
      <c r="AN206" s="17">
        <v>134101</v>
      </c>
      <c r="AP206" s="172">
        <v>132380</v>
      </c>
      <c r="AR206" s="17">
        <v>13550443</v>
      </c>
      <c r="AT206" s="17">
        <v>92945521</v>
      </c>
      <c r="AV206" s="185">
        <v>91.06</v>
      </c>
      <c r="AW206" s="1" t="s">
        <v>5655</v>
      </c>
      <c r="AX206" s="1" t="str">
        <f t="shared" si="3"/>
        <v>No</v>
      </c>
    </row>
    <row r="207" spans="1:50" x14ac:dyDescent="0.2">
      <c r="A207" s="1" t="s">
        <v>5913</v>
      </c>
      <c r="B207" s="1" t="s">
        <v>304</v>
      </c>
      <c r="C207" s="1" t="s">
        <v>59</v>
      </c>
      <c r="D207" s="174">
        <v>7006</v>
      </c>
      <c r="E207" s="177">
        <v>70006</v>
      </c>
      <c r="F207" s="1" t="s">
        <v>196</v>
      </c>
      <c r="G207" s="1" t="s">
        <v>192</v>
      </c>
      <c r="H207" s="17">
        <v>2150706</v>
      </c>
      <c r="I207" s="12">
        <v>493</v>
      </c>
      <c r="J207" s="1" t="s">
        <v>10</v>
      </c>
      <c r="K207" s="1" t="s">
        <v>8</v>
      </c>
      <c r="L207" s="4">
        <v>102</v>
      </c>
      <c r="N207" s="186">
        <v>0</v>
      </c>
      <c r="P207" s="14">
        <v>17.946400000000001</v>
      </c>
      <c r="R207" s="14">
        <v>11.3934</v>
      </c>
      <c r="T207" s="14">
        <v>1.9061999999999999</v>
      </c>
      <c r="V207" s="17">
        <v>0</v>
      </c>
      <c r="X207" s="17">
        <v>5571798</v>
      </c>
      <c r="Z207" s="17">
        <v>5210399</v>
      </c>
      <c r="AB207" s="17">
        <v>361399</v>
      </c>
      <c r="AD207" s="17">
        <v>315200</v>
      </c>
      <c r="AF207" s="17">
        <v>290331</v>
      </c>
      <c r="AH207" s="17">
        <v>24869</v>
      </c>
      <c r="AJ207" s="17">
        <v>0</v>
      </c>
      <c r="AL207" s="17">
        <v>0</v>
      </c>
      <c r="AN207" s="17">
        <v>0</v>
      </c>
      <c r="AP207" s="172">
        <v>0</v>
      </c>
      <c r="AR207" s="17">
        <v>553439</v>
      </c>
      <c r="AT207" s="17">
        <v>6305571</v>
      </c>
      <c r="AV207" s="185">
        <v>0</v>
      </c>
      <c r="AW207" s="1" t="s">
        <v>5655</v>
      </c>
      <c r="AX207" s="1" t="str">
        <f t="shared" si="3"/>
        <v>No</v>
      </c>
    </row>
    <row r="208" spans="1:50" x14ac:dyDescent="0.2">
      <c r="A208" s="1" t="s">
        <v>5913</v>
      </c>
      <c r="B208" s="1" t="s">
        <v>304</v>
      </c>
      <c r="C208" s="1" t="s">
        <v>59</v>
      </c>
      <c r="D208" s="174">
        <v>7006</v>
      </c>
      <c r="E208" s="177">
        <v>70006</v>
      </c>
      <c r="F208" s="1" t="s">
        <v>196</v>
      </c>
      <c r="G208" s="1" t="s">
        <v>192</v>
      </c>
      <c r="H208" s="17">
        <v>2150706</v>
      </c>
      <c r="I208" s="12">
        <v>493</v>
      </c>
      <c r="J208" s="1" t="s">
        <v>11</v>
      </c>
      <c r="K208" s="1" t="s">
        <v>8</v>
      </c>
      <c r="L208" s="4">
        <v>333</v>
      </c>
      <c r="N208" s="186">
        <v>0</v>
      </c>
      <c r="P208" s="14">
        <v>13.2782</v>
      </c>
      <c r="R208" s="14">
        <v>5.3147000000000002</v>
      </c>
      <c r="T208" s="14">
        <v>16.888500000000001</v>
      </c>
      <c r="V208" s="17">
        <v>18505161</v>
      </c>
      <c r="X208" s="17">
        <v>21401661</v>
      </c>
      <c r="Z208" s="17">
        <v>18597276</v>
      </c>
      <c r="AB208" s="17">
        <v>2804385</v>
      </c>
      <c r="AD208" s="17">
        <v>1510027</v>
      </c>
      <c r="AF208" s="17">
        <v>1400592</v>
      </c>
      <c r="AH208" s="17">
        <v>109435</v>
      </c>
      <c r="AJ208" s="17">
        <v>0</v>
      </c>
      <c r="AL208" s="17">
        <v>0</v>
      </c>
      <c r="AN208" s="17">
        <v>0</v>
      </c>
      <c r="AP208" s="172">
        <v>0</v>
      </c>
      <c r="AR208" s="17">
        <v>23653939</v>
      </c>
      <c r="AT208" s="17">
        <v>125714384</v>
      </c>
      <c r="AV208" s="185">
        <v>1848</v>
      </c>
      <c r="AW208" s="1" t="s">
        <v>5655</v>
      </c>
      <c r="AX208" s="1" t="str">
        <f t="shared" si="3"/>
        <v>No</v>
      </c>
    </row>
    <row r="209" spans="1:50" x14ac:dyDescent="0.2">
      <c r="A209" s="1" t="s">
        <v>795</v>
      </c>
      <c r="B209" s="1" t="s">
        <v>796</v>
      </c>
      <c r="C209" s="1" t="s">
        <v>77</v>
      </c>
      <c r="D209" s="174">
        <v>5015</v>
      </c>
      <c r="E209" s="177">
        <v>50015</v>
      </c>
      <c r="F209" s="1" t="s">
        <v>196</v>
      </c>
      <c r="G209" s="1" t="s">
        <v>192</v>
      </c>
      <c r="H209" s="17">
        <v>1780673</v>
      </c>
      <c r="I209" s="12">
        <v>472</v>
      </c>
      <c r="J209" s="1" t="s">
        <v>13</v>
      </c>
      <c r="K209" s="1" t="s">
        <v>12</v>
      </c>
      <c r="L209" s="4">
        <v>9</v>
      </c>
      <c r="N209" s="186">
        <v>0</v>
      </c>
      <c r="P209" s="14">
        <v>36.826599999999999</v>
      </c>
      <c r="R209" s="14">
        <v>31.028700000000001</v>
      </c>
      <c r="T209" s="14">
        <v>5.9847000000000001</v>
      </c>
      <c r="V209" s="17">
        <v>0</v>
      </c>
      <c r="X209" s="17">
        <v>130182</v>
      </c>
      <c r="Z209" s="17">
        <v>130182</v>
      </c>
      <c r="AB209" s="17">
        <v>0</v>
      </c>
      <c r="AD209" s="17">
        <v>3535</v>
      </c>
      <c r="AF209" s="17">
        <v>3535</v>
      </c>
      <c r="AH209" s="17">
        <v>0</v>
      </c>
      <c r="AJ209" s="17">
        <v>0</v>
      </c>
      <c r="AL209" s="17">
        <v>0</v>
      </c>
      <c r="AN209" s="17">
        <v>0</v>
      </c>
      <c r="AP209" s="172">
        <v>0</v>
      </c>
      <c r="AR209" s="17">
        <v>21156</v>
      </c>
      <c r="AT209" s="17">
        <v>656443</v>
      </c>
      <c r="AV209" s="185">
        <v>0</v>
      </c>
      <c r="AW209" s="1" t="s">
        <v>5655</v>
      </c>
      <c r="AX209" s="1" t="str">
        <f t="shared" si="3"/>
        <v>No</v>
      </c>
    </row>
    <row r="210" spans="1:50" x14ac:dyDescent="0.2">
      <c r="A210" s="1" t="s">
        <v>795</v>
      </c>
      <c r="B210" s="1" t="s">
        <v>796</v>
      </c>
      <c r="C210" s="1" t="s">
        <v>77</v>
      </c>
      <c r="D210" s="174">
        <v>5015</v>
      </c>
      <c r="E210" s="177">
        <v>50015</v>
      </c>
      <c r="F210" s="1" t="s">
        <v>196</v>
      </c>
      <c r="G210" s="1" t="s">
        <v>192</v>
      </c>
      <c r="H210" s="17">
        <v>1780673</v>
      </c>
      <c r="I210" s="12">
        <v>472</v>
      </c>
      <c r="J210" s="1" t="s">
        <v>19</v>
      </c>
      <c r="K210" s="1" t="s">
        <v>8</v>
      </c>
      <c r="L210" s="4">
        <v>13</v>
      </c>
      <c r="N210" s="186">
        <v>11</v>
      </c>
      <c r="P210" s="14">
        <v>13.9306</v>
      </c>
      <c r="R210" s="14">
        <v>5.8480999999999996</v>
      </c>
      <c r="T210" s="14">
        <v>33.434100000000001</v>
      </c>
      <c r="V210" s="17">
        <v>674560</v>
      </c>
      <c r="X210" s="17">
        <v>688591</v>
      </c>
      <c r="Z210" s="17">
        <v>682556</v>
      </c>
      <c r="AB210" s="17">
        <v>6035</v>
      </c>
      <c r="AD210" s="17">
        <v>50180</v>
      </c>
      <c r="AF210" s="17">
        <v>48997</v>
      </c>
      <c r="AH210" s="17">
        <v>1183</v>
      </c>
      <c r="AJ210" s="17">
        <v>684593</v>
      </c>
      <c r="AL210" s="17">
        <v>678558</v>
      </c>
      <c r="AN210" s="17">
        <v>50180</v>
      </c>
      <c r="AP210" s="172">
        <v>48997</v>
      </c>
      <c r="AR210" s="17">
        <v>1638170</v>
      </c>
      <c r="AT210" s="17">
        <v>9580135</v>
      </c>
      <c r="AV210" s="185">
        <v>30.38</v>
      </c>
      <c r="AW210" s="1" t="s">
        <v>5655</v>
      </c>
      <c r="AX210" s="1" t="str">
        <f t="shared" si="3"/>
        <v>No</v>
      </c>
    </row>
    <row r="211" spans="1:50" x14ac:dyDescent="0.2">
      <c r="A211" s="1" t="s">
        <v>795</v>
      </c>
      <c r="B211" s="1" t="s">
        <v>796</v>
      </c>
      <c r="C211" s="1" t="s">
        <v>77</v>
      </c>
      <c r="D211" s="174">
        <v>5015</v>
      </c>
      <c r="E211" s="177">
        <v>50015</v>
      </c>
      <c r="F211" s="1" t="s">
        <v>196</v>
      </c>
      <c r="G211" s="1" t="s">
        <v>192</v>
      </c>
      <c r="H211" s="17">
        <v>1780673</v>
      </c>
      <c r="I211" s="12">
        <v>472</v>
      </c>
      <c r="J211" s="1" t="s">
        <v>10</v>
      </c>
      <c r="K211" s="1" t="s">
        <v>8</v>
      </c>
      <c r="L211" s="4">
        <v>67</v>
      </c>
      <c r="N211" s="186">
        <v>0</v>
      </c>
      <c r="P211" s="14">
        <v>14.115</v>
      </c>
      <c r="R211" s="14">
        <v>7.6031000000000004</v>
      </c>
      <c r="T211" s="14">
        <v>1.5371999999999999</v>
      </c>
      <c r="V211" s="17">
        <v>0</v>
      </c>
      <c r="X211" s="17">
        <v>2883245</v>
      </c>
      <c r="Z211" s="17">
        <v>2429274</v>
      </c>
      <c r="AB211" s="17">
        <v>453971</v>
      </c>
      <c r="AD211" s="17">
        <v>194539</v>
      </c>
      <c r="AF211" s="17">
        <v>172106</v>
      </c>
      <c r="AH211" s="17">
        <v>22433</v>
      </c>
      <c r="AJ211" s="17">
        <v>0</v>
      </c>
      <c r="AL211" s="17">
        <v>0</v>
      </c>
      <c r="AN211" s="17">
        <v>0</v>
      </c>
      <c r="AP211" s="172">
        <v>0</v>
      </c>
      <c r="AR211" s="17">
        <v>264553</v>
      </c>
      <c r="AT211" s="17">
        <v>2011430</v>
      </c>
      <c r="AV211" s="185">
        <v>0</v>
      </c>
      <c r="AW211" s="1" t="s">
        <v>5655</v>
      </c>
      <c r="AX211" s="1" t="str">
        <f t="shared" si="3"/>
        <v>No</v>
      </c>
    </row>
    <row r="212" spans="1:50" x14ac:dyDescent="0.2">
      <c r="A212" s="1" t="s">
        <v>795</v>
      </c>
      <c r="B212" s="1" t="s">
        <v>796</v>
      </c>
      <c r="C212" s="1" t="s">
        <v>77</v>
      </c>
      <c r="D212" s="174">
        <v>5015</v>
      </c>
      <c r="E212" s="177">
        <v>50015</v>
      </c>
      <c r="F212" s="1" t="s">
        <v>196</v>
      </c>
      <c r="G212" s="1" t="s">
        <v>192</v>
      </c>
      <c r="H212" s="17">
        <v>1780673</v>
      </c>
      <c r="I212" s="12">
        <v>472</v>
      </c>
      <c r="J212" s="1" t="s">
        <v>26</v>
      </c>
      <c r="K212" s="1" t="s">
        <v>8</v>
      </c>
      <c r="L212" s="4">
        <v>13</v>
      </c>
      <c r="N212" s="186">
        <v>0</v>
      </c>
      <c r="P212" s="14">
        <v>8.8118999999999996</v>
      </c>
      <c r="R212" s="14">
        <v>2.6617999999999999</v>
      </c>
      <c r="T212" s="14">
        <v>60.504199999999997</v>
      </c>
      <c r="V212" s="17">
        <v>548717</v>
      </c>
      <c r="X212" s="17">
        <v>557081</v>
      </c>
      <c r="Z212" s="17">
        <v>548234</v>
      </c>
      <c r="AB212" s="17">
        <v>8847</v>
      </c>
      <c r="AD212" s="17">
        <v>63493</v>
      </c>
      <c r="AF212" s="17">
        <v>62215</v>
      </c>
      <c r="AH212" s="17">
        <v>1278</v>
      </c>
      <c r="AJ212" s="17">
        <v>0</v>
      </c>
      <c r="AL212" s="17">
        <v>0</v>
      </c>
      <c r="AN212" s="17">
        <v>0</v>
      </c>
      <c r="AP212" s="172">
        <v>0</v>
      </c>
      <c r="AR212" s="17">
        <v>3764271</v>
      </c>
      <c r="AT212" s="17">
        <v>10019677</v>
      </c>
      <c r="AV212" s="185">
        <v>14.14</v>
      </c>
      <c r="AW212" s="1" t="s">
        <v>5655</v>
      </c>
      <c r="AX212" s="1" t="str">
        <f t="shared" si="3"/>
        <v>No</v>
      </c>
    </row>
    <row r="213" spans="1:50" x14ac:dyDescent="0.2">
      <c r="A213" s="1" t="s">
        <v>795</v>
      </c>
      <c r="B213" s="1" t="s">
        <v>796</v>
      </c>
      <c r="C213" s="1" t="s">
        <v>77</v>
      </c>
      <c r="D213" s="174">
        <v>5015</v>
      </c>
      <c r="E213" s="177">
        <v>50015</v>
      </c>
      <c r="F213" s="1" t="s">
        <v>196</v>
      </c>
      <c r="G213" s="1" t="s">
        <v>192</v>
      </c>
      <c r="H213" s="17">
        <v>1780673</v>
      </c>
      <c r="I213" s="12">
        <v>472</v>
      </c>
      <c r="J213" s="1" t="s">
        <v>25</v>
      </c>
      <c r="K213" s="1" t="s">
        <v>8</v>
      </c>
      <c r="L213" s="4">
        <v>20</v>
      </c>
      <c r="N213" s="186">
        <v>10</v>
      </c>
      <c r="P213" s="14">
        <v>15.2697</v>
      </c>
      <c r="Q213" s="12" t="s">
        <v>102</v>
      </c>
      <c r="R213" s="14">
        <v>6.7214</v>
      </c>
      <c r="T213" s="14">
        <v>45.330800000000004</v>
      </c>
      <c r="V213" s="17">
        <v>2650483</v>
      </c>
      <c r="X213" s="17">
        <v>2121606</v>
      </c>
      <c r="Y213" s="12" t="s">
        <v>102</v>
      </c>
      <c r="Z213" s="17">
        <v>2113189</v>
      </c>
      <c r="AA213" s="12" t="s">
        <v>102</v>
      </c>
      <c r="AB213" s="17">
        <v>8417</v>
      </c>
      <c r="AD213" s="17">
        <v>140289</v>
      </c>
      <c r="AF213" s="17">
        <v>138391</v>
      </c>
      <c r="AH213" s="17">
        <v>1898</v>
      </c>
      <c r="AJ213" s="17">
        <v>1060803</v>
      </c>
      <c r="AL213" s="17">
        <v>1056595</v>
      </c>
      <c r="AN213" s="17">
        <v>70144</v>
      </c>
      <c r="AP213" s="172">
        <v>69195</v>
      </c>
      <c r="AR213" s="17">
        <v>6273379</v>
      </c>
      <c r="AT213" s="17">
        <v>42165745</v>
      </c>
      <c r="AV213" s="185">
        <v>38.08</v>
      </c>
      <c r="AW213" s="1" t="s">
        <v>5655</v>
      </c>
      <c r="AX213" s="1" t="str">
        <f t="shared" si="3"/>
        <v>Yes</v>
      </c>
    </row>
    <row r="214" spans="1:50" x14ac:dyDescent="0.2">
      <c r="A214" s="1" t="s">
        <v>795</v>
      </c>
      <c r="B214" s="1" t="s">
        <v>796</v>
      </c>
      <c r="C214" s="1" t="s">
        <v>77</v>
      </c>
      <c r="D214" s="174">
        <v>5015</v>
      </c>
      <c r="E214" s="177">
        <v>50015</v>
      </c>
      <c r="F214" s="1" t="s">
        <v>196</v>
      </c>
      <c r="G214" s="1" t="s">
        <v>192</v>
      </c>
      <c r="H214" s="17">
        <v>1780673</v>
      </c>
      <c r="I214" s="12">
        <v>472</v>
      </c>
      <c r="J214" s="1" t="s">
        <v>11</v>
      </c>
      <c r="K214" s="1" t="s">
        <v>8</v>
      </c>
      <c r="L214" s="4">
        <v>275</v>
      </c>
      <c r="N214" s="186">
        <v>0</v>
      </c>
      <c r="P214" s="14">
        <v>11.414199999999999</v>
      </c>
      <c r="R214" s="14">
        <v>4.2759</v>
      </c>
      <c r="T214" s="14">
        <v>21.293399999999998</v>
      </c>
      <c r="V214" s="17">
        <v>12273411</v>
      </c>
      <c r="X214" s="17">
        <v>14277667</v>
      </c>
      <c r="Z214" s="17">
        <v>12257437</v>
      </c>
      <c r="AB214" s="17">
        <v>2020230</v>
      </c>
      <c r="AD214" s="17">
        <v>1150315</v>
      </c>
      <c r="AF214" s="17">
        <v>1073880</v>
      </c>
      <c r="AH214" s="17">
        <v>76435</v>
      </c>
      <c r="AJ214" s="17">
        <v>0</v>
      </c>
      <c r="AL214" s="17">
        <v>0</v>
      </c>
      <c r="AN214" s="17">
        <v>0</v>
      </c>
      <c r="AP214" s="172">
        <v>0</v>
      </c>
      <c r="AR214" s="17">
        <v>22866545</v>
      </c>
      <c r="AT214" s="17">
        <v>97776046</v>
      </c>
      <c r="AV214" s="185">
        <v>1233.0999999999999</v>
      </c>
      <c r="AW214" s="1" t="s">
        <v>5655</v>
      </c>
      <c r="AX214" s="1" t="str">
        <f t="shared" si="3"/>
        <v>No</v>
      </c>
    </row>
    <row r="215" spans="1:50" x14ac:dyDescent="0.2">
      <c r="A215" s="1" t="s">
        <v>795</v>
      </c>
      <c r="B215" s="1" t="s">
        <v>796</v>
      </c>
      <c r="C215" s="1" t="s">
        <v>77</v>
      </c>
      <c r="D215" s="174">
        <v>5015</v>
      </c>
      <c r="E215" s="177">
        <v>50015</v>
      </c>
      <c r="F215" s="1" t="s">
        <v>196</v>
      </c>
      <c r="G215" s="1" t="s">
        <v>192</v>
      </c>
      <c r="H215" s="17">
        <v>1780673</v>
      </c>
      <c r="I215" s="12">
        <v>472</v>
      </c>
      <c r="J215" s="1" t="s">
        <v>10</v>
      </c>
      <c r="K215" s="1" t="s">
        <v>12</v>
      </c>
      <c r="L215" s="4">
        <v>75</v>
      </c>
      <c r="N215" s="186">
        <v>0</v>
      </c>
      <c r="P215" s="14">
        <v>14.6372</v>
      </c>
      <c r="R215" s="14">
        <v>7.4097999999999997</v>
      </c>
      <c r="T215" s="14">
        <v>1.498</v>
      </c>
      <c r="V215" s="17">
        <v>0</v>
      </c>
      <c r="X215" s="17">
        <v>3977130</v>
      </c>
      <c r="Z215" s="17">
        <v>3152633</v>
      </c>
      <c r="AB215" s="17">
        <v>824497</v>
      </c>
      <c r="AD215" s="17">
        <v>262416</v>
      </c>
      <c r="AF215" s="17">
        <v>215385</v>
      </c>
      <c r="AH215" s="17">
        <v>47031</v>
      </c>
      <c r="AJ215" s="17">
        <v>0</v>
      </c>
      <c r="AL215" s="17">
        <v>0</v>
      </c>
      <c r="AN215" s="17">
        <v>0</v>
      </c>
      <c r="AP215" s="172">
        <v>0</v>
      </c>
      <c r="AR215" s="17">
        <v>322637</v>
      </c>
      <c r="AT215" s="17">
        <v>2390663</v>
      </c>
      <c r="AV215" s="185">
        <v>0</v>
      </c>
      <c r="AW215" s="1" t="s">
        <v>5655</v>
      </c>
      <c r="AX215" s="1" t="str">
        <f t="shared" si="3"/>
        <v>No</v>
      </c>
    </row>
    <row r="216" spans="1:50" x14ac:dyDescent="0.2">
      <c r="A216" s="1" t="s">
        <v>298</v>
      </c>
      <c r="B216" s="1" t="s">
        <v>299</v>
      </c>
      <c r="C216" s="1" t="s">
        <v>94</v>
      </c>
      <c r="D216" s="174">
        <v>18</v>
      </c>
      <c r="E216" s="177">
        <v>18</v>
      </c>
      <c r="F216" s="1" t="s">
        <v>196</v>
      </c>
      <c r="G216" s="1" t="s">
        <v>192</v>
      </c>
      <c r="H216" s="17">
        <v>210975</v>
      </c>
      <c r="I216" s="12">
        <v>429</v>
      </c>
      <c r="J216" s="1" t="s">
        <v>11</v>
      </c>
      <c r="K216" s="1" t="s">
        <v>8</v>
      </c>
      <c r="L216" s="4">
        <v>45</v>
      </c>
      <c r="N216" s="186">
        <v>0</v>
      </c>
      <c r="P216" s="14">
        <v>15.616199999999999</v>
      </c>
      <c r="R216" s="14">
        <v>4.21</v>
      </c>
      <c r="T216" s="14">
        <v>12.4077</v>
      </c>
      <c r="V216" s="17">
        <v>2497739</v>
      </c>
      <c r="X216" s="17">
        <v>2681540</v>
      </c>
      <c r="Z216" s="17">
        <v>2558423</v>
      </c>
      <c r="AB216" s="17">
        <v>123117</v>
      </c>
      <c r="AD216" s="17">
        <v>169275</v>
      </c>
      <c r="AF216" s="17">
        <v>163831</v>
      </c>
      <c r="AH216" s="17">
        <v>5444</v>
      </c>
      <c r="AJ216" s="17">
        <v>0</v>
      </c>
      <c r="AL216" s="17">
        <v>0</v>
      </c>
      <c r="AN216" s="17">
        <v>0</v>
      </c>
      <c r="AP216" s="172">
        <v>0</v>
      </c>
      <c r="AR216" s="17">
        <v>2032773</v>
      </c>
      <c r="AT216" s="17">
        <v>8557974</v>
      </c>
      <c r="AV216" s="185">
        <v>355</v>
      </c>
      <c r="AW216" s="1" t="s">
        <v>5655</v>
      </c>
      <c r="AX216" s="1" t="str">
        <f t="shared" si="3"/>
        <v>No</v>
      </c>
    </row>
    <row r="217" spans="1:50" x14ac:dyDescent="0.2">
      <c r="A217" s="1" t="s">
        <v>298</v>
      </c>
      <c r="B217" s="1" t="s">
        <v>299</v>
      </c>
      <c r="C217" s="1" t="s">
        <v>94</v>
      </c>
      <c r="D217" s="174">
        <v>18</v>
      </c>
      <c r="E217" s="177">
        <v>18</v>
      </c>
      <c r="F217" s="1" t="s">
        <v>196</v>
      </c>
      <c r="G217" s="1" t="s">
        <v>192</v>
      </c>
      <c r="H217" s="17">
        <v>210975</v>
      </c>
      <c r="I217" s="12">
        <v>429</v>
      </c>
      <c r="J217" s="1" t="s">
        <v>10</v>
      </c>
      <c r="K217" s="1" t="s">
        <v>8</v>
      </c>
      <c r="L217" s="4">
        <v>77</v>
      </c>
      <c r="N217" s="186">
        <v>0</v>
      </c>
      <c r="P217" s="14">
        <v>15.4771</v>
      </c>
      <c r="R217" s="14">
        <v>7.36</v>
      </c>
      <c r="T217" s="14">
        <v>2.4918</v>
      </c>
      <c r="V217" s="17">
        <v>0</v>
      </c>
      <c r="X217" s="17">
        <v>2194103</v>
      </c>
      <c r="Z217" s="17">
        <v>1963333</v>
      </c>
      <c r="AB217" s="17">
        <v>230770</v>
      </c>
      <c r="AD217" s="17">
        <v>135583</v>
      </c>
      <c r="AF217" s="17">
        <v>126854</v>
      </c>
      <c r="AH217" s="17">
        <v>8729</v>
      </c>
      <c r="AJ217" s="17">
        <v>0</v>
      </c>
      <c r="AL217" s="17">
        <v>0</v>
      </c>
      <c r="AN217" s="17">
        <v>0</v>
      </c>
      <c r="AP217" s="172">
        <v>0</v>
      </c>
      <c r="AR217" s="17">
        <v>316092</v>
      </c>
      <c r="AT217" s="17">
        <v>2326437</v>
      </c>
      <c r="AV217" s="185">
        <v>0</v>
      </c>
      <c r="AW217" s="1" t="s">
        <v>5655</v>
      </c>
      <c r="AX217" s="1" t="str">
        <f t="shared" si="3"/>
        <v>No</v>
      </c>
    </row>
    <row r="218" spans="1:50" x14ac:dyDescent="0.2">
      <c r="A218" s="1" t="s">
        <v>298</v>
      </c>
      <c r="B218" s="1" t="s">
        <v>299</v>
      </c>
      <c r="C218" s="1" t="s">
        <v>94</v>
      </c>
      <c r="D218" s="174">
        <v>18</v>
      </c>
      <c r="E218" s="177">
        <v>18</v>
      </c>
      <c r="F218" s="1" t="s">
        <v>196</v>
      </c>
      <c r="G218" s="1" t="s">
        <v>192</v>
      </c>
      <c r="H218" s="17">
        <v>210975</v>
      </c>
      <c r="I218" s="12">
        <v>429</v>
      </c>
      <c r="J218" s="1" t="s">
        <v>15</v>
      </c>
      <c r="K218" s="1" t="s">
        <v>12</v>
      </c>
      <c r="L218" s="4">
        <v>21</v>
      </c>
      <c r="N218" s="186">
        <v>0</v>
      </c>
      <c r="P218" s="14">
        <v>28.674800000000001</v>
      </c>
      <c r="R218" s="14">
        <v>7.5122999999999998</v>
      </c>
      <c r="T218" s="14">
        <v>4.7074999999999996</v>
      </c>
      <c r="V218" s="17">
        <v>0</v>
      </c>
      <c r="X218" s="17">
        <v>0</v>
      </c>
      <c r="Z218" s="17">
        <v>305473</v>
      </c>
      <c r="AB218" s="17">
        <v>0</v>
      </c>
      <c r="AD218" s="17">
        <v>0</v>
      </c>
      <c r="AF218" s="17">
        <v>10653</v>
      </c>
      <c r="AH218" s="17">
        <v>0</v>
      </c>
      <c r="AJ218" s="17">
        <v>0</v>
      </c>
      <c r="AL218" s="17">
        <v>0</v>
      </c>
      <c r="AN218" s="17">
        <v>0</v>
      </c>
      <c r="AP218" s="172">
        <v>0</v>
      </c>
      <c r="AR218" s="17">
        <v>50149</v>
      </c>
      <c r="AT218" s="17">
        <v>376732</v>
      </c>
      <c r="AV218" s="185">
        <v>0</v>
      </c>
      <c r="AW218" s="1" t="s">
        <v>5655</v>
      </c>
      <c r="AX218" s="1" t="str">
        <f t="shared" si="3"/>
        <v>No</v>
      </c>
    </row>
    <row r="219" spans="1:50" x14ac:dyDescent="0.2">
      <c r="A219" s="1" t="s">
        <v>298</v>
      </c>
      <c r="B219" s="1" t="s">
        <v>299</v>
      </c>
      <c r="C219" s="1" t="s">
        <v>94</v>
      </c>
      <c r="D219" s="174">
        <v>18</v>
      </c>
      <c r="E219" s="177">
        <v>18</v>
      </c>
      <c r="F219" s="1" t="s">
        <v>196</v>
      </c>
      <c r="G219" s="1" t="s">
        <v>192</v>
      </c>
      <c r="H219" s="17">
        <v>210975</v>
      </c>
      <c r="I219" s="12">
        <v>429</v>
      </c>
      <c r="J219" s="1" t="s">
        <v>13</v>
      </c>
      <c r="K219" s="1" t="s">
        <v>8</v>
      </c>
      <c r="L219" s="4">
        <v>254</v>
      </c>
      <c r="N219" s="186">
        <v>0</v>
      </c>
      <c r="P219" s="14">
        <v>48.009300000000003</v>
      </c>
      <c r="R219" s="14">
        <v>33.003599999999999</v>
      </c>
      <c r="T219" s="14">
        <v>8.9385999999999992</v>
      </c>
      <c r="V219" s="17">
        <v>0</v>
      </c>
      <c r="X219" s="17">
        <v>3470690</v>
      </c>
      <c r="Z219" s="17">
        <v>3470690</v>
      </c>
      <c r="AB219" s="17">
        <v>0</v>
      </c>
      <c r="AD219" s="17">
        <v>72292</v>
      </c>
      <c r="AF219" s="17">
        <v>72292</v>
      </c>
      <c r="AH219" s="17">
        <v>0</v>
      </c>
      <c r="AJ219" s="17">
        <v>0</v>
      </c>
      <c r="AL219" s="17">
        <v>0</v>
      </c>
      <c r="AN219" s="17">
        <v>0</v>
      </c>
      <c r="AP219" s="172">
        <v>0</v>
      </c>
      <c r="AR219" s="17">
        <v>646186</v>
      </c>
      <c r="AT219" s="17">
        <v>21326432</v>
      </c>
      <c r="AV219" s="185">
        <v>0</v>
      </c>
      <c r="AW219" s="1" t="s">
        <v>5655</v>
      </c>
      <c r="AX219" s="1" t="str">
        <f t="shared" si="3"/>
        <v>No</v>
      </c>
    </row>
    <row r="220" spans="1:50" x14ac:dyDescent="0.2">
      <c r="A220" s="1" t="s">
        <v>298</v>
      </c>
      <c r="B220" s="1" t="s">
        <v>299</v>
      </c>
      <c r="C220" s="1" t="s">
        <v>94</v>
      </c>
      <c r="D220" s="174">
        <v>18</v>
      </c>
      <c r="E220" s="177">
        <v>18</v>
      </c>
      <c r="F220" s="1" t="s">
        <v>196</v>
      </c>
      <c r="G220" s="1" t="s">
        <v>192</v>
      </c>
      <c r="H220" s="17">
        <v>210975</v>
      </c>
      <c r="I220" s="12">
        <v>429</v>
      </c>
      <c r="J220" s="1" t="s">
        <v>10</v>
      </c>
      <c r="K220" s="1" t="s">
        <v>12</v>
      </c>
      <c r="L220" s="4">
        <v>32</v>
      </c>
      <c r="N220" s="186">
        <v>0</v>
      </c>
      <c r="P220" s="14">
        <v>16.766100000000002</v>
      </c>
      <c r="R220" s="14">
        <v>8.0061</v>
      </c>
      <c r="T220" s="14">
        <v>5.6681999999999997</v>
      </c>
      <c r="V220" s="17">
        <v>0</v>
      </c>
      <c r="X220" s="17">
        <v>291549</v>
      </c>
      <c r="Z220" s="17">
        <v>224079</v>
      </c>
      <c r="AB220" s="17">
        <v>67470</v>
      </c>
      <c r="AD220" s="17">
        <v>17154</v>
      </c>
      <c r="AF220" s="17">
        <v>13365</v>
      </c>
      <c r="AH220" s="17">
        <v>3789</v>
      </c>
      <c r="AJ220" s="17">
        <v>0</v>
      </c>
      <c r="AL220" s="17">
        <v>0</v>
      </c>
      <c r="AN220" s="17">
        <v>0</v>
      </c>
      <c r="AP220" s="172">
        <v>0</v>
      </c>
      <c r="AR220" s="17">
        <v>75755</v>
      </c>
      <c r="AT220" s="17">
        <v>606504</v>
      </c>
      <c r="AV220" s="185">
        <v>0</v>
      </c>
      <c r="AW220" s="1" t="s">
        <v>5655</v>
      </c>
      <c r="AX220" s="1" t="str">
        <f t="shared" si="3"/>
        <v>No</v>
      </c>
    </row>
    <row r="221" spans="1:50" x14ac:dyDescent="0.2">
      <c r="A221" s="1" t="s">
        <v>5914</v>
      </c>
      <c r="B221" s="1" t="s">
        <v>676</v>
      </c>
      <c r="C221" s="1" t="s">
        <v>37</v>
      </c>
      <c r="D221" s="174">
        <v>4037</v>
      </c>
      <c r="E221" s="177">
        <v>40037</v>
      </c>
      <c r="F221" s="1" t="s">
        <v>194</v>
      </c>
      <c r="G221" s="1" t="s">
        <v>192</v>
      </c>
      <c r="H221" s="17">
        <v>5502379</v>
      </c>
      <c r="I221" s="12">
        <v>414</v>
      </c>
      <c r="J221" s="1" t="s">
        <v>11</v>
      </c>
      <c r="K221" s="1" t="s">
        <v>8</v>
      </c>
      <c r="L221" s="4">
        <v>130</v>
      </c>
      <c r="N221" s="186">
        <v>0</v>
      </c>
      <c r="P221" s="14">
        <v>16.102</v>
      </c>
      <c r="R221" s="14">
        <v>5.6725000000000003</v>
      </c>
      <c r="T221" s="14">
        <v>20.073399999999999</v>
      </c>
      <c r="V221" s="17">
        <v>7337552</v>
      </c>
      <c r="X221" s="17">
        <v>8088339</v>
      </c>
      <c r="Z221" s="17">
        <v>7310660</v>
      </c>
      <c r="AB221" s="17">
        <v>777679</v>
      </c>
      <c r="AD221" s="17">
        <v>481465</v>
      </c>
      <c r="AF221" s="17">
        <v>454023</v>
      </c>
      <c r="AH221" s="17">
        <v>27442</v>
      </c>
      <c r="AJ221" s="17">
        <v>0</v>
      </c>
      <c r="AL221" s="17">
        <v>0</v>
      </c>
      <c r="AN221" s="17">
        <v>0</v>
      </c>
      <c r="AP221" s="172">
        <v>0</v>
      </c>
      <c r="AR221" s="17">
        <v>9113767</v>
      </c>
      <c r="AT221" s="17">
        <v>51698218</v>
      </c>
      <c r="AV221" s="185">
        <v>1110</v>
      </c>
      <c r="AW221" s="1" t="s">
        <v>5655</v>
      </c>
      <c r="AX221" s="1" t="str">
        <f t="shared" si="3"/>
        <v>No</v>
      </c>
    </row>
    <row r="222" spans="1:50" x14ac:dyDescent="0.2">
      <c r="A222" s="1" t="s">
        <v>5914</v>
      </c>
      <c r="B222" s="1" t="s">
        <v>676</v>
      </c>
      <c r="C222" s="1" t="s">
        <v>37</v>
      </c>
      <c r="D222" s="174">
        <v>4037</v>
      </c>
      <c r="E222" s="177">
        <v>40037</v>
      </c>
      <c r="F222" s="1" t="s">
        <v>194</v>
      </c>
      <c r="G222" s="1" t="s">
        <v>192</v>
      </c>
      <c r="H222" s="17">
        <v>5502379</v>
      </c>
      <c r="I222" s="12">
        <v>414</v>
      </c>
      <c r="J222" s="1" t="s">
        <v>10</v>
      </c>
      <c r="K222" s="1" t="s">
        <v>12</v>
      </c>
      <c r="L222" s="4">
        <v>284</v>
      </c>
      <c r="N222" s="186">
        <v>0</v>
      </c>
      <c r="P222" s="14">
        <v>17.360499999999998</v>
      </c>
      <c r="R222" s="14">
        <v>12.6189</v>
      </c>
      <c r="T222" s="14">
        <v>1.7170000000000001</v>
      </c>
      <c r="V222" s="17">
        <v>0</v>
      </c>
      <c r="X222" s="17">
        <v>11578823</v>
      </c>
      <c r="Z222" s="17">
        <v>10103505</v>
      </c>
      <c r="AB222" s="17">
        <v>1475318</v>
      </c>
      <c r="AD222" s="17">
        <v>719856</v>
      </c>
      <c r="AF222" s="17">
        <v>581982</v>
      </c>
      <c r="AH222" s="17">
        <v>137874</v>
      </c>
      <c r="AJ222" s="17">
        <v>0</v>
      </c>
      <c r="AL222" s="17">
        <v>0</v>
      </c>
      <c r="AN222" s="17">
        <v>0</v>
      </c>
      <c r="AP222" s="172">
        <v>0</v>
      </c>
      <c r="AR222" s="17">
        <v>999260</v>
      </c>
      <c r="AT222" s="17">
        <v>12609518</v>
      </c>
      <c r="AV222" s="185">
        <v>0</v>
      </c>
      <c r="AW222" s="1" t="s">
        <v>5655</v>
      </c>
      <c r="AX222" s="1" t="str">
        <f t="shared" si="3"/>
        <v>No</v>
      </c>
    </row>
    <row r="223" spans="1:50" x14ac:dyDescent="0.2">
      <c r="A223" s="1" t="s">
        <v>5915</v>
      </c>
      <c r="B223" s="1" t="s">
        <v>1243</v>
      </c>
      <c r="C223" s="1" t="s">
        <v>55</v>
      </c>
      <c r="D223" s="174">
        <v>5193</v>
      </c>
      <c r="E223" s="177">
        <v>50193</v>
      </c>
      <c r="F223" s="1" t="s">
        <v>239</v>
      </c>
      <c r="G223" s="1" t="s">
        <v>192</v>
      </c>
      <c r="H223" s="17">
        <v>3734090</v>
      </c>
      <c r="I223" s="12">
        <v>407</v>
      </c>
      <c r="J223" s="1" t="s">
        <v>13</v>
      </c>
      <c r="K223" s="1" t="s">
        <v>8</v>
      </c>
      <c r="L223" s="4">
        <v>407</v>
      </c>
      <c r="N223" s="186">
        <v>0</v>
      </c>
      <c r="P223" s="14">
        <v>40.739199999999997</v>
      </c>
      <c r="R223" s="14">
        <v>39.474699999999999</v>
      </c>
      <c r="T223" s="14">
        <v>5.2042000000000002</v>
      </c>
      <c r="V223" s="17">
        <v>0</v>
      </c>
      <c r="X223" s="17">
        <v>7066423</v>
      </c>
      <c r="Z223" s="17">
        <v>7066423</v>
      </c>
      <c r="AB223" s="17">
        <v>0</v>
      </c>
      <c r="AD223" s="17">
        <v>173455</v>
      </c>
      <c r="AF223" s="17">
        <v>173455</v>
      </c>
      <c r="AH223" s="17">
        <v>0</v>
      </c>
      <c r="AJ223" s="17">
        <v>0</v>
      </c>
      <c r="AL223" s="17">
        <v>0</v>
      </c>
      <c r="AN223" s="17">
        <v>0</v>
      </c>
      <c r="AP223" s="172">
        <v>0</v>
      </c>
      <c r="AR223" s="17">
        <v>902693</v>
      </c>
      <c r="AT223" s="17">
        <v>35633503</v>
      </c>
      <c r="AV223" s="185">
        <v>0</v>
      </c>
      <c r="AW223" s="1" t="s">
        <v>5655</v>
      </c>
      <c r="AX223" s="1" t="str">
        <f t="shared" si="3"/>
        <v>No</v>
      </c>
    </row>
    <row r="224" spans="1:50" x14ac:dyDescent="0.2">
      <c r="A224" s="1" t="s">
        <v>5916</v>
      </c>
      <c r="B224" s="1" t="s">
        <v>627</v>
      </c>
      <c r="C224" s="1" t="s">
        <v>98</v>
      </c>
      <c r="D224" s="174">
        <v>5008</v>
      </c>
      <c r="E224" s="177">
        <v>50008</v>
      </c>
      <c r="F224" s="1" t="s">
        <v>194</v>
      </c>
      <c r="G224" s="1" t="s">
        <v>192</v>
      </c>
      <c r="H224" s="17">
        <v>1376476</v>
      </c>
      <c r="I224" s="12">
        <v>405</v>
      </c>
      <c r="J224" s="1" t="s">
        <v>11</v>
      </c>
      <c r="K224" s="1" t="s">
        <v>12</v>
      </c>
      <c r="L224" s="4">
        <v>321</v>
      </c>
      <c r="N224" s="186">
        <v>0</v>
      </c>
      <c r="P224" s="14">
        <v>12.4976</v>
      </c>
      <c r="R224" s="14">
        <v>3.5070000000000001</v>
      </c>
      <c r="T224" s="14">
        <v>23.215699999999998</v>
      </c>
      <c r="V224" s="17">
        <v>16511754</v>
      </c>
      <c r="X224" s="17">
        <v>17825484</v>
      </c>
      <c r="Z224" s="17">
        <v>16381053</v>
      </c>
      <c r="AB224" s="17">
        <v>1444431</v>
      </c>
      <c r="AD224" s="17">
        <v>1374769</v>
      </c>
      <c r="AF224" s="17">
        <v>1310740</v>
      </c>
      <c r="AH224" s="17">
        <v>64029</v>
      </c>
      <c r="AJ224" s="17">
        <v>0</v>
      </c>
      <c r="AL224" s="17">
        <v>0</v>
      </c>
      <c r="AN224" s="17">
        <v>0</v>
      </c>
      <c r="AP224" s="172">
        <v>0</v>
      </c>
      <c r="AR224" s="17">
        <v>30429789</v>
      </c>
      <c r="AT224" s="17">
        <v>106718086</v>
      </c>
      <c r="AV224" s="185">
        <v>1170</v>
      </c>
      <c r="AW224" s="1" t="s">
        <v>5655</v>
      </c>
      <c r="AX224" s="1" t="str">
        <f t="shared" si="3"/>
        <v>No</v>
      </c>
    </row>
    <row r="225" spans="1:50" x14ac:dyDescent="0.2">
      <c r="A225" s="1" t="s">
        <v>5916</v>
      </c>
      <c r="B225" s="1" t="s">
        <v>627</v>
      </c>
      <c r="C225" s="1" t="s">
        <v>98</v>
      </c>
      <c r="D225" s="174">
        <v>5008</v>
      </c>
      <c r="E225" s="177">
        <v>50008</v>
      </c>
      <c r="F225" s="1" t="s">
        <v>194</v>
      </c>
      <c r="G225" s="1" t="s">
        <v>192</v>
      </c>
      <c r="H225" s="17">
        <v>1376476</v>
      </c>
      <c r="I225" s="12">
        <v>405</v>
      </c>
      <c r="J225" s="1" t="s">
        <v>10</v>
      </c>
      <c r="K225" s="1" t="s">
        <v>12</v>
      </c>
      <c r="L225" s="4">
        <v>84</v>
      </c>
      <c r="N225" s="186">
        <v>0</v>
      </c>
      <c r="P225" s="14">
        <v>12.4392</v>
      </c>
      <c r="R225" s="14">
        <v>6.8136999999999999</v>
      </c>
      <c r="T225" s="14">
        <v>2.0947</v>
      </c>
      <c r="V225" s="17">
        <v>0</v>
      </c>
      <c r="X225" s="17">
        <v>3074055</v>
      </c>
      <c r="Z225" s="17">
        <v>2701099</v>
      </c>
      <c r="AB225" s="17">
        <v>372956</v>
      </c>
      <c r="AD225" s="17">
        <v>240896</v>
      </c>
      <c r="AF225" s="17">
        <v>217144</v>
      </c>
      <c r="AH225" s="17">
        <v>23752</v>
      </c>
      <c r="AJ225" s="17">
        <v>0</v>
      </c>
      <c r="AL225" s="17">
        <v>0</v>
      </c>
      <c r="AN225" s="17">
        <v>0</v>
      </c>
      <c r="AP225" s="172">
        <v>0</v>
      </c>
      <c r="AR225" s="17">
        <v>454851</v>
      </c>
      <c r="AT225" s="17">
        <v>3099217</v>
      </c>
      <c r="AV225" s="185">
        <v>0</v>
      </c>
      <c r="AW225" s="1" t="s">
        <v>5655</v>
      </c>
      <c r="AX225" s="1" t="str">
        <f t="shared" si="3"/>
        <v>No</v>
      </c>
    </row>
    <row r="226" spans="1:50" x14ac:dyDescent="0.2">
      <c r="A226" s="1" t="s">
        <v>5917</v>
      </c>
      <c r="B226" s="1" t="s">
        <v>359</v>
      </c>
      <c r="C226" s="1" t="s">
        <v>62</v>
      </c>
      <c r="D226" s="174">
        <v>4008</v>
      </c>
      <c r="E226" s="177">
        <v>40008</v>
      </c>
      <c r="F226" s="1" t="s">
        <v>194</v>
      </c>
      <c r="G226" s="1" t="s">
        <v>192</v>
      </c>
      <c r="H226" s="17">
        <v>1249442</v>
      </c>
      <c r="I226" s="12">
        <v>404</v>
      </c>
      <c r="J226" s="1" t="s">
        <v>10</v>
      </c>
      <c r="K226" s="1" t="s">
        <v>8</v>
      </c>
      <c r="L226" s="4">
        <v>69</v>
      </c>
      <c r="N226" s="186">
        <v>0</v>
      </c>
      <c r="P226" s="14">
        <v>17.096499999999999</v>
      </c>
      <c r="R226" s="14">
        <v>10.3218</v>
      </c>
      <c r="T226" s="14">
        <v>1.8123</v>
      </c>
      <c r="V226" s="17">
        <v>0</v>
      </c>
      <c r="X226" s="17">
        <v>2729100</v>
      </c>
      <c r="Z226" s="17">
        <v>2449889</v>
      </c>
      <c r="AB226" s="17">
        <v>279211</v>
      </c>
      <c r="AD226" s="17">
        <v>162953</v>
      </c>
      <c r="AF226" s="17">
        <v>143298</v>
      </c>
      <c r="AH226" s="17">
        <v>19655</v>
      </c>
      <c r="AJ226" s="17">
        <v>0</v>
      </c>
      <c r="AL226" s="17">
        <v>0</v>
      </c>
      <c r="AN226" s="17">
        <v>0</v>
      </c>
      <c r="AP226" s="172">
        <v>0</v>
      </c>
      <c r="AR226" s="17">
        <v>259702</v>
      </c>
      <c r="AT226" s="17">
        <v>2680605</v>
      </c>
      <c r="AV226" s="185">
        <v>0</v>
      </c>
      <c r="AW226" s="1" t="s">
        <v>5655</v>
      </c>
      <c r="AX226" s="1" t="str">
        <f t="shared" si="3"/>
        <v>No</v>
      </c>
    </row>
    <row r="227" spans="1:50" x14ac:dyDescent="0.2">
      <c r="A227" s="1" t="s">
        <v>5917</v>
      </c>
      <c r="B227" s="1" t="s">
        <v>359</v>
      </c>
      <c r="C227" s="1" t="s">
        <v>62</v>
      </c>
      <c r="D227" s="174">
        <v>4008</v>
      </c>
      <c r="E227" s="177">
        <v>40008</v>
      </c>
      <c r="F227" s="1" t="s">
        <v>194</v>
      </c>
      <c r="G227" s="1" t="s">
        <v>192</v>
      </c>
      <c r="H227" s="17">
        <v>1249442</v>
      </c>
      <c r="I227" s="12">
        <v>404</v>
      </c>
      <c r="J227" s="1" t="s">
        <v>11</v>
      </c>
      <c r="K227" s="1" t="s">
        <v>8</v>
      </c>
      <c r="L227" s="4">
        <v>190</v>
      </c>
      <c r="N227" s="186">
        <v>0</v>
      </c>
      <c r="P227" s="14">
        <v>13.3416</v>
      </c>
      <c r="R227" s="14">
        <v>4.3071000000000002</v>
      </c>
      <c r="T227" s="14">
        <v>19.600000000000001</v>
      </c>
      <c r="V227" s="17">
        <v>10265306</v>
      </c>
      <c r="X227" s="17">
        <v>11351807</v>
      </c>
      <c r="Z227" s="17">
        <v>10257746</v>
      </c>
      <c r="AB227" s="17">
        <v>1094061</v>
      </c>
      <c r="AD227" s="17">
        <v>818192</v>
      </c>
      <c r="AF227" s="17">
        <v>768857</v>
      </c>
      <c r="AH227" s="17">
        <v>49335</v>
      </c>
      <c r="AJ227" s="17">
        <v>0</v>
      </c>
      <c r="AL227" s="17">
        <v>0</v>
      </c>
      <c r="AN227" s="17">
        <v>0</v>
      </c>
      <c r="AP227" s="172">
        <v>0</v>
      </c>
      <c r="AR227" s="17">
        <v>15069601</v>
      </c>
      <c r="AT227" s="17">
        <v>64906594</v>
      </c>
      <c r="AV227" s="185">
        <v>898.53</v>
      </c>
      <c r="AW227" s="1" t="s">
        <v>5655</v>
      </c>
      <c r="AX227" s="1" t="str">
        <f t="shared" si="3"/>
        <v>No</v>
      </c>
    </row>
    <row r="228" spans="1:50" x14ac:dyDescent="0.2">
      <c r="A228" s="1" t="s">
        <v>5917</v>
      </c>
      <c r="B228" s="1" t="s">
        <v>359</v>
      </c>
      <c r="C228" s="1" t="s">
        <v>62</v>
      </c>
      <c r="D228" s="174">
        <v>4008</v>
      </c>
      <c r="E228" s="177">
        <v>40008</v>
      </c>
      <c r="F228" s="1" t="s">
        <v>194</v>
      </c>
      <c r="G228" s="1" t="s">
        <v>192</v>
      </c>
      <c r="H228" s="17">
        <v>1249442</v>
      </c>
      <c r="I228" s="12">
        <v>404</v>
      </c>
      <c r="J228" s="1" t="s">
        <v>22</v>
      </c>
      <c r="K228" s="1" t="s">
        <v>8</v>
      </c>
      <c r="L228" s="4">
        <v>71</v>
      </c>
      <c r="N228" s="186">
        <v>0</v>
      </c>
      <c r="P228" s="14">
        <v>20.5685</v>
      </c>
      <c r="R228" s="14">
        <v>14.3459</v>
      </c>
      <c r="T228" s="14">
        <v>15.356999999999999</v>
      </c>
      <c r="V228" s="17">
        <v>1200667</v>
      </c>
      <c r="X228" s="17">
        <v>1849945</v>
      </c>
      <c r="Z228" s="17">
        <v>1199780</v>
      </c>
      <c r="AB228" s="17">
        <v>650165</v>
      </c>
      <c r="AD228" s="17">
        <v>84975</v>
      </c>
      <c r="AF228" s="17">
        <v>58331</v>
      </c>
      <c r="AH228" s="17">
        <v>26644</v>
      </c>
      <c r="AJ228" s="17">
        <v>0</v>
      </c>
      <c r="AL228" s="17">
        <v>0</v>
      </c>
      <c r="AN228" s="17">
        <v>0</v>
      </c>
      <c r="AP228" s="172">
        <v>0</v>
      </c>
      <c r="AR228" s="17">
        <v>895792</v>
      </c>
      <c r="AT228" s="17">
        <v>12850952</v>
      </c>
      <c r="AV228" s="185">
        <v>367.23</v>
      </c>
      <c r="AW228" s="1" t="s">
        <v>5655</v>
      </c>
      <c r="AX228" s="1" t="str">
        <f t="shared" si="3"/>
        <v>No</v>
      </c>
    </row>
    <row r="229" spans="1:50" x14ac:dyDescent="0.2">
      <c r="A229" s="1" t="s">
        <v>5917</v>
      </c>
      <c r="B229" s="1" t="s">
        <v>359</v>
      </c>
      <c r="C229" s="1" t="s">
        <v>62</v>
      </c>
      <c r="D229" s="174">
        <v>4008</v>
      </c>
      <c r="E229" s="177">
        <v>40008</v>
      </c>
      <c r="F229" s="1" t="s">
        <v>194</v>
      </c>
      <c r="G229" s="1" t="s">
        <v>192</v>
      </c>
      <c r="H229" s="17">
        <v>1249442</v>
      </c>
      <c r="I229" s="12">
        <v>404</v>
      </c>
      <c r="J229" s="1" t="s">
        <v>13</v>
      </c>
      <c r="K229" s="1" t="s">
        <v>8</v>
      </c>
      <c r="L229" s="4">
        <v>51</v>
      </c>
      <c r="N229" s="186">
        <v>0</v>
      </c>
      <c r="P229" s="14">
        <v>50.188299999999998</v>
      </c>
      <c r="R229" s="14">
        <v>42.922699999999999</v>
      </c>
      <c r="T229" s="14">
        <v>6.5004999999999997</v>
      </c>
      <c r="V229" s="17">
        <v>0</v>
      </c>
      <c r="X229" s="17">
        <v>1011143</v>
      </c>
      <c r="Z229" s="17">
        <v>1011143</v>
      </c>
      <c r="AB229" s="17">
        <v>0</v>
      </c>
      <c r="AD229" s="17">
        <v>20147</v>
      </c>
      <c r="AF229" s="17">
        <v>20147</v>
      </c>
      <c r="AH229" s="17">
        <v>0</v>
      </c>
      <c r="AJ229" s="17">
        <v>0</v>
      </c>
      <c r="AL229" s="17">
        <v>0</v>
      </c>
      <c r="AN229" s="17">
        <v>0</v>
      </c>
      <c r="AP229" s="172">
        <v>0</v>
      </c>
      <c r="AR229" s="17">
        <v>130966</v>
      </c>
      <c r="AT229" s="17">
        <v>5621418</v>
      </c>
      <c r="AV229" s="185">
        <v>0</v>
      </c>
      <c r="AW229" s="1" t="s">
        <v>5655</v>
      </c>
      <c r="AX229" s="1" t="str">
        <f t="shared" si="3"/>
        <v>No</v>
      </c>
    </row>
    <row r="230" spans="1:50" x14ac:dyDescent="0.2">
      <c r="A230" s="1" t="s">
        <v>5917</v>
      </c>
      <c r="B230" s="1" t="s">
        <v>359</v>
      </c>
      <c r="C230" s="1" t="s">
        <v>62</v>
      </c>
      <c r="D230" s="174">
        <v>4008</v>
      </c>
      <c r="E230" s="177">
        <v>40008</v>
      </c>
      <c r="F230" s="1" t="s">
        <v>194</v>
      </c>
      <c r="G230" s="1" t="s">
        <v>192</v>
      </c>
      <c r="H230" s="17">
        <v>1249442</v>
      </c>
      <c r="I230" s="12">
        <v>404</v>
      </c>
      <c r="J230" s="1" t="s">
        <v>19</v>
      </c>
      <c r="K230" s="1" t="s">
        <v>8</v>
      </c>
      <c r="L230" s="4">
        <v>21</v>
      </c>
      <c r="N230" s="186">
        <v>18</v>
      </c>
      <c r="P230" s="14">
        <v>15.839499999999999</v>
      </c>
      <c r="R230" s="14">
        <v>5.1544999999999996</v>
      </c>
      <c r="T230" s="14">
        <v>64.552000000000007</v>
      </c>
      <c r="V230" s="17">
        <v>1415312</v>
      </c>
      <c r="X230" s="17">
        <v>1496665</v>
      </c>
      <c r="Z230" s="17">
        <v>1420469</v>
      </c>
      <c r="AB230" s="17">
        <v>76196</v>
      </c>
      <c r="AD230" s="17">
        <v>93428</v>
      </c>
      <c r="AF230" s="17">
        <v>89679</v>
      </c>
      <c r="AH230" s="17">
        <v>3749</v>
      </c>
      <c r="AJ230" s="17">
        <v>753766</v>
      </c>
      <c r="AL230" s="17">
        <v>714968</v>
      </c>
      <c r="AN230" s="17">
        <v>45874</v>
      </c>
      <c r="AP230" s="172">
        <v>45123</v>
      </c>
      <c r="AR230" s="17">
        <v>5788961</v>
      </c>
      <c r="AT230" s="17">
        <v>29838989</v>
      </c>
      <c r="AV230" s="185">
        <v>37.299999999999997</v>
      </c>
      <c r="AW230" s="1" t="s">
        <v>5655</v>
      </c>
      <c r="AX230" s="1" t="str">
        <f t="shared" si="3"/>
        <v>No</v>
      </c>
    </row>
    <row r="231" spans="1:50" x14ac:dyDescent="0.2">
      <c r="A231" s="1" t="s">
        <v>5917</v>
      </c>
      <c r="B231" s="1" t="s">
        <v>359</v>
      </c>
      <c r="C231" s="1" t="s">
        <v>62</v>
      </c>
      <c r="D231" s="174">
        <v>4008</v>
      </c>
      <c r="E231" s="177">
        <v>40008</v>
      </c>
      <c r="F231" s="1" t="s">
        <v>194</v>
      </c>
      <c r="G231" s="1" t="s">
        <v>192</v>
      </c>
      <c r="H231" s="17">
        <v>1249442</v>
      </c>
      <c r="I231" s="12">
        <v>404</v>
      </c>
      <c r="J231" s="1" t="s">
        <v>16</v>
      </c>
      <c r="K231" s="1" t="s">
        <v>8</v>
      </c>
      <c r="L231" s="4">
        <v>2</v>
      </c>
      <c r="N231" s="186">
        <v>2</v>
      </c>
      <c r="P231" s="14">
        <v>5.3148999999999997</v>
      </c>
      <c r="R231" s="14">
        <v>0.82289999999999996</v>
      </c>
      <c r="T231" s="14">
        <v>41.783999999999999</v>
      </c>
      <c r="V231" s="17">
        <v>50450</v>
      </c>
      <c r="X231" s="17">
        <v>50974</v>
      </c>
      <c r="Z231" s="17">
        <v>47265</v>
      </c>
      <c r="AB231" s="17">
        <v>3709</v>
      </c>
      <c r="AD231" s="17">
        <v>9189</v>
      </c>
      <c r="AF231" s="17">
        <v>8893</v>
      </c>
      <c r="AH231" s="17">
        <v>296</v>
      </c>
      <c r="AJ231" s="17">
        <v>50974</v>
      </c>
      <c r="AL231" s="17">
        <v>47265</v>
      </c>
      <c r="AN231" s="17">
        <v>9189</v>
      </c>
      <c r="AP231" s="172">
        <v>8893</v>
      </c>
      <c r="AR231" s="17">
        <v>371585</v>
      </c>
      <c r="AT231" s="17">
        <v>305793</v>
      </c>
      <c r="AV231" s="185">
        <v>2.6</v>
      </c>
      <c r="AW231" s="1" t="s">
        <v>5655</v>
      </c>
      <c r="AX231" s="1" t="str">
        <f t="shared" si="3"/>
        <v>No</v>
      </c>
    </row>
    <row r="232" spans="1:50" x14ac:dyDescent="0.2">
      <c r="A232" s="1" t="s">
        <v>728</v>
      </c>
      <c r="B232" s="1" t="s">
        <v>680</v>
      </c>
      <c r="C232" s="1" t="s">
        <v>20</v>
      </c>
      <c r="D232" s="174">
        <v>9009</v>
      </c>
      <c r="E232" s="177">
        <v>90009</v>
      </c>
      <c r="F232" s="1" t="s">
        <v>196</v>
      </c>
      <c r="G232" s="1" t="s">
        <v>192</v>
      </c>
      <c r="H232" s="17">
        <v>3281212</v>
      </c>
      <c r="I232" s="12">
        <v>399</v>
      </c>
      <c r="J232" s="1" t="s">
        <v>11</v>
      </c>
      <c r="K232" s="1" t="s">
        <v>12</v>
      </c>
      <c r="L232" s="4">
        <v>76</v>
      </c>
      <c r="N232" s="186">
        <v>0</v>
      </c>
      <c r="P232" s="14">
        <v>14.8247</v>
      </c>
      <c r="R232" s="14">
        <v>6.9791999999999996</v>
      </c>
      <c r="T232" s="14">
        <v>16.364599999999999</v>
      </c>
      <c r="V232" s="17">
        <v>2596290</v>
      </c>
      <c r="X232" s="17">
        <v>3698197</v>
      </c>
      <c r="Z232" s="17">
        <v>2571694</v>
      </c>
      <c r="AB232" s="17">
        <v>1126503</v>
      </c>
      <c r="AD232" s="17">
        <v>231711</v>
      </c>
      <c r="AF232" s="17">
        <v>173474</v>
      </c>
      <c r="AH232" s="17">
        <v>58237</v>
      </c>
      <c r="AJ232" s="17">
        <v>0</v>
      </c>
      <c r="AL232" s="17">
        <v>0</v>
      </c>
      <c r="AN232" s="17">
        <v>0</v>
      </c>
      <c r="AP232" s="172">
        <v>0</v>
      </c>
      <c r="AR232" s="17">
        <v>2838831</v>
      </c>
      <c r="AT232" s="17">
        <v>19812865</v>
      </c>
      <c r="AV232" s="185">
        <v>358.8</v>
      </c>
      <c r="AW232" s="1" t="s">
        <v>5655</v>
      </c>
      <c r="AX232" s="1" t="str">
        <f t="shared" si="3"/>
        <v>No</v>
      </c>
    </row>
    <row r="233" spans="1:50" x14ac:dyDescent="0.2">
      <c r="A233" s="1" t="s">
        <v>728</v>
      </c>
      <c r="B233" s="1" t="s">
        <v>680</v>
      </c>
      <c r="C233" s="1" t="s">
        <v>20</v>
      </c>
      <c r="D233" s="174">
        <v>9009</v>
      </c>
      <c r="E233" s="177">
        <v>90009</v>
      </c>
      <c r="F233" s="1" t="s">
        <v>196</v>
      </c>
      <c r="G233" s="1" t="s">
        <v>192</v>
      </c>
      <c r="H233" s="17">
        <v>3281212</v>
      </c>
      <c r="I233" s="12">
        <v>399</v>
      </c>
      <c r="J233" s="1" t="s">
        <v>10</v>
      </c>
      <c r="K233" s="1" t="s">
        <v>12</v>
      </c>
      <c r="L233" s="4">
        <v>80</v>
      </c>
      <c r="N233" s="186">
        <v>0</v>
      </c>
      <c r="P233" s="14">
        <v>12.832800000000001</v>
      </c>
      <c r="R233" s="14">
        <v>10.598100000000001</v>
      </c>
      <c r="T233" s="14">
        <v>1.7165999999999999</v>
      </c>
      <c r="V233" s="17">
        <v>0</v>
      </c>
      <c r="X233" s="17">
        <v>2303587</v>
      </c>
      <c r="Z233" s="17">
        <v>1935204</v>
      </c>
      <c r="AB233" s="17">
        <v>368383</v>
      </c>
      <c r="AD233" s="17">
        <v>169391</v>
      </c>
      <c r="AF233" s="17">
        <v>150801</v>
      </c>
      <c r="AH233" s="17">
        <v>18590</v>
      </c>
      <c r="AJ233" s="17">
        <v>0</v>
      </c>
      <c r="AL233" s="17">
        <v>0</v>
      </c>
      <c r="AN233" s="17">
        <v>0</v>
      </c>
      <c r="AP233" s="172">
        <v>0</v>
      </c>
      <c r="AR233" s="17">
        <v>258865</v>
      </c>
      <c r="AT233" s="17">
        <v>2743486</v>
      </c>
      <c r="AV233" s="185">
        <v>0</v>
      </c>
      <c r="AW233" s="1" t="s">
        <v>5655</v>
      </c>
      <c r="AX233" s="1" t="str">
        <f t="shared" si="3"/>
        <v>No</v>
      </c>
    </row>
    <row r="234" spans="1:50" x14ac:dyDescent="0.2">
      <c r="A234" s="1" t="s">
        <v>728</v>
      </c>
      <c r="B234" s="1" t="s">
        <v>680</v>
      </c>
      <c r="C234" s="1" t="s">
        <v>20</v>
      </c>
      <c r="D234" s="174">
        <v>9009</v>
      </c>
      <c r="E234" s="177">
        <v>90009</v>
      </c>
      <c r="F234" s="1" t="s">
        <v>196</v>
      </c>
      <c r="G234" s="1" t="s">
        <v>192</v>
      </c>
      <c r="H234" s="17">
        <v>3281212</v>
      </c>
      <c r="I234" s="12">
        <v>399</v>
      </c>
      <c r="J234" s="1" t="s">
        <v>11</v>
      </c>
      <c r="K234" s="1" t="s">
        <v>8</v>
      </c>
      <c r="L234" s="4">
        <v>191</v>
      </c>
      <c r="N234" s="186">
        <v>0</v>
      </c>
      <c r="P234" s="14">
        <v>8.7903000000000002</v>
      </c>
      <c r="R234" s="14">
        <v>3.1284000000000001</v>
      </c>
      <c r="T234" s="14">
        <v>17.969799999999999</v>
      </c>
      <c r="V234" s="17">
        <v>4223553</v>
      </c>
      <c r="X234" s="17">
        <v>5660938</v>
      </c>
      <c r="Z234" s="17">
        <v>4216109</v>
      </c>
      <c r="AB234" s="17">
        <v>1444829</v>
      </c>
      <c r="AD234" s="17">
        <v>550148</v>
      </c>
      <c r="AF234" s="17">
        <v>479633</v>
      </c>
      <c r="AH234" s="17">
        <v>70515</v>
      </c>
      <c r="AJ234" s="17">
        <v>0</v>
      </c>
      <c r="AL234" s="17">
        <v>0</v>
      </c>
      <c r="AN234" s="17">
        <v>0</v>
      </c>
      <c r="AP234" s="172">
        <v>0</v>
      </c>
      <c r="AR234" s="17">
        <v>8618906</v>
      </c>
      <c r="AT234" s="17">
        <v>26963687</v>
      </c>
      <c r="AV234" s="185">
        <v>428.8</v>
      </c>
      <c r="AW234" s="1" t="s">
        <v>5655</v>
      </c>
      <c r="AX234" s="1" t="str">
        <f t="shared" si="3"/>
        <v>No</v>
      </c>
    </row>
    <row r="235" spans="1:50" x14ac:dyDescent="0.2">
      <c r="A235" s="1" t="s">
        <v>728</v>
      </c>
      <c r="B235" s="1" t="s">
        <v>680</v>
      </c>
      <c r="C235" s="1" t="s">
        <v>20</v>
      </c>
      <c r="D235" s="174">
        <v>9009</v>
      </c>
      <c r="E235" s="177">
        <v>90009</v>
      </c>
      <c r="F235" s="1" t="s">
        <v>196</v>
      </c>
      <c r="G235" s="1" t="s">
        <v>192</v>
      </c>
      <c r="H235" s="17">
        <v>3281212</v>
      </c>
      <c r="I235" s="12">
        <v>399</v>
      </c>
      <c r="J235" s="1" t="s">
        <v>15</v>
      </c>
      <c r="K235" s="1" t="s">
        <v>12</v>
      </c>
      <c r="L235" s="4">
        <v>52</v>
      </c>
      <c r="N235" s="186">
        <v>0</v>
      </c>
      <c r="P235" s="14">
        <v>27.575299999999999</v>
      </c>
      <c r="R235" s="14">
        <v>14.8369</v>
      </c>
      <c r="T235" s="14">
        <v>2.7841</v>
      </c>
      <c r="V235" s="17">
        <v>0</v>
      </c>
      <c r="X235" s="17">
        <v>0</v>
      </c>
      <c r="Z235" s="17">
        <v>1024010</v>
      </c>
      <c r="AB235" s="17">
        <v>0</v>
      </c>
      <c r="AD235" s="17">
        <v>0</v>
      </c>
      <c r="AF235" s="17">
        <v>37135</v>
      </c>
      <c r="AH235" s="17">
        <v>0</v>
      </c>
      <c r="AJ235" s="17">
        <v>0</v>
      </c>
      <c r="AL235" s="17">
        <v>0</v>
      </c>
      <c r="AN235" s="17">
        <v>0</v>
      </c>
      <c r="AP235" s="172">
        <v>0</v>
      </c>
      <c r="AR235" s="17">
        <v>103386</v>
      </c>
      <c r="AT235" s="17">
        <v>1533932</v>
      </c>
      <c r="AV235" s="185">
        <v>0</v>
      </c>
      <c r="AW235" s="1" t="s">
        <v>5655</v>
      </c>
      <c r="AX235" s="1" t="str">
        <f t="shared" si="3"/>
        <v>No</v>
      </c>
    </row>
    <row r="236" spans="1:50" x14ac:dyDescent="0.2">
      <c r="A236" s="1" t="s">
        <v>5918</v>
      </c>
      <c r="B236" s="1" t="s">
        <v>894</v>
      </c>
      <c r="C236" s="1" t="s">
        <v>91</v>
      </c>
      <c r="D236" s="174">
        <v>3083</v>
      </c>
      <c r="E236" s="177">
        <v>30083</v>
      </c>
      <c r="F236" s="1" t="s">
        <v>196</v>
      </c>
      <c r="G236" s="1" t="s">
        <v>192</v>
      </c>
      <c r="H236" s="17">
        <v>1439666</v>
      </c>
      <c r="I236" s="12">
        <v>397</v>
      </c>
      <c r="J236" s="1" t="s">
        <v>13</v>
      </c>
      <c r="K236" s="1" t="s">
        <v>12</v>
      </c>
      <c r="L236" s="4">
        <v>44</v>
      </c>
      <c r="N236" s="186">
        <v>0</v>
      </c>
      <c r="P236" s="14">
        <v>33.413699999999999</v>
      </c>
      <c r="R236" s="14">
        <v>31.631599999999999</v>
      </c>
      <c r="T236" s="14">
        <v>6.5114999999999998</v>
      </c>
      <c r="V236" s="17">
        <v>0</v>
      </c>
      <c r="X236" s="17">
        <v>627442</v>
      </c>
      <c r="Z236" s="17">
        <v>627442</v>
      </c>
      <c r="AB236" s="17">
        <v>0</v>
      </c>
      <c r="AD236" s="17">
        <v>18778</v>
      </c>
      <c r="AF236" s="17">
        <v>18778</v>
      </c>
      <c r="AH236" s="17">
        <v>0</v>
      </c>
      <c r="AJ236" s="17">
        <v>0</v>
      </c>
      <c r="AL236" s="17">
        <v>0</v>
      </c>
      <c r="AN236" s="17">
        <v>0</v>
      </c>
      <c r="AP236" s="172">
        <v>0</v>
      </c>
      <c r="AR236" s="17">
        <v>122273</v>
      </c>
      <c r="AT236" s="17">
        <v>3867691</v>
      </c>
      <c r="AV236" s="185">
        <v>0</v>
      </c>
      <c r="AW236" s="1" t="s">
        <v>5655</v>
      </c>
      <c r="AX236" s="1" t="str">
        <f t="shared" si="3"/>
        <v>No</v>
      </c>
    </row>
    <row r="237" spans="1:50" x14ac:dyDescent="0.2">
      <c r="A237" s="1" t="s">
        <v>5918</v>
      </c>
      <c r="B237" s="1" t="s">
        <v>894</v>
      </c>
      <c r="C237" s="1" t="s">
        <v>91</v>
      </c>
      <c r="D237" s="174">
        <v>3083</v>
      </c>
      <c r="E237" s="177">
        <v>30083</v>
      </c>
      <c r="F237" s="1" t="s">
        <v>196</v>
      </c>
      <c r="G237" s="1" t="s">
        <v>192</v>
      </c>
      <c r="H237" s="17">
        <v>1439666</v>
      </c>
      <c r="I237" s="12">
        <v>397</v>
      </c>
      <c r="J237" s="1" t="s">
        <v>23</v>
      </c>
      <c r="K237" s="1" t="s">
        <v>12</v>
      </c>
      <c r="L237" s="4">
        <v>3</v>
      </c>
      <c r="N237" s="186">
        <v>0</v>
      </c>
      <c r="P237" s="14">
        <v>2.8773</v>
      </c>
      <c r="R237" s="14">
        <v>0.7177</v>
      </c>
      <c r="T237" s="14">
        <v>50.0246</v>
      </c>
      <c r="V237" s="17">
        <v>18701</v>
      </c>
      <c r="X237" s="17">
        <v>18846</v>
      </c>
      <c r="Z237" s="17">
        <v>18846</v>
      </c>
      <c r="AB237" s="17">
        <v>0</v>
      </c>
      <c r="AD237" s="17">
        <v>6550</v>
      </c>
      <c r="AF237" s="17">
        <v>6550</v>
      </c>
      <c r="AH237" s="17">
        <v>0</v>
      </c>
      <c r="AJ237" s="17">
        <v>0</v>
      </c>
      <c r="AL237" s="17">
        <v>0</v>
      </c>
      <c r="AN237" s="17">
        <v>0</v>
      </c>
      <c r="AP237" s="172">
        <v>0</v>
      </c>
      <c r="AR237" s="17">
        <v>327661</v>
      </c>
      <c r="AT237" s="17">
        <v>235176</v>
      </c>
      <c r="AV237" s="185">
        <v>2.92</v>
      </c>
      <c r="AW237" s="1" t="s">
        <v>5655</v>
      </c>
      <c r="AX237" s="1" t="str">
        <f t="shared" si="3"/>
        <v>No</v>
      </c>
    </row>
    <row r="238" spans="1:50" x14ac:dyDescent="0.2">
      <c r="A238" s="1" t="s">
        <v>5918</v>
      </c>
      <c r="B238" s="1" t="s">
        <v>894</v>
      </c>
      <c r="C238" s="1" t="s">
        <v>91</v>
      </c>
      <c r="D238" s="174">
        <v>3083</v>
      </c>
      <c r="E238" s="177">
        <v>30083</v>
      </c>
      <c r="F238" s="1" t="s">
        <v>196</v>
      </c>
      <c r="G238" s="1" t="s">
        <v>192</v>
      </c>
      <c r="H238" s="17">
        <v>1439666</v>
      </c>
      <c r="I238" s="12">
        <v>397</v>
      </c>
      <c r="J238" s="1" t="s">
        <v>11</v>
      </c>
      <c r="K238" s="1" t="s">
        <v>8</v>
      </c>
      <c r="L238" s="4">
        <v>242</v>
      </c>
      <c r="N238" s="186">
        <v>0</v>
      </c>
      <c r="P238" s="14">
        <v>12.8001</v>
      </c>
      <c r="R238" s="14">
        <v>5.2613000000000003</v>
      </c>
      <c r="T238" s="14">
        <v>14.3346</v>
      </c>
      <c r="V238" s="17">
        <v>10566626</v>
      </c>
      <c r="X238" s="17">
        <v>10408659</v>
      </c>
      <c r="Z238" s="17">
        <v>10397860</v>
      </c>
      <c r="AB238" s="17">
        <v>10799</v>
      </c>
      <c r="AD238" s="17">
        <v>817585</v>
      </c>
      <c r="AF238" s="17">
        <v>812325</v>
      </c>
      <c r="AH238" s="17">
        <v>5260</v>
      </c>
      <c r="AJ238" s="17">
        <v>0</v>
      </c>
      <c r="AL238" s="17">
        <v>0</v>
      </c>
      <c r="AN238" s="17">
        <v>0</v>
      </c>
      <c r="AP238" s="172">
        <v>0</v>
      </c>
      <c r="AR238" s="17">
        <v>11644377</v>
      </c>
      <c r="AT238" s="17">
        <v>61264189</v>
      </c>
      <c r="AV238" s="185">
        <v>1259.23</v>
      </c>
      <c r="AW238" s="1" t="s">
        <v>5655</v>
      </c>
      <c r="AX238" s="1" t="str">
        <f t="shared" si="3"/>
        <v>No</v>
      </c>
    </row>
    <row r="239" spans="1:50" x14ac:dyDescent="0.2">
      <c r="A239" s="1" t="s">
        <v>5918</v>
      </c>
      <c r="B239" s="1" t="s">
        <v>894</v>
      </c>
      <c r="C239" s="1" t="s">
        <v>91</v>
      </c>
      <c r="D239" s="174">
        <v>3083</v>
      </c>
      <c r="E239" s="177">
        <v>30083</v>
      </c>
      <c r="F239" s="1" t="s">
        <v>196</v>
      </c>
      <c r="G239" s="1" t="s">
        <v>192</v>
      </c>
      <c r="H239" s="17">
        <v>1439666</v>
      </c>
      <c r="I239" s="12">
        <v>397</v>
      </c>
      <c r="J239" s="1" t="s">
        <v>15</v>
      </c>
      <c r="K239" s="1" t="s">
        <v>12</v>
      </c>
      <c r="L239" s="4">
        <v>10</v>
      </c>
      <c r="N239" s="186">
        <v>0</v>
      </c>
      <c r="P239" s="14">
        <v>16.1997</v>
      </c>
      <c r="R239" s="14">
        <v>9.0356000000000005</v>
      </c>
      <c r="T239" s="14">
        <v>1.2478</v>
      </c>
      <c r="V239" s="17">
        <v>0</v>
      </c>
      <c r="X239" s="17">
        <v>0</v>
      </c>
      <c r="Z239" s="17">
        <v>223264</v>
      </c>
      <c r="AB239" s="17">
        <v>0</v>
      </c>
      <c r="AD239" s="17">
        <v>0</v>
      </c>
      <c r="AF239" s="17">
        <v>13782</v>
      </c>
      <c r="AH239" s="17">
        <v>0</v>
      </c>
      <c r="AJ239" s="17">
        <v>0</v>
      </c>
      <c r="AL239" s="17">
        <v>0</v>
      </c>
      <c r="AN239" s="17">
        <v>0</v>
      </c>
      <c r="AP239" s="172">
        <v>0</v>
      </c>
      <c r="AR239" s="17">
        <v>17197</v>
      </c>
      <c r="AT239" s="17">
        <v>155385</v>
      </c>
      <c r="AV239" s="185">
        <v>0</v>
      </c>
      <c r="AW239" s="1" t="s">
        <v>5655</v>
      </c>
      <c r="AX239" s="1" t="str">
        <f t="shared" si="3"/>
        <v>No</v>
      </c>
    </row>
    <row r="240" spans="1:50" x14ac:dyDescent="0.2">
      <c r="A240" s="1" t="s">
        <v>5918</v>
      </c>
      <c r="B240" s="1" t="s">
        <v>894</v>
      </c>
      <c r="C240" s="1" t="s">
        <v>91</v>
      </c>
      <c r="D240" s="174">
        <v>3083</v>
      </c>
      <c r="E240" s="177">
        <v>30083</v>
      </c>
      <c r="F240" s="1" t="s">
        <v>196</v>
      </c>
      <c r="G240" s="1" t="s">
        <v>192</v>
      </c>
      <c r="H240" s="17">
        <v>1439666</v>
      </c>
      <c r="I240" s="12">
        <v>397</v>
      </c>
      <c r="J240" s="1" t="s">
        <v>19</v>
      </c>
      <c r="K240" s="1" t="s">
        <v>8</v>
      </c>
      <c r="L240" s="4">
        <v>6</v>
      </c>
      <c r="N240" s="186">
        <v>6</v>
      </c>
      <c r="P240" s="14">
        <v>13.107699999999999</v>
      </c>
      <c r="R240" s="14">
        <v>3.4801000000000002</v>
      </c>
      <c r="T240" s="14">
        <v>47.930399999999999</v>
      </c>
      <c r="V240" s="17">
        <v>391117</v>
      </c>
      <c r="X240" s="17">
        <v>388035</v>
      </c>
      <c r="Z240" s="17">
        <v>387609</v>
      </c>
      <c r="AB240" s="17">
        <v>426</v>
      </c>
      <c r="AD240" s="17">
        <v>29656</v>
      </c>
      <c r="AF240" s="17">
        <v>29571</v>
      </c>
      <c r="AH240" s="17">
        <v>85</v>
      </c>
      <c r="AJ240" s="17">
        <v>388035</v>
      </c>
      <c r="AL240" s="17">
        <v>387609</v>
      </c>
      <c r="AN240" s="17">
        <v>29656</v>
      </c>
      <c r="AP240" s="172">
        <v>29571</v>
      </c>
      <c r="AR240" s="17">
        <v>1417350</v>
      </c>
      <c r="AT240" s="17">
        <v>4932543</v>
      </c>
      <c r="AV240" s="185">
        <v>14.8</v>
      </c>
      <c r="AW240" s="1" t="s">
        <v>5655</v>
      </c>
      <c r="AX240" s="1" t="str">
        <f t="shared" si="3"/>
        <v>No</v>
      </c>
    </row>
    <row r="241" spans="1:50" x14ac:dyDescent="0.2">
      <c r="A241" s="1" t="s">
        <v>5918</v>
      </c>
      <c r="B241" s="1" t="s">
        <v>894</v>
      </c>
      <c r="C241" s="1" t="s">
        <v>91</v>
      </c>
      <c r="D241" s="174">
        <v>3083</v>
      </c>
      <c r="E241" s="177">
        <v>30083</v>
      </c>
      <c r="F241" s="1" t="s">
        <v>196</v>
      </c>
      <c r="G241" s="1" t="s">
        <v>192</v>
      </c>
      <c r="H241" s="17">
        <v>1439666</v>
      </c>
      <c r="I241" s="12">
        <v>397</v>
      </c>
      <c r="J241" s="1" t="s">
        <v>10</v>
      </c>
      <c r="K241" s="1" t="s">
        <v>12</v>
      </c>
      <c r="L241" s="4">
        <v>92</v>
      </c>
      <c r="N241" s="186">
        <v>0</v>
      </c>
      <c r="P241" s="14">
        <v>15.372199999999999</v>
      </c>
      <c r="R241" s="14">
        <v>9.6837</v>
      </c>
      <c r="T241" s="14">
        <v>1.5753999999999999</v>
      </c>
      <c r="V241" s="17">
        <v>0</v>
      </c>
      <c r="X241" s="17">
        <v>3935701</v>
      </c>
      <c r="Z241" s="17">
        <v>3464857</v>
      </c>
      <c r="AB241" s="17">
        <v>470844</v>
      </c>
      <c r="AD241" s="17">
        <v>257453</v>
      </c>
      <c r="AF241" s="17">
        <v>225397</v>
      </c>
      <c r="AH241" s="17">
        <v>32056</v>
      </c>
      <c r="AJ241" s="17">
        <v>0</v>
      </c>
      <c r="AL241" s="17">
        <v>0</v>
      </c>
      <c r="AN241" s="17">
        <v>0</v>
      </c>
      <c r="AP241" s="172">
        <v>0</v>
      </c>
      <c r="AR241" s="17">
        <v>355089</v>
      </c>
      <c r="AT241" s="17">
        <v>3438583</v>
      </c>
      <c r="AV241" s="185">
        <v>0</v>
      </c>
      <c r="AW241" s="1" t="s">
        <v>5655</v>
      </c>
      <c r="AX241" s="1" t="str">
        <f t="shared" si="3"/>
        <v>No</v>
      </c>
    </row>
    <row r="242" spans="1:50" x14ac:dyDescent="0.2">
      <c r="A242" s="1" t="s">
        <v>5919</v>
      </c>
      <c r="B242" s="1" t="s">
        <v>351</v>
      </c>
      <c r="C242" s="1" t="s">
        <v>94</v>
      </c>
      <c r="D242" s="174">
        <v>40</v>
      </c>
      <c r="E242" s="177">
        <v>40</v>
      </c>
      <c r="F242" s="1" t="s">
        <v>196</v>
      </c>
      <c r="G242" s="1" t="s">
        <v>192</v>
      </c>
      <c r="H242" s="17">
        <v>3059393</v>
      </c>
      <c r="I242" s="12">
        <v>384</v>
      </c>
      <c r="J242" s="1" t="s">
        <v>21</v>
      </c>
      <c r="K242" s="1" t="s">
        <v>12</v>
      </c>
      <c r="L242" s="4">
        <v>70</v>
      </c>
      <c r="N242" s="186">
        <v>11</v>
      </c>
      <c r="P242" s="14">
        <v>29.460799999999999</v>
      </c>
      <c r="R242" s="14">
        <v>24.973199999999999</v>
      </c>
      <c r="T242" s="14">
        <v>61.096299999999999</v>
      </c>
      <c r="V242" s="17">
        <v>2247220</v>
      </c>
      <c r="X242" s="17">
        <v>2283545</v>
      </c>
      <c r="Z242" s="17">
        <v>2233332</v>
      </c>
      <c r="AB242" s="17">
        <v>50213</v>
      </c>
      <c r="AD242" s="17">
        <v>80509</v>
      </c>
      <c r="AF242" s="17">
        <v>75807</v>
      </c>
      <c r="AH242" s="17">
        <v>4702</v>
      </c>
      <c r="AJ242" s="17">
        <v>372228</v>
      </c>
      <c r="AL242" s="17">
        <v>364000</v>
      </c>
      <c r="AN242" s="17">
        <v>13356</v>
      </c>
      <c r="AP242" s="172">
        <v>12574</v>
      </c>
      <c r="AR242" s="17">
        <v>4631525</v>
      </c>
      <c r="AT242" s="17">
        <v>115664119</v>
      </c>
      <c r="AV242" s="185">
        <v>163.84</v>
      </c>
      <c r="AW242" s="1" t="s">
        <v>5655</v>
      </c>
      <c r="AX242" s="1" t="str">
        <f t="shared" si="3"/>
        <v>No</v>
      </c>
    </row>
    <row r="243" spans="1:50" x14ac:dyDescent="0.2">
      <c r="A243" s="1" t="s">
        <v>5919</v>
      </c>
      <c r="B243" s="1" t="s">
        <v>351</v>
      </c>
      <c r="C243" s="1" t="s">
        <v>94</v>
      </c>
      <c r="D243" s="174">
        <v>40</v>
      </c>
      <c r="E243" s="177">
        <v>40</v>
      </c>
      <c r="F243" s="1" t="s">
        <v>196</v>
      </c>
      <c r="G243" s="1" t="s">
        <v>192</v>
      </c>
      <c r="H243" s="17">
        <v>3059393</v>
      </c>
      <c r="I243" s="12">
        <v>384</v>
      </c>
      <c r="J243" s="1" t="s">
        <v>16</v>
      </c>
      <c r="K243" s="1" t="s">
        <v>8</v>
      </c>
      <c r="L243" s="4">
        <v>2</v>
      </c>
      <c r="N243" s="186">
        <v>2</v>
      </c>
      <c r="P243" s="14">
        <v>7.7015000000000002</v>
      </c>
      <c r="R243" s="14">
        <v>0.88660000000000005</v>
      </c>
      <c r="T243" s="14">
        <v>91.325900000000004</v>
      </c>
      <c r="V243" s="17">
        <v>75773</v>
      </c>
      <c r="X243" s="17">
        <v>75975</v>
      </c>
      <c r="Z243" s="17">
        <v>75698</v>
      </c>
      <c r="AB243" s="17">
        <v>277</v>
      </c>
      <c r="AD243" s="17">
        <v>9872</v>
      </c>
      <c r="AF243" s="17">
        <v>9829</v>
      </c>
      <c r="AH243" s="17">
        <v>43</v>
      </c>
      <c r="AJ243" s="17">
        <v>75975</v>
      </c>
      <c r="AL243" s="17">
        <v>75698</v>
      </c>
      <c r="AN243" s="17">
        <v>9872</v>
      </c>
      <c r="AP243" s="172">
        <v>9829</v>
      </c>
      <c r="AR243" s="17">
        <v>897642</v>
      </c>
      <c r="AT243" s="17">
        <v>795888</v>
      </c>
      <c r="AV243" s="185">
        <v>3.6</v>
      </c>
      <c r="AW243" s="1" t="s">
        <v>5655</v>
      </c>
      <c r="AX243" s="1" t="str">
        <f t="shared" si="3"/>
        <v>No</v>
      </c>
    </row>
    <row r="244" spans="1:50" x14ac:dyDescent="0.2">
      <c r="A244" s="1" t="s">
        <v>5919</v>
      </c>
      <c r="B244" s="1" t="s">
        <v>351</v>
      </c>
      <c r="C244" s="1" t="s">
        <v>94</v>
      </c>
      <c r="D244" s="174">
        <v>40</v>
      </c>
      <c r="E244" s="177">
        <v>40</v>
      </c>
      <c r="F244" s="1" t="s">
        <v>196</v>
      </c>
      <c r="G244" s="1" t="s">
        <v>192</v>
      </c>
      <c r="H244" s="17">
        <v>3059393</v>
      </c>
      <c r="I244" s="12">
        <v>384</v>
      </c>
      <c r="J244" s="1" t="s">
        <v>22</v>
      </c>
      <c r="K244" s="1" t="s">
        <v>12</v>
      </c>
      <c r="L244" s="4">
        <v>48</v>
      </c>
      <c r="N244" s="186">
        <v>0</v>
      </c>
      <c r="P244" s="14">
        <v>21.5093</v>
      </c>
      <c r="R244" s="14">
        <v>16.1524</v>
      </c>
      <c r="T244" s="14">
        <v>31.725999999999999</v>
      </c>
      <c r="V244" s="17">
        <v>2504246</v>
      </c>
      <c r="X244" s="17">
        <v>3443840</v>
      </c>
      <c r="Z244" s="17">
        <v>2530802</v>
      </c>
      <c r="AB244" s="17">
        <v>913038</v>
      </c>
      <c r="AD244" s="17">
        <v>151307</v>
      </c>
      <c r="AF244" s="17">
        <v>117661</v>
      </c>
      <c r="AH244" s="17">
        <v>33646</v>
      </c>
      <c r="AJ244" s="17">
        <v>0</v>
      </c>
      <c r="AL244" s="17">
        <v>0</v>
      </c>
      <c r="AN244" s="17">
        <v>0</v>
      </c>
      <c r="AP244" s="172">
        <v>0</v>
      </c>
      <c r="AR244" s="17">
        <v>3732917</v>
      </c>
      <c r="AT244" s="17">
        <v>60295402</v>
      </c>
      <c r="AV244" s="185">
        <v>188.78</v>
      </c>
      <c r="AW244" s="1" t="s">
        <v>5655</v>
      </c>
      <c r="AX244" s="1" t="str">
        <f t="shared" si="3"/>
        <v>No</v>
      </c>
    </row>
    <row r="245" spans="1:50" x14ac:dyDescent="0.2">
      <c r="A245" s="1" t="s">
        <v>5919</v>
      </c>
      <c r="B245" s="1" t="s">
        <v>351</v>
      </c>
      <c r="C245" s="1" t="s">
        <v>94</v>
      </c>
      <c r="D245" s="174">
        <v>40</v>
      </c>
      <c r="E245" s="177">
        <v>40</v>
      </c>
      <c r="F245" s="1" t="s">
        <v>196</v>
      </c>
      <c r="G245" s="1" t="s">
        <v>192</v>
      </c>
      <c r="H245" s="17">
        <v>3059393</v>
      </c>
      <c r="I245" s="12">
        <v>384</v>
      </c>
      <c r="J245" s="1" t="s">
        <v>19</v>
      </c>
      <c r="K245" s="1" t="s">
        <v>8</v>
      </c>
      <c r="L245" s="4">
        <v>54</v>
      </c>
      <c r="N245" s="186">
        <v>19</v>
      </c>
      <c r="P245" s="14">
        <v>20.537299999999998</v>
      </c>
      <c r="R245" s="14">
        <v>6.5914000000000001</v>
      </c>
      <c r="T245" s="14">
        <v>92.555400000000006</v>
      </c>
      <c r="V245" s="17">
        <v>5585228</v>
      </c>
      <c r="X245" s="17">
        <v>5745515</v>
      </c>
      <c r="Z245" s="17">
        <v>5429764</v>
      </c>
      <c r="AB245" s="17">
        <v>315751</v>
      </c>
      <c r="AD245" s="17">
        <v>279872</v>
      </c>
      <c r="AF245" s="17">
        <v>264385</v>
      </c>
      <c r="AH245" s="17">
        <v>15487</v>
      </c>
      <c r="AJ245" s="17">
        <v>2107053</v>
      </c>
      <c r="AL245" s="17">
        <v>1979509</v>
      </c>
      <c r="AN245" s="17">
        <v>102483</v>
      </c>
      <c r="AP245" s="172">
        <v>96212</v>
      </c>
      <c r="AR245" s="17">
        <v>24470264</v>
      </c>
      <c r="AT245" s="17">
        <v>161293358</v>
      </c>
      <c r="AV245" s="185">
        <v>40.4</v>
      </c>
      <c r="AW245" s="1" t="s">
        <v>5655</v>
      </c>
      <c r="AX245" s="1" t="str">
        <f t="shared" si="3"/>
        <v>No</v>
      </c>
    </row>
    <row r="246" spans="1:50" x14ac:dyDescent="0.2">
      <c r="A246" s="1" t="s">
        <v>5919</v>
      </c>
      <c r="B246" s="1" t="s">
        <v>351</v>
      </c>
      <c r="C246" s="1" t="s">
        <v>94</v>
      </c>
      <c r="D246" s="174">
        <v>40</v>
      </c>
      <c r="E246" s="177">
        <v>40</v>
      </c>
      <c r="F246" s="1" t="s">
        <v>196</v>
      </c>
      <c r="G246" s="1" t="s">
        <v>192</v>
      </c>
      <c r="H246" s="17">
        <v>3059393</v>
      </c>
      <c r="I246" s="12">
        <v>384</v>
      </c>
      <c r="J246" s="1" t="s">
        <v>22</v>
      </c>
      <c r="K246" s="1" t="s">
        <v>8</v>
      </c>
      <c r="L246" s="4">
        <v>210</v>
      </c>
      <c r="N246" s="186">
        <v>0</v>
      </c>
      <c r="P246" s="14">
        <v>17.919599999999999</v>
      </c>
      <c r="R246" s="14">
        <v>13.569800000000001</v>
      </c>
      <c r="T246" s="14">
        <v>27.457699999999999</v>
      </c>
      <c r="V246" s="17">
        <v>9433252</v>
      </c>
      <c r="X246" s="17">
        <v>12943083</v>
      </c>
      <c r="Z246" s="17">
        <v>9434561</v>
      </c>
      <c r="AB246" s="17">
        <v>3508522</v>
      </c>
      <c r="AD246" s="17">
        <v>650988</v>
      </c>
      <c r="AF246" s="17">
        <v>526495</v>
      </c>
      <c r="AH246" s="17">
        <v>124493</v>
      </c>
      <c r="AJ246" s="17">
        <v>0</v>
      </c>
      <c r="AL246" s="17">
        <v>0</v>
      </c>
      <c r="AN246" s="17">
        <v>0</v>
      </c>
      <c r="AP246" s="172">
        <v>0</v>
      </c>
      <c r="AR246" s="17">
        <v>14456346</v>
      </c>
      <c r="AT246" s="17">
        <v>196169479</v>
      </c>
      <c r="AV246" s="185">
        <v>630.69000000000005</v>
      </c>
      <c r="AW246" s="1" t="s">
        <v>5655</v>
      </c>
      <c r="AX246" s="1" t="str">
        <f t="shared" si="3"/>
        <v>No</v>
      </c>
    </row>
    <row r="247" spans="1:50" x14ac:dyDescent="0.2">
      <c r="A247" s="1" t="s">
        <v>5920</v>
      </c>
      <c r="B247" s="1" t="s">
        <v>404</v>
      </c>
      <c r="C247" s="1" t="s">
        <v>20</v>
      </c>
      <c r="D247" s="174">
        <v>9147</v>
      </c>
      <c r="E247" s="177">
        <v>90147</v>
      </c>
      <c r="F247" s="1" t="s">
        <v>194</v>
      </c>
      <c r="G247" s="1" t="s">
        <v>192</v>
      </c>
      <c r="H247" s="17">
        <v>12150996</v>
      </c>
      <c r="I247" s="12">
        <v>359</v>
      </c>
      <c r="J247" s="1" t="s">
        <v>15</v>
      </c>
      <c r="K247" s="1" t="s">
        <v>12</v>
      </c>
      <c r="L247" s="4">
        <v>9</v>
      </c>
      <c r="N247" s="186">
        <v>0</v>
      </c>
      <c r="P247" s="14">
        <v>14.8367</v>
      </c>
      <c r="R247" s="14">
        <v>1.8219000000000001</v>
      </c>
      <c r="T247" s="14">
        <v>7.7081</v>
      </c>
      <c r="V247" s="17">
        <v>0</v>
      </c>
      <c r="X247" s="17">
        <v>0</v>
      </c>
      <c r="Z247" s="17">
        <v>122892</v>
      </c>
      <c r="AB247" s="17">
        <v>0</v>
      </c>
      <c r="AD247" s="17">
        <v>0</v>
      </c>
      <c r="AF247" s="17">
        <v>8283</v>
      </c>
      <c r="AH247" s="17">
        <v>0</v>
      </c>
      <c r="AJ247" s="17">
        <v>0</v>
      </c>
      <c r="AL247" s="17">
        <v>0</v>
      </c>
      <c r="AN247" s="17">
        <v>0</v>
      </c>
      <c r="AP247" s="172">
        <v>0</v>
      </c>
      <c r="AR247" s="17">
        <v>63846</v>
      </c>
      <c r="AT247" s="17">
        <v>116320</v>
      </c>
      <c r="AV247" s="185">
        <v>0</v>
      </c>
      <c r="AW247" s="1" t="s">
        <v>5655</v>
      </c>
      <c r="AX247" s="1" t="str">
        <f t="shared" si="3"/>
        <v>No</v>
      </c>
    </row>
    <row r="248" spans="1:50" x14ac:dyDescent="0.2">
      <c r="A248" s="1" t="s">
        <v>5920</v>
      </c>
      <c r="B248" s="1" t="s">
        <v>404</v>
      </c>
      <c r="C248" s="1" t="s">
        <v>20</v>
      </c>
      <c r="D248" s="174">
        <v>9147</v>
      </c>
      <c r="E248" s="177">
        <v>90147</v>
      </c>
      <c r="F248" s="1" t="s">
        <v>194</v>
      </c>
      <c r="G248" s="1" t="s">
        <v>192</v>
      </c>
      <c r="H248" s="17">
        <v>12150996</v>
      </c>
      <c r="I248" s="12">
        <v>359</v>
      </c>
      <c r="J248" s="1" t="s">
        <v>10</v>
      </c>
      <c r="K248" s="1" t="s">
        <v>12</v>
      </c>
      <c r="L248" s="4">
        <v>84</v>
      </c>
      <c r="N248" s="186">
        <v>0</v>
      </c>
      <c r="P248" s="14">
        <v>8.3368000000000002</v>
      </c>
      <c r="R248" s="14">
        <v>4.6742999999999997</v>
      </c>
      <c r="T248" s="14">
        <v>1.6816</v>
      </c>
      <c r="V248" s="17">
        <v>0</v>
      </c>
      <c r="X248" s="17">
        <v>1254352</v>
      </c>
      <c r="Z248" s="17">
        <v>1003698</v>
      </c>
      <c r="AB248" s="17">
        <v>250654</v>
      </c>
      <c r="AD248" s="17">
        <v>153644</v>
      </c>
      <c r="AF248" s="17">
        <v>120393</v>
      </c>
      <c r="AH248" s="17">
        <v>33251</v>
      </c>
      <c r="AJ248" s="17">
        <v>0</v>
      </c>
      <c r="AL248" s="17">
        <v>0</v>
      </c>
      <c r="AN248" s="17">
        <v>0</v>
      </c>
      <c r="AP248" s="172">
        <v>0</v>
      </c>
      <c r="AR248" s="17">
        <v>202456</v>
      </c>
      <c r="AT248" s="17">
        <v>946350</v>
      </c>
      <c r="AV248" s="185">
        <v>0</v>
      </c>
      <c r="AW248" s="1" t="s">
        <v>5655</v>
      </c>
      <c r="AX248" s="1" t="str">
        <f t="shared" si="3"/>
        <v>No</v>
      </c>
    </row>
    <row r="249" spans="1:50" x14ac:dyDescent="0.2">
      <c r="A249" s="1" t="s">
        <v>5920</v>
      </c>
      <c r="B249" s="1" t="s">
        <v>404</v>
      </c>
      <c r="C249" s="1" t="s">
        <v>20</v>
      </c>
      <c r="D249" s="174">
        <v>9147</v>
      </c>
      <c r="E249" s="177">
        <v>90147</v>
      </c>
      <c r="F249" s="1" t="s">
        <v>194</v>
      </c>
      <c r="G249" s="1" t="s">
        <v>192</v>
      </c>
      <c r="H249" s="17">
        <v>12150996</v>
      </c>
      <c r="I249" s="12">
        <v>359</v>
      </c>
      <c r="J249" s="1" t="s">
        <v>11</v>
      </c>
      <c r="K249" s="1" t="s">
        <v>12</v>
      </c>
      <c r="L249" s="4">
        <v>170</v>
      </c>
      <c r="N249" s="186">
        <v>0</v>
      </c>
      <c r="P249" s="14">
        <v>8.2106999999999992</v>
      </c>
      <c r="R249" s="14">
        <v>1.8031999999999999</v>
      </c>
      <c r="T249" s="14">
        <v>28.336200000000002</v>
      </c>
      <c r="V249" s="17">
        <v>5034671</v>
      </c>
      <c r="X249" s="17">
        <v>5526426</v>
      </c>
      <c r="Z249" s="17">
        <v>4860106</v>
      </c>
      <c r="AB249" s="17">
        <v>666320</v>
      </c>
      <c r="AD249" s="17">
        <v>631769</v>
      </c>
      <c r="AF249" s="17">
        <v>591920</v>
      </c>
      <c r="AH249" s="17">
        <v>39849</v>
      </c>
      <c r="AJ249" s="17">
        <v>0</v>
      </c>
      <c r="AL249" s="17">
        <v>0</v>
      </c>
      <c r="AN249" s="17">
        <v>0</v>
      </c>
      <c r="AP249" s="172">
        <v>0</v>
      </c>
      <c r="AR249" s="17">
        <v>16772781</v>
      </c>
      <c r="AT249" s="17">
        <v>30243844</v>
      </c>
      <c r="AV249" s="185">
        <v>796.3</v>
      </c>
      <c r="AW249" s="1" t="s">
        <v>5655</v>
      </c>
      <c r="AX249" s="1" t="str">
        <f t="shared" si="3"/>
        <v>No</v>
      </c>
    </row>
    <row r="250" spans="1:50" x14ac:dyDescent="0.2">
      <c r="A250" s="1" t="s">
        <v>5920</v>
      </c>
      <c r="B250" s="1" t="s">
        <v>404</v>
      </c>
      <c r="C250" s="1" t="s">
        <v>20</v>
      </c>
      <c r="D250" s="174">
        <v>9147</v>
      </c>
      <c r="E250" s="177">
        <v>90147</v>
      </c>
      <c r="F250" s="1" t="s">
        <v>194</v>
      </c>
      <c r="G250" s="1" t="s">
        <v>192</v>
      </c>
      <c r="H250" s="17">
        <v>12150996</v>
      </c>
      <c r="I250" s="12">
        <v>359</v>
      </c>
      <c r="J250" s="1" t="s">
        <v>22</v>
      </c>
      <c r="K250" s="1" t="s">
        <v>12</v>
      </c>
      <c r="L250" s="4">
        <v>96</v>
      </c>
      <c r="N250" s="186">
        <v>0</v>
      </c>
      <c r="P250" s="14">
        <v>20.633800000000001</v>
      </c>
      <c r="R250" s="14">
        <v>17.4954</v>
      </c>
      <c r="T250" s="14">
        <v>15.6745</v>
      </c>
      <c r="V250" s="17">
        <v>1835244</v>
      </c>
      <c r="X250" s="17">
        <v>3636235</v>
      </c>
      <c r="Z250" s="17">
        <v>1783811</v>
      </c>
      <c r="AB250" s="17">
        <v>1852424</v>
      </c>
      <c r="AD250" s="17">
        <v>149603</v>
      </c>
      <c r="AF250" s="17">
        <v>86451</v>
      </c>
      <c r="AH250" s="17">
        <v>63152</v>
      </c>
      <c r="AJ250" s="17">
        <v>0</v>
      </c>
      <c r="AL250" s="17">
        <v>0</v>
      </c>
      <c r="AN250" s="17">
        <v>0</v>
      </c>
      <c r="AP250" s="172">
        <v>0</v>
      </c>
      <c r="AR250" s="17">
        <v>1355077</v>
      </c>
      <c r="AT250" s="17">
        <v>23707623</v>
      </c>
      <c r="AV250" s="185">
        <v>913.66</v>
      </c>
      <c r="AW250" s="1" t="s">
        <v>5655</v>
      </c>
      <c r="AX250" s="1" t="str">
        <f t="shared" si="3"/>
        <v>No</v>
      </c>
    </row>
    <row r="251" spans="1:50" x14ac:dyDescent="0.2">
      <c r="A251" s="1" t="s">
        <v>649</v>
      </c>
      <c r="B251" s="1" t="s">
        <v>650</v>
      </c>
      <c r="C251" s="1" t="s">
        <v>73</v>
      </c>
      <c r="D251" s="174">
        <v>2004</v>
      </c>
      <c r="E251" s="177">
        <v>20004</v>
      </c>
      <c r="F251" s="1" t="s">
        <v>196</v>
      </c>
      <c r="G251" s="1" t="s">
        <v>192</v>
      </c>
      <c r="H251" s="17">
        <v>935906</v>
      </c>
      <c r="I251" s="12">
        <v>358</v>
      </c>
      <c r="J251" s="1" t="s">
        <v>10</v>
      </c>
      <c r="K251" s="1" t="s">
        <v>8</v>
      </c>
      <c r="L251" s="4">
        <v>62</v>
      </c>
      <c r="N251" s="186">
        <v>0</v>
      </c>
      <c r="P251" s="14">
        <v>15.404299999999999</v>
      </c>
      <c r="R251" s="14">
        <v>10.067</v>
      </c>
      <c r="T251" s="14">
        <v>1.8704000000000001</v>
      </c>
      <c r="V251" s="17">
        <v>0</v>
      </c>
      <c r="X251" s="17">
        <v>2083683</v>
      </c>
      <c r="Z251" s="17">
        <v>1693794</v>
      </c>
      <c r="AB251" s="17">
        <v>389889</v>
      </c>
      <c r="AD251" s="17">
        <v>136738</v>
      </c>
      <c r="AF251" s="17">
        <v>109956</v>
      </c>
      <c r="AH251" s="17">
        <v>26782</v>
      </c>
      <c r="AJ251" s="17">
        <v>0</v>
      </c>
      <c r="AL251" s="17">
        <v>0</v>
      </c>
      <c r="AN251" s="17">
        <v>0</v>
      </c>
      <c r="AP251" s="172">
        <v>0</v>
      </c>
      <c r="AR251" s="17">
        <v>205659</v>
      </c>
      <c r="AT251" s="17">
        <v>2070375</v>
      </c>
      <c r="AV251" s="185">
        <v>0</v>
      </c>
      <c r="AW251" s="1" t="s">
        <v>5655</v>
      </c>
      <c r="AX251" s="1" t="str">
        <f t="shared" si="3"/>
        <v>No</v>
      </c>
    </row>
    <row r="252" spans="1:50" x14ac:dyDescent="0.2">
      <c r="A252" s="1" t="s">
        <v>649</v>
      </c>
      <c r="B252" s="1" t="s">
        <v>650</v>
      </c>
      <c r="C252" s="1" t="s">
        <v>73</v>
      </c>
      <c r="D252" s="174">
        <v>2004</v>
      </c>
      <c r="E252" s="177">
        <v>20004</v>
      </c>
      <c r="F252" s="1" t="s">
        <v>196</v>
      </c>
      <c r="G252" s="1" t="s">
        <v>192</v>
      </c>
      <c r="H252" s="17">
        <v>935906</v>
      </c>
      <c r="I252" s="12">
        <v>358</v>
      </c>
      <c r="J252" s="1" t="s">
        <v>11</v>
      </c>
      <c r="K252" s="1" t="s">
        <v>8</v>
      </c>
      <c r="L252" s="4">
        <v>273</v>
      </c>
      <c r="N252" s="186">
        <v>0</v>
      </c>
      <c r="P252" s="14">
        <v>10.981999999999999</v>
      </c>
      <c r="R252" s="14">
        <v>3.5792000000000002</v>
      </c>
      <c r="T252" s="14">
        <v>26.6371</v>
      </c>
      <c r="V252" s="17">
        <v>8210642</v>
      </c>
      <c r="X252" s="17">
        <v>10379096</v>
      </c>
      <c r="Z252" s="17">
        <v>8425000</v>
      </c>
      <c r="AB252" s="17">
        <v>1954096</v>
      </c>
      <c r="AD252" s="17">
        <v>862838</v>
      </c>
      <c r="AF252" s="17">
        <v>767163</v>
      </c>
      <c r="AH252" s="17">
        <v>95675</v>
      </c>
      <c r="AJ252" s="17">
        <v>0</v>
      </c>
      <c r="AL252" s="17">
        <v>0</v>
      </c>
      <c r="AN252" s="17">
        <v>0</v>
      </c>
      <c r="AP252" s="172">
        <v>0</v>
      </c>
      <c r="AR252" s="17">
        <v>20434993</v>
      </c>
      <c r="AT252" s="17">
        <v>73140158</v>
      </c>
      <c r="AV252" s="185">
        <v>1104</v>
      </c>
      <c r="AW252" s="1" t="s">
        <v>5655</v>
      </c>
      <c r="AX252" s="1" t="str">
        <f t="shared" si="3"/>
        <v>No</v>
      </c>
    </row>
    <row r="253" spans="1:50" x14ac:dyDescent="0.2">
      <c r="A253" s="1" t="s">
        <v>649</v>
      </c>
      <c r="B253" s="1" t="s">
        <v>650</v>
      </c>
      <c r="C253" s="1" t="s">
        <v>73</v>
      </c>
      <c r="D253" s="174">
        <v>2004</v>
      </c>
      <c r="E253" s="177">
        <v>20004</v>
      </c>
      <c r="F253" s="1" t="s">
        <v>196</v>
      </c>
      <c r="G253" s="1" t="s">
        <v>192</v>
      </c>
      <c r="H253" s="17">
        <v>935906</v>
      </c>
      <c r="I253" s="12">
        <v>358</v>
      </c>
      <c r="J253" s="1" t="s">
        <v>19</v>
      </c>
      <c r="K253" s="1" t="s">
        <v>8</v>
      </c>
      <c r="L253" s="4">
        <v>23</v>
      </c>
      <c r="N253" s="186">
        <v>7</v>
      </c>
      <c r="P253" s="14">
        <v>11.2119</v>
      </c>
      <c r="R253" s="14">
        <v>2.6844000000000001</v>
      </c>
      <c r="T253" s="14">
        <v>54.653799999999997</v>
      </c>
      <c r="V253" s="17">
        <v>933908</v>
      </c>
      <c r="X253" s="17">
        <v>935594</v>
      </c>
      <c r="Z253" s="17">
        <v>926900</v>
      </c>
      <c r="AB253" s="17">
        <v>8694</v>
      </c>
      <c r="AD253" s="17">
        <v>85798</v>
      </c>
      <c r="AF253" s="17">
        <v>82671</v>
      </c>
      <c r="AH253" s="17">
        <v>3127</v>
      </c>
      <c r="AJ253" s="17">
        <v>357379</v>
      </c>
      <c r="AL253" s="17">
        <v>354058</v>
      </c>
      <c r="AN253" s="17">
        <v>32890</v>
      </c>
      <c r="AP253" s="172">
        <v>31578</v>
      </c>
      <c r="AR253" s="17">
        <v>4518285</v>
      </c>
      <c r="AT253" s="17">
        <v>12128749</v>
      </c>
      <c r="AV253" s="185">
        <v>12.4</v>
      </c>
      <c r="AW253" s="1" t="s">
        <v>5655</v>
      </c>
      <c r="AX253" s="1" t="str">
        <f t="shared" si="3"/>
        <v>No</v>
      </c>
    </row>
    <row r="254" spans="1:50" x14ac:dyDescent="0.2">
      <c r="A254" s="1" t="s">
        <v>5921</v>
      </c>
      <c r="B254" s="1" t="s">
        <v>769</v>
      </c>
      <c r="C254" s="1" t="s">
        <v>77</v>
      </c>
      <c r="D254" s="174">
        <v>5012</v>
      </c>
      <c r="E254" s="177">
        <v>50012</v>
      </c>
      <c r="F254" s="1" t="s">
        <v>196</v>
      </c>
      <c r="G254" s="1" t="s">
        <v>192</v>
      </c>
      <c r="H254" s="17">
        <v>1624827</v>
      </c>
      <c r="I254" s="12">
        <v>348</v>
      </c>
      <c r="J254" s="1" t="s">
        <v>10</v>
      </c>
      <c r="K254" s="1" t="s">
        <v>12</v>
      </c>
      <c r="L254" s="4">
        <v>46</v>
      </c>
      <c r="N254" s="186">
        <v>0</v>
      </c>
      <c r="P254" s="14">
        <v>16.066199999999998</v>
      </c>
      <c r="Q254" s="12" t="s">
        <v>101</v>
      </c>
      <c r="R254" s="14">
        <v>11.18</v>
      </c>
      <c r="S254" s="12" t="s">
        <v>101</v>
      </c>
      <c r="T254" s="14">
        <v>2.3791000000000002</v>
      </c>
      <c r="U254" s="12" t="s">
        <v>101</v>
      </c>
      <c r="V254" s="17">
        <v>0</v>
      </c>
      <c r="X254" s="17">
        <v>1869690</v>
      </c>
      <c r="Z254" s="17">
        <v>1560675</v>
      </c>
      <c r="AB254" s="17">
        <v>309015</v>
      </c>
      <c r="AD254" s="17">
        <v>119912</v>
      </c>
      <c r="AF254" s="17">
        <v>97140</v>
      </c>
      <c r="AG254" s="12" t="s">
        <v>101</v>
      </c>
      <c r="AH254" s="17">
        <v>22772</v>
      </c>
      <c r="AJ254" s="17">
        <v>0</v>
      </c>
      <c r="AL254" s="17">
        <v>0</v>
      </c>
      <c r="AN254" s="17">
        <v>0</v>
      </c>
      <c r="AP254" s="172">
        <v>0</v>
      </c>
      <c r="AR254" s="17">
        <v>231101</v>
      </c>
      <c r="AS254" s="12" t="s">
        <v>101</v>
      </c>
      <c r="AT254" s="17">
        <v>2583709</v>
      </c>
      <c r="AU254" s="1" t="s">
        <v>101</v>
      </c>
      <c r="AV254" s="185">
        <v>0</v>
      </c>
      <c r="AW254" s="1" t="s">
        <v>5655</v>
      </c>
      <c r="AX254" s="1" t="str">
        <f t="shared" si="3"/>
        <v>Yes</v>
      </c>
    </row>
    <row r="255" spans="1:50" x14ac:dyDescent="0.2">
      <c r="A255" s="1" t="s">
        <v>5921</v>
      </c>
      <c r="B255" s="1" t="s">
        <v>769</v>
      </c>
      <c r="C255" s="1" t="s">
        <v>77</v>
      </c>
      <c r="D255" s="174">
        <v>5012</v>
      </c>
      <c r="E255" s="177">
        <v>50012</v>
      </c>
      <c r="F255" s="1" t="s">
        <v>196</v>
      </c>
      <c r="G255" s="1" t="s">
        <v>192</v>
      </c>
      <c r="H255" s="17">
        <v>1624827</v>
      </c>
      <c r="I255" s="12">
        <v>348</v>
      </c>
      <c r="J255" s="1" t="s">
        <v>16</v>
      </c>
      <c r="K255" s="1" t="s">
        <v>12</v>
      </c>
      <c r="L255" s="4">
        <v>3</v>
      </c>
      <c r="N255" s="186">
        <v>3</v>
      </c>
      <c r="P255" s="14">
        <v>6.2404000000000002</v>
      </c>
      <c r="Q255" s="12" t="s">
        <v>101</v>
      </c>
      <c r="R255" s="14">
        <v>1.6454</v>
      </c>
      <c r="S255" s="12" t="s">
        <v>101</v>
      </c>
      <c r="T255" s="14">
        <v>32.926600000000001</v>
      </c>
      <c r="U255" s="12" t="s">
        <v>101</v>
      </c>
      <c r="V255" s="17">
        <v>97481</v>
      </c>
      <c r="X255" s="17">
        <v>95060</v>
      </c>
      <c r="Z255" s="17">
        <v>92052</v>
      </c>
      <c r="AA255" s="12" t="s">
        <v>101</v>
      </c>
      <c r="AB255" s="17">
        <v>3008</v>
      </c>
      <c r="AD255" s="17">
        <v>15174</v>
      </c>
      <c r="AF255" s="17">
        <v>14751</v>
      </c>
      <c r="AG255" s="12" t="s">
        <v>101</v>
      </c>
      <c r="AH255" s="17">
        <v>423</v>
      </c>
      <c r="AJ255" s="17">
        <v>95060</v>
      </c>
      <c r="AL255" s="17">
        <v>92052</v>
      </c>
      <c r="AN255" s="17">
        <v>15174</v>
      </c>
      <c r="AP255" s="172">
        <v>14751</v>
      </c>
      <c r="AR255" s="17">
        <v>485700</v>
      </c>
      <c r="AS255" s="12" t="s">
        <v>101</v>
      </c>
      <c r="AT255" s="17">
        <v>799161</v>
      </c>
      <c r="AU255" s="1" t="s">
        <v>101</v>
      </c>
      <c r="AV255" s="185">
        <v>3.6</v>
      </c>
      <c r="AW255" s="1" t="s">
        <v>5655</v>
      </c>
      <c r="AX255" s="1" t="str">
        <f t="shared" si="3"/>
        <v>Yes</v>
      </c>
    </row>
    <row r="256" spans="1:50" x14ac:dyDescent="0.2">
      <c r="A256" s="1" t="s">
        <v>5921</v>
      </c>
      <c r="B256" s="1" t="s">
        <v>769</v>
      </c>
      <c r="C256" s="1" t="s">
        <v>77</v>
      </c>
      <c r="D256" s="174">
        <v>5012</v>
      </c>
      <c r="E256" s="177">
        <v>50012</v>
      </c>
      <c r="F256" s="1" t="s">
        <v>196</v>
      </c>
      <c r="G256" s="1" t="s">
        <v>192</v>
      </c>
      <c r="H256" s="17">
        <v>1624827</v>
      </c>
      <c r="I256" s="12">
        <v>348</v>
      </c>
      <c r="J256" s="1" t="s">
        <v>11</v>
      </c>
      <c r="K256" s="1" t="s">
        <v>8</v>
      </c>
      <c r="L256" s="4">
        <v>299</v>
      </c>
      <c r="N256" s="186">
        <v>0</v>
      </c>
      <c r="P256" s="14">
        <v>13.089700000000001</v>
      </c>
      <c r="Q256" s="12" t="s">
        <v>101</v>
      </c>
      <c r="R256" s="14">
        <v>5.9432999999999998</v>
      </c>
      <c r="S256" s="12" t="s">
        <v>101</v>
      </c>
      <c r="T256" s="14">
        <v>18.7865</v>
      </c>
      <c r="U256" s="12" t="s">
        <v>101</v>
      </c>
      <c r="V256" s="17">
        <v>9600014</v>
      </c>
      <c r="X256" s="17">
        <v>11105813</v>
      </c>
      <c r="Z256" s="17">
        <v>9580899</v>
      </c>
      <c r="AA256" s="12" t="s">
        <v>101</v>
      </c>
      <c r="AB256" s="17">
        <v>1524914</v>
      </c>
      <c r="AD256" s="17">
        <v>785193</v>
      </c>
      <c r="AF256" s="17">
        <v>731941</v>
      </c>
      <c r="AG256" s="12" t="s">
        <v>101</v>
      </c>
      <c r="AH256" s="17">
        <v>53252</v>
      </c>
      <c r="AJ256" s="17">
        <v>0</v>
      </c>
      <c r="AL256" s="17">
        <v>0</v>
      </c>
      <c r="AN256" s="17">
        <v>0</v>
      </c>
      <c r="AP256" s="172">
        <v>0</v>
      </c>
      <c r="AR256" s="17">
        <v>13750630</v>
      </c>
      <c r="AS256" s="12" t="s">
        <v>101</v>
      </c>
      <c r="AT256" s="17">
        <v>81723692</v>
      </c>
      <c r="AU256" s="1" t="s">
        <v>101</v>
      </c>
      <c r="AV256" s="185">
        <v>1504.3</v>
      </c>
      <c r="AW256" s="1" t="s">
        <v>5655</v>
      </c>
      <c r="AX256" s="1" t="str">
        <f t="shared" si="3"/>
        <v>Yes</v>
      </c>
    </row>
    <row r="257" spans="1:50" x14ac:dyDescent="0.2">
      <c r="A257" s="1" t="s">
        <v>686</v>
      </c>
      <c r="B257" s="1" t="s">
        <v>687</v>
      </c>
      <c r="C257" s="1" t="s">
        <v>37</v>
      </c>
      <c r="D257" s="174">
        <v>4027</v>
      </c>
      <c r="E257" s="177">
        <v>40027</v>
      </c>
      <c r="F257" s="1" t="s">
        <v>196</v>
      </c>
      <c r="G257" s="1" t="s">
        <v>192</v>
      </c>
      <c r="H257" s="17">
        <v>2441770</v>
      </c>
      <c r="I257" s="12">
        <v>345</v>
      </c>
      <c r="J257" s="1" t="s">
        <v>15</v>
      </c>
      <c r="K257" s="1" t="s">
        <v>12</v>
      </c>
      <c r="L257" s="4">
        <v>26</v>
      </c>
      <c r="N257" s="186">
        <v>0</v>
      </c>
      <c r="P257" s="14">
        <v>31.048500000000001</v>
      </c>
      <c r="R257" s="14">
        <v>6.4795999999999996</v>
      </c>
      <c r="T257" s="14">
        <v>4.8691000000000004</v>
      </c>
      <c r="V257" s="17">
        <v>0</v>
      </c>
      <c r="X257" s="17">
        <v>0</v>
      </c>
      <c r="Z257" s="17">
        <v>161266</v>
      </c>
      <c r="AB257" s="17">
        <v>0</v>
      </c>
      <c r="AD257" s="17">
        <v>0</v>
      </c>
      <c r="AF257" s="17">
        <v>5194</v>
      </c>
      <c r="AH257" s="17">
        <v>0</v>
      </c>
      <c r="AJ257" s="17">
        <v>0</v>
      </c>
      <c r="AL257" s="17">
        <v>0</v>
      </c>
      <c r="AN257" s="17">
        <v>0</v>
      </c>
      <c r="AP257" s="172">
        <v>0</v>
      </c>
      <c r="AR257" s="17">
        <v>25290</v>
      </c>
      <c r="AT257" s="17">
        <v>163868</v>
      </c>
      <c r="AV257" s="185">
        <v>0</v>
      </c>
      <c r="AW257" s="1" t="s">
        <v>5655</v>
      </c>
      <c r="AX257" s="1" t="str">
        <f t="shared" si="3"/>
        <v>No</v>
      </c>
    </row>
    <row r="258" spans="1:50" x14ac:dyDescent="0.2">
      <c r="A258" s="1" t="s">
        <v>686</v>
      </c>
      <c r="B258" s="1" t="s">
        <v>687</v>
      </c>
      <c r="C258" s="1" t="s">
        <v>37</v>
      </c>
      <c r="D258" s="174">
        <v>4027</v>
      </c>
      <c r="E258" s="177">
        <v>40027</v>
      </c>
      <c r="F258" s="1" t="s">
        <v>196</v>
      </c>
      <c r="G258" s="1" t="s">
        <v>192</v>
      </c>
      <c r="H258" s="17">
        <v>2441770</v>
      </c>
      <c r="I258" s="12">
        <v>345</v>
      </c>
      <c r="J258" s="1" t="s">
        <v>11</v>
      </c>
      <c r="K258" s="1" t="s">
        <v>12</v>
      </c>
      <c r="L258" s="4">
        <v>11</v>
      </c>
      <c r="N258" s="186">
        <v>0</v>
      </c>
      <c r="P258" s="14">
        <v>13.2631</v>
      </c>
      <c r="R258" s="14">
        <v>6.0587999999999997</v>
      </c>
      <c r="T258" s="14">
        <v>11.848800000000001</v>
      </c>
      <c r="V258" s="17">
        <v>366075</v>
      </c>
      <c r="X258" s="17">
        <v>384561</v>
      </c>
      <c r="Z258" s="17">
        <v>368569</v>
      </c>
      <c r="AB258" s="17">
        <v>15992</v>
      </c>
      <c r="AD258" s="17">
        <v>29719</v>
      </c>
      <c r="AF258" s="17">
        <v>27789</v>
      </c>
      <c r="AH258" s="17">
        <v>1930</v>
      </c>
      <c r="AJ258" s="17">
        <v>0</v>
      </c>
      <c r="AL258" s="17">
        <v>0</v>
      </c>
      <c r="AN258" s="17">
        <v>0</v>
      </c>
      <c r="AP258" s="172">
        <v>0</v>
      </c>
      <c r="AR258" s="17">
        <v>329267</v>
      </c>
      <c r="AT258" s="17">
        <v>1994973</v>
      </c>
      <c r="AV258" s="185">
        <v>36.700000000000003</v>
      </c>
      <c r="AW258" s="1" t="s">
        <v>5655</v>
      </c>
      <c r="AX258" s="1" t="str">
        <f t="shared" ref="AX258:AX321" si="4">IF(AW258&amp;AU258&amp;AS258&amp;AQ258&amp;AO258&amp;AM258&amp;AK258&amp;AI258&amp;AG258&amp;AE258&amp;AC258&amp;AA258&amp;Y258&amp;W258&amp;U258&amp;S258&amp;Q258&amp;O258&amp;M258&lt;&gt;"","Yes","No")</f>
        <v>No</v>
      </c>
    </row>
    <row r="259" spans="1:50" x14ac:dyDescent="0.2">
      <c r="A259" s="1" t="s">
        <v>686</v>
      </c>
      <c r="B259" s="1" t="s">
        <v>687</v>
      </c>
      <c r="C259" s="1" t="s">
        <v>37</v>
      </c>
      <c r="D259" s="174">
        <v>4027</v>
      </c>
      <c r="E259" s="177">
        <v>40027</v>
      </c>
      <c r="F259" s="1" t="s">
        <v>196</v>
      </c>
      <c r="G259" s="1" t="s">
        <v>192</v>
      </c>
      <c r="H259" s="17">
        <v>2441770</v>
      </c>
      <c r="I259" s="12">
        <v>345</v>
      </c>
      <c r="J259" s="1" t="s">
        <v>10</v>
      </c>
      <c r="K259" s="1" t="s">
        <v>12</v>
      </c>
      <c r="L259" s="4">
        <v>115</v>
      </c>
      <c r="N259" s="186">
        <v>0</v>
      </c>
      <c r="P259" s="14">
        <v>13.843500000000001</v>
      </c>
      <c r="R259" s="14">
        <v>5.8194999999999997</v>
      </c>
      <c r="T259" s="14">
        <v>1.3982000000000001</v>
      </c>
      <c r="V259" s="17">
        <v>0</v>
      </c>
      <c r="X259" s="17">
        <v>3941624</v>
      </c>
      <c r="Z259" s="17">
        <v>3639892</v>
      </c>
      <c r="AB259" s="17">
        <v>301732</v>
      </c>
      <c r="AD259" s="17">
        <v>279110</v>
      </c>
      <c r="AF259" s="17">
        <v>262932</v>
      </c>
      <c r="AH259" s="17">
        <v>16178</v>
      </c>
      <c r="AJ259" s="17">
        <v>0</v>
      </c>
      <c r="AL259" s="17">
        <v>0</v>
      </c>
      <c r="AN259" s="17">
        <v>0</v>
      </c>
      <c r="AP259" s="172">
        <v>0</v>
      </c>
      <c r="AR259" s="17">
        <v>367642</v>
      </c>
      <c r="AT259" s="17">
        <v>2139491</v>
      </c>
      <c r="AV259" s="185">
        <v>0</v>
      </c>
      <c r="AW259" s="1" t="s">
        <v>5655</v>
      </c>
      <c r="AX259" s="1" t="str">
        <f t="shared" si="4"/>
        <v>No</v>
      </c>
    </row>
    <row r="260" spans="1:50" x14ac:dyDescent="0.2">
      <c r="A260" s="1" t="s">
        <v>686</v>
      </c>
      <c r="B260" s="1" t="s">
        <v>687</v>
      </c>
      <c r="C260" s="1" t="s">
        <v>37</v>
      </c>
      <c r="D260" s="174">
        <v>4027</v>
      </c>
      <c r="E260" s="177">
        <v>40027</v>
      </c>
      <c r="F260" s="1" t="s">
        <v>196</v>
      </c>
      <c r="G260" s="1" t="s">
        <v>192</v>
      </c>
      <c r="H260" s="17">
        <v>2441770</v>
      </c>
      <c r="I260" s="12">
        <v>345</v>
      </c>
      <c r="J260" s="1" t="s">
        <v>11</v>
      </c>
      <c r="K260" s="1" t="s">
        <v>8</v>
      </c>
      <c r="L260" s="4">
        <v>193</v>
      </c>
      <c r="N260" s="186">
        <v>0</v>
      </c>
      <c r="P260" s="14">
        <v>13.540100000000001</v>
      </c>
      <c r="R260" s="14">
        <v>4.8686999999999996</v>
      </c>
      <c r="T260" s="14">
        <v>17.275099999999998</v>
      </c>
      <c r="V260" s="17">
        <v>8702403</v>
      </c>
      <c r="X260" s="17">
        <v>9943833</v>
      </c>
      <c r="Z260" s="17">
        <v>8772256</v>
      </c>
      <c r="AB260" s="17">
        <v>1171577</v>
      </c>
      <c r="AD260" s="17">
        <v>690497</v>
      </c>
      <c r="AF260" s="17">
        <v>647873</v>
      </c>
      <c r="AH260" s="17">
        <v>42624</v>
      </c>
      <c r="AJ260" s="17">
        <v>0</v>
      </c>
      <c r="AL260" s="17">
        <v>0</v>
      </c>
      <c r="AN260" s="17">
        <v>0</v>
      </c>
      <c r="AP260" s="172">
        <v>0</v>
      </c>
      <c r="AR260" s="17">
        <v>11192084</v>
      </c>
      <c r="AT260" s="17">
        <v>54491321</v>
      </c>
      <c r="AV260" s="185">
        <v>862.7</v>
      </c>
      <c r="AW260" s="1" t="s">
        <v>5655</v>
      </c>
      <c r="AX260" s="1" t="str">
        <f t="shared" si="4"/>
        <v>No</v>
      </c>
    </row>
    <row r="261" spans="1:50" x14ac:dyDescent="0.2">
      <c r="A261" s="1" t="s">
        <v>5922</v>
      </c>
      <c r="B261" s="1" t="s">
        <v>5923</v>
      </c>
      <c r="C261" s="1" t="s">
        <v>73</v>
      </c>
      <c r="D261" s="174">
        <v>2076</v>
      </c>
      <c r="E261" s="177">
        <v>20076</v>
      </c>
      <c r="F261" s="1" t="s">
        <v>194</v>
      </c>
      <c r="G261" s="1" t="s">
        <v>192</v>
      </c>
      <c r="H261" s="17">
        <v>18351295</v>
      </c>
      <c r="I261" s="12">
        <v>343</v>
      </c>
      <c r="J261" s="1" t="s">
        <v>15</v>
      </c>
      <c r="K261" s="1" t="s">
        <v>12</v>
      </c>
      <c r="L261" s="4">
        <v>10</v>
      </c>
      <c r="N261" s="186">
        <v>0</v>
      </c>
      <c r="P261" s="14">
        <v>19.135899999999999</v>
      </c>
      <c r="R261" s="14">
        <v>3.7949000000000002</v>
      </c>
      <c r="T261" s="14">
        <v>5.4145000000000003</v>
      </c>
      <c r="V261" s="17">
        <v>0</v>
      </c>
      <c r="X261" s="17">
        <v>0</v>
      </c>
      <c r="Z261" s="17">
        <v>122489</v>
      </c>
      <c r="AB261" s="17">
        <v>0</v>
      </c>
      <c r="AD261" s="17">
        <v>0</v>
      </c>
      <c r="AF261" s="17">
        <v>6401</v>
      </c>
      <c r="AH261" s="17">
        <v>0</v>
      </c>
      <c r="AJ261" s="17">
        <v>0</v>
      </c>
      <c r="AL261" s="17">
        <v>0</v>
      </c>
      <c r="AN261" s="17">
        <v>0</v>
      </c>
      <c r="AP261" s="172">
        <v>0</v>
      </c>
      <c r="AR261" s="17">
        <v>34658</v>
      </c>
      <c r="AT261" s="17">
        <v>131525</v>
      </c>
      <c r="AV261" s="185">
        <v>0</v>
      </c>
      <c r="AW261" s="1" t="s">
        <v>5655</v>
      </c>
      <c r="AX261" s="1" t="str">
        <f t="shared" si="4"/>
        <v>No</v>
      </c>
    </row>
    <row r="262" spans="1:50" x14ac:dyDescent="0.2">
      <c r="A262" s="1" t="s">
        <v>5922</v>
      </c>
      <c r="B262" s="1" t="s">
        <v>5923</v>
      </c>
      <c r="C262" s="1" t="s">
        <v>73</v>
      </c>
      <c r="D262" s="174">
        <v>2076</v>
      </c>
      <c r="E262" s="177">
        <v>20076</v>
      </c>
      <c r="F262" s="1" t="s">
        <v>194</v>
      </c>
      <c r="G262" s="1" t="s">
        <v>192</v>
      </c>
      <c r="H262" s="17">
        <v>18351295</v>
      </c>
      <c r="I262" s="12">
        <v>343</v>
      </c>
      <c r="J262" s="1" t="s">
        <v>10</v>
      </c>
      <c r="K262" s="1" t="s">
        <v>12</v>
      </c>
      <c r="L262" s="4">
        <v>70</v>
      </c>
      <c r="N262" s="186">
        <v>0</v>
      </c>
      <c r="P262" s="14">
        <v>16.722999999999999</v>
      </c>
      <c r="R262" s="14">
        <v>10.88</v>
      </c>
      <c r="T262" s="14">
        <v>1.4131</v>
      </c>
      <c r="V262" s="17">
        <v>0</v>
      </c>
      <c r="X262" s="17">
        <v>4185191</v>
      </c>
      <c r="Z262" s="17">
        <v>3506556</v>
      </c>
      <c r="AB262" s="17">
        <v>678635</v>
      </c>
      <c r="AD262" s="17">
        <v>239293</v>
      </c>
      <c r="AF262" s="17">
        <v>209685</v>
      </c>
      <c r="AH262" s="17">
        <v>29608</v>
      </c>
      <c r="AJ262" s="17">
        <v>0</v>
      </c>
      <c r="AL262" s="17">
        <v>0</v>
      </c>
      <c r="AN262" s="17">
        <v>0</v>
      </c>
      <c r="AP262" s="172">
        <v>0</v>
      </c>
      <c r="AR262" s="17">
        <v>296314</v>
      </c>
      <c r="AT262" s="17">
        <v>3223896</v>
      </c>
      <c r="AV262" s="185">
        <v>0</v>
      </c>
      <c r="AW262" s="1" t="s">
        <v>5655</v>
      </c>
      <c r="AX262" s="1" t="str">
        <f t="shared" si="4"/>
        <v>No</v>
      </c>
    </row>
    <row r="263" spans="1:50" x14ac:dyDescent="0.2">
      <c r="A263" s="1" t="s">
        <v>5922</v>
      </c>
      <c r="B263" s="1" t="s">
        <v>5923</v>
      </c>
      <c r="C263" s="1" t="s">
        <v>73</v>
      </c>
      <c r="D263" s="174">
        <v>2076</v>
      </c>
      <c r="E263" s="177">
        <v>20076</v>
      </c>
      <c r="F263" s="1" t="s">
        <v>194</v>
      </c>
      <c r="G263" s="1" t="s">
        <v>192</v>
      </c>
      <c r="H263" s="17">
        <v>18351295</v>
      </c>
      <c r="I263" s="12">
        <v>343</v>
      </c>
      <c r="J263" s="1" t="s">
        <v>11</v>
      </c>
      <c r="K263" s="1" t="s">
        <v>12</v>
      </c>
      <c r="L263" s="4">
        <v>263</v>
      </c>
      <c r="N263" s="186">
        <v>0</v>
      </c>
      <c r="P263" s="14">
        <v>10.8157</v>
      </c>
      <c r="R263" s="14">
        <v>4.34</v>
      </c>
      <c r="T263" s="14">
        <v>38.503799999999998</v>
      </c>
      <c r="V263" s="17">
        <v>7700775</v>
      </c>
      <c r="X263" s="17">
        <v>10146952</v>
      </c>
      <c r="Z263" s="17">
        <v>7689083</v>
      </c>
      <c r="AB263" s="17">
        <v>2457869</v>
      </c>
      <c r="AD263" s="17">
        <v>838596</v>
      </c>
      <c r="AF263" s="17">
        <v>710918</v>
      </c>
      <c r="AH263" s="17">
        <v>127678</v>
      </c>
      <c r="AJ263" s="17">
        <v>0</v>
      </c>
      <c r="AL263" s="17">
        <v>0</v>
      </c>
      <c r="AN263" s="17">
        <v>0</v>
      </c>
      <c r="AP263" s="172">
        <v>0</v>
      </c>
      <c r="AR263" s="17">
        <v>27373023</v>
      </c>
      <c r="AT263" s="17">
        <v>118800235</v>
      </c>
      <c r="AV263" s="185">
        <v>1015.3</v>
      </c>
      <c r="AW263" s="1" t="s">
        <v>5655</v>
      </c>
      <c r="AX263" s="1" t="str">
        <f t="shared" si="4"/>
        <v>No</v>
      </c>
    </row>
    <row r="264" spans="1:50" x14ac:dyDescent="0.2">
      <c r="A264" s="1" t="s">
        <v>5924</v>
      </c>
      <c r="B264" s="1" t="s">
        <v>422</v>
      </c>
      <c r="C264" s="1" t="s">
        <v>18</v>
      </c>
      <c r="D264" s="174">
        <v>9033</v>
      </c>
      <c r="E264" s="177">
        <v>90033</v>
      </c>
      <c r="F264" s="1" t="s">
        <v>194</v>
      </c>
      <c r="G264" s="1" t="s">
        <v>192</v>
      </c>
      <c r="H264" s="17">
        <v>843168</v>
      </c>
      <c r="I264" s="12">
        <v>336</v>
      </c>
      <c r="J264" s="1" t="s">
        <v>11</v>
      </c>
      <c r="K264" s="1" t="s">
        <v>8</v>
      </c>
      <c r="L264" s="4">
        <v>204</v>
      </c>
      <c r="N264" s="186">
        <v>0</v>
      </c>
      <c r="P264" s="14">
        <v>11.956200000000001</v>
      </c>
      <c r="R264" s="14">
        <v>4.8769</v>
      </c>
      <c r="T264" s="14">
        <v>21.493600000000001</v>
      </c>
      <c r="V264" s="17">
        <v>8471416</v>
      </c>
      <c r="X264" s="17">
        <v>9660372</v>
      </c>
      <c r="Z264" s="17">
        <v>8458300</v>
      </c>
      <c r="AB264" s="17">
        <v>1202072</v>
      </c>
      <c r="AD264" s="17">
        <v>765256</v>
      </c>
      <c r="AF264" s="17">
        <v>707441</v>
      </c>
      <c r="AH264" s="17">
        <v>57815</v>
      </c>
      <c r="AJ264" s="17">
        <v>0</v>
      </c>
      <c r="AL264" s="17">
        <v>0</v>
      </c>
      <c r="AN264" s="17">
        <v>0</v>
      </c>
      <c r="AP264" s="172">
        <v>0</v>
      </c>
      <c r="AR264" s="17">
        <v>15205419</v>
      </c>
      <c r="AT264" s="17">
        <v>74155142</v>
      </c>
      <c r="AV264" s="185">
        <v>1083</v>
      </c>
      <c r="AW264" s="1" t="s">
        <v>5655</v>
      </c>
      <c r="AX264" s="1" t="str">
        <f t="shared" si="4"/>
        <v>No</v>
      </c>
    </row>
    <row r="265" spans="1:50" x14ac:dyDescent="0.2">
      <c r="A265" s="1" t="s">
        <v>5924</v>
      </c>
      <c r="B265" s="1" t="s">
        <v>422</v>
      </c>
      <c r="C265" s="1" t="s">
        <v>18</v>
      </c>
      <c r="D265" s="174">
        <v>9033</v>
      </c>
      <c r="E265" s="177">
        <v>90033</v>
      </c>
      <c r="F265" s="1" t="s">
        <v>194</v>
      </c>
      <c r="G265" s="1" t="s">
        <v>192</v>
      </c>
      <c r="H265" s="17">
        <v>843168</v>
      </c>
      <c r="I265" s="12">
        <v>336</v>
      </c>
      <c r="J265" s="1" t="s">
        <v>10</v>
      </c>
      <c r="K265" s="1" t="s">
        <v>8</v>
      </c>
      <c r="L265" s="4">
        <v>126</v>
      </c>
      <c r="N265" s="186">
        <v>0</v>
      </c>
      <c r="P265" s="14">
        <v>13.097899999999999</v>
      </c>
      <c r="R265" s="14">
        <v>7.5578000000000003</v>
      </c>
      <c r="T265" s="14">
        <v>1.9628000000000001</v>
      </c>
      <c r="V265" s="17">
        <v>0</v>
      </c>
      <c r="X265" s="17">
        <v>4477348</v>
      </c>
      <c r="Z265" s="17">
        <v>3718658</v>
      </c>
      <c r="AB265" s="17">
        <v>758690</v>
      </c>
      <c r="AD265" s="17">
        <v>331869</v>
      </c>
      <c r="AF265" s="17">
        <v>283912</v>
      </c>
      <c r="AH265" s="17">
        <v>47957</v>
      </c>
      <c r="AJ265" s="17">
        <v>0</v>
      </c>
      <c r="AL265" s="17">
        <v>0</v>
      </c>
      <c r="AN265" s="17">
        <v>0</v>
      </c>
      <c r="AP265" s="172">
        <v>0</v>
      </c>
      <c r="AR265" s="17">
        <v>557275</v>
      </c>
      <c r="AT265" s="17">
        <v>4211767</v>
      </c>
      <c r="AV265" s="185">
        <v>0</v>
      </c>
      <c r="AW265" s="1" t="s">
        <v>5655</v>
      </c>
      <c r="AX265" s="1" t="str">
        <f t="shared" si="4"/>
        <v>No</v>
      </c>
    </row>
    <row r="266" spans="1:50" x14ac:dyDescent="0.2">
      <c r="A266" s="1" t="s">
        <v>5924</v>
      </c>
      <c r="B266" s="1" t="s">
        <v>422</v>
      </c>
      <c r="C266" s="1" t="s">
        <v>18</v>
      </c>
      <c r="D266" s="174">
        <v>9033</v>
      </c>
      <c r="E266" s="177">
        <v>90033</v>
      </c>
      <c r="F266" s="1" t="s">
        <v>194</v>
      </c>
      <c r="G266" s="1" t="s">
        <v>192</v>
      </c>
      <c r="H266" s="17">
        <v>843168</v>
      </c>
      <c r="I266" s="12">
        <v>336</v>
      </c>
      <c r="J266" s="1" t="s">
        <v>16</v>
      </c>
      <c r="K266" s="1" t="s">
        <v>8</v>
      </c>
      <c r="L266" s="4">
        <v>6</v>
      </c>
      <c r="N266" s="186">
        <v>6</v>
      </c>
      <c r="P266" s="14">
        <v>7.8060999999999998</v>
      </c>
      <c r="R266" s="14">
        <v>1.65</v>
      </c>
      <c r="T266" s="14">
        <v>34.8093</v>
      </c>
      <c r="V266" s="17">
        <v>203052</v>
      </c>
      <c r="X266" s="17">
        <v>204351</v>
      </c>
      <c r="Z266" s="17">
        <v>201796</v>
      </c>
      <c r="AB266" s="17">
        <v>2555</v>
      </c>
      <c r="AD266" s="17">
        <v>26216</v>
      </c>
      <c r="AF266" s="17">
        <v>25851</v>
      </c>
      <c r="AH266" s="17">
        <v>365</v>
      </c>
      <c r="AJ266" s="17">
        <v>204351</v>
      </c>
      <c r="AL266" s="17">
        <v>201796</v>
      </c>
      <c r="AN266" s="17">
        <v>26216</v>
      </c>
      <c r="AP266" s="172">
        <v>25851</v>
      </c>
      <c r="AR266" s="17">
        <v>899854</v>
      </c>
      <c r="AT266" s="17">
        <v>1484759</v>
      </c>
      <c r="AV266" s="185">
        <v>7.8</v>
      </c>
      <c r="AW266" s="1" t="s">
        <v>5655</v>
      </c>
      <c r="AX266" s="1" t="str">
        <f t="shared" si="4"/>
        <v>No</v>
      </c>
    </row>
    <row r="267" spans="1:50" x14ac:dyDescent="0.2">
      <c r="A267" s="1" t="s">
        <v>518</v>
      </c>
      <c r="B267" s="1" t="s">
        <v>519</v>
      </c>
      <c r="C267" s="1" t="s">
        <v>91</v>
      </c>
      <c r="D267" s="174">
        <v>3006</v>
      </c>
      <c r="E267" s="177">
        <v>30006</v>
      </c>
      <c r="F267" s="1" t="s">
        <v>520</v>
      </c>
      <c r="G267" s="1" t="s">
        <v>192</v>
      </c>
      <c r="H267" s="17">
        <v>953556</v>
      </c>
      <c r="I267" s="12">
        <v>330</v>
      </c>
      <c r="J267" s="1" t="s">
        <v>13</v>
      </c>
      <c r="K267" s="1" t="s">
        <v>12</v>
      </c>
      <c r="L267" s="4">
        <v>148</v>
      </c>
      <c r="N267" s="186">
        <v>0</v>
      </c>
      <c r="P267" s="14">
        <v>52.9666</v>
      </c>
      <c r="R267" s="14">
        <v>73.597200000000001</v>
      </c>
      <c r="T267" s="14">
        <v>4.4523999999999999</v>
      </c>
      <c r="V267" s="17">
        <v>0</v>
      </c>
      <c r="X267" s="17">
        <v>4734582</v>
      </c>
      <c r="Z267" s="17">
        <v>4734582</v>
      </c>
      <c r="AB267" s="17">
        <v>0</v>
      </c>
      <c r="AD267" s="17">
        <v>89388</v>
      </c>
      <c r="AF267" s="17">
        <v>89388</v>
      </c>
      <c r="AH267" s="17">
        <v>0</v>
      </c>
      <c r="AJ267" s="17">
        <v>0</v>
      </c>
      <c r="AL267" s="17">
        <v>0</v>
      </c>
      <c r="AN267" s="17">
        <v>0</v>
      </c>
      <c r="AP267" s="172">
        <v>0</v>
      </c>
      <c r="AR267" s="17">
        <v>397994</v>
      </c>
      <c r="AT267" s="17">
        <v>29291229</v>
      </c>
      <c r="AV267" s="185">
        <v>0</v>
      </c>
      <c r="AW267" s="1" t="s">
        <v>5655</v>
      </c>
      <c r="AX267" s="1" t="str">
        <f t="shared" si="4"/>
        <v>No</v>
      </c>
    </row>
    <row r="268" spans="1:50" x14ac:dyDescent="0.2">
      <c r="A268" s="1" t="s">
        <v>518</v>
      </c>
      <c r="B268" s="1" t="s">
        <v>519</v>
      </c>
      <c r="C268" s="1" t="s">
        <v>91</v>
      </c>
      <c r="D268" s="174">
        <v>3006</v>
      </c>
      <c r="E268" s="177">
        <v>30006</v>
      </c>
      <c r="F268" s="1" t="s">
        <v>520</v>
      </c>
      <c r="G268" s="1" t="s">
        <v>192</v>
      </c>
      <c r="H268" s="17">
        <v>953556</v>
      </c>
      <c r="I268" s="12">
        <v>330</v>
      </c>
      <c r="J268" s="1" t="s">
        <v>10</v>
      </c>
      <c r="K268" s="1" t="s">
        <v>12</v>
      </c>
      <c r="L268" s="4">
        <v>59</v>
      </c>
      <c r="N268" s="186">
        <v>0</v>
      </c>
      <c r="P268" s="14">
        <v>17.254899999999999</v>
      </c>
      <c r="R268" s="14">
        <v>9.0762</v>
      </c>
      <c r="T268" s="14">
        <v>2.2482000000000002</v>
      </c>
      <c r="V268" s="17">
        <v>0</v>
      </c>
      <c r="X268" s="17">
        <v>3032133</v>
      </c>
      <c r="Z268" s="17">
        <v>2564004</v>
      </c>
      <c r="AB268" s="17">
        <v>468129</v>
      </c>
      <c r="AD268" s="17">
        <v>183087</v>
      </c>
      <c r="AF268" s="17">
        <v>148596</v>
      </c>
      <c r="AH268" s="17">
        <v>34491</v>
      </c>
      <c r="AJ268" s="17">
        <v>0</v>
      </c>
      <c r="AL268" s="17">
        <v>0</v>
      </c>
      <c r="AN268" s="17">
        <v>0</v>
      </c>
      <c r="AP268" s="172">
        <v>0</v>
      </c>
      <c r="AR268" s="17">
        <v>334077</v>
      </c>
      <c r="AT268" s="17">
        <v>3032133</v>
      </c>
      <c r="AV268" s="185">
        <v>0</v>
      </c>
      <c r="AW268" s="1" t="s">
        <v>5655</v>
      </c>
      <c r="AX268" s="1" t="str">
        <f t="shared" si="4"/>
        <v>No</v>
      </c>
    </row>
    <row r="269" spans="1:50" x14ac:dyDescent="0.2">
      <c r="A269" s="1" t="s">
        <v>518</v>
      </c>
      <c r="B269" s="1" t="s">
        <v>519</v>
      </c>
      <c r="C269" s="1" t="s">
        <v>91</v>
      </c>
      <c r="D269" s="174">
        <v>3006</v>
      </c>
      <c r="E269" s="177">
        <v>30006</v>
      </c>
      <c r="F269" s="1" t="s">
        <v>520</v>
      </c>
      <c r="G269" s="1" t="s">
        <v>192</v>
      </c>
      <c r="H269" s="17">
        <v>953556</v>
      </c>
      <c r="I269" s="12">
        <v>330</v>
      </c>
      <c r="J269" s="1" t="s">
        <v>26</v>
      </c>
      <c r="K269" s="1" t="s">
        <v>8</v>
      </c>
      <c r="L269" s="4">
        <v>8</v>
      </c>
      <c r="N269" s="186">
        <v>0</v>
      </c>
      <c r="P269" s="14">
        <v>9.5417000000000005</v>
      </c>
      <c r="R269" s="14">
        <v>2.6635</v>
      </c>
      <c r="T269" s="14">
        <v>65.087999999999994</v>
      </c>
      <c r="V269" s="17">
        <v>8360</v>
      </c>
      <c r="X269" s="17">
        <v>9497</v>
      </c>
      <c r="Z269" s="17">
        <v>8349</v>
      </c>
      <c r="AB269" s="17">
        <v>1148</v>
      </c>
      <c r="AD269" s="17">
        <v>925</v>
      </c>
      <c r="AF269" s="17">
        <v>875</v>
      </c>
      <c r="AH269" s="17">
        <v>50</v>
      </c>
      <c r="AJ269" s="17">
        <v>0</v>
      </c>
      <c r="AL269" s="17">
        <v>0</v>
      </c>
      <c r="AN269" s="17">
        <v>0</v>
      </c>
      <c r="AP269" s="172">
        <v>0</v>
      </c>
      <c r="AR269" s="17">
        <v>56952</v>
      </c>
      <c r="AT269" s="17">
        <v>151694</v>
      </c>
      <c r="AV269" s="185">
        <v>15.26</v>
      </c>
      <c r="AW269" s="1" t="s">
        <v>5655</v>
      </c>
      <c r="AX269" s="1" t="str">
        <f t="shared" si="4"/>
        <v>No</v>
      </c>
    </row>
    <row r="270" spans="1:50" x14ac:dyDescent="0.2">
      <c r="A270" s="1" t="s">
        <v>518</v>
      </c>
      <c r="B270" s="1" t="s">
        <v>519</v>
      </c>
      <c r="C270" s="1" t="s">
        <v>91</v>
      </c>
      <c r="D270" s="174">
        <v>3006</v>
      </c>
      <c r="E270" s="177">
        <v>30006</v>
      </c>
      <c r="F270" s="1" t="s">
        <v>520</v>
      </c>
      <c r="G270" s="1" t="s">
        <v>192</v>
      </c>
      <c r="H270" s="17">
        <v>953556</v>
      </c>
      <c r="I270" s="12">
        <v>330</v>
      </c>
      <c r="J270" s="1" t="s">
        <v>11</v>
      </c>
      <c r="K270" s="1" t="s">
        <v>8</v>
      </c>
      <c r="L270" s="4">
        <v>115</v>
      </c>
      <c r="N270" s="186">
        <v>0</v>
      </c>
      <c r="P270" s="14">
        <v>11.1479</v>
      </c>
      <c r="R270" s="14">
        <v>4.1166</v>
      </c>
      <c r="T270" s="14">
        <v>20.294899999999998</v>
      </c>
      <c r="V270" s="17">
        <v>4047187</v>
      </c>
      <c r="X270" s="17">
        <v>4483368</v>
      </c>
      <c r="Z270" s="17">
        <v>4030378</v>
      </c>
      <c r="AB270" s="17">
        <v>452990</v>
      </c>
      <c r="AD270" s="17">
        <v>388380</v>
      </c>
      <c r="AF270" s="17">
        <v>361538</v>
      </c>
      <c r="AH270" s="17">
        <v>26842</v>
      </c>
      <c r="AJ270" s="17">
        <v>0</v>
      </c>
      <c r="AL270" s="17">
        <v>0</v>
      </c>
      <c r="AN270" s="17">
        <v>0</v>
      </c>
      <c r="AP270" s="172">
        <v>0</v>
      </c>
      <c r="AR270" s="17">
        <v>7337381</v>
      </c>
      <c r="AT270" s="17">
        <v>30204978</v>
      </c>
      <c r="AV270" s="185">
        <v>523</v>
      </c>
      <c r="AW270" s="1" t="s">
        <v>5655</v>
      </c>
      <c r="AX270" s="1" t="str">
        <f t="shared" si="4"/>
        <v>No</v>
      </c>
    </row>
    <row r="271" spans="1:50" x14ac:dyDescent="0.2">
      <c r="A271" s="1" t="s">
        <v>818</v>
      </c>
      <c r="B271" s="1" t="s">
        <v>819</v>
      </c>
      <c r="C271" s="1" t="s">
        <v>50</v>
      </c>
      <c r="D271" s="174">
        <v>4018</v>
      </c>
      <c r="E271" s="177">
        <v>40018</v>
      </c>
      <c r="F271" s="1" t="s">
        <v>196</v>
      </c>
      <c r="G271" s="1" t="s">
        <v>192</v>
      </c>
      <c r="H271" s="17">
        <v>972546</v>
      </c>
      <c r="I271" s="12">
        <v>328</v>
      </c>
      <c r="J271" s="1" t="s">
        <v>11</v>
      </c>
      <c r="K271" s="1" t="s">
        <v>8</v>
      </c>
      <c r="L271" s="4">
        <v>181</v>
      </c>
      <c r="N271" s="186">
        <v>0</v>
      </c>
      <c r="P271" s="14">
        <v>12.3019</v>
      </c>
      <c r="R271" s="14">
        <v>3.9434</v>
      </c>
      <c r="T271" s="14">
        <v>20.8139</v>
      </c>
      <c r="V271" s="17">
        <v>7027828</v>
      </c>
      <c r="X271" s="17">
        <v>7940466</v>
      </c>
      <c r="Z271" s="17">
        <v>6974505</v>
      </c>
      <c r="AB271" s="17">
        <v>965961</v>
      </c>
      <c r="AD271" s="17">
        <v>605207</v>
      </c>
      <c r="AF271" s="17">
        <v>566946</v>
      </c>
      <c r="AH271" s="17">
        <v>38261</v>
      </c>
      <c r="AJ271" s="17">
        <v>0</v>
      </c>
      <c r="AL271" s="17">
        <v>0</v>
      </c>
      <c r="AN271" s="17">
        <v>0</v>
      </c>
      <c r="AP271" s="172">
        <v>0</v>
      </c>
      <c r="AR271" s="17">
        <v>11800360</v>
      </c>
      <c r="AT271" s="17">
        <v>46533968</v>
      </c>
      <c r="AV271" s="185">
        <v>1496.1</v>
      </c>
      <c r="AW271" s="1" t="s">
        <v>5655</v>
      </c>
      <c r="AX271" s="1" t="str">
        <f t="shared" si="4"/>
        <v>No</v>
      </c>
    </row>
    <row r="272" spans="1:50" x14ac:dyDescent="0.2">
      <c r="A272" s="1" t="s">
        <v>818</v>
      </c>
      <c r="B272" s="1" t="s">
        <v>819</v>
      </c>
      <c r="C272" s="1" t="s">
        <v>50</v>
      </c>
      <c r="D272" s="174">
        <v>4018</v>
      </c>
      <c r="E272" s="177">
        <v>40018</v>
      </c>
      <c r="F272" s="1" t="s">
        <v>196</v>
      </c>
      <c r="G272" s="1" t="s">
        <v>192</v>
      </c>
      <c r="H272" s="17">
        <v>972546</v>
      </c>
      <c r="I272" s="12">
        <v>328</v>
      </c>
      <c r="J272" s="1" t="s">
        <v>10</v>
      </c>
      <c r="K272" s="1" t="s">
        <v>8</v>
      </c>
      <c r="L272" s="4">
        <v>1</v>
      </c>
      <c r="N272" s="186">
        <v>0</v>
      </c>
      <c r="P272" s="14">
        <v>10.946099999999999</v>
      </c>
      <c r="R272" s="14">
        <v>8.7537000000000003</v>
      </c>
      <c r="T272" s="14">
        <v>3.9514999999999998</v>
      </c>
      <c r="V272" s="17">
        <v>0</v>
      </c>
      <c r="X272" s="17">
        <v>12178</v>
      </c>
      <c r="Z272" s="17">
        <v>6097</v>
      </c>
      <c r="AB272" s="17">
        <v>6081</v>
      </c>
      <c r="AD272" s="17">
        <v>1051</v>
      </c>
      <c r="AF272" s="17">
        <v>557</v>
      </c>
      <c r="AH272" s="17">
        <v>494</v>
      </c>
      <c r="AJ272" s="17">
        <v>0</v>
      </c>
      <c r="AL272" s="17">
        <v>0</v>
      </c>
      <c r="AN272" s="17">
        <v>0</v>
      </c>
      <c r="AP272" s="172">
        <v>0</v>
      </c>
      <c r="AR272" s="17">
        <v>2201</v>
      </c>
      <c r="AT272" s="17">
        <v>19267</v>
      </c>
      <c r="AV272" s="185">
        <v>0</v>
      </c>
      <c r="AW272" s="1" t="s">
        <v>5655</v>
      </c>
      <c r="AX272" s="1" t="str">
        <f t="shared" si="4"/>
        <v>No</v>
      </c>
    </row>
    <row r="273" spans="1:50" x14ac:dyDescent="0.2">
      <c r="A273" s="1" t="s">
        <v>818</v>
      </c>
      <c r="B273" s="1" t="s">
        <v>819</v>
      </c>
      <c r="C273" s="1" t="s">
        <v>50</v>
      </c>
      <c r="D273" s="174">
        <v>4018</v>
      </c>
      <c r="E273" s="177">
        <v>40018</v>
      </c>
      <c r="F273" s="1" t="s">
        <v>196</v>
      </c>
      <c r="G273" s="1" t="s">
        <v>192</v>
      </c>
      <c r="H273" s="17">
        <v>972546</v>
      </c>
      <c r="I273" s="12">
        <v>328</v>
      </c>
      <c r="J273" s="1" t="s">
        <v>15</v>
      </c>
      <c r="K273" s="1" t="s">
        <v>12</v>
      </c>
      <c r="L273" s="4">
        <v>57</v>
      </c>
      <c r="N273" s="186">
        <v>0</v>
      </c>
      <c r="P273" s="14">
        <v>14.054</v>
      </c>
      <c r="R273" s="14">
        <v>9.5539000000000005</v>
      </c>
      <c r="T273" s="14">
        <v>1.6837</v>
      </c>
      <c r="V273" s="17">
        <v>0</v>
      </c>
      <c r="X273" s="17">
        <v>0</v>
      </c>
      <c r="Z273" s="17">
        <v>1907549</v>
      </c>
      <c r="AB273" s="17">
        <v>0</v>
      </c>
      <c r="AD273" s="17">
        <v>0</v>
      </c>
      <c r="AF273" s="17">
        <v>135730</v>
      </c>
      <c r="AH273" s="17">
        <v>0</v>
      </c>
      <c r="AJ273" s="17">
        <v>0</v>
      </c>
      <c r="AL273" s="17">
        <v>0</v>
      </c>
      <c r="AN273" s="17">
        <v>0</v>
      </c>
      <c r="AP273" s="172">
        <v>0</v>
      </c>
      <c r="AR273" s="17">
        <v>228531</v>
      </c>
      <c r="AT273" s="17">
        <v>2183355</v>
      </c>
      <c r="AV273" s="185">
        <v>0</v>
      </c>
      <c r="AW273" s="1" t="s">
        <v>5655</v>
      </c>
      <c r="AX273" s="1" t="str">
        <f t="shared" si="4"/>
        <v>No</v>
      </c>
    </row>
    <row r="274" spans="1:50" x14ac:dyDescent="0.2">
      <c r="A274" s="1" t="s">
        <v>348</v>
      </c>
      <c r="B274" s="1" t="s">
        <v>349</v>
      </c>
      <c r="C274" s="1" t="s">
        <v>77</v>
      </c>
      <c r="D274" s="174">
        <v>5016</v>
      </c>
      <c r="E274" s="177">
        <v>50016</v>
      </c>
      <c r="F274" s="1" t="s">
        <v>196</v>
      </c>
      <c r="G274" s="1" t="s">
        <v>192</v>
      </c>
      <c r="H274" s="17">
        <v>1368035</v>
      </c>
      <c r="I274" s="12">
        <v>328</v>
      </c>
      <c r="J274" s="1" t="s">
        <v>11</v>
      </c>
      <c r="K274" s="1" t="s">
        <v>8</v>
      </c>
      <c r="L274" s="4">
        <v>268</v>
      </c>
      <c r="N274" s="186">
        <v>0</v>
      </c>
      <c r="P274" s="14">
        <v>11.914999999999999</v>
      </c>
      <c r="R274" s="14">
        <v>3.8923000000000001</v>
      </c>
      <c r="T274" s="14">
        <v>16.546099999999999</v>
      </c>
      <c r="V274" s="17">
        <v>13902397</v>
      </c>
      <c r="X274" s="17">
        <v>16812732</v>
      </c>
      <c r="Z274" s="17">
        <v>13619995</v>
      </c>
      <c r="AB274" s="17">
        <v>3192737</v>
      </c>
      <c r="AD274" s="17">
        <v>1253243</v>
      </c>
      <c r="AF274" s="17">
        <v>1143094</v>
      </c>
      <c r="AH274" s="17">
        <v>110149</v>
      </c>
      <c r="AJ274" s="17">
        <v>0</v>
      </c>
      <c r="AL274" s="17">
        <v>0</v>
      </c>
      <c r="AN274" s="17">
        <v>0</v>
      </c>
      <c r="AP274" s="172">
        <v>0</v>
      </c>
      <c r="AR274" s="17">
        <v>18913789</v>
      </c>
      <c r="AT274" s="17">
        <v>73617347</v>
      </c>
      <c r="AV274" s="185">
        <v>962.6</v>
      </c>
      <c r="AW274" s="1" t="s">
        <v>5655</v>
      </c>
      <c r="AX274" s="1" t="str">
        <f t="shared" si="4"/>
        <v>No</v>
      </c>
    </row>
    <row r="275" spans="1:50" x14ac:dyDescent="0.2">
      <c r="A275" s="1" t="s">
        <v>818</v>
      </c>
      <c r="B275" s="1" t="s">
        <v>819</v>
      </c>
      <c r="C275" s="1" t="s">
        <v>50</v>
      </c>
      <c r="D275" s="174">
        <v>4018</v>
      </c>
      <c r="E275" s="177">
        <v>40018</v>
      </c>
      <c r="F275" s="1" t="s">
        <v>196</v>
      </c>
      <c r="G275" s="1" t="s">
        <v>192</v>
      </c>
      <c r="H275" s="17">
        <v>972546</v>
      </c>
      <c r="I275" s="12">
        <v>328</v>
      </c>
      <c r="J275" s="1" t="s">
        <v>11</v>
      </c>
      <c r="K275" s="1" t="s">
        <v>12</v>
      </c>
      <c r="L275" s="4">
        <v>2</v>
      </c>
      <c r="N275" s="186">
        <v>0</v>
      </c>
      <c r="P275" s="14">
        <v>7.0972999999999997</v>
      </c>
      <c r="R275" s="14">
        <v>3.03</v>
      </c>
      <c r="T275" s="14">
        <v>10.493</v>
      </c>
      <c r="V275" s="17">
        <v>36599</v>
      </c>
      <c r="X275" s="17">
        <v>48250</v>
      </c>
      <c r="Z275" s="17">
        <v>35685</v>
      </c>
      <c r="AB275" s="17">
        <v>12565</v>
      </c>
      <c r="AD275" s="17">
        <v>6298</v>
      </c>
      <c r="AF275" s="17">
        <v>5028</v>
      </c>
      <c r="AH275" s="17">
        <v>1270</v>
      </c>
      <c r="AJ275" s="17">
        <v>0</v>
      </c>
      <c r="AL275" s="17">
        <v>0</v>
      </c>
      <c r="AN275" s="17">
        <v>0</v>
      </c>
      <c r="AP275" s="172">
        <v>0</v>
      </c>
      <c r="AR275" s="17">
        <v>52759</v>
      </c>
      <c r="AT275" s="17">
        <v>159860</v>
      </c>
      <c r="AV275" s="185">
        <v>11.1</v>
      </c>
      <c r="AW275" s="1" t="s">
        <v>5655</v>
      </c>
      <c r="AX275" s="1" t="str">
        <f t="shared" si="4"/>
        <v>No</v>
      </c>
    </row>
    <row r="276" spans="1:50" x14ac:dyDescent="0.2">
      <c r="A276" s="1" t="s">
        <v>818</v>
      </c>
      <c r="B276" s="1" t="s">
        <v>819</v>
      </c>
      <c r="C276" s="1" t="s">
        <v>50</v>
      </c>
      <c r="D276" s="174">
        <v>4018</v>
      </c>
      <c r="E276" s="177">
        <v>40018</v>
      </c>
      <c r="F276" s="1" t="s">
        <v>196</v>
      </c>
      <c r="G276" s="1" t="s">
        <v>192</v>
      </c>
      <c r="H276" s="17">
        <v>972546</v>
      </c>
      <c r="I276" s="12">
        <v>328</v>
      </c>
      <c r="J276" s="1" t="s">
        <v>10</v>
      </c>
      <c r="K276" s="1" t="s">
        <v>12</v>
      </c>
      <c r="L276" s="4">
        <v>87</v>
      </c>
      <c r="N276" s="186">
        <v>0</v>
      </c>
      <c r="P276" s="14">
        <v>15.477399999999999</v>
      </c>
      <c r="R276" s="14">
        <v>8.9403000000000006</v>
      </c>
      <c r="T276" s="14">
        <v>1.7645999999999999</v>
      </c>
      <c r="V276" s="17">
        <v>0</v>
      </c>
      <c r="X276" s="17">
        <v>3749907</v>
      </c>
      <c r="Z276" s="17">
        <v>3314655</v>
      </c>
      <c r="AB276" s="17">
        <v>435252</v>
      </c>
      <c r="AD276" s="17">
        <v>251230</v>
      </c>
      <c r="AF276" s="17">
        <v>214161</v>
      </c>
      <c r="AH276" s="17">
        <v>37069</v>
      </c>
      <c r="AJ276" s="17">
        <v>0</v>
      </c>
      <c r="AL276" s="17">
        <v>0</v>
      </c>
      <c r="AN276" s="17">
        <v>0</v>
      </c>
      <c r="AP276" s="172">
        <v>0</v>
      </c>
      <c r="AR276" s="17">
        <v>377908</v>
      </c>
      <c r="AT276" s="17">
        <v>3378628</v>
      </c>
      <c r="AV276" s="185">
        <v>0</v>
      </c>
      <c r="AW276" s="1" t="s">
        <v>5655</v>
      </c>
      <c r="AX276" s="1" t="str">
        <f t="shared" si="4"/>
        <v>No</v>
      </c>
    </row>
    <row r="277" spans="1:50" x14ac:dyDescent="0.2">
      <c r="A277" s="1" t="s">
        <v>348</v>
      </c>
      <c r="B277" s="1" t="s">
        <v>349</v>
      </c>
      <c r="C277" s="1" t="s">
        <v>77</v>
      </c>
      <c r="D277" s="174">
        <v>5016</v>
      </c>
      <c r="E277" s="177">
        <v>50016</v>
      </c>
      <c r="F277" s="1" t="s">
        <v>196</v>
      </c>
      <c r="G277" s="1" t="s">
        <v>192</v>
      </c>
      <c r="H277" s="17">
        <v>1368035</v>
      </c>
      <c r="I277" s="12">
        <v>328</v>
      </c>
      <c r="J277" s="1" t="s">
        <v>10</v>
      </c>
      <c r="K277" s="1" t="s">
        <v>12</v>
      </c>
      <c r="L277" s="4">
        <v>60</v>
      </c>
      <c r="N277" s="186">
        <v>0</v>
      </c>
      <c r="P277" s="14">
        <v>19.422899999999998</v>
      </c>
      <c r="R277" s="14">
        <v>10.401199999999999</v>
      </c>
      <c r="T277" s="14">
        <v>1.5938000000000001</v>
      </c>
      <c r="V277" s="17">
        <v>0</v>
      </c>
      <c r="X277" s="17">
        <v>4064420</v>
      </c>
      <c r="Z277" s="17">
        <v>3551774</v>
      </c>
      <c r="AB277" s="17">
        <v>512646</v>
      </c>
      <c r="AD277" s="17">
        <v>204958</v>
      </c>
      <c r="AF277" s="17">
        <v>182865</v>
      </c>
      <c r="AH277" s="17">
        <v>22093</v>
      </c>
      <c r="AJ277" s="17">
        <v>0</v>
      </c>
      <c r="AL277" s="17">
        <v>0</v>
      </c>
      <c r="AN277" s="17">
        <v>0</v>
      </c>
      <c r="AP277" s="172">
        <v>0</v>
      </c>
      <c r="AR277" s="17">
        <v>291455</v>
      </c>
      <c r="AT277" s="17">
        <v>3031477</v>
      </c>
      <c r="AV277" s="185">
        <v>0</v>
      </c>
      <c r="AW277" s="1" t="s">
        <v>5655</v>
      </c>
      <c r="AX277" s="1" t="str">
        <f t="shared" si="4"/>
        <v>No</v>
      </c>
    </row>
    <row r="278" spans="1:50" x14ac:dyDescent="0.2">
      <c r="A278" s="1" t="s">
        <v>5925</v>
      </c>
      <c r="B278" s="1" t="s">
        <v>1248</v>
      </c>
      <c r="C278" s="1" t="s">
        <v>73</v>
      </c>
      <c r="D278" s="174">
        <v>2206</v>
      </c>
      <c r="E278" s="177">
        <v>20206</v>
      </c>
      <c r="F278" s="1" t="s">
        <v>194</v>
      </c>
      <c r="G278" s="1" t="s">
        <v>192</v>
      </c>
      <c r="H278" s="17">
        <v>18351295</v>
      </c>
      <c r="I278" s="12">
        <v>323</v>
      </c>
      <c r="J278" s="1" t="s">
        <v>11</v>
      </c>
      <c r="K278" s="1" t="s">
        <v>12</v>
      </c>
      <c r="L278" s="4">
        <v>227</v>
      </c>
      <c r="N278" s="186">
        <v>0</v>
      </c>
      <c r="P278" s="14">
        <v>11.5945</v>
      </c>
      <c r="R278" s="14">
        <v>5.5195999999999996</v>
      </c>
      <c r="T278" s="14">
        <v>32.289200000000001</v>
      </c>
      <c r="V278" s="17">
        <v>8331264</v>
      </c>
      <c r="X278" s="17">
        <v>9678194</v>
      </c>
      <c r="Z278" s="17">
        <v>8251889</v>
      </c>
      <c r="AB278" s="17">
        <v>1426305</v>
      </c>
      <c r="AD278" s="17">
        <v>795633</v>
      </c>
      <c r="AF278" s="17">
        <v>711705</v>
      </c>
      <c r="AH278" s="17">
        <v>83928</v>
      </c>
      <c r="AJ278" s="17">
        <v>0</v>
      </c>
      <c r="AL278" s="17">
        <v>0</v>
      </c>
      <c r="AN278" s="17">
        <v>0</v>
      </c>
      <c r="AP278" s="172">
        <v>0</v>
      </c>
      <c r="AR278" s="17">
        <v>22980391</v>
      </c>
      <c r="AT278" s="17">
        <v>126842031</v>
      </c>
      <c r="AV278" s="185">
        <v>752.7</v>
      </c>
      <c r="AW278" s="1" t="s">
        <v>5655</v>
      </c>
      <c r="AX278" s="1" t="str">
        <f t="shared" si="4"/>
        <v>No</v>
      </c>
    </row>
    <row r="279" spans="1:50" x14ac:dyDescent="0.2">
      <c r="A279" s="1" t="s">
        <v>5925</v>
      </c>
      <c r="B279" s="1" t="s">
        <v>1248</v>
      </c>
      <c r="C279" s="1" t="s">
        <v>73</v>
      </c>
      <c r="D279" s="174">
        <v>2206</v>
      </c>
      <c r="E279" s="177">
        <v>20206</v>
      </c>
      <c r="F279" s="1" t="s">
        <v>194</v>
      </c>
      <c r="G279" s="1" t="s">
        <v>192</v>
      </c>
      <c r="H279" s="17">
        <v>18351295</v>
      </c>
      <c r="I279" s="12">
        <v>323</v>
      </c>
      <c r="J279" s="1" t="s">
        <v>10</v>
      </c>
      <c r="K279" s="1" t="s">
        <v>12</v>
      </c>
      <c r="L279" s="4">
        <v>96</v>
      </c>
      <c r="N279" s="186">
        <v>0</v>
      </c>
      <c r="P279" s="14">
        <v>11.854699999999999</v>
      </c>
      <c r="R279" s="14">
        <v>8.06</v>
      </c>
      <c r="T279" s="14">
        <v>1.5286</v>
      </c>
      <c r="V279" s="17">
        <v>0</v>
      </c>
      <c r="X279" s="17">
        <v>2991913</v>
      </c>
      <c r="Z279" s="17">
        <v>2575741</v>
      </c>
      <c r="AB279" s="17">
        <v>416172</v>
      </c>
      <c r="AD279" s="17">
        <v>248878</v>
      </c>
      <c r="AF279" s="17">
        <v>217276</v>
      </c>
      <c r="AH279" s="17">
        <v>31602</v>
      </c>
      <c r="AJ279" s="17">
        <v>0</v>
      </c>
      <c r="AL279" s="17">
        <v>0</v>
      </c>
      <c r="AN279" s="17">
        <v>0</v>
      </c>
      <c r="AP279" s="172">
        <v>0</v>
      </c>
      <c r="AR279" s="17">
        <v>332131</v>
      </c>
      <c r="AT279" s="17">
        <v>2676961</v>
      </c>
      <c r="AV279" s="185">
        <v>0</v>
      </c>
      <c r="AW279" s="1" t="s">
        <v>5655</v>
      </c>
      <c r="AX279" s="1" t="str">
        <f t="shared" si="4"/>
        <v>No</v>
      </c>
    </row>
    <row r="280" spans="1:50" x14ac:dyDescent="0.2">
      <c r="A280" s="1" t="s">
        <v>784</v>
      </c>
      <c r="B280" s="1" t="s">
        <v>382</v>
      </c>
      <c r="C280" s="1" t="s">
        <v>55</v>
      </c>
      <c r="D280" s="174">
        <v>5031</v>
      </c>
      <c r="E280" s="177">
        <v>50031</v>
      </c>
      <c r="F280" s="1" t="s">
        <v>196</v>
      </c>
      <c r="G280" s="1" t="s">
        <v>192</v>
      </c>
      <c r="H280" s="17">
        <v>3734090</v>
      </c>
      <c r="I280" s="12">
        <v>322</v>
      </c>
      <c r="J280" s="1" t="s">
        <v>10</v>
      </c>
      <c r="K280" s="1" t="s">
        <v>8</v>
      </c>
      <c r="L280" s="4">
        <v>85</v>
      </c>
      <c r="N280" s="186">
        <v>0</v>
      </c>
      <c r="P280" s="14">
        <v>16.445900000000002</v>
      </c>
      <c r="R280" s="14">
        <v>8.58</v>
      </c>
      <c r="T280" s="14">
        <v>1.7914000000000001</v>
      </c>
      <c r="V280" s="17">
        <v>0</v>
      </c>
      <c r="X280" s="17">
        <v>3349499</v>
      </c>
      <c r="Z280" s="17">
        <v>2869373</v>
      </c>
      <c r="AB280" s="17">
        <v>480126</v>
      </c>
      <c r="AD280" s="17">
        <v>202361</v>
      </c>
      <c r="AF280" s="17">
        <v>174473</v>
      </c>
      <c r="AH280" s="17">
        <v>27888</v>
      </c>
      <c r="AJ280" s="17">
        <v>0</v>
      </c>
      <c r="AL280" s="17">
        <v>0</v>
      </c>
      <c r="AN280" s="17">
        <v>0</v>
      </c>
      <c r="AP280" s="172">
        <v>0</v>
      </c>
      <c r="AR280" s="17">
        <v>312550</v>
      </c>
      <c r="AT280" s="17">
        <v>2681679</v>
      </c>
      <c r="AV280" s="185">
        <v>0</v>
      </c>
      <c r="AW280" s="1" t="s">
        <v>5655</v>
      </c>
      <c r="AX280" s="1" t="str">
        <f t="shared" si="4"/>
        <v>No</v>
      </c>
    </row>
    <row r="281" spans="1:50" x14ac:dyDescent="0.2">
      <c r="A281" s="1" t="s">
        <v>784</v>
      </c>
      <c r="B281" s="1" t="s">
        <v>382</v>
      </c>
      <c r="C281" s="1" t="s">
        <v>55</v>
      </c>
      <c r="D281" s="174">
        <v>5031</v>
      </c>
      <c r="E281" s="177">
        <v>50031</v>
      </c>
      <c r="F281" s="1" t="s">
        <v>196</v>
      </c>
      <c r="G281" s="1" t="s">
        <v>192</v>
      </c>
      <c r="H281" s="17">
        <v>3734090</v>
      </c>
      <c r="I281" s="12">
        <v>322</v>
      </c>
      <c r="J281" s="1" t="s">
        <v>11</v>
      </c>
      <c r="K281" s="1" t="s">
        <v>8</v>
      </c>
      <c r="L281" s="4">
        <v>220</v>
      </c>
      <c r="N281" s="186">
        <v>0</v>
      </c>
      <c r="P281" s="14">
        <v>16.689299999999999</v>
      </c>
      <c r="R281" s="14">
        <v>9.3191000000000006</v>
      </c>
      <c r="T281" s="14">
        <v>13.5967</v>
      </c>
      <c r="V281" s="17">
        <v>10069773</v>
      </c>
      <c r="X281" s="17">
        <v>12544198</v>
      </c>
      <c r="Z281" s="17">
        <v>10031460</v>
      </c>
      <c r="AB281" s="17">
        <v>2512738</v>
      </c>
      <c r="AD281" s="17">
        <v>680103</v>
      </c>
      <c r="AF281" s="17">
        <v>601073</v>
      </c>
      <c r="AH281" s="17">
        <v>79030</v>
      </c>
      <c r="AJ281" s="17">
        <v>0</v>
      </c>
      <c r="AL281" s="17">
        <v>0</v>
      </c>
      <c r="AN281" s="17">
        <v>0</v>
      </c>
      <c r="AP281" s="172">
        <v>0</v>
      </c>
      <c r="AR281" s="17">
        <v>8172636</v>
      </c>
      <c r="AT281" s="17">
        <v>76162014</v>
      </c>
      <c r="AV281" s="185">
        <v>1380</v>
      </c>
      <c r="AW281" s="1" t="s">
        <v>5655</v>
      </c>
      <c r="AX281" s="1" t="str">
        <f t="shared" si="4"/>
        <v>No</v>
      </c>
    </row>
    <row r="282" spans="1:50" x14ac:dyDescent="0.2">
      <c r="A282" s="1" t="s">
        <v>784</v>
      </c>
      <c r="B282" s="1" t="s">
        <v>382</v>
      </c>
      <c r="C282" s="1" t="s">
        <v>55</v>
      </c>
      <c r="D282" s="174">
        <v>5031</v>
      </c>
      <c r="E282" s="177">
        <v>50031</v>
      </c>
      <c r="F282" s="1" t="s">
        <v>196</v>
      </c>
      <c r="G282" s="1" t="s">
        <v>192</v>
      </c>
      <c r="H282" s="17">
        <v>3734090</v>
      </c>
      <c r="I282" s="12">
        <v>322</v>
      </c>
      <c r="J282" s="1" t="s">
        <v>10</v>
      </c>
      <c r="K282" s="1" t="s">
        <v>12</v>
      </c>
      <c r="L282" s="4">
        <v>17</v>
      </c>
      <c r="N282" s="186">
        <v>0</v>
      </c>
      <c r="P282" s="14">
        <v>11.9391</v>
      </c>
      <c r="R282" s="14">
        <v>4.2476000000000003</v>
      </c>
      <c r="T282" s="14">
        <v>3.5392000000000001</v>
      </c>
      <c r="V282" s="17">
        <v>0</v>
      </c>
      <c r="X282" s="17">
        <v>330783</v>
      </c>
      <c r="Z282" s="17">
        <v>309987</v>
      </c>
      <c r="AB282" s="17">
        <v>20796</v>
      </c>
      <c r="AD282" s="17">
        <v>29011</v>
      </c>
      <c r="AF282" s="17">
        <v>25964</v>
      </c>
      <c r="AH282" s="17">
        <v>3047</v>
      </c>
      <c r="AJ282" s="17">
        <v>0</v>
      </c>
      <c r="AL282" s="17">
        <v>0</v>
      </c>
      <c r="AN282" s="17">
        <v>0</v>
      </c>
      <c r="AP282" s="172">
        <v>0</v>
      </c>
      <c r="AR282" s="17">
        <v>91891</v>
      </c>
      <c r="AT282" s="17">
        <v>390317</v>
      </c>
      <c r="AV282" s="185">
        <v>0</v>
      </c>
      <c r="AW282" s="1" t="s">
        <v>5655</v>
      </c>
      <c r="AX282" s="1" t="str">
        <f t="shared" si="4"/>
        <v>No</v>
      </c>
    </row>
    <row r="283" spans="1:50" x14ac:dyDescent="0.2">
      <c r="A283" s="1" t="s">
        <v>557</v>
      </c>
      <c r="B283" s="1" t="s">
        <v>558</v>
      </c>
      <c r="C283" s="1" t="s">
        <v>59</v>
      </c>
      <c r="D283" s="174">
        <v>7005</v>
      </c>
      <c r="E283" s="177">
        <v>70005</v>
      </c>
      <c r="F283" s="1" t="s">
        <v>196</v>
      </c>
      <c r="G283" s="1" t="s">
        <v>192</v>
      </c>
      <c r="H283" s="17">
        <v>1519417</v>
      </c>
      <c r="I283" s="12">
        <v>311</v>
      </c>
      <c r="J283" s="1" t="s">
        <v>26</v>
      </c>
      <c r="K283" s="1" t="s">
        <v>8</v>
      </c>
      <c r="L283" s="4">
        <v>11</v>
      </c>
      <c r="N283" s="186">
        <v>0</v>
      </c>
      <c r="P283" s="14">
        <v>10.107200000000001</v>
      </c>
      <c r="R283" s="14">
        <v>2.7526000000000002</v>
      </c>
      <c r="T283" s="14">
        <v>25.7637</v>
      </c>
      <c r="V283" s="17">
        <v>456285</v>
      </c>
      <c r="X283" s="17">
        <v>493486</v>
      </c>
      <c r="Z283" s="17">
        <v>455147</v>
      </c>
      <c r="AB283" s="17">
        <v>38339</v>
      </c>
      <c r="AD283" s="17">
        <v>47142</v>
      </c>
      <c r="AF283" s="17">
        <v>45032</v>
      </c>
      <c r="AH283" s="17">
        <v>2110</v>
      </c>
      <c r="AJ283" s="17">
        <v>0</v>
      </c>
      <c r="AL283" s="17">
        <v>0</v>
      </c>
      <c r="AN283" s="17">
        <v>0</v>
      </c>
      <c r="AP283" s="172">
        <v>0</v>
      </c>
      <c r="AR283" s="17">
        <v>1160189</v>
      </c>
      <c r="AT283" s="17">
        <v>3193498</v>
      </c>
      <c r="AV283" s="185">
        <v>10.07</v>
      </c>
      <c r="AW283" s="1" t="s">
        <v>5655</v>
      </c>
      <c r="AX283" s="1" t="str">
        <f t="shared" si="4"/>
        <v>No</v>
      </c>
    </row>
    <row r="284" spans="1:50" x14ac:dyDescent="0.2">
      <c r="A284" s="1" t="s">
        <v>557</v>
      </c>
      <c r="B284" s="1" t="s">
        <v>558</v>
      </c>
      <c r="C284" s="1" t="s">
        <v>59</v>
      </c>
      <c r="D284" s="174">
        <v>7005</v>
      </c>
      <c r="E284" s="177">
        <v>70005</v>
      </c>
      <c r="F284" s="1" t="s">
        <v>196</v>
      </c>
      <c r="G284" s="1" t="s">
        <v>192</v>
      </c>
      <c r="H284" s="17">
        <v>1519417</v>
      </c>
      <c r="I284" s="12">
        <v>311</v>
      </c>
      <c r="J284" s="1" t="s">
        <v>10</v>
      </c>
      <c r="K284" s="1" t="s">
        <v>12</v>
      </c>
      <c r="L284" s="4">
        <v>57</v>
      </c>
      <c r="N284" s="186">
        <v>0</v>
      </c>
      <c r="P284" s="14">
        <v>16.556699999999999</v>
      </c>
      <c r="R284" s="14">
        <v>8.1499000000000006</v>
      </c>
      <c r="T284" s="14">
        <v>1.5643</v>
      </c>
      <c r="V284" s="17">
        <v>0</v>
      </c>
      <c r="X284" s="17">
        <v>2563375</v>
      </c>
      <c r="Z284" s="17">
        <v>2273133</v>
      </c>
      <c r="AB284" s="17">
        <v>290242</v>
      </c>
      <c r="AD284" s="17">
        <v>159442</v>
      </c>
      <c r="AF284" s="17">
        <v>137294</v>
      </c>
      <c r="AH284" s="17">
        <v>22148</v>
      </c>
      <c r="AJ284" s="17">
        <v>0</v>
      </c>
      <c r="AL284" s="17">
        <v>0</v>
      </c>
      <c r="AN284" s="17">
        <v>0</v>
      </c>
      <c r="AP284" s="172">
        <v>0</v>
      </c>
      <c r="AR284" s="17">
        <v>214773</v>
      </c>
      <c r="AT284" s="17">
        <v>1750386</v>
      </c>
      <c r="AV284" s="185">
        <v>0</v>
      </c>
      <c r="AW284" s="1" t="s">
        <v>5655</v>
      </c>
      <c r="AX284" s="1" t="str">
        <f t="shared" si="4"/>
        <v>No</v>
      </c>
    </row>
    <row r="285" spans="1:50" x14ac:dyDescent="0.2">
      <c r="A285" s="1" t="s">
        <v>557</v>
      </c>
      <c r="B285" s="1" t="s">
        <v>558</v>
      </c>
      <c r="C285" s="1" t="s">
        <v>59</v>
      </c>
      <c r="D285" s="174">
        <v>7005</v>
      </c>
      <c r="E285" s="177">
        <v>70005</v>
      </c>
      <c r="F285" s="1" t="s">
        <v>196</v>
      </c>
      <c r="G285" s="1" t="s">
        <v>192</v>
      </c>
      <c r="H285" s="17">
        <v>1519417</v>
      </c>
      <c r="I285" s="12">
        <v>311</v>
      </c>
      <c r="J285" s="1" t="s">
        <v>11</v>
      </c>
      <c r="K285" s="1" t="s">
        <v>8</v>
      </c>
      <c r="L285" s="4">
        <v>160</v>
      </c>
      <c r="N285" s="186">
        <v>0</v>
      </c>
      <c r="P285" s="14">
        <v>13.7552</v>
      </c>
      <c r="R285" s="14">
        <v>3.6674000000000002</v>
      </c>
      <c r="T285" s="14">
        <v>21.167100000000001</v>
      </c>
      <c r="V285" s="17">
        <v>7404621</v>
      </c>
      <c r="X285" s="17">
        <v>8382473</v>
      </c>
      <c r="Z285" s="17">
        <v>7385703</v>
      </c>
      <c r="AB285" s="17">
        <v>996770</v>
      </c>
      <c r="AD285" s="17">
        <v>577747</v>
      </c>
      <c r="AF285" s="17">
        <v>536938</v>
      </c>
      <c r="AH285" s="17">
        <v>40809</v>
      </c>
      <c r="AJ285" s="17">
        <v>0</v>
      </c>
      <c r="AL285" s="17">
        <v>0</v>
      </c>
      <c r="AN285" s="17">
        <v>0</v>
      </c>
      <c r="AP285" s="172">
        <v>0</v>
      </c>
      <c r="AR285" s="17">
        <v>11365396</v>
      </c>
      <c r="AT285" s="17">
        <v>41681970</v>
      </c>
      <c r="AV285" s="185">
        <v>963.8</v>
      </c>
      <c r="AW285" s="1" t="s">
        <v>5655</v>
      </c>
      <c r="AX285" s="1" t="str">
        <f t="shared" si="4"/>
        <v>No</v>
      </c>
    </row>
    <row r="286" spans="1:50" x14ac:dyDescent="0.2">
      <c r="A286" s="1" t="s">
        <v>557</v>
      </c>
      <c r="B286" s="1" t="s">
        <v>558</v>
      </c>
      <c r="C286" s="1" t="s">
        <v>59</v>
      </c>
      <c r="D286" s="174">
        <v>7005</v>
      </c>
      <c r="E286" s="177">
        <v>70005</v>
      </c>
      <c r="F286" s="1" t="s">
        <v>196</v>
      </c>
      <c r="G286" s="1" t="s">
        <v>192</v>
      </c>
      <c r="H286" s="17">
        <v>1519417</v>
      </c>
      <c r="I286" s="12">
        <v>311</v>
      </c>
      <c r="J286" s="1" t="s">
        <v>13</v>
      </c>
      <c r="K286" s="1" t="s">
        <v>12</v>
      </c>
      <c r="L286" s="4">
        <v>27</v>
      </c>
      <c r="N286" s="186">
        <v>0</v>
      </c>
      <c r="P286" s="14">
        <v>37.585500000000003</v>
      </c>
      <c r="R286" s="14">
        <v>35.536000000000001</v>
      </c>
      <c r="T286" s="14">
        <v>4.8682999999999996</v>
      </c>
      <c r="V286" s="17">
        <v>0</v>
      </c>
      <c r="X286" s="17">
        <v>417049</v>
      </c>
      <c r="Z286" s="17">
        <v>417049</v>
      </c>
      <c r="AB286" s="17">
        <v>0</v>
      </c>
      <c r="AD286" s="17">
        <v>11096</v>
      </c>
      <c r="AF286" s="17">
        <v>11096</v>
      </c>
      <c r="AH286" s="17">
        <v>0</v>
      </c>
      <c r="AJ286" s="17">
        <v>0</v>
      </c>
      <c r="AL286" s="17">
        <v>0</v>
      </c>
      <c r="AN286" s="17">
        <v>0</v>
      </c>
      <c r="AP286" s="172">
        <v>0</v>
      </c>
      <c r="AR286" s="17">
        <v>54019</v>
      </c>
      <c r="AT286" s="17">
        <v>1919621</v>
      </c>
      <c r="AV286" s="185">
        <v>0</v>
      </c>
      <c r="AW286" s="1" t="s">
        <v>5655</v>
      </c>
      <c r="AX286" s="1" t="str">
        <f t="shared" si="4"/>
        <v>No</v>
      </c>
    </row>
    <row r="287" spans="1:50" x14ac:dyDescent="0.2">
      <c r="A287" s="1" t="s">
        <v>557</v>
      </c>
      <c r="B287" s="1" t="s">
        <v>558</v>
      </c>
      <c r="C287" s="1" t="s">
        <v>59</v>
      </c>
      <c r="D287" s="174">
        <v>7005</v>
      </c>
      <c r="E287" s="177">
        <v>70005</v>
      </c>
      <c r="F287" s="1" t="s">
        <v>196</v>
      </c>
      <c r="G287" s="1" t="s">
        <v>192</v>
      </c>
      <c r="H287" s="17">
        <v>1519417</v>
      </c>
      <c r="I287" s="12">
        <v>311</v>
      </c>
      <c r="J287" s="1" t="s">
        <v>15</v>
      </c>
      <c r="K287" s="1" t="s">
        <v>12</v>
      </c>
      <c r="L287" s="4">
        <v>47</v>
      </c>
      <c r="N287" s="186">
        <v>0</v>
      </c>
      <c r="P287" s="14">
        <v>22.303000000000001</v>
      </c>
      <c r="R287" s="14">
        <v>5.9602000000000004</v>
      </c>
      <c r="T287" s="14">
        <v>3.8243</v>
      </c>
      <c r="V287" s="17">
        <v>0</v>
      </c>
      <c r="X287" s="17">
        <v>0</v>
      </c>
      <c r="Z287" s="17">
        <v>521110</v>
      </c>
      <c r="AB287" s="17">
        <v>0</v>
      </c>
      <c r="AD287" s="17">
        <v>0</v>
      </c>
      <c r="AF287" s="17">
        <v>23365</v>
      </c>
      <c r="AH287" s="17">
        <v>0</v>
      </c>
      <c r="AJ287" s="17">
        <v>0</v>
      </c>
      <c r="AL287" s="17">
        <v>0</v>
      </c>
      <c r="AN287" s="17">
        <v>0</v>
      </c>
      <c r="AP287" s="172">
        <v>0</v>
      </c>
      <c r="AR287" s="17">
        <v>89355</v>
      </c>
      <c r="AT287" s="17">
        <v>532574</v>
      </c>
      <c r="AV287" s="185">
        <v>0</v>
      </c>
      <c r="AW287" s="1" t="s">
        <v>5655</v>
      </c>
      <c r="AX287" s="1" t="str">
        <f t="shared" si="4"/>
        <v>No</v>
      </c>
    </row>
    <row r="288" spans="1:50" x14ac:dyDescent="0.2">
      <c r="A288" s="1" t="s">
        <v>557</v>
      </c>
      <c r="B288" s="1" t="s">
        <v>558</v>
      </c>
      <c r="C288" s="1" t="s">
        <v>59</v>
      </c>
      <c r="D288" s="174">
        <v>7005</v>
      </c>
      <c r="E288" s="177">
        <v>70005</v>
      </c>
      <c r="F288" s="1" t="s">
        <v>196</v>
      </c>
      <c r="G288" s="1" t="s">
        <v>192</v>
      </c>
      <c r="H288" s="17">
        <v>1519417</v>
      </c>
      <c r="I288" s="12">
        <v>311</v>
      </c>
      <c r="J288" s="1" t="s">
        <v>10</v>
      </c>
      <c r="K288" s="1" t="s">
        <v>8</v>
      </c>
      <c r="L288" s="4">
        <v>9</v>
      </c>
      <c r="N288" s="186">
        <v>0</v>
      </c>
      <c r="P288" s="14">
        <v>9.3209</v>
      </c>
      <c r="R288" s="14">
        <v>4.1700999999999997</v>
      </c>
      <c r="T288" s="14">
        <v>3.7282999999999999</v>
      </c>
      <c r="V288" s="17">
        <v>0</v>
      </c>
      <c r="X288" s="17">
        <v>284127</v>
      </c>
      <c r="Z288" s="17">
        <v>184013</v>
      </c>
      <c r="AB288" s="17">
        <v>100114</v>
      </c>
      <c r="AD288" s="17">
        <v>23436</v>
      </c>
      <c r="AF288" s="17">
        <v>19742</v>
      </c>
      <c r="AH288" s="17">
        <v>3694</v>
      </c>
      <c r="AJ288" s="17">
        <v>0</v>
      </c>
      <c r="AL288" s="17">
        <v>0</v>
      </c>
      <c r="AN288" s="17">
        <v>0</v>
      </c>
      <c r="AP288" s="172">
        <v>0</v>
      </c>
      <c r="AR288" s="17">
        <v>73604</v>
      </c>
      <c r="AT288" s="17">
        <v>306934</v>
      </c>
      <c r="AV288" s="185">
        <v>0</v>
      </c>
      <c r="AW288" s="1" t="s">
        <v>5655</v>
      </c>
      <c r="AX288" s="1" t="str">
        <f t="shared" si="4"/>
        <v>No</v>
      </c>
    </row>
    <row r="289" spans="1:50" x14ac:dyDescent="0.2">
      <c r="A289" s="1" t="s">
        <v>5926</v>
      </c>
      <c r="B289" s="1" t="s">
        <v>382</v>
      </c>
      <c r="C289" s="1" t="s">
        <v>55</v>
      </c>
      <c r="D289" s="174">
        <v>5119</v>
      </c>
      <c r="E289" s="177">
        <v>50119</v>
      </c>
      <c r="F289" s="1" t="s">
        <v>194</v>
      </c>
      <c r="G289" s="1" t="s">
        <v>192</v>
      </c>
      <c r="H289" s="17">
        <v>3734090</v>
      </c>
      <c r="I289" s="12">
        <v>309</v>
      </c>
      <c r="J289" s="1" t="s">
        <v>10</v>
      </c>
      <c r="K289" s="1" t="s">
        <v>12</v>
      </c>
      <c r="L289" s="4">
        <v>66</v>
      </c>
      <c r="N289" s="186">
        <v>0</v>
      </c>
      <c r="P289" s="14">
        <v>20.863800000000001</v>
      </c>
      <c r="R289" s="14">
        <v>10.0341</v>
      </c>
      <c r="T289" s="14">
        <v>2.3706</v>
      </c>
      <c r="V289" s="17">
        <v>0</v>
      </c>
      <c r="X289" s="17">
        <v>3259224</v>
      </c>
      <c r="Z289" s="17">
        <v>2923270</v>
      </c>
      <c r="AB289" s="17">
        <v>335954</v>
      </c>
      <c r="AD289" s="17">
        <v>155499</v>
      </c>
      <c r="AF289" s="17">
        <v>140112</v>
      </c>
      <c r="AH289" s="17">
        <v>15387</v>
      </c>
      <c r="AJ289" s="17">
        <v>0</v>
      </c>
      <c r="AL289" s="17">
        <v>0</v>
      </c>
      <c r="AN289" s="17">
        <v>0</v>
      </c>
      <c r="AP289" s="172">
        <v>0</v>
      </c>
      <c r="AR289" s="17">
        <v>332151</v>
      </c>
      <c r="AT289" s="17">
        <v>3332821</v>
      </c>
      <c r="AV289" s="185">
        <v>0</v>
      </c>
      <c r="AW289" s="1" t="s">
        <v>5655</v>
      </c>
      <c r="AX289" s="1" t="str">
        <f t="shared" si="4"/>
        <v>No</v>
      </c>
    </row>
    <row r="290" spans="1:50" x14ac:dyDescent="0.2">
      <c r="A290" s="1" t="s">
        <v>5926</v>
      </c>
      <c r="B290" s="1" t="s">
        <v>382</v>
      </c>
      <c r="C290" s="1" t="s">
        <v>55</v>
      </c>
      <c r="D290" s="174">
        <v>5119</v>
      </c>
      <c r="E290" s="177">
        <v>50119</v>
      </c>
      <c r="F290" s="1" t="s">
        <v>194</v>
      </c>
      <c r="G290" s="1" t="s">
        <v>192</v>
      </c>
      <c r="H290" s="17">
        <v>3734090</v>
      </c>
      <c r="I290" s="12">
        <v>309</v>
      </c>
      <c r="J290" s="1" t="s">
        <v>11</v>
      </c>
      <c r="K290" s="1" t="s">
        <v>8</v>
      </c>
      <c r="L290" s="4">
        <v>243</v>
      </c>
      <c r="N290" s="186">
        <v>0</v>
      </c>
      <c r="P290" s="14">
        <v>12.6068</v>
      </c>
      <c r="R290" s="14">
        <v>4.1497000000000002</v>
      </c>
      <c r="T290" s="14">
        <v>25.5579</v>
      </c>
      <c r="V290" s="17">
        <v>11743137</v>
      </c>
      <c r="X290" s="17">
        <v>13946790</v>
      </c>
      <c r="Z290" s="17">
        <v>11589250</v>
      </c>
      <c r="AB290" s="17">
        <v>2357540</v>
      </c>
      <c r="AD290" s="17">
        <v>1008510</v>
      </c>
      <c r="AF290" s="17">
        <v>919285</v>
      </c>
      <c r="AH290" s="17">
        <v>89225</v>
      </c>
      <c r="AJ290" s="17">
        <v>0</v>
      </c>
      <c r="AL290" s="17">
        <v>0</v>
      </c>
      <c r="AN290" s="17">
        <v>0</v>
      </c>
      <c r="AP290" s="172">
        <v>0</v>
      </c>
      <c r="AR290" s="17">
        <v>23495019</v>
      </c>
      <c r="AT290" s="17">
        <v>97496748</v>
      </c>
      <c r="AV290" s="185">
        <v>1013.8</v>
      </c>
      <c r="AW290" s="1" t="s">
        <v>5655</v>
      </c>
      <c r="AX290" s="1" t="str">
        <f t="shared" si="4"/>
        <v>No</v>
      </c>
    </row>
    <row r="291" spans="1:50" x14ac:dyDescent="0.2">
      <c r="A291" s="1" t="s">
        <v>5927</v>
      </c>
      <c r="B291" s="1" t="s">
        <v>718</v>
      </c>
      <c r="C291" s="1" t="s">
        <v>53</v>
      </c>
      <c r="D291" s="174">
        <v>3051</v>
      </c>
      <c r="E291" s="177">
        <v>30051</v>
      </c>
      <c r="F291" s="1" t="s">
        <v>194</v>
      </c>
      <c r="G291" s="1" t="s">
        <v>192</v>
      </c>
      <c r="H291" s="17">
        <v>4586770</v>
      </c>
      <c r="I291" s="12">
        <v>307</v>
      </c>
      <c r="J291" s="1" t="s">
        <v>11</v>
      </c>
      <c r="K291" s="1" t="s">
        <v>8</v>
      </c>
      <c r="L291" s="4">
        <v>307</v>
      </c>
      <c r="N291" s="186">
        <v>0</v>
      </c>
      <c r="P291" s="14">
        <v>12.643599999999999</v>
      </c>
      <c r="R291" s="14">
        <v>3.7629999999999999</v>
      </c>
      <c r="T291" s="14">
        <v>20.537600000000001</v>
      </c>
      <c r="V291" s="17">
        <v>13350379</v>
      </c>
      <c r="X291" s="17">
        <v>15757673</v>
      </c>
      <c r="Z291" s="17">
        <v>13294018</v>
      </c>
      <c r="AB291" s="17">
        <v>2463655</v>
      </c>
      <c r="AD291" s="17">
        <v>1168196</v>
      </c>
      <c r="AF291" s="17">
        <v>1051439</v>
      </c>
      <c r="AH291" s="17">
        <v>116757</v>
      </c>
      <c r="AJ291" s="17">
        <v>0</v>
      </c>
      <c r="AL291" s="17">
        <v>0</v>
      </c>
      <c r="AN291" s="17">
        <v>0</v>
      </c>
      <c r="AP291" s="172">
        <v>0</v>
      </c>
      <c r="AR291" s="17">
        <v>21594040</v>
      </c>
      <c r="AT291" s="17">
        <v>81258497</v>
      </c>
      <c r="AV291" s="185">
        <v>1623</v>
      </c>
      <c r="AW291" s="1" t="s">
        <v>5655</v>
      </c>
      <c r="AX291" s="1" t="str">
        <f t="shared" si="4"/>
        <v>No</v>
      </c>
    </row>
    <row r="292" spans="1:50" x14ac:dyDescent="0.2">
      <c r="A292" s="1" t="s">
        <v>773</v>
      </c>
      <c r="B292" s="1" t="s">
        <v>774</v>
      </c>
      <c r="C292" s="1" t="s">
        <v>94</v>
      </c>
      <c r="D292" s="174">
        <v>2</v>
      </c>
      <c r="E292" s="177">
        <v>2</v>
      </c>
      <c r="F292" s="1" t="s">
        <v>196</v>
      </c>
      <c r="G292" s="1" t="s">
        <v>192</v>
      </c>
      <c r="H292" s="17">
        <v>387847</v>
      </c>
      <c r="I292" s="12">
        <v>306</v>
      </c>
      <c r="J292" s="1" t="s">
        <v>11</v>
      </c>
      <c r="K292" s="1" t="s">
        <v>8</v>
      </c>
      <c r="L292" s="4">
        <v>117</v>
      </c>
      <c r="N292" s="186">
        <v>0</v>
      </c>
      <c r="P292" s="14">
        <v>13.688800000000001</v>
      </c>
      <c r="R292" s="14">
        <v>4.077</v>
      </c>
      <c r="T292" s="14">
        <v>23.5608</v>
      </c>
      <c r="V292" s="17">
        <v>5852830</v>
      </c>
      <c r="X292" s="17">
        <v>6358016</v>
      </c>
      <c r="Z292" s="17">
        <v>5850424</v>
      </c>
      <c r="AB292" s="17">
        <v>507592</v>
      </c>
      <c r="AD292" s="17">
        <v>450904</v>
      </c>
      <c r="AF292" s="17">
        <v>427387</v>
      </c>
      <c r="AH292" s="17">
        <v>23517</v>
      </c>
      <c r="AJ292" s="17">
        <v>0</v>
      </c>
      <c r="AL292" s="17">
        <v>0</v>
      </c>
      <c r="AN292" s="17">
        <v>0</v>
      </c>
      <c r="AP292" s="172">
        <v>0</v>
      </c>
      <c r="AR292" s="17">
        <v>10069599</v>
      </c>
      <c r="AT292" s="17">
        <v>41053474</v>
      </c>
      <c r="AV292" s="185">
        <v>754.8</v>
      </c>
      <c r="AW292" s="1" t="s">
        <v>5655</v>
      </c>
      <c r="AX292" s="1" t="str">
        <f t="shared" si="4"/>
        <v>No</v>
      </c>
    </row>
    <row r="293" spans="1:50" x14ac:dyDescent="0.2">
      <c r="A293" s="1" t="s">
        <v>773</v>
      </c>
      <c r="B293" s="1" t="s">
        <v>774</v>
      </c>
      <c r="C293" s="1" t="s">
        <v>94</v>
      </c>
      <c r="D293" s="174">
        <v>2</v>
      </c>
      <c r="E293" s="177">
        <v>2</v>
      </c>
      <c r="F293" s="1" t="s">
        <v>196</v>
      </c>
      <c r="G293" s="1" t="s">
        <v>192</v>
      </c>
      <c r="H293" s="17">
        <v>387847</v>
      </c>
      <c r="I293" s="12">
        <v>306</v>
      </c>
      <c r="J293" s="1" t="s">
        <v>10</v>
      </c>
      <c r="K293" s="1" t="s">
        <v>12</v>
      </c>
      <c r="L293" s="4">
        <v>51</v>
      </c>
      <c r="N293" s="186">
        <v>0</v>
      </c>
      <c r="P293" s="14">
        <v>15.4871</v>
      </c>
      <c r="R293" s="14">
        <v>9.5492000000000008</v>
      </c>
      <c r="T293" s="14">
        <v>2.8782999999999999</v>
      </c>
      <c r="V293" s="17">
        <v>0</v>
      </c>
      <c r="X293" s="17">
        <v>1303769</v>
      </c>
      <c r="Z293" s="17">
        <v>1184977</v>
      </c>
      <c r="AB293" s="17">
        <v>118792</v>
      </c>
      <c r="AD293" s="17">
        <v>85395</v>
      </c>
      <c r="AF293" s="17">
        <v>76514</v>
      </c>
      <c r="AH293" s="17">
        <v>8881</v>
      </c>
      <c r="AJ293" s="17">
        <v>0</v>
      </c>
      <c r="AL293" s="17">
        <v>0</v>
      </c>
      <c r="AN293" s="17">
        <v>0</v>
      </c>
      <c r="AP293" s="172">
        <v>0</v>
      </c>
      <c r="AR293" s="17">
        <v>220234</v>
      </c>
      <c r="AT293" s="17">
        <v>2103052</v>
      </c>
      <c r="AV293" s="185">
        <v>0</v>
      </c>
      <c r="AW293" s="1" t="s">
        <v>5655</v>
      </c>
      <c r="AX293" s="1" t="str">
        <f t="shared" si="4"/>
        <v>No</v>
      </c>
    </row>
    <row r="294" spans="1:50" x14ac:dyDescent="0.2">
      <c r="A294" s="1" t="s">
        <v>773</v>
      </c>
      <c r="B294" s="1" t="s">
        <v>774</v>
      </c>
      <c r="C294" s="1" t="s">
        <v>94</v>
      </c>
      <c r="D294" s="174">
        <v>2</v>
      </c>
      <c r="E294" s="177">
        <v>2</v>
      </c>
      <c r="F294" s="1" t="s">
        <v>196</v>
      </c>
      <c r="G294" s="1" t="s">
        <v>192</v>
      </c>
      <c r="H294" s="17">
        <v>387847</v>
      </c>
      <c r="I294" s="12">
        <v>306</v>
      </c>
      <c r="J294" s="1" t="s">
        <v>13</v>
      </c>
      <c r="K294" s="1" t="s">
        <v>8</v>
      </c>
      <c r="L294" s="4">
        <v>81</v>
      </c>
      <c r="N294" s="186">
        <v>0</v>
      </c>
      <c r="P294" s="14">
        <v>32.952800000000003</v>
      </c>
      <c r="R294" s="14">
        <v>27.08</v>
      </c>
      <c r="T294" s="14">
        <v>5.4684999999999997</v>
      </c>
      <c r="V294" s="17">
        <v>0</v>
      </c>
      <c r="X294" s="17">
        <v>948679</v>
      </c>
      <c r="Z294" s="17">
        <v>948679</v>
      </c>
      <c r="AB294" s="17">
        <v>0</v>
      </c>
      <c r="AD294" s="17">
        <v>28789</v>
      </c>
      <c r="AF294" s="17">
        <v>28789</v>
      </c>
      <c r="AH294" s="17">
        <v>0</v>
      </c>
      <c r="AJ294" s="17">
        <v>0</v>
      </c>
      <c r="AL294" s="17">
        <v>0</v>
      </c>
      <c r="AN294" s="17">
        <v>0</v>
      </c>
      <c r="AP294" s="172">
        <v>0</v>
      </c>
      <c r="AR294" s="17">
        <v>157433</v>
      </c>
      <c r="AT294" s="17">
        <v>4263290</v>
      </c>
      <c r="AV294" s="185">
        <v>0</v>
      </c>
      <c r="AW294" s="1" t="s">
        <v>5655</v>
      </c>
      <c r="AX294" s="1" t="str">
        <f t="shared" si="4"/>
        <v>No</v>
      </c>
    </row>
    <row r="295" spans="1:50" x14ac:dyDescent="0.2">
      <c r="A295" s="1" t="s">
        <v>773</v>
      </c>
      <c r="B295" s="1" t="s">
        <v>774</v>
      </c>
      <c r="C295" s="1" t="s">
        <v>94</v>
      </c>
      <c r="D295" s="174">
        <v>2</v>
      </c>
      <c r="E295" s="177">
        <v>2</v>
      </c>
      <c r="F295" s="1" t="s">
        <v>196</v>
      </c>
      <c r="G295" s="1" t="s">
        <v>192</v>
      </c>
      <c r="H295" s="17">
        <v>387847</v>
      </c>
      <c r="I295" s="12">
        <v>306</v>
      </c>
      <c r="J295" s="1" t="s">
        <v>10</v>
      </c>
      <c r="K295" s="1" t="s">
        <v>8</v>
      </c>
      <c r="L295" s="4">
        <v>57</v>
      </c>
      <c r="N295" s="186">
        <v>0</v>
      </c>
      <c r="P295" s="14">
        <v>14.638199999999999</v>
      </c>
      <c r="R295" s="14">
        <v>8.3869000000000007</v>
      </c>
      <c r="T295" s="14">
        <v>2.8860999999999999</v>
      </c>
      <c r="V295" s="17">
        <v>0</v>
      </c>
      <c r="X295" s="17">
        <v>1411054</v>
      </c>
      <c r="Z295" s="17">
        <v>1293811</v>
      </c>
      <c r="AB295" s="17">
        <v>117243</v>
      </c>
      <c r="AD295" s="17">
        <v>94585</v>
      </c>
      <c r="AF295" s="17">
        <v>88386</v>
      </c>
      <c r="AH295" s="17">
        <v>6199</v>
      </c>
      <c r="AJ295" s="17">
        <v>0</v>
      </c>
      <c r="AL295" s="17">
        <v>0</v>
      </c>
      <c r="AN295" s="17">
        <v>0</v>
      </c>
      <c r="AP295" s="172">
        <v>0</v>
      </c>
      <c r="AR295" s="17">
        <v>255092</v>
      </c>
      <c r="AT295" s="17">
        <v>2139425</v>
      </c>
      <c r="AV295" s="185">
        <v>0</v>
      </c>
      <c r="AW295" s="1" t="s">
        <v>5655</v>
      </c>
      <c r="AX295" s="1" t="str">
        <f t="shared" si="4"/>
        <v>No</v>
      </c>
    </row>
    <row r="296" spans="1:50" x14ac:dyDescent="0.2">
      <c r="A296" s="1" t="s">
        <v>690</v>
      </c>
      <c r="B296" s="1" t="s">
        <v>691</v>
      </c>
      <c r="C296" s="1" t="s">
        <v>66</v>
      </c>
      <c r="D296" s="174">
        <v>2098</v>
      </c>
      <c r="E296" s="177">
        <v>20098</v>
      </c>
      <c r="F296" s="1" t="s">
        <v>196</v>
      </c>
      <c r="G296" s="1" t="s">
        <v>192</v>
      </c>
      <c r="H296" s="17">
        <v>18351295</v>
      </c>
      <c r="I296" s="12">
        <v>304</v>
      </c>
      <c r="J296" s="1" t="s">
        <v>23</v>
      </c>
      <c r="K296" s="1" t="s">
        <v>12</v>
      </c>
      <c r="L296" s="4">
        <v>6</v>
      </c>
      <c r="N296" s="186">
        <v>0</v>
      </c>
      <c r="P296" s="14">
        <v>10.4315</v>
      </c>
      <c r="R296" s="14">
        <v>2.5312000000000001</v>
      </c>
      <c r="T296" s="14">
        <v>96.045699999999997</v>
      </c>
      <c r="V296" s="17">
        <v>148993</v>
      </c>
      <c r="X296" s="17">
        <v>181818</v>
      </c>
      <c r="Z296" s="17">
        <v>148993</v>
      </c>
      <c r="AB296" s="17">
        <v>32825</v>
      </c>
      <c r="AD296" s="17">
        <v>17415</v>
      </c>
      <c r="AF296" s="17">
        <v>14283</v>
      </c>
      <c r="AH296" s="17">
        <v>3132</v>
      </c>
      <c r="AJ296" s="17">
        <v>0</v>
      </c>
      <c r="AL296" s="17">
        <v>0</v>
      </c>
      <c r="AN296" s="17">
        <v>0</v>
      </c>
      <c r="AP296" s="172">
        <v>0</v>
      </c>
      <c r="AR296" s="17">
        <v>1371821</v>
      </c>
      <c r="AT296" s="17">
        <v>3472314</v>
      </c>
      <c r="AV296" s="185">
        <v>10.4</v>
      </c>
      <c r="AW296" s="1" t="s">
        <v>5655</v>
      </c>
      <c r="AX296" s="1" t="str">
        <f t="shared" si="4"/>
        <v>No</v>
      </c>
    </row>
    <row r="297" spans="1:50" x14ac:dyDescent="0.2">
      <c r="A297" s="1" t="s">
        <v>690</v>
      </c>
      <c r="B297" s="1" t="s">
        <v>691</v>
      </c>
      <c r="C297" s="1" t="s">
        <v>66</v>
      </c>
      <c r="D297" s="174">
        <v>2098</v>
      </c>
      <c r="E297" s="177">
        <v>20098</v>
      </c>
      <c r="F297" s="1" t="s">
        <v>196</v>
      </c>
      <c r="G297" s="1" t="s">
        <v>192</v>
      </c>
      <c r="H297" s="17">
        <v>18351295</v>
      </c>
      <c r="I297" s="12">
        <v>304</v>
      </c>
      <c r="J297" s="1" t="s">
        <v>25</v>
      </c>
      <c r="K297" s="1" t="s">
        <v>8</v>
      </c>
      <c r="L297" s="4">
        <v>298</v>
      </c>
      <c r="N297" s="186">
        <v>39</v>
      </c>
      <c r="P297" s="14">
        <v>13.36</v>
      </c>
      <c r="R297" s="14">
        <v>4.9615</v>
      </c>
      <c r="T297" s="14">
        <v>92.565600000000003</v>
      </c>
      <c r="V297" s="17">
        <v>13087438</v>
      </c>
      <c r="X297" s="17">
        <v>13192258</v>
      </c>
      <c r="Z297" s="17">
        <v>12941314</v>
      </c>
      <c r="AB297" s="17">
        <v>250944</v>
      </c>
      <c r="AD297" s="17">
        <v>979723</v>
      </c>
      <c r="AF297" s="17">
        <v>968658</v>
      </c>
      <c r="AH297" s="17">
        <v>11065</v>
      </c>
      <c r="AJ297" s="17">
        <v>1769905</v>
      </c>
      <c r="AL297" s="17">
        <v>1736165</v>
      </c>
      <c r="AN297" s="17">
        <v>133030</v>
      </c>
      <c r="AP297" s="172">
        <v>131551</v>
      </c>
      <c r="AR297" s="17">
        <v>89664393</v>
      </c>
      <c r="AT297" s="17">
        <v>444870346</v>
      </c>
      <c r="AV297" s="185">
        <v>28.6</v>
      </c>
      <c r="AW297" s="1" t="s">
        <v>5655</v>
      </c>
      <c r="AX297" s="1" t="str">
        <f t="shared" si="4"/>
        <v>No</v>
      </c>
    </row>
    <row r="298" spans="1:50" x14ac:dyDescent="0.2">
      <c r="A298" s="1" t="s">
        <v>333</v>
      </c>
      <c r="B298" s="1" t="s">
        <v>334</v>
      </c>
      <c r="C298" s="1" t="s">
        <v>52</v>
      </c>
      <c r="D298" s="174">
        <v>1105</v>
      </c>
      <c r="E298" s="177">
        <v>10105</v>
      </c>
      <c r="F298" s="1" t="s">
        <v>196</v>
      </c>
      <c r="G298" s="1" t="s">
        <v>192</v>
      </c>
      <c r="H298" s="17">
        <v>246695</v>
      </c>
      <c r="I298" s="12">
        <v>303</v>
      </c>
      <c r="J298" s="1" t="s">
        <v>11</v>
      </c>
      <c r="K298" s="1" t="s">
        <v>12</v>
      </c>
      <c r="L298" s="4">
        <v>38</v>
      </c>
      <c r="N298" s="186">
        <v>0</v>
      </c>
      <c r="P298" s="14">
        <v>12.387600000000001</v>
      </c>
      <c r="R298" s="14">
        <v>13.6843</v>
      </c>
      <c r="T298" s="14">
        <v>6.1071</v>
      </c>
      <c r="V298" s="17">
        <v>1249422</v>
      </c>
      <c r="X298" s="17">
        <v>1577639</v>
      </c>
      <c r="Z298" s="17">
        <v>1245720</v>
      </c>
      <c r="AB298" s="17">
        <v>331919</v>
      </c>
      <c r="AD298" s="17">
        <v>111917</v>
      </c>
      <c r="AF298" s="17">
        <v>100562</v>
      </c>
      <c r="AH298" s="17">
        <v>11355</v>
      </c>
      <c r="AJ298" s="17">
        <v>0</v>
      </c>
      <c r="AL298" s="17">
        <v>0</v>
      </c>
      <c r="AN298" s="17">
        <v>0</v>
      </c>
      <c r="AP298" s="172">
        <v>0</v>
      </c>
      <c r="AR298" s="17">
        <v>614144</v>
      </c>
      <c r="AT298" s="17">
        <v>8404113</v>
      </c>
      <c r="AV298" s="185">
        <v>473.3</v>
      </c>
      <c r="AW298" s="1" t="s">
        <v>5655</v>
      </c>
      <c r="AX298" s="1" t="str">
        <f t="shared" si="4"/>
        <v>No</v>
      </c>
    </row>
    <row r="299" spans="1:50" x14ac:dyDescent="0.2">
      <c r="A299" s="1" t="s">
        <v>333</v>
      </c>
      <c r="B299" s="1" t="s">
        <v>334</v>
      </c>
      <c r="C299" s="1" t="s">
        <v>52</v>
      </c>
      <c r="D299" s="174">
        <v>1105</v>
      </c>
      <c r="E299" s="177">
        <v>10105</v>
      </c>
      <c r="F299" s="1" t="s">
        <v>196</v>
      </c>
      <c r="G299" s="1" t="s">
        <v>192</v>
      </c>
      <c r="H299" s="17">
        <v>246695</v>
      </c>
      <c r="I299" s="12">
        <v>303</v>
      </c>
      <c r="J299" s="1" t="s">
        <v>15</v>
      </c>
      <c r="K299" s="1" t="s">
        <v>12</v>
      </c>
      <c r="L299" s="4">
        <v>73</v>
      </c>
      <c r="N299" s="186">
        <v>0</v>
      </c>
      <c r="P299" s="14">
        <v>15</v>
      </c>
      <c r="R299" s="14">
        <v>19.189499999999999</v>
      </c>
      <c r="T299" s="14">
        <v>1.1512</v>
      </c>
      <c r="V299" s="17">
        <v>0</v>
      </c>
      <c r="X299" s="17">
        <v>0</v>
      </c>
      <c r="Z299" s="17">
        <v>1223372</v>
      </c>
      <c r="AB299" s="17">
        <v>0</v>
      </c>
      <c r="AD299" s="17">
        <v>0</v>
      </c>
      <c r="AF299" s="17">
        <v>81558</v>
      </c>
      <c r="AH299" s="17">
        <v>0</v>
      </c>
      <c r="AJ299" s="17">
        <v>0</v>
      </c>
      <c r="AL299" s="17">
        <v>0</v>
      </c>
      <c r="AN299" s="17">
        <v>0</v>
      </c>
      <c r="AP299" s="172">
        <v>0</v>
      </c>
      <c r="AR299" s="17">
        <v>93891</v>
      </c>
      <c r="AT299" s="17">
        <v>1801723</v>
      </c>
      <c r="AV299" s="185">
        <v>0</v>
      </c>
      <c r="AW299" s="1" t="s">
        <v>5655</v>
      </c>
      <c r="AX299" s="1" t="str">
        <f t="shared" si="4"/>
        <v>No</v>
      </c>
    </row>
    <row r="300" spans="1:50" x14ac:dyDescent="0.2">
      <c r="A300" s="1" t="s">
        <v>333</v>
      </c>
      <c r="B300" s="1" t="s">
        <v>334</v>
      </c>
      <c r="C300" s="1" t="s">
        <v>52</v>
      </c>
      <c r="D300" s="174">
        <v>1105</v>
      </c>
      <c r="E300" s="177">
        <v>10105</v>
      </c>
      <c r="F300" s="1" t="s">
        <v>196</v>
      </c>
      <c r="G300" s="1" t="s">
        <v>192</v>
      </c>
      <c r="H300" s="17">
        <v>246695</v>
      </c>
      <c r="I300" s="12">
        <v>303</v>
      </c>
      <c r="J300" s="1" t="s">
        <v>10</v>
      </c>
      <c r="K300" s="1" t="s">
        <v>12</v>
      </c>
      <c r="L300" s="4">
        <v>192</v>
      </c>
      <c r="N300" s="186">
        <v>0</v>
      </c>
      <c r="P300" s="14">
        <v>14.138999999999999</v>
      </c>
      <c r="R300" s="14">
        <v>7.5518000000000001</v>
      </c>
      <c r="T300" s="14">
        <v>2.0186999999999999</v>
      </c>
      <c r="V300" s="17">
        <v>0</v>
      </c>
      <c r="X300" s="17">
        <v>3670540</v>
      </c>
      <c r="Z300" s="17">
        <v>3201525</v>
      </c>
      <c r="AB300" s="17">
        <v>469015</v>
      </c>
      <c r="AD300" s="17">
        <v>250609</v>
      </c>
      <c r="AF300" s="17">
        <v>226433</v>
      </c>
      <c r="AH300" s="17">
        <v>24176</v>
      </c>
      <c r="AJ300" s="17">
        <v>0</v>
      </c>
      <c r="AL300" s="17">
        <v>0</v>
      </c>
      <c r="AN300" s="17">
        <v>0</v>
      </c>
      <c r="AP300" s="172">
        <v>0</v>
      </c>
      <c r="AR300" s="17">
        <v>457105</v>
      </c>
      <c r="AT300" s="17">
        <v>3451947</v>
      </c>
      <c r="AV300" s="185">
        <v>0</v>
      </c>
      <c r="AW300" s="1" t="s">
        <v>5655</v>
      </c>
      <c r="AX300" s="1" t="str">
        <f t="shared" si="4"/>
        <v>No</v>
      </c>
    </row>
    <row r="301" spans="1:50" x14ac:dyDescent="0.2">
      <c r="A301" s="1" t="s">
        <v>836</v>
      </c>
      <c r="B301" s="1" t="s">
        <v>837</v>
      </c>
      <c r="C301" s="1" t="s">
        <v>20</v>
      </c>
      <c r="D301" s="174">
        <v>9148</v>
      </c>
      <c r="E301" s="177">
        <v>90148</v>
      </c>
      <c r="F301" s="1" t="s">
        <v>196</v>
      </c>
      <c r="G301" s="1" t="s">
        <v>192</v>
      </c>
      <c r="H301" s="17">
        <v>328454</v>
      </c>
      <c r="I301" s="12">
        <v>302</v>
      </c>
      <c r="J301" s="1" t="s">
        <v>10</v>
      </c>
      <c r="K301" s="1" t="s">
        <v>12</v>
      </c>
      <c r="L301" s="4">
        <v>35</v>
      </c>
      <c r="N301" s="186">
        <v>0</v>
      </c>
      <c r="P301" s="14">
        <v>15.3858</v>
      </c>
      <c r="R301" s="14">
        <v>13.8759</v>
      </c>
      <c r="T301" s="14">
        <v>3.0583999999999998</v>
      </c>
      <c r="V301" s="17">
        <v>0</v>
      </c>
      <c r="X301" s="17">
        <v>1118444</v>
      </c>
      <c r="Z301" s="17">
        <v>919424</v>
      </c>
      <c r="AB301" s="17">
        <v>199020</v>
      </c>
      <c r="AD301" s="17">
        <v>70864</v>
      </c>
      <c r="AF301" s="17">
        <v>59758</v>
      </c>
      <c r="AH301" s="17">
        <v>11106</v>
      </c>
      <c r="AJ301" s="17">
        <v>0</v>
      </c>
      <c r="AL301" s="17">
        <v>0</v>
      </c>
      <c r="AN301" s="17">
        <v>0</v>
      </c>
      <c r="AP301" s="172">
        <v>0</v>
      </c>
      <c r="AR301" s="17">
        <v>182765</v>
      </c>
      <c r="AT301" s="17">
        <v>2536036</v>
      </c>
      <c r="AV301" s="185">
        <v>0</v>
      </c>
      <c r="AW301" s="1" t="s">
        <v>5655</v>
      </c>
      <c r="AX301" s="1" t="str">
        <f t="shared" si="4"/>
        <v>No</v>
      </c>
    </row>
    <row r="302" spans="1:50" x14ac:dyDescent="0.2">
      <c r="A302" s="1" t="s">
        <v>836</v>
      </c>
      <c r="B302" s="1" t="s">
        <v>837</v>
      </c>
      <c r="C302" s="1" t="s">
        <v>20</v>
      </c>
      <c r="D302" s="174">
        <v>9148</v>
      </c>
      <c r="E302" s="177">
        <v>90148</v>
      </c>
      <c r="F302" s="1" t="s">
        <v>196</v>
      </c>
      <c r="G302" s="1" t="s">
        <v>192</v>
      </c>
      <c r="H302" s="17">
        <v>328454</v>
      </c>
      <c r="I302" s="12">
        <v>302</v>
      </c>
      <c r="J302" s="1" t="s">
        <v>13</v>
      </c>
      <c r="K302" s="1" t="s">
        <v>12</v>
      </c>
      <c r="L302" s="4">
        <v>213</v>
      </c>
      <c r="N302" s="186">
        <v>0</v>
      </c>
      <c r="P302" s="14">
        <v>49.598599999999998</v>
      </c>
      <c r="R302" s="14">
        <v>48.065800000000003</v>
      </c>
      <c r="T302" s="14">
        <v>5.4008000000000003</v>
      </c>
      <c r="V302" s="17">
        <v>0</v>
      </c>
      <c r="X302" s="17">
        <v>5580139</v>
      </c>
      <c r="Z302" s="17">
        <v>5580139</v>
      </c>
      <c r="AB302" s="17">
        <v>0</v>
      </c>
      <c r="AD302" s="17">
        <v>112506</v>
      </c>
      <c r="AF302" s="17">
        <v>112506</v>
      </c>
      <c r="AH302" s="17">
        <v>0</v>
      </c>
      <c r="AJ302" s="17">
        <v>0</v>
      </c>
      <c r="AL302" s="17">
        <v>0</v>
      </c>
      <c r="AN302" s="17">
        <v>0</v>
      </c>
      <c r="AP302" s="172">
        <v>0</v>
      </c>
      <c r="AR302" s="17">
        <v>607617</v>
      </c>
      <c r="AT302" s="17">
        <v>29205626</v>
      </c>
      <c r="AV302" s="185">
        <v>0</v>
      </c>
      <c r="AW302" s="1" t="s">
        <v>5655</v>
      </c>
      <c r="AX302" s="1" t="str">
        <f t="shared" si="4"/>
        <v>No</v>
      </c>
    </row>
    <row r="303" spans="1:50" x14ac:dyDescent="0.2">
      <c r="A303" s="1" t="s">
        <v>836</v>
      </c>
      <c r="B303" s="1" t="s">
        <v>837</v>
      </c>
      <c r="C303" s="1" t="s">
        <v>20</v>
      </c>
      <c r="D303" s="174">
        <v>9148</v>
      </c>
      <c r="E303" s="177">
        <v>90148</v>
      </c>
      <c r="F303" s="1" t="s">
        <v>196</v>
      </c>
      <c r="G303" s="1" t="s">
        <v>192</v>
      </c>
      <c r="H303" s="17">
        <v>328454</v>
      </c>
      <c r="I303" s="12">
        <v>302</v>
      </c>
      <c r="J303" s="1" t="s">
        <v>22</v>
      </c>
      <c r="K303" s="1" t="s">
        <v>12</v>
      </c>
      <c r="L303" s="4">
        <v>7</v>
      </c>
      <c r="N303" s="186">
        <v>0</v>
      </c>
      <c r="P303" s="14">
        <v>36.2346</v>
      </c>
      <c r="R303" s="14">
        <v>52.886400000000002</v>
      </c>
      <c r="T303" s="14">
        <v>5.6382000000000003</v>
      </c>
      <c r="V303" s="17">
        <v>264668</v>
      </c>
      <c r="X303" s="17">
        <v>358819</v>
      </c>
      <c r="Z303" s="17">
        <v>263824</v>
      </c>
      <c r="AB303" s="17">
        <v>94995</v>
      </c>
      <c r="AD303" s="17">
        <v>9654</v>
      </c>
      <c r="AF303" s="17">
        <v>7281</v>
      </c>
      <c r="AH303" s="17">
        <v>2373</v>
      </c>
      <c r="AJ303" s="17">
        <v>0</v>
      </c>
      <c r="AL303" s="17">
        <v>0</v>
      </c>
      <c r="AN303" s="17">
        <v>0</v>
      </c>
      <c r="AP303" s="172">
        <v>0</v>
      </c>
      <c r="AR303" s="17">
        <v>41052</v>
      </c>
      <c r="AT303" s="17">
        <v>2171094</v>
      </c>
      <c r="AV303" s="185">
        <v>238</v>
      </c>
      <c r="AW303" s="1" t="s">
        <v>5655</v>
      </c>
      <c r="AX303" s="1" t="str">
        <f t="shared" si="4"/>
        <v>No</v>
      </c>
    </row>
    <row r="304" spans="1:50" x14ac:dyDescent="0.2">
      <c r="A304" s="1" t="s">
        <v>836</v>
      </c>
      <c r="B304" s="1" t="s">
        <v>837</v>
      </c>
      <c r="C304" s="1" t="s">
        <v>20</v>
      </c>
      <c r="D304" s="174">
        <v>9148</v>
      </c>
      <c r="E304" s="177">
        <v>90148</v>
      </c>
      <c r="F304" s="1" t="s">
        <v>196</v>
      </c>
      <c r="G304" s="1" t="s">
        <v>192</v>
      </c>
      <c r="H304" s="17">
        <v>328454</v>
      </c>
      <c r="I304" s="12">
        <v>302</v>
      </c>
      <c r="J304" s="1" t="s">
        <v>11</v>
      </c>
      <c r="K304" s="1" t="s">
        <v>12</v>
      </c>
      <c r="L304" s="4">
        <v>47</v>
      </c>
      <c r="N304" s="186">
        <v>0</v>
      </c>
      <c r="P304" s="14">
        <v>17.3597</v>
      </c>
      <c r="R304" s="14">
        <v>6.8547000000000002</v>
      </c>
      <c r="T304" s="14">
        <v>7.8411999999999997</v>
      </c>
      <c r="V304" s="17">
        <v>3269905</v>
      </c>
      <c r="X304" s="17">
        <v>3579138</v>
      </c>
      <c r="Z304" s="17">
        <v>3264496</v>
      </c>
      <c r="AB304" s="17">
        <v>314642</v>
      </c>
      <c r="AD304" s="17">
        <v>199940</v>
      </c>
      <c r="AF304" s="17">
        <v>188050</v>
      </c>
      <c r="AH304" s="17">
        <v>11890</v>
      </c>
      <c r="AJ304" s="17">
        <v>0</v>
      </c>
      <c r="AL304" s="17">
        <v>0</v>
      </c>
      <c r="AN304" s="17">
        <v>0</v>
      </c>
      <c r="AP304" s="172">
        <v>0</v>
      </c>
      <c r="AR304" s="17">
        <v>1474542</v>
      </c>
      <c r="AT304" s="17">
        <v>10107573</v>
      </c>
      <c r="AV304" s="185">
        <v>948.9</v>
      </c>
      <c r="AW304" s="1" t="s">
        <v>5655</v>
      </c>
      <c r="AX304" s="1" t="str">
        <f t="shared" si="4"/>
        <v>No</v>
      </c>
    </row>
    <row r="305" spans="1:50" x14ac:dyDescent="0.2">
      <c r="A305" s="1" t="s">
        <v>714</v>
      </c>
      <c r="B305" s="1" t="s">
        <v>715</v>
      </c>
      <c r="C305" s="1" t="s">
        <v>85</v>
      </c>
      <c r="D305" s="174">
        <v>1001</v>
      </c>
      <c r="E305" s="177">
        <v>10001</v>
      </c>
      <c r="F305" s="1" t="s">
        <v>196</v>
      </c>
      <c r="G305" s="1" t="s">
        <v>192</v>
      </c>
      <c r="H305" s="17">
        <v>1190956</v>
      </c>
      <c r="I305" s="12">
        <v>299</v>
      </c>
      <c r="J305" s="1" t="s">
        <v>13</v>
      </c>
      <c r="K305" s="1" t="s">
        <v>12</v>
      </c>
      <c r="L305" s="4">
        <v>8</v>
      </c>
      <c r="N305" s="186">
        <v>0</v>
      </c>
      <c r="P305" s="14">
        <v>46.944800000000001</v>
      </c>
      <c r="R305" s="14">
        <v>48.849699999999999</v>
      </c>
      <c r="T305" s="14">
        <v>5.9306999999999999</v>
      </c>
      <c r="V305" s="17">
        <v>0</v>
      </c>
      <c r="X305" s="17">
        <v>149754</v>
      </c>
      <c r="Z305" s="17">
        <v>149754</v>
      </c>
      <c r="AB305" s="17">
        <v>0</v>
      </c>
      <c r="AD305" s="17">
        <v>3190</v>
      </c>
      <c r="AF305" s="17">
        <v>3190</v>
      </c>
      <c r="AH305" s="17">
        <v>0</v>
      </c>
      <c r="AJ305" s="17">
        <v>0</v>
      </c>
      <c r="AL305" s="17">
        <v>0</v>
      </c>
      <c r="AN305" s="17">
        <v>0</v>
      </c>
      <c r="AP305" s="172">
        <v>0</v>
      </c>
      <c r="AR305" s="17">
        <v>18919</v>
      </c>
      <c r="AT305" s="17">
        <v>924187</v>
      </c>
      <c r="AV305" s="185">
        <v>0</v>
      </c>
      <c r="AW305" s="1" t="s">
        <v>5655</v>
      </c>
      <c r="AX305" s="1" t="str">
        <f t="shared" si="4"/>
        <v>No</v>
      </c>
    </row>
    <row r="306" spans="1:50" x14ac:dyDescent="0.2">
      <c r="A306" s="1" t="s">
        <v>714</v>
      </c>
      <c r="B306" s="1" t="s">
        <v>715</v>
      </c>
      <c r="C306" s="1" t="s">
        <v>85</v>
      </c>
      <c r="D306" s="174">
        <v>1001</v>
      </c>
      <c r="E306" s="177">
        <v>10001</v>
      </c>
      <c r="F306" s="1" t="s">
        <v>196</v>
      </c>
      <c r="G306" s="1" t="s">
        <v>192</v>
      </c>
      <c r="H306" s="17">
        <v>1190956</v>
      </c>
      <c r="I306" s="12">
        <v>299</v>
      </c>
      <c r="J306" s="1" t="s">
        <v>10</v>
      </c>
      <c r="K306" s="1" t="s">
        <v>8</v>
      </c>
      <c r="L306" s="4">
        <v>80</v>
      </c>
      <c r="N306" s="186">
        <v>0</v>
      </c>
      <c r="P306" s="14">
        <v>15.7738</v>
      </c>
      <c r="R306" s="14">
        <v>9.9872999999999994</v>
      </c>
      <c r="T306" s="14">
        <v>2.1436999999999999</v>
      </c>
      <c r="V306" s="17">
        <v>0</v>
      </c>
      <c r="X306" s="17">
        <v>2818031</v>
      </c>
      <c r="Z306" s="17">
        <v>2357611</v>
      </c>
      <c r="AB306" s="17">
        <v>460420</v>
      </c>
      <c r="AD306" s="17">
        <v>171398</v>
      </c>
      <c r="AF306" s="17">
        <v>149464</v>
      </c>
      <c r="AH306" s="17">
        <v>21934</v>
      </c>
      <c r="AJ306" s="17">
        <v>0</v>
      </c>
      <c r="AL306" s="17">
        <v>0</v>
      </c>
      <c r="AN306" s="17">
        <v>0</v>
      </c>
      <c r="AP306" s="172">
        <v>0</v>
      </c>
      <c r="AR306" s="17">
        <v>320410</v>
      </c>
      <c r="AT306" s="17">
        <v>3200031</v>
      </c>
      <c r="AV306" s="185">
        <v>0</v>
      </c>
      <c r="AW306" s="1" t="s">
        <v>5655</v>
      </c>
      <c r="AX306" s="1" t="str">
        <f t="shared" si="4"/>
        <v>No</v>
      </c>
    </row>
    <row r="307" spans="1:50" x14ac:dyDescent="0.2">
      <c r="A307" s="1" t="s">
        <v>714</v>
      </c>
      <c r="B307" s="1" t="s">
        <v>715</v>
      </c>
      <c r="C307" s="1" t="s">
        <v>85</v>
      </c>
      <c r="D307" s="174">
        <v>1001</v>
      </c>
      <c r="E307" s="177">
        <v>10001</v>
      </c>
      <c r="F307" s="1" t="s">
        <v>196</v>
      </c>
      <c r="G307" s="1" t="s">
        <v>192</v>
      </c>
      <c r="H307" s="17">
        <v>1190956</v>
      </c>
      <c r="I307" s="12">
        <v>299</v>
      </c>
      <c r="J307" s="1" t="s">
        <v>11</v>
      </c>
      <c r="K307" s="1" t="s">
        <v>8</v>
      </c>
      <c r="L307" s="4">
        <v>204</v>
      </c>
      <c r="N307" s="186">
        <v>0</v>
      </c>
      <c r="P307" s="14">
        <v>13.0701</v>
      </c>
      <c r="R307" s="14">
        <v>4.3578000000000001</v>
      </c>
      <c r="T307" s="14">
        <v>24.067399999999999</v>
      </c>
      <c r="V307" s="17">
        <v>8909955</v>
      </c>
      <c r="X307" s="17">
        <v>10572370</v>
      </c>
      <c r="Z307" s="17">
        <v>8873137</v>
      </c>
      <c r="AB307" s="17">
        <v>1699233</v>
      </c>
      <c r="AD307" s="17">
        <v>736047</v>
      </c>
      <c r="AF307" s="17">
        <v>678887</v>
      </c>
      <c r="AH307" s="17">
        <v>57160</v>
      </c>
      <c r="AJ307" s="17">
        <v>0</v>
      </c>
      <c r="AL307" s="17">
        <v>0</v>
      </c>
      <c r="AN307" s="17">
        <v>0</v>
      </c>
      <c r="AP307" s="172">
        <v>0</v>
      </c>
      <c r="AR307" s="17">
        <v>16339054</v>
      </c>
      <c r="AT307" s="17">
        <v>71202527</v>
      </c>
      <c r="AV307" s="185">
        <v>1186</v>
      </c>
      <c r="AW307" s="1" t="s">
        <v>5655</v>
      </c>
      <c r="AX307" s="1" t="str">
        <f t="shared" si="4"/>
        <v>No</v>
      </c>
    </row>
    <row r="308" spans="1:50" x14ac:dyDescent="0.2">
      <c r="A308" s="1" t="s">
        <v>714</v>
      </c>
      <c r="B308" s="1" t="s">
        <v>715</v>
      </c>
      <c r="C308" s="1" t="s">
        <v>85</v>
      </c>
      <c r="D308" s="174">
        <v>1001</v>
      </c>
      <c r="E308" s="177">
        <v>10001</v>
      </c>
      <c r="F308" s="1" t="s">
        <v>196</v>
      </c>
      <c r="G308" s="1" t="s">
        <v>192</v>
      </c>
      <c r="H308" s="17">
        <v>1190956</v>
      </c>
      <c r="I308" s="12">
        <v>299</v>
      </c>
      <c r="J308" s="1" t="s">
        <v>15</v>
      </c>
      <c r="K308" s="1" t="s">
        <v>12</v>
      </c>
      <c r="L308" s="4">
        <v>7</v>
      </c>
      <c r="N308" s="186">
        <v>0</v>
      </c>
      <c r="P308" s="14">
        <v>30.393999999999998</v>
      </c>
      <c r="R308" s="14">
        <v>27.389099999999999</v>
      </c>
      <c r="T308" s="14">
        <v>2.9596</v>
      </c>
      <c r="V308" s="17">
        <v>0</v>
      </c>
      <c r="X308" s="17">
        <v>0</v>
      </c>
      <c r="Z308" s="17">
        <v>411048</v>
      </c>
      <c r="AB308" s="17">
        <v>0</v>
      </c>
      <c r="AD308" s="17">
        <v>0</v>
      </c>
      <c r="AF308" s="17">
        <v>13524</v>
      </c>
      <c r="AH308" s="17">
        <v>0</v>
      </c>
      <c r="AJ308" s="17">
        <v>0</v>
      </c>
      <c r="AL308" s="17">
        <v>0</v>
      </c>
      <c r="AN308" s="17">
        <v>0</v>
      </c>
      <c r="AP308" s="172">
        <v>0</v>
      </c>
      <c r="AR308" s="17">
        <v>40026</v>
      </c>
      <c r="AT308" s="17">
        <v>1096277</v>
      </c>
      <c r="AV308" s="185">
        <v>0</v>
      </c>
      <c r="AW308" s="1" t="s">
        <v>5655</v>
      </c>
      <c r="AX308" s="1" t="str">
        <f t="shared" si="4"/>
        <v>No</v>
      </c>
    </row>
    <row r="309" spans="1:50" x14ac:dyDescent="0.2">
      <c r="A309" s="1" t="s">
        <v>24</v>
      </c>
      <c r="B309" s="1" t="s">
        <v>487</v>
      </c>
      <c r="C309" s="1" t="s">
        <v>20</v>
      </c>
      <c r="D309" s="174">
        <v>9146</v>
      </c>
      <c r="E309" s="177">
        <v>90146</v>
      </c>
      <c r="F309" s="1" t="s">
        <v>196</v>
      </c>
      <c r="G309" s="1" t="s">
        <v>192</v>
      </c>
      <c r="H309" s="17">
        <v>12150996</v>
      </c>
      <c r="I309" s="12">
        <v>296</v>
      </c>
      <c r="J309" s="1" t="s">
        <v>11</v>
      </c>
      <c r="K309" s="1" t="s">
        <v>12</v>
      </c>
      <c r="L309" s="4">
        <v>296</v>
      </c>
      <c r="N309" s="186">
        <v>0</v>
      </c>
      <c r="P309" s="14">
        <v>14.288</v>
      </c>
      <c r="R309" s="14">
        <v>7.5975000000000001</v>
      </c>
      <c r="T309" s="14">
        <v>14.5206</v>
      </c>
      <c r="V309" s="17">
        <v>12568958</v>
      </c>
      <c r="X309" s="17">
        <v>17405764</v>
      </c>
      <c r="Z309" s="17">
        <v>12342787</v>
      </c>
      <c r="AB309" s="17">
        <v>5062977</v>
      </c>
      <c r="AD309" s="17">
        <v>1132881</v>
      </c>
      <c r="AF309" s="17">
        <v>863855</v>
      </c>
      <c r="AH309" s="17">
        <v>269026</v>
      </c>
      <c r="AJ309" s="17">
        <v>0</v>
      </c>
      <c r="AL309" s="17">
        <v>0</v>
      </c>
      <c r="AN309" s="17">
        <v>0</v>
      </c>
      <c r="AP309" s="172">
        <v>0</v>
      </c>
      <c r="AR309" s="17">
        <v>12543650</v>
      </c>
      <c r="AT309" s="17">
        <v>95300385</v>
      </c>
      <c r="AV309" s="185">
        <v>943.86</v>
      </c>
      <c r="AW309" s="1" t="s">
        <v>5655</v>
      </c>
      <c r="AX309" s="1" t="str">
        <f t="shared" si="4"/>
        <v>No</v>
      </c>
    </row>
    <row r="310" spans="1:50" x14ac:dyDescent="0.2">
      <c r="A310" s="1" t="s">
        <v>719</v>
      </c>
      <c r="B310" s="1" t="s">
        <v>411</v>
      </c>
      <c r="C310" s="1" t="s">
        <v>20</v>
      </c>
      <c r="D310" s="174">
        <v>9031</v>
      </c>
      <c r="E310" s="177">
        <v>90031</v>
      </c>
      <c r="F310" s="1" t="s">
        <v>196</v>
      </c>
      <c r="G310" s="1" t="s">
        <v>192</v>
      </c>
      <c r="H310" s="17">
        <v>1932666</v>
      </c>
      <c r="I310" s="12">
        <v>293</v>
      </c>
      <c r="J310" s="1" t="s">
        <v>15</v>
      </c>
      <c r="K310" s="1" t="s">
        <v>12</v>
      </c>
      <c r="L310" s="4">
        <v>15</v>
      </c>
      <c r="N310" s="186">
        <v>0</v>
      </c>
      <c r="P310" s="14">
        <v>27.6813</v>
      </c>
      <c r="R310" s="14">
        <v>15.452500000000001</v>
      </c>
      <c r="T310" s="14">
        <v>1.7914000000000001</v>
      </c>
      <c r="V310" s="17">
        <v>0</v>
      </c>
      <c r="X310" s="17">
        <v>0</v>
      </c>
      <c r="Z310" s="17">
        <v>197838</v>
      </c>
      <c r="AB310" s="17">
        <v>0</v>
      </c>
      <c r="AD310" s="17">
        <v>0</v>
      </c>
      <c r="AF310" s="17">
        <v>7147</v>
      </c>
      <c r="AH310" s="17">
        <v>0</v>
      </c>
      <c r="AJ310" s="17">
        <v>0</v>
      </c>
      <c r="AL310" s="17">
        <v>0</v>
      </c>
      <c r="AN310" s="17">
        <v>0</v>
      </c>
      <c r="AP310" s="172">
        <v>0</v>
      </c>
      <c r="AR310" s="17">
        <v>12803</v>
      </c>
      <c r="AT310" s="17">
        <v>197838</v>
      </c>
      <c r="AV310" s="185">
        <v>0</v>
      </c>
      <c r="AW310" s="1" t="s">
        <v>5655</v>
      </c>
      <c r="AX310" s="1" t="str">
        <f t="shared" si="4"/>
        <v>No</v>
      </c>
    </row>
    <row r="311" spans="1:50" x14ac:dyDescent="0.2">
      <c r="A311" s="1" t="s">
        <v>719</v>
      </c>
      <c r="B311" s="1" t="s">
        <v>411</v>
      </c>
      <c r="C311" s="1" t="s">
        <v>20</v>
      </c>
      <c r="D311" s="174">
        <v>9031</v>
      </c>
      <c r="E311" s="177">
        <v>90031</v>
      </c>
      <c r="F311" s="1" t="s">
        <v>196</v>
      </c>
      <c r="G311" s="1" t="s">
        <v>192</v>
      </c>
      <c r="H311" s="17">
        <v>1932666</v>
      </c>
      <c r="I311" s="12">
        <v>293</v>
      </c>
      <c r="J311" s="1" t="s">
        <v>22</v>
      </c>
      <c r="K311" s="1" t="s">
        <v>8</v>
      </c>
      <c r="L311" s="4">
        <v>20</v>
      </c>
      <c r="N311" s="186">
        <v>0</v>
      </c>
      <c r="P311" s="14">
        <v>23.732500000000002</v>
      </c>
      <c r="R311" s="14">
        <v>35.481999999999999</v>
      </c>
      <c r="T311" s="14">
        <v>6.7823000000000002</v>
      </c>
      <c r="V311" s="17">
        <v>848292</v>
      </c>
      <c r="X311" s="17">
        <v>1093097</v>
      </c>
      <c r="Z311" s="17">
        <v>843264</v>
      </c>
      <c r="AB311" s="17">
        <v>249833</v>
      </c>
      <c r="AD311" s="17">
        <v>43870</v>
      </c>
      <c r="AF311" s="17">
        <v>35532</v>
      </c>
      <c r="AH311" s="17">
        <v>8338</v>
      </c>
      <c r="AJ311" s="17">
        <v>0</v>
      </c>
      <c r="AL311" s="17">
        <v>0</v>
      </c>
      <c r="AN311" s="17">
        <v>0</v>
      </c>
      <c r="AP311" s="172">
        <v>0</v>
      </c>
      <c r="AR311" s="17">
        <v>240989</v>
      </c>
      <c r="AT311" s="17">
        <v>8550774</v>
      </c>
      <c r="AV311" s="185">
        <v>397.7</v>
      </c>
      <c r="AW311" s="1" t="s">
        <v>5655</v>
      </c>
      <c r="AX311" s="1" t="str">
        <f t="shared" si="4"/>
        <v>No</v>
      </c>
    </row>
    <row r="312" spans="1:50" x14ac:dyDescent="0.2">
      <c r="A312" s="1" t="s">
        <v>719</v>
      </c>
      <c r="B312" s="1" t="s">
        <v>411</v>
      </c>
      <c r="C312" s="1" t="s">
        <v>20</v>
      </c>
      <c r="D312" s="174">
        <v>9031</v>
      </c>
      <c r="E312" s="177">
        <v>90031</v>
      </c>
      <c r="F312" s="1" t="s">
        <v>196</v>
      </c>
      <c r="G312" s="1" t="s">
        <v>192</v>
      </c>
      <c r="H312" s="17">
        <v>1932666</v>
      </c>
      <c r="I312" s="12">
        <v>293</v>
      </c>
      <c r="J312" s="1" t="s">
        <v>11</v>
      </c>
      <c r="K312" s="1" t="s">
        <v>12</v>
      </c>
      <c r="L312" s="4">
        <v>50</v>
      </c>
      <c r="N312" s="186">
        <v>0</v>
      </c>
      <c r="P312" s="14">
        <v>15.286099999999999</v>
      </c>
      <c r="R312" s="14">
        <v>7.9340999999999999</v>
      </c>
      <c r="S312" s="12" t="s">
        <v>102</v>
      </c>
      <c r="T312" s="14">
        <v>7.5663</v>
      </c>
      <c r="V312" s="17">
        <v>2702617</v>
      </c>
      <c r="X312" s="17">
        <v>3778145</v>
      </c>
      <c r="Z312" s="17">
        <v>2714607</v>
      </c>
      <c r="AB312" s="17">
        <v>1063538</v>
      </c>
      <c r="AD312" s="17">
        <v>214979</v>
      </c>
      <c r="AF312" s="17">
        <v>177587</v>
      </c>
      <c r="AH312" s="17">
        <v>37392</v>
      </c>
      <c r="AJ312" s="17">
        <v>0</v>
      </c>
      <c r="AL312" s="17">
        <v>0</v>
      </c>
      <c r="AN312" s="17">
        <v>0</v>
      </c>
      <c r="AP312" s="172">
        <v>0</v>
      </c>
      <c r="AR312" s="17">
        <v>1343680</v>
      </c>
      <c r="AT312" s="17">
        <v>10660866</v>
      </c>
      <c r="AU312" s="1" t="s">
        <v>102</v>
      </c>
      <c r="AV312" s="185">
        <v>353.2</v>
      </c>
      <c r="AW312" s="1" t="s">
        <v>5655</v>
      </c>
      <c r="AX312" s="1" t="str">
        <f t="shared" si="4"/>
        <v>Yes</v>
      </c>
    </row>
    <row r="313" spans="1:50" x14ac:dyDescent="0.2">
      <c r="A313" s="1" t="s">
        <v>719</v>
      </c>
      <c r="B313" s="1" t="s">
        <v>411</v>
      </c>
      <c r="C313" s="1" t="s">
        <v>20</v>
      </c>
      <c r="D313" s="174">
        <v>9031</v>
      </c>
      <c r="E313" s="177">
        <v>90031</v>
      </c>
      <c r="F313" s="1" t="s">
        <v>196</v>
      </c>
      <c r="G313" s="1" t="s">
        <v>192</v>
      </c>
      <c r="H313" s="17">
        <v>1932666</v>
      </c>
      <c r="I313" s="12">
        <v>293</v>
      </c>
      <c r="J313" s="1" t="s">
        <v>10</v>
      </c>
      <c r="K313" s="1" t="s">
        <v>12</v>
      </c>
      <c r="L313" s="4">
        <v>97</v>
      </c>
      <c r="N313" s="186">
        <v>0</v>
      </c>
      <c r="P313" s="14">
        <v>16.002800000000001</v>
      </c>
      <c r="R313" s="14">
        <v>9.5638000000000005</v>
      </c>
      <c r="T313" s="14">
        <v>1.9757</v>
      </c>
      <c r="V313" s="17">
        <v>0</v>
      </c>
      <c r="X313" s="17">
        <v>4154750</v>
      </c>
      <c r="Z313" s="17">
        <v>3265003</v>
      </c>
      <c r="AB313" s="17">
        <v>889747</v>
      </c>
      <c r="AD313" s="17">
        <v>248593</v>
      </c>
      <c r="AF313" s="17">
        <v>204027</v>
      </c>
      <c r="AH313" s="17">
        <v>44566</v>
      </c>
      <c r="AJ313" s="17">
        <v>0</v>
      </c>
      <c r="AL313" s="17">
        <v>0</v>
      </c>
      <c r="AN313" s="17">
        <v>0</v>
      </c>
      <c r="AP313" s="172">
        <v>0</v>
      </c>
      <c r="AR313" s="17">
        <v>403099</v>
      </c>
      <c r="AT313" s="17">
        <v>3855143</v>
      </c>
      <c r="AV313" s="185">
        <v>0</v>
      </c>
      <c r="AW313" s="1" t="s">
        <v>5655</v>
      </c>
      <c r="AX313" s="1" t="str">
        <f t="shared" si="4"/>
        <v>No</v>
      </c>
    </row>
    <row r="314" spans="1:50" x14ac:dyDescent="0.2">
      <c r="A314" s="1" t="s">
        <v>719</v>
      </c>
      <c r="B314" s="1" t="s">
        <v>411</v>
      </c>
      <c r="C314" s="1" t="s">
        <v>20</v>
      </c>
      <c r="D314" s="174">
        <v>9031</v>
      </c>
      <c r="E314" s="177">
        <v>90031</v>
      </c>
      <c r="F314" s="1" t="s">
        <v>196</v>
      </c>
      <c r="G314" s="1" t="s">
        <v>192</v>
      </c>
      <c r="H314" s="17">
        <v>1932666</v>
      </c>
      <c r="I314" s="12">
        <v>293</v>
      </c>
      <c r="J314" s="1" t="s">
        <v>11</v>
      </c>
      <c r="K314" s="1" t="s">
        <v>8</v>
      </c>
      <c r="L314" s="4">
        <v>95</v>
      </c>
      <c r="N314" s="186">
        <v>0</v>
      </c>
      <c r="P314" s="14">
        <v>13.3104</v>
      </c>
      <c r="R314" s="14">
        <v>6.7088999999999999</v>
      </c>
      <c r="T314" s="14">
        <v>15.510999999999999</v>
      </c>
      <c r="V314" s="17">
        <v>5576379</v>
      </c>
      <c r="X314" s="17">
        <v>6346780</v>
      </c>
      <c r="Z314" s="17">
        <v>5571112</v>
      </c>
      <c r="AB314" s="17">
        <v>775668</v>
      </c>
      <c r="AD314" s="17">
        <v>447566</v>
      </c>
      <c r="AF314" s="17">
        <v>418552</v>
      </c>
      <c r="AH314" s="17">
        <v>29014</v>
      </c>
      <c r="AJ314" s="17">
        <v>0</v>
      </c>
      <c r="AL314" s="17">
        <v>0</v>
      </c>
      <c r="AN314" s="17">
        <v>0</v>
      </c>
      <c r="AP314" s="172">
        <v>0</v>
      </c>
      <c r="AR314" s="17">
        <v>6492170</v>
      </c>
      <c r="AT314" s="17">
        <v>43555509</v>
      </c>
      <c r="AV314" s="185">
        <v>390.4</v>
      </c>
      <c r="AW314" s="1" t="s">
        <v>5655</v>
      </c>
      <c r="AX314" s="1" t="str">
        <f t="shared" si="4"/>
        <v>No</v>
      </c>
    </row>
    <row r="315" spans="1:50" x14ac:dyDescent="0.2">
      <c r="A315" s="1" t="s">
        <v>719</v>
      </c>
      <c r="B315" s="1" t="s">
        <v>411</v>
      </c>
      <c r="C315" s="1" t="s">
        <v>20</v>
      </c>
      <c r="D315" s="174">
        <v>9031</v>
      </c>
      <c r="E315" s="177">
        <v>90031</v>
      </c>
      <c r="F315" s="1" t="s">
        <v>196</v>
      </c>
      <c r="G315" s="1" t="s">
        <v>192</v>
      </c>
      <c r="H315" s="17">
        <v>1932666</v>
      </c>
      <c r="I315" s="12">
        <v>293</v>
      </c>
      <c r="J315" s="1" t="s">
        <v>22</v>
      </c>
      <c r="K315" s="1" t="s">
        <v>12</v>
      </c>
      <c r="L315" s="4">
        <v>16</v>
      </c>
      <c r="N315" s="186">
        <v>0</v>
      </c>
      <c r="P315" s="14">
        <v>25.414300000000001</v>
      </c>
      <c r="R315" s="14">
        <v>40.533000000000001</v>
      </c>
      <c r="S315" s="12" t="s">
        <v>102</v>
      </c>
      <c r="T315" s="14">
        <v>3.1880000000000002</v>
      </c>
      <c r="V315" s="17">
        <v>713817</v>
      </c>
      <c r="X315" s="17">
        <v>1066246</v>
      </c>
      <c r="Z315" s="17">
        <v>722808</v>
      </c>
      <c r="AB315" s="17">
        <v>343438</v>
      </c>
      <c r="AD315" s="17">
        <v>39064</v>
      </c>
      <c r="AF315" s="17">
        <v>28441</v>
      </c>
      <c r="AH315" s="17">
        <v>10623</v>
      </c>
      <c r="AJ315" s="17">
        <v>0</v>
      </c>
      <c r="AL315" s="17">
        <v>0</v>
      </c>
      <c r="AN315" s="17">
        <v>0</v>
      </c>
      <c r="AP315" s="172">
        <v>0</v>
      </c>
      <c r="AR315" s="17">
        <v>90669</v>
      </c>
      <c r="AT315" s="17">
        <v>3675090</v>
      </c>
      <c r="AU315" s="1" t="s">
        <v>102</v>
      </c>
      <c r="AV315" s="185">
        <v>438</v>
      </c>
      <c r="AW315" s="1" t="s">
        <v>5655</v>
      </c>
      <c r="AX315" s="1" t="str">
        <f t="shared" si="4"/>
        <v>Yes</v>
      </c>
    </row>
    <row r="316" spans="1:50" x14ac:dyDescent="0.2">
      <c r="A316" s="1" t="s">
        <v>5928</v>
      </c>
      <c r="B316" s="1" t="s">
        <v>491</v>
      </c>
      <c r="C316" s="1" t="s">
        <v>89</v>
      </c>
      <c r="D316" s="174">
        <v>6007</v>
      </c>
      <c r="E316" s="177">
        <v>60007</v>
      </c>
      <c r="F316" s="1" t="s">
        <v>196</v>
      </c>
      <c r="G316" s="1" t="s">
        <v>192</v>
      </c>
      <c r="H316" s="17">
        <v>5121892</v>
      </c>
      <c r="I316" s="12">
        <v>292</v>
      </c>
      <c r="J316" s="1" t="s">
        <v>13</v>
      </c>
      <c r="K316" s="1" t="s">
        <v>12</v>
      </c>
      <c r="L316" s="4">
        <v>84</v>
      </c>
      <c r="N316" s="186">
        <v>0</v>
      </c>
      <c r="P316" s="14">
        <v>40.709699999999998</v>
      </c>
      <c r="R316" s="14">
        <v>42.0991</v>
      </c>
      <c r="T316" s="14">
        <v>5.2363999999999997</v>
      </c>
      <c r="V316" s="17">
        <v>0</v>
      </c>
      <c r="X316" s="17">
        <v>1634415</v>
      </c>
      <c r="Z316" s="17">
        <v>1634415</v>
      </c>
      <c r="AB316" s="17">
        <v>0</v>
      </c>
      <c r="AD316" s="17">
        <v>40148</v>
      </c>
      <c r="AF316" s="17">
        <v>40148</v>
      </c>
      <c r="AH316" s="17">
        <v>0</v>
      </c>
      <c r="AJ316" s="17">
        <v>0</v>
      </c>
      <c r="AL316" s="17">
        <v>0</v>
      </c>
      <c r="AN316" s="17">
        <v>0</v>
      </c>
      <c r="AP316" s="172">
        <v>0</v>
      </c>
      <c r="AR316" s="17">
        <v>210232</v>
      </c>
      <c r="AT316" s="17">
        <v>8850570</v>
      </c>
      <c r="AV316" s="185">
        <v>0</v>
      </c>
      <c r="AW316" s="1" t="s">
        <v>5655</v>
      </c>
      <c r="AX316" s="1" t="str">
        <f t="shared" si="4"/>
        <v>No</v>
      </c>
    </row>
    <row r="317" spans="1:50" x14ac:dyDescent="0.2">
      <c r="A317" s="1" t="s">
        <v>5928</v>
      </c>
      <c r="B317" s="1" t="s">
        <v>491</v>
      </c>
      <c r="C317" s="1" t="s">
        <v>89</v>
      </c>
      <c r="D317" s="174">
        <v>6007</v>
      </c>
      <c r="E317" s="177">
        <v>60007</v>
      </c>
      <c r="F317" s="1" t="s">
        <v>196</v>
      </c>
      <c r="G317" s="1" t="s">
        <v>192</v>
      </c>
      <c r="H317" s="17">
        <v>5121892</v>
      </c>
      <c r="I317" s="12">
        <v>292</v>
      </c>
      <c r="J317" s="1" t="s">
        <v>10</v>
      </c>
      <c r="K317" s="1" t="s">
        <v>12</v>
      </c>
      <c r="L317" s="4">
        <v>47</v>
      </c>
      <c r="N317" s="186">
        <v>0</v>
      </c>
      <c r="P317" s="14">
        <v>15.532500000000001</v>
      </c>
      <c r="R317" s="14">
        <v>9.3521999999999998</v>
      </c>
      <c r="T317" s="14">
        <v>1.931</v>
      </c>
      <c r="V317" s="17">
        <v>0</v>
      </c>
      <c r="X317" s="17">
        <v>2172652</v>
      </c>
      <c r="Z317" s="17">
        <v>1845126</v>
      </c>
      <c r="AB317" s="17">
        <v>327526</v>
      </c>
      <c r="AD317" s="17">
        <v>137976</v>
      </c>
      <c r="AF317" s="17">
        <v>118791</v>
      </c>
      <c r="AH317" s="17">
        <v>19185</v>
      </c>
      <c r="AJ317" s="17">
        <v>0</v>
      </c>
      <c r="AL317" s="17">
        <v>0</v>
      </c>
      <c r="AN317" s="17">
        <v>0</v>
      </c>
      <c r="AP317" s="172">
        <v>0</v>
      </c>
      <c r="AR317" s="17">
        <v>229381</v>
      </c>
      <c r="AT317" s="17">
        <v>2145208</v>
      </c>
      <c r="AV317" s="185">
        <v>0</v>
      </c>
      <c r="AW317" s="1" t="s">
        <v>5655</v>
      </c>
      <c r="AX317" s="1" t="str">
        <f t="shared" si="4"/>
        <v>No</v>
      </c>
    </row>
    <row r="318" spans="1:50" x14ac:dyDescent="0.2">
      <c r="A318" s="1" t="s">
        <v>5928</v>
      </c>
      <c r="B318" s="1" t="s">
        <v>491</v>
      </c>
      <c r="C318" s="1" t="s">
        <v>89</v>
      </c>
      <c r="D318" s="174">
        <v>6007</v>
      </c>
      <c r="E318" s="177">
        <v>60007</v>
      </c>
      <c r="F318" s="1" t="s">
        <v>196</v>
      </c>
      <c r="G318" s="1" t="s">
        <v>192</v>
      </c>
      <c r="H318" s="17">
        <v>5121892</v>
      </c>
      <c r="I318" s="12">
        <v>292</v>
      </c>
      <c r="J318" s="1" t="s">
        <v>11</v>
      </c>
      <c r="K318" s="1" t="s">
        <v>12</v>
      </c>
      <c r="L318" s="4">
        <v>4</v>
      </c>
      <c r="N318" s="186">
        <v>0</v>
      </c>
      <c r="P318" s="14">
        <v>7.4873000000000003</v>
      </c>
      <c r="R318" s="14">
        <v>3.0666000000000002</v>
      </c>
      <c r="T318" s="14">
        <v>10.693</v>
      </c>
      <c r="V318" s="17">
        <v>45852</v>
      </c>
      <c r="X318" s="17">
        <v>78923</v>
      </c>
      <c r="Z318" s="17">
        <v>45852</v>
      </c>
      <c r="AB318" s="17">
        <v>33071</v>
      </c>
      <c r="AD318" s="17">
        <v>7694</v>
      </c>
      <c r="AF318" s="17">
        <v>6124</v>
      </c>
      <c r="AH318" s="17">
        <v>1570</v>
      </c>
      <c r="AJ318" s="17">
        <v>0</v>
      </c>
      <c r="AL318" s="17">
        <v>0</v>
      </c>
      <c r="AN318" s="17">
        <v>0</v>
      </c>
      <c r="AP318" s="172">
        <v>0</v>
      </c>
      <c r="AR318" s="17">
        <v>65484</v>
      </c>
      <c r="AT318" s="17">
        <v>200814</v>
      </c>
      <c r="AV318" s="185">
        <v>19.5</v>
      </c>
      <c r="AW318" s="1" t="s">
        <v>5655</v>
      </c>
      <c r="AX318" s="1" t="str">
        <f t="shared" si="4"/>
        <v>No</v>
      </c>
    </row>
    <row r="319" spans="1:50" x14ac:dyDescent="0.2">
      <c r="A319" s="1" t="s">
        <v>5928</v>
      </c>
      <c r="B319" s="1" t="s">
        <v>491</v>
      </c>
      <c r="C319" s="1" t="s">
        <v>89</v>
      </c>
      <c r="D319" s="174">
        <v>6007</v>
      </c>
      <c r="E319" s="177">
        <v>60007</v>
      </c>
      <c r="F319" s="1" t="s">
        <v>196</v>
      </c>
      <c r="G319" s="1" t="s">
        <v>192</v>
      </c>
      <c r="H319" s="17">
        <v>5121892</v>
      </c>
      <c r="I319" s="12">
        <v>292</v>
      </c>
      <c r="J319" s="1" t="s">
        <v>10</v>
      </c>
      <c r="K319" s="1" t="s">
        <v>8</v>
      </c>
      <c r="L319" s="4">
        <v>35</v>
      </c>
      <c r="N319" s="186">
        <v>0</v>
      </c>
      <c r="P319" s="14">
        <v>16.335599999999999</v>
      </c>
      <c r="R319" s="14">
        <v>10.9026</v>
      </c>
      <c r="T319" s="14">
        <v>1.7881</v>
      </c>
      <c r="V319" s="17">
        <v>0</v>
      </c>
      <c r="X319" s="17">
        <v>1432131</v>
      </c>
      <c r="Z319" s="17">
        <v>1238825</v>
      </c>
      <c r="AB319" s="17">
        <v>193306</v>
      </c>
      <c r="AD319" s="17">
        <v>86679</v>
      </c>
      <c r="AF319" s="17">
        <v>75836</v>
      </c>
      <c r="AH319" s="17">
        <v>10843</v>
      </c>
      <c r="AJ319" s="17">
        <v>0</v>
      </c>
      <c r="AL319" s="17">
        <v>0</v>
      </c>
      <c r="AN319" s="17">
        <v>0</v>
      </c>
      <c r="AP319" s="172">
        <v>0</v>
      </c>
      <c r="AR319" s="17">
        <v>135603</v>
      </c>
      <c r="AT319" s="17">
        <v>1478431</v>
      </c>
      <c r="AV319" s="185">
        <v>0</v>
      </c>
      <c r="AW319" s="1" t="s">
        <v>5655</v>
      </c>
      <c r="AX319" s="1" t="str">
        <f t="shared" si="4"/>
        <v>No</v>
      </c>
    </row>
    <row r="320" spans="1:50" x14ac:dyDescent="0.2">
      <c r="A320" s="1" t="s">
        <v>5928</v>
      </c>
      <c r="B320" s="1" t="s">
        <v>491</v>
      </c>
      <c r="C320" s="1" t="s">
        <v>89</v>
      </c>
      <c r="D320" s="174">
        <v>6007</v>
      </c>
      <c r="E320" s="177">
        <v>60007</v>
      </c>
      <c r="F320" s="1" t="s">
        <v>196</v>
      </c>
      <c r="G320" s="1" t="s">
        <v>192</v>
      </c>
      <c r="H320" s="17">
        <v>5121892</v>
      </c>
      <c r="I320" s="12">
        <v>292</v>
      </c>
      <c r="J320" s="1" t="s">
        <v>11</v>
      </c>
      <c r="K320" s="1" t="s">
        <v>8</v>
      </c>
      <c r="L320" s="4">
        <v>122</v>
      </c>
      <c r="N320" s="186">
        <v>0</v>
      </c>
      <c r="P320" s="14">
        <v>13.2407</v>
      </c>
      <c r="R320" s="14">
        <v>3.4965000000000002</v>
      </c>
      <c r="T320" s="14">
        <v>13.4718</v>
      </c>
      <c r="V320" s="17">
        <v>5100354</v>
      </c>
      <c r="X320" s="17">
        <v>5670056</v>
      </c>
      <c r="Y320" s="12" t="s">
        <v>102</v>
      </c>
      <c r="Z320" s="17">
        <v>5074751</v>
      </c>
      <c r="AB320" s="17">
        <v>595305</v>
      </c>
      <c r="AD320" s="17">
        <v>455542</v>
      </c>
      <c r="AF320" s="17">
        <v>383270</v>
      </c>
      <c r="AH320" s="17">
        <v>72272</v>
      </c>
      <c r="AJ320" s="17">
        <v>0</v>
      </c>
      <c r="AL320" s="17">
        <v>0</v>
      </c>
      <c r="AN320" s="17">
        <v>0</v>
      </c>
      <c r="AP320" s="172">
        <v>0</v>
      </c>
      <c r="AR320" s="17">
        <v>5163338</v>
      </c>
      <c r="AT320" s="17">
        <v>18053520</v>
      </c>
      <c r="AV320" s="185">
        <v>898.3</v>
      </c>
      <c r="AW320" s="1" t="s">
        <v>5655</v>
      </c>
      <c r="AX320" s="1" t="str">
        <f t="shared" si="4"/>
        <v>Yes</v>
      </c>
    </row>
    <row r="321" spans="1:50" x14ac:dyDescent="0.2">
      <c r="A321" s="1" t="s">
        <v>5929</v>
      </c>
      <c r="B321" s="1" t="s">
        <v>787</v>
      </c>
      <c r="C321" s="1" t="s">
        <v>73</v>
      </c>
      <c r="D321" s="174">
        <v>2072</v>
      </c>
      <c r="E321" s="177">
        <v>20072</v>
      </c>
      <c r="F321" s="1" t="s">
        <v>194</v>
      </c>
      <c r="G321" s="1" t="s">
        <v>192</v>
      </c>
      <c r="H321" s="17">
        <v>18351295</v>
      </c>
      <c r="I321" s="12">
        <v>290</v>
      </c>
      <c r="J321" s="1" t="s">
        <v>11</v>
      </c>
      <c r="K321" s="1" t="s">
        <v>12</v>
      </c>
      <c r="L321" s="4">
        <v>116</v>
      </c>
      <c r="N321" s="186">
        <v>0</v>
      </c>
      <c r="P321" s="14">
        <v>17.731999999999999</v>
      </c>
      <c r="R321" s="14">
        <v>7.1245000000000003</v>
      </c>
      <c r="T321" s="14">
        <v>9.8937000000000008</v>
      </c>
      <c r="V321" s="17">
        <v>7085668</v>
      </c>
      <c r="X321" s="17">
        <v>7787349</v>
      </c>
      <c r="Z321" s="17">
        <v>7014046</v>
      </c>
      <c r="AB321" s="17">
        <v>773303</v>
      </c>
      <c r="AD321" s="17">
        <v>434084</v>
      </c>
      <c r="AF321" s="17">
        <v>395558</v>
      </c>
      <c r="AH321" s="17">
        <v>38526</v>
      </c>
      <c r="AJ321" s="17">
        <v>0</v>
      </c>
      <c r="AL321" s="17">
        <v>0</v>
      </c>
      <c r="AN321" s="17">
        <v>0</v>
      </c>
      <c r="AP321" s="172">
        <v>0</v>
      </c>
      <c r="AR321" s="17">
        <v>3913543</v>
      </c>
      <c r="AT321" s="17">
        <v>27882104</v>
      </c>
      <c r="AV321" s="185">
        <v>1300.49</v>
      </c>
      <c r="AW321" s="1" t="s">
        <v>5655</v>
      </c>
      <c r="AX321" s="1" t="str">
        <f t="shared" si="4"/>
        <v>No</v>
      </c>
    </row>
    <row r="322" spans="1:50" x14ac:dyDescent="0.2">
      <c r="A322" s="1" t="s">
        <v>5929</v>
      </c>
      <c r="B322" s="1" t="s">
        <v>787</v>
      </c>
      <c r="C322" s="1" t="s">
        <v>73</v>
      </c>
      <c r="D322" s="174">
        <v>2072</v>
      </c>
      <c r="E322" s="177">
        <v>20072</v>
      </c>
      <c r="F322" s="1" t="s">
        <v>194</v>
      </c>
      <c r="G322" s="1" t="s">
        <v>192</v>
      </c>
      <c r="H322" s="17">
        <v>18351295</v>
      </c>
      <c r="I322" s="12">
        <v>290</v>
      </c>
      <c r="J322" s="1" t="s">
        <v>10</v>
      </c>
      <c r="K322" s="1" t="s">
        <v>12</v>
      </c>
      <c r="L322" s="4">
        <v>174</v>
      </c>
      <c r="N322" s="186">
        <v>0</v>
      </c>
      <c r="P322" s="14">
        <v>20.241700000000002</v>
      </c>
      <c r="R322" s="14">
        <v>12.98</v>
      </c>
      <c r="T322" s="14">
        <v>1.6048</v>
      </c>
      <c r="V322" s="17">
        <v>0</v>
      </c>
      <c r="X322" s="17">
        <v>10538160</v>
      </c>
      <c r="Z322" s="17">
        <v>9125534</v>
      </c>
      <c r="AB322" s="17">
        <v>1412626</v>
      </c>
      <c r="AD322" s="17">
        <v>545487</v>
      </c>
      <c r="AF322" s="17">
        <v>450828</v>
      </c>
      <c r="AH322" s="17">
        <v>94659</v>
      </c>
      <c r="AJ322" s="17">
        <v>0</v>
      </c>
      <c r="AL322" s="17">
        <v>0</v>
      </c>
      <c r="AN322" s="17">
        <v>0</v>
      </c>
      <c r="AP322" s="172">
        <v>0</v>
      </c>
      <c r="AR322" s="17">
        <v>723474</v>
      </c>
      <c r="AT322" s="17">
        <v>9390693</v>
      </c>
      <c r="AV322" s="185">
        <v>0</v>
      </c>
      <c r="AW322" s="1" t="s">
        <v>5655</v>
      </c>
      <c r="AX322" s="1" t="str">
        <f t="shared" ref="AX322:AX385" si="5">IF(AW322&amp;AU322&amp;AS322&amp;AQ322&amp;AO322&amp;AM322&amp;AK322&amp;AI322&amp;AG322&amp;AE322&amp;AC322&amp;AA322&amp;Y322&amp;W322&amp;U322&amp;S322&amp;Q322&amp;O322&amp;M322&lt;&gt;"","Yes","No")</f>
        <v>No</v>
      </c>
    </row>
    <row r="323" spans="1:50" x14ac:dyDescent="0.2">
      <c r="A323" s="1" t="s">
        <v>5930</v>
      </c>
      <c r="B323" s="1" t="s">
        <v>335</v>
      </c>
      <c r="C323" s="1" t="s">
        <v>62</v>
      </c>
      <c r="D323" s="174">
        <v>4007</v>
      </c>
      <c r="E323" s="177">
        <v>40007</v>
      </c>
      <c r="F323" s="1" t="s">
        <v>194</v>
      </c>
      <c r="G323" s="1" t="s">
        <v>192</v>
      </c>
      <c r="H323" s="17">
        <v>884891</v>
      </c>
      <c r="I323" s="12">
        <v>289</v>
      </c>
      <c r="J323" s="1" t="s">
        <v>15</v>
      </c>
      <c r="K323" s="1" t="s">
        <v>12</v>
      </c>
      <c r="L323" s="4">
        <v>224</v>
      </c>
      <c r="N323" s="186">
        <v>0</v>
      </c>
      <c r="P323" s="14">
        <v>10.8767</v>
      </c>
      <c r="R323" s="14">
        <v>6.4664000000000001</v>
      </c>
      <c r="T323" s="14">
        <v>1.8689</v>
      </c>
      <c r="V323" s="17">
        <v>0</v>
      </c>
      <c r="X323" s="17">
        <v>0</v>
      </c>
      <c r="Z323" s="17">
        <v>2928847</v>
      </c>
      <c r="AB323" s="17">
        <v>0</v>
      </c>
      <c r="AD323" s="17">
        <v>0</v>
      </c>
      <c r="AF323" s="17">
        <v>269278</v>
      </c>
      <c r="AH323" s="17">
        <v>0</v>
      </c>
      <c r="AJ323" s="17">
        <v>0</v>
      </c>
      <c r="AL323" s="17">
        <v>0</v>
      </c>
      <c r="AN323" s="17">
        <v>0</v>
      </c>
      <c r="AP323" s="172">
        <v>0</v>
      </c>
      <c r="AR323" s="17">
        <v>503266</v>
      </c>
      <c r="AT323" s="17">
        <v>3254322</v>
      </c>
      <c r="AV323" s="185">
        <v>0</v>
      </c>
      <c r="AW323" s="1" t="s">
        <v>5655</v>
      </c>
      <c r="AX323" s="1" t="str">
        <f t="shared" si="5"/>
        <v>No</v>
      </c>
    </row>
    <row r="324" spans="1:50" x14ac:dyDescent="0.2">
      <c r="A324" s="1" t="s">
        <v>5930</v>
      </c>
      <c r="B324" s="1" t="s">
        <v>335</v>
      </c>
      <c r="C324" s="1" t="s">
        <v>62</v>
      </c>
      <c r="D324" s="174">
        <v>4007</v>
      </c>
      <c r="E324" s="177">
        <v>40007</v>
      </c>
      <c r="F324" s="1" t="s">
        <v>194</v>
      </c>
      <c r="G324" s="1" t="s">
        <v>192</v>
      </c>
      <c r="H324" s="17">
        <v>884891</v>
      </c>
      <c r="I324" s="12">
        <v>289</v>
      </c>
      <c r="J324" s="1" t="s">
        <v>11</v>
      </c>
      <c r="K324" s="1" t="s">
        <v>8</v>
      </c>
      <c r="L324" s="4">
        <v>65</v>
      </c>
      <c r="N324" s="186">
        <v>0</v>
      </c>
      <c r="P324" s="14">
        <v>12.746600000000001</v>
      </c>
      <c r="R324" s="14">
        <v>3.7219000000000002</v>
      </c>
      <c r="T324" s="14">
        <v>20.0565</v>
      </c>
      <c r="V324" s="17">
        <v>3181195</v>
      </c>
      <c r="X324" s="17">
        <v>3654981</v>
      </c>
      <c r="Z324" s="17">
        <v>3209049</v>
      </c>
      <c r="AB324" s="17">
        <v>445932</v>
      </c>
      <c r="AD324" s="17">
        <v>271696</v>
      </c>
      <c r="AF324" s="17">
        <v>251758</v>
      </c>
      <c r="AH324" s="17">
        <v>19938</v>
      </c>
      <c r="AJ324" s="17">
        <v>0</v>
      </c>
      <c r="AL324" s="17">
        <v>0</v>
      </c>
      <c r="AN324" s="17">
        <v>0</v>
      </c>
      <c r="AP324" s="172">
        <v>0</v>
      </c>
      <c r="AR324" s="17">
        <v>5049379</v>
      </c>
      <c r="AT324" s="17">
        <v>18793227</v>
      </c>
      <c r="AV324" s="185">
        <v>412.1</v>
      </c>
      <c r="AW324" s="1" t="s">
        <v>5655</v>
      </c>
      <c r="AX324" s="1" t="str">
        <f t="shared" si="5"/>
        <v>No</v>
      </c>
    </row>
    <row r="325" spans="1:50" x14ac:dyDescent="0.2">
      <c r="A325" s="1" t="s">
        <v>543</v>
      </c>
      <c r="B325" s="1" t="s">
        <v>544</v>
      </c>
      <c r="C325" s="1" t="s">
        <v>94</v>
      </c>
      <c r="D325" s="174">
        <v>19</v>
      </c>
      <c r="E325" s="177">
        <v>19</v>
      </c>
      <c r="F325" s="1" t="s">
        <v>196</v>
      </c>
      <c r="G325" s="1" t="s">
        <v>192</v>
      </c>
      <c r="H325" s="17">
        <v>176617</v>
      </c>
      <c r="I325" s="12">
        <v>282</v>
      </c>
      <c r="J325" s="1" t="s">
        <v>11</v>
      </c>
      <c r="K325" s="1" t="s">
        <v>8</v>
      </c>
      <c r="L325" s="4">
        <v>48</v>
      </c>
      <c r="N325" s="186">
        <v>0</v>
      </c>
      <c r="P325" s="14">
        <v>12.7584</v>
      </c>
      <c r="R325" s="14">
        <v>3.7162000000000002</v>
      </c>
      <c r="T325" s="14">
        <v>19.260200000000001</v>
      </c>
      <c r="V325" s="17">
        <v>2388759</v>
      </c>
      <c r="X325" s="17">
        <v>2507925</v>
      </c>
      <c r="Z325" s="17">
        <v>2381814</v>
      </c>
      <c r="AB325" s="17">
        <v>126111</v>
      </c>
      <c r="AD325" s="17">
        <v>194064</v>
      </c>
      <c r="AF325" s="17">
        <v>186686</v>
      </c>
      <c r="AH325" s="17">
        <v>7378</v>
      </c>
      <c r="AJ325" s="17">
        <v>0</v>
      </c>
      <c r="AL325" s="17">
        <v>0</v>
      </c>
      <c r="AN325" s="17">
        <v>0</v>
      </c>
      <c r="AP325" s="172">
        <v>0</v>
      </c>
      <c r="AR325" s="17">
        <v>3595607</v>
      </c>
      <c r="AT325" s="17">
        <v>13361828</v>
      </c>
      <c r="AV325" s="185">
        <v>216.1</v>
      </c>
      <c r="AW325" s="1" t="s">
        <v>5655</v>
      </c>
      <c r="AX325" s="1" t="str">
        <f t="shared" si="5"/>
        <v>No</v>
      </c>
    </row>
    <row r="326" spans="1:50" x14ac:dyDescent="0.2">
      <c r="A326" s="1" t="s">
        <v>543</v>
      </c>
      <c r="B326" s="1" t="s">
        <v>544</v>
      </c>
      <c r="C326" s="1" t="s">
        <v>94</v>
      </c>
      <c r="D326" s="174">
        <v>19</v>
      </c>
      <c r="E326" s="177">
        <v>19</v>
      </c>
      <c r="F326" s="1" t="s">
        <v>196</v>
      </c>
      <c r="G326" s="1" t="s">
        <v>192</v>
      </c>
      <c r="H326" s="17">
        <v>176617</v>
      </c>
      <c r="I326" s="12">
        <v>282</v>
      </c>
      <c r="J326" s="1" t="s">
        <v>10</v>
      </c>
      <c r="K326" s="1" t="s">
        <v>8</v>
      </c>
      <c r="L326" s="4">
        <v>42</v>
      </c>
      <c r="N326" s="186">
        <v>0</v>
      </c>
      <c r="P326" s="14">
        <v>12.4245</v>
      </c>
      <c r="R326" s="14">
        <v>6.1367000000000003</v>
      </c>
      <c r="T326" s="14">
        <v>2.3969999999999998</v>
      </c>
      <c r="V326" s="17">
        <v>0</v>
      </c>
      <c r="X326" s="17">
        <v>1087882</v>
      </c>
      <c r="Z326" s="17">
        <v>989537</v>
      </c>
      <c r="AB326" s="17">
        <v>98345</v>
      </c>
      <c r="AD326" s="17">
        <v>86975</v>
      </c>
      <c r="AF326" s="17">
        <v>79644</v>
      </c>
      <c r="AH326" s="17">
        <v>7331</v>
      </c>
      <c r="AJ326" s="17">
        <v>0</v>
      </c>
      <c r="AL326" s="17">
        <v>0</v>
      </c>
      <c r="AN326" s="17">
        <v>0</v>
      </c>
      <c r="AP326" s="172">
        <v>0</v>
      </c>
      <c r="AR326" s="17">
        <v>190907</v>
      </c>
      <c r="AT326" s="17">
        <v>1171541</v>
      </c>
      <c r="AV326" s="185">
        <v>0</v>
      </c>
      <c r="AW326" s="1" t="s">
        <v>5655</v>
      </c>
      <c r="AX326" s="1" t="str">
        <f t="shared" si="5"/>
        <v>No</v>
      </c>
    </row>
    <row r="327" spans="1:50" x14ac:dyDescent="0.2">
      <c r="A327" s="1" t="s">
        <v>543</v>
      </c>
      <c r="B327" s="1" t="s">
        <v>544</v>
      </c>
      <c r="C327" s="1" t="s">
        <v>94</v>
      </c>
      <c r="D327" s="174">
        <v>19</v>
      </c>
      <c r="E327" s="177">
        <v>19</v>
      </c>
      <c r="F327" s="1" t="s">
        <v>196</v>
      </c>
      <c r="G327" s="1" t="s">
        <v>192</v>
      </c>
      <c r="H327" s="17">
        <v>176617</v>
      </c>
      <c r="I327" s="12">
        <v>282</v>
      </c>
      <c r="J327" s="1" t="s">
        <v>13</v>
      </c>
      <c r="K327" s="1" t="s">
        <v>8</v>
      </c>
      <c r="L327" s="4">
        <v>183</v>
      </c>
      <c r="N327" s="186">
        <v>0</v>
      </c>
      <c r="P327" s="14">
        <v>38.621699999999997</v>
      </c>
      <c r="R327" s="14">
        <v>36.314700000000002</v>
      </c>
      <c r="T327" s="14">
        <v>6.6540999999999997</v>
      </c>
      <c r="V327" s="17">
        <v>0</v>
      </c>
      <c r="X327" s="17">
        <v>3023074</v>
      </c>
      <c r="Z327" s="17">
        <v>3023074</v>
      </c>
      <c r="AB327" s="17">
        <v>0</v>
      </c>
      <c r="AD327" s="17">
        <v>78274</v>
      </c>
      <c r="AF327" s="17">
        <v>78274</v>
      </c>
      <c r="AH327" s="17">
        <v>0</v>
      </c>
      <c r="AJ327" s="17">
        <v>0</v>
      </c>
      <c r="AL327" s="17">
        <v>0</v>
      </c>
      <c r="AN327" s="17">
        <v>0</v>
      </c>
      <c r="AP327" s="172">
        <v>0</v>
      </c>
      <c r="AR327" s="17">
        <v>520843</v>
      </c>
      <c r="AT327" s="17">
        <v>18914264</v>
      </c>
      <c r="AV327" s="185">
        <v>0</v>
      </c>
      <c r="AW327" s="1" t="s">
        <v>5655</v>
      </c>
      <c r="AX327" s="1" t="str">
        <f t="shared" si="5"/>
        <v>No</v>
      </c>
    </row>
    <row r="328" spans="1:50" x14ac:dyDescent="0.2">
      <c r="A328" s="1" t="s">
        <v>543</v>
      </c>
      <c r="B328" s="1" t="s">
        <v>544</v>
      </c>
      <c r="C328" s="1" t="s">
        <v>94</v>
      </c>
      <c r="D328" s="174">
        <v>19</v>
      </c>
      <c r="E328" s="177">
        <v>19</v>
      </c>
      <c r="F328" s="1" t="s">
        <v>196</v>
      </c>
      <c r="G328" s="1" t="s">
        <v>192</v>
      </c>
      <c r="H328" s="17">
        <v>176617</v>
      </c>
      <c r="I328" s="12">
        <v>282</v>
      </c>
      <c r="J328" s="1" t="s">
        <v>22</v>
      </c>
      <c r="K328" s="1" t="s">
        <v>8</v>
      </c>
      <c r="L328" s="4">
        <v>9</v>
      </c>
      <c r="N328" s="186">
        <v>0</v>
      </c>
      <c r="P328" s="14">
        <v>24.854900000000001</v>
      </c>
      <c r="R328" s="14">
        <v>22.93</v>
      </c>
      <c r="T328" s="14">
        <v>8.4265000000000008</v>
      </c>
      <c r="V328" s="17">
        <v>499554</v>
      </c>
      <c r="X328" s="17">
        <v>546296</v>
      </c>
      <c r="Z328" s="17">
        <v>495010</v>
      </c>
      <c r="AB328" s="17">
        <v>51286</v>
      </c>
      <c r="AD328" s="17">
        <v>21940</v>
      </c>
      <c r="AF328" s="17">
        <v>19916</v>
      </c>
      <c r="AH328" s="17">
        <v>2024</v>
      </c>
      <c r="AJ328" s="17">
        <v>0</v>
      </c>
      <c r="AL328" s="17">
        <v>0</v>
      </c>
      <c r="AN328" s="17">
        <v>0</v>
      </c>
      <c r="AP328" s="172">
        <v>0</v>
      </c>
      <c r="AR328" s="17">
        <v>167823</v>
      </c>
      <c r="AT328" s="17">
        <v>3848174</v>
      </c>
      <c r="AV328" s="185">
        <v>76</v>
      </c>
      <c r="AW328" s="1" t="s">
        <v>5655</v>
      </c>
      <c r="AX328" s="1" t="str">
        <f t="shared" si="5"/>
        <v>No</v>
      </c>
    </row>
    <row r="329" spans="1:50" x14ac:dyDescent="0.2">
      <c r="A329" s="1" t="s">
        <v>338</v>
      </c>
      <c r="B329" s="1" t="s">
        <v>270</v>
      </c>
      <c r="C329" s="1" t="s">
        <v>73</v>
      </c>
      <c r="D329" s="174">
        <v>2002</v>
      </c>
      <c r="E329" s="177">
        <v>20002</v>
      </c>
      <c r="F329" s="1" t="s">
        <v>196</v>
      </c>
      <c r="G329" s="1" t="s">
        <v>192</v>
      </c>
      <c r="H329" s="17">
        <v>594962</v>
      </c>
      <c r="I329" s="12">
        <v>272</v>
      </c>
      <c r="J329" s="1" t="s">
        <v>15</v>
      </c>
      <c r="K329" s="1" t="s">
        <v>12</v>
      </c>
      <c r="L329" s="4">
        <v>20</v>
      </c>
      <c r="N329" s="186">
        <v>0</v>
      </c>
      <c r="P329" s="14">
        <v>18.095099999999999</v>
      </c>
      <c r="R329" s="14">
        <v>9.2086000000000006</v>
      </c>
      <c r="T329" s="14">
        <v>1.8839999999999999</v>
      </c>
      <c r="V329" s="17">
        <v>0</v>
      </c>
      <c r="X329" s="17">
        <v>0</v>
      </c>
      <c r="Z329" s="17">
        <v>1563865</v>
      </c>
      <c r="AB329" s="17">
        <v>0</v>
      </c>
      <c r="AD329" s="17">
        <v>0</v>
      </c>
      <c r="AF329" s="17">
        <v>86425</v>
      </c>
      <c r="AH329" s="17">
        <v>0</v>
      </c>
      <c r="AJ329" s="17">
        <v>0</v>
      </c>
      <c r="AL329" s="17">
        <v>0</v>
      </c>
      <c r="AN329" s="17">
        <v>0</v>
      </c>
      <c r="AP329" s="172">
        <v>0</v>
      </c>
      <c r="AR329" s="17">
        <v>162821</v>
      </c>
      <c r="AT329" s="17">
        <v>1499351</v>
      </c>
      <c r="AV329" s="185">
        <v>0</v>
      </c>
      <c r="AW329" s="1" t="s">
        <v>5655</v>
      </c>
      <c r="AX329" s="1" t="str">
        <f t="shared" si="5"/>
        <v>No</v>
      </c>
    </row>
    <row r="330" spans="1:50" x14ac:dyDescent="0.2">
      <c r="A330" s="1" t="s">
        <v>41</v>
      </c>
      <c r="B330" s="1" t="s">
        <v>209</v>
      </c>
      <c r="C330" s="1" t="s">
        <v>40</v>
      </c>
      <c r="D330" s="174">
        <v>4203</v>
      </c>
      <c r="E330" s="177">
        <v>40203</v>
      </c>
      <c r="F330" s="1" t="s">
        <v>208</v>
      </c>
      <c r="G330" s="1" t="s">
        <v>192</v>
      </c>
      <c r="H330" s="17">
        <v>4515419</v>
      </c>
      <c r="I330" s="12">
        <v>272</v>
      </c>
      <c r="J330" s="1" t="s">
        <v>13</v>
      </c>
      <c r="K330" s="1" t="s">
        <v>8</v>
      </c>
      <c r="L330" s="4">
        <v>272</v>
      </c>
      <c r="N330" s="186">
        <v>0</v>
      </c>
      <c r="P330" s="14">
        <v>38.063299999999998</v>
      </c>
      <c r="R330" s="14">
        <v>39.650500000000001</v>
      </c>
      <c r="T330" s="14">
        <v>5.5290999999999997</v>
      </c>
      <c r="V330" s="17">
        <v>0</v>
      </c>
      <c r="X330" s="17">
        <v>5033713</v>
      </c>
      <c r="Z330" s="17">
        <v>5033713</v>
      </c>
      <c r="AB330" s="17">
        <v>0</v>
      </c>
      <c r="AD330" s="17">
        <v>132246</v>
      </c>
      <c r="AF330" s="17">
        <v>132246</v>
      </c>
      <c r="AH330" s="17">
        <v>0</v>
      </c>
      <c r="AJ330" s="17">
        <v>0</v>
      </c>
      <c r="AL330" s="17">
        <v>0</v>
      </c>
      <c r="AN330" s="17">
        <v>0</v>
      </c>
      <c r="AP330" s="172">
        <v>0</v>
      </c>
      <c r="AR330" s="17">
        <v>731196</v>
      </c>
      <c r="AT330" s="17">
        <v>28992306</v>
      </c>
      <c r="AV330" s="185">
        <v>0</v>
      </c>
      <c r="AW330" s="1" t="s">
        <v>5655</v>
      </c>
      <c r="AX330" s="1" t="str">
        <f t="shared" si="5"/>
        <v>No</v>
      </c>
    </row>
    <row r="331" spans="1:50" x14ac:dyDescent="0.2">
      <c r="A331" s="1" t="s">
        <v>338</v>
      </c>
      <c r="B331" s="1" t="s">
        <v>270</v>
      </c>
      <c r="C331" s="1" t="s">
        <v>73</v>
      </c>
      <c r="D331" s="174">
        <v>2002</v>
      </c>
      <c r="E331" s="177">
        <v>20002</v>
      </c>
      <c r="F331" s="1" t="s">
        <v>196</v>
      </c>
      <c r="G331" s="1" t="s">
        <v>192</v>
      </c>
      <c r="H331" s="17">
        <v>594962</v>
      </c>
      <c r="I331" s="12">
        <v>272</v>
      </c>
      <c r="J331" s="1" t="s">
        <v>10</v>
      </c>
      <c r="K331" s="1" t="s">
        <v>8</v>
      </c>
      <c r="L331" s="4">
        <v>28</v>
      </c>
      <c r="N331" s="186">
        <v>0</v>
      </c>
      <c r="P331" s="14">
        <v>15.9003</v>
      </c>
      <c r="R331" s="14">
        <v>7.7923999999999998</v>
      </c>
      <c r="T331" s="14">
        <v>1.8807</v>
      </c>
      <c r="V331" s="17">
        <v>0</v>
      </c>
      <c r="X331" s="17">
        <v>1196503</v>
      </c>
      <c r="Z331" s="17">
        <v>1078803</v>
      </c>
      <c r="AB331" s="17">
        <v>117700</v>
      </c>
      <c r="AD331" s="17">
        <v>73354</v>
      </c>
      <c r="AF331" s="17">
        <v>67848</v>
      </c>
      <c r="AH331" s="17">
        <v>5506</v>
      </c>
      <c r="AJ331" s="17">
        <v>0</v>
      </c>
      <c r="AL331" s="17">
        <v>0</v>
      </c>
      <c r="AN331" s="17">
        <v>0</v>
      </c>
      <c r="AP331" s="172">
        <v>0</v>
      </c>
      <c r="AR331" s="17">
        <v>127599</v>
      </c>
      <c r="AT331" s="17">
        <v>994297</v>
      </c>
      <c r="AV331" s="185">
        <v>0</v>
      </c>
      <c r="AW331" s="1" t="s">
        <v>5655</v>
      </c>
      <c r="AX331" s="1" t="str">
        <f t="shared" si="5"/>
        <v>No</v>
      </c>
    </row>
    <row r="332" spans="1:50" x14ac:dyDescent="0.2">
      <c r="A332" s="1" t="s">
        <v>338</v>
      </c>
      <c r="B332" s="1" t="s">
        <v>270</v>
      </c>
      <c r="C332" s="1" t="s">
        <v>73</v>
      </c>
      <c r="D332" s="174">
        <v>2002</v>
      </c>
      <c r="E332" s="177">
        <v>20002</v>
      </c>
      <c r="F332" s="1" t="s">
        <v>196</v>
      </c>
      <c r="G332" s="1" t="s">
        <v>192</v>
      </c>
      <c r="H332" s="17">
        <v>594962</v>
      </c>
      <c r="I332" s="12">
        <v>272</v>
      </c>
      <c r="J332" s="1" t="s">
        <v>13</v>
      </c>
      <c r="K332" s="1" t="s">
        <v>12</v>
      </c>
      <c r="L332" s="4">
        <v>15</v>
      </c>
      <c r="N332" s="186">
        <v>0</v>
      </c>
      <c r="P332" s="14">
        <v>32.101399999999998</v>
      </c>
      <c r="R332" s="14">
        <v>30.084900000000001</v>
      </c>
      <c r="T332" s="14">
        <v>4.8853</v>
      </c>
      <c r="V332" s="17">
        <v>0</v>
      </c>
      <c r="X332" s="17">
        <v>185771</v>
      </c>
      <c r="Z332" s="17">
        <v>185771</v>
      </c>
      <c r="AB332" s="17">
        <v>0</v>
      </c>
      <c r="AD332" s="17">
        <v>5787</v>
      </c>
      <c r="AF332" s="17">
        <v>5787</v>
      </c>
      <c r="AH332" s="17">
        <v>0</v>
      </c>
      <c r="AJ332" s="17">
        <v>0</v>
      </c>
      <c r="AL332" s="17">
        <v>0</v>
      </c>
      <c r="AN332" s="17">
        <v>0</v>
      </c>
      <c r="AP332" s="172">
        <v>0</v>
      </c>
      <c r="AR332" s="17">
        <v>28271</v>
      </c>
      <c r="AT332" s="17">
        <v>850529</v>
      </c>
      <c r="AV332" s="185">
        <v>0</v>
      </c>
      <c r="AW332" s="1" t="s">
        <v>5655</v>
      </c>
      <c r="AX332" s="1" t="str">
        <f t="shared" si="5"/>
        <v>No</v>
      </c>
    </row>
    <row r="333" spans="1:50" x14ac:dyDescent="0.2">
      <c r="A333" s="1" t="s">
        <v>338</v>
      </c>
      <c r="B333" s="1" t="s">
        <v>270</v>
      </c>
      <c r="C333" s="1" t="s">
        <v>73</v>
      </c>
      <c r="D333" s="174">
        <v>2002</v>
      </c>
      <c r="E333" s="177">
        <v>20002</v>
      </c>
      <c r="F333" s="1" t="s">
        <v>196</v>
      </c>
      <c r="G333" s="1" t="s">
        <v>192</v>
      </c>
      <c r="H333" s="17">
        <v>594962</v>
      </c>
      <c r="I333" s="12">
        <v>272</v>
      </c>
      <c r="J333" s="1" t="s">
        <v>22</v>
      </c>
      <c r="K333" s="1" t="s">
        <v>12</v>
      </c>
      <c r="L333" s="4">
        <v>11</v>
      </c>
      <c r="N333" s="186">
        <v>0</v>
      </c>
      <c r="P333" s="14">
        <v>32.377099999999999</v>
      </c>
      <c r="R333" s="14">
        <v>29.459</v>
      </c>
      <c r="T333" s="14">
        <v>18.9285</v>
      </c>
      <c r="V333" s="17">
        <v>290192</v>
      </c>
      <c r="X333" s="17">
        <v>522692</v>
      </c>
      <c r="Z333" s="17">
        <v>288966</v>
      </c>
      <c r="AB333" s="17">
        <v>233726</v>
      </c>
      <c r="AD333" s="17">
        <v>15873</v>
      </c>
      <c r="AF333" s="17">
        <v>8925</v>
      </c>
      <c r="AH333" s="17">
        <v>6948</v>
      </c>
      <c r="AJ333" s="17">
        <v>0</v>
      </c>
      <c r="AL333" s="17">
        <v>0</v>
      </c>
      <c r="AN333" s="17">
        <v>0</v>
      </c>
      <c r="AP333" s="172">
        <v>0</v>
      </c>
      <c r="AR333" s="17">
        <v>168937</v>
      </c>
      <c r="AT333" s="17">
        <v>4976715</v>
      </c>
      <c r="AV333" s="185">
        <v>340</v>
      </c>
      <c r="AW333" s="1" t="s">
        <v>5655</v>
      </c>
      <c r="AX333" s="1" t="str">
        <f t="shared" si="5"/>
        <v>No</v>
      </c>
    </row>
    <row r="334" spans="1:50" x14ac:dyDescent="0.2">
      <c r="A334" s="1" t="s">
        <v>338</v>
      </c>
      <c r="B334" s="1" t="s">
        <v>270</v>
      </c>
      <c r="C334" s="1" t="s">
        <v>73</v>
      </c>
      <c r="D334" s="174">
        <v>2002</v>
      </c>
      <c r="E334" s="177">
        <v>20002</v>
      </c>
      <c r="F334" s="1" t="s">
        <v>196</v>
      </c>
      <c r="G334" s="1" t="s">
        <v>192</v>
      </c>
      <c r="H334" s="17">
        <v>594962</v>
      </c>
      <c r="I334" s="12">
        <v>272</v>
      </c>
      <c r="J334" s="1" t="s">
        <v>11</v>
      </c>
      <c r="K334" s="1" t="s">
        <v>8</v>
      </c>
      <c r="L334" s="4">
        <v>198</v>
      </c>
      <c r="N334" s="186">
        <v>0</v>
      </c>
      <c r="P334" s="14">
        <v>11.7944</v>
      </c>
      <c r="R334" s="14">
        <v>3.4081000000000001</v>
      </c>
      <c r="T334" s="14">
        <v>23.544499999999999</v>
      </c>
      <c r="V334" s="17">
        <v>7947825</v>
      </c>
      <c r="X334" s="17">
        <v>9086378</v>
      </c>
      <c r="Z334" s="17">
        <v>7943277</v>
      </c>
      <c r="AB334" s="17">
        <v>1143101</v>
      </c>
      <c r="AD334" s="17">
        <v>732510</v>
      </c>
      <c r="AF334" s="17">
        <v>673477</v>
      </c>
      <c r="AH334" s="17">
        <v>59033</v>
      </c>
      <c r="AJ334" s="17">
        <v>0</v>
      </c>
      <c r="AL334" s="17">
        <v>0</v>
      </c>
      <c r="AN334" s="17">
        <v>0</v>
      </c>
      <c r="AP334" s="172">
        <v>0</v>
      </c>
      <c r="AR334" s="17">
        <v>15856698</v>
      </c>
      <c r="AT334" s="17">
        <v>54040515</v>
      </c>
      <c r="AV334" s="185">
        <v>1087</v>
      </c>
      <c r="AW334" s="1" t="s">
        <v>5655</v>
      </c>
      <c r="AX334" s="1" t="str">
        <f t="shared" si="5"/>
        <v>No</v>
      </c>
    </row>
    <row r="335" spans="1:50" x14ac:dyDescent="0.2">
      <c r="A335" s="1" t="s">
        <v>5931</v>
      </c>
      <c r="B335" s="1" t="s">
        <v>733</v>
      </c>
      <c r="C335" s="1" t="s">
        <v>80</v>
      </c>
      <c r="D335" s="174">
        <v>25</v>
      </c>
      <c r="E335" s="177">
        <v>25</v>
      </c>
      <c r="F335" s="1" t="s">
        <v>196</v>
      </c>
      <c r="G335" s="1" t="s">
        <v>192</v>
      </c>
      <c r="H335" s="17">
        <v>236632</v>
      </c>
      <c r="I335" s="12">
        <v>267</v>
      </c>
      <c r="J335" s="1" t="s">
        <v>13</v>
      </c>
      <c r="K335" s="1" t="s">
        <v>12</v>
      </c>
      <c r="L335" s="4">
        <v>28</v>
      </c>
      <c r="N335" s="186">
        <v>0</v>
      </c>
      <c r="P335" s="14">
        <v>38.287300000000002</v>
      </c>
      <c r="R335" s="14">
        <v>40.553600000000003</v>
      </c>
      <c r="T335" s="14">
        <v>5.0895000000000001</v>
      </c>
      <c r="V335" s="17">
        <v>0</v>
      </c>
      <c r="X335" s="17">
        <v>528480</v>
      </c>
      <c r="Z335" s="17">
        <v>528480</v>
      </c>
      <c r="AB335" s="17">
        <v>0</v>
      </c>
      <c r="AD335" s="17">
        <v>13803</v>
      </c>
      <c r="AF335" s="17">
        <v>13803</v>
      </c>
      <c r="AH335" s="17">
        <v>0</v>
      </c>
      <c r="AJ335" s="17">
        <v>0</v>
      </c>
      <c r="AL335" s="17">
        <v>0</v>
      </c>
      <c r="AN335" s="17">
        <v>0</v>
      </c>
      <c r="AP335" s="172">
        <v>0</v>
      </c>
      <c r="AR335" s="17">
        <v>70250</v>
      </c>
      <c r="AT335" s="17">
        <v>2848891</v>
      </c>
      <c r="AV335" s="185">
        <v>0</v>
      </c>
      <c r="AW335" s="1" t="s">
        <v>5655</v>
      </c>
      <c r="AX335" s="1" t="str">
        <f t="shared" si="5"/>
        <v>No</v>
      </c>
    </row>
    <row r="336" spans="1:50" x14ac:dyDescent="0.2">
      <c r="A336" s="1" t="s">
        <v>5931</v>
      </c>
      <c r="B336" s="1" t="s">
        <v>733</v>
      </c>
      <c r="C336" s="1" t="s">
        <v>80</v>
      </c>
      <c r="D336" s="174">
        <v>25</v>
      </c>
      <c r="E336" s="177">
        <v>25</v>
      </c>
      <c r="F336" s="1" t="s">
        <v>196</v>
      </c>
      <c r="G336" s="1" t="s">
        <v>192</v>
      </c>
      <c r="H336" s="17">
        <v>236632</v>
      </c>
      <c r="I336" s="12">
        <v>267</v>
      </c>
      <c r="J336" s="1" t="s">
        <v>11</v>
      </c>
      <c r="K336" s="1" t="s">
        <v>8</v>
      </c>
      <c r="L336" s="4">
        <v>53</v>
      </c>
      <c r="N336" s="186">
        <v>0</v>
      </c>
      <c r="P336" s="14">
        <v>12.932499999999999</v>
      </c>
      <c r="R336" s="14">
        <v>3.06</v>
      </c>
      <c r="T336" s="14">
        <v>18.1419</v>
      </c>
      <c r="V336" s="17">
        <v>2147479</v>
      </c>
      <c r="X336" s="17">
        <v>2289507</v>
      </c>
      <c r="Z336" s="17">
        <v>2146850</v>
      </c>
      <c r="AB336" s="17">
        <v>142657</v>
      </c>
      <c r="AD336" s="17">
        <v>172181</v>
      </c>
      <c r="AF336" s="17">
        <v>166004</v>
      </c>
      <c r="AH336" s="17">
        <v>6177</v>
      </c>
      <c r="AJ336" s="17">
        <v>0</v>
      </c>
      <c r="AL336" s="17">
        <v>0</v>
      </c>
      <c r="AN336" s="17">
        <v>0</v>
      </c>
      <c r="AP336" s="172">
        <v>0</v>
      </c>
      <c r="AR336" s="17">
        <v>3011629</v>
      </c>
      <c r="AT336" s="17">
        <v>9215585</v>
      </c>
      <c r="AV336" s="185">
        <v>163.6</v>
      </c>
      <c r="AW336" s="1" t="s">
        <v>5655</v>
      </c>
      <c r="AX336" s="1" t="str">
        <f t="shared" si="5"/>
        <v>No</v>
      </c>
    </row>
    <row r="337" spans="1:50" x14ac:dyDescent="0.2">
      <c r="A337" s="1" t="s">
        <v>5931</v>
      </c>
      <c r="B337" s="1" t="s">
        <v>733</v>
      </c>
      <c r="C337" s="1" t="s">
        <v>80</v>
      </c>
      <c r="D337" s="174">
        <v>25</v>
      </c>
      <c r="E337" s="177">
        <v>25</v>
      </c>
      <c r="F337" s="1" t="s">
        <v>196</v>
      </c>
      <c r="G337" s="1" t="s">
        <v>192</v>
      </c>
      <c r="H337" s="17">
        <v>236632</v>
      </c>
      <c r="I337" s="12">
        <v>267</v>
      </c>
      <c r="J337" s="1" t="s">
        <v>10</v>
      </c>
      <c r="K337" s="1" t="s">
        <v>12</v>
      </c>
      <c r="L337" s="4">
        <v>186</v>
      </c>
      <c r="N337" s="186">
        <v>0</v>
      </c>
      <c r="P337" s="14">
        <v>15.694000000000001</v>
      </c>
      <c r="R337" s="14">
        <v>7.3661000000000003</v>
      </c>
      <c r="T337" s="14">
        <v>1.9417</v>
      </c>
      <c r="V337" s="17">
        <v>0</v>
      </c>
      <c r="X337" s="17">
        <v>3827260</v>
      </c>
      <c r="Z337" s="17">
        <v>3684110</v>
      </c>
      <c r="AB337" s="17">
        <v>143150</v>
      </c>
      <c r="AD337" s="17">
        <v>251215</v>
      </c>
      <c r="AF337" s="17">
        <v>234747</v>
      </c>
      <c r="AH337" s="17">
        <v>16468</v>
      </c>
      <c r="AJ337" s="17">
        <v>0</v>
      </c>
      <c r="AL337" s="17">
        <v>0</v>
      </c>
      <c r="AN337" s="17">
        <v>0</v>
      </c>
      <c r="AP337" s="172">
        <v>0</v>
      </c>
      <c r="AR337" s="17">
        <v>455807</v>
      </c>
      <c r="AT337" s="17">
        <v>3357510</v>
      </c>
      <c r="AV337" s="185">
        <v>0</v>
      </c>
      <c r="AW337" s="1" t="s">
        <v>5655</v>
      </c>
      <c r="AX337" s="1" t="str">
        <f t="shared" si="5"/>
        <v>No</v>
      </c>
    </row>
    <row r="338" spans="1:50" x14ac:dyDescent="0.2">
      <c r="A338" s="1" t="s">
        <v>610</v>
      </c>
      <c r="B338" s="1" t="s">
        <v>611</v>
      </c>
      <c r="C338" s="1" t="s">
        <v>88</v>
      </c>
      <c r="D338" s="174">
        <v>4004</v>
      </c>
      <c r="E338" s="177">
        <v>40004</v>
      </c>
      <c r="F338" s="1" t="s">
        <v>196</v>
      </c>
      <c r="G338" s="1" t="s">
        <v>192</v>
      </c>
      <c r="H338" s="17">
        <v>969587</v>
      </c>
      <c r="I338" s="12">
        <v>266</v>
      </c>
      <c r="J338" s="1" t="s">
        <v>15</v>
      </c>
      <c r="K338" s="1" t="s">
        <v>12</v>
      </c>
      <c r="L338" s="4">
        <v>50</v>
      </c>
      <c r="N338" s="186">
        <v>0</v>
      </c>
      <c r="P338" s="14">
        <v>28.979900000000001</v>
      </c>
      <c r="R338" s="14">
        <v>11.387700000000001</v>
      </c>
      <c r="T338" s="14">
        <v>3.3056000000000001</v>
      </c>
      <c r="V338" s="17">
        <v>0</v>
      </c>
      <c r="X338" s="17">
        <v>0</v>
      </c>
      <c r="Z338" s="17">
        <v>1131548</v>
      </c>
      <c r="AB338" s="17">
        <v>0</v>
      </c>
      <c r="AD338" s="17">
        <v>0</v>
      </c>
      <c r="AF338" s="17">
        <v>39046</v>
      </c>
      <c r="AH338" s="17">
        <v>0</v>
      </c>
      <c r="AJ338" s="17">
        <v>0</v>
      </c>
      <c r="AL338" s="17">
        <v>0</v>
      </c>
      <c r="AN338" s="17">
        <v>0</v>
      </c>
      <c r="AP338" s="172">
        <v>0</v>
      </c>
      <c r="AR338" s="17">
        <v>129072</v>
      </c>
      <c r="AT338" s="17">
        <v>1469839</v>
      </c>
      <c r="AV338" s="185">
        <v>0</v>
      </c>
      <c r="AW338" s="1" t="s">
        <v>5655</v>
      </c>
      <c r="AX338" s="1" t="str">
        <f t="shared" si="5"/>
        <v>No</v>
      </c>
    </row>
    <row r="339" spans="1:50" x14ac:dyDescent="0.2">
      <c r="A339" s="1" t="s">
        <v>610</v>
      </c>
      <c r="B339" s="1" t="s">
        <v>611</v>
      </c>
      <c r="C339" s="1" t="s">
        <v>88</v>
      </c>
      <c r="D339" s="174">
        <v>4004</v>
      </c>
      <c r="E339" s="177">
        <v>40004</v>
      </c>
      <c r="F339" s="1" t="s">
        <v>196</v>
      </c>
      <c r="G339" s="1" t="s">
        <v>192</v>
      </c>
      <c r="H339" s="17">
        <v>969587</v>
      </c>
      <c r="I339" s="12">
        <v>266</v>
      </c>
      <c r="J339" s="1" t="s">
        <v>10</v>
      </c>
      <c r="K339" s="1" t="s">
        <v>8</v>
      </c>
      <c r="L339" s="4">
        <v>63</v>
      </c>
      <c r="N339" s="186">
        <v>0</v>
      </c>
      <c r="P339" s="14">
        <v>14.6287</v>
      </c>
      <c r="R339" s="14">
        <v>10.942399999999999</v>
      </c>
      <c r="T339" s="14">
        <v>2.0569999999999999</v>
      </c>
      <c r="V339" s="17">
        <v>0</v>
      </c>
      <c r="X339" s="17">
        <v>2714383</v>
      </c>
      <c r="Z339" s="17">
        <v>2250253</v>
      </c>
      <c r="AB339" s="17">
        <v>464130</v>
      </c>
      <c r="AD339" s="17">
        <v>182784</v>
      </c>
      <c r="AF339" s="17">
        <v>153825</v>
      </c>
      <c r="AH339" s="17">
        <v>28959</v>
      </c>
      <c r="AJ339" s="17">
        <v>0</v>
      </c>
      <c r="AL339" s="17">
        <v>0</v>
      </c>
      <c r="AN339" s="17">
        <v>0</v>
      </c>
      <c r="AP339" s="172">
        <v>0</v>
      </c>
      <c r="AR339" s="17">
        <v>316417</v>
      </c>
      <c r="AT339" s="17">
        <v>3462354</v>
      </c>
      <c r="AV339" s="185">
        <v>0</v>
      </c>
      <c r="AW339" s="1" t="s">
        <v>5655</v>
      </c>
      <c r="AX339" s="1" t="str">
        <f t="shared" si="5"/>
        <v>No</v>
      </c>
    </row>
    <row r="340" spans="1:50" x14ac:dyDescent="0.2">
      <c r="A340" s="1" t="s">
        <v>610</v>
      </c>
      <c r="B340" s="1" t="s">
        <v>611</v>
      </c>
      <c r="C340" s="1" t="s">
        <v>88</v>
      </c>
      <c r="D340" s="174">
        <v>4004</v>
      </c>
      <c r="E340" s="177">
        <v>40004</v>
      </c>
      <c r="F340" s="1" t="s">
        <v>196</v>
      </c>
      <c r="G340" s="1" t="s">
        <v>192</v>
      </c>
      <c r="H340" s="17">
        <v>969587</v>
      </c>
      <c r="I340" s="12">
        <v>266</v>
      </c>
      <c r="J340" s="1" t="s">
        <v>11</v>
      </c>
      <c r="K340" s="1" t="s">
        <v>8</v>
      </c>
      <c r="L340" s="4">
        <v>153</v>
      </c>
      <c r="N340" s="186">
        <v>0</v>
      </c>
      <c r="P340" s="14">
        <v>12.0946</v>
      </c>
      <c r="R340" s="14">
        <v>4.6463000000000001</v>
      </c>
      <c r="T340" s="14">
        <v>17.795300000000001</v>
      </c>
      <c r="V340" s="17">
        <v>6389932</v>
      </c>
      <c r="X340" s="17">
        <v>7233084</v>
      </c>
      <c r="Z340" s="17">
        <v>6349509</v>
      </c>
      <c r="AB340" s="17">
        <v>883575</v>
      </c>
      <c r="AD340" s="17">
        <v>559983</v>
      </c>
      <c r="AF340" s="17">
        <v>524987</v>
      </c>
      <c r="AH340" s="17">
        <v>34996</v>
      </c>
      <c r="AJ340" s="17">
        <v>0</v>
      </c>
      <c r="AL340" s="17">
        <v>0</v>
      </c>
      <c r="AN340" s="17">
        <v>0</v>
      </c>
      <c r="AP340" s="172">
        <v>0</v>
      </c>
      <c r="AR340" s="17">
        <v>9342326</v>
      </c>
      <c r="AT340" s="17">
        <v>43406788</v>
      </c>
      <c r="AV340" s="185">
        <v>824.9</v>
      </c>
      <c r="AW340" s="1" t="s">
        <v>5655</v>
      </c>
      <c r="AX340" s="1" t="str">
        <f t="shared" si="5"/>
        <v>No</v>
      </c>
    </row>
    <row r="341" spans="1:50" x14ac:dyDescent="0.2">
      <c r="A341" s="1" t="s">
        <v>279</v>
      </c>
      <c r="B341" s="1" t="s">
        <v>280</v>
      </c>
      <c r="C341" s="1" t="s">
        <v>55</v>
      </c>
      <c r="D341" s="174">
        <v>5040</v>
      </c>
      <c r="E341" s="177">
        <v>50040</v>
      </c>
      <c r="F341" s="1" t="s">
        <v>196</v>
      </c>
      <c r="G341" s="1" t="s">
        <v>192</v>
      </c>
      <c r="H341" s="17">
        <v>306022</v>
      </c>
      <c r="I341" s="12">
        <v>265</v>
      </c>
      <c r="J341" s="1" t="s">
        <v>13</v>
      </c>
      <c r="K341" s="1" t="s">
        <v>12</v>
      </c>
      <c r="L341" s="4">
        <v>109</v>
      </c>
      <c r="N341" s="186">
        <v>0</v>
      </c>
      <c r="P341" s="14">
        <v>35.968899999999998</v>
      </c>
      <c r="R341" s="14">
        <v>31.836600000000001</v>
      </c>
      <c r="T341" s="14">
        <v>4.7046000000000001</v>
      </c>
      <c r="V341" s="17">
        <v>0</v>
      </c>
      <c r="X341" s="17">
        <v>1792438</v>
      </c>
      <c r="Z341" s="17">
        <v>1792438</v>
      </c>
      <c r="AB341" s="17">
        <v>0</v>
      </c>
      <c r="AD341" s="17">
        <v>49833</v>
      </c>
      <c r="AF341" s="17">
        <v>49833</v>
      </c>
      <c r="AH341" s="17">
        <v>0</v>
      </c>
      <c r="AJ341" s="17">
        <v>0</v>
      </c>
      <c r="AL341" s="17">
        <v>0</v>
      </c>
      <c r="AN341" s="17">
        <v>0</v>
      </c>
      <c r="AP341" s="172">
        <v>0</v>
      </c>
      <c r="AR341" s="17">
        <v>234442</v>
      </c>
      <c r="AT341" s="17">
        <v>7463845</v>
      </c>
      <c r="AV341" s="185">
        <v>0</v>
      </c>
      <c r="AW341" s="1" t="s">
        <v>5655</v>
      </c>
      <c r="AX341" s="1" t="str">
        <f t="shared" si="5"/>
        <v>No</v>
      </c>
    </row>
    <row r="342" spans="1:50" x14ac:dyDescent="0.2">
      <c r="A342" s="1" t="s">
        <v>279</v>
      </c>
      <c r="B342" s="1" t="s">
        <v>280</v>
      </c>
      <c r="C342" s="1" t="s">
        <v>55</v>
      </c>
      <c r="D342" s="174">
        <v>5040</v>
      </c>
      <c r="E342" s="177">
        <v>50040</v>
      </c>
      <c r="F342" s="1" t="s">
        <v>196</v>
      </c>
      <c r="G342" s="1" t="s">
        <v>192</v>
      </c>
      <c r="H342" s="17">
        <v>306022</v>
      </c>
      <c r="I342" s="12">
        <v>265</v>
      </c>
      <c r="J342" s="1" t="s">
        <v>10</v>
      </c>
      <c r="K342" s="1" t="s">
        <v>12</v>
      </c>
      <c r="L342" s="4">
        <v>58</v>
      </c>
      <c r="N342" s="186">
        <v>0</v>
      </c>
      <c r="P342" s="14">
        <v>8.9271999999999991</v>
      </c>
      <c r="R342" s="14">
        <v>6.7450999999999999</v>
      </c>
      <c r="T342" s="14">
        <v>1.9148000000000001</v>
      </c>
      <c r="V342" s="17">
        <v>0</v>
      </c>
      <c r="X342" s="17">
        <v>1423370</v>
      </c>
      <c r="Z342" s="17">
        <v>776634</v>
      </c>
      <c r="AB342" s="17">
        <v>646736</v>
      </c>
      <c r="AD342" s="17">
        <v>115446</v>
      </c>
      <c r="AF342" s="17">
        <v>86996</v>
      </c>
      <c r="AH342" s="17">
        <v>28450</v>
      </c>
      <c r="AJ342" s="17">
        <v>0</v>
      </c>
      <c r="AL342" s="17">
        <v>0</v>
      </c>
      <c r="AN342" s="17">
        <v>0</v>
      </c>
      <c r="AP342" s="172">
        <v>0</v>
      </c>
      <c r="AR342" s="17">
        <v>166583</v>
      </c>
      <c r="AT342" s="17">
        <v>1123611</v>
      </c>
      <c r="AV342" s="185">
        <v>0</v>
      </c>
      <c r="AW342" s="1" t="s">
        <v>5655</v>
      </c>
      <c r="AX342" s="1" t="str">
        <f t="shared" si="5"/>
        <v>No</v>
      </c>
    </row>
    <row r="343" spans="1:50" x14ac:dyDescent="0.2">
      <c r="A343" s="1" t="s">
        <v>279</v>
      </c>
      <c r="B343" s="1" t="s">
        <v>280</v>
      </c>
      <c r="C343" s="1" t="s">
        <v>55</v>
      </c>
      <c r="D343" s="174">
        <v>5040</v>
      </c>
      <c r="E343" s="177">
        <v>50040</v>
      </c>
      <c r="F343" s="1" t="s">
        <v>196</v>
      </c>
      <c r="G343" s="1" t="s">
        <v>192</v>
      </c>
      <c r="H343" s="17">
        <v>306022</v>
      </c>
      <c r="I343" s="12">
        <v>265</v>
      </c>
      <c r="J343" s="1" t="s">
        <v>11</v>
      </c>
      <c r="K343" s="1" t="s">
        <v>8</v>
      </c>
      <c r="L343" s="4">
        <v>85</v>
      </c>
      <c r="N343" s="186">
        <v>0</v>
      </c>
      <c r="P343" s="14">
        <v>12.296799999999999</v>
      </c>
      <c r="R343" s="14">
        <v>3.5171000000000001</v>
      </c>
      <c r="T343" s="14">
        <v>23.854800000000001</v>
      </c>
      <c r="V343" s="17">
        <v>3600230</v>
      </c>
      <c r="X343" s="17">
        <v>3708512</v>
      </c>
      <c r="Z343" s="17">
        <v>3411396</v>
      </c>
      <c r="AB343" s="17">
        <v>297116</v>
      </c>
      <c r="AD343" s="17">
        <v>289893</v>
      </c>
      <c r="AF343" s="17">
        <v>277421</v>
      </c>
      <c r="AH343" s="17">
        <v>12472</v>
      </c>
      <c r="AJ343" s="17">
        <v>0</v>
      </c>
      <c r="AL343" s="17">
        <v>0</v>
      </c>
      <c r="AN343" s="17">
        <v>0</v>
      </c>
      <c r="AP343" s="172">
        <v>0</v>
      </c>
      <c r="AR343" s="17">
        <v>6617835</v>
      </c>
      <c r="AT343" s="17">
        <v>23275879</v>
      </c>
      <c r="AV343" s="185">
        <v>419.8</v>
      </c>
      <c r="AW343" s="1" t="s">
        <v>5655</v>
      </c>
      <c r="AX343" s="1" t="str">
        <f t="shared" si="5"/>
        <v>No</v>
      </c>
    </row>
    <row r="344" spans="1:50" x14ac:dyDescent="0.2">
      <c r="A344" s="1" t="s">
        <v>279</v>
      </c>
      <c r="B344" s="1" t="s">
        <v>280</v>
      </c>
      <c r="C344" s="1" t="s">
        <v>55</v>
      </c>
      <c r="D344" s="174">
        <v>5040</v>
      </c>
      <c r="E344" s="177">
        <v>50040</v>
      </c>
      <c r="F344" s="1" t="s">
        <v>196</v>
      </c>
      <c r="G344" s="1" t="s">
        <v>192</v>
      </c>
      <c r="H344" s="17">
        <v>306022</v>
      </c>
      <c r="I344" s="12">
        <v>265</v>
      </c>
      <c r="J344" s="1" t="s">
        <v>22</v>
      </c>
      <c r="K344" s="1" t="s">
        <v>12</v>
      </c>
      <c r="L344" s="4">
        <v>2</v>
      </c>
      <c r="N344" s="186">
        <v>0</v>
      </c>
      <c r="P344" s="14">
        <v>31.055399999999999</v>
      </c>
      <c r="R344" s="14">
        <v>26.52</v>
      </c>
      <c r="T344" s="14">
        <v>10.140700000000001</v>
      </c>
      <c r="V344" s="17">
        <v>279995</v>
      </c>
      <c r="X344" s="17">
        <v>298535</v>
      </c>
      <c r="Z344" s="17">
        <v>279623</v>
      </c>
      <c r="AB344" s="17">
        <v>18912</v>
      </c>
      <c r="AD344" s="17">
        <v>10148</v>
      </c>
      <c r="AF344" s="17">
        <v>9004</v>
      </c>
      <c r="AH344" s="17">
        <v>1144</v>
      </c>
      <c r="AJ344" s="17">
        <v>0</v>
      </c>
      <c r="AL344" s="17">
        <v>0</v>
      </c>
      <c r="AN344" s="17">
        <v>0</v>
      </c>
      <c r="AP344" s="172">
        <v>0</v>
      </c>
      <c r="AR344" s="17">
        <v>91307</v>
      </c>
      <c r="AT344" s="17">
        <v>2421462</v>
      </c>
      <c r="AV344" s="185">
        <v>54.4</v>
      </c>
      <c r="AW344" s="1" t="s">
        <v>5655</v>
      </c>
      <c r="AX344" s="1" t="str">
        <f t="shared" si="5"/>
        <v>No</v>
      </c>
    </row>
    <row r="345" spans="1:50" x14ac:dyDescent="0.2">
      <c r="A345" s="1" t="s">
        <v>279</v>
      </c>
      <c r="B345" s="1" t="s">
        <v>280</v>
      </c>
      <c r="C345" s="1" t="s">
        <v>55</v>
      </c>
      <c r="D345" s="174">
        <v>5040</v>
      </c>
      <c r="E345" s="177">
        <v>50040</v>
      </c>
      <c r="F345" s="1" t="s">
        <v>196</v>
      </c>
      <c r="G345" s="1" t="s">
        <v>192</v>
      </c>
      <c r="H345" s="17">
        <v>306022</v>
      </c>
      <c r="I345" s="12">
        <v>265</v>
      </c>
      <c r="J345" s="1" t="s">
        <v>15</v>
      </c>
      <c r="K345" s="1" t="s">
        <v>12</v>
      </c>
      <c r="L345" s="4">
        <v>9</v>
      </c>
      <c r="N345" s="186">
        <v>0</v>
      </c>
      <c r="P345" s="14">
        <v>11.7293</v>
      </c>
      <c r="R345" s="14">
        <v>9.9695</v>
      </c>
      <c r="T345" s="14">
        <v>1.8179000000000001</v>
      </c>
      <c r="V345" s="17">
        <v>0</v>
      </c>
      <c r="X345" s="17">
        <v>0</v>
      </c>
      <c r="Z345" s="17">
        <v>197509</v>
      </c>
      <c r="AB345" s="17">
        <v>0</v>
      </c>
      <c r="AD345" s="17">
        <v>0</v>
      </c>
      <c r="AF345" s="17">
        <v>16839</v>
      </c>
      <c r="AH345" s="17">
        <v>0</v>
      </c>
      <c r="AJ345" s="17">
        <v>0</v>
      </c>
      <c r="AL345" s="17">
        <v>0</v>
      </c>
      <c r="AN345" s="17">
        <v>0</v>
      </c>
      <c r="AP345" s="172">
        <v>0</v>
      </c>
      <c r="AR345" s="17">
        <v>30611</v>
      </c>
      <c r="AT345" s="17">
        <v>305176</v>
      </c>
      <c r="AV345" s="185">
        <v>0</v>
      </c>
      <c r="AW345" s="1" t="s">
        <v>5655</v>
      </c>
      <c r="AX345" s="1" t="str">
        <f t="shared" si="5"/>
        <v>No</v>
      </c>
    </row>
    <row r="346" spans="1:50" x14ac:dyDescent="0.2">
      <c r="A346" s="1" t="s">
        <v>279</v>
      </c>
      <c r="B346" s="1" t="s">
        <v>280</v>
      </c>
      <c r="C346" s="1" t="s">
        <v>55</v>
      </c>
      <c r="D346" s="174">
        <v>5040</v>
      </c>
      <c r="E346" s="177">
        <v>50040</v>
      </c>
      <c r="F346" s="1" t="s">
        <v>196</v>
      </c>
      <c r="G346" s="1" t="s">
        <v>192</v>
      </c>
      <c r="H346" s="17">
        <v>306022</v>
      </c>
      <c r="I346" s="12">
        <v>265</v>
      </c>
      <c r="J346" s="1" t="s">
        <v>22</v>
      </c>
      <c r="K346" s="1" t="s">
        <v>8</v>
      </c>
      <c r="L346" s="4">
        <v>2</v>
      </c>
      <c r="N346" s="186">
        <v>0</v>
      </c>
      <c r="P346" s="14">
        <v>26.463899999999999</v>
      </c>
      <c r="R346" s="14">
        <v>16.989999999999998</v>
      </c>
      <c r="T346" s="14">
        <v>12.622299999999999</v>
      </c>
      <c r="V346" s="17">
        <v>54656</v>
      </c>
      <c r="X346" s="17">
        <v>77000</v>
      </c>
      <c r="Z346" s="17">
        <v>54648</v>
      </c>
      <c r="AB346" s="17">
        <v>22352</v>
      </c>
      <c r="AD346" s="17">
        <v>2809</v>
      </c>
      <c r="AF346" s="17">
        <v>2065</v>
      </c>
      <c r="AH346" s="17">
        <v>744</v>
      </c>
      <c r="AJ346" s="17">
        <v>0</v>
      </c>
      <c r="AL346" s="17">
        <v>0</v>
      </c>
      <c r="AN346" s="17">
        <v>0</v>
      </c>
      <c r="AP346" s="172">
        <v>0</v>
      </c>
      <c r="AR346" s="17">
        <v>26065</v>
      </c>
      <c r="AT346" s="17">
        <v>442844</v>
      </c>
      <c r="AV346" s="185">
        <v>75.5</v>
      </c>
      <c r="AW346" s="1" t="s">
        <v>5655</v>
      </c>
      <c r="AX346" s="1" t="str">
        <f t="shared" si="5"/>
        <v>No</v>
      </c>
    </row>
    <row r="347" spans="1:50" x14ac:dyDescent="0.2">
      <c r="A347" s="1" t="s">
        <v>709</v>
      </c>
      <c r="B347" s="1" t="s">
        <v>710</v>
      </c>
      <c r="C347" s="1" t="s">
        <v>72</v>
      </c>
      <c r="D347" s="174">
        <v>9001</v>
      </c>
      <c r="E347" s="177">
        <v>90001</v>
      </c>
      <c r="F347" s="1" t="s">
        <v>196</v>
      </c>
      <c r="G347" s="1" t="s">
        <v>192</v>
      </c>
      <c r="H347" s="17">
        <v>392141</v>
      </c>
      <c r="I347" s="12">
        <v>264</v>
      </c>
      <c r="J347" s="1" t="s">
        <v>13</v>
      </c>
      <c r="K347" s="1" t="s">
        <v>12</v>
      </c>
      <c r="L347" s="4">
        <v>145</v>
      </c>
      <c r="N347" s="186">
        <v>0</v>
      </c>
      <c r="P347" s="14">
        <v>42.147799999999997</v>
      </c>
      <c r="R347" s="14">
        <v>40.137799999999999</v>
      </c>
      <c r="T347" s="14">
        <v>6.2969999999999997</v>
      </c>
      <c r="V347" s="17">
        <v>0</v>
      </c>
      <c r="X347" s="17">
        <v>2435049</v>
      </c>
      <c r="Z347" s="17">
        <v>2435049</v>
      </c>
      <c r="AB347" s="17">
        <v>0</v>
      </c>
      <c r="AD347" s="17">
        <v>57774</v>
      </c>
      <c r="AF347" s="17">
        <v>57774</v>
      </c>
      <c r="AH347" s="17">
        <v>0</v>
      </c>
      <c r="AJ347" s="17">
        <v>0</v>
      </c>
      <c r="AL347" s="17">
        <v>0</v>
      </c>
      <c r="AN347" s="17">
        <v>0</v>
      </c>
      <c r="AP347" s="172">
        <v>0</v>
      </c>
      <c r="AR347" s="17">
        <v>363804</v>
      </c>
      <c r="AT347" s="17">
        <v>14602280</v>
      </c>
      <c r="AV347" s="185">
        <v>0</v>
      </c>
      <c r="AW347" s="1" t="s">
        <v>5655</v>
      </c>
      <c r="AX347" s="1" t="str">
        <f t="shared" si="5"/>
        <v>No</v>
      </c>
    </row>
    <row r="348" spans="1:50" x14ac:dyDescent="0.2">
      <c r="A348" s="1" t="s">
        <v>709</v>
      </c>
      <c r="B348" s="1" t="s">
        <v>710</v>
      </c>
      <c r="C348" s="1" t="s">
        <v>72</v>
      </c>
      <c r="D348" s="174">
        <v>9001</v>
      </c>
      <c r="E348" s="177">
        <v>90001</v>
      </c>
      <c r="F348" s="1" t="s">
        <v>196</v>
      </c>
      <c r="G348" s="1" t="s">
        <v>192</v>
      </c>
      <c r="H348" s="17">
        <v>392141</v>
      </c>
      <c r="I348" s="12">
        <v>264</v>
      </c>
      <c r="J348" s="1" t="s">
        <v>10</v>
      </c>
      <c r="K348" s="1" t="s">
        <v>12</v>
      </c>
      <c r="L348" s="4">
        <v>55</v>
      </c>
      <c r="N348" s="186">
        <v>0</v>
      </c>
      <c r="P348" s="14">
        <v>13.789099999999999</v>
      </c>
      <c r="R348" s="14">
        <v>7.5492999999999997</v>
      </c>
      <c r="T348" s="14">
        <v>2.2153999999999998</v>
      </c>
      <c r="V348" s="17">
        <v>0</v>
      </c>
      <c r="X348" s="17">
        <v>1572203</v>
      </c>
      <c r="Z348" s="17">
        <v>1396103</v>
      </c>
      <c r="AB348" s="17">
        <v>176100</v>
      </c>
      <c r="AD348" s="17">
        <v>111047</v>
      </c>
      <c r="AF348" s="17">
        <v>101247</v>
      </c>
      <c r="AH348" s="17">
        <v>9800</v>
      </c>
      <c r="AJ348" s="17">
        <v>0</v>
      </c>
      <c r="AL348" s="17">
        <v>0</v>
      </c>
      <c r="AN348" s="17">
        <v>0</v>
      </c>
      <c r="AP348" s="172">
        <v>0</v>
      </c>
      <c r="AR348" s="17">
        <v>224307</v>
      </c>
      <c r="AT348" s="17">
        <v>1693355</v>
      </c>
      <c r="AV348" s="185">
        <v>0</v>
      </c>
      <c r="AW348" s="1" t="s">
        <v>5655</v>
      </c>
      <c r="AX348" s="1" t="str">
        <f t="shared" si="5"/>
        <v>No</v>
      </c>
    </row>
    <row r="349" spans="1:50" x14ac:dyDescent="0.2">
      <c r="A349" s="1" t="s">
        <v>709</v>
      </c>
      <c r="B349" s="1" t="s">
        <v>710</v>
      </c>
      <c r="C349" s="1" t="s">
        <v>72</v>
      </c>
      <c r="D349" s="174">
        <v>9001</v>
      </c>
      <c r="E349" s="177">
        <v>90001</v>
      </c>
      <c r="F349" s="1" t="s">
        <v>196</v>
      </c>
      <c r="G349" s="1" t="s">
        <v>192</v>
      </c>
      <c r="H349" s="17">
        <v>392141</v>
      </c>
      <c r="I349" s="12">
        <v>264</v>
      </c>
      <c r="J349" s="1" t="s">
        <v>11</v>
      </c>
      <c r="K349" s="1" t="s">
        <v>12</v>
      </c>
      <c r="L349" s="4">
        <v>54</v>
      </c>
      <c r="N349" s="186">
        <v>0</v>
      </c>
      <c r="P349" s="14">
        <v>11.1358</v>
      </c>
      <c r="R349" s="14">
        <v>2.9449999999999998</v>
      </c>
      <c r="T349" s="14">
        <v>30.177900000000001</v>
      </c>
      <c r="V349" s="17">
        <v>2741133</v>
      </c>
      <c r="X349" s="17">
        <v>2869188</v>
      </c>
      <c r="Z349" s="17">
        <v>2720365</v>
      </c>
      <c r="AB349" s="17">
        <v>148823</v>
      </c>
      <c r="AD349" s="17">
        <v>250587</v>
      </c>
      <c r="AF349" s="17">
        <v>244291</v>
      </c>
      <c r="AH349" s="17">
        <v>6296</v>
      </c>
      <c r="AJ349" s="17">
        <v>0</v>
      </c>
      <c r="AL349" s="17">
        <v>0</v>
      </c>
      <c r="AN349" s="17">
        <v>0</v>
      </c>
      <c r="AP349" s="172">
        <v>0</v>
      </c>
      <c r="AR349" s="17">
        <v>7372181</v>
      </c>
      <c r="AT349" s="17">
        <v>21710799</v>
      </c>
      <c r="AV349" s="185">
        <v>247.23</v>
      </c>
      <c r="AW349" s="1" t="s">
        <v>5655</v>
      </c>
      <c r="AX349" s="1" t="str">
        <f t="shared" si="5"/>
        <v>No</v>
      </c>
    </row>
    <row r="350" spans="1:50" x14ac:dyDescent="0.2">
      <c r="A350" s="1" t="s">
        <v>709</v>
      </c>
      <c r="B350" s="1" t="s">
        <v>710</v>
      </c>
      <c r="C350" s="1" t="s">
        <v>72</v>
      </c>
      <c r="D350" s="174">
        <v>9001</v>
      </c>
      <c r="E350" s="177">
        <v>90001</v>
      </c>
      <c r="F350" s="1" t="s">
        <v>196</v>
      </c>
      <c r="G350" s="1" t="s">
        <v>192</v>
      </c>
      <c r="H350" s="17">
        <v>392141</v>
      </c>
      <c r="I350" s="12">
        <v>264</v>
      </c>
      <c r="J350" s="1" t="s">
        <v>22</v>
      </c>
      <c r="K350" s="1" t="s">
        <v>12</v>
      </c>
      <c r="L350" s="4">
        <v>3</v>
      </c>
      <c r="N350" s="186">
        <v>0</v>
      </c>
      <c r="P350" s="14">
        <v>31.786300000000001</v>
      </c>
      <c r="R350" s="14">
        <v>25.6708</v>
      </c>
      <c r="T350" s="14">
        <v>8.9526000000000003</v>
      </c>
      <c r="V350" s="17">
        <v>104988</v>
      </c>
      <c r="X350" s="17">
        <v>114318</v>
      </c>
      <c r="Z350" s="17">
        <v>104577</v>
      </c>
      <c r="AB350" s="17">
        <v>9741</v>
      </c>
      <c r="AD350" s="17">
        <v>3729</v>
      </c>
      <c r="AF350" s="17">
        <v>3290</v>
      </c>
      <c r="AH350" s="17">
        <v>439</v>
      </c>
      <c r="AJ350" s="17">
        <v>0</v>
      </c>
      <c r="AL350" s="17">
        <v>0</v>
      </c>
      <c r="AN350" s="17">
        <v>0</v>
      </c>
      <c r="AP350" s="172">
        <v>0</v>
      </c>
      <c r="AR350" s="17">
        <v>29454</v>
      </c>
      <c r="AT350" s="17">
        <v>756108</v>
      </c>
      <c r="AV350" s="185">
        <v>69</v>
      </c>
      <c r="AW350" s="1" t="s">
        <v>5655</v>
      </c>
      <c r="AX350" s="1" t="str">
        <f t="shared" si="5"/>
        <v>No</v>
      </c>
    </row>
    <row r="351" spans="1:50" x14ac:dyDescent="0.2">
      <c r="A351" s="1" t="s">
        <v>709</v>
      </c>
      <c r="B351" s="1" t="s">
        <v>710</v>
      </c>
      <c r="C351" s="1" t="s">
        <v>72</v>
      </c>
      <c r="D351" s="174">
        <v>9001</v>
      </c>
      <c r="E351" s="177">
        <v>90001</v>
      </c>
      <c r="F351" s="1" t="s">
        <v>196</v>
      </c>
      <c r="G351" s="1" t="s">
        <v>192</v>
      </c>
      <c r="H351" s="17">
        <v>392141</v>
      </c>
      <c r="I351" s="12">
        <v>264</v>
      </c>
      <c r="J351" s="1" t="s">
        <v>15</v>
      </c>
      <c r="K351" s="1" t="s">
        <v>12</v>
      </c>
      <c r="L351" s="4">
        <v>7</v>
      </c>
      <c r="N351" s="186">
        <v>0</v>
      </c>
      <c r="P351" s="14">
        <v>24.198399999999999</v>
      </c>
      <c r="R351" s="14">
        <v>6.7552000000000003</v>
      </c>
      <c r="T351" s="14">
        <v>3.9262999999999999</v>
      </c>
      <c r="V351" s="17">
        <v>0</v>
      </c>
      <c r="X351" s="17">
        <v>0</v>
      </c>
      <c r="Z351" s="17">
        <v>167356</v>
      </c>
      <c r="AB351" s="17">
        <v>0</v>
      </c>
      <c r="AD351" s="17">
        <v>0</v>
      </c>
      <c r="AF351" s="17">
        <v>6916</v>
      </c>
      <c r="AH351" s="17">
        <v>0</v>
      </c>
      <c r="AJ351" s="17">
        <v>0</v>
      </c>
      <c r="AL351" s="17">
        <v>0</v>
      </c>
      <c r="AN351" s="17">
        <v>0</v>
      </c>
      <c r="AP351" s="172">
        <v>0</v>
      </c>
      <c r="AR351" s="17">
        <v>27154</v>
      </c>
      <c r="AT351" s="17">
        <v>183430</v>
      </c>
      <c r="AV351" s="185">
        <v>0</v>
      </c>
      <c r="AW351" s="1" t="s">
        <v>5655</v>
      </c>
      <c r="AX351" s="1" t="str">
        <f t="shared" si="5"/>
        <v>No</v>
      </c>
    </row>
    <row r="352" spans="1:50" x14ac:dyDescent="0.2">
      <c r="A352" s="1" t="s">
        <v>688</v>
      </c>
      <c r="B352" s="1" t="s">
        <v>370</v>
      </c>
      <c r="C352" s="1" t="s">
        <v>52</v>
      </c>
      <c r="D352" s="174">
        <v>1008</v>
      </c>
      <c r="E352" s="177">
        <v>10008</v>
      </c>
      <c r="F352" s="1" t="s">
        <v>196</v>
      </c>
      <c r="G352" s="1" t="s">
        <v>192</v>
      </c>
      <c r="H352" s="17">
        <v>621300</v>
      </c>
      <c r="I352" s="12">
        <v>263</v>
      </c>
      <c r="J352" s="1" t="s">
        <v>11</v>
      </c>
      <c r="K352" s="1" t="s">
        <v>12</v>
      </c>
      <c r="L352" s="4">
        <v>147</v>
      </c>
      <c r="N352" s="186">
        <v>0</v>
      </c>
      <c r="P352" s="14">
        <v>13.101100000000001</v>
      </c>
      <c r="R352" s="14">
        <v>3.4847999999999999</v>
      </c>
      <c r="T352" s="14">
        <v>28.5242</v>
      </c>
      <c r="V352" s="17">
        <v>5043164</v>
      </c>
      <c r="X352" s="17">
        <v>5249833</v>
      </c>
      <c r="Z352" s="17">
        <v>5020685</v>
      </c>
      <c r="AB352" s="17">
        <v>229148</v>
      </c>
      <c r="AD352" s="17">
        <v>394804</v>
      </c>
      <c r="AF352" s="17">
        <v>383227</v>
      </c>
      <c r="AH352" s="17">
        <v>11577</v>
      </c>
      <c r="AJ352" s="17">
        <v>0</v>
      </c>
      <c r="AL352" s="17">
        <v>0</v>
      </c>
      <c r="AN352" s="17">
        <v>0</v>
      </c>
      <c r="AP352" s="172">
        <v>0</v>
      </c>
      <c r="AR352" s="17">
        <v>10931237</v>
      </c>
      <c r="AT352" s="17">
        <v>38093369</v>
      </c>
      <c r="AV352" s="185">
        <v>761</v>
      </c>
      <c r="AW352" s="1" t="s">
        <v>5655</v>
      </c>
      <c r="AX352" s="1" t="str">
        <f t="shared" si="5"/>
        <v>No</v>
      </c>
    </row>
    <row r="353" spans="1:50" x14ac:dyDescent="0.2">
      <c r="A353" s="1" t="s">
        <v>688</v>
      </c>
      <c r="B353" s="1" t="s">
        <v>370</v>
      </c>
      <c r="C353" s="1" t="s">
        <v>52</v>
      </c>
      <c r="D353" s="174">
        <v>1008</v>
      </c>
      <c r="E353" s="177">
        <v>10008</v>
      </c>
      <c r="F353" s="1" t="s">
        <v>196</v>
      </c>
      <c r="G353" s="1" t="s">
        <v>192</v>
      </c>
      <c r="H353" s="17">
        <v>621300</v>
      </c>
      <c r="I353" s="12">
        <v>263</v>
      </c>
      <c r="J353" s="1" t="s">
        <v>10</v>
      </c>
      <c r="K353" s="1" t="s">
        <v>12</v>
      </c>
      <c r="L353" s="4">
        <v>116</v>
      </c>
      <c r="N353" s="186">
        <v>0</v>
      </c>
      <c r="P353" s="14">
        <v>14.393599999999999</v>
      </c>
      <c r="R353" s="14">
        <v>10.6884</v>
      </c>
      <c r="T353" s="14">
        <v>1.4356</v>
      </c>
      <c r="V353" s="17">
        <v>0</v>
      </c>
      <c r="X353" s="17">
        <v>3533642</v>
      </c>
      <c r="Z353" s="17">
        <v>2926913</v>
      </c>
      <c r="AB353" s="17">
        <v>606729</v>
      </c>
      <c r="AD353" s="17">
        <v>241821</v>
      </c>
      <c r="AF353" s="17">
        <v>203348</v>
      </c>
      <c r="AH353" s="17">
        <v>38473</v>
      </c>
      <c r="AJ353" s="17">
        <v>0</v>
      </c>
      <c r="AL353" s="17">
        <v>0</v>
      </c>
      <c r="AN353" s="17">
        <v>0</v>
      </c>
      <c r="AP353" s="172">
        <v>0</v>
      </c>
      <c r="AR353" s="17">
        <v>291932</v>
      </c>
      <c r="AT353" s="17">
        <v>3120295</v>
      </c>
      <c r="AV353" s="185">
        <v>0</v>
      </c>
      <c r="AW353" s="1" t="s">
        <v>5655</v>
      </c>
      <c r="AX353" s="1" t="str">
        <f t="shared" si="5"/>
        <v>No</v>
      </c>
    </row>
    <row r="354" spans="1:50" x14ac:dyDescent="0.2">
      <c r="A354" s="1" t="s">
        <v>95</v>
      </c>
      <c r="B354" s="1" t="s">
        <v>560</v>
      </c>
      <c r="C354" s="1" t="s">
        <v>94</v>
      </c>
      <c r="D354" s="174">
        <v>20</v>
      </c>
      <c r="E354" s="177">
        <v>20</v>
      </c>
      <c r="F354" s="1" t="s">
        <v>196</v>
      </c>
      <c r="G354" s="1" t="s">
        <v>192</v>
      </c>
      <c r="H354" s="17">
        <v>198979</v>
      </c>
      <c r="I354" s="12">
        <v>258</v>
      </c>
      <c r="J354" s="1" t="s">
        <v>23</v>
      </c>
      <c r="K354" s="1" t="s">
        <v>12</v>
      </c>
      <c r="L354" s="4">
        <v>2</v>
      </c>
      <c r="N354" s="186">
        <v>0</v>
      </c>
      <c r="P354" s="14">
        <v>7.0602</v>
      </c>
      <c r="R354" s="14">
        <v>1.5177</v>
      </c>
      <c r="T354" s="14">
        <v>89.169399999999996</v>
      </c>
      <c r="V354" s="17">
        <v>44468</v>
      </c>
      <c r="X354" s="17">
        <v>45222</v>
      </c>
      <c r="Z354" s="17">
        <v>43964</v>
      </c>
      <c r="AB354" s="17">
        <v>1258</v>
      </c>
      <c r="AD354" s="17">
        <v>6369</v>
      </c>
      <c r="AF354" s="17">
        <v>6227</v>
      </c>
      <c r="AH354" s="17">
        <v>142</v>
      </c>
      <c r="AJ354" s="17">
        <v>0</v>
      </c>
      <c r="AL354" s="17">
        <v>0</v>
      </c>
      <c r="AN354" s="17">
        <v>0</v>
      </c>
      <c r="AP354" s="172">
        <v>0</v>
      </c>
      <c r="AR354" s="17">
        <v>555258</v>
      </c>
      <c r="AT354" s="17">
        <v>842718</v>
      </c>
      <c r="AV354" s="185">
        <v>5.7</v>
      </c>
      <c r="AW354" s="1" t="s">
        <v>5655</v>
      </c>
      <c r="AX354" s="1" t="str">
        <f t="shared" si="5"/>
        <v>No</v>
      </c>
    </row>
    <row r="355" spans="1:50" x14ac:dyDescent="0.2">
      <c r="A355" s="1" t="s">
        <v>95</v>
      </c>
      <c r="B355" s="1" t="s">
        <v>560</v>
      </c>
      <c r="C355" s="1" t="s">
        <v>94</v>
      </c>
      <c r="D355" s="174">
        <v>20</v>
      </c>
      <c r="E355" s="177">
        <v>20</v>
      </c>
      <c r="F355" s="1" t="s">
        <v>196</v>
      </c>
      <c r="G355" s="1" t="s">
        <v>192</v>
      </c>
      <c r="H355" s="17">
        <v>198979</v>
      </c>
      <c r="I355" s="12">
        <v>258</v>
      </c>
      <c r="J355" s="1" t="s">
        <v>10</v>
      </c>
      <c r="K355" s="1" t="s">
        <v>8</v>
      </c>
      <c r="L355" s="4">
        <v>83</v>
      </c>
      <c r="N355" s="186">
        <v>0</v>
      </c>
      <c r="P355" s="14">
        <v>14.299099999999999</v>
      </c>
      <c r="R355" s="14">
        <v>6.2797000000000001</v>
      </c>
      <c r="T355" s="14">
        <v>3.36</v>
      </c>
      <c r="V355" s="17">
        <v>0</v>
      </c>
      <c r="X355" s="17">
        <v>1414153</v>
      </c>
      <c r="Z355" s="17">
        <v>1251612</v>
      </c>
      <c r="AB355" s="17">
        <v>162541</v>
      </c>
      <c r="AD355" s="17">
        <v>97130</v>
      </c>
      <c r="AF355" s="17">
        <v>87531</v>
      </c>
      <c r="AH355" s="17">
        <v>9599</v>
      </c>
      <c r="AJ355" s="17">
        <v>0</v>
      </c>
      <c r="AL355" s="17">
        <v>0</v>
      </c>
      <c r="AN355" s="17">
        <v>0</v>
      </c>
      <c r="AP355" s="172">
        <v>0</v>
      </c>
      <c r="AR355" s="17">
        <v>294105</v>
      </c>
      <c r="AT355" s="17">
        <v>1846895</v>
      </c>
      <c r="AV355" s="185">
        <v>0</v>
      </c>
      <c r="AW355" s="1" t="s">
        <v>5655</v>
      </c>
      <c r="AX355" s="1" t="str">
        <f t="shared" si="5"/>
        <v>No</v>
      </c>
    </row>
    <row r="356" spans="1:50" x14ac:dyDescent="0.2">
      <c r="A356" s="1" t="s">
        <v>95</v>
      </c>
      <c r="B356" s="1" t="s">
        <v>560</v>
      </c>
      <c r="C356" s="1" t="s">
        <v>94</v>
      </c>
      <c r="D356" s="174">
        <v>20</v>
      </c>
      <c r="E356" s="177">
        <v>20</v>
      </c>
      <c r="F356" s="1" t="s">
        <v>196</v>
      </c>
      <c r="G356" s="1" t="s">
        <v>192</v>
      </c>
      <c r="H356" s="17">
        <v>198979</v>
      </c>
      <c r="I356" s="12">
        <v>258</v>
      </c>
      <c r="J356" s="1" t="s">
        <v>13</v>
      </c>
      <c r="K356" s="1" t="s">
        <v>8</v>
      </c>
      <c r="L356" s="4">
        <v>78</v>
      </c>
      <c r="N356" s="186">
        <v>0</v>
      </c>
      <c r="P356" s="14">
        <v>29.996300000000002</v>
      </c>
      <c r="R356" s="14">
        <v>20.0563</v>
      </c>
      <c r="T356" s="14">
        <v>6.5053000000000001</v>
      </c>
      <c r="V356" s="17">
        <v>0</v>
      </c>
      <c r="X356" s="17">
        <v>776515</v>
      </c>
      <c r="Z356" s="17">
        <v>776515</v>
      </c>
      <c r="AB356" s="17">
        <v>0</v>
      </c>
      <c r="AD356" s="17">
        <v>25887</v>
      </c>
      <c r="AF356" s="17">
        <v>25887</v>
      </c>
      <c r="AH356" s="17">
        <v>0</v>
      </c>
      <c r="AJ356" s="17">
        <v>0</v>
      </c>
      <c r="AL356" s="17">
        <v>0</v>
      </c>
      <c r="AN356" s="17">
        <v>0</v>
      </c>
      <c r="AP356" s="172">
        <v>0</v>
      </c>
      <c r="AR356" s="17">
        <v>168402</v>
      </c>
      <c r="AT356" s="17">
        <v>3377524</v>
      </c>
      <c r="AV356" s="185">
        <v>0</v>
      </c>
      <c r="AW356" s="1" t="s">
        <v>5655</v>
      </c>
      <c r="AX356" s="1" t="str">
        <f t="shared" si="5"/>
        <v>No</v>
      </c>
    </row>
    <row r="357" spans="1:50" x14ac:dyDescent="0.2">
      <c r="A357" s="1" t="s">
        <v>95</v>
      </c>
      <c r="B357" s="1" t="s">
        <v>560</v>
      </c>
      <c r="C357" s="1" t="s">
        <v>94</v>
      </c>
      <c r="D357" s="174">
        <v>20</v>
      </c>
      <c r="E357" s="177">
        <v>20</v>
      </c>
      <c r="F357" s="1" t="s">
        <v>196</v>
      </c>
      <c r="G357" s="1" t="s">
        <v>192</v>
      </c>
      <c r="H357" s="17">
        <v>198979</v>
      </c>
      <c r="I357" s="12">
        <v>258</v>
      </c>
      <c r="J357" s="1" t="s">
        <v>23</v>
      </c>
      <c r="K357" s="1" t="s">
        <v>8</v>
      </c>
      <c r="L357" s="4">
        <v>2</v>
      </c>
      <c r="N357" s="186">
        <v>0</v>
      </c>
      <c r="P357" s="14">
        <v>22.808299999999999</v>
      </c>
      <c r="R357" s="14">
        <v>15.5967</v>
      </c>
      <c r="T357" s="14">
        <v>93.789900000000003</v>
      </c>
      <c r="V357" s="17">
        <v>74733</v>
      </c>
      <c r="X357" s="17">
        <v>72827</v>
      </c>
      <c r="Z357" s="17">
        <v>72827</v>
      </c>
      <c r="AB357" s="17">
        <v>0</v>
      </c>
      <c r="AD357" s="17">
        <v>3193</v>
      </c>
      <c r="AF357" s="17">
        <v>3193</v>
      </c>
      <c r="AH357" s="17">
        <v>0</v>
      </c>
      <c r="AJ357" s="17">
        <v>0</v>
      </c>
      <c r="AL357" s="17">
        <v>0</v>
      </c>
      <c r="AN357" s="17">
        <v>0</v>
      </c>
      <c r="AP357" s="172">
        <v>0</v>
      </c>
      <c r="AR357" s="17">
        <v>299471</v>
      </c>
      <c r="AT357" s="17">
        <v>4670757</v>
      </c>
      <c r="AV357" s="185">
        <v>65.8</v>
      </c>
      <c r="AW357" s="1" t="s">
        <v>5655</v>
      </c>
      <c r="AX357" s="1" t="str">
        <f t="shared" si="5"/>
        <v>No</v>
      </c>
    </row>
    <row r="358" spans="1:50" x14ac:dyDescent="0.2">
      <c r="A358" s="1" t="s">
        <v>95</v>
      </c>
      <c r="B358" s="1" t="s">
        <v>560</v>
      </c>
      <c r="C358" s="1" t="s">
        <v>94</v>
      </c>
      <c r="D358" s="174">
        <v>20</v>
      </c>
      <c r="E358" s="177">
        <v>20</v>
      </c>
      <c r="F358" s="1" t="s">
        <v>196</v>
      </c>
      <c r="G358" s="1" t="s">
        <v>192</v>
      </c>
      <c r="H358" s="17">
        <v>198979</v>
      </c>
      <c r="I358" s="12">
        <v>258</v>
      </c>
      <c r="J358" s="1" t="s">
        <v>11</v>
      </c>
      <c r="K358" s="1" t="s">
        <v>8</v>
      </c>
      <c r="L358" s="4">
        <v>92</v>
      </c>
      <c r="N358" s="186">
        <v>0</v>
      </c>
      <c r="P358" s="14">
        <v>16.304300000000001</v>
      </c>
      <c r="R358" s="14">
        <v>5.2713999999999999</v>
      </c>
      <c r="T358" s="14">
        <v>18.790400000000002</v>
      </c>
      <c r="V358" s="17">
        <v>2205188</v>
      </c>
      <c r="X358" s="17">
        <v>2658419</v>
      </c>
      <c r="Z358" s="17">
        <v>2178085</v>
      </c>
      <c r="AB358" s="17">
        <v>480334</v>
      </c>
      <c r="AD358" s="17">
        <v>158028</v>
      </c>
      <c r="AF358" s="17">
        <v>133590</v>
      </c>
      <c r="AH358" s="17">
        <v>24438</v>
      </c>
      <c r="AJ358" s="17">
        <v>0</v>
      </c>
      <c r="AL358" s="17">
        <v>0</v>
      </c>
      <c r="AN358" s="17">
        <v>0</v>
      </c>
      <c r="AP358" s="172">
        <v>0</v>
      </c>
      <c r="AR358" s="17">
        <v>2510211</v>
      </c>
      <c r="AT358" s="17">
        <v>13232323</v>
      </c>
      <c r="AV358" s="185">
        <v>590</v>
      </c>
      <c r="AW358" s="1" t="s">
        <v>5655</v>
      </c>
      <c r="AX358" s="1" t="str">
        <f t="shared" si="5"/>
        <v>No</v>
      </c>
    </row>
    <row r="359" spans="1:50" x14ac:dyDescent="0.2">
      <c r="A359" s="1" t="s">
        <v>95</v>
      </c>
      <c r="B359" s="1" t="s">
        <v>560</v>
      </c>
      <c r="C359" s="1" t="s">
        <v>94</v>
      </c>
      <c r="D359" s="174">
        <v>20</v>
      </c>
      <c r="E359" s="177">
        <v>20</v>
      </c>
      <c r="F359" s="1" t="s">
        <v>196</v>
      </c>
      <c r="G359" s="1" t="s">
        <v>192</v>
      </c>
      <c r="H359" s="17">
        <v>198979</v>
      </c>
      <c r="I359" s="12">
        <v>258</v>
      </c>
      <c r="J359" s="1" t="s">
        <v>15</v>
      </c>
      <c r="K359" s="1" t="s">
        <v>12</v>
      </c>
      <c r="L359" s="4">
        <v>1</v>
      </c>
      <c r="N359" s="186">
        <v>0</v>
      </c>
      <c r="P359" s="14">
        <v>19.4574</v>
      </c>
      <c r="R359" s="14">
        <v>5.9157999999999999</v>
      </c>
      <c r="T359" s="14">
        <v>3.3773</v>
      </c>
      <c r="V359" s="17">
        <v>0</v>
      </c>
      <c r="X359" s="17">
        <v>0</v>
      </c>
      <c r="Z359" s="17">
        <v>7530</v>
      </c>
      <c r="AB359" s="17">
        <v>0</v>
      </c>
      <c r="AD359" s="17">
        <v>0</v>
      </c>
      <c r="AF359" s="17">
        <v>387</v>
      </c>
      <c r="AH359" s="17">
        <v>0</v>
      </c>
      <c r="AJ359" s="17">
        <v>0</v>
      </c>
      <c r="AL359" s="17">
        <v>0</v>
      </c>
      <c r="AN359" s="17">
        <v>0</v>
      </c>
      <c r="AP359" s="172">
        <v>0</v>
      </c>
      <c r="AR359" s="17">
        <v>1307</v>
      </c>
      <c r="AT359" s="17">
        <v>7732</v>
      </c>
      <c r="AV359" s="185">
        <v>0</v>
      </c>
      <c r="AW359" s="1" t="s">
        <v>5655</v>
      </c>
      <c r="AX359" s="1" t="str">
        <f t="shared" si="5"/>
        <v>No</v>
      </c>
    </row>
    <row r="360" spans="1:50" x14ac:dyDescent="0.2">
      <c r="A360" s="1" t="s">
        <v>5932</v>
      </c>
      <c r="B360" s="1" t="s">
        <v>587</v>
      </c>
      <c r="C360" s="1" t="s">
        <v>98</v>
      </c>
      <c r="D360" s="174">
        <v>5005</v>
      </c>
      <c r="E360" s="177">
        <v>50005</v>
      </c>
      <c r="F360" s="1" t="s">
        <v>194</v>
      </c>
      <c r="G360" s="1" t="s">
        <v>192</v>
      </c>
      <c r="H360" s="17">
        <v>401661</v>
      </c>
      <c r="I360" s="12">
        <v>254</v>
      </c>
      <c r="J360" s="1" t="s">
        <v>10</v>
      </c>
      <c r="K360" s="1" t="s">
        <v>8</v>
      </c>
      <c r="L360" s="4">
        <v>12</v>
      </c>
      <c r="N360" s="186">
        <v>0</v>
      </c>
      <c r="P360" s="14">
        <v>11.1616</v>
      </c>
      <c r="R360" s="14">
        <v>5.5993000000000004</v>
      </c>
      <c r="T360" s="14">
        <v>1.9389000000000001</v>
      </c>
      <c r="V360" s="17">
        <v>0</v>
      </c>
      <c r="X360" s="17">
        <v>103286</v>
      </c>
      <c r="Z360" s="17">
        <v>95856</v>
      </c>
      <c r="AB360" s="17">
        <v>7430</v>
      </c>
      <c r="AD360" s="17">
        <v>9139</v>
      </c>
      <c r="AF360" s="17">
        <v>8588</v>
      </c>
      <c r="AH360" s="17">
        <v>551</v>
      </c>
      <c r="AJ360" s="17">
        <v>0</v>
      </c>
      <c r="AL360" s="17">
        <v>0</v>
      </c>
      <c r="AN360" s="17">
        <v>0</v>
      </c>
      <c r="AP360" s="172">
        <v>0</v>
      </c>
      <c r="AR360" s="17">
        <v>16651</v>
      </c>
      <c r="AT360" s="17">
        <v>93234</v>
      </c>
      <c r="AV360" s="185">
        <v>0</v>
      </c>
      <c r="AW360" s="1" t="s">
        <v>5655</v>
      </c>
      <c r="AX360" s="1" t="str">
        <f t="shared" si="5"/>
        <v>No</v>
      </c>
    </row>
    <row r="361" spans="1:50" x14ac:dyDescent="0.2">
      <c r="A361" s="1" t="s">
        <v>5932</v>
      </c>
      <c r="B361" s="1" t="s">
        <v>587</v>
      </c>
      <c r="C361" s="1" t="s">
        <v>98</v>
      </c>
      <c r="D361" s="174">
        <v>5005</v>
      </c>
      <c r="E361" s="177">
        <v>50005</v>
      </c>
      <c r="F361" s="1" t="s">
        <v>194</v>
      </c>
      <c r="G361" s="1" t="s">
        <v>192</v>
      </c>
      <c r="H361" s="17">
        <v>401661</v>
      </c>
      <c r="I361" s="12">
        <v>254</v>
      </c>
      <c r="J361" s="1" t="s">
        <v>11</v>
      </c>
      <c r="K361" s="1" t="s">
        <v>8</v>
      </c>
      <c r="L361" s="4">
        <v>182</v>
      </c>
      <c r="N361" s="186">
        <v>0</v>
      </c>
      <c r="P361" s="14">
        <v>12.382</v>
      </c>
      <c r="R361" s="14">
        <v>3.9483999999999999</v>
      </c>
      <c r="T361" s="14">
        <v>32.555100000000003</v>
      </c>
      <c r="V361" s="17">
        <v>5032389</v>
      </c>
      <c r="X361" s="17">
        <v>5954205</v>
      </c>
      <c r="Z361" s="17">
        <v>5032186</v>
      </c>
      <c r="AB361" s="17">
        <v>922019</v>
      </c>
      <c r="AD361" s="17">
        <v>448601</v>
      </c>
      <c r="AF361" s="17">
        <v>406410</v>
      </c>
      <c r="AH361" s="17">
        <v>42191</v>
      </c>
      <c r="AJ361" s="17">
        <v>0</v>
      </c>
      <c r="AL361" s="17">
        <v>0</v>
      </c>
      <c r="AN361" s="17">
        <v>0</v>
      </c>
      <c r="AP361" s="172">
        <v>0</v>
      </c>
      <c r="AR361" s="17">
        <v>13230698</v>
      </c>
      <c r="AT361" s="17">
        <v>52239924</v>
      </c>
      <c r="AV361" s="185">
        <v>419.22</v>
      </c>
      <c r="AW361" s="1" t="s">
        <v>5655</v>
      </c>
      <c r="AX361" s="1" t="str">
        <f t="shared" si="5"/>
        <v>No</v>
      </c>
    </row>
    <row r="362" spans="1:50" x14ac:dyDescent="0.2">
      <c r="A362" s="1" t="s">
        <v>5932</v>
      </c>
      <c r="B362" s="1" t="s">
        <v>587</v>
      </c>
      <c r="C362" s="1" t="s">
        <v>98</v>
      </c>
      <c r="D362" s="174">
        <v>5005</v>
      </c>
      <c r="E362" s="177">
        <v>50005</v>
      </c>
      <c r="F362" s="1" t="s">
        <v>194</v>
      </c>
      <c r="G362" s="1" t="s">
        <v>192</v>
      </c>
      <c r="H362" s="17">
        <v>401661</v>
      </c>
      <c r="I362" s="12">
        <v>254</v>
      </c>
      <c r="J362" s="1" t="s">
        <v>10</v>
      </c>
      <c r="K362" s="1" t="s">
        <v>12</v>
      </c>
      <c r="L362" s="4">
        <v>60</v>
      </c>
      <c r="N362" s="186">
        <v>0</v>
      </c>
      <c r="P362" s="14">
        <v>11.9154</v>
      </c>
      <c r="R362" s="14">
        <v>8.2836999999999996</v>
      </c>
      <c r="T362" s="14">
        <v>2.1831</v>
      </c>
      <c r="V362" s="17">
        <v>0</v>
      </c>
      <c r="X362" s="17">
        <v>754743</v>
      </c>
      <c r="Z362" s="17">
        <v>754736</v>
      </c>
      <c r="AB362" s="17">
        <v>7</v>
      </c>
      <c r="AD362" s="17">
        <v>63624</v>
      </c>
      <c r="AF362" s="17">
        <v>63341</v>
      </c>
      <c r="AH362" s="17">
        <v>283</v>
      </c>
      <c r="AJ362" s="17">
        <v>0</v>
      </c>
      <c r="AL362" s="17">
        <v>0</v>
      </c>
      <c r="AN362" s="17">
        <v>0</v>
      </c>
      <c r="AP362" s="172">
        <v>0</v>
      </c>
      <c r="AR362" s="17">
        <v>138279</v>
      </c>
      <c r="AT362" s="17">
        <v>1145466</v>
      </c>
      <c r="AV362" s="185">
        <v>0</v>
      </c>
      <c r="AW362" s="1" t="s">
        <v>5655</v>
      </c>
      <c r="AX362" s="1" t="str">
        <f t="shared" si="5"/>
        <v>No</v>
      </c>
    </row>
    <row r="363" spans="1:50" x14ac:dyDescent="0.2">
      <c r="A363" s="1" t="s">
        <v>547</v>
      </c>
      <c r="B363" s="1" t="s">
        <v>548</v>
      </c>
      <c r="C363" s="1" t="s">
        <v>37</v>
      </c>
      <c r="D363" s="174">
        <v>4040</v>
      </c>
      <c r="E363" s="177">
        <v>40040</v>
      </c>
      <c r="F363" s="1" t="s">
        <v>196</v>
      </c>
      <c r="G363" s="1" t="s">
        <v>192</v>
      </c>
      <c r="H363" s="17">
        <v>1065219</v>
      </c>
      <c r="I363" s="12">
        <v>253</v>
      </c>
      <c r="J363" s="1" t="s">
        <v>11</v>
      </c>
      <c r="K363" s="1" t="s">
        <v>8</v>
      </c>
      <c r="L363" s="4">
        <v>153</v>
      </c>
      <c r="N363" s="186">
        <v>0</v>
      </c>
      <c r="P363" s="14">
        <v>14.008900000000001</v>
      </c>
      <c r="R363" s="14">
        <v>6.1642999999999999</v>
      </c>
      <c r="T363" s="14">
        <v>16.1981</v>
      </c>
      <c r="V363" s="17">
        <v>9076165</v>
      </c>
      <c r="X363" s="17">
        <v>10016232</v>
      </c>
      <c r="Z363" s="17">
        <v>9025833</v>
      </c>
      <c r="AB363" s="17">
        <v>990399</v>
      </c>
      <c r="AD363" s="17">
        <v>693785</v>
      </c>
      <c r="AF363" s="17">
        <v>644292</v>
      </c>
      <c r="AH363" s="17">
        <v>49493</v>
      </c>
      <c r="AJ363" s="17">
        <v>0</v>
      </c>
      <c r="AL363" s="17">
        <v>0</v>
      </c>
      <c r="AN363" s="17">
        <v>0</v>
      </c>
      <c r="AP363" s="172">
        <v>0</v>
      </c>
      <c r="AR363" s="17">
        <v>10436309</v>
      </c>
      <c r="AT363" s="17">
        <v>64332545</v>
      </c>
      <c r="AV363" s="185">
        <v>854</v>
      </c>
      <c r="AW363" s="1" t="s">
        <v>5655</v>
      </c>
      <c r="AX363" s="1" t="str">
        <f t="shared" si="5"/>
        <v>No</v>
      </c>
    </row>
    <row r="364" spans="1:50" x14ac:dyDescent="0.2">
      <c r="A364" s="1" t="s">
        <v>547</v>
      </c>
      <c r="B364" s="1" t="s">
        <v>548</v>
      </c>
      <c r="C364" s="1" t="s">
        <v>37</v>
      </c>
      <c r="D364" s="174">
        <v>4040</v>
      </c>
      <c r="E364" s="177">
        <v>40040</v>
      </c>
      <c r="F364" s="1" t="s">
        <v>196</v>
      </c>
      <c r="G364" s="1" t="s">
        <v>192</v>
      </c>
      <c r="H364" s="17">
        <v>1065219</v>
      </c>
      <c r="I364" s="12">
        <v>253</v>
      </c>
      <c r="J364" s="1" t="s">
        <v>15</v>
      </c>
      <c r="K364" s="1" t="s">
        <v>12</v>
      </c>
      <c r="L364" s="4">
        <v>7</v>
      </c>
      <c r="N364" s="186">
        <v>0</v>
      </c>
      <c r="P364" s="14">
        <v>14.883699999999999</v>
      </c>
      <c r="R364" s="14">
        <v>8.7660999999999998</v>
      </c>
      <c r="T364" s="14">
        <v>1.3342000000000001</v>
      </c>
      <c r="V364" s="17">
        <v>0</v>
      </c>
      <c r="X364" s="17">
        <v>0</v>
      </c>
      <c r="Z364" s="17">
        <v>57183</v>
      </c>
      <c r="AB364" s="17">
        <v>0</v>
      </c>
      <c r="AD364" s="17">
        <v>0</v>
      </c>
      <c r="AF364" s="17">
        <v>3842</v>
      </c>
      <c r="AH364" s="17">
        <v>0</v>
      </c>
      <c r="AJ364" s="17">
        <v>0</v>
      </c>
      <c r="AL364" s="17">
        <v>0</v>
      </c>
      <c r="AN364" s="17">
        <v>0</v>
      </c>
      <c r="AP364" s="172">
        <v>0</v>
      </c>
      <c r="AR364" s="17">
        <v>5126</v>
      </c>
      <c r="AT364" s="17">
        <v>44935</v>
      </c>
      <c r="AV364" s="185">
        <v>0</v>
      </c>
      <c r="AW364" s="1" t="s">
        <v>5655</v>
      </c>
      <c r="AX364" s="1" t="str">
        <f t="shared" si="5"/>
        <v>No</v>
      </c>
    </row>
    <row r="365" spans="1:50" x14ac:dyDescent="0.2">
      <c r="A365" s="1" t="s">
        <v>547</v>
      </c>
      <c r="B365" s="1" t="s">
        <v>548</v>
      </c>
      <c r="C365" s="1" t="s">
        <v>37</v>
      </c>
      <c r="D365" s="174">
        <v>4040</v>
      </c>
      <c r="E365" s="177">
        <v>40040</v>
      </c>
      <c r="F365" s="1" t="s">
        <v>196</v>
      </c>
      <c r="G365" s="1" t="s">
        <v>192</v>
      </c>
      <c r="H365" s="17">
        <v>1065219</v>
      </c>
      <c r="I365" s="12">
        <v>253</v>
      </c>
      <c r="J365" s="1" t="s">
        <v>23</v>
      </c>
      <c r="K365" s="1" t="s">
        <v>12</v>
      </c>
      <c r="L365" s="4">
        <v>1</v>
      </c>
      <c r="N365" s="186">
        <v>0</v>
      </c>
      <c r="P365" s="14">
        <v>1.8001</v>
      </c>
      <c r="R365" s="14">
        <v>0.45</v>
      </c>
      <c r="T365" s="14">
        <v>95.175799999999995</v>
      </c>
      <c r="V365" s="17">
        <v>8301</v>
      </c>
      <c r="X365" s="17">
        <v>8284</v>
      </c>
      <c r="Z365" s="17">
        <v>8284</v>
      </c>
      <c r="AB365" s="17">
        <v>0</v>
      </c>
      <c r="AD365" s="17">
        <v>4602</v>
      </c>
      <c r="AF365" s="17">
        <v>4602</v>
      </c>
      <c r="AH365" s="17">
        <v>0</v>
      </c>
      <c r="AJ365" s="17">
        <v>0</v>
      </c>
      <c r="AL365" s="17">
        <v>0</v>
      </c>
      <c r="AN365" s="17">
        <v>0</v>
      </c>
      <c r="AP365" s="172">
        <v>0</v>
      </c>
      <c r="AR365" s="17">
        <v>437999</v>
      </c>
      <c r="AT365" s="17">
        <v>197100</v>
      </c>
      <c r="AV365" s="185">
        <v>0.9</v>
      </c>
      <c r="AW365" s="1" t="s">
        <v>5655</v>
      </c>
      <c r="AX365" s="1" t="str">
        <f t="shared" si="5"/>
        <v>No</v>
      </c>
    </row>
    <row r="366" spans="1:50" x14ac:dyDescent="0.2">
      <c r="A366" s="1" t="s">
        <v>547</v>
      </c>
      <c r="B366" s="1" t="s">
        <v>548</v>
      </c>
      <c r="C366" s="1" t="s">
        <v>37</v>
      </c>
      <c r="D366" s="174">
        <v>4040</v>
      </c>
      <c r="E366" s="177">
        <v>40040</v>
      </c>
      <c r="F366" s="1" t="s">
        <v>196</v>
      </c>
      <c r="G366" s="1" t="s">
        <v>192</v>
      </c>
      <c r="H366" s="17">
        <v>1065219</v>
      </c>
      <c r="I366" s="12">
        <v>253</v>
      </c>
      <c r="J366" s="1" t="s">
        <v>38</v>
      </c>
      <c r="K366" s="1" t="s">
        <v>8</v>
      </c>
      <c r="L366" s="4">
        <v>5</v>
      </c>
      <c r="N366" s="186">
        <v>5</v>
      </c>
      <c r="P366" s="14">
        <v>10.065</v>
      </c>
      <c r="R366" s="14">
        <v>0.95</v>
      </c>
      <c r="T366" s="14">
        <v>57.339500000000001</v>
      </c>
      <c r="V366" s="17">
        <v>148246</v>
      </c>
      <c r="X366" s="17">
        <v>149547</v>
      </c>
      <c r="Z366" s="17">
        <v>148197</v>
      </c>
      <c r="AB366" s="17">
        <v>1350</v>
      </c>
      <c r="AD366" s="17">
        <v>15048</v>
      </c>
      <c r="AF366" s="17">
        <v>14724</v>
      </c>
      <c r="AH366" s="17">
        <v>324</v>
      </c>
      <c r="AJ366" s="17">
        <v>149547</v>
      </c>
      <c r="AL366" s="17">
        <v>148197</v>
      </c>
      <c r="AN366" s="17">
        <v>15048</v>
      </c>
      <c r="AP366" s="172">
        <v>14724</v>
      </c>
      <c r="AR366" s="17">
        <v>844267</v>
      </c>
      <c r="AT366" s="17">
        <v>802054</v>
      </c>
      <c r="AV366" s="185">
        <v>5.44</v>
      </c>
      <c r="AW366" s="1" t="s">
        <v>5655</v>
      </c>
      <c r="AX366" s="1" t="str">
        <f t="shared" si="5"/>
        <v>No</v>
      </c>
    </row>
    <row r="367" spans="1:50" x14ac:dyDescent="0.2">
      <c r="A367" s="1" t="s">
        <v>547</v>
      </c>
      <c r="B367" s="1" t="s">
        <v>548</v>
      </c>
      <c r="C367" s="1" t="s">
        <v>37</v>
      </c>
      <c r="D367" s="174">
        <v>4040</v>
      </c>
      <c r="E367" s="177">
        <v>40040</v>
      </c>
      <c r="F367" s="1" t="s">
        <v>196</v>
      </c>
      <c r="G367" s="1" t="s">
        <v>192</v>
      </c>
      <c r="H367" s="17">
        <v>1065219</v>
      </c>
      <c r="I367" s="12">
        <v>253</v>
      </c>
      <c r="J367" s="1" t="s">
        <v>10</v>
      </c>
      <c r="K367" s="1" t="s">
        <v>12</v>
      </c>
      <c r="L367" s="4">
        <v>87</v>
      </c>
      <c r="N367" s="186">
        <v>0</v>
      </c>
      <c r="P367" s="14">
        <v>17.5319</v>
      </c>
      <c r="R367" s="14">
        <v>11.5137</v>
      </c>
      <c r="T367" s="14">
        <v>1.5829</v>
      </c>
      <c r="V367" s="17">
        <v>0</v>
      </c>
      <c r="X367" s="17">
        <v>4656293</v>
      </c>
      <c r="Z367" s="17">
        <v>4090784</v>
      </c>
      <c r="AB367" s="17">
        <v>565509</v>
      </c>
      <c r="AD367" s="17">
        <v>268817</v>
      </c>
      <c r="AF367" s="17">
        <v>233334</v>
      </c>
      <c r="AH367" s="17">
        <v>35483</v>
      </c>
      <c r="AJ367" s="17">
        <v>0</v>
      </c>
      <c r="AL367" s="17">
        <v>0</v>
      </c>
      <c r="AN367" s="17">
        <v>0</v>
      </c>
      <c r="AP367" s="172">
        <v>0</v>
      </c>
      <c r="AR367" s="17">
        <v>369347</v>
      </c>
      <c r="AT367" s="17">
        <v>4252546</v>
      </c>
      <c r="AV367" s="185">
        <v>0</v>
      </c>
      <c r="AW367" s="1" t="s">
        <v>5655</v>
      </c>
      <c r="AX367" s="1" t="str">
        <f t="shared" si="5"/>
        <v>No</v>
      </c>
    </row>
    <row r="368" spans="1:50" x14ac:dyDescent="0.2">
      <c r="A368" s="1" t="s">
        <v>660</v>
      </c>
      <c r="B368" s="1" t="s">
        <v>661</v>
      </c>
      <c r="C368" s="1" t="s">
        <v>20</v>
      </c>
      <c r="D368" s="174">
        <v>9029</v>
      </c>
      <c r="E368" s="177">
        <v>90029</v>
      </c>
      <c r="F368" s="1" t="s">
        <v>196</v>
      </c>
      <c r="G368" s="1" t="s">
        <v>192</v>
      </c>
      <c r="H368" s="17">
        <v>1932666</v>
      </c>
      <c r="I368" s="12">
        <v>250</v>
      </c>
      <c r="J368" s="1" t="s">
        <v>11</v>
      </c>
      <c r="K368" s="1" t="s">
        <v>12</v>
      </c>
      <c r="L368" s="4">
        <v>7</v>
      </c>
      <c r="N368" s="186">
        <v>0</v>
      </c>
      <c r="P368" s="14">
        <v>13.083299999999999</v>
      </c>
      <c r="R368" s="14">
        <v>3.3654000000000002</v>
      </c>
      <c r="T368" s="14">
        <v>3.7536999999999998</v>
      </c>
      <c r="V368" s="17">
        <v>371735</v>
      </c>
      <c r="X368" s="17">
        <v>425217</v>
      </c>
      <c r="Z368" s="17">
        <v>352398</v>
      </c>
      <c r="AB368" s="17">
        <v>72819</v>
      </c>
      <c r="AD368" s="17">
        <v>29268</v>
      </c>
      <c r="AF368" s="17">
        <v>26935</v>
      </c>
      <c r="AH368" s="17">
        <v>2333</v>
      </c>
      <c r="AJ368" s="17">
        <v>0</v>
      </c>
      <c r="AL368" s="17">
        <v>0</v>
      </c>
      <c r="AN368" s="17">
        <v>0</v>
      </c>
      <c r="AP368" s="172">
        <v>0</v>
      </c>
      <c r="AR368" s="17">
        <v>101107</v>
      </c>
      <c r="AT368" s="17">
        <v>340264</v>
      </c>
      <c r="AV368" s="185">
        <v>87.9</v>
      </c>
      <c r="AW368" s="1" t="s">
        <v>5655</v>
      </c>
      <c r="AX368" s="1" t="str">
        <f t="shared" si="5"/>
        <v>No</v>
      </c>
    </row>
    <row r="369" spans="1:50" x14ac:dyDescent="0.2">
      <c r="A369" s="1" t="s">
        <v>660</v>
      </c>
      <c r="B369" s="1" t="s">
        <v>661</v>
      </c>
      <c r="C369" s="1" t="s">
        <v>20</v>
      </c>
      <c r="D369" s="174">
        <v>9029</v>
      </c>
      <c r="E369" s="177">
        <v>90029</v>
      </c>
      <c r="F369" s="1" t="s">
        <v>196</v>
      </c>
      <c r="G369" s="1" t="s">
        <v>192</v>
      </c>
      <c r="H369" s="17">
        <v>1932666</v>
      </c>
      <c r="I369" s="12">
        <v>250</v>
      </c>
      <c r="J369" s="1" t="s">
        <v>11</v>
      </c>
      <c r="K369" s="1" t="s">
        <v>8</v>
      </c>
      <c r="L369" s="4">
        <v>147</v>
      </c>
      <c r="N369" s="186">
        <v>0</v>
      </c>
      <c r="P369" s="14">
        <v>13.3668</v>
      </c>
      <c r="R369" s="14">
        <v>5.2716000000000003</v>
      </c>
      <c r="T369" s="14">
        <v>16.616900000000001</v>
      </c>
      <c r="V369" s="17">
        <v>8684968</v>
      </c>
      <c r="X369" s="17">
        <v>9343737</v>
      </c>
      <c r="Z369" s="17">
        <v>8632182</v>
      </c>
      <c r="AB369" s="17">
        <v>711555</v>
      </c>
      <c r="AD369" s="17">
        <v>675557</v>
      </c>
      <c r="AF369" s="17">
        <v>645792</v>
      </c>
      <c r="AH369" s="17">
        <v>29765</v>
      </c>
      <c r="AJ369" s="17">
        <v>0</v>
      </c>
      <c r="AL369" s="17">
        <v>0</v>
      </c>
      <c r="AN369" s="17">
        <v>0</v>
      </c>
      <c r="AP369" s="172">
        <v>0</v>
      </c>
      <c r="AR369" s="17">
        <v>10731052</v>
      </c>
      <c r="AT369" s="17">
        <v>56569834</v>
      </c>
      <c r="AV369" s="185">
        <v>834.4</v>
      </c>
      <c r="AW369" s="1" t="s">
        <v>5655</v>
      </c>
      <c r="AX369" s="1" t="str">
        <f t="shared" si="5"/>
        <v>No</v>
      </c>
    </row>
    <row r="370" spans="1:50" x14ac:dyDescent="0.2">
      <c r="A370" s="1" t="s">
        <v>660</v>
      </c>
      <c r="B370" s="1" t="s">
        <v>661</v>
      </c>
      <c r="C370" s="1" t="s">
        <v>20</v>
      </c>
      <c r="D370" s="174">
        <v>9029</v>
      </c>
      <c r="E370" s="177">
        <v>90029</v>
      </c>
      <c r="F370" s="1" t="s">
        <v>196</v>
      </c>
      <c r="G370" s="1" t="s">
        <v>192</v>
      </c>
      <c r="H370" s="17">
        <v>1932666</v>
      </c>
      <c r="I370" s="12">
        <v>250</v>
      </c>
      <c r="J370" s="1" t="s">
        <v>10</v>
      </c>
      <c r="K370" s="1" t="s">
        <v>12</v>
      </c>
      <c r="L370" s="4">
        <v>96</v>
      </c>
      <c r="N370" s="186">
        <v>0</v>
      </c>
      <c r="P370" s="14">
        <v>15.428599999999999</v>
      </c>
      <c r="R370" s="14">
        <v>14.6028</v>
      </c>
      <c r="T370" s="14">
        <v>2.3997000000000002</v>
      </c>
      <c r="V370" s="17">
        <v>0</v>
      </c>
      <c r="X370" s="17">
        <v>3035587</v>
      </c>
      <c r="Z370" s="17">
        <v>2430867</v>
      </c>
      <c r="AB370" s="17">
        <v>604720</v>
      </c>
      <c r="AD370" s="17">
        <v>192698</v>
      </c>
      <c r="AF370" s="17">
        <v>157556</v>
      </c>
      <c r="AH370" s="17">
        <v>35142</v>
      </c>
      <c r="AJ370" s="17">
        <v>0</v>
      </c>
      <c r="AL370" s="17">
        <v>0</v>
      </c>
      <c r="AN370" s="17">
        <v>0</v>
      </c>
      <c r="AP370" s="172">
        <v>0</v>
      </c>
      <c r="AR370" s="17">
        <v>378087</v>
      </c>
      <c r="AT370" s="17">
        <v>5521135</v>
      </c>
      <c r="AV370" s="185">
        <v>0</v>
      </c>
      <c r="AW370" s="1" t="s">
        <v>5655</v>
      </c>
      <c r="AX370" s="1" t="str">
        <f t="shared" si="5"/>
        <v>No</v>
      </c>
    </row>
    <row r="371" spans="1:50" x14ac:dyDescent="0.2">
      <c r="A371" s="1" t="s">
        <v>5933</v>
      </c>
      <c r="B371" s="1" t="s">
        <v>870</v>
      </c>
      <c r="C371" s="1" t="s">
        <v>81</v>
      </c>
      <c r="D371" s="174">
        <v>3027</v>
      </c>
      <c r="E371" s="177">
        <v>30027</v>
      </c>
      <c r="F371" s="1" t="s">
        <v>196</v>
      </c>
      <c r="G371" s="1" t="s">
        <v>192</v>
      </c>
      <c r="H371" s="17">
        <v>232045</v>
      </c>
      <c r="I371" s="12">
        <v>248</v>
      </c>
      <c r="J371" s="1" t="s">
        <v>15</v>
      </c>
      <c r="K371" s="1" t="s">
        <v>12</v>
      </c>
      <c r="L371" s="4">
        <v>3</v>
      </c>
      <c r="N371" s="186">
        <v>0</v>
      </c>
      <c r="P371" s="14">
        <v>8.8848000000000003</v>
      </c>
      <c r="R371" s="14">
        <v>10.2841</v>
      </c>
      <c r="T371" s="14">
        <v>0.57920000000000005</v>
      </c>
      <c r="V371" s="17">
        <v>0</v>
      </c>
      <c r="X371" s="17">
        <v>0</v>
      </c>
      <c r="Z371" s="17">
        <v>20355</v>
      </c>
      <c r="AB371" s="17">
        <v>0</v>
      </c>
      <c r="AD371" s="17">
        <v>0</v>
      </c>
      <c r="AF371" s="17">
        <v>2291</v>
      </c>
      <c r="AH371" s="17">
        <v>0</v>
      </c>
      <c r="AJ371" s="17">
        <v>0</v>
      </c>
      <c r="AL371" s="17">
        <v>0</v>
      </c>
      <c r="AN371" s="17">
        <v>0</v>
      </c>
      <c r="AP371" s="172">
        <v>0</v>
      </c>
      <c r="AR371" s="17">
        <v>1327</v>
      </c>
      <c r="AT371" s="17">
        <v>13647</v>
      </c>
      <c r="AV371" s="185">
        <v>0</v>
      </c>
      <c r="AW371" s="1" t="s">
        <v>5655</v>
      </c>
      <c r="AX371" s="1" t="str">
        <f t="shared" si="5"/>
        <v>No</v>
      </c>
    </row>
    <row r="372" spans="1:50" x14ac:dyDescent="0.2">
      <c r="A372" s="1" t="s">
        <v>5933</v>
      </c>
      <c r="B372" s="1" t="s">
        <v>870</v>
      </c>
      <c r="C372" s="1" t="s">
        <v>81</v>
      </c>
      <c r="D372" s="174">
        <v>3027</v>
      </c>
      <c r="E372" s="177">
        <v>30027</v>
      </c>
      <c r="F372" s="1" t="s">
        <v>196</v>
      </c>
      <c r="G372" s="1" t="s">
        <v>192</v>
      </c>
      <c r="H372" s="17">
        <v>232045</v>
      </c>
      <c r="I372" s="12">
        <v>248</v>
      </c>
      <c r="J372" s="1" t="s">
        <v>22</v>
      </c>
      <c r="K372" s="1" t="s">
        <v>8</v>
      </c>
      <c r="L372" s="4">
        <v>8</v>
      </c>
      <c r="N372" s="186">
        <v>0</v>
      </c>
      <c r="P372" s="14">
        <v>30.441099999999999</v>
      </c>
      <c r="R372" s="14">
        <v>25.3947</v>
      </c>
      <c r="T372" s="14">
        <v>6.1308999999999996</v>
      </c>
      <c r="V372" s="17">
        <v>397712</v>
      </c>
      <c r="X372" s="17">
        <v>433677</v>
      </c>
      <c r="Z372" s="17">
        <v>387333</v>
      </c>
      <c r="AB372" s="17">
        <v>46344</v>
      </c>
      <c r="AD372" s="17">
        <v>15014</v>
      </c>
      <c r="AF372" s="17">
        <v>12724</v>
      </c>
      <c r="AH372" s="17">
        <v>2290</v>
      </c>
      <c r="AJ372" s="17">
        <v>0</v>
      </c>
      <c r="AL372" s="17">
        <v>0</v>
      </c>
      <c r="AN372" s="17">
        <v>0</v>
      </c>
      <c r="AP372" s="172">
        <v>0</v>
      </c>
      <c r="AR372" s="17">
        <v>78009</v>
      </c>
      <c r="AT372" s="17">
        <v>1981014</v>
      </c>
      <c r="AV372" s="185">
        <v>259</v>
      </c>
      <c r="AW372" s="1" t="s">
        <v>5655</v>
      </c>
      <c r="AX372" s="1" t="str">
        <f t="shared" si="5"/>
        <v>No</v>
      </c>
    </row>
    <row r="373" spans="1:50" x14ac:dyDescent="0.2">
      <c r="A373" s="1" t="s">
        <v>5933</v>
      </c>
      <c r="B373" s="1" t="s">
        <v>870</v>
      </c>
      <c r="C373" s="1" t="s">
        <v>81</v>
      </c>
      <c r="D373" s="174">
        <v>3027</v>
      </c>
      <c r="E373" s="177">
        <v>30027</v>
      </c>
      <c r="F373" s="1" t="s">
        <v>196</v>
      </c>
      <c r="G373" s="1" t="s">
        <v>192</v>
      </c>
      <c r="H373" s="17">
        <v>232045</v>
      </c>
      <c r="I373" s="12">
        <v>248</v>
      </c>
      <c r="J373" s="1" t="s">
        <v>10</v>
      </c>
      <c r="K373" s="1" t="s">
        <v>12</v>
      </c>
      <c r="L373" s="4">
        <v>36</v>
      </c>
      <c r="N373" s="186">
        <v>0</v>
      </c>
      <c r="P373" s="14">
        <v>18.813400000000001</v>
      </c>
      <c r="R373" s="14">
        <v>14.395899999999999</v>
      </c>
      <c r="T373" s="14">
        <v>1.5399</v>
      </c>
      <c r="V373" s="17">
        <v>0</v>
      </c>
      <c r="X373" s="17">
        <v>1172442</v>
      </c>
      <c r="Z373" s="17">
        <v>935461</v>
      </c>
      <c r="AB373" s="17">
        <v>236981</v>
      </c>
      <c r="AD373" s="17">
        <v>74154</v>
      </c>
      <c r="AF373" s="17">
        <v>49723</v>
      </c>
      <c r="AH373" s="17">
        <v>24431</v>
      </c>
      <c r="AJ373" s="17">
        <v>0</v>
      </c>
      <c r="AL373" s="17">
        <v>0</v>
      </c>
      <c r="AN373" s="17">
        <v>0</v>
      </c>
      <c r="AP373" s="172">
        <v>0</v>
      </c>
      <c r="AR373" s="17">
        <v>76568</v>
      </c>
      <c r="AT373" s="17">
        <v>1102266</v>
      </c>
      <c r="AV373" s="185">
        <v>0</v>
      </c>
      <c r="AW373" s="1" t="s">
        <v>5655</v>
      </c>
      <c r="AX373" s="1" t="str">
        <f t="shared" si="5"/>
        <v>No</v>
      </c>
    </row>
    <row r="374" spans="1:50" x14ac:dyDescent="0.2">
      <c r="A374" s="1" t="s">
        <v>5933</v>
      </c>
      <c r="B374" s="1" t="s">
        <v>870</v>
      </c>
      <c r="C374" s="1" t="s">
        <v>81</v>
      </c>
      <c r="D374" s="174">
        <v>3027</v>
      </c>
      <c r="E374" s="177">
        <v>30027</v>
      </c>
      <c r="F374" s="1" t="s">
        <v>196</v>
      </c>
      <c r="G374" s="1" t="s">
        <v>192</v>
      </c>
      <c r="H374" s="17">
        <v>232045</v>
      </c>
      <c r="I374" s="12">
        <v>248</v>
      </c>
      <c r="J374" s="1" t="s">
        <v>11</v>
      </c>
      <c r="K374" s="1" t="s">
        <v>8</v>
      </c>
      <c r="L374" s="4">
        <v>33</v>
      </c>
      <c r="N374" s="186">
        <v>0</v>
      </c>
      <c r="P374" s="14">
        <v>12.038399999999999</v>
      </c>
      <c r="R374" s="14">
        <v>3.8405999999999998</v>
      </c>
      <c r="T374" s="14">
        <v>14.738300000000001</v>
      </c>
      <c r="V374" s="17">
        <v>1291828</v>
      </c>
      <c r="X374" s="17">
        <v>1376085</v>
      </c>
      <c r="Z374" s="17">
        <v>1266546</v>
      </c>
      <c r="AB374" s="17">
        <v>109539</v>
      </c>
      <c r="AD374" s="17">
        <v>113847</v>
      </c>
      <c r="AF374" s="17">
        <v>105209</v>
      </c>
      <c r="AH374" s="17">
        <v>8638</v>
      </c>
      <c r="AJ374" s="17">
        <v>0</v>
      </c>
      <c r="AL374" s="17">
        <v>0</v>
      </c>
      <c r="AN374" s="17">
        <v>0</v>
      </c>
      <c r="AP374" s="172">
        <v>0</v>
      </c>
      <c r="AR374" s="17">
        <v>1550604</v>
      </c>
      <c r="AT374" s="17">
        <v>5955290</v>
      </c>
      <c r="AV374" s="185">
        <v>211</v>
      </c>
      <c r="AW374" s="1" t="s">
        <v>5655</v>
      </c>
      <c r="AX374" s="1" t="str">
        <f t="shared" si="5"/>
        <v>No</v>
      </c>
    </row>
    <row r="375" spans="1:50" x14ac:dyDescent="0.2">
      <c r="A375" s="1" t="s">
        <v>5933</v>
      </c>
      <c r="B375" s="1" t="s">
        <v>870</v>
      </c>
      <c r="C375" s="1" t="s">
        <v>81</v>
      </c>
      <c r="D375" s="174">
        <v>3027</v>
      </c>
      <c r="E375" s="177">
        <v>30027</v>
      </c>
      <c r="F375" s="1" t="s">
        <v>196</v>
      </c>
      <c r="G375" s="1" t="s">
        <v>192</v>
      </c>
      <c r="H375" s="17">
        <v>232045</v>
      </c>
      <c r="I375" s="12">
        <v>248</v>
      </c>
      <c r="J375" s="1" t="s">
        <v>10</v>
      </c>
      <c r="K375" s="1" t="s">
        <v>8</v>
      </c>
      <c r="L375" s="4">
        <v>168</v>
      </c>
      <c r="N375" s="186">
        <v>0</v>
      </c>
      <c r="P375" s="14">
        <v>19.472300000000001</v>
      </c>
      <c r="R375" s="14">
        <v>12.770300000000001</v>
      </c>
      <c r="T375" s="14">
        <v>2.2286999999999999</v>
      </c>
      <c r="V375" s="17">
        <v>0</v>
      </c>
      <c r="X375" s="17">
        <v>6094387</v>
      </c>
      <c r="Z375" s="17">
        <v>4907802</v>
      </c>
      <c r="AB375" s="17">
        <v>1186585</v>
      </c>
      <c r="AD375" s="17">
        <v>317188</v>
      </c>
      <c r="AF375" s="17">
        <v>252040</v>
      </c>
      <c r="AH375" s="17">
        <v>65148</v>
      </c>
      <c r="AJ375" s="17">
        <v>0</v>
      </c>
      <c r="AL375" s="17">
        <v>0</v>
      </c>
      <c r="AN375" s="17">
        <v>0</v>
      </c>
      <c r="AP375" s="172">
        <v>0</v>
      </c>
      <c r="AR375" s="17">
        <v>561715</v>
      </c>
      <c r="AT375" s="17">
        <v>7173243</v>
      </c>
      <c r="AV375" s="185">
        <v>0</v>
      </c>
      <c r="AW375" s="1" t="s">
        <v>5655</v>
      </c>
      <c r="AX375" s="1" t="str">
        <f t="shared" si="5"/>
        <v>No</v>
      </c>
    </row>
    <row r="376" spans="1:50" x14ac:dyDescent="0.2">
      <c r="A376" s="1" t="s">
        <v>5934</v>
      </c>
      <c r="B376" s="1" t="s">
        <v>296</v>
      </c>
      <c r="C376" s="1" t="s">
        <v>73</v>
      </c>
      <c r="D376" s="174">
        <v>2113</v>
      </c>
      <c r="E376" s="177">
        <v>20113</v>
      </c>
      <c r="F376" s="1" t="s">
        <v>196</v>
      </c>
      <c r="G376" s="1" t="s">
        <v>192</v>
      </c>
      <c r="H376" s="17">
        <v>720572</v>
      </c>
      <c r="I376" s="12">
        <v>247</v>
      </c>
      <c r="J376" s="1" t="s">
        <v>13</v>
      </c>
      <c r="K376" s="1" t="s">
        <v>12</v>
      </c>
      <c r="L376" s="4">
        <v>4</v>
      </c>
      <c r="N376" s="186">
        <v>0</v>
      </c>
      <c r="P376" s="14">
        <v>41.174300000000002</v>
      </c>
      <c r="R376" s="14">
        <v>35.068199999999997</v>
      </c>
      <c r="T376" s="14">
        <v>5.8333000000000004</v>
      </c>
      <c r="V376" s="17">
        <v>0</v>
      </c>
      <c r="X376" s="17">
        <v>37551</v>
      </c>
      <c r="Z376" s="17">
        <v>37551</v>
      </c>
      <c r="AB376" s="17">
        <v>0</v>
      </c>
      <c r="AD376" s="17">
        <v>912</v>
      </c>
      <c r="AF376" s="17">
        <v>912</v>
      </c>
      <c r="AH376" s="17">
        <v>0</v>
      </c>
      <c r="AJ376" s="17">
        <v>0</v>
      </c>
      <c r="AL376" s="17">
        <v>0</v>
      </c>
      <c r="AN376" s="17">
        <v>0</v>
      </c>
      <c r="AP376" s="172">
        <v>0</v>
      </c>
      <c r="AR376" s="17">
        <v>5320</v>
      </c>
      <c r="AT376" s="17">
        <v>186563</v>
      </c>
      <c r="AV376" s="185">
        <v>0</v>
      </c>
      <c r="AW376" s="1" t="s">
        <v>5655</v>
      </c>
      <c r="AX376" s="1" t="str">
        <f t="shared" si="5"/>
        <v>No</v>
      </c>
    </row>
    <row r="377" spans="1:50" x14ac:dyDescent="0.2">
      <c r="A377" s="1" t="s">
        <v>5934</v>
      </c>
      <c r="B377" s="1" t="s">
        <v>296</v>
      </c>
      <c r="C377" s="1" t="s">
        <v>73</v>
      </c>
      <c r="D377" s="174">
        <v>2113</v>
      </c>
      <c r="E377" s="177">
        <v>20113</v>
      </c>
      <c r="F377" s="1" t="s">
        <v>196</v>
      </c>
      <c r="G377" s="1" t="s">
        <v>192</v>
      </c>
      <c r="H377" s="17">
        <v>720572</v>
      </c>
      <c r="I377" s="12">
        <v>247</v>
      </c>
      <c r="J377" s="1" t="s">
        <v>11</v>
      </c>
      <c r="K377" s="1" t="s">
        <v>8</v>
      </c>
      <c r="L377" s="4">
        <v>193</v>
      </c>
      <c r="N377" s="186">
        <v>0</v>
      </c>
      <c r="P377" s="14">
        <v>11.292199999999999</v>
      </c>
      <c r="R377" s="14">
        <v>3.3849</v>
      </c>
      <c r="T377" s="14">
        <v>32.459400000000002</v>
      </c>
      <c r="V377" s="17">
        <v>5814829</v>
      </c>
      <c r="X377" s="17">
        <v>5815969</v>
      </c>
      <c r="Z377" s="17">
        <v>5174321</v>
      </c>
      <c r="AB377" s="17">
        <v>641648</v>
      </c>
      <c r="AD377" s="17">
        <v>503136</v>
      </c>
      <c r="AF377" s="17">
        <v>458221</v>
      </c>
      <c r="AH377" s="17">
        <v>44915</v>
      </c>
      <c r="AJ377" s="17">
        <v>0</v>
      </c>
      <c r="AL377" s="17">
        <v>0</v>
      </c>
      <c r="AN377" s="17">
        <v>0</v>
      </c>
      <c r="AP377" s="172">
        <v>0</v>
      </c>
      <c r="AR377" s="17">
        <v>14873569</v>
      </c>
      <c r="AT377" s="17">
        <v>50345826</v>
      </c>
      <c r="AV377" s="185">
        <v>949.9</v>
      </c>
      <c r="AW377" s="1" t="s">
        <v>5655</v>
      </c>
      <c r="AX377" s="1" t="str">
        <f t="shared" si="5"/>
        <v>No</v>
      </c>
    </row>
    <row r="378" spans="1:50" x14ac:dyDescent="0.2">
      <c r="A378" s="1" t="s">
        <v>5934</v>
      </c>
      <c r="B378" s="1" t="s">
        <v>296</v>
      </c>
      <c r="C378" s="1" t="s">
        <v>73</v>
      </c>
      <c r="D378" s="174">
        <v>2113</v>
      </c>
      <c r="E378" s="177">
        <v>20113</v>
      </c>
      <c r="F378" s="1" t="s">
        <v>196</v>
      </c>
      <c r="G378" s="1" t="s">
        <v>192</v>
      </c>
      <c r="H378" s="17">
        <v>720572</v>
      </c>
      <c r="I378" s="12">
        <v>247</v>
      </c>
      <c r="J378" s="1" t="s">
        <v>10</v>
      </c>
      <c r="K378" s="1" t="s">
        <v>8</v>
      </c>
      <c r="L378" s="4">
        <v>50</v>
      </c>
      <c r="N378" s="186">
        <v>0</v>
      </c>
      <c r="P378" s="14">
        <v>14.6973</v>
      </c>
      <c r="R378" s="14">
        <v>7.6753</v>
      </c>
      <c r="T378" s="14">
        <v>1.8042</v>
      </c>
      <c r="V378" s="17">
        <v>0</v>
      </c>
      <c r="X378" s="17">
        <v>2194703</v>
      </c>
      <c r="Z378" s="17">
        <v>1750580</v>
      </c>
      <c r="AB378" s="17">
        <v>444123</v>
      </c>
      <c r="AD378" s="17">
        <v>140689</v>
      </c>
      <c r="AF378" s="17">
        <v>119109</v>
      </c>
      <c r="AH378" s="17">
        <v>21580</v>
      </c>
      <c r="AJ378" s="17">
        <v>0</v>
      </c>
      <c r="AL378" s="17">
        <v>0</v>
      </c>
      <c r="AN378" s="17">
        <v>0</v>
      </c>
      <c r="AP378" s="172">
        <v>0</v>
      </c>
      <c r="AR378" s="17">
        <v>214900</v>
      </c>
      <c r="AT378" s="17">
        <v>1649421</v>
      </c>
      <c r="AV378" s="185">
        <v>0</v>
      </c>
      <c r="AW378" s="1" t="s">
        <v>5655</v>
      </c>
      <c r="AX378" s="1" t="str">
        <f t="shared" si="5"/>
        <v>No</v>
      </c>
    </row>
    <row r="379" spans="1:50" x14ac:dyDescent="0.2">
      <c r="A379" s="1" t="s">
        <v>5935</v>
      </c>
      <c r="B379" s="1" t="s">
        <v>385</v>
      </c>
      <c r="C379" s="1" t="s">
        <v>91</v>
      </c>
      <c r="D379" s="174">
        <v>3068</v>
      </c>
      <c r="E379" s="177">
        <v>30068</v>
      </c>
      <c r="F379" s="1" t="s">
        <v>194</v>
      </c>
      <c r="G379" s="1" t="s">
        <v>192</v>
      </c>
      <c r="H379" s="17">
        <v>4586770</v>
      </c>
      <c r="I379" s="12">
        <v>245</v>
      </c>
      <c r="J379" s="1" t="s">
        <v>11</v>
      </c>
      <c r="K379" s="1" t="s">
        <v>12</v>
      </c>
      <c r="L379" s="4">
        <v>245</v>
      </c>
      <c r="N379" s="186">
        <v>0</v>
      </c>
      <c r="P379" s="14">
        <v>13.1578</v>
      </c>
      <c r="R379" s="14">
        <v>5.0110999999999999</v>
      </c>
      <c r="T379" s="14">
        <v>11.0871</v>
      </c>
      <c r="V379" s="17">
        <v>9917681</v>
      </c>
      <c r="X379" s="17">
        <v>11045487</v>
      </c>
      <c r="Z379" s="17">
        <v>9865555</v>
      </c>
      <c r="AB379" s="17">
        <v>1179932</v>
      </c>
      <c r="AD379" s="17">
        <v>820672</v>
      </c>
      <c r="AF379" s="17">
        <v>749786</v>
      </c>
      <c r="AH379" s="17">
        <v>70886</v>
      </c>
      <c r="AJ379" s="17">
        <v>0</v>
      </c>
      <c r="AL379" s="17">
        <v>0</v>
      </c>
      <c r="AN379" s="17">
        <v>0</v>
      </c>
      <c r="AP379" s="172">
        <v>0</v>
      </c>
      <c r="AR379" s="17">
        <v>8312983</v>
      </c>
      <c r="AT379" s="17">
        <v>41656872</v>
      </c>
      <c r="AV379" s="185">
        <v>979.04</v>
      </c>
      <c r="AW379" s="1" t="s">
        <v>5655</v>
      </c>
      <c r="AX379" s="1" t="str">
        <f t="shared" si="5"/>
        <v>No</v>
      </c>
    </row>
    <row r="380" spans="1:50" x14ac:dyDescent="0.2">
      <c r="A380" s="1" t="s">
        <v>566</v>
      </c>
      <c r="B380" s="1" t="s">
        <v>567</v>
      </c>
      <c r="C380" s="1" t="s">
        <v>80</v>
      </c>
      <c r="D380" s="174">
        <v>7</v>
      </c>
      <c r="E380" s="177">
        <v>7</v>
      </c>
      <c r="F380" s="1" t="s">
        <v>196</v>
      </c>
      <c r="G380" s="1" t="s">
        <v>192</v>
      </c>
      <c r="H380" s="17">
        <v>247421</v>
      </c>
      <c r="I380" s="12">
        <v>242</v>
      </c>
      <c r="J380" s="1" t="s">
        <v>26</v>
      </c>
      <c r="K380" s="1" t="s">
        <v>8</v>
      </c>
      <c r="L380" s="4">
        <v>13</v>
      </c>
      <c r="N380" s="186">
        <v>0</v>
      </c>
      <c r="P380" s="14">
        <v>11.520799999999999</v>
      </c>
      <c r="R380" s="14">
        <v>2.6073</v>
      </c>
      <c r="T380" s="14">
        <v>58.7958</v>
      </c>
      <c r="V380" s="17">
        <v>785183</v>
      </c>
      <c r="X380" s="17">
        <v>719558</v>
      </c>
      <c r="Z380" s="17">
        <v>685086</v>
      </c>
      <c r="AB380" s="17">
        <v>34472</v>
      </c>
      <c r="AD380" s="17">
        <v>60511</v>
      </c>
      <c r="AF380" s="17">
        <v>59465</v>
      </c>
      <c r="AH380" s="17">
        <v>1046</v>
      </c>
      <c r="AJ380" s="17">
        <v>0</v>
      </c>
      <c r="AL380" s="17">
        <v>0</v>
      </c>
      <c r="AN380" s="17">
        <v>0</v>
      </c>
      <c r="AP380" s="172">
        <v>0</v>
      </c>
      <c r="AR380" s="17">
        <v>3496291</v>
      </c>
      <c r="AT380" s="17">
        <v>9115927</v>
      </c>
      <c r="AV380" s="185">
        <v>28.02</v>
      </c>
      <c r="AW380" s="1" t="s">
        <v>5655</v>
      </c>
      <c r="AX380" s="1" t="str">
        <f t="shared" si="5"/>
        <v>No</v>
      </c>
    </row>
    <row r="381" spans="1:50" x14ac:dyDescent="0.2">
      <c r="A381" s="1" t="s">
        <v>5936</v>
      </c>
      <c r="B381" s="1" t="s">
        <v>593</v>
      </c>
      <c r="C381" s="1" t="s">
        <v>55</v>
      </c>
      <c r="D381" s="174">
        <v>5032</v>
      </c>
      <c r="E381" s="177">
        <v>50032</v>
      </c>
      <c r="F381" s="1" t="s">
        <v>196</v>
      </c>
      <c r="G381" s="1" t="s">
        <v>192</v>
      </c>
      <c r="H381" s="17">
        <v>356218</v>
      </c>
      <c r="I381" s="12">
        <v>242</v>
      </c>
      <c r="J381" s="1" t="s">
        <v>10</v>
      </c>
      <c r="K381" s="1" t="s">
        <v>8</v>
      </c>
      <c r="L381" s="4">
        <v>141</v>
      </c>
      <c r="N381" s="186">
        <v>0</v>
      </c>
      <c r="P381" s="14">
        <v>18.8489</v>
      </c>
      <c r="R381" s="14">
        <v>9.3453999999999997</v>
      </c>
      <c r="T381" s="14">
        <v>2.1261999999999999</v>
      </c>
      <c r="V381" s="17">
        <v>0</v>
      </c>
      <c r="X381" s="17">
        <v>5366518</v>
      </c>
      <c r="Z381" s="17">
        <v>4738154</v>
      </c>
      <c r="AB381" s="17">
        <v>628364</v>
      </c>
      <c r="AD381" s="17">
        <v>312015</v>
      </c>
      <c r="AF381" s="17">
        <v>251376</v>
      </c>
      <c r="AH381" s="17">
        <v>60639</v>
      </c>
      <c r="AJ381" s="17">
        <v>0</v>
      </c>
      <c r="AL381" s="17">
        <v>0</v>
      </c>
      <c r="AN381" s="17">
        <v>0</v>
      </c>
      <c r="AP381" s="172">
        <v>0</v>
      </c>
      <c r="AR381" s="17">
        <v>534467</v>
      </c>
      <c r="AT381" s="17">
        <v>4994801</v>
      </c>
      <c r="AV381" s="185">
        <v>0</v>
      </c>
      <c r="AW381" s="1" t="s">
        <v>5655</v>
      </c>
      <c r="AX381" s="1" t="str">
        <f t="shared" si="5"/>
        <v>No</v>
      </c>
    </row>
    <row r="382" spans="1:50" x14ac:dyDescent="0.2">
      <c r="A382" s="1" t="s">
        <v>566</v>
      </c>
      <c r="B382" s="1" t="s">
        <v>567</v>
      </c>
      <c r="C382" s="1" t="s">
        <v>80</v>
      </c>
      <c r="D382" s="174">
        <v>7</v>
      </c>
      <c r="E382" s="177">
        <v>7</v>
      </c>
      <c r="F382" s="1" t="s">
        <v>196</v>
      </c>
      <c r="G382" s="1" t="s">
        <v>192</v>
      </c>
      <c r="H382" s="17">
        <v>247421</v>
      </c>
      <c r="I382" s="12">
        <v>242</v>
      </c>
      <c r="J382" s="1" t="s">
        <v>11</v>
      </c>
      <c r="K382" s="1" t="s">
        <v>12</v>
      </c>
      <c r="L382" s="4">
        <v>3</v>
      </c>
      <c r="N382" s="186">
        <v>0</v>
      </c>
      <c r="P382" s="14">
        <v>21.491900000000001</v>
      </c>
      <c r="R382" s="14">
        <v>29.595199999999998</v>
      </c>
      <c r="S382" s="12" t="s">
        <v>102</v>
      </c>
      <c r="T382" s="14">
        <v>3.6663999999999999</v>
      </c>
      <c r="V382" s="17">
        <v>120450</v>
      </c>
      <c r="X382" s="17">
        <v>122271</v>
      </c>
      <c r="Z382" s="17">
        <v>119452</v>
      </c>
      <c r="AB382" s="17">
        <v>2819</v>
      </c>
      <c r="AD382" s="17">
        <v>6228</v>
      </c>
      <c r="AF382" s="17">
        <v>5558</v>
      </c>
      <c r="AH382" s="17">
        <v>670</v>
      </c>
      <c r="AJ382" s="17">
        <v>0</v>
      </c>
      <c r="AL382" s="17">
        <v>0</v>
      </c>
      <c r="AN382" s="17">
        <v>0</v>
      </c>
      <c r="AP382" s="172">
        <v>0</v>
      </c>
      <c r="AR382" s="17">
        <v>20378</v>
      </c>
      <c r="AT382" s="17">
        <v>603092</v>
      </c>
      <c r="AU382" s="1" t="s">
        <v>102</v>
      </c>
      <c r="AV382" s="185">
        <v>105</v>
      </c>
      <c r="AW382" s="1" t="s">
        <v>5655</v>
      </c>
      <c r="AX382" s="1" t="str">
        <f t="shared" si="5"/>
        <v>Yes</v>
      </c>
    </row>
    <row r="383" spans="1:50" x14ac:dyDescent="0.2">
      <c r="A383" s="1" t="s">
        <v>566</v>
      </c>
      <c r="B383" s="1" t="s">
        <v>567</v>
      </c>
      <c r="C383" s="1" t="s">
        <v>80</v>
      </c>
      <c r="D383" s="174">
        <v>7</v>
      </c>
      <c r="E383" s="177">
        <v>7</v>
      </c>
      <c r="F383" s="1" t="s">
        <v>196</v>
      </c>
      <c r="G383" s="1" t="s">
        <v>192</v>
      </c>
      <c r="H383" s="17">
        <v>247421</v>
      </c>
      <c r="I383" s="12">
        <v>242</v>
      </c>
      <c r="J383" s="1" t="s">
        <v>10</v>
      </c>
      <c r="K383" s="1" t="s">
        <v>12</v>
      </c>
      <c r="L383" s="4">
        <v>52</v>
      </c>
      <c r="N383" s="186">
        <v>0</v>
      </c>
      <c r="P383" s="14">
        <v>9.2451000000000008</v>
      </c>
      <c r="R383" s="14">
        <v>7.1311</v>
      </c>
      <c r="T383" s="14">
        <v>1.5513999999999999</v>
      </c>
      <c r="V383" s="17">
        <v>0</v>
      </c>
      <c r="X383" s="17">
        <v>1216377</v>
      </c>
      <c r="Z383" s="17">
        <v>1104645</v>
      </c>
      <c r="AB383" s="17">
        <v>111732</v>
      </c>
      <c r="AD383" s="17">
        <v>131429</v>
      </c>
      <c r="AF383" s="17">
        <v>119484</v>
      </c>
      <c r="AH383" s="17">
        <v>11945</v>
      </c>
      <c r="AJ383" s="17">
        <v>0</v>
      </c>
      <c r="AL383" s="17">
        <v>0</v>
      </c>
      <c r="AN383" s="17">
        <v>0</v>
      </c>
      <c r="AP383" s="172">
        <v>0</v>
      </c>
      <c r="AR383" s="17">
        <v>185362</v>
      </c>
      <c r="AT383" s="17">
        <v>1321842</v>
      </c>
      <c r="AV383" s="185">
        <v>0</v>
      </c>
      <c r="AW383" s="1" t="s">
        <v>5655</v>
      </c>
      <c r="AX383" s="1" t="str">
        <f t="shared" si="5"/>
        <v>No</v>
      </c>
    </row>
    <row r="384" spans="1:50" x14ac:dyDescent="0.2">
      <c r="A384" s="1" t="s">
        <v>5936</v>
      </c>
      <c r="B384" s="1" t="s">
        <v>593</v>
      </c>
      <c r="C384" s="1" t="s">
        <v>55</v>
      </c>
      <c r="D384" s="174">
        <v>5032</v>
      </c>
      <c r="E384" s="177">
        <v>50032</v>
      </c>
      <c r="F384" s="1" t="s">
        <v>196</v>
      </c>
      <c r="G384" s="1" t="s">
        <v>192</v>
      </c>
      <c r="H384" s="17">
        <v>356218</v>
      </c>
      <c r="I384" s="12">
        <v>242</v>
      </c>
      <c r="J384" s="1" t="s">
        <v>11</v>
      </c>
      <c r="K384" s="1" t="s">
        <v>8</v>
      </c>
      <c r="L384" s="4">
        <v>99</v>
      </c>
      <c r="N384" s="186">
        <v>0</v>
      </c>
      <c r="P384" s="14">
        <v>19.533799999999999</v>
      </c>
      <c r="R384" s="14">
        <v>6.5233999999999996</v>
      </c>
      <c r="T384" s="14">
        <v>22.2394</v>
      </c>
      <c r="V384" s="17">
        <v>4045056</v>
      </c>
      <c r="X384" s="17">
        <v>4329237</v>
      </c>
      <c r="Z384" s="17">
        <v>3716728</v>
      </c>
      <c r="AB384" s="17">
        <v>612509</v>
      </c>
      <c r="AD384" s="17">
        <v>221975</v>
      </c>
      <c r="AF384" s="17">
        <v>190272</v>
      </c>
      <c r="AH384" s="17">
        <v>31703</v>
      </c>
      <c r="AJ384" s="17">
        <v>0</v>
      </c>
      <c r="AL384" s="17">
        <v>0</v>
      </c>
      <c r="AN384" s="17">
        <v>0</v>
      </c>
      <c r="AP384" s="172">
        <v>0</v>
      </c>
      <c r="AR384" s="17">
        <v>4231534</v>
      </c>
      <c r="AT384" s="17">
        <v>27603871</v>
      </c>
      <c r="AV384" s="185">
        <v>1854.8</v>
      </c>
      <c r="AW384" s="1" t="s">
        <v>5655</v>
      </c>
      <c r="AX384" s="1" t="str">
        <f t="shared" si="5"/>
        <v>No</v>
      </c>
    </row>
    <row r="385" spans="1:50" x14ac:dyDescent="0.2">
      <c r="A385" s="1" t="s">
        <v>566</v>
      </c>
      <c r="B385" s="1" t="s">
        <v>567</v>
      </c>
      <c r="C385" s="1" t="s">
        <v>80</v>
      </c>
      <c r="D385" s="174">
        <v>7</v>
      </c>
      <c r="E385" s="177">
        <v>7</v>
      </c>
      <c r="F385" s="1" t="s">
        <v>196</v>
      </c>
      <c r="G385" s="1" t="s">
        <v>192</v>
      </c>
      <c r="H385" s="17">
        <v>247421</v>
      </c>
      <c r="I385" s="12">
        <v>242</v>
      </c>
      <c r="J385" s="1" t="s">
        <v>11</v>
      </c>
      <c r="K385" s="1" t="s">
        <v>8</v>
      </c>
      <c r="L385" s="4">
        <v>74</v>
      </c>
      <c r="N385" s="186">
        <v>0</v>
      </c>
      <c r="P385" s="14">
        <v>12.726699999999999</v>
      </c>
      <c r="R385" s="14">
        <v>3.9218000000000002</v>
      </c>
      <c r="T385" s="14">
        <v>28.221699999999998</v>
      </c>
      <c r="V385" s="17">
        <v>3211151</v>
      </c>
      <c r="X385" s="17">
        <v>3246378</v>
      </c>
      <c r="Z385" s="17">
        <v>2998883</v>
      </c>
      <c r="AB385" s="17">
        <v>247495</v>
      </c>
      <c r="AD385" s="17">
        <v>250573</v>
      </c>
      <c r="AF385" s="17">
        <v>235638</v>
      </c>
      <c r="AH385" s="17">
        <v>14935</v>
      </c>
      <c r="AJ385" s="17">
        <v>0</v>
      </c>
      <c r="AL385" s="17">
        <v>0</v>
      </c>
      <c r="AN385" s="17">
        <v>0</v>
      </c>
      <c r="AP385" s="172">
        <v>0</v>
      </c>
      <c r="AR385" s="17">
        <v>6650100</v>
      </c>
      <c r="AT385" s="17">
        <v>26080664</v>
      </c>
      <c r="AV385" s="185">
        <v>568.4</v>
      </c>
      <c r="AW385" s="1" t="s">
        <v>5655</v>
      </c>
      <c r="AX385" s="1" t="str">
        <f t="shared" si="5"/>
        <v>No</v>
      </c>
    </row>
    <row r="386" spans="1:50" x14ac:dyDescent="0.2">
      <c r="A386" s="1" t="s">
        <v>566</v>
      </c>
      <c r="B386" s="1" t="s">
        <v>567</v>
      </c>
      <c r="C386" s="1" t="s">
        <v>80</v>
      </c>
      <c r="D386" s="174">
        <v>7</v>
      </c>
      <c r="E386" s="177">
        <v>7</v>
      </c>
      <c r="F386" s="1" t="s">
        <v>196</v>
      </c>
      <c r="G386" s="1" t="s">
        <v>192</v>
      </c>
      <c r="H386" s="17">
        <v>247421</v>
      </c>
      <c r="I386" s="12">
        <v>242</v>
      </c>
      <c r="J386" s="1" t="s">
        <v>13</v>
      </c>
      <c r="K386" s="1" t="s">
        <v>12</v>
      </c>
      <c r="L386" s="4">
        <v>17</v>
      </c>
      <c r="N386" s="186">
        <v>0</v>
      </c>
      <c r="P386" s="14">
        <v>45.674900000000001</v>
      </c>
      <c r="R386" s="14">
        <v>56.073700000000002</v>
      </c>
      <c r="T386" s="14">
        <v>4.2869000000000002</v>
      </c>
      <c r="V386" s="17">
        <v>0</v>
      </c>
      <c r="X386" s="17">
        <v>415824</v>
      </c>
      <c r="Z386" s="17">
        <v>415824</v>
      </c>
      <c r="AB386" s="17">
        <v>0</v>
      </c>
      <c r="AD386" s="17">
        <v>9104</v>
      </c>
      <c r="AF386" s="17">
        <v>9104</v>
      </c>
      <c r="AH386" s="17">
        <v>0</v>
      </c>
      <c r="AJ386" s="17">
        <v>0</v>
      </c>
      <c r="AL386" s="17">
        <v>0</v>
      </c>
      <c r="AN386" s="17">
        <v>0</v>
      </c>
      <c r="AP386" s="172">
        <v>0</v>
      </c>
      <c r="AR386" s="17">
        <v>39028</v>
      </c>
      <c r="AT386" s="17">
        <v>2188443</v>
      </c>
      <c r="AV386" s="185">
        <v>0</v>
      </c>
      <c r="AW386" s="1" t="s">
        <v>5655</v>
      </c>
      <c r="AX386" s="1" t="str">
        <f t="shared" ref="AX386:AX449" si="6">IF(AW386&amp;AU386&amp;AS386&amp;AQ386&amp;AO386&amp;AM386&amp;AK386&amp;AI386&amp;AG386&amp;AE386&amp;AC386&amp;AA386&amp;Y386&amp;W386&amp;U386&amp;S386&amp;Q386&amp;O386&amp;M386&lt;&gt;"","Yes","No")</f>
        <v>No</v>
      </c>
    </row>
    <row r="387" spans="1:50" x14ac:dyDescent="0.2">
      <c r="A387" s="1" t="s">
        <v>5936</v>
      </c>
      <c r="B387" s="1" t="s">
        <v>593</v>
      </c>
      <c r="C387" s="1" t="s">
        <v>55</v>
      </c>
      <c r="D387" s="174">
        <v>5032</v>
      </c>
      <c r="E387" s="177">
        <v>50032</v>
      </c>
      <c r="F387" s="1" t="s">
        <v>196</v>
      </c>
      <c r="G387" s="1" t="s">
        <v>192</v>
      </c>
      <c r="H387" s="17">
        <v>356218</v>
      </c>
      <c r="I387" s="12">
        <v>242</v>
      </c>
      <c r="J387" s="1" t="s">
        <v>10</v>
      </c>
      <c r="K387" s="1" t="s">
        <v>12</v>
      </c>
      <c r="L387" s="4">
        <v>2</v>
      </c>
      <c r="N387" s="186">
        <v>0</v>
      </c>
      <c r="P387" s="14">
        <v>19.612100000000002</v>
      </c>
      <c r="R387" s="14">
        <v>30.7498</v>
      </c>
      <c r="T387" s="14">
        <v>1.5986</v>
      </c>
      <c r="V387" s="17">
        <v>0</v>
      </c>
      <c r="X387" s="17">
        <v>46592</v>
      </c>
      <c r="Z387" s="17">
        <v>39283</v>
      </c>
      <c r="AB387" s="17">
        <v>7309</v>
      </c>
      <c r="AD387" s="17">
        <v>2770</v>
      </c>
      <c r="AF387" s="17">
        <v>2003</v>
      </c>
      <c r="AH387" s="17">
        <v>767</v>
      </c>
      <c r="AJ387" s="17">
        <v>0</v>
      </c>
      <c r="AL387" s="17">
        <v>0</v>
      </c>
      <c r="AN387" s="17">
        <v>0</v>
      </c>
      <c r="AP387" s="172">
        <v>0</v>
      </c>
      <c r="AR387" s="17">
        <v>3202</v>
      </c>
      <c r="AT387" s="17">
        <v>98461</v>
      </c>
      <c r="AV387" s="185">
        <v>0</v>
      </c>
      <c r="AW387" s="1" t="s">
        <v>5655</v>
      </c>
      <c r="AX387" s="1" t="str">
        <f t="shared" si="6"/>
        <v>No</v>
      </c>
    </row>
    <row r="388" spans="1:50" x14ac:dyDescent="0.2">
      <c r="A388" s="1" t="s">
        <v>566</v>
      </c>
      <c r="B388" s="1" t="s">
        <v>567</v>
      </c>
      <c r="C388" s="1" t="s">
        <v>80</v>
      </c>
      <c r="D388" s="174">
        <v>7</v>
      </c>
      <c r="E388" s="177">
        <v>7</v>
      </c>
      <c r="F388" s="1" t="s">
        <v>196</v>
      </c>
      <c r="G388" s="1" t="s">
        <v>192</v>
      </c>
      <c r="H388" s="17">
        <v>247421</v>
      </c>
      <c r="I388" s="12">
        <v>242</v>
      </c>
      <c r="J388" s="1" t="s">
        <v>15</v>
      </c>
      <c r="K388" s="1" t="s">
        <v>12</v>
      </c>
      <c r="L388" s="4">
        <v>83</v>
      </c>
      <c r="N388" s="186">
        <v>0</v>
      </c>
      <c r="P388" s="14">
        <v>26.937000000000001</v>
      </c>
      <c r="R388" s="14">
        <v>11.6431</v>
      </c>
      <c r="T388" s="14">
        <v>2.8826999999999998</v>
      </c>
      <c r="V388" s="17">
        <v>0</v>
      </c>
      <c r="X388" s="17">
        <v>0</v>
      </c>
      <c r="Z388" s="17">
        <v>2869248</v>
      </c>
      <c r="AB388" s="17">
        <v>0</v>
      </c>
      <c r="AD388" s="17">
        <v>0</v>
      </c>
      <c r="AF388" s="17">
        <v>106517</v>
      </c>
      <c r="AH388" s="17">
        <v>0</v>
      </c>
      <c r="AJ388" s="17">
        <v>0</v>
      </c>
      <c r="AL388" s="17">
        <v>0</v>
      </c>
      <c r="AN388" s="17">
        <v>0</v>
      </c>
      <c r="AP388" s="172">
        <v>0</v>
      </c>
      <c r="AR388" s="17">
        <v>307060</v>
      </c>
      <c r="AT388" s="17">
        <v>3575125</v>
      </c>
      <c r="AV388" s="185">
        <v>0</v>
      </c>
      <c r="AW388" s="1" t="s">
        <v>5655</v>
      </c>
      <c r="AX388" s="1" t="str">
        <f t="shared" si="6"/>
        <v>No</v>
      </c>
    </row>
    <row r="389" spans="1:50" x14ac:dyDescent="0.2">
      <c r="A389" s="1" t="s">
        <v>442</v>
      </c>
      <c r="B389" s="1" t="s">
        <v>443</v>
      </c>
      <c r="C389" s="1" t="s">
        <v>32</v>
      </c>
      <c r="D389" s="174">
        <v>1048</v>
      </c>
      <c r="E389" s="177">
        <v>10048</v>
      </c>
      <c r="F389" s="1" t="s">
        <v>191</v>
      </c>
      <c r="G389" s="1" t="s">
        <v>192</v>
      </c>
      <c r="H389" s="17">
        <v>924859</v>
      </c>
      <c r="I389" s="12">
        <v>236</v>
      </c>
      <c r="J389" s="1" t="s">
        <v>26</v>
      </c>
      <c r="K389" s="1" t="s">
        <v>8</v>
      </c>
      <c r="L389" s="4">
        <v>9</v>
      </c>
      <c r="N389" s="186">
        <v>0</v>
      </c>
      <c r="P389" s="14">
        <v>16.876899999999999</v>
      </c>
      <c r="R389" s="14">
        <v>5.2145999999999999</v>
      </c>
      <c r="T389" s="14">
        <v>38.589500000000001</v>
      </c>
      <c r="V389" s="17">
        <v>682735</v>
      </c>
      <c r="X389" s="17">
        <v>743960</v>
      </c>
      <c r="Z389" s="17">
        <v>680798</v>
      </c>
      <c r="AB389" s="17">
        <v>63162</v>
      </c>
      <c r="AD389" s="17">
        <v>42794</v>
      </c>
      <c r="AF389" s="17">
        <v>40339</v>
      </c>
      <c r="AH389" s="17">
        <v>2455</v>
      </c>
      <c r="AJ389" s="17">
        <v>0</v>
      </c>
      <c r="AL389" s="17">
        <v>0</v>
      </c>
      <c r="AN389" s="17">
        <v>0</v>
      </c>
      <c r="AP389" s="172">
        <v>0</v>
      </c>
      <c r="AR389" s="17">
        <v>1556661</v>
      </c>
      <c r="AT389" s="17">
        <v>8117335</v>
      </c>
      <c r="AV389" s="185">
        <v>19.600000000000001</v>
      </c>
      <c r="AW389" s="1" t="s">
        <v>5655</v>
      </c>
      <c r="AX389" s="1" t="str">
        <f t="shared" si="6"/>
        <v>No</v>
      </c>
    </row>
    <row r="390" spans="1:50" x14ac:dyDescent="0.2">
      <c r="A390" s="1" t="s">
        <v>442</v>
      </c>
      <c r="B390" s="1" t="s">
        <v>443</v>
      </c>
      <c r="C390" s="1" t="s">
        <v>32</v>
      </c>
      <c r="D390" s="174">
        <v>1048</v>
      </c>
      <c r="E390" s="177">
        <v>10048</v>
      </c>
      <c r="F390" s="1" t="s">
        <v>191</v>
      </c>
      <c r="G390" s="1" t="s">
        <v>192</v>
      </c>
      <c r="H390" s="17">
        <v>924859</v>
      </c>
      <c r="I390" s="12">
        <v>236</v>
      </c>
      <c r="J390" s="1" t="s">
        <v>11</v>
      </c>
      <c r="K390" s="1" t="s">
        <v>8</v>
      </c>
      <c r="L390" s="4">
        <v>227</v>
      </c>
      <c r="N390" s="186">
        <v>0</v>
      </c>
      <c r="P390" s="14">
        <v>12.8581</v>
      </c>
      <c r="R390" s="14">
        <v>6.4949000000000003</v>
      </c>
      <c r="T390" s="14">
        <v>21.095800000000001</v>
      </c>
      <c r="V390" s="17">
        <v>8948212</v>
      </c>
      <c r="X390" s="17">
        <v>10130313</v>
      </c>
      <c r="Z390" s="17">
        <v>8929422</v>
      </c>
      <c r="AB390" s="17">
        <v>1200891</v>
      </c>
      <c r="AD390" s="17">
        <v>750129</v>
      </c>
      <c r="AF390" s="17">
        <v>694459</v>
      </c>
      <c r="AH390" s="17">
        <v>55670</v>
      </c>
      <c r="AJ390" s="17">
        <v>0</v>
      </c>
      <c r="AL390" s="17">
        <v>0</v>
      </c>
      <c r="AN390" s="17">
        <v>0</v>
      </c>
      <c r="AP390" s="172">
        <v>0</v>
      </c>
      <c r="AR390" s="17">
        <v>14650180</v>
      </c>
      <c r="AT390" s="17">
        <v>95151377</v>
      </c>
      <c r="AV390" s="185">
        <v>1135.69</v>
      </c>
      <c r="AW390" s="1" t="s">
        <v>5655</v>
      </c>
      <c r="AX390" s="1" t="str">
        <f t="shared" si="6"/>
        <v>No</v>
      </c>
    </row>
    <row r="391" spans="1:50" x14ac:dyDescent="0.2">
      <c r="A391" s="1" t="s">
        <v>467</v>
      </c>
      <c r="B391" s="1" t="s">
        <v>468</v>
      </c>
      <c r="C391" s="1" t="s">
        <v>43</v>
      </c>
      <c r="D391" s="174">
        <v>7010</v>
      </c>
      <c r="E391" s="177">
        <v>70010</v>
      </c>
      <c r="F391" s="1" t="s">
        <v>196</v>
      </c>
      <c r="G391" s="1" t="s">
        <v>192</v>
      </c>
      <c r="H391" s="17">
        <v>450070</v>
      </c>
      <c r="I391" s="12">
        <v>233</v>
      </c>
      <c r="J391" s="1" t="s">
        <v>13</v>
      </c>
      <c r="K391" s="1" t="s">
        <v>8</v>
      </c>
      <c r="L391" s="4">
        <v>100</v>
      </c>
      <c r="N391" s="186">
        <v>0</v>
      </c>
      <c r="P391" s="14">
        <v>45.909500000000001</v>
      </c>
      <c r="R391" s="14">
        <v>38.339100000000002</v>
      </c>
      <c r="T391" s="14">
        <v>5.6687000000000003</v>
      </c>
      <c r="V391" s="17">
        <v>0</v>
      </c>
      <c r="X391" s="17">
        <v>1909008</v>
      </c>
      <c r="Z391" s="17">
        <v>1909008</v>
      </c>
      <c r="AB391" s="17">
        <v>0</v>
      </c>
      <c r="AD391" s="17">
        <v>41582</v>
      </c>
      <c r="AF391" s="17">
        <v>41582</v>
      </c>
      <c r="AH391" s="17">
        <v>0</v>
      </c>
      <c r="AJ391" s="17">
        <v>0</v>
      </c>
      <c r="AL391" s="17">
        <v>0</v>
      </c>
      <c r="AN391" s="17">
        <v>0</v>
      </c>
      <c r="AP391" s="172">
        <v>0</v>
      </c>
      <c r="AR391" s="17">
        <v>235716</v>
      </c>
      <c r="AT391" s="17">
        <v>9037128</v>
      </c>
      <c r="AV391" s="185">
        <v>0</v>
      </c>
      <c r="AW391" s="1" t="s">
        <v>5655</v>
      </c>
      <c r="AX391" s="1" t="str">
        <f t="shared" si="6"/>
        <v>No</v>
      </c>
    </row>
    <row r="392" spans="1:50" x14ac:dyDescent="0.2">
      <c r="A392" s="1" t="s">
        <v>467</v>
      </c>
      <c r="B392" s="1" t="s">
        <v>468</v>
      </c>
      <c r="C392" s="1" t="s">
        <v>43</v>
      </c>
      <c r="D392" s="174">
        <v>7010</v>
      </c>
      <c r="E392" s="177">
        <v>70010</v>
      </c>
      <c r="F392" s="1" t="s">
        <v>196</v>
      </c>
      <c r="G392" s="1" t="s">
        <v>192</v>
      </c>
      <c r="H392" s="17">
        <v>450070</v>
      </c>
      <c r="I392" s="12">
        <v>233</v>
      </c>
      <c r="J392" s="1" t="s">
        <v>10</v>
      </c>
      <c r="K392" s="1" t="s">
        <v>8</v>
      </c>
      <c r="L392" s="4">
        <v>21</v>
      </c>
      <c r="N392" s="186">
        <v>0</v>
      </c>
      <c r="P392" s="14">
        <v>15.065300000000001</v>
      </c>
      <c r="R392" s="14">
        <v>8.3778000000000006</v>
      </c>
      <c r="T392" s="14">
        <v>2.1816</v>
      </c>
      <c r="V392" s="17">
        <v>0</v>
      </c>
      <c r="X392" s="17">
        <v>780713</v>
      </c>
      <c r="Z392" s="17">
        <v>652690</v>
      </c>
      <c r="AB392" s="17">
        <v>128023</v>
      </c>
      <c r="AD392" s="17">
        <v>49954</v>
      </c>
      <c r="AF392" s="17">
        <v>43324</v>
      </c>
      <c r="AH392" s="17">
        <v>6630</v>
      </c>
      <c r="AJ392" s="17">
        <v>0</v>
      </c>
      <c r="AL392" s="17">
        <v>0</v>
      </c>
      <c r="AN392" s="17">
        <v>0</v>
      </c>
      <c r="AP392" s="172">
        <v>0</v>
      </c>
      <c r="AR392" s="17">
        <v>94515</v>
      </c>
      <c r="AT392" s="17">
        <v>791825</v>
      </c>
      <c r="AV392" s="185">
        <v>0</v>
      </c>
      <c r="AW392" s="1" t="s">
        <v>5655</v>
      </c>
      <c r="AX392" s="1" t="str">
        <f t="shared" si="6"/>
        <v>No</v>
      </c>
    </row>
    <row r="393" spans="1:50" x14ac:dyDescent="0.2">
      <c r="A393" s="1" t="s">
        <v>652</v>
      </c>
      <c r="B393" s="1" t="s">
        <v>653</v>
      </c>
      <c r="C393" s="1" t="s">
        <v>20</v>
      </c>
      <c r="D393" s="174">
        <v>9030</v>
      </c>
      <c r="E393" s="177">
        <v>90030</v>
      </c>
      <c r="F393" s="1" t="s">
        <v>196</v>
      </c>
      <c r="G393" s="1" t="s">
        <v>192</v>
      </c>
      <c r="H393" s="17">
        <v>2956746</v>
      </c>
      <c r="I393" s="12">
        <v>233</v>
      </c>
      <c r="J393" s="1" t="s">
        <v>10</v>
      </c>
      <c r="K393" s="1" t="s">
        <v>12</v>
      </c>
      <c r="L393" s="4">
        <v>55</v>
      </c>
      <c r="N393" s="186">
        <v>0</v>
      </c>
      <c r="P393" s="14">
        <v>15.657</v>
      </c>
      <c r="R393" s="14">
        <v>11.232900000000001</v>
      </c>
      <c r="T393" s="14">
        <v>1.6114999999999999</v>
      </c>
      <c r="V393" s="17">
        <v>0</v>
      </c>
      <c r="X393" s="17">
        <v>2173230</v>
      </c>
      <c r="Z393" s="17">
        <v>1826204</v>
      </c>
      <c r="AB393" s="17">
        <v>347026</v>
      </c>
      <c r="AD393" s="17">
        <v>139060</v>
      </c>
      <c r="AF393" s="17">
        <v>116638</v>
      </c>
      <c r="AH393" s="17">
        <v>22422</v>
      </c>
      <c r="AJ393" s="17">
        <v>0</v>
      </c>
      <c r="AL393" s="17">
        <v>0</v>
      </c>
      <c r="AN393" s="17">
        <v>0</v>
      </c>
      <c r="AP393" s="172">
        <v>0</v>
      </c>
      <c r="AR393" s="17">
        <v>187965</v>
      </c>
      <c r="AT393" s="17">
        <v>2111383</v>
      </c>
      <c r="AV393" s="185">
        <v>0</v>
      </c>
      <c r="AW393" s="1" t="s">
        <v>5655</v>
      </c>
      <c r="AX393" s="1" t="str">
        <f t="shared" si="6"/>
        <v>No</v>
      </c>
    </row>
    <row r="394" spans="1:50" x14ac:dyDescent="0.2">
      <c r="A394" s="1" t="s">
        <v>467</v>
      </c>
      <c r="B394" s="1" t="s">
        <v>468</v>
      </c>
      <c r="C394" s="1" t="s">
        <v>43</v>
      </c>
      <c r="D394" s="174">
        <v>7010</v>
      </c>
      <c r="E394" s="177">
        <v>70010</v>
      </c>
      <c r="F394" s="1" t="s">
        <v>196</v>
      </c>
      <c r="G394" s="1" t="s">
        <v>192</v>
      </c>
      <c r="H394" s="17">
        <v>450070</v>
      </c>
      <c r="I394" s="12">
        <v>233</v>
      </c>
      <c r="J394" s="1" t="s">
        <v>11</v>
      </c>
      <c r="K394" s="1" t="s">
        <v>8</v>
      </c>
      <c r="L394" s="4">
        <v>110</v>
      </c>
      <c r="N394" s="186">
        <v>0</v>
      </c>
      <c r="P394" s="14">
        <v>13.646699999999999</v>
      </c>
      <c r="R394" s="14">
        <v>4.1944999999999997</v>
      </c>
      <c r="T394" s="14">
        <v>19.125299999999999</v>
      </c>
      <c r="V394" s="17">
        <v>2985678</v>
      </c>
      <c r="X394" s="17">
        <v>3372315</v>
      </c>
      <c r="Z394" s="17">
        <v>2984819</v>
      </c>
      <c r="AB394" s="17">
        <v>387496</v>
      </c>
      <c r="AD394" s="17">
        <v>238623</v>
      </c>
      <c r="AF394" s="17">
        <v>218721</v>
      </c>
      <c r="AH394" s="17">
        <v>19902</v>
      </c>
      <c r="AJ394" s="17">
        <v>0</v>
      </c>
      <c r="AL394" s="17">
        <v>0</v>
      </c>
      <c r="AN394" s="17">
        <v>0</v>
      </c>
      <c r="AP394" s="172">
        <v>0</v>
      </c>
      <c r="AR394" s="17">
        <v>4183102</v>
      </c>
      <c r="AT394" s="17">
        <v>17546035</v>
      </c>
      <c r="AV394" s="185">
        <v>461.2</v>
      </c>
      <c r="AW394" s="1" t="s">
        <v>5655</v>
      </c>
      <c r="AX394" s="1" t="str">
        <f t="shared" si="6"/>
        <v>No</v>
      </c>
    </row>
    <row r="395" spans="1:50" x14ac:dyDescent="0.2">
      <c r="A395" s="1" t="s">
        <v>652</v>
      </c>
      <c r="B395" s="1" t="s">
        <v>653</v>
      </c>
      <c r="C395" s="1" t="s">
        <v>20</v>
      </c>
      <c r="D395" s="174">
        <v>9030</v>
      </c>
      <c r="E395" s="177">
        <v>90030</v>
      </c>
      <c r="F395" s="1" t="s">
        <v>196</v>
      </c>
      <c r="G395" s="1" t="s">
        <v>192</v>
      </c>
      <c r="H395" s="17">
        <v>2956746</v>
      </c>
      <c r="I395" s="12">
        <v>233</v>
      </c>
      <c r="J395" s="1" t="s">
        <v>27</v>
      </c>
      <c r="K395" s="1" t="s">
        <v>12</v>
      </c>
      <c r="L395" s="4">
        <v>8</v>
      </c>
      <c r="N395" s="186">
        <v>4</v>
      </c>
      <c r="P395" s="14">
        <v>21.865600000000001</v>
      </c>
      <c r="R395" s="14">
        <v>8.5799000000000003</v>
      </c>
      <c r="T395" s="14">
        <v>77.891800000000003</v>
      </c>
      <c r="V395" s="17">
        <v>711926</v>
      </c>
      <c r="X395" s="17">
        <v>717931</v>
      </c>
      <c r="Z395" s="17">
        <v>710981</v>
      </c>
      <c r="AB395" s="17">
        <v>6950</v>
      </c>
      <c r="AD395" s="17">
        <v>32658</v>
      </c>
      <c r="AF395" s="17">
        <v>32516</v>
      </c>
      <c r="AH395" s="17">
        <v>142</v>
      </c>
      <c r="AJ395" s="17">
        <v>518986</v>
      </c>
      <c r="AL395" s="17">
        <v>516894</v>
      </c>
      <c r="AN395" s="17">
        <v>23605</v>
      </c>
      <c r="AP395" s="172">
        <v>23489</v>
      </c>
      <c r="AR395" s="17">
        <v>2532731</v>
      </c>
      <c r="AT395" s="17">
        <v>21730491</v>
      </c>
      <c r="AV395" s="185">
        <v>44</v>
      </c>
      <c r="AW395" s="1" t="s">
        <v>5655</v>
      </c>
      <c r="AX395" s="1" t="str">
        <f t="shared" si="6"/>
        <v>No</v>
      </c>
    </row>
    <row r="396" spans="1:50" x14ac:dyDescent="0.2">
      <c r="A396" s="1" t="s">
        <v>652</v>
      </c>
      <c r="B396" s="1" t="s">
        <v>653</v>
      </c>
      <c r="C396" s="1" t="s">
        <v>20</v>
      </c>
      <c r="D396" s="174">
        <v>9030</v>
      </c>
      <c r="E396" s="177">
        <v>90030</v>
      </c>
      <c r="F396" s="1" t="s">
        <v>196</v>
      </c>
      <c r="G396" s="1" t="s">
        <v>192</v>
      </c>
      <c r="H396" s="17">
        <v>2956746</v>
      </c>
      <c r="I396" s="12">
        <v>233</v>
      </c>
      <c r="J396" s="1" t="s">
        <v>21</v>
      </c>
      <c r="K396" s="1" t="s">
        <v>12</v>
      </c>
      <c r="L396" s="4">
        <v>24</v>
      </c>
      <c r="N396" s="186">
        <v>4</v>
      </c>
      <c r="P396" s="14">
        <v>39.628</v>
      </c>
      <c r="R396" s="14">
        <v>26.447600000000001</v>
      </c>
      <c r="T396" s="14">
        <v>41.244599999999998</v>
      </c>
      <c r="V396" s="17">
        <v>1377915</v>
      </c>
      <c r="X396" s="17">
        <v>1459636</v>
      </c>
      <c r="Z396" s="17">
        <v>1376954</v>
      </c>
      <c r="AB396" s="17">
        <v>82682</v>
      </c>
      <c r="AD396" s="17">
        <v>40124</v>
      </c>
      <c r="AF396" s="17">
        <v>34747</v>
      </c>
      <c r="AH396" s="17">
        <v>5377</v>
      </c>
      <c r="AJ396" s="17">
        <v>288253</v>
      </c>
      <c r="AL396" s="17">
        <v>272015</v>
      </c>
      <c r="AN396" s="17">
        <v>7923</v>
      </c>
      <c r="AP396" s="172">
        <v>6857</v>
      </c>
      <c r="AR396" s="17">
        <v>1433125</v>
      </c>
      <c r="AT396" s="17">
        <v>37902707</v>
      </c>
      <c r="AV396" s="185">
        <v>82.2</v>
      </c>
      <c r="AW396" s="1" t="s">
        <v>5655</v>
      </c>
      <c r="AX396" s="1" t="str">
        <f t="shared" si="6"/>
        <v>No</v>
      </c>
    </row>
    <row r="397" spans="1:50" x14ac:dyDescent="0.2">
      <c r="A397" s="1" t="s">
        <v>467</v>
      </c>
      <c r="B397" s="1" t="s">
        <v>468</v>
      </c>
      <c r="C397" s="1" t="s">
        <v>43</v>
      </c>
      <c r="D397" s="174">
        <v>7010</v>
      </c>
      <c r="E397" s="177">
        <v>70010</v>
      </c>
      <c r="F397" s="1" t="s">
        <v>196</v>
      </c>
      <c r="G397" s="1" t="s">
        <v>192</v>
      </c>
      <c r="H397" s="17">
        <v>450070</v>
      </c>
      <c r="I397" s="12">
        <v>233</v>
      </c>
      <c r="J397" s="1" t="s">
        <v>15</v>
      </c>
      <c r="K397" s="1" t="s">
        <v>12</v>
      </c>
      <c r="L397" s="4">
        <v>2</v>
      </c>
      <c r="N397" s="186">
        <v>0</v>
      </c>
      <c r="P397" s="14">
        <v>33.098500000000001</v>
      </c>
      <c r="R397" s="14">
        <v>11.1485</v>
      </c>
      <c r="T397" s="14">
        <v>2.9725000000000001</v>
      </c>
      <c r="V397" s="17">
        <v>0</v>
      </c>
      <c r="X397" s="17">
        <v>0</v>
      </c>
      <c r="Z397" s="17">
        <v>127628</v>
      </c>
      <c r="AB397" s="17">
        <v>0</v>
      </c>
      <c r="AD397" s="17">
        <v>0</v>
      </c>
      <c r="AF397" s="17">
        <v>3856</v>
      </c>
      <c r="AH397" s="17">
        <v>0</v>
      </c>
      <c r="AJ397" s="17">
        <v>0</v>
      </c>
      <c r="AL397" s="17">
        <v>0</v>
      </c>
      <c r="AN397" s="17">
        <v>0</v>
      </c>
      <c r="AP397" s="172">
        <v>0</v>
      </c>
      <c r="AR397" s="17">
        <v>11462</v>
      </c>
      <c r="AT397" s="17">
        <v>127784</v>
      </c>
      <c r="AV397" s="185">
        <v>0</v>
      </c>
      <c r="AW397" s="1" t="s">
        <v>5655</v>
      </c>
      <c r="AX397" s="1" t="str">
        <f t="shared" si="6"/>
        <v>No</v>
      </c>
    </row>
    <row r="398" spans="1:50" x14ac:dyDescent="0.2">
      <c r="A398" s="1" t="s">
        <v>652</v>
      </c>
      <c r="B398" s="1" t="s">
        <v>653</v>
      </c>
      <c r="C398" s="1" t="s">
        <v>20</v>
      </c>
      <c r="D398" s="174">
        <v>9030</v>
      </c>
      <c r="E398" s="177">
        <v>90030</v>
      </c>
      <c r="F398" s="1" t="s">
        <v>196</v>
      </c>
      <c r="G398" s="1" t="s">
        <v>192</v>
      </c>
      <c r="H398" s="17">
        <v>2956746</v>
      </c>
      <c r="I398" s="12">
        <v>233</v>
      </c>
      <c r="J398" s="1" t="s">
        <v>11</v>
      </c>
      <c r="K398" s="1" t="s">
        <v>12</v>
      </c>
      <c r="L398" s="4">
        <v>146</v>
      </c>
      <c r="N398" s="186">
        <v>0</v>
      </c>
      <c r="P398" s="14">
        <v>11.7623</v>
      </c>
      <c r="R398" s="14">
        <v>4.3023999999999996</v>
      </c>
      <c r="T398" s="14">
        <v>14.0318</v>
      </c>
      <c r="V398" s="17">
        <v>5593707</v>
      </c>
      <c r="X398" s="17">
        <v>6194287</v>
      </c>
      <c r="Z398" s="17">
        <v>5456012</v>
      </c>
      <c r="AB398" s="17">
        <v>738275</v>
      </c>
      <c r="AD398" s="17">
        <v>498161</v>
      </c>
      <c r="AF398" s="17">
        <v>463855</v>
      </c>
      <c r="AH398" s="17">
        <v>34306</v>
      </c>
      <c r="AJ398" s="17">
        <v>0</v>
      </c>
      <c r="AL398" s="17">
        <v>0</v>
      </c>
      <c r="AN398" s="17">
        <v>0</v>
      </c>
      <c r="AP398" s="172">
        <v>0</v>
      </c>
      <c r="AR398" s="17">
        <v>6508713</v>
      </c>
      <c r="AT398" s="17">
        <v>28003119</v>
      </c>
      <c r="AV398" s="185">
        <v>825.36</v>
      </c>
      <c r="AW398" s="1" t="s">
        <v>5655</v>
      </c>
      <c r="AX398" s="1" t="str">
        <f t="shared" si="6"/>
        <v>No</v>
      </c>
    </row>
    <row r="399" spans="1:50" x14ac:dyDescent="0.2">
      <c r="A399" s="1" t="s">
        <v>729</v>
      </c>
      <c r="B399" s="1" t="s">
        <v>730</v>
      </c>
      <c r="C399" s="1" t="s">
        <v>20</v>
      </c>
      <c r="D399" s="174">
        <v>9019</v>
      </c>
      <c r="E399" s="177">
        <v>90019</v>
      </c>
      <c r="F399" s="1" t="s">
        <v>196</v>
      </c>
      <c r="G399" s="1" t="s">
        <v>192</v>
      </c>
      <c r="H399" s="17">
        <v>1723634</v>
      </c>
      <c r="I399" s="12">
        <v>232</v>
      </c>
      <c r="J399" s="1" t="s">
        <v>19</v>
      </c>
      <c r="K399" s="1" t="s">
        <v>8</v>
      </c>
      <c r="L399" s="4">
        <v>69</v>
      </c>
      <c r="N399" s="186">
        <v>18</v>
      </c>
      <c r="P399" s="14">
        <v>17.7685</v>
      </c>
      <c r="R399" s="14">
        <v>6.3175999999999997</v>
      </c>
      <c r="T399" s="14">
        <v>41.715000000000003</v>
      </c>
      <c r="V399" s="17">
        <v>4437369</v>
      </c>
      <c r="X399" s="17">
        <v>4555603</v>
      </c>
      <c r="Z399" s="17">
        <v>4418237</v>
      </c>
      <c r="AB399" s="17">
        <v>137366</v>
      </c>
      <c r="AD399" s="17">
        <v>257393</v>
      </c>
      <c r="AF399" s="17">
        <v>248656</v>
      </c>
      <c r="AH399" s="17">
        <v>8737</v>
      </c>
      <c r="AJ399" s="17">
        <v>1704601</v>
      </c>
      <c r="AL399" s="17">
        <v>1649800</v>
      </c>
      <c r="AN399" s="17">
        <v>98103</v>
      </c>
      <c r="AP399" s="172">
        <v>94670</v>
      </c>
      <c r="AR399" s="17">
        <v>10372688</v>
      </c>
      <c r="AT399" s="17">
        <v>65530788</v>
      </c>
      <c r="AV399" s="185">
        <v>84.92</v>
      </c>
      <c r="AW399" s="1" t="s">
        <v>5655</v>
      </c>
      <c r="AX399" s="1" t="str">
        <f t="shared" si="6"/>
        <v>No</v>
      </c>
    </row>
    <row r="400" spans="1:50" x14ac:dyDescent="0.2">
      <c r="A400" s="1" t="s">
        <v>729</v>
      </c>
      <c r="B400" s="1" t="s">
        <v>730</v>
      </c>
      <c r="C400" s="1" t="s">
        <v>20</v>
      </c>
      <c r="D400" s="174">
        <v>9019</v>
      </c>
      <c r="E400" s="177">
        <v>90019</v>
      </c>
      <c r="F400" s="1" t="s">
        <v>196</v>
      </c>
      <c r="G400" s="1" t="s">
        <v>192</v>
      </c>
      <c r="H400" s="17">
        <v>1723634</v>
      </c>
      <c r="I400" s="12">
        <v>232</v>
      </c>
      <c r="J400" s="1" t="s">
        <v>10</v>
      </c>
      <c r="K400" s="1" t="s">
        <v>8</v>
      </c>
      <c r="L400" s="4">
        <v>8</v>
      </c>
      <c r="N400" s="186">
        <v>0</v>
      </c>
      <c r="P400" s="14">
        <v>11.352</v>
      </c>
      <c r="R400" s="14">
        <v>3.5190000000000001</v>
      </c>
      <c r="T400" s="14">
        <v>2.4876</v>
      </c>
      <c r="V400" s="17">
        <v>0</v>
      </c>
      <c r="X400" s="17">
        <v>91751</v>
      </c>
      <c r="Z400" s="17">
        <v>73311</v>
      </c>
      <c r="AB400" s="17">
        <v>18440</v>
      </c>
      <c r="AD400" s="17">
        <v>7695</v>
      </c>
      <c r="AF400" s="17">
        <v>6458</v>
      </c>
      <c r="AH400" s="17">
        <v>1237</v>
      </c>
      <c r="AJ400" s="17">
        <v>0</v>
      </c>
      <c r="AL400" s="17">
        <v>0</v>
      </c>
      <c r="AN400" s="17">
        <v>0</v>
      </c>
      <c r="AP400" s="172">
        <v>0</v>
      </c>
      <c r="AR400" s="17">
        <v>16065</v>
      </c>
      <c r="AT400" s="17">
        <v>56533</v>
      </c>
      <c r="AV400" s="185">
        <v>0</v>
      </c>
      <c r="AW400" s="1" t="s">
        <v>5655</v>
      </c>
      <c r="AX400" s="1" t="str">
        <f t="shared" si="6"/>
        <v>No</v>
      </c>
    </row>
    <row r="401" spans="1:50" x14ac:dyDescent="0.2">
      <c r="A401" s="1" t="s">
        <v>729</v>
      </c>
      <c r="B401" s="1" t="s">
        <v>730</v>
      </c>
      <c r="C401" s="1" t="s">
        <v>20</v>
      </c>
      <c r="D401" s="174">
        <v>9019</v>
      </c>
      <c r="E401" s="177">
        <v>90019</v>
      </c>
      <c r="F401" s="1" t="s">
        <v>196</v>
      </c>
      <c r="G401" s="1" t="s">
        <v>192</v>
      </c>
      <c r="H401" s="17">
        <v>1723634</v>
      </c>
      <c r="I401" s="12">
        <v>232</v>
      </c>
      <c r="J401" s="1" t="s">
        <v>11</v>
      </c>
      <c r="K401" s="1" t="s">
        <v>8</v>
      </c>
      <c r="L401" s="4">
        <v>155</v>
      </c>
      <c r="N401" s="186">
        <v>0</v>
      </c>
      <c r="P401" s="14">
        <v>11.243600000000001</v>
      </c>
      <c r="R401" s="14">
        <v>3.6113</v>
      </c>
      <c r="T401" s="14">
        <v>19.000399999999999</v>
      </c>
      <c r="V401" s="17">
        <v>6221824</v>
      </c>
      <c r="X401" s="17">
        <v>7456588</v>
      </c>
      <c r="Z401" s="17">
        <v>6214397</v>
      </c>
      <c r="AB401" s="17">
        <v>1242191</v>
      </c>
      <c r="AD401" s="17">
        <v>588818</v>
      </c>
      <c r="AF401" s="17">
        <v>552703</v>
      </c>
      <c r="AH401" s="17">
        <v>36115</v>
      </c>
      <c r="AJ401" s="17">
        <v>0</v>
      </c>
      <c r="AL401" s="17">
        <v>0</v>
      </c>
      <c r="AN401" s="17">
        <v>0</v>
      </c>
      <c r="AP401" s="172">
        <v>0</v>
      </c>
      <c r="AR401" s="17">
        <v>10501555</v>
      </c>
      <c r="AT401" s="17">
        <v>37924763</v>
      </c>
      <c r="AV401" s="185">
        <v>888</v>
      </c>
      <c r="AW401" s="1" t="s">
        <v>5655</v>
      </c>
      <c r="AX401" s="1" t="str">
        <f t="shared" si="6"/>
        <v>No</v>
      </c>
    </row>
    <row r="402" spans="1:50" x14ac:dyDescent="0.2">
      <c r="A402" s="1" t="s">
        <v>503</v>
      </c>
      <c r="B402" s="1" t="s">
        <v>504</v>
      </c>
      <c r="C402" s="1" t="s">
        <v>55</v>
      </c>
      <c r="D402" s="174">
        <v>5033</v>
      </c>
      <c r="E402" s="177">
        <v>50033</v>
      </c>
      <c r="F402" s="1" t="s">
        <v>196</v>
      </c>
      <c r="G402" s="1" t="s">
        <v>192</v>
      </c>
      <c r="H402" s="17">
        <v>569935</v>
      </c>
      <c r="I402" s="12">
        <v>229</v>
      </c>
      <c r="J402" s="1" t="s">
        <v>26</v>
      </c>
      <c r="K402" s="1" t="s">
        <v>8</v>
      </c>
      <c r="L402" s="4">
        <v>8</v>
      </c>
      <c r="N402" s="186">
        <v>0</v>
      </c>
      <c r="P402" s="14">
        <v>13.420500000000001</v>
      </c>
      <c r="R402" s="14">
        <v>3.024</v>
      </c>
      <c r="T402" s="14">
        <v>30.661200000000001</v>
      </c>
      <c r="V402" s="17">
        <v>369887</v>
      </c>
      <c r="X402" s="17">
        <v>396393</v>
      </c>
      <c r="Z402" s="17">
        <v>370741</v>
      </c>
      <c r="AB402" s="17">
        <v>25652</v>
      </c>
      <c r="AD402" s="17">
        <v>28818</v>
      </c>
      <c r="AF402" s="17">
        <v>27625</v>
      </c>
      <c r="AH402" s="17">
        <v>1193</v>
      </c>
      <c r="AJ402" s="17">
        <v>0</v>
      </c>
      <c r="AL402" s="17">
        <v>0</v>
      </c>
      <c r="AN402" s="17">
        <v>0</v>
      </c>
      <c r="AP402" s="172">
        <v>0</v>
      </c>
      <c r="AR402" s="17">
        <v>847015</v>
      </c>
      <c r="AT402" s="17">
        <v>2561373</v>
      </c>
      <c r="AV402" s="185">
        <v>19.02</v>
      </c>
      <c r="AW402" s="1" t="s">
        <v>5655</v>
      </c>
      <c r="AX402" s="1" t="str">
        <f t="shared" si="6"/>
        <v>No</v>
      </c>
    </row>
    <row r="403" spans="1:50" x14ac:dyDescent="0.2">
      <c r="A403" s="1" t="s">
        <v>503</v>
      </c>
      <c r="B403" s="1" t="s">
        <v>504</v>
      </c>
      <c r="C403" s="1" t="s">
        <v>55</v>
      </c>
      <c r="D403" s="174">
        <v>5033</v>
      </c>
      <c r="E403" s="177">
        <v>50033</v>
      </c>
      <c r="F403" s="1" t="s">
        <v>196</v>
      </c>
      <c r="G403" s="1" t="s">
        <v>192</v>
      </c>
      <c r="H403" s="17">
        <v>569935</v>
      </c>
      <c r="I403" s="12">
        <v>229</v>
      </c>
      <c r="J403" s="1" t="s">
        <v>10</v>
      </c>
      <c r="K403" s="1" t="s">
        <v>12</v>
      </c>
      <c r="L403" s="4">
        <v>74</v>
      </c>
      <c r="N403" s="186">
        <v>0</v>
      </c>
      <c r="P403" s="14">
        <v>14.660399999999999</v>
      </c>
      <c r="R403" s="14">
        <v>14.013999999999999</v>
      </c>
      <c r="T403" s="14">
        <v>2.3794</v>
      </c>
      <c r="V403" s="17">
        <v>0</v>
      </c>
      <c r="X403" s="17">
        <v>2522892</v>
      </c>
      <c r="Z403" s="17">
        <v>2160720</v>
      </c>
      <c r="AB403" s="17">
        <v>362172</v>
      </c>
      <c r="AD403" s="17">
        <v>170497</v>
      </c>
      <c r="AF403" s="17">
        <v>147385</v>
      </c>
      <c r="AH403" s="17">
        <v>23112</v>
      </c>
      <c r="AJ403" s="17">
        <v>0</v>
      </c>
      <c r="AL403" s="17">
        <v>0</v>
      </c>
      <c r="AN403" s="17">
        <v>0</v>
      </c>
      <c r="AP403" s="172">
        <v>0</v>
      </c>
      <c r="AR403" s="17">
        <v>350682</v>
      </c>
      <c r="AT403" s="17">
        <v>4914442</v>
      </c>
      <c r="AV403" s="185">
        <v>0</v>
      </c>
      <c r="AW403" s="1" t="s">
        <v>5655</v>
      </c>
      <c r="AX403" s="1" t="str">
        <f t="shared" si="6"/>
        <v>No</v>
      </c>
    </row>
    <row r="404" spans="1:50" x14ac:dyDescent="0.2">
      <c r="A404" s="1" t="s">
        <v>503</v>
      </c>
      <c r="B404" s="1" t="s">
        <v>504</v>
      </c>
      <c r="C404" s="1" t="s">
        <v>55</v>
      </c>
      <c r="D404" s="174">
        <v>5033</v>
      </c>
      <c r="E404" s="177">
        <v>50033</v>
      </c>
      <c r="F404" s="1" t="s">
        <v>196</v>
      </c>
      <c r="G404" s="1" t="s">
        <v>192</v>
      </c>
      <c r="H404" s="17">
        <v>569935</v>
      </c>
      <c r="I404" s="12">
        <v>229</v>
      </c>
      <c r="J404" s="1" t="s">
        <v>13</v>
      </c>
      <c r="K404" s="1" t="s">
        <v>8</v>
      </c>
      <c r="L404" s="4">
        <v>24</v>
      </c>
      <c r="N404" s="186">
        <v>0</v>
      </c>
      <c r="P404" s="14">
        <v>47.200400000000002</v>
      </c>
      <c r="R404" s="14">
        <v>43.820300000000003</v>
      </c>
      <c r="T404" s="14">
        <v>3.2835999999999999</v>
      </c>
      <c r="V404" s="17">
        <v>0</v>
      </c>
      <c r="X404" s="17">
        <v>555549</v>
      </c>
      <c r="Z404" s="17">
        <v>555549</v>
      </c>
      <c r="AB404" s="17">
        <v>0</v>
      </c>
      <c r="AD404" s="17">
        <v>11770</v>
      </c>
      <c r="AF404" s="17">
        <v>11770</v>
      </c>
      <c r="AH404" s="17">
        <v>0</v>
      </c>
      <c r="AJ404" s="17">
        <v>0</v>
      </c>
      <c r="AL404" s="17">
        <v>0</v>
      </c>
      <c r="AN404" s="17">
        <v>0</v>
      </c>
      <c r="AP404" s="172">
        <v>0</v>
      </c>
      <c r="AR404" s="17">
        <v>38648</v>
      </c>
      <c r="AT404" s="17">
        <v>1693568</v>
      </c>
      <c r="AV404" s="185">
        <v>0</v>
      </c>
      <c r="AW404" s="1" t="s">
        <v>5655</v>
      </c>
      <c r="AX404" s="1" t="str">
        <f t="shared" si="6"/>
        <v>No</v>
      </c>
    </row>
    <row r="405" spans="1:50" x14ac:dyDescent="0.2">
      <c r="A405" s="1" t="s">
        <v>503</v>
      </c>
      <c r="B405" s="1" t="s">
        <v>504</v>
      </c>
      <c r="C405" s="1" t="s">
        <v>55</v>
      </c>
      <c r="D405" s="174">
        <v>5033</v>
      </c>
      <c r="E405" s="177">
        <v>50033</v>
      </c>
      <c r="F405" s="1" t="s">
        <v>196</v>
      </c>
      <c r="G405" s="1" t="s">
        <v>192</v>
      </c>
      <c r="H405" s="17">
        <v>569935</v>
      </c>
      <c r="I405" s="12">
        <v>229</v>
      </c>
      <c r="J405" s="1" t="s">
        <v>11</v>
      </c>
      <c r="K405" s="1" t="s">
        <v>8</v>
      </c>
      <c r="L405" s="4">
        <v>123</v>
      </c>
      <c r="N405" s="186">
        <v>0</v>
      </c>
      <c r="P405" s="14">
        <v>12.442500000000001</v>
      </c>
      <c r="R405" s="14">
        <v>3.37</v>
      </c>
      <c r="T405" s="14">
        <v>22.258600000000001</v>
      </c>
      <c r="V405" s="17">
        <v>5131772</v>
      </c>
      <c r="X405" s="17">
        <v>5425548</v>
      </c>
      <c r="Z405" s="17">
        <v>5159397</v>
      </c>
      <c r="AB405" s="17">
        <v>266151</v>
      </c>
      <c r="AD405" s="17">
        <v>431034</v>
      </c>
      <c r="AF405" s="17">
        <v>414658</v>
      </c>
      <c r="AH405" s="17">
        <v>16376</v>
      </c>
      <c r="AJ405" s="17">
        <v>0</v>
      </c>
      <c r="AL405" s="17">
        <v>0</v>
      </c>
      <c r="AN405" s="17">
        <v>0</v>
      </c>
      <c r="AP405" s="172">
        <v>0</v>
      </c>
      <c r="AR405" s="17">
        <v>9229723</v>
      </c>
      <c r="AT405" s="17">
        <v>31104166</v>
      </c>
      <c r="AV405" s="185">
        <v>504.5</v>
      </c>
      <c r="AW405" s="1" t="s">
        <v>5655</v>
      </c>
      <c r="AX405" s="1" t="str">
        <f t="shared" si="6"/>
        <v>No</v>
      </c>
    </row>
    <row r="406" spans="1:50" x14ac:dyDescent="0.2">
      <c r="A406" s="1" t="s">
        <v>67</v>
      </c>
      <c r="B406" s="1" t="s">
        <v>267</v>
      </c>
      <c r="C406" s="1" t="s">
        <v>66</v>
      </c>
      <c r="D406" s="174">
        <v>2122</v>
      </c>
      <c r="E406" s="177">
        <v>20122</v>
      </c>
      <c r="F406" s="1" t="s">
        <v>208</v>
      </c>
      <c r="G406" s="1" t="s">
        <v>192</v>
      </c>
      <c r="H406" s="17">
        <v>18351295</v>
      </c>
      <c r="I406" s="12">
        <v>225</v>
      </c>
      <c r="J406" s="1" t="s">
        <v>22</v>
      </c>
      <c r="K406" s="1" t="s">
        <v>8</v>
      </c>
      <c r="L406" s="4">
        <v>225</v>
      </c>
      <c r="N406" s="186">
        <v>0</v>
      </c>
      <c r="P406" s="14">
        <v>36.795200000000001</v>
      </c>
      <c r="R406" s="14">
        <v>46.053400000000003</v>
      </c>
      <c r="T406" s="14">
        <v>13.6546</v>
      </c>
      <c r="V406" s="17">
        <v>8946785</v>
      </c>
      <c r="X406" s="17">
        <v>10074288</v>
      </c>
      <c r="Z406" s="17">
        <v>8843647</v>
      </c>
      <c r="AB406" s="17">
        <v>1230641</v>
      </c>
      <c r="AD406" s="17">
        <v>265304</v>
      </c>
      <c r="AF406" s="17">
        <v>240348</v>
      </c>
      <c r="AH406" s="17">
        <v>24956</v>
      </c>
      <c r="AJ406" s="17">
        <v>0</v>
      </c>
      <c r="AL406" s="17">
        <v>0</v>
      </c>
      <c r="AN406" s="17">
        <v>0</v>
      </c>
      <c r="AP406" s="172">
        <v>0</v>
      </c>
      <c r="AR406" s="17">
        <v>3281863</v>
      </c>
      <c r="AT406" s="17">
        <v>151141079</v>
      </c>
      <c r="AV406" s="185">
        <v>779.9</v>
      </c>
      <c r="AW406" s="1" t="s">
        <v>5655</v>
      </c>
      <c r="AX406" s="1" t="str">
        <f t="shared" si="6"/>
        <v>No</v>
      </c>
    </row>
    <row r="407" spans="1:50" x14ac:dyDescent="0.2">
      <c r="A407" s="1" t="s">
        <v>5937</v>
      </c>
      <c r="B407" s="1" t="s">
        <v>326</v>
      </c>
      <c r="C407" s="1" t="s">
        <v>73</v>
      </c>
      <c r="D407" s="174">
        <v>2018</v>
      </c>
      <c r="E407" s="177">
        <v>20018</v>
      </c>
      <c r="F407" s="1" t="s">
        <v>196</v>
      </c>
      <c r="G407" s="1" t="s">
        <v>192</v>
      </c>
      <c r="H407" s="17">
        <v>412317</v>
      </c>
      <c r="I407" s="12">
        <v>222</v>
      </c>
      <c r="J407" s="1" t="s">
        <v>10</v>
      </c>
      <c r="K407" s="1" t="s">
        <v>8</v>
      </c>
      <c r="L407" s="4">
        <v>29</v>
      </c>
      <c r="N407" s="186">
        <v>0</v>
      </c>
      <c r="P407" s="14">
        <v>13.9316</v>
      </c>
      <c r="R407" s="14">
        <v>5.8018999999999998</v>
      </c>
      <c r="T407" s="14">
        <v>2.0733000000000001</v>
      </c>
      <c r="V407" s="17">
        <v>0</v>
      </c>
      <c r="X407" s="17">
        <v>689532</v>
      </c>
      <c r="Z407" s="17">
        <v>587622</v>
      </c>
      <c r="AB407" s="17">
        <v>101910</v>
      </c>
      <c r="AD407" s="17">
        <v>59614</v>
      </c>
      <c r="AF407" s="17">
        <v>42179</v>
      </c>
      <c r="AH407" s="17">
        <v>17435</v>
      </c>
      <c r="AJ407" s="17">
        <v>0</v>
      </c>
      <c r="AL407" s="17">
        <v>0</v>
      </c>
      <c r="AN407" s="17">
        <v>0</v>
      </c>
      <c r="AP407" s="172">
        <v>0</v>
      </c>
      <c r="AR407" s="17">
        <v>87450</v>
      </c>
      <c r="AT407" s="17">
        <v>507378</v>
      </c>
      <c r="AV407" s="185">
        <v>0</v>
      </c>
      <c r="AW407" s="1" t="s">
        <v>5655</v>
      </c>
      <c r="AX407" s="1" t="str">
        <f t="shared" si="6"/>
        <v>No</v>
      </c>
    </row>
    <row r="408" spans="1:50" x14ac:dyDescent="0.2">
      <c r="A408" s="1" t="s">
        <v>5937</v>
      </c>
      <c r="B408" s="1" t="s">
        <v>326</v>
      </c>
      <c r="C408" s="1" t="s">
        <v>73</v>
      </c>
      <c r="D408" s="174">
        <v>2018</v>
      </c>
      <c r="E408" s="177">
        <v>20018</v>
      </c>
      <c r="F408" s="1" t="s">
        <v>196</v>
      </c>
      <c r="G408" s="1" t="s">
        <v>192</v>
      </c>
      <c r="H408" s="17">
        <v>412317</v>
      </c>
      <c r="I408" s="12">
        <v>222</v>
      </c>
      <c r="J408" s="1" t="s">
        <v>11</v>
      </c>
      <c r="K408" s="1" t="s">
        <v>8</v>
      </c>
      <c r="L408" s="4">
        <v>162</v>
      </c>
      <c r="N408" s="186">
        <v>0</v>
      </c>
      <c r="P408" s="14">
        <v>12.224399999999999</v>
      </c>
      <c r="R408" s="14">
        <v>3.3193000000000001</v>
      </c>
      <c r="T408" s="14">
        <v>25.305900000000001</v>
      </c>
      <c r="V408" s="17">
        <v>4743490</v>
      </c>
      <c r="X408" s="17">
        <v>5312384</v>
      </c>
      <c r="Z408" s="17">
        <v>4934845</v>
      </c>
      <c r="AB408" s="17">
        <v>377539</v>
      </c>
      <c r="AD408" s="17">
        <v>433127</v>
      </c>
      <c r="AF408" s="17">
        <v>403687</v>
      </c>
      <c r="AH408" s="17">
        <v>29440</v>
      </c>
      <c r="AJ408" s="17">
        <v>0</v>
      </c>
      <c r="AL408" s="17">
        <v>0</v>
      </c>
      <c r="AN408" s="17">
        <v>0</v>
      </c>
      <c r="AP408" s="172">
        <v>0</v>
      </c>
      <c r="AR408" s="17">
        <v>10215668</v>
      </c>
      <c r="AT408" s="17">
        <v>33908580</v>
      </c>
      <c r="AV408" s="185">
        <v>1284</v>
      </c>
      <c r="AW408" s="1" t="s">
        <v>5655</v>
      </c>
      <c r="AX408" s="1" t="str">
        <f t="shared" si="6"/>
        <v>No</v>
      </c>
    </row>
    <row r="409" spans="1:50" x14ac:dyDescent="0.2">
      <c r="A409" s="1" t="s">
        <v>5937</v>
      </c>
      <c r="B409" s="1" t="s">
        <v>326</v>
      </c>
      <c r="C409" s="1" t="s">
        <v>73</v>
      </c>
      <c r="D409" s="174">
        <v>2018</v>
      </c>
      <c r="E409" s="177">
        <v>20018</v>
      </c>
      <c r="F409" s="1" t="s">
        <v>196</v>
      </c>
      <c r="G409" s="1" t="s">
        <v>192</v>
      </c>
      <c r="H409" s="17">
        <v>412317</v>
      </c>
      <c r="I409" s="12">
        <v>222</v>
      </c>
      <c r="J409" s="1" t="s">
        <v>10</v>
      </c>
      <c r="K409" s="1" t="s">
        <v>12</v>
      </c>
      <c r="L409" s="4">
        <v>31</v>
      </c>
      <c r="N409" s="186">
        <v>0</v>
      </c>
      <c r="P409" s="14">
        <v>11.549899999999999</v>
      </c>
      <c r="R409" s="14">
        <v>5.9413999999999998</v>
      </c>
      <c r="T409" s="14">
        <v>1.7827</v>
      </c>
      <c r="V409" s="17">
        <v>0</v>
      </c>
      <c r="X409" s="17">
        <v>738032</v>
      </c>
      <c r="Z409" s="17">
        <v>606752</v>
      </c>
      <c r="AB409" s="17">
        <v>131280</v>
      </c>
      <c r="AD409" s="17">
        <v>70200</v>
      </c>
      <c r="AF409" s="17">
        <v>52533</v>
      </c>
      <c r="AH409" s="17">
        <v>17667</v>
      </c>
      <c r="AJ409" s="17">
        <v>0</v>
      </c>
      <c r="AL409" s="17">
        <v>0</v>
      </c>
      <c r="AN409" s="17">
        <v>0</v>
      </c>
      <c r="AP409" s="172">
        <v>0</v>
      </c>
      <c r="AR409" s="17">
        <v>93650</v>
      </c>
      <c r="AT409" s="17">
        <v>556414</v>
      </c>
      <c r="AV409" s="185">
        <v>0</v>
      </c>
      <c r="AW409" s="1" t="s">
        <v>5655</v>
      </c>
      <c r="AX409" s="1" t="str">
        <f t="shared" si="6"/>
        <v>No</v>
      </c>
    </row>
    <row r="410" spans="1:50" x14ac:dyDescent="0.2">
      <c r="A410" s="1" t="s">
        <v>58</v>
      </c>
      <c r="B410" s="1" t="s">
        <v>601</v>
      </c>
      <c r="C410" s="1" t="s">
        <v>56</v>
      </c>
      <c r="D410" s="174">
        <v>5154</v>
      </c>
      <c r="E410" s="177">
        <v>50154</v>
      </c>
      <c r="F410" s="1" t="s">
        <v>194</v>
      </c>
      <c r="G410" s="1" t="s">
        <v>192</v>
      </c>
      <c r="H410" s="17">
        <v>2650890</v>
      </c>
      <c r="I410" s="12">
        <v>218</v>
      </c>
      <c r="J410" s="1" t="s">
        <v>11</v>
      </c>
      <c r="K410" s="1" t="s">
        <v>12</v>
      </c>
      <c r="L410" s="4">
        <v>75</v>
      </c>
      <c r="N410" s="186">
        <v>0</v>
      </c>
      <c r="P410" s="14">
        <v>14.204599999999999</v>
      </c>
      <c r="R410" s="14">
        <v>4.2012999999999998</v>
      </c>
      <c r="T410" s="14">
        <v>10.897500000000001</v>
      </c>
      <c r="V410" s="17">
        <v>3126484</v>
      </c>
      <c r="X410" s="17">
        <v>3979103</v>
      </c>
      <c r="Z410" s="17">
        <v>3124226</v>
      </c>
      <c r="AB410" s="17">
        <v>854877</v>
      </c>
      <c r="AD410" s="17">
        <v>243650</v>
      </c>
      <c r="AF410" s="17">
        <v>219944</v>
      </c>
      <c r="AH410" s="17">
        <v>23706</v>
      </c>
      <c r="AJ410" s="17">
        <v>0</v>
      </c>
      <c r="AL410" s="17">
        <v>0</v>
      </c>
      <c r="AN410" s="17">
        <v>0</v>
      </c>
      <c r="AP410" s="172">
        <v>0</v>
      </c>
      <c r="AR410" s="17">
        <v>2396845</v>
      </c>
      <c r="AT410" s="17">
        <v>10069752</v>
      </c>
      <c r="AV410" s="185">
        <v>892.03</v>
      </c>
      <c r="AW410" s="1" t="s">
        <v>5655</v>
      </c>
      <c r="AX410" s="1" t="str">
        <f t="shared" si="6"/>
        <v>No</v>
      </c>
    </row>
    <row r="411" spans="1:50" x14ac:dyDescent="0.2">
      <c r="A411" s="1" t="s">
        <v>58</v>
      </c>
      <c r="B411" s="1" t="s">
        <v>601</v>
      </c>
      <c r="C411" s="1" t="s">
        <v>56</v>
      </c>
      <c r="D411" s="174">
        <v>5154</v>
      </c>
      <c r="E411" s="177">
        <v>50154</v>
      </c>
      <c r="F411" s="1" t="s">
        <v>194</v>
      </c>
      <c r="G411" s="1" t="s">
        <v>192</v>
      </c>
      <c r="H411" s="17">
        <v>2650890</v>
      </c>
      <c r="I411" s="12">
        <v>218</v>
      </c>
      <c r="J411" s="1" t="s">
        <v>10</v>
      </c>
      <c r="K411" s="1" t="s">
        <v>12</v>
      </c>
      <c r="L411" s="4">
        <v>79</v>
      </c>
      <c r="N411" s="186">
        <v>0</v>
      </c>
      <c r="P411" s="14">
        <v>19.382400000000001</v>
      </c>
      <c r="R411" s="14">
        <v>9.9870000000000001</v>
      </c>
      <c r="T411" s="14">
        <v>2.2189000000000001</v>
      </c>
      <c r="V411" s="17">
        <v>0</v>
      </c>
      <c r="X411" s="17">
        <v>2522904</v>
      </c>
      <c r="Z411" s="17">
        <v>2176212</v>
      </c>
      <c r="AB411" s="17">
        <v>346692</v>
      </c>
      <c r="AD411" s="17">
        <v>145276</v>
      </c>
      <c r="AF411" s="17">
        <v>112278</v>
      </c>
      <c r="AH411" s="17">
        <v>32998</v>
      </c>
      <c r="AJ411" s="17">
        <v>0</v>
      </c>
      <c r="AL411" s="17">
        <v>0</v>
      </c>
      <c r="AN411" s="17">
        <v>0</v>
      </c>
      <c r="AP411" s="172">
        <v>0</v>
      </c>
      <c r="AR411" s="17">
        <v>249133</v>
      </c>
      <c r="AT411" s="17">
        <v>2488094</v>
      </c>
      <c r="AV411" s="185">
        <v>0</v>
      </c>
      <c r="AW411" s="1" t="s">
        <v>5655</v>
      </c>
      <c r="AX411" s="1" t="str">
        <f t="shared" si="6"/>
        <v>No</v>
      </c>
    </row>
    <row r="412" spans="1:50" x14ac:dyDescent="0.2">
      <c r="A412" s="1" t="s">
        <v>58</v>
      </c>
      <c r="B412" s="1" t="s">
        <v>601</v>
      </c>
      <c r="C412" s="1" t="s">
        <v>56</v>
      </c>
      <c r="D412" s="174">
        <v>5154</v>
      </c>
      <c r="E412" s="177">
        <v>50154</v>
      </c>
      <c r="F412" s="1" t="s">
        <v>194</v>
      </c>
      <c r="G412" s="1" t="s">
        <v>192</v>
      </c>
      <c r="H412" s="17">
        <v>2650890</v>
      </c>
      <c r="I412" s="12">
        <v>218</v>
      </c>
      <c r="J412" s="1" t="s">
        <v>13</v>
      </c>
      <c r="K412" s="1" t="s">
        <v>12</v>
      </c>
      <c r="L412" s="4">
        <v>64</v>
      </c>
      <c r="N412" s="186">
        <v>0</v>
      </c>
      <c r="P412" s="14">
        <v>38.304000000000002</v>
      </c>
      <c r="R412" s="14">
        <v>36.079300000000003</v>
      </c>
      <c r="T412" s="14">
        <v>3.6915</v>
      </c>
      <c r="V412" s="17">
        <v>0</v>
      </c>
      <c r="X412" s="17">
        <v>1216650</v>
      </c>
      <c r="Z412" s="17">
        <v>1216650</v>
      </c>
      <c r="AB412" s="17">
        <v>0</v>
      </c>
      <c r="AD412" s="17">
        <v>31763</v>
      </c>
      <c r="AF412" s="17">
        <v>31763</v>
      </c>
      <c r="AH412" s="17">
        <v>0</v>
      </c>
      <c r="AJ412" s="17">
        <v>0</v>
      </c>
      <c r="AL412" s="17">
        <v>0</v>
      </c>
      <c r="AN412" s="17">
        <v>0</v>
      </c>
      <c r="AP412" s="172">
        <v>0</v>
      </c>
      <c r="AR412" s="17">
        <v>117252</v>
      </c>
      <c r="AT412" s="17">
        <v>4230369</v>
      </c>
      <c r="AV412" s="185">
        <v>0</v>
      </c>
      <c r="AW412" s="1" t="s">
        <v>5655</v>
      </c>
      <c r="AX412" s="1" t="str">
        <f t="shared" si="6"/>
        <v>No</v>
      </c>
    </row>
    <row r="413" spans="1:50" x14ac:dyDescent="0.2">
      <c r="A413" s="1" t="s">
        <v>5938</v>
      </c>
      <c r="B413" s="1" t="s">
        <v>3683</v>
      </c>
      <c r="C413" s="1" t="s">
        <v>7</v>
      </c>
      <c r="D413" s="174" t="s">
        <v>3684</v>
      </c>
      <c r="E413" s="177" t="s">
        <v>3685</v>
      </c>
      <c r="F413" s="1" t="s">
        <v>242</v>
      </c>
      <c r="G413" s="1" t="s">
        <v>229</v>
      </c>
      <c r="H413" s="17">
        <v>0</v>
      </c>
      <c r="I413" s="12">
        <v>215</v>
      </c>
      <c r="J413" s="1" t="s">
        <v>10</v>
      </c>
      <c r="K413" s="1" t="s">
        <v>8</v>
      </c>
      <c r="L413" s="4">
        <v>215</v>
      </c>
      <c r="N413" s="186">
        <v>0</v>
      </c>
      <c r="P413" s="14">
        <v>17.8767</v>
      </c>
      <c r="R413" s="14">
        <v>0</v>
      </c>
      <c r="T413" s="14">
        <v>1.4411</v>
      </c>
      <c r="V413" s="17">
        <v>0</v>
      </c>
      <c r="X413" s="17">
        <v>0</v>
      </c>
      <c r="Z413" s="17">
        <v>5245314</v>
      </c>
      <c r="AB413" s="17">
        <v>0</v>
      </c>
      <c r="AD413" s="17">
        <v>0</v>
      </c>
      <c r="AF413" s="17">
        <v>293416</v>
      </c>
      <c r="AH413" s="17">
        <v>0</v>
      </c>
      <c r="AJ413" s="17">
        <v>0</v>
      </c>
      <c r="AL413" s="17">
        <v>0</v>
      </c>
      <c r="AN413" s="17">
        <v>0</v>
      </c>
      <c r="AP413" s="172">
        <v>0</v>
      </c>
      <c r="AR413" s="17">
        <v>422843</v>
      </c>
      <c r="AT413" s="17">
        <v>0</v>
      </c>
      <c r="AV413" s="185">
        <v>0</v>
      </c>
      <c r="AW413" s="1" t="s">
        <v>5655</v>
      </c>
      <c r="AX413" s="1" t="str">
        <f t="shared" si="6"/>
        <v>No</v>
      </c>
    </row>
    <row r="414" spans="1:50" x14ac:dyDescent="0.2">
      <c r="A414" s="1" t="s">
        <v>5939</v>
      </c>
      <c r="B414" s="1" t="s">
        <v>602</v>
      </c>
      <c r="C414" s="1" t="s">
        <v>77</v>
      </c>
      <c r="D414" s="174">
        <v>5010</v>
      </c>
      <c r="E414" s="177">
        <v>50010</v>
      </c>
      <c r="F414" s="1" t="s">
        <v>196</v>
      </c>
      <c r="G414" s="1" t="s">
        <v>192</v>
      </c>
      <c r="H414" s="17">
        <v>569499</v>
      </c>
      <c r="I414" s="12">
        <v>214</v>
      </c>
      <c r="J414" s="1" t="s">
        <v>11</v>
      </c>
      <c r="K414" s="1" t="s">
        <v>8</v>
      </c>
      <c r="L414" s="4">
        <v>121</v>
      </c>
      <c r="N414" s="186">
        <v>0</v>
      </c>
      <c r="P414" s="14">
        <v>12.932600000000001</v>
      </c>
      <c r="R414" s="14">
        <v>4.3832000000000004</v>
      </c>
      <c r="T414" s="14">
        <v>15.4511</v>
      </c>
      <c r="V414" s="17">
        <v>4100437</v>
      </c>
      <c r="X414" s="17">
        <v>4780268</v>
      </c>
      <c r="Z414" s="17">
        <v>4077986</v>
      </c>
      <c r="AB414" s="17">
        <v>702282</v>
      </c>
      <c r="AD414" s="17">
        <v>337347</v>
      </c>
      <c r="AF414" s="17">
        <v>315326</v>
      </c>
      <c r="AH414" s="17">
        <v>22021</v>
      </c>
      <c r="AJ414" s="17">
        <v>0</v>
      </c>
      <c r="AL414" s="17">
        <v>0</v>
      </c>
      <c r="AN414" s="17">
        <v>0</v>
      </c>
      <c r="AP414" s="172">
        <v>0</v>
      </c>
      <c r="AR414" s="17">
        <v>4872140</v>
      </c>
      <c r="AT414" s="17">
        <v>21355560</v>
      </c>
      <c r="AV414" s="185">
        <v>653.1</v>
      </c>
      <c r="AW414" s="1" t="s">
        <v>5655</v>
      </c>
      <c r="AX414" s="1" t="str">
        <f t="shared" si="6"/>
        <v>No</v>
      </c>
    </row>
    <row r="415" spans="1:50" x14ac:dyDescent="0.2">
      <c r="A415" s="1" t="s">
        <v>5939</v>
      </c>
      <c r="B415" s="1" t="s">
        <v>602</v>
      </c>
      <c r="C415" s="1" t="s">
        <v>77</v>
      </c>
      <c r="D415" s="174">
        <v>5010</v>
      </c>
      <c r="E415" s="177">
        <v>50010</v>
      </c>
      <c r="F415" s="1" t="s">
        <v>196</v>
      </c>
      <c r="G415" s="1" t="s">
        <v>192</v>
      </c>
      <c r="H415" s="17">
        <v>569499</v>
      </c>
      <c r="I415" s="12">
        <v>214</v>
      </c>
      <c r="J415" s="1" t="s">
        <v>10</v>
      </c>
      <c r="K415" s="1" t="s">
        <v>12</v>
      </c>
      <c r="L415" s="4">
        <v>19</v>
      </c>
      <c r="N415" s="186">
        <v>0</v>
      </c>
      <c r="P415" s="14">
        <v>16.6175</v>
      </c>
      <c r="R415" s="14">
        <v>7.6128999999999998</v>
      </c>
      <c r="T415" s="14">
        <v>1.917</v>
      </c>
      <c r="V415" s="17">
        <v>0</v>
      </c>
      <c r="X415" s="17">
        <v>665227</v>
      </c>
      <c r="Z415" s="17">
        <v>584088</v>
      </c>
      <c r="AB415" s="17">
        <v>81139</v>
      </c>
      <c r="AD415" s="17">
        <v>39397</v>
      </c>
      <c r="AF415" s="17">
        <v>35149</v>
      </c>
      <c r="AH415" s="17">
        <v>4248</v>
      </c>
      <c r="AJ415" s="17">
        <v>0</v>
      </c>
      <c r="AL415" s="17">
        <v>0</v>
      </c>
      <c r="AN415" s="17">
        <v>0</v>
      </c>
      <c r="AP415" s="172">
        <v>0</v>
      </c>
      <c r="AR415" s="17">
        <v>67380</v>
      </c>
      <c r="AT415" s="17">
        <v>512957</v>
      </c>
      <c r="AV415" s="185">
        <v>0</v>
      </c>
      <c r="AW415" s="1" t="s">
        <v>5655</v>
      </c>
      <c r="AX415" s="1" t="str">
        <f t="shared" si="6"/>
        <v>No</v>
      </c>
    </row>
    <row r="416" spans="1:50" x14ac:dyDescent="0.2">
      <c r="A416" s="1" t="s">
        <v>5939</v>
      </c>
      <c r="B416" s="1" t="s">
        <v>602</v>
      </c>
      <c r="C416" s="1" t="s">
        <v>77</v>
      </c>
      <c r="D416" s="174">
        <v>5010</v>
      </c>
      <c r="E416" s="177">
        <v>50010</v>
      </c>
      <c r="F416" s="1" t="s">
        <v>196</v>
      </c>
      <c r="G416" s="1" t="s">
        <v>192</v>
      </c>
      <c r="H416" s="17">
        <v>569499</v>
      </c>
      <c r="I416" s="12">
        <v>214</v>
      </c>
      <c r="J416" s="1" t="s">
        <v>10</v>
      </c>
      <c r="K416" s="1" t="s">
        <v>8</v>
      </c>
      <c r="L416" s="4">
        <v>74</v>
      </c>
      <c r="N416" s="186">
        <v>0</v>
      </c>
      <c r="P416" s="14">
        <v>14.569699999999999</v>
      </c>
      <c r="R416" s="14">
        <v>5.9512999999999998</v>
      </c>
      <c r="T416" s="14">
        <v>2.1878000000000002</v>
      </c>
      <c r="V416" s="17">
        <v>0</v>
      </c>
      <c r="X416" s="17">
        <v>1683517</v>
      </c>
      <c r="Z416" s="17">
        <v>1354748</v>
      </c>
      <c r="AB416" s="17">
        <v>328769</v>
      </c>
      <c r="AD416" s="17">
        <v>117241</v>
      </c>
      <c r="AF416" s="17">
        <v>92984</v>
      </c>
      <c r="AH416" s="17">
        <v>24257</v>
      </c>
      <c r="AJ416" s="17">
        <v>0</v>
      </c>
      <c r="AL416" s="17">
        <v>0</v>
      </c>
      <c r="AN416" s="17">
        <v>0</v>
      </c>
      <c r="AP416" s="172">
        <v>0</v>
      </c>
      <c r="AR416" s="17">
        <v>203435</v>
      </c>
      <c r="AT416" s="17">
        <v>1210704</v>
      </c>
      <c r="AV416" s="185">
        <v>0</v>
      </c>
      <c r="AW416" s="1" t="s">
        <v>5655</v>
      </c>
      <c r="AX416" s="1" t="str">
        <f t="shared" si="6"/>
        <v>No</v>
      </c>
    </row>
    <row r="417" spans="1:50" x14ac:dyDescent="0.2">
      <c r="A417" s="1" t="s">
        <v>541</v>
      </c>
      <c r="B417" s="1" t="s">
        <v>542</v>
      </c>
      <c r="C417" s="1" t="s">
        <v>46</v>
      </c>
      <c r="D417" s="174">
        <v>5050</v>
      </c>
      <c r="E417" s="177">
        <v>50050</v>
      </c>
      <c r="F417" s="1" t="s">
        <v>196</v>
      </c>
      <c r="G417" s="1" t="s">
        <v>192</v>
      </c>
      <c r="H417" s="17">
        <v>1487483</v>
      </c>
      <c r="I417" s="12">
        <v>211</v>
      </c>
      <c r="J417" s="1" t="s">
        <v>11</v>
      </c>
      <c r="K417" s="1" t="s">
        <v>8</v>
      </c>
      <c r="L417" s="4">
        <v>137</v>
      </c>
      <c r="N417" s="186">
        <v>0</v>
      </c>
      <c r="P417" s="14">
        <v>13.261900000000001</v>
      </c>
      <c r="R417" s="14">
        <v>4.7512999999999996</v>
      </c>
      <c r="T417" s="14">
        <v>15.7829</v>
      </c>
      <c r="V417" s="17">
        <v>7419038</v>
      </c>
      <c r="X417" s="17">
        <v>8404953</v>
      </c>
      <c r="Z417" s="17">
        <v>7407788</v>
      </c>
      <c r="AB417" s="17">
        <v>997165</v>
      </c>
      <c r="AD417" s="17">
        <v>593774</v>
      </c>
      <c r="AF417" s="17">
        <v>558577</v>
      </c>
      <c r="AH417" s="17">
        <v>35197</v>
      </c>
      <c r="AJ417" s="17">
        <v>0</v>
      </c>
      <c r="AL417" s="17">
        <v>0</v>
      </c>
      <c r="AN417" s="17">
        <v>0</v>
      </c>
      <c r="AP417" s="172">
        <v>0</v>
      </c>
      <c r="AR417" s="17">
        <v>8815989</v>
      </c>
      <c r="AT417" s="17">
        <v>41887194</v>
      </c>
      <c r="AV417" s="185">
        <v>694.4</v>
      </c>
      <c r="AW417" s="1" t="s">
        <v>5655</v>
      </c>
      <c r="AX417" s="1" t="str">
        <f t="shared" si="6"/>
        <v>No</v>
      </c>
    </row>
    <row r="418" spans="1:50" x14ac:dyDescent="0.2">
      <c r="A418" s="1" t="s">
        <v>541</v>
      </c>
      <c r="B418" s="1" t="s">
        <v>542</v>
      </c>
      <c r="C418" s="1" t="s">
        <v>46</v>
      </c>
      <c r="D418" s="174">
        <v>5050</v>
      </c>
      <c r="E418" s="177">
        <v>50050</v>
      </c>
      <c r="F418" s="1" t="s">
        <v>196</v>
      </c>
      <c r="G418" s="1" t="s">
        <v>192</v>
      </c>
      <c r="H418" s="17">
        <v>1487483</v>
      </c>
      <c r="I418" s="12">
        <v>211</v>
      </c>
      <c r="J418" s="1" t="s">
        <v>10</v>
      </c>
      <c r="K418" s="1" t="s">
        <v>12</v>
      </c>
      <c r="L418" s="4">
        <v>74</v>
      </c>
      <c r="N418" s="186">
        <v>0</v>
      </c>
      <c r="P418" s="14">
        <v>15.0785</v>
      </c>
      <c r="R418" s="14">
        <v>12.213800000000001</v>
      </c>
      <c r="T418" s="14">
        <v>1.5084</v>
      </c>
      <c r="V418" s="17">
        <v>0</v>
      </c>
      <c r="X418" s="17">
        <v>3562544</v>
      </c>
      <c r="Z418" s="17">
        <v>3029677</v>
      </c>
      <c r="AB418" s="17">
        <v>532867</v>
      </c>
      <c r="AD418" s="17">
        <v>238099</v>
      </c>
      <c r="AF418" s="17">
        <v>200927</v>
      </c>
      <c r="AH418" s="17">
        <v>37172</v>
      </c>
      <c r="AJ418" s="17">
        <v>0</v>
      </c>
      <c r="AL418" s="17">
        <v>0</v>
      </c>
      <c r="AN418" s="17">
        <v>0</v>
      </c>
      <c r="AP418" s="172">
        <v>0</v>
      </c>
      <c r="AR418" s="17">
        <v>303085</v>
      </c>
      <c r="AT418" s="17">
        <v>3701815</v>
      </c>
      <c r="AV418" s="185">
        <v>0</v>
      </c>
      <c r="AW418" s="1" t="s">
        <v>5655</v>
      </c>
      <c r="AX418" s="1" t="str">
        <f t="shared" si="6"/>
        <v>No</v>
      </c>
    </row>
    <row r="419" spans="1:50" x14ac:dyDescent="0.2">
      <c r="A419" s="1" t="s">
        <v>805</v>
      </c>
      <c r="B419" s="1" t="s">
        <v>806</v>
      </c>
      <c r="C419" s="1" t="s">
        <v>77</v>
      </c>
      <c r="D419" s="174">
        <v>5022</v>
      </c>
      <c r="E419" s="177">
        <v>50022</v>
      </c>
      <c r="F419" s="1" t="s">
        <v>196</v>
      </c>
      <c r="G419" s="1" t="s">
        <v>192</v>
      </c>
      <c r="H419" s="17">
        <v>507643</v>
      </c>
      <c r="I419" s="12">
        <v>207</v>
      </c>
      <c r="J419" s="1" t="s">
        <v>11</v>
      </c>
      <c r="K419" s="1" t="s">
        <v>8</v>
      </c>
      <c r="L419" s="4">
        <v>96</v>
      </c>
      <c r="N419" s="186">
        <v>0</v>
      </c>
      <c r="P419" s="14">
        <v>10.5619</v>
      </c>
      <c r="Q419" s="12" t="s">
        <v>101</v>
      </c>
      <c r="R419" s="14">
        <v>4.2134</v>
      </c>
      <c r="S419" s="12" t="s">
        <v>101</v>
      </c>
      <c r="T419" s="14">
        <v>8.1217000000000006</v>
      </c>
      <c r="U419" s="12" t="s">
        <v>101</v>
      </c>
      <c r="V419" s="17">
        <v>2939335</v>
      </c>
      <c r="X419" s="17">
        <v>3308901</v>
      </c>
      <c r="Z419" s="17">
        <v>2936051</v>
      </c>
      <c r="AA419" s="12" t="s">
        <v>101</v>
      </c>
      <c r="AB419" s="17">
        <v>372850</v>
      </c>
      <c r="AD419" s="17">
        <v>292180</v>
      </c>
      <c r="AF419" s="17">
        <v>277984</v>
      </c>
      <c r="AG419" s="12" t="s">
        <v>101</v>
      </c>
      <c r="AH419" s="17">
        <v>14196</v>
      </c>
      <c r="AJ419" s="17">
        <v>0</v>
      </c>
      <c r="AL419" s="17">
        <v>0</v>
      </c>
      <c r="AN419" s="17">
        <v>0</v>
      </c>
      <c r="AP419" s="172">
        <v>0</v>
      </c>
      <c r="AR419" s="17">
        <v>2257703</v>
      </c>
      <c r="AS419" s="12" t="s">
        <v>101</v>
      </c>
      <c r="AT419" s="17">
        <v>9512713</v>
      </c>
      <c r="AU419" s="1" t="s">
        <v>101</v>
      </c>
      <c r="AV419" s="185">
        <v>521</v>
      </c>
      <c r="AW419" s="1" t="s">
        <v>5655</v>
      </c>
      <c r="AX419" s="1" t="str">
        <f t="shared" si="6"/>
        <v>Yes</v>
      </c>
    </row>
    <row r="420" spans="1:50" x14ac:dyDescent="0.2">
      <c r="A420" s="1" t="s">
        <v>805</v>
      </c>
      <c r="B420" s="1" t="s">
        <v>806</v>
      </c>
      <c r="C420" s="1" t="s">
        <v>77</v>
      </c>
      <c r="D420" s="174">
        <v>5022</v>
      </c>
      <c r="E420" s="177">
        <v>50022</v>
      </c>
      <c r="F420" s="1" t="s">
        <v>196</v>
      </c>
      <c r="G420" s="1" t="s">
        <v>192</v>
      </c>
      <c r="H420" s="17">
        <v>507643</v>
      </c>
      <c r="I420" s="12">
        <v>207</v>
      </c>
      <c r="J420" s="1" t="s">
        <v>10</v>
      </c>
      <c r="K420" s="1" t="s">
        <v>12</v>
      </c>
      <c r="L420" s="4">
        <v>54</v>
      </c>
      <c r="N420" s="186">
        <v>0</v>
      </c>
      <c r="P420" s="14">
        <v>12.6753</v>
      </c>
      <c r="Q420" s="12" t="s">
        <v>101</v>
      </c>
      <c r="R420" s="14">
        <v>5.4798999999999998</v>
      </c>
      <c r="S420" s="12" t="s">
        <v>101</v>
      </c>
      <c r="T420" s="14">
        <v>1.3371999999999999</v>
      </c>
      <c r="U420" s="12" t="s">
        <v>101</v>
      </c>
      <c r="V420" s="17">
        <v>0</v>
      </c>
      <c r="X420" s="17">
        <v>510937</v>
      </c>
      <c r="Z420" s="17">
        <v>467999</v>
      </c>
      <c r="AB420" s="17">
        <v>42938</v>
      </c>
      <c r="AD420" s="17">
        <v>41515</v>
      </c>
      <c r="AF420" s="17">
        <v>36922</v>
      </c>
      <c r="AG420" s="12" t="s">
        <v>101</v>
      </c>
      <c r="AH420" s="17">
        <v>4593</v>
      </c>
      <c r="AJ420" s="17">
        <v>0</v>
      </c>
      <c r="AL420" s="17">
        <v>0</v>
      </c>
      <c r="AN420" s="17">
        <v>0</v>
      </c>
      <c r="AP420" s="172">
        <v>0</v>
      </c>
      <c r="AR420" s="17">
        <v>49373</v>
      </c>
      <c r="AS420" s="12" t="s">
        <v>101</v>
      </c>
      <c r="AT420" s="17">
        <v>270560</v>
      </c>
      <c r="AU420" s="1" t="s">
        <v>101</v>
      </c>
      <c r="AV420" s="185">
        <v>0</v>
      </c>
      <c r="AW420" s="1" t="s">
        <v>5655</v>
      </c>
      <c r="AX420" s="1" t="str">
        <f t="shared" si="6"/>
        <v>Yes</v>
      </c>
    </row>
    <row r="421" spans="1:50" x14ac:dyDescent="0.2">
      <c r="A421" s="1" t="s">
        <v>1419</v>
      </c>
      <c r="B421" s="1" t="s">
        <v>375</v>
      </c>
      <c r="C421" s="1" t="s">
        <v>54</v>
      </c>
      <c r="D421" s="174" t="s">
        <v>1420</v>
      </c>
      <c r="E421" s="177" t="s">
        <v>1421</v>
      </c>
      <c r="F421" s="1" t="s">
        <v>242</v>
      </c>
      <c r="G421" s="1" t="s">
        <v>229</v>
      </c>
      <c r="H421" s="17">
        <v>0</v>
      </c>
      <c r="I421" s="12">
        <v>207</v>
      </c>
      <c r="J421" s="1" t="s">
        <v>15</v>
      </c>
      <c r="K421" s="1" t="s">
        <v>12</v>
      </c>
      <c r="L421" s="4">
        <v>51</v>
      </c>
      <c r="N421" s="186">
        <v>0</v>
      </c>
      <c r="P421" s="14">
        <v>15.2338</v>
      </c>
      <c r="R421" s="14">
        <v>0</v>
      </c>
      <c r="T421" s="14">
        <v>2.0108999999999999</v>
      </c>
      <c r="V421" s="17">
        <v>0</v>
      </c>
      <c r="X421" s="17">
        <v>0</v>
      </c>
      <c r="Z421" s="17">
        <v>739433</v>
      </c>
      <c r="AB421" s="17">
        <v>0</v>
      </c>
      <c r="AD421" s="17">
        <v>0</v>
      </c>
      <c r="AF421" s="17">
        <v>48539</v>
      </c>
      <c r="AH421" s="17">
        <v>0</v>
      </c>
      <c r="AJ421" s="17">
        <v>0</v>
      </c>
      <c r="AL421" s="17">
        <v>0</v>
      </c>
      <c r="AN421" s="17">
        <v>0</v>
      </c>
      <c r="AP421" s="172">
        <v>0</v>
      </c>
      <c r="AR421" s="17">
        <v>97607</v>
      </c>
      <c r="AT421" s="17">
        <v>0</v>
      </c>
      <c r="AV421" s="185">
        <v>0</v>
      </c>
      <c r="AW421" s="1" t="s">
        <v>5655</v>
      </c>
      <c r="AX421" s="1" t="str">
        <f t="shared" si="6"/>
        <v>No</v>
      </c>
    </row>
    <row r="422" spans="1:50" x14ac:dyDescent="0.2">
      <c r="A422" s="1" t="s">
        <v>805</v>
      </c>
      <c r="B422" s="1" t="s">
        <v>806</v>
      </c>
      <c r="C422" s="1" t="s">
        <v>77</v>
      </c>
      <c r="D422" s="174">
        <v>5022</v>
      </c>
      <c r="E422" s="177">
        <v>50022</v>
      </c>
      <c r="F422" s="1" t="s">
        <v>196</v>
      </c>
      <c r="G422" s="1" t="s">
        <v>192</v>
      </c>
      <c r="H422" s="17">
        <v>507643</v>
      </c>
      <c r="I422" s="12">
        <v>207</v>
      </c>
      <c r="J422" s="1" t="s">
        <v>10</v>
      </c>
      <c r="K422" s="1" t="s">
        <v>8</v>
      </c>
      <c r="L422" s="4">
        <v>57</v>
      </c>
      <c r="N422" s="186">
        <v>0</v>
      </c>
      <c r="P422" s="14">
        <v>13.8376</v>
      </c>
      <c r="Q422" s="12" t="s">
        <v>101</v>
      </c>
      <c r="R422" s="14">
        <v>9.9543999999999997</v>
      </c>
      <c r="S422" s="12" t="s">
        <v>101</v>
      </c>
      <c r="T422" s="14">
        <v>2.1827999999999999</v>
      </c>
      <c r="U422" s="12" t="s">
        <v>101</v>
      </c>
      <c r="V422" s="17">
        <v>0</v>
      </c>
      <c r="X422" s="17">
        <v>1747114</v>
      </c>
      <c r="Z422" s="17">
        <v>1543562</v>
      </c>
      <c r="AA422" s="12" t="s">
        <v>101</v>
      </c>
      <c r="AB422" s="17">
        <v>203552</v>
      </c>
      <c r="AD422" s="17">
        <v>124455</v>
      </c>
      <c r="AF422" s="17">
        <v>111548</v>
      </c>
      <c r="AG422" s="12" t="s">
        <v>101</v>
      </c>
      <c r="AH422" s="17">
        <v>12907</v>
      </c>
      <c r="AJ422" s="17">
        <v>0</v>
      </c>
      <c r="AL422" s="17">
        <v>0</v>
      </c>
      <c r="AN422" s="17">
        <v>0</v>
      </c>
      <c r="AP422" s="172">
        <v>0</v>
      </c>
      <c r="AR422" s="17">
        <v>243482</v>
      </c>
      <c r="AS422" s="12" t="s">
        <v>101</v>
      </c>
      <c r="AT422" s="17">
        <v>2423721</v>
      </c>
      <c r="AU422" s="1" t="s">
        <v>101</v>
      </c>
      <c r="AV422" s="185">
        <v>0</v>
      </c>
      <c r="AW422" s="1" t="s">
        <v>5655</v>
      </c>
      <c r="AX422" s="1" t="str">
        <f t="shared" si="6"/>
        <v>Yes</v>
      </c>
    </row>
    <row r="423" spans="1:50" x14ac:dyDescent="0.2">
      <c r="A423" s="1" t="s">
        <v>1419</v>
      </c>
      <c r="B423" s="1" t="s">
        <v>375</v>
      </c>
      <c r="C423" s="1" t="s">
        <v>54</v>
      </c>
      <c r="D423" s="174" t="s">
        <v>1420</v>
      </c>
      <c r="E423" s="177" t="s">
        <v>1421</v>
      </c>
      <c r="F423" s="1" t="s">
        <v>242</v>
      </c>
      <c r="G423" s="1" t="s">
        <v>229</v>
      </c>
      <c r="H423" s="17">
        <v>0</v>
      </c>
      <c r="I423" s="12">
        <v>207</v>
      </c>
      <c r="J423" s="1" t="s">
        <v>10</v>
      </c>
      <c r="K423" s="1" t="s">
        <v>8</v>
      </c>
      <c r="L423" s="4">
        <v>156</v>
      </c>
      <c r="N423" s="186">
        <v>0</v>
      </c>
      <c r="P423" s="14">
        <v>28.454899999999999</v>
      </c>
      <c r="R423" s="14">
        <v>0</v>
      </c>
      <c r="T423" s="14">
        <v>0.96519999999999995</v>
      </c>
      <c r="V423" s="17">
        <v>0</v>
      </c>
      <c r="X423" s="17">
        <v>0</v>
      </c>
      <c r="Z423" s="17">
        <v>6188179</v>
      </c>
      <c r="AB423" s="17">
        <v>0</v>
      </c>
      <c r="AD423" s="17">
        <v>0</v>
      </c>
      <c r="AF423" s="17">
        <v>217473</v>
      </c>
      <c r="AH423" s="17">
        <v>0</v>
      </c>
      <c r="AJ423" s="17">
        <v>0</v>
      </c>
      <c r="AL423" s="17">
        <v>0</v>
      </c>
      <c r="AN423" s="17">
        <v>0</v>
      </c>
      <c r="AP423" s="172">
        <v>0</v>
      </c>
      <c r="AR423" s="17">
        <v>209896</v>
      </c>
      <c r="AT423" s="17">
        <v>0</v>
      </c>
      <c r="AV423" s="185">
        <v>0</v>
      </c>
      <c r="AW423" s="1" t="s">
        <v>5655</v>
      </c>
      <c r="AX423" s="1" t="str">
        <f t="shared" si="6"/>
        <v>No</v>
      </c>
    </row>
    <row r="424" spans="1:50" x14ac:dyDescent="0.2">
      <c r="A424" s="1" t="s">
        <v>314</v>
      </c>
      <c r="B424" s="1" t="s">
        <v>315</v>
      </c>
      <c r="C424" s="1" t="s">
        <v>55</v>
      </c>
      <c r="D424" s="174">
        <v>5148</v>
      </c>
      <c r="E424" s="177">
        <v>50148</v>
      </c>
      <c r="F424" s="1" t="s">
        <v>196</v>
      </c>
      <c r="G424" s="1" t="s">
        <v>192</v>
      </c>
      <c r="H424" s="17">
        <v>87106</v>
      </c>
      <c r="I424" s="12">
        <v>203</v>
      </c>
      <c r="J424" s="1" t="s">
        <v>22</v>
      </c>
      <c r="K424" s="1" t="s">
        <v>8</v>
      </c>
      <c r="L424" s="4">
        <v>3</v>
      </c>
      <c r="N424" s="186">
        <v>0</v>
      </c>
      <c r="P424" s="14">
        <v>27.916599999999999</v>
      </c>
      <c r="R424" s="14">
        <v>28.43</v>
      </c>
      <c r="T424" s="14">
        <v>4.4714</v>
      </c>
      <c r="V424" s="17">
        <v>99060</v>
      </c>
      <c r="X424" s="17">
        <v>99330</v>
      </c>
      <c r="Z424" s="17">
        <v>99076</v>
      </c>
      <c r="AB424" s="17">
        <v>254</v>
      </c>
      <c r="AD424" s="17">
        <v>3803</v>
      </c>
      <c r="AF424" s="17">
        <v>3549</v>
      </c>
      <c r="AH424" s="17">
        <v>254</v>
      </c>
      <c r="AJ424" s="17">
        <v>0</v>
      </c>
      <c r="AL424" s="17">
        <v>0</v>
      </c>
      <c r="AN424" s="17">
        <v>0</v>
      </c>
      <c r="AP424" s="172">
        <v>0</v>
      </c>
      <c r="AR424" s="17">
        <v>15869</v>
      </c>
      <c r="AT424" s="17">
        <v>451156</v>
      </c>
      <c r="AV424" s="185">
        <v>157</v>
      </c>
      <c r="AW424" s="1" t="s">
        <v>5655</v>
      </c>
      <c r="AX424" s="1" t="str">
        <f t="shared" si="6"/>
        <v>No</v>
      </c>
    </row>
    <row r="425" spans="1:50" x14ac:dyDescent="0.2">
      <c r="A425" s="1" t="s">
        <v>314</v>
      </c>
      <c r="B425" s="1" t="s">
        <v>315</v>
      </c>
      <c r="C425" s="1" t="s">
        <v>55</v>
      </c>
      <c r="D425" s="174">
        <v>5148</v>
      </c>
      <c r="E425" s="177">
        <v>50148</v>
      </c>
      <c r="F425" s="1" t="s">
        <v>196</v>
      </c>
      <c r="G425" s="1" t="s">
        <v>192</v>
      </c>
      <c r="H425" s="17">
        <v>87106</v>
      </c>
      <c r="I425" s="12">
        <v>203</v>
      </c>
      <c r="J425" s="1" t="s">
        <v>10</v>
      </c>
      <c r="K425" s="1" t="s">
        <v>12</v>
      </c>
      <c r="L425" s="4">
        <v>147</v>
      </c>
      <c r="N425" s="186">
        <v>0</v>
      </c>
      <c r="P425" s="14">
        <v>16.123799999999999</v>
      </c>
      <c r="R425" s="14">
        <v>9.4464000000000006</v>
      </c>
      <c r="T425" s="14">
        <v>3.9135</v>
      </c>
      <c r="V425" s="17">
        <v>0</v>
      </c>
      <c r="X425" s="17">
        <v>1375069</v>
      </c>
      <c r="Z425" s="17">
        <v>1196222</v>
      </c>
      <c r="AB425" s="17">
        <v>178847</v>
      </c>
      <c r="AD425" s="17">
        <v>89309</v>
      </c>
      <c r="AF425" s="17">
        <v>74190</v>
      </c>
      <c r="AH425" s="17">
        <v>15119</v>
      </c>
      <c r="AJ425" s="17">
        <v>0</v>
      </c>
      <c r="AL425" s="17">
        <v>0</v>
      </c>
      <c r="AN425" s="17">
        <v>0</v>
      </c>
      <c r="AP425" s="172">
        <v>0</v>
      </c>
      <c r="AR425" s="17">
        <v>290345</v>
      </c>
      <c r="AT425" s="17">
        <v>2742724</v>
      </c>
      <c r="AV425" s="185">
        <v>0</v>
      </c>
      <c r="AW425" s="1" t="s">
        <v>5655</v>
      </c>
      <c r="AX425" s="1" t="str">
        <f t="shared" si="6"/>
        <v>No</v>
      </c>
    </row>
    <row r="426" spans="1:50" x14ac:dyDescent="0.2">
      <c r="A426" s="1" t="s">
        <v>314</v>
      </c>
      <c r="B426" s="1" t="s">
        <v>315</v>
      </c>
      <c r="C426" s="1" t="s">
        <v>55</v>
      </c>
      <c r="D426" s="174">
        <v>5148</v>
      </c>
      <c r="E426" s="177">
        <v>50148</v>
      </c>
      <c r="F426" s="1" t="s">
        <v>196</v>
      </c>
      <c r="G426" s="1" t="s">
        <v>192</v>
      </c>
      <c r="H426" s="17">
        <v>87106</v>
      </c>
      <c r="I426" s="12">
        <v>203</v>
      </c>
      <c r="J426" s="1" t="s">
        <v>10</v>
      </c>
      <c r="K426" s="1" t="s">
        <v>8</v>
      </c>
      <c r="L426" s="4">
        <v>44</v>
      </c>
      <c r="N426" s="186">
        <v>0</v>
      </c>
      <c r="P426" s="14">
        <v>16.568999999999999</v>
      </c>
      <c r="R426" s="14">
        <v>7.6447000000000003</v>
      </c>
      <c r="T426" s="14">
        <v>4.4564000000000004</v>
      </c>
      <c r="V426" s="17">
        <v>0</v>
      </c>
      <c r="X426" s="17">
        <v>1294842</v>
      </c>
      <c r="Z426" s="17">
        <v>1280273</v>
      </c>
      <c r="AB426" s="17">
        <v>14569</v>
      </c>
      <c r="AD426" s="17">
        <v>78727</v>
      </c>
      <c r="AF426" s="17">
        <v>77269</v>
      </c>
      <c r="AH426" s="17">
        <v>1458</v>
      </c>
      <c r="AJ426" s="17">
        <v>0</v>
      </c>
      <c r="AL426" s="17">
        <v>0</v>
      </c>
      <c r="AN426" s="17">
        <v>0</v>
      </c>
      <c r="AP426" s="172">
        <v>0</v>
      </c>
      <c r="AR426" s="17">
        <v>344341</v>
      </c>
      <c r="AT426" s="17">
        <v>2632370</v>
      </c>
      <c r="AV426" s="185">
        <v>0</v>
      </c>
      <c r="AW426" s="1" t="s">
        <v>5655</v>
      </c>
      <c r="AX426" s="1" t="str">
        <f t="shared" si="6"/>
        <v>No</v>
      </c>
    </row>
    <row r="427" spans="1:50" x14ac:dyDescent="0.2">
      <c r="A427" s="1" t="s">
        <v>314</v>
      </c>
      <c r="B427" s="1" t="s">
        <v>315</v>
      </c>
      <c r="C427" s="1" t="s">
        <v>55</v>
      </c>
      <c r="D427" s="174">
        <v>5148</v>
      </c>
      <c r="E427" s="177">
        <v>50148</v>
      </c>
      <c r="F427" s="1" t="s">
        <v>196</v>
      </c>
      <c r="G427" s="1" t="s">
        <v>192</v>
      </c>
      <c r="H427" s="17">
        <v>87106</v>
      </c>
      <c r="I427" s="12">
        <v>203</v>
      </c>
      <c r="J427" s="1" t="s">
        <v>11</v>
      </c>
      <c r="K427" s="1" t="s">
        <v>8</v>
      </c>
      <c r="L427" s="4">
        <v>9</v>
      </c>
      <c r="N427" s="186">
        <v>0</v>
      </c>
      <c r="P427" s="14">
        <v>12.1736</v>
      </c>
      <c r="R427" s="14">
        <v>3.2315999999999998</v>
      </c>
      <c r="T427" s="14">
        <v>29.544499999999999</v>
      </c>
      <c r="V427" s="17">
        <v>400232</v>
      </c>
      <c r="X427" s="17">
        <v>404246</v>
      </c>
      <c r="Z427" s="17">
        <v>394338</v>
      </c>
      <c r="AB427" s="17">
        <v>9908</v>
      </c>
      <c r="AD427" s="17">
        <v>34078</v>
      </c>
      <c r="AF427" s="17">
        <v>32393</v>
      </c>
      <c r="AH427" s="17">
        <v>1685</v>
      </c>
      <c r="AJ427" s="17">
        <v>0</v>
      </c>
      <c r="AL427" s="17">
        <v>0</v>
      </c>
      <c r="AN427" s="17">
        <v>0</v>
      </c>
      <c r="AP427" s="172">
        <v>0</v>
      </c>
      <c r="AR427" s="17">
        <v>957036</v>
      </c>
      <c r="AT427" s="17">
        <v>3092729</v>
      </c>
      <c r="AV427" s="185">
        <v>174</v>
      </c>
      <c r="AW427" s="1" t="s">
        <v>5655</v>
      </c>
      <c r="AX427" s="1" t="str">
        <f t="shared" si="6"/>
        <v>No</v>
      </c>
    </row>
    <row r="428" spans="1:50" x14ac:dyDescent="0.2">
      <c r="A428" s="1" t="s">
        <v>575</v>
      </c>
      <c r="B428" s="1" t="s">
        <v>402</v>
      </c>
      <c r="C428" s="1" t="s">
        <v>20</v>
      </c>
      <c r="D428" s="174">
        <v>9023</v>
      </c>
      <c r="E428" s="177">
        <v>90023</v>
      </c>
      <c r="F428" s="1" t="s">
        <v>520</v>
      </c>
      <c r="G428" s="1" t="s">
        <v>192</v>
      </c>
      <c r="H428" s="17">
        <v>12150996</v>
      </c>
      <c r="I428" s="12">
        <v>197</v>
      </c>
      <c r="J428" s="1" t="s">
        <v>11</v>
      </c>
      <c r="K428" s="1" t="s">
        <v>8</v>
      </c>
      <c r="L428" s="4">
        <v>187</v>
      </c>
      <c r="N428" s="186">
        <v>0</v>
      </c>
      <c r="P428" s="14">
        <v>9.7180999999999997</v>
      </c>
      <c r="R428" s="14">
        <v>3.1040999999999999</v>
      </c>
      <c r="T428" s="14">
        <v>33.235900000000001</v>
      </c>
      <c r="V428" s="17">
        <v>6959594</v>
      </c>
      <c r="X428" s="17">
        <v>7710182</v>
      </c>
      <c r="Z428" s="17">
        <v>6953722</v>
      </c>
      <c r="AB428" s="17">
        <v>756460</v>
      </c>
      <c r="AD428" s="17">
        <v>755204</v>
      </c>
      <c r="AF428" s="17">
        <v>715544</v>
      </c>
      <c r="AH428" s="17">
        <v>39660</v>
      </c>
      <c r="AJ428" s="17">
        <v>0</v>
      </c>
      <c r="AL428" s="17">
        <v>0</v>
      </c>
      <c r="AN428" s="17">
        <v>0</v>
      </c>
      <c r="AP428" s="172">
        <v>0</v>
      </c>
      <c r="AR428" s="17">
        <v>23781730</v>
      </c>
      <c r="AT428" s="17">
        <v>73821438</v>
      </c>
      <c r="AV428" s="185">
        <v>424.06</v>
      </c>
      <c r="AW428" s="1" t="s">
        <v>5655</v>
      </c>
      <c r="AX428" s="1" t="str">
        <f t="shared" si="6"/>
        <v>No</v>
      </c>
    </row>
    <row r="429" spans="1:50" x14ac:dyDescent="0.2">
      <c r="A429" s="1" t="s">
        <v>575</v>
      </c>
      <c r="B429" s="1" t="s">
        <v>402</v>
      </c>
      <c r="C429" s="1" t="s">
        <v>20</v>
      </c>
      <c r="D429" s="174">
        <v>9023</v>
      </c>
      <c r="E429" s="177">
        <v>90023</v>
      </c>
      <c r="F429" s="1" t="s">
        <v>520</v>
      </c>
      <c r="G429" s="1" t="s">
        <v>192</v>
      </c>
      <c r="H429" s="17">
        <v>12150996</v>
      </c>
      <c r="I429" s="12">
        <v>197</v>
      </c>
      <c r="J429" s="1" t="s">
        <v>10</v>
      </c>
      <c r="K429" s="1" t="s">
        <v>12</v>
      </c>
      <c r="L429" s="4">
        <v>10</v>
      </c>
      <c r="N429" s="186">
        <v>0</v>
      </c>
      <c r="P429" s="14">
        <v>10.551500000000001</v>
      </c>
      <c r="R429" s="14">
        <v>4.7637</v>
      </c>
      <c r="T429" s="14">
        <v>1.7807999999999999</v>
      </c>
      <c r="V429" s="17">
        <v>0</v>
      </c>
      <c r="X429" s="17">
        <v>291586</v>
      </c>
      <c r="Z429" s="17">
        <v>231003</v>
      </c>
      <c r="AB429" s="17">
        <v>60583</v>
      </c>
      <c r="AD429" s="17">
        <v>27220</v>
      </c>
      <c r="AF429" s="17">
        <v>21893</v>
      </c>
      <c r="AH429" s="17">
        <v>5327</v>
      </c>
      <c r="AJ429" s="17">
        <v>0</v>
      </c>
      <c r="AL429" s="17">
        <v>0</v>
      </c>
      <c r="AN429" s="17">
        <v>0</v>
      </c>
      <c r="AP429" s="172">
        <v>0</v>
      </c>
      <c r="AR429" s="17">
        <v>38986</v>
      </c>
      <c r="AT429" s="17">
        <v>185719</v>
      </c>
      <c r="AV429" s="185">
        <v>0</v>
      </c>
      <c r="AW429" s="1" t="s">
        <v>5655</v>
      </c>
      <c r="AX429" s="1" t="str">
        <f t="shared" si="6"/>
        <v>No</v>
      </c>
    </row>
    <row r="430" spans="1:50" x14ac:dyDescent="0.2">
      <c r="A430" s="1" t="s">
        <v>5940</v>
      </c>
      <c r="B430" s="1" t="s">
        <v>404</v>
      </c>
      <c r="C430" s="1" t="s">
        <v>20</v>
      </c>
      <c r="D430" s="174">
        <v>9151</v>
      </c>
      <c r="E430" s="177">
        <v>90151</v>
      </c>
      <c r="F430" s="1" t="s">
        <v>196</v>
      </c>
      <c r="G430" s="1" t="s">
        <v>192</v>
      </c>
      <c r="H430" s="17">
        <v>12150996</v>
      </c>
      <c r="I430" s="12">
        <v>195</v>
      </c>
      <c r="J430" s="1" t="s">
        <v>21</v>
      </c>
      <c r="K430" s="1" t="s">
        <v>12</v>
      </c>
      <c r="L430" s="4">
        <v>195</v>
      </c>
      <c r="N430" s="186">
        <v>40</v>
      </c>
      <c r="P430" s="14">
        <v>36.280900000000003</v>
      </c>
      <c r="R430" s="14">
        <v>30.9039</v>
      </c>
      <c r="T430" s="14">
        <v>38.1</v>
      </c>
      <c r="V430" s="17">
        <v>13623235</v>
      </c>
      <c r="X430" s="17">
        <v>13810072</v>
      </c>
      <c r="Z430" s="17">
        <v>13513335</v>
      </c>
      <c r="AB430" s="17">
        <v>296737</v>
      </c>
      <c r="AD430" s="17">
        <v>409293</v>
      </c>
      <c r="AF430" s="17">
        <v>372464</v>
      </c>
      <c r="AH430" s="17">
        <v>36829</v>
      </c>
      <c r="AJ430" s="17">
        <v>2837226</v>
      </c>
      <c r="AL430" s="17">
        <v>2768502</v>
      </c>
      <c r="AN430" s="17">
        <v>84838</v>
      </c>
      <c r="AP430" s="172">
        <v>76604</v>
      </c>
      <c r="AR430" s="17">
        <v>14190870</v>
      </c>
      <c r="AT430" s="17">
        <v>438553704</v>
      </c>
      <c r="AV430" s="185">
        <v>826.8</v>
      </c>
      <c r="AW430" s="1" t="s">
        <v>5655</v>
      </c>
      <c r="AX430" s="1" t="str">
        <f t="shared" si="6"/>
        <v>No</v>
      </c>
    </row>
    <row r="431" spans="1:50" x14ac:dyDescent="0.2">
      <c r="A431" s="1" t="s">
        <v>5942</v>
      </c>
      <c r="B431" s="1" t="s">
        <v>592</v>
      </c>
      <c r="C431" s="1" t="s">
        <v>89</v>
      </c>
      <c r="D431" s="174">
        <v>6006</v>
      </c>
      <c r="E431" s="177">
        <v>60006</v>
      </c>
      <c r="F431" s="1" t="s">
        <v>194</v>
      </c>
      <c r="G431" s="1" t="s">
        <v>192</v>
      </c>
      <c r="H431" s="17">
        <v>803086</v>
      </c>
      <c r="I431" s="12">
        <v>193</v>
      </c>
      <c r="J431" s="1" t="s">
        <v>10</v>
      </c>
      <c r="K431" s="1" t="s">
        <v>12</v>
      </c>
      <c r="L431" s="4">
        <v>58</v>
      </c>
      <c r="N431" s="186">
        <v>0</v>
      </c>
      <c r="P431" s="14">
        <v>17.326699999999999</v>
      </c>
      <c r="R431" s="14">
        <v>9.3720999999999997</v>
      </c>
      <c r="T431" s="14">
        <v>2.0464000000000002</v>
      </c>
      <c r="V431" s="17">
        <v>0</v>
      </c>
      <c r="X431" s="17">
        <v>3157436</v>
      </c>
      <c r="Z431" s="17">
        <v>2740509</v>
      </c>
      <c r="AB431" s="17">
        <v>416927</v>
      </c>
      <c r="AD431" s="17">
        <v>179190</v>
      </c>
      <c r="AF431" s="17">
        <v>158167</v>
      </c>
      <c r="AH431" s="17">
        <v>21023</v>
      </c>
      <c r="AJ431" s="17">
        <v>0</v>
      </c>
      <c r="AL431" s="17">
        <v>0</v>
      </c>
      <c r="AN431" s="17">
        <v>0</v>
      </c>
      <c r="AP431" s="172">
        <v>0</v>
      </c>
      <c r="AR431" s="17">
        <v>323674</v>
      </c>
      <c r="AT431" s="17">
        <v>3033504</v>
      </c>
      <c r="AV431" s="185">
        <v>0</v>
      </c>
      <c r="AW431" s="1" t="s">
        <v>5655</v>
      </c>
      <c r="AX431" s="1" t="str">
        <f t="shared" si="6"/>
        <v>No</v>
      </c>
    </row>
    <row r="432" spans="1:50" x14ac:dyDescent="0.2">
      <c r="A432" s="1" t="s">
        <v>5941</v>
      </c>
      <c r="B432" s="1" t="s">
        <v>789</v>
      </c>
      <c r="C432" s="1" t="s">
        <v>71</v>
      </c>
      <c r="D432" s="174">
        <v>6019</v>
      </c>
      <c r="E432" s="177">
        <v>60019</v>
      </c>
      <c r="F432" s="1" t="s">
        <v>194</v>
      </c>
      <c r="G432" s="1" t="s">
        <v>192</v>
      </c>
      <c r="H432" s="17">
        <v>741318</v>
      </c>
      <c r="I432" s="12">
        <v>193</v>
      </c>
      <c r="J432" s="1" t="s">
        <v>11</v>
      </c>
      <c r="K432" s="1" t="s">
        <v>8</v>
      </c>
      <c r="L432" s="4">
        <v>131</v>
      </c>
      <c r="N432" s="186">
        <v>0</v>
      </c>
      <c r="P432" s="14">
        <v>13.2349</v>
      </c>
      <c r="R432" s="14">
        <v>3.4033000000000002</v>
      </c>
      <c r="T432" s="14">
        <v>23.933700000000002</v>
      </c>
      <c r="V432" s="17">
        <v>5345023</v>
      </c>
      <c r="X432" s="17">
        <v>6320826</v>
      </c>
      <c r="Z432" s="17">
        <v>5341575</v>
      </c>
      <c r="AB432" s="17">
        <v>979251</v>
      </c>
      <c r="AD432" s="17">
        <v>434756</v>
      </c>
      <c r="AF432" s="17">
        <v>403598</v>
      </c>
      <c r="AH432" s="17">
        <v>31158</v>
      </c>
      <c r="AJ432" s="17">
        <v>0</v>
      </c>
      <c r="AL432" s="17">
        <v>0</v>
      </c>
      <c r="AN432" s="17">
        <v>0</v>
      </c>
      <c r="AP432" s="172">
        <v>0</v>
      </c>
      <c r="AR432" s="17">
        <v>9659576</v>
      </c>
      <c r="AT432" s="17">
        <v>32874779</v>
      </c>
      <c r="AV432" s="185">
        <v>705.1</v>
      </c>
      <c r="AW432" s="1" t="s">
        <v>5655</v>
      </c>
      <c r="AX432" s="1" t="str">
        <f t="shared" si="6"/>
        <v>No</v>
      </c>
    </row>
    <row r="433" spans="1:50" x14ac:dyDescent="0.2">
      <c r="A433" s="1" t="s">
        <v>5941</v>
      </c>
      <c r="B433" s="1" t="s">
        <v>789</v>
      </c>
      <c r="C433" s="1" t="s">
        <v>71</v>
      </c>
      <c r="D433" s="174">
        <v>6019</v>
      </c>
      <c r="E433" s="177">
        <v>60019</v>
      </c>
      <c r="F433" s="1" t="s">
        <v>194</v>
      </c>
      <c r="G433" s="1" t="s">
        <v>192</v>
      </c>
      <c r="H433" s="17">
        <v>741318</v>
      </c>
      <c r="I433" s="12">
        <v>193</v>
      </c>
      <c r="J433" s="1" t="s">
        <v>10</v>
      </c>
      <c r="K433" s="1" t="s">
        <v>8</v>
      </c>
      <c r="L433" s="4">
        <v>62</v>
      </c>
      <c r="N433" s="186">
        <v>0</v>
      </c>
      <c r="P433" s="14">
        <v>16.982199999999999</v>
      </c>
      <c r="R433" s="14">
        <v>8.5456000000000003</v>
      </c>
      <c r="T433" s="14">
        <v>2.0859999999999999</v>
      </c>
      <c r="V433" s="17">
        <v>0</v>
      </c>
      <c r="X433" s="17">
        <v>2472549</v>
      </c>
      <c r="Z433" s="17">
        <v>2142818</v>
      </c>
      <c r="AB433" s="17">
        <v>329731</v>
      </c>
      <c r="AD433" s="17">
        <v>142619</v>
      </c>
      <c r="AF433" s="17">
        <v>126180</v>
      </c>
      <c r="AH433" s="17">
        <v>16439</v>
      </c>
      <c r="AJ433" s="17">
        <v>0</v>
      </c>
      <c r="AL433" s="17">
        <v>0</v>
      </c>
      <c r="AN433" s="17">
        <v>0</v>
      </c>
      <c r="AP433" s="172">
        <v>0</v>
      </c>
      <c r="AR433" s="17">
        <v>263207</v>
      </c>
      <c r="AT433" s="17">
        <v>2249258</v>
      </c>
      <c r="AV433" s="185">
        <v>0</v>
      </c>
      <c r="AW433" s="1" t="s">
        <v>5655</v>
      </c>
      <c r="AX433" s="1" t="str">
        <f t="shared" si="6"/>
        <v>No</v>
      </c>
    </row>
    <row r="434" spans="1:50" x14ac:dyDescent="0.2">
      <c r="A434" s="1" t="s">
        <v>5942</v>
      </c>
      <c r="B434" s="1" t="s">
        <v>592</v>
      </c>
      <c r="C434" s="1" t="s">
        <v>89</v>
      </c>
      <c r="D434" s="174">
        <v>6006</v>
      </c>
      <c r="E434" s="177">
        <v>60006</v>
      </c>
      <c r="F434" s="1" t="s">
        <v>194</v>
      </c>
      <c r="G434" s="1" t="s">
        <v>192</v>
      </c>
      <c r="H434" s="17">
        <v>803086</v>
      </c>
      <c r="I434" s="12">
        <v>193</v>
      </c>
      <c r="J434" s="1" t="s">
        <v>11</v>
      </c>
      <c r="K434" s="1" t="s">
        <v>8</v>
      </c>
      <c r="L434" s="4">
        <v>135</v>
      </c>
      <c r="N434" s="186">
        <v>0</v>
      </c>
      <c r="P434" s="14">
        <v>13.161799999999999</v>
      </c>
      <c r="R434" s="14">
        <v>5.8457999999999997</v>
      </c>
      <c r="T434" s="14">
        <v>23.185600000000001</v>
      </c>
      <c r="V434" s="17">
        <v>7266685</v>
      </c>
      <c r="X434" s="17">
        <v>8078258</v>
      </c>
      <c r="Z434" s="17">
        <v>7261811</v>
      </c>
      <c r="AB434" s="17">
        <v>816447</v>
      </c>
      <c r="AD434" s="17">
        <v>599713</v>
      </c>
      <c r="AF434" s="17">
        <v>551733</v>
      </c>
      <c r="AH434" s="17">
        <v>47980</v>
      </c>
      <c r="AJ434" s="17">
        <v>0</v>
      </c>
      <c r="AL434" s="17">
        <v>0</v>
      </c>
      <c r="AN434" s="17">
        <v>0</v>
      </c>
      <c r="AP434" s="172">
        <v>0</v>
      </c>
      <c r="AR434" s="17">
        <v>12792258</v>
      </c>
      <c r="AT434" s="17">
        <v>74781311</v>
      </c>
      <c r="AV434" s="185">
        <v>717.7</v>
      </c>
      <c r="AW434" s="1" t="s">
        <v>5655</v>
      </c>
      <c r="AX434" s="1" t="str">
        <f t="shared" si="6"/>
        <v>No</v>
      </c>
    </row>
    <row r="435" spans="1:50" x14ac:dyDescent="0.2">
      <c r="A435" s="1" t="s">
        <v>536</v>
      </c>
      <c r="B435" s="1" t="s">
        <v>537</v>
      </c>
      <c r="C435" s="1" t="s">
        <v>66</v>
      </c>
      <c r="D435" s="174">
        <v>2126</v>
      </c>
      <c r="E435" s="177">
        <v>20126</v>
      </c>
      <c r="F435" s="1" t="s">
        <v>208</v>
      </c>
      <c r="G435" s="1" t="s">
        <v>192</v>
      </c>
      <c r="H435" s="17">
        <v>18351295</v>
      </c>
      <c r="I435" s="12">
        <v>184</v>
      </c>
      <c r="J435" s="1" t="s">
        <v>22</v>
      </c>
      <c r="K435" s="1" t="s">
        <v>8</v>
      </c>
      <c r="L435" s="4">
        <v>184</v>
      </c>
      <c r="N435" s="186">
        <v>0</v>
      </c>
      <c r="P435" s="14">
        <v>44.412399999999998</v>
      </c>
      <c r="R435" s="14">
        <v>45.523000000000003</v>
      </c>
      <c r="T435" s="14">
        <v>20.364899999999999</v>
      </c>
      <c r="V435" s="17">
        <v>9586364</v>
      </c>
      <c r="X435" s="17">
        <v>10242487</v>
      </c>
      <c r="Z435" s="17">
        <v>9399351</v>
      </c>
      <c r="AB435" s="17">
        <v>843136</v>
      </c>
      <c r="AD435" s="17">
        <v>230168</v>
      </c>
      <c r="AF435" s="17">
        <v>211638</v>
      </c>
      <c r="AH435" s="17">
        <v>18530</v>
      </c>
      <c r="AJ435" s="17">
        <v>0</v>
      </c>
      <c r="AL435" s="17">
        <v>0</v>
      </c>
      <c r="AN435" s="17">
        <v>0</v>
      </c>
      <c r="AP435" s="172">
        <v>0</v>
      </c>
      <c r="AR435" s="17">
        <v>4309984</v>
      </c>
      <c r="AT435" s="17">
        <v>196203402</v>
      </c>
      <c r="AV435" s="185">
        <v>1714.9</v>
      </c>
      <c r="AW435" s="1" t="s">
        <v>5655</v>
      </c>
      <c r="AX435" s="1" t="str">
        <f t="shared" si="6"/>
        <v>No</v>
      </c>
    </row>
    <row r="436" spans="1:50" x14ac:dyDescent="0.2">
      <c r="A436" s="1" t="s">
        <v>1890</v>
      </c>
      <c r="B436" s="1" t="s">
        <v>1891</v>
      </c>
      <c r="C436" s="1" t="s">
        <v>50</v>
      </c>
      <c r="D436" s="174" t="s">
        <v>1892</v>
      </c>
      <c r="E436" s="177" t="s">
        <v>1893</v>
      </c>
      <c r="F436" s="1" t="s">
        <v>242</v>
      </c>
      <c r="G436" s="1" t="s">
        <v>229</v>
      </c>
      <c r="H436" s="17">
        <v>0</v>
      </c>
      <c r="I436" s="12">
        <v>183</v>
      </c>
      <c r="J436" s="1" t="s">
        <v>10</v>
      </c>
      <c r="K436" s="1" t="s">
        <v>8</v>
      </c>
      <c r="L436" s="4">
        <v>183</v>
      </c>
      <c r="N436" s="186">
        <v>0</v>
      </c>
      <c r="P436" s="14">
        <v>22.796199999999999</v>
      </c>
      <c r="R436" s="14">
        <v>0</v>
      </c>
      <c r="T436" s="14">
        <v>1.9225000000000001</v>
      </c>
      <c r="V436" s="17">
        <v>0</v>
      </c>
      <c r="X436" s="17">
        <v>0</v>
      </c>
      <c r="Z436" s="17">
        <v>7473947</v>
      </c>
      <c r="AB436" s="17">
        <v>0</v>
      </c>
      <c r="AD436" s="17">
        <v>0</v>
      </c>
      <c r="AF436" s="17">
        <v>327860</v>
      </c>
      <c r="AH436" s="17">
        <v>0</v>
      </c>
      <c r="AJ436" s="17">
        <v>0</v>
      </c>
      <c r="AL436" s="17">
        <v>0</v>
      </c>
      <c r="AN436" s="17">
        <v>0</v>
      </c>
      <c r="AP436" s="172">
        <v>0</v>
      </c>
      <c r="AR436" s="17">
        <v>630313</v>
      </c>
      <c r="AT436" s="17">
        <v>0</v>
      </c>
      <c r="AV436" s="185">
        <v>0</v>
      </c>
      <c r="AW436" s="1" t="s">
        <v>5655</v>
      </c>
      <c r="AX436" s="1" t="str">
        <f t="shared" si="6"/>
        <v>No</v>
      </c>
    </row>
    <row r="437" spans="1:50" x14ac:dyDescent="0.2">
      <c r="A437" s="1" t="s">
        <v>5943</v>
      </c>
      <c r="B437" s="1" t="s">
        <v>283</v>
      </c>
      <c r="C437" s="1" t="s">
        <v>81</v>
      </c>
      <c r="E437" s="177">
        <v>30202</v>
      </c>
      <c r="F437" s="1" t="s">
        <v>196</v>
      </c>
      <c r="G437" s="1" t="s">
        <v>192</v>
      </c>
      <c r="H437" s="17">
        <v>402004</v>
      </c>
      <c r="I437" s="12">
        <v>182</v>
      </c>
      <c r="J437" s="1" t="s">
        <v>11</v>
      </c>
      <c r="K437" s="1" t="s">
        <v>8</v>
      </c>
      <c r="L437" s="4">
        <v>76</v>
      </c>
      <c r="N437" s="186">
        <v>0</v>
      </c>
      <c r="P437" s="14">
        <v>12.832599999999999</v>
      </c>
      <c r="R437" s="14">
        <v>4.4029999999999996</v>
      </c>
      <c r="T437" s="14">
        <v>19.144600000000001</v>
      </c>
      <c r="V437" s="17">
        <v>3129793</v>
      </c>
      <c r="X437" s="17">
        <v>3270262</v>
      </c>
      <c r="Z437" s="17">
        <v>3124119</v>
      </c>
      <c r="AB437" s="17">
        <v>146143</v>
      </c>
      <c r="AD437" s="17">
        <v>252453</v>
      </c>
      <c r="AF437" s="17">
        <v>243451</v>
      </c>
      <c r="AH437" s="17">
        <v>9002</v>
      </c>
      <c r="AJ437" s="17">
        <v>0</v>
      </c>
      <c r="AL437" s="17">
        <v>0</v>
      </c>
      <c r="AN437" s="17">
        <v>0</v>
      </c>
      <c r="AP437" s="172">
        <v>0</v>
      </c>
      <c r="AR437" s="17">
        <v>4660772</v>
      </c>
      <c r="AT437" s="17">
        <v>20521491</v>
      </c>
      <c r="AV437" s="185">
        <v>736</v>
      </c>
      <c r="AW437" s="1" t="s">
        <v>5655</v>
      </c>
      <c r="AX437" s="1" t="str">
        <f t="shared" si="6"/>
        <v>No</v>
      </c>
    </row>
    <row r="438" spans="1:50" x14ac:dyDescent="0.2">
      <c r="A438" s="1" t="s">
        <v>5943</v>
      </c>
      <c r="B438" s="1" t="s">
        <v>283</v>
      </c>
      <c r="C438" s="1" t="s">
        <v>81</v>
      </c>
      <c r="E438" s="177">
        <v>30202</v>
      </c>
      <c r="F438" s="1" t="s">
        <v>196</v>
      </c>
      <c r="G438" s="1" t="s">
        <v>192</v>
      </c>
      <c r="H438" s="17">
        <v>402004</v>
      </c>
      <c r="I438" s="12">
        <v>182</v>
      </c>
      <c r="J438" s="1" t="s">
        <v>10</v>
      </c>
      <c r="K438" s="1" t="s">
        <v>12</v>
      </c>
      <c r="L438" s="4">
        <v>71</v>
      </c>
      <c r="N438" s="186">
        <v>0</v>
      </c>
      <c r="P438" s="14">
        <v>16.183299999999999</v>
      </c>
      <c r="R438" s="14">
        <v>12.193099999999999</v>
      </c>
      <c r="T438" s="14">
        <v>2.3016000000000001</v>
      </c>
      <c r="V438" s="17">
        <v>0</v>
      </c>
      <c r="X438" s="17">
        <v>3017364</v>
      </c>
      <c r="Z438" s="17">
        <v>2372086</v>
      </c>
      <c r="AB438" s="17">
        <v>645278</v>
      </c>
      <c r="AD438" s="17">
        <v>187740</v>
      </c>
      <c r="AF438" s="17">
        <v>146576</v>
      </c>
      <c r="AH438" s="17">
        <v>41164</v>
      </c>
      <c r="AJ438" s="17">
        <v>0</v>
      </c>
      <c r="AL438" s="17">
        <v>0</v>
      </c>
      <c r="AN438" s="17">
        <v>0</v>
      </c>
      <c r="AP438" s="172">
        <v>0</v>
      </c>
      <c r="AR438" s="17">
        <v>337362</v>
      </c>
      <c r="AT438" s="17">
        <v>4113483</v>
      </c>
      <c r="AV438" s="185">
        <v>0</v>
      </c>
      <c r="AW438" s="1" t="s">
        <v>5655</v>
      </c>
      <c r="AX438" s="1" t="str">
        <f t="shared" si="6"/>
        <v>No</v>
      </c>
    </row>
    <row r="439" spans="1:50" x14ac:dyDescent="0.2">
      <c r="A439" s="1" t="s">
        <v>5943</v>
      </c>
      <c r="B439" s="1" t="s">
        <v>283</v>
      </c>
      <c r="C439" s="1" t="s">
        <v>81</v>
      </c>
      <c r="E439" s="177">
        <v>30202</v>
      </c>
      <c r="F439" s="1" t="s">
        <v>196</v>
      </c>
      <c r="G439" s="1" t="s">
        <v>192</v>
      </c>
      <c r="H439" s="17">
        <v>402004</v>
      </c>
      <c r="I439" s="12">
        <v>182</v>
      </c>
      <c r="J439" s="1" t="s">
        <v>10</v>
      </c>
      <c r="K439" s="1" t="s">
        <v>8</v>
      </c>
      <c r="L439" s="4">
        <v>35</v>
      </c>
      <c r="N439" s="186">
        <v>0</v>
      </c>
      <c r="P439" s="14">
        <v>13.385400000000001</v>
      </c>
      <c r="R439" s="14">
        <v>6.4596</v>
      </c>
      <c r="S439" s="12" t="s">
        <v>101</v>
      </c>
      <c r="T439" s="14">
        <v>3.2281</v>
      </c>
      <c r="V439" s="17">
        <v>0</v>
      </c>
      <c r="X439" s="17">
        <v>818911</v>
      </c>
      <c r="Z439" s="17">
        <v>709640</v>
      </c>
      <c r="AB439" s="17">
        <v>109271</v>
      </c>
      <c r="AD439" s="17">
        <v>60523</v>
      </c>
      <c r="AF439" s="17">
        <v>53016</v>
      </c>
      <c r="AH439" s="17">
        <v>7507</v>
      </c>
      <c r="AJ439" s="17">
        <v>0</v>
      </c>
      <c r="AL439" s="17">
        <v>0</v>
      </c>
      <c r="AN439" s="17">
        <v>0</v>
      </c>
      <c r="AP439" s="172">
        <v>0</v>
      </c>
      <c r="AR439" s="17">
        <v>171139</v>
      </c>
      <c r="AT439" s="17">
        <v>1105484</v>
      </c>
      <c r="AU439" s="1" t="s">
        <v>101</v>
      </c>
      <c r="AV439" s="185">
        <v>0</v>
      </c>
      <c r="AW439" s="1" t="s">
        <v>5655</v>
      </c>
      <c r="AX439" s="1" t="str">
        <f t="shared" si="6"/>
        <v>Yes</v>
      </c>
    </row>
    <row r="440" spans="1:50" x14ac:dyDescent="0.2">
      <c r="A440" s="1" t="s">
        <v>428</v>
      </c>
      <c r="B440" s="1" t="s">
        <v>429</v>
      </c>
      <c r="C440" s="1" t="s">
        <v>94</v>
      </c>
      <c r="D440" s="174">
        <v>24</v>
      </c>
      <c r="E440" s="177">
        <v>24</v>
      </c>
      <c r="F440" s="1" t="s">
        <v>196</v>
      </c>
      <c r="G440" s="1" t="s">
        <v>192</v>
      </c>
      <c r="H440" s="17">
        <v>1849898</v>
      </c>
      <c r="I440" s="12">
        <v>180</v>
      </c>
      <c r="J440" s="1" t="s">
        <v>13</v>
      </c>
      <c r="K440" s="1" t="s">
        <v>8</v>
      </c>
      <c r="L440" s="4">
        <v>24</v>
      </c>
      <c r="N440" s="186">
        <v>0</v>
      </c>
      <c r="P440" s="14">
        <v>32.3977</v>
      </c>
      <c r="R440" s="14">
        <v>25.2258</v>
      </c>
      <c r="T440" s="14">
        <v>5.7506000000000004</v>
      </c>
      <c r="V440" s="17">
        <v>0</v>
      </c>
      <c r="X440" s="17">
        <v>249138</v>
      </c>
      <c r="Z440" s="17">
        <v>249138</v>
      </c>
      <c r="AB440" s="17">
        <v>0</v>
      </c>
      <c r="AD440" s="17">
        <v>7690</v>
      </c>
      <c r="AF440" s="17">
        <v>7690</v>
      </c>
      <c r="AH440" s="17">
        <v>0</v>
      </c>
      <c r="AJ440" s="17">
        <v>0</v>
      </c>
      <c r="AL440" s="17">
        <v>0</v>
      </c>
      <c r="AN440" s="17">
        <v>0</v>
      </c>
      <c r="AP440" s="172">
        <v>0</v>
      </c>
      <c r="AR440" s="17">
        <v>44222</v>
      </c>
      <c r="AT440" s="17">
        <v>1115534</v>
      </c>
      <c r="AV440" s="185">
        <v>0</v>
      </c>
      <c r="AW440" s="1" t="s">
        <v>5655</v>
      </c>
      <c r="AX440" s="1" t="str">
        <f t="shared" si="6"/>
        <v>No</v>
      </c>
    </row>
    <row r="441" spans="1:50" x14ac:dyDescent="0.2">
      <c r="A441" s="1" t="s">
        <v>428</v>
      </c>
      <c r="B441" s="1" t="s">
        <v>429</v>
      </c>
      <c r="C441" s="1" t="s">
        <v>94</v>
      </c>
      <c r="D441" s="174">
        <v>24</v>
      </c>
      <c r="E441" s="177">
        <v>24</v>
      </c>
      <c r="F441" s="1" t="s">
        <v>196</v>
      </c>
      <c r="G441" s="1" t="s">
        <v>192</v>
      </c>
      <c r="H441" s="17">
        <v>1849898</v>
      </c>
      <c r="I441" s="12">
        <v>180</v>
      </c>
      <c r="J441" s="1" t="s">
        <v>11</v>
      </c>
      <c r="K441" s="1" t="s">
        <v>8</v>
      </c>
      <c r="L441" s="4">
        <v>101</v>
      </c>
      <c r="N441" s="186">
        <v>0</v>
      </c>
      <c r="P441" s="14">
        <v>14.2369</v>
      </c>
      <c r="R441" s="14">
        <v>4.4283999999999999</v>
      </c>
      <c r="T441" s="14">
        <v>21.630800000000001</v>
      </c>
      <c r="V441" s="17">
        <v>3900924</v>
      </c>
      <c r="X441" s="17">
        <v>4679699</v>
      </c>
      <c r="Z441" s="17">
        <v>3895673</v>
      </c>
      <c r="AB441" s="17">
        <v>784026</v>
      </c>
      <c r="AD441" s="17">
        <v>302330</v>
      </c>
      <c r="AF441" s="17">
        <v>273632</v>
      </c>
      <c r="AH441" s="17">
        <v>28698</v>
      </c>
      <c r="AJ441" s="17">
        <v>0</v>
      </c>
      <c r="AL441" s="17">
        <v>0</v>
      </c>
      <c r="AN441" s="17">
        <v>0</v>
      </c>
      <c r="AP441" s="172">
        <v>0</v>
      </c>
      <c r="AR441" s="17">
        <v>5918875</v>
      </c>
      <c r="AT441" s="17">
        <v>26211237</v>
      </c>
      <c r="AV441" s="185">
        <v>469.75</v>
      </c>
      <c r="AW441" s="1" t="s">
        <v>5655</v>
      </c>
      <c r="AX441" s="1" t="str">
        <f t="shared" si="6"/>
        <v>No</v>
      </c>
    </row>
    <row r="442" spans="1:50" x14ac:dyDescent="0.2">
      <c r="A442" s="1" t="s">
        <v>428</v>
      </c>
      <c r="B442" s="1" t="s">
        <v>429</v>
      </c>
      <c r="C442" s="1" t="s">
        <v>94</v>
      </c>
      <c r="D442" s="174">
        <v>24</v>
      </c>
      <c r="E442" s="177">
        <v>24</v>
      </c>
      <c r="F442" s="1" t="s">
        <v>196</v>
      </c>
      <c r="G442" s="1" t="s">
        <v>192</v>
      </c>
      <c r="H442" s="17">
        <v>1849898</v>
      </c>
      <c r="I442" s="12">
        <v>180</v>
      </c>
      <c r="J442" s="1" t="s">
        <v>10</v>
      </c>
      <c r="K442" s="1" t="s">
        <v>8</v>
      </c>
      <c r="L442" s="4">
        <v>55</v>
      </c>
      <c r="N442" s="186">
        <v>0</v>
      </c>
      <c r="P442" s="14">
        <v>16.565100000000001</v>
      </c>
      <c r="R442" s="14">
        <v>7.2339000000000002</v>
      </c>
      <c r="T442" s="14">
        <v>2.7513999999999998</v>
      </c>
      <c r="V442" s="17">
        <v>0</v>
      </c>
      <c r="X442" s="17">
        <v>1716798</v>
      </c>
      <c r="Z442" s="17">
        <v>1551236</v>
      </c>
      <c r="AB442" s="17">
        <v>165562</v>
      </c>
      <c r="AD442" s="17">
        <v>102181</v>
      </c>
      <c r="AF442" s="17">
        <v>93645</v>
      </c>
      <c r="AH442" s="17">
        <v>8536</v>
      </c>
      <c r="AJ442" s="17">
        <v>0</v>
      </c>
      <c r="AL442" s="17">
        <v>0</v>
      </c>
      <c r="AN442" s="17">
        <v>0</v>
      </c>
      <c r="AP442" s="172">
        <v>0</v>
      </c>
      <c r="AR442" s="17">
        <v>257655</v>
      </c>
      <c r="AT442" s="17">
        <v>1863845</v>
      </c>
      <c r="AV442" s="185">
        <v>0</v>
      </c>
      <c r="AW442" s="1" t="s">
        <v>5655</v>
      </c>
      <c r="AX442" s="1" t="str">
        <f t="shared" si="6"/>
        <v>No</v>
      </c>
    </row>
    <row r="443" spans="1:50" x14ac:dyDescent="0.2">
      <c r="A443" s="1" t="s">
        <v>3504</v>
      </c>
      <c r="B443" s="1" t="s">
        <v>3505</v>
      </c>
      <c r="C443" s="1" t="s">
        <v>79</v>
      </c>
      <c r="D443" s="174" t="s">
        <v>3506</v>
      </c>
      <c r="E443" s="177" t="s">
        <v>3507</v>
      </c>
      <c r="F443" s="1" t="s">
        <v>242</v>
      </c>
      <c r="G443" s="1" t="s">
        <v>229</v>
      </c>
      <c r="H443" s="17">
        <v>0</v>
      </c>
      <c r="I443" s="12">
        <v>179</v>
      </c>
      <c r="J443" s="1" t="s">
        <v>10</v>
      </c>
      <c r="K443" s="1" t="s">
        <v>8</v>
      </c>
      <c r="L443" s="4">
        <v>179</v>
      </c>
      <c r="N443" s="186">
        <v>0</v>
      </c>
      <c r="P443" s="14">
        <v>18.2713</v>
      </c>
      <c r="R443" s="14">
        <v>0</v>
      </c>
      <c r="T443" s="14">
        <v>2.3016000000000001</v>
      </c>
      <c r="V443" s="17">
        <v>0</v>
      </c>
      <c r="X443" s="17">
        <v>0</v>
      </c>
      <c r="Z443" s="17">
        <v>4851680</v>
      </c>
      <c r="AB443" s="17">
        <v>0</v>
      </c>
      <c r="AD443" s="17">
        <v>0</v>
      </c>
      <c r="AF443" s="17">
        <v>265536</v>
      </c>
      <c r="AH443" s="17">
        <v>0</v>
      </c>
      <c r="AJ443" s="17">
        <v>0</v>
      </c>
      <c r="AL443" s="17">
        <v>0</v>
      </c>
      <c r="AN443" s="17">
        <v>0</v>
      </c>
      <c r="AP443" s="172">
        <v>0</v>
      </c>
      <c r="AR443" s="17">
        <v>611157</v>
      </c>
      <c r="AT443" s="17">
        <v>0</v>
      </c>
      <c r="AV443" s="185">
        <v>0</v>
      </c>
      <c r="AW443" s="1" t="s">
        <v>5655</v>
      </c>
      <c r="AX443" s="1" t="str">
        <f t="shared" si="6"/>
        <v>No</v>
      </c>
    </row>
    <row r="444" spans="1:50" x14ac:dyDescent="0.2">
      <c r="A444" s="1" t="s">
        <v>632</v>
      </c>
      <c r="B444" s="1" t="s">
        <v>633</v>
      </c>
      <c r="C444" s="1" t="s">
        <v>52</v>
      </c>
      <c r="D444" s="174">
        <v>1061</v>
      </c>
      <c r="E444" s="177">
        <v>10061</v>
      </c>
      <c r="F444" s="1" t="s">
        <v>196</v>
      </c>
      <c r="G444" s="1" t="s">
        <v>192</v>
      </c>
      <c r="H444" s="17">
        <v>116960</v>
      </c>
      <c r="I444" s="12">
        <v>179</v>
      </c>
      <c r="J444" s="1" t="s">
        <v>10</v>
      </c>
      <c r="K444" s="1" t="s">
        <v>12</v>
      </c>
      <c r="L444" s="4">
        <v>150</v>
      </c>
      <c r="N444" s="186">
        <v>0</v>
      </c>
      <c r="P444" s="14">
        <v>15.1983</v>
      </c>
      <c r="R444" s="14">
        <v>13.139099999999999</v>
      </c>
      <c r="S444" s="12" t="s">
        <v>102</v>
      </c>
      <c r="T444" s="14">
        <v>2.3696000000000002</v>
      </c>
      <c r="V444" s="17">
        <v>0</v>
      </c>
      <c r="X444" s="17">
        <v>2950170</v>
      </c>
      <c r="Z444" s="17">
        <v>2473680</v>
      </c>
      <c r="AB444" s="17">
        <v>476490</v>
      </c>
      <c r="AD444" s="17">
        <v>188755</v>
      </c>
      <c r="AF444" s="17">
        <v>162760</v>
      </c>
      <c r="AH444" s="17">
        <v>25995</v>
      </c>
      <c r="AJ444" s="17">
        <v>0</v>
      </c>
      <c r="AL444" s="17">
        <v>0</v>
      </c>
      <c r="AN444" s="17">
        <v>0</v>
      </c>
      <c r="AP444" s="172">
        <v>0</v>
      </c>
      <c r="AR444" s="17">
        <v>385671</v>
      </c>
      <c r="AT444" s="17">
        <v>5067379</v>
      </c>
      <c r="AU444" s="1" t="s">
        <v>102</v>
      </c>
      <c r="AV444" s="185">
        <v>0</v>
      </c>
      <c r="AW444" s="1" t="s">
        <v>5655</v>
      </c>
      <c r="AX444" s="1" t="str">
        <f t="shared" si="6"/>
        <v>Yes</v>
      </c>
    </row>
    <row r="445" spans="1:50" x14ac:dyDescent="0.2">
      <c r="A445" s="1" t="s">
        <v>632</v>
      </c>
      <c r="B445" s="1" t="s">
        <v>633</v>
      </c>
      <c r="C445" s="1" t="s">
        <v>52</v>
      </c>
      <c r="D445" s="174">
        <v>1061</v>
      </c>
      <c r="E445" s="177">
        <v>10061</v>
      </c>
      <c r="F445" s="1" t="s">
        <v>196</v>
      </c>
      <c r="G445" s="1" t="s">
        <v>192</v>
      </c>
      <c r="H445" s="17">
        <v>116960</v>
      </c>
      <c r="I445" s="12">
        <v>179</v>
      </c>
      <c r="J445" s="1" t="s">
        <v>11</v>
      </c>
      <c r="K445" s="1" t="s">
        <v>12</v>
      </c>
      <c r="L445" s="4">
        <v>20</v>
      </c>
      <c r="N445" s="186">
        <v>0</v>
      </c>
      <c r="P445" s="14">
        <v>15.0014</v>
      </c>
      <c r="R445" s="14">
        <v>4.1500000000000004</v>
      </c>
      <c r="T445" s="14">
        <v>11.771699999999999</v>
      </c>
      <c r="V445" s="17">
        <v>685537</v>
      </c>
      <c r="X445" s="17">
        <v>702214</v>
      </c>
      <c r="Z445" s="17">
        <v>684392</v>
      </c>
      <c r="AB445" s="17">
        <v>17822</v>
      </c>
      <c r="AD445" s="17">
        <v>46651</v>
      </c>
      <c r="AF445" s="17">
        <v>45622</v>
      </c>
      <c r="AH445" s="17">
        <v>1029</v>
      </c>
      <c r="AJ445" s="17">
        <v>0</v>
      </c>
      <c r="AL445" s="17">
        <v>0</v>
      </c>
      <c r="AN445" s="17">
        <v>0</v>
      </c>
      <c r="AP445" s="172">
        <v>0</v>
      </c>
      <c r="AR445" s="17">
        <v>537050</v>
      </c>
      <c r="AT445" s="17">
        <v>2228758</v>
      </c>
      <c r="AV445" s="185">
        <v>195.9</v>
      </c>
      <c r="AW445" s="1" t="s">
        <v>5655</v>
      </c>
      <c r="AX445" s="1" t="str">
        <f t="shared" si="6"/>
        <v>No</v>
      </c>
    </row>
    <row r="446" spans="1:50" x14ac:dyDescent="0.2">
      <c r="A446" s="1" t="s">
        <v>632</v>
      </c>
      <c r="B446" s="1" t="s">
        <v>633</v>
      </c>
      <c r="C446" s="1" t="s">
        <v>52</v>
      </c>
      <c r="D446" s="174">
        <v>1061</v>
      </c>
      <c r="E446" s="177">
        <v>10061</v>
      </c>
      <c r="F446" s="1" t="s">
        <v>196</v>
      </c>
      <c r="G446" s="1" t="s">
        <v>192</v>
      </c>
      <c r="H446" s="17">
        <v>116960</v>
      </c>
      <c r="I446" s="12">
        <v>179</v>
      </c>
      <c r="J446" s="1" t="s">
        <v>15</v>
      </c>
      <c r="K446" s="1" t="s">
        <v>12</v>
      </c>
      <c r="L446" s="4">
        <v>9</v>
      </c>
      <c r="N446" s="186">
        <v>0</v>
      </c>
      <c r="P446" s="14">
        <v>25.4785</v>
      </c>
      <c r="R446" s="14">
        <v>7.3239999999999998</v>
      </c>
      <c r="T446" s="14">
        <v>2.9620000000000002</v>
      </c>
      <c r="V446" s="17">
        <v>0</v>
      </c>
      <c r="X446" s="17">
        <v>0</v>
      </c>
      <c r="Z446" s="17">
        <v>92487</v>
      </c>
      <c r="AB446" s="17">
        <v>0</v>
      </c>
      <c r="AD446" s="17">
        <v>0</v>
      </c>
      <c r="AF446" s="17">
        <v>3630</v>
      </c>
      <c r="AH446" s="17">
        <v>0</v>
      </c>
      <c r="AJ446" s="17">
        <v>0</v>
      </c>
      <c r="AL446" s="17">
        <v>0</v>
      </c>
      <c r="AN446" s="17">
        <v>0</v>
      </c>
      <c r="AP446" s="172">
        <v>0</v>
      </c>
      <c r="AR446" s="17">
        <v>10752</v>
      </c>
      <c r="AT446" s="17">
        <v>78748</v>
      </c>
      <c r="AV446" s="185">
        <v>0</v>
      </c>
      <c r="AW446" s="1" t="s">
        <v>5655</v>
      </c>
      <c r="AX446" s="1" t="str">
        <f t="shared" si="6"/>
        <v>No</v>
      </c>
    </row>
    <row r="447" spans="1:50" x14ac:dyDescent="0.2">
      <c r="A447" s="1" t="s">
        <v>617</v>
      </c>
      <c r="B447" s="1" t="s">
        <v>618</v>
      </c>
      <c r="C447" s="1" t="s">
        <v>77</v>
      </c>
      <c r="D447" s="174">
        <v>5017</v>
      </c>
      <c r="E447" s="177">
        <v>50017</v>
      </c>
      <c r="F447" s="1" t="s">
        <v>196</v>
      </c>
      <c r="G447" s="1" t="s">
        <v>192</v>
      </c>
      <c r="H447" s="17">
        <v>724091</v>
      </c>
      <c r="I447" s="12">
        <v>178</v>
      </c>
      <c r="J447" s="1" t="s">
        <v>10</v>
      </c>
      <c r="K447" s="1" t="s">
        <v>8</v>
      </c>
      <c r="L447" s="4">
        <v>57</v>
      </c>
      <c r="N447" s="186">
        <v>0</v>
      </c>
      <c r="P447" s="14">
        <v>14.294</v>
      </c>
      <c r="R447" s="14">
        <v>8.6903000000000006</v>
      </c>
      <c r="T447" s="14">
        <v>1.7138</v>
      </c>
      <c r="V447" s="17">
        <v>0</v>
      </c>
      <c r="X447" s="17">
        <v>2293383</v>
      </c>
      <c r="Z447" s="17">
        <v>1991316</v>
      </c>
      <c r="AB447" s="17">
        <v>302067</v>
      </c>
      <c r="AD447" s="17">
        <v>168222</v>
      </c>
      <c r="AF447" s="17">
        <v>139311</v>
      </c>
      <c r="AH447" s="17">
        <v>28911</v>
      </c>
      <c r="AJ447" s="17">
        <v>0</v>
      </c>
      <c r="AL447" s="17">
        <v>0</v>
      </c>
      <c r="AN447" s="17">
        <v>0</v>
      </c>
      <c r="AP447" s="172">
        <v>0</v>
      </c>
      <c r="AR447" s="17">
        <v>238749</v>
      </c>
      <c r="AT447" s="17">
        <v>2074794</v>
      </c>
      <c r="AV447" s="185">
        <v>0</v>
      </c>
      <c r="AW447" s="1" t="s">
        <v>5655</v>
      </c>
      <c r="AX447" s="1" t="str">
        <f t="shared" si="6"/>
        <v>No</v>
      </c>
    </row>
    <row r="448" spans="1:50" x14ac:dyDescent="0.2">
      <c r="A448" s="1" t="s">
        <v>617</v>
      </c>
      <c r="B448" s="1" t="s">
        <v>618</v>
      </c>
      <c r="C448" s="1" t="s">
        <v>77</v>
      </c>
      <c r="D448" s="174">
        <v>5017</v>
      </c>
      <c r="E448" s="177">
        <v>50017</v>
      </c>
      <c r="F448" s="1" t="s">
        <v>196</v>
      </c>
      <c r="G448" s="1" t="s">
        <v>192</v>
      </c>
      <c r="H448" s="17">
        <v>724091</v>
      </c>
      <c r="I448" s="12">
        <v>178</v>
      </c>
      <c r="J448" s="1" t="s">
        <v>30</v>
      </c>
      <c r="K448" s="1" t="s">
        <v>8</v>
      </c>
      <c r="L448" s="4">
        <v>26</v>
      </c>
      <c r="N448" s="186">
        <v>0</v>
      </c>
      <c r="P448" s="14">
        <v>10.7338</v>
      </c>
      <c r="R448" s="14">
        <v>4.1055999999999999</v>
      </c>
      <c r="T448" s="14">
        <v>25.385000000000002</v>
      </c>
      <c r="V448" s="17">
        <v>882083</v>
      </c>
      <c r="X448" s="17">
        <v>902168</v>
      </c>
      <c r="Z448" s="17">
        <v>881241</v>
      </c>
      <c r="AB448" s="17">
        <v>20927</v>
      </c>
      <c r="AD448" s="17">
        <v>84651</v>
      </c>
      <c r="AF448" s="17">
        <v>82100</v>
      </c>
      <c r="AH448" s="17">
        <v>2551</v>
      </c>
      <c r="AJ448" s="17">
        <v>0</v>
      </c>
      <c r="AL448" s="17">
        <v>0</v>
      </c>
      <c r="AN448" s="17">
        <v>0</v>
      </c>
      <c r="AP448" s="172">
        <v>0</v>
      </c>
      <c r="AR448" s="17">
        <v>2084109</v>
      </c>
      <c r="AT448" s="17">
        <v>8556529</v>
      </c>
      <c r="AV448" s="185">
        <v>125.66</v>
      </c>
      <c r="AW448" s="1" t="s">
        <v>5655</v>
      </c>
      <c r="AX448" s="1" t="str">
        <f t="shared" si="6"/>
        <v>No</v>
      </c>
    </row>
    <row r="449" spans="1:50" x14ac:dyDescent="0.2">
      <c r="A449" s="1" t="s">
        <v>617</v>
      </c>
      <c r="B449" s="1" t="s">
        <v>618</v>
      </c>
      <c r="C449" s="1" t="s">
        <v>77</v>
      </c>
      <c r="D449" s="174">
        <v>5017</v>
      </c>
      <c r="E449" s="177">
        <v>50017</v>
      </c>
      <c r="F449" s="1" t="s">
        <v>196</v>
      </c>
      <c r="G449" s="1" t="s">
        <v>192</v>
      </c>
      <c r="H449" s="17">
        <v>724091</v>
      </c>
      <c r="I449" s="12">
        <v>178</v>
      </c>
      <c r="J449" s="1" t="s">
        <v>11</v>
      </c>
      <c r="K449" s="1" t="s">
        <v>8</v>
      </c>
      <c r="L449" s="4">
        <v>95</v>
      </c>
      <c r="N449" s="186">
        <v>0</v>
      </c>
      <c r="P449" s="14">
        <v>15.596399999999999</v>
      </c>
      <c r="R449" s="14">
        <v>6.6254</v>
      </c>
      <c r="T449" s="14">
        <v>19.212</v>
      </c>
      <c r="V449" s="17">
        <v>5513773</v>
      </c>
      <c r="X449" s="17">
        <v>5838580</v>
      </c>
      <c r="Z449" s="17">
        <v>5525064</v>
      </c>
      <c r="AB449" s="17">
        <v>313516</v>
      </c>
      <c r="AD449" s="17">
        <v>372332</v>
      </c>
      <c r="AF449" s="17">
        <v>354253</v>
      </c>
      <c r="AH449" s="17">
        <v>18079</v>
      </c>
      <c r="AJ449" s="17">
        <v>0</v>
      </c>
      <c r="AL449" s="17">
        <v>0</v>
      </c>
      <c r="AN449" s="17">
        <v>0</v>
      </c>
      <c r="AP449" s="172">
        <v>0</v>
      </c>
      <c r="AR449" s="17">
        <v>6805906</v>
      </c>
      <c r="AT449" s="17">
        <v>45092015</v>
      </c>
      <c r="AV449" s="185">
        <v>692.5</v>
      </c>
      <c r="AW449" s="1" t="s">
        <v>5655</v>
      </c>
      <c r="AX449" s="1" t="str">
        <f t="shared" si="6"/>
        <v>No</v>
      </c>
    </row>
    <row r="450" spans="1:50" x14ac:dyDescent="0.2">
      <c r="A450" s="1" t="s">
        <v>336</v>
      </c>
      <c r="B450" s="1" t="s">
        <v>337</v>
      </c>
      <c r="C450" s="1" t="s">
        <v>55</v>
      </c>
      <c r="D450" s="174">
        <v>5036</v>
      </c>
      <c r="E450" s="177">
        <v>50036</v>
      </c>
      <c r="F450" s="1" t="s">
        <v>196</v>
      </c>
      <c r="G450" s="1" t="s">
        <v>192</v>
      </c>
      <c r="H450" s="17">
        <v>313532</v>
      </c>
      <c r="I450" s="12">
        <v>174</v>
      </c>
      <c r="J450" s="1" t="s">
        <v>10</v>
      </c>
      <c r="K450" s="1" t="s">
        <v>8</v>
      </c>
      <c r="L450" s="4">
        <v>26</v>
      </c>
      <c r="N450" s="186">
        <v>0</v>
      </c>
      <c r="P450" s="14">
        <v>13.4549</v>
      </c>
      <c r="R450" s="14">
        <v>5.5656999999999996</v>
      </c>
      <c r="T450" s="14">
        <v>2.6440999999999999</v>
      </c>
      <c r="V450" s="17">
        <v>0</v>
      </c>
      <c r="X450" s="17">
        <v>832551</v>
      </c>
      <c r="Z450" s="17">
        <v>695282</v>
      </c>
      <c r="AB450" s="17">
        <v>137269</v>
      </c>
      <c r="AD450" s="17">
        <v>61655</v>
      </c>
      <c r="AF450" s="17">
        <v>51675</v>
      </c>
      <c r="AH450" s="17">
        <v>9980</v>
      </c>
      <c r="AI450" s="12" t="s">
        <v>101</v>
      </c>
      <c r="AJ450" s="17">
        <v>0</v>
      </c>
      <c r="AL450" s="17">
        <v>0</v>
      </c>
      <c r="AN450" s="17">
        <v>0</v>
      </c>
      <c r="AP450" s="172">
        <v>0</v>
      </c>
      <c r="AR450" s="17">
        <v>136636</v>
      </c>
      <c r="AT450" s="17">
        <v>760474</v>
      </c>
      <c r="AV450" s="185">
        <v>0</v>
      </c>
      <c r="AW450" s="1" t="s">
        <v>5655</v>
      </c>
      <c r="AX450" s="1" t="str">
        <f t="shared" ref="AX450:AX513" si="7">IF(AW450&amp;AU450&amp;AS450&amp;AQ450&amp;AO450&amp;AM450&amp;AK450&amp;AI450&amp;AG450&amp;AE450&amp;AC450&amp;AA450&amp;Y450&amp;W450&amp;U450&amp;S450&amp;Q450&amp;O450&amp;M450&lt;&gt;"","Yes","No")</f>
        <v>Yes</v>
      </c>
    </row>
    <row r="451" spans="1:50" x14ac:dyDescent="0.2">
      <c r="A451" s="1" t="s">
        <v>336</v>
      </c>
      <c r="B451" s="1" t="s">
        <v>337</v>
      </c>
      <c r="C451" s="1" t="s">
        <v>55</v>
      </c>
      <c r="D451" s="174">
        <v>5036</v>
      </c>
      <c r="E451" s="177">
        <v>50036</v>
      </c>
      <c r="F451" s="1" t="s">
        <v>196</v>
      </c>
      <c r="G451" s="1" t="s">
        <v>192</v>
      </c>
      <c r="H451" s="17">
        <v>313532</v>
      </c>
      <c r="I451" s="12">
        <v>174</v>
      </c>
      <c r="J451" s="1" t="s">
        <v>11</v>
      </c>
      <c r="K451" s="1" t="s">
        <v>8</v>
      </c>
      <c r="L451" s="4">
        <v>85</v>
      </c>
      <c r="N451" s="186">
        <v>0</v>
      </c>
      <c r="P451" s="14">
        <v>12.5556</v>
      </c>
      <c r="R451" s="14">
        <v>2.7808000000000002</v>
      </c>
      <c r="T451" s="14">
        <v>37.264400000000002</v>
      </c>
      <c r="V451" s="17">
        <v>3281344</v>
      </c>
      <c r="X451" s="17">
        <v>3558952</v>
      </c>
      <c r="Z451" s="17">
        <v>3330621</v>
      </c>
      <c r="AB451" s="17">
        <v>228331</v>
      </c>
      <c r="AD451" s="17">
        <v>278540</v>
      </c>
      <c r="AF451" s="17">
        <v>265269</v>
      </c>
      <c r="AH451" s="17">
        <v>13271</v>
      </c>
      <c r="AJ451" s="17">
        <v>0</v>
      </c>
      <c r="AL451" s="17">
        <v>0</v>
      </c>
      <c r="AN451" s="17">
        <v>0</v>
      </c>
      <c r="AP451" s="172">
        <v>0</v>
      </c>
      <c r="AR451" s="17">
        <v>9885082</v>
      </c>
      <c r="AT451" s="17">
        <v>27488246</v>
      </c>
      <c r="AV451" s="185">
        <v>398.8</v>
      </c>
      <c r="AW451" s="1" t="s">
        <v>5655</v>
      </c>
      <c r="AX451" s="1" t="str">
        <f t="shared" si="7"/>
        <v>No</v>
      </c>
    </row>
    <row r="452" spans="1:50" x14ac:dyDescent="0.2">
      <c r="A452" s="1" t="s">
        <v>336</v>
      </c>
      <c r="B452" s="1" t="s">
        <v>337</v>
      </c>
      <c r="C452" s="1" t="s">
        <v>55</v>
      </c>
      <c r="D452" s="174">
        <v>5036</v>
      </c>
      <c r="E452" s="177">
        <v>50036</v>
      </c>
      <c r="F452" s="1" t="s">
        <v>196</v>
      </c>
      <c r="G452" s="1" t="s">
        <v>192</v>
      </c>
      <c r="H452" s="17">
        <v>313532</v>
      </c>
      <c r="I452" s="12">
        <v>174</v>
      </c>
      <c r="J452" s="1" t="s">
        <v>10</v>
      </c>
      <c r="K452" s="1" t="s">
        <v>12</v>
      </c>
      <c r="L452" s="4">
        <v>63</v>
      </c>
      <c r="N452" s="186">
        <v>0</v>
      </c>
      <c r="P452" s="14">
        <v>16.915700000000001</v>
      </c>
      <c r="R452" s="14">
        <v>8.4187999999999992</v>
      </c>
      <c r="T452" s="14">
        <v>2.5527000000000002</v>
      </c>
      <c r="V452" s="17">
        <v>0</v>
      </c>
      <c r="X452" s="17">
        <v>2795832</v>
      </c>
      <c r="Z452" s="17">
        <v>2404582</v>
      </c>
      <c r="AB452" s="17">
        <v>391250</v>
      </c>
      <c r="AD452" s="17">
        <v>165930</v>
      </c>
      <c r="AF452" s="17">
        <v>142151</v>
      </c>
      <c r="AH452" s="17">
        <v>23779</v>
      </c>
      <c r="AJ452" s="17">
        <v>0</v>
      </c>
      <c r="AL452" s="17">
        <v>0</v>
      </c>
      <c r="AN452" s="17">
        <v>0</v>
      </c>
      <c r="AP452" s="172">
        <v>0</v>
      </c>
      <c r="AR452" s="17">
        <v>362868</v>
      </c>
      <c r="AT452" s="17">
        <v>3054907</v>
      </c>
      <c r="AV452" s="185">
        <v>0</v>
      </c>
      <c r="AW452" s="1" t="s">
        <v>5655</v>
      </c>
      <c r="AX452" s="1" t="str">
        <f t="shared" si="7"/>
        <v>No</v>
      </c>
    </row>
    <row r="453" spans="1:50" x14ac:dyDescent="0.2">
      <c r="A453" s="1" t="s">
        <v>5944</v>
      </c>
      <c r="B453" s="1" t="s">
        <v>435</v>
      </c>
      <c r="C453" s="1" t="s">
        <v>31</v>
      </c>
      <c r="D453" s="174">
        <v>8005</v>
      </c>
      <c r="E453" s="177">
        <v>80005</v>
      </c>
      <c r="F453" s="1" t="s">
        <v>194</v>
      </c>
      <c r="G453" s="1" t="s">
        <v>192</v>
      </c>
      <c r="H453" s="17">
        <v>559409</v>
      </c>
      <c r="I453" s="12">
        <v>173</v>
      </c>
      <c r="J453" s="1" t="s">
        <v>11</v>
      </c>
      <c r="K453" s="1" t="s">
        <v>12</v>
      </c>
      <c r="L453" s="4">
        <v>49</v>
      </c>
      <c r="N453" s="186">
        <v>0</v>
      </c>
      <c r="P453" s="14">
        <v>12.7606</v>
      </c>
      <c r="R453" s="14">
        <v>3.4325999999999999</v>
      </c>
      <c r="T453" s="14">
        <v>17.170999999999999</v>
      </c>
      <c r="V453" s="17">
        <v>2317700</v>
      </c>
      <c r="X453" s="17">
        <v>2488954</v>
      </c>
      <c r="Z453" s="17">
        <v>2291115</v>
      </c>
      <c r="AB453" s="17">
        <v>197839</v>
      </c>
      <c r="AD453" s="17">
        <v>186745</v>
      </c>
      <c r="AF453" s="17">
        <v>179546</v>
      </c>
      <c r="AH453" s="17">
        <v>7199</v>
      </c>
      <c r="AJ453" s="17">
        <v>0</v>
      </c>
      <c r="AL453" s="17">
        <v>0</v>
      </c>
      <c r="AN453" s="17">
        <v>0</v>
      </c>
      <c r="AP453" s="172">
        <v>0</v>
      </c>
      <c r="AR453" s="17">
        <v>3082981</v>
      </c>
      <c r="AT453" s="17">
        <v>10582664</v>
      </c>
      <c r="AV453" s="185">
        <v>308</v>
      </c>
      <c r="AW453" s="1" t="s">
        <v>5655</v>
      </c>
      <c r="AX453" s="1" t="str">
        <f t="shared" si="7"/>
        <v>No</v>
      </c>
    </row>
    <row r="454" spans="1:50" x14ac:dyDescent="0.2">
      <c r="A454" s="1" t="s">
        <v>5944</v>
      </c>
      <c r="B454" s="1" t="s">
        <v>435</v>
      </c>
      <c r="C454" s="1" t="s">
        <v>31</v>
      </c>
      <c r="D454" s="174">
        <v>8005</v>
      </c>
      <c r="E454" s="177">
        <v>80005</v>
      </c>
      <c r="F454" s="1" t="s">
        <v>194</v>
      </c>
      <c r="G454" s="1" t="s">
        <v>192</v>
      </c>
      <c r="H454" s="17">
        <v>559409</v>
      </c>
      <c r="I454" s="12">
        <v>173</v>
      </c>
      <c r="J454" s="1" t="s">
        <v>10</v>
      </c>
      <c r="K454" s="1" t="s">
        <v>12</v>
      </c>
      <c r="L454" s="4">
        <v>87</v>
      </c>
      <c r="N454" s="186">
        <v>0</v>
      </c>
      <c r="P454" s="14">
        <v>14.5158</v>
      </c>
      <c r="R454" s="14">
        <v>8.7512000000000008</v>
      </c>
      <c r="T454" s="14">
        <v>2.2905000000000002</v>
      </c>
      <c r="V454" s="17">
        <v>0</v>
      </c>
      <c r="X454" s="17">
        <v>1736396</v>
      </c>
      <c r="Z454" s="17">
        <v>1303138</v>
      </c>
      <c r="AB454" s="17">
        <v>433258</v>
      </c>
      <c r="AD454" s="17">
        <v>104624</v>
      </c>
      <c r="AF454" s="17">
        <v>89774</v>
      </c>
      <c r="AH454" s="17">
        <v>14850</v>
      </c>
      <c r="AJ454" s="17">
        <v>0</v>
      </c>
      <c r="AL454" s="17">
        <v>0</v>
      </c>
      <c r="AN454" s="17">
        <v>0</v>
      </c>
      <c r="AP454" s="172">
        <v>0</v>
      </c>
      <c r="AR454" s="17">
        <v>205625</v>
      </c>
      <c r="AT454" s="17">
        <v>1799465</v>
      </c>
      <c r="AV454" s="185">
        <v>0</v>
      </c>
      <c r="AW454" s="1" t="s">
        <v>5655</v>
      </c>
      <c r="AX454" s="1" t="str">
        <f t="shared" si="7"/>
        <v>No</v>
      </c>
    </row>
    <row r="455" spans="1:50" x14ac:dyDescent="0.2">
      <c r="A455" s="1" t="s">
        <v>571</v>
      </c>
      <c r="B455" s="1" t="s">
        <v>572</v>
      </c>
      <c r="C455" s="1" t="s">
        <v>81</v>
      </c>
      <c r="D455" s="174">
        <v>3010</v>
      </c>
      <c r="E455" s="177">
        <v>30010</v>
      </c>
      <c r="F455" s="1" t="s">
        <v>196</v>
      </c>
      <c r="G455" s="1" t="s">
        <v>192</v>
      </c>
      <c r="H455" s="17">
        <v>664651</v>
      </c>
      <c r="I455" s="12">
        <v>173</v>
      </c>
      <c r="J455" s="1" t="s">
        <v>10</v>
      </c>
      <c r="K455" s="1" t="s">
        <v>12</v>
      </c>
      <c r="L455" s="4">
        <v>100</v>
      </c>
      <c r="N455" s="186">
        <v>0</v>
      </c>
      <c r="P455" s="14">
        <v>15.5076</v>
      </c>
      <c r="R455" s="14">
        <v>10.796099999999999</v>
      </c>
      <c r="T455" s="14">
        <v>2.4142999999999999</v>
      </c>
      <c r="V455" s="17">
        <v>0</v>
      </c>
      <c r="X455" s="17">
        <v>3265857</v>
      </c>
      <c r="Z455" s="17">
        <v>2536731</v>
      </c>
      <c r="AB455" s="17">
        <v>729126</v>
      </c>
      <c r="AD455" s="17">
        <v>203361</v>
      </c>
      <c r="AF455" s="17">
        <v>163580</v>
      </c>
      <c r="AH455" s="17">
        <v>39781</v>
      </c>
      <c r="AJ455" s="17">
        <v>0</v>
      </c>
      <c r="AL455" s="17">
        <v>0</v>
      </c>
      <c r="AN455" s="17">
        <v>0</v>
      </c>
      <c r="AP455" s="172">
        <v>0</v>
      </c>
      <c r="AR455" s="17">
        <v>394932</v>
      </c>
      <c r="AT455" s="17">
        <v>4263715</v>
      </c>
      <c r="AV455" s="185">
        <v>0</v>
      </c>
      <c r="AW455" s="1" t="s">
        <v>5655</v>
      </c>
      <c r="AX455" s="1" t="str">
        <f t="shared" si="7"/>
        <v>No</v>
      </c>
    </row>
    <row r="456" spans="1:50" x14ac:dyDescent="0.2">
      <c r="A456" s="1" t="s">
        <v>571</v>
      </c>
      <c r="B456" s="1" t="s">
        <v>572</v>
      </c>
      <c r="C456" s="1" t="s">
        <v>81</v>
      </c>
      <c r="D456" s="174">
        <v>3010</v>
      </c>
      <c r="E456" s="177">
        <v>30010</v>
      </c>
      <c r="F456" s="1" t="s">
        <v>196</v>
      </c>
      <c r="G456" s="1" t="s">
        <v>192</v>
      </c>
      <c r="H456" s="17">
        <v>664651</v>
      </c>
      <c r="I456" s="12">
        <v>173</v>
      </c>
      <c r="J456" s="1" t="s">
        <v>11</v>
      </c>
      <c r="K456" s="1" t="s">
        <v>12</v>
      </c>
      <c r="L456" s="4">
        <v>1</v>
      </c>
      <c r="N456" s="186">
        <v>0</v>
      </c>
      <c r="P456" s="14">
        <v>15.0626</v>
      </c>
      <c r="R456" s="14">
        <v>6.49</v>
      </c>
      <c r="T456" s="14">
        <v>2.6126</v>
      </c>
      <c r="V456" s="17">
        <v>33951</v>
      </c>
      <c r="X456" s="17">
        <v>46620</v>
      </c>
      <c r="Z456" s="17">
        <v>32701</v>
      </c>
      <c r="AB456" s="17">
        <v>13919</v>
      </c>
      <c r="AD456" s="17">
        <v>2837</v>
      </c>
      <c r="AF456" s="17">
        <v>2171</v>
      </c>
      <c r="AH456" s="17">
        <v>666</v>
      </c>
      <c r="AJ456" s="17">
        <v>0</v>
      </c>
      <c r="AL456" s="17">
        <v>0</v>
      </c>
      <c r="AN456" s="17">
        <v>0</v>
      </c>
      <c r="AP456" s="172">
        <v>0</v>
      </c>
      <c r="AR456" s="17">
        <v>5672</v>
      </c>
      <c r="AT456" s="17">
        <v>36811</v>
      </c>
      <c r="AV456" s="185">
        <v>4.8</v>
      </c>
      <c r="AW456" s="1" t="s">
        <v>5655</v>
      </c>
      <c r="AX456" s="1" t="str">
        <f t="shared" si="7"/>
        <v>No</v>
      </c>
    </row>
    <row r="457" spans="1:50" x14ac:dyDescent="0.2">
      <c r="A457" s="1" t="s">
        <v>5944</v>
      </c>
      <c r="B457" s="1" t="s">
        <v>435</v>
      </c>
      <c r="C457" s="1" t="s">
        <v>31</v>
      </c>
      <c r="D457" s="174">
        <v>8005</v>
      </c>
      <c r="E457" s="177">
        <v>80005</v>
      </c>
      <c r="F457" s="1" t="s">
        <v>194</v>
      </c>
      <c r="G457" s="1" t="s">
        <v>192</v>
      </c>
      <c r="H457" s="17">
        <v>559409</v>
      </c>
      <c r="I457" s="12">
        <v>173</v>
      </c>
      <c r="J457" s="1" t="s">
        <v>13</v>
      </c>
      <c r="K457" s="1" t="s">
        <v>8</v>
      </c>
      <c r="L457" s="4">
        <v>26</v>
      </c>
      <c r="N457" s="186">
        <v>0</v>
      </c>
      <c r="P457" s="14">
        <v>40.035400000000003</v>
      </c>
      <c r="R457" s="14">
        <v>54.690399999999997</v>
      </c>
      <c r="T457" s="14">
        <v>2.6974999999999998</v>
      </c>
      <c r="V457" s="17">
        <v>0</v>
      </c>
      <c r="X457" s="17">
        <v>677679</v>
      </c>
      <c r="Z457" s="17">
        <v>677679</v>
      </c>
      <c r="AB457" s="17">
        <v>0</v>
      </c>
      <c r="AD457" s="17">
        <v>16927</v>
      </c>
      <c r="AF457" s="17">
        <v>16927</v>
      </c>
      <c r="AH457" s="17">
        <v>0</v>
      </c>
      <c r="AJ457" s="17">
        <v>0</v>
      </c>
      <c r="AL457" s="17">
        <v>0</v>
      </c>
      <c r="AN457" s="17">
        <v>0</v>
      </c>
      <c r="AP457" s="172">
        <v>0</v>
      </c>
      <c r="AR457" s="17">
        <v>45660</v>
      </c>
      <c r="AT457" s="17">
        <v>2497163</v>
      </c>
      <c r="AV457" s="185">
        <v>0</v>
      </c>
      <c r="AW457" s="1" t="s">
        <v>5655</v>
      </c>
      <c r="AX457" s="1" t="str">
        <f t="shared" si="7"/>
        <v>No</v>
      </c>
    </row>
    <row r="458" spans="1:50" x14ac:dyDescent="0.2">
      <c r="A458" s="1" t="s">
        <v>5944</v>
      </c>
      <c r="B458" s="1" t="s">
        <v>435</v>
      </c>
      <c r="C458" s="1" t="s">
        <v>31</v>
      </c>
      <c r="D458" s="174">
        <v>8005</v>
      </c>
      <c r="E458" s="177">
        <v>80005</v>
      </c>
      <c r="F458" s="1" t="s">
        <v>194</v>
      </c>
      <c r="G458" s="1" t="s">
        <v>192</v>
      </c>
      <c r="H458" s="17">
        <v>559409</v>
      </c>
      <c r="I458" s="12">
        <v>173</v>
      </c>
      <c r="J458" s="1" t="s">
        <v>15</v>
      </c>
      <c r="K458" s="1" t="s">
        <v>12</v>
      </c>
      <c r="L458" s="4">
        <v>11</v>
      </c>
      <c r="N458" s="186">
        <v>0</v>
      </c>
      <c r="P458" s="14">
        <v>8.8978999999999999</v>
      </c>
      <c r="R458" s="14">
        <v>5.6166</v>
      </c>
      <c r="T458" s="14">
        <v>2.8090999999999999</v>
      </c>
      <c r="V458" s="17">
        <v>0</v>
      </c>
      <c r="X458" s="17">
        <v>0</v>
      </c>
      <c r="Z458" s="17">
        <v>37745</v>
      </c>
      <c r="AB458" s="17">
        <v>0</v>
      </c>
      <c r="AD458" s="17">
        <v>0</v>
      </c>
      <c r="AF458" s="17">
        <v>4242</v>
      </c>
      <c r="AH458" s="17">
        <v>0</v>
      </c>
      <c r="AJ458" s="17">
        <v>0</v>
      </c>
      <c r="AL458" s="17">
        <v>0</v>
      </c>
      <c r="AN458" s="17">
        <v>0</v>
      </c>
      <c r="AP458" s="172">
        <v>0</v>
      </c>
      <c r="AR458" s="17">
        <v>11916</v>
      </c>
      <c r="AT458" s="17">
        <v>66927</v>
      </c>
      <c r="AV458" s="185">
        <v>0</v>
      </c>
      <c r="AW458" s="1" t="s">
        <v>5655</v>
      </c>
      <c r="AX458" s="1" t="str">
        <f t="shared" si="7"/>
        <v>No</v>
      </c>
    </row>
    <row r="459" spans="1:50" x14ac:dyDescent="0.2">
      <c r="A459" s="1" t="s">
        <v>571</v>
      </c>
      <c r="B459" s="1" t="s">
        <v>572</v>
      </c>
      <c r="C459" s="1" t="s">
        <v>81</v>
      </c>
      <c r="D459" s="174">
        <v>3010</v>
      </c>
      <c r="E459" s="177">
        <v>30010</v>
      </c>
      <c r="F459" s="1" t="s">
        <v>196</v>
      </c>
      <c r="G459" s="1" t="s">
        <v>192</v>
      </c>
      <c r="H459" s="17">
        <v>664651</v>
      </c>
      <c r="I459" s="12">
        <v>173</v>
      </c>
      <c r="J459" s="1" t="s">
        <v>11</v>
      </c>
      <c r="K459" s="1" t="s">
        <v>8</v>
      </c>
      <c r="L459" s="4">
        <v>72</v>
      </c>
      <c r="N459" s="186">
        <v>0</v>
      </c>
      <c r="P459" s="14">
        <v>12.676600000000001</v>
      </c>
      <c r="R459" s="14">
        <v>4.8899999999999997</v>
      </c>
      <c r="T459" s="14">
        <v>19.679400000000001</v>
      </c>
      <c r="V459" s="17">
        <v>2907002</v>
      </c>
      <c r="X459" s="17">
        <v>3147725</v>
      </c>
      <c r="Z459" s="17">
        <v>2891998</v>
      </c>
      <c r="AB459" s="17">
        <v>255727</v>
      </c>
      <c r="AD459" s="17">
        <v>261531</v>
      </c>
      <c r="AF459" s="17">
        <v>228136</v>
      </c>
      <c r="AH459" s="17">
        <v>33395</v>
      </c>
      <c r="AJ459" s="17">
        <v>0</v>
      </c>
      <c r="AL459" s="17">
        <v>0</v>
      </c>
      <c r="AN459" s="17">
        <v>0</v>
      </c>
      <c r="AP459" s="172">
        <v>0</v>
      </c>
      <c r="AR459" s="17">
        <v>4489586</v>
      </c>
      <c r="AT459" s="17">
        <v>21954076</v>
      </c>
      <c r="AV459" s="185">
        <v>402.2</v>
      </c>
      <c r="AW459" s="1" t="s">
        <v>5655</v>
      </c>
      <c r="AX459" s="1" t="str">
        <f t="shared" si="7"/>
        <v>No</v>
      </c>
    </row>
    <row r="460" spans="1:50" x14ac:dyDescent="0.2">
      <c r="A460" s="1" t="s">
        <v>532</v>
      </c>
      <c r="B460" s="1" t="s">
        <v>533</v>
      </c>
      <c r="C460" s="1" t="s">
        <v>37</v>
      </c>
      <c r="D460" s="174">
        <v>4041</v>
      </c>
      <c r="E460" s="177">
        <v>40041</v>
      </c>
      <c r="F460" s="1" t="s">
        <v>196</v>
      </c>
      <c r="G460" s="1" t="s">
        <v>192</v>
      </c>
      <c r="H460" s="17">
        <v>2441770</v>
      </c>
      <c r="I460" s="12">
        <v>172</v>
      </c>
      <c r="J460" s="1" t="s">
        <v>11</v>
      </c>
      <c r="K460" s="1" t="s">
        <v>8</v>
      </c>
      <c r="L460" s="4">
        <v>133</v>
      </c>
      <c r="N460" s="186">
        <v>0</v>
      </c>
      <c r="P460" s="14">
        <v>12.232900000000001</v>
      </c>
      <c r="R460" s="14">
        <v>6.0197000000000003</v>
      </c>
      <c r="T460" s="14">
        <v>18.342199999999998</v>
      </c>
      <c r="V460" s="17">
        <v>7771374</v>
      </c>
      <c r="X460" s="17">
        <v>8467971</v>
      </c>
      <c r="Z460" s="17">
        <v>7727207</v>
      </c>
      <c r="AB460" s="17">
        <v>740764</v>
      </c>
      <c r="AD460" s="17">
        <v>660695</v>
      </c>
      <c r="AF460" s="17">
        <v>631676</v>
      </c>
      <c r="AH460" s="17">
        <v>29019</v>
      </c>
      <c r="AJ460" s="17">
        <v>0</v>
      </c>
      <c r="AL460" s="17">
        <v>0</v>
      </c>
      <c r="AN460" s="17">
        <v>0</v>
      </c>
      <c r="AP460" s="172">
        <v>0</v>
      </c>
      <c r="AR460" s="17">
        <v>11586334</v>
      </c>
      <c r="AT460" s="17">
        <v>69745753</v>
      </c>
      <c r="AV460" s="185">
        <v>996.1</v>
      </c>
      <c r="AW460" s="1" t="s">
        <v>5655</v>
      </c>
      <c r="AX460" s="1" t="str">
        <f t="shared" si="7"/>
        <v>No</v>
      </c>
    </row>
    <row r="461" spans="1:50" x14ac:dyDescent="0.2">
      <c r="A461" s="1" t="s">
        <v>532</v>
      </c>
      <c r="B461" s="1" t="s">
        <v>533</v>
      </c>
      <c r="C461" s="1" t="s">
        <v>37</v>
      </c>
      <c r="D461" s="174">
        <v>4041</v>
      </c>
      <c r="E461" s="177">
        <v>40041</v>
      </c>
      <c r="F461" s="1" t="s">
        <v>196</v>
      </c>
      <c r="G461" s="1" t="s">
        <v>192</v>
      </c>
      <c r="H461" s="17">
        <v>2441770</v>
      </c>
      <c r="I461" s="12">
        <v>172</v>
      </c>
      <c r="J461" s="1" t="s">
        <v>10</v>
      </c>
      <c r="K461" s="1" t="s">
        <v>8</v>
      </c>
      <c r="L461" s="4">
        <v>36</v>
      </c>
      <c r="N461" s="186">
        <v>0</v>
      </c>
      <c r="P461" s="14">
        <v>14.5267</v>
      </c>
      <c r="R461" s="14">
        <v>9.1561000000000003</v>
      </c>
      <c r="T461" s="14">
        <v>1.6497999999999999</v>
      </c>
      <c r="V461" s="17">
        <v>0</v>
      </c>
      <c r="X461" s="17">
        <v>1746732</v>
      </c>
      <c r="Z461" s="17">
        <v>1514934</v>
      </c>
      <c r="AB461" s="17">
        <v>231798</v>
      </c>
      <c r="AD461" s="17">
        <v>123121</v>
      </c>
      <c r="AF461" s="17">
        <v>104286</v>
      </c>
      <c r="AH461" s="17">
        <v>18835</v>
      </c>
      <c r="AJ461" s="17">
        <v>0</v>
      </c>
      <c r="AL461" s="17">
        <v>0</v>
      </c>
      <c r="AN461" s="17">
        <v>0</v>
      </c>
      <c r="AP461" s="172">
        <v>0</v>
      </c>
      <c r="AR461" s="17">
        <v>172054</v>
      </c>
      <c r="AT461" s="17">
        <v>1575340</v>
      </c>
      <c r="AV461" s="185">
        <v>0</v>
      </c>
      <c r="AW461" s="1" t="s">
        <v>5655</v>
      </c>
      <c r="AX461" s="1" t="str">
        <f t="shared" si="7"/>
        <v>No</v>
      </c>
    </row>
    <row r="462" spans="1:50" x14ac:dyDescent="0.2">
      <c r="A462" s="1" t="s">
        <v>5945</v>
      </c>
      <c r="B462" s="1" t="s">
        <v>199</v>
      </c>
      <c r="C462" s="1" t="s">
        <v>20</v>
      </c>
      <c r="D462" s="174">
        <v>9008</v>
      </c>
      <c r="E462" s="177">
        <v>90008</v>
      </c>
      <c r="F462" s="1" t="s">
        <v>194</v>
      </c>
      <c r="G462" s="1" t="s">
        <v>192</v>
      </c>
      <c r="H462" s="17">
        <v>12150996</v>
      </c>
      <c r="I462" s="12">
        <v>172</v>
      </c>
      <c r="J462" s="1" t="s">
        <v>11</v>
      </c>
      <c r="K462" s="1" t="s">
        <v>8</v>
      </c>
      <c r="L462" s="4">
        <v>166</v>
      </c>
      <c r="N462" s="186">
        <v>0</v>
      </c>
      <c r="P462" s="14">
        <v>8.9428000000000001</v>
      </c>
      <c r="R462" s="14">
        <v>3.7305999999999999</v>
      </c>
      <c r="T462" s="14">
        <v>23.471800000000002</v>
      </c>
      <c r="V462" s="17">
        <v>5034538</v>
      </c>
      <c r="X462" s="17">
        <v>5690619</v>
      </c>
      <c r="Z462" s="17">
        <v>5024449</v>
      </c>
      <c r="AB462" s="17">
        <v>666170</v>
      </c>
      <c r="AD462" s="17">
        <v>600888</v>
      </c>
      <c r="AF462" s="17">
        <v>561840</v>
      </c>
      <c r="AH462" s="17">
        <v>39048</v>
      </c>
      <c r="AJ462" s="17">
        <v>0</v>
      </c>
      <c r="AL462" s="17">
        <v>0</v>
      </c>
      <c r="AN462" s="17">
        <v>0</v>
      </c>
      <c r="AP462" s="172">
        <v>0</v>
      </c>
      <c r="AR462" s="17">
        <v>13187418</v>
      </c>
      <c r="AT462" s="17">
        <v>49197389</v>
      </c>
      <c r="AV462" s="185">
        <v>234.8</v>
      </c>
      <c r="AW462" s="1" t="s">
        <v>5655</v>
      </c>
      <c r="AX462" s="1" t="str">
        <f t="shared" si="7"/>
        <v>No</v>
      </c>
    </row>
    <row r="463" spans="1:50" x14ac:dyDescent="0.2">
      <c r="A463" s="1" t="s">
        <v>532</v>
      </c>
      <c r="B463" s="1" t="s">
        <v>533</v>
      </c>
      <c r="C463" s="1" t="s">
        <v>37</v>
      </c>
      <c r="D463" s="174">
        <v>4041</v>
      </c>
      <c r="E463" s="177">
        <v>40041</v>
      </c>
      <c r="F463" s="1" t="s">
        <v>196</v>
      </c>
      <c r="G463" s="1" t="s">
        <v>192</v>
      </c>
      <c r="H463" s="17">
        <v>2441770</v>
      </c>
      <c r="I463" s="12">
        <v>172</v>
      </c>
      <c r="J463" s="1" t="s">
        <v>16</v>
      </c>
      <c r="K463" s="1" t="s">
        <v>8</v>
      </c>
      <c r="L463" s="4">
        <v>3</v>
      </c>
      <c r="N463" s="186">
        <v>3</v>
      </c>
      <c r="P463" s="14">
        <v>5.2891000000000004</v>
      </c>
      <c r="R463" s="14">
        <v>1.6264000000000001</v>
      </c>
      <c r="T463" s="14">
        <v>34.309199999999997</v>
      </c>
      <c r="V463" s="17">
        <v>65623</v>
      </c>
      <c r="X463" s="17">
        <v>65627</v>
      </c>
      <c r="Z463" s="17">
        <v>65410</v>
      </c>
      <c r="AB463" s="17">
        <v>217</v>
      </c>
      <c r="AD463" s="17">
        <v>12440</v>
      </c>
      <c r="AF463" s="17">
        <v>12367</v>
      </c>
      <c r="AH463" s="17">
        <v>73</v>
      </c>
      <c r="AJ463" s="17">
        <v>65627</v>
      </c>
      <c r="AL463" s="17">
        <v>65410</v>
      </c>
      <c r="AN463" s="17">
        <v>12440</v>
      </c>
      <c r="AP463" s="172">
        <v>12367</v>
      </c>
      <c r="AR463" s="17">
        <v>424302</v>
      </c>
      <c r="AT463" s="17">
        <v>690084</v>
      </c>
      <c r="AV463" s="185">
        <v>5.4</v>
      </c>
      <c r="AW463" s="1" t="s">
        <v>5655</v>
      </c>
      <c r="AX463" s="1" t="str">
        <f t="shared" si="7"/>
        <v>No</v>
      </c>
    </row>
    <row r="464" spans="1:50" x14ac:dyDescent="0.2">
      <c r="A464" s="1" t="s">
        <v>5945</v>
      </c>
      <c r="B464" s="1" t="s">
        <v>199</v>
      </c>
      <c r="C464" s="1" t="s">
        <v>20</v>
      </c>
      <c r="D464" s="174">
        <v>9008</v>
      </c>
      <c r="E464" s="177">
        <v>90008</v>
      </c>
      <c r="F464" s="1" t="s">
        <v>194</v>
      </c>
      <c r="G464" s="1" t="s">
        <v>192</v>
      </c>
      <c r="H464" s="17">
        <v>12150996</v>
      </c>
      <c r="I464" s="12">
        <v>172</v>
      </c>
      <c r="J464" s="1" t="s">
        <v>10</v>
      </c>
      <c r="K464" s="1" t="s">
        <v>12</v>
      </c>
      <c r="L464" s="4">
        <v>6</v>
      </c>
      <c r="N464" s="186">
        <v>0</v>
      </c>
      <c r="P464" s="14">
        <v>6.4884000000000004</v>
      </c>
      <c r="R464" s="14">
        <v>2.0966</v>
      </c>
      <c r="T464" s="14">
        <v>2.2953000000000001</v>
      </c>
      <c r="V464" s="17">
        <v>0</v>
      </c>
      <c r="X464" s="17">
        <v>66289</v>
      </c>
      <c r="Z464" s="17">
        <v>60472</v>
      </c>
      <c r="AB464" s="17">
        <v>5817</v>
      </c>
      <c r="AD464" s="17">
        <v>10720</v>
      </c>
      <c r="AF464" s="17">
        <v>9320</v>
      </c>
      <c r="AH464" s="17">
        <v>1400</v>
      </c>
      <c r="AJ464" s="17">
        <v>0</v>
      </c>
      <c r="AL464" s="17">
        <v>0</v>
      </c>
      <c r="AN464" s="17">
        <v>0</v>
      </c>
      <c r="AP464" s="172">
        <v>0</v>
      </c>
      <c r="AR464" s="17">
        <v>21392</v>
      </c>
      <c r="AT464" s="17">
        <v>44850</v>
      </c>
      <c r="AV464" s="185">
        <v>0</v>
      </c>
      <c r="AW464" s="1" t="s">
        <v>5655</v>
      </c>
      <c r="AX464" s="1" t="str">
        <f t="shared" si="7"/>
        <v>No</v>
      </c>
    </row>
    <row r="465" spans="1:50" x14ac:dyDescent="0.2">
      <c r="A465" s="1" t="s">
        <v>3823</v>
      </c>
      <c r="B465" s="1" t="s">
        <v>5946</v>
      </c>
      <c r="C465" s="1" t="s">
        <v>89</v>
      </c>
      <c r="D465" s="174" t="s">
        <v>3824</v>
      </c>
      <c r="E465" s="177" t="s">
        <v>3825</v>
      </c>
      <c r="F465" s="1" t="s">
        <v>242</v>
      </c>
      <c r="G465" s="1" t="s">
        <v>229</v>
      </c>
      <c r="H465" s="17">
        <v>0</v>
      </c>
      <c r="I465" s="12">
        <v>167</v>
      </c>
      <c r="J465" s="1" t="s">
        <v>10</v>
      </c>
      <c r="K465" s="1" t="s">
        <v>8</v>
      </c>
      <c r="L465" s="4">
        <v>167</v>
      </c>
      <c r="N465" s="186">
        <v>0</v>
      </c>
      <c r="P465" s="14">
        <v>18.3414</v>
      </c>
      <c r="R465" s="14">
        <v>0</v>
      </c>
      <c r="T465" s="14">
        <v>1.5874999999999999</v>
      </c>
      <c r="V465" s="17">
        <v>0</v>
      </c>
      <c r="X465" s="17">
        <v>0</v>
      </c>
      <c r="Z465" s="17">
        <v>3628970</v>
      </c>
      <c r="AB465" s="17">
        <v>0</v>
      </c>
      <c r="AD465" s="17">
        <v>0</v>
      </c>
      <c r="AF465" s="17">
        <v>197857</v>
      </c>
      <c r="AH465" s="17">
        <v>0</v>
      </c>
      <c r="AJ465" s="17">
        <v>0</v>
      </c>
      <c r="AL465" s="17">
        <v>0</v>
      </c>
      <c r="AN465" s="17">
        <v>0</v>
      </c>
      <c r="AP465" s="172">
        <v>0</v>
      </c>
      <c r="AR465" s="17">
        <v>314096</v>
      </c>
      <c r="AT465" s="17">
        <v>0</v>
      </c>
      <c r="AV465" s="185">
        <v>0</v>
      </c>
      <c r="AW465" s="1" t="s">
        <v>5655</v>
      </c>
      <c r="AX465" s="1" t="str">
        <f t="shared" si="7"/>
        <v>No</v>
      </c>
    </row>
    <row r="466" spans="1:50" x14ac:dyDescent="0.2">
      <c r="A466" s="1" t="s">
        <v>707</v>
      </c>
      <c r="B466" s="1" t="s">
        <v>708</v>
      </c>
      <c r="C466" s="1" t="s">
        <v>51</v>
      </c>
      <c r="D466" s="174">
        <v>6032</v>
      </c>
      <c r="E466" s="177">
        <v>60032</v>
      </c>
      <c r="F466" s="1" t="s">
        <v>196</v>
      </c>
      <c r="G466" s="1" t="s">
        <v>192</v>
      </c>
      <c r="H466" s="17">
        <v>899703</v>
      </c>
      <c r="I466" s="12">
        <v>165</v>
      </c>
      <c r="J466" s="1" t="s">
        <v>23</v>
      </c>
      <c r="K466" s="1" t="s">
        <v>12</v>
      </c>
      <c r="L466" s="4">
        <v>2</v>
      </c>
      <c r="N466" s="186">
        <v>0</v>
      </c>
      <c r="P466" s="14">
        <v>1.9996</v>
      </c>
      <c r="R466" s="14">
        <v>0.5</v>
      </c>
      <c r="T466" s="14">
        <v>99.545900000000003</v>
      </c>
      <c r="V466" s="17">
        <v>22263</v>
      </c>
      <c r="X466" s="17">
        <v>21178</v>
      </c>
      <c r="Z466" s="17">
        <v>21178</v>
      </c>
      <c r="AB466" s="17">
        <v>0</v>
      </c>
      <c r="AD466" s="17">
        <v>10591</v>
      </c>
      <c r="AF466" s="17">
        <v>10591</v>
      </c>
      <c r="AH466" s="17">
        <v>0</v>
      </c>
      <c r="AJ466" s="17">
        <v>0</v>
      </c>
      <c r="AL466" s="17">
        <v>0</v>
      </c>
      <c r="AN466" s="17">
        <v>0</v>
      </c>
      <c r="AP466" s="172">
        <v>0</v>
      </c>
      <c r="AR466" s="17">
        <v>1054291</v>
      </c>
      <c r="AT466" s="17">
        <v>527146</v>
      </c>
      <c r="AV466" s="185">
        <v>2</v>
      </c>
      <c r="AW466" s="1" t="s">
        <v>5655</v>
      </c>
      <c r="AX466" s="1" t="str">
        <f t="shared" si="7"/>
        <v>No</v>
      </c>
    </row>
    <row r="467" spans="1:50" x14ac:dyDescent="0.2">
      <c r="A467" s="1" t="s">
        <v>707</v>
      </c>
      <c r="B467" s="1" t="s">
        <v>708</v>
      </c>
      <c r="C467" s="1" t="s">
        <v>51</v>
      </c>
      <c r="D467" s="174">
        <v>6032</v>
      </c>
      <c r="E467" s="177">
        <v>60032</v>
      </c>
      <c r="F467" s="1" t="s">
        <v>196</v>
      </c>
      <c r="G467" s="1" t="s">
        <v>192</v>
      </c>
      <c r="H467" s="17">
        <v>899703</v>
      </c>
      <c r="I467" s="12">
        <v>165</v>
      </c>
      <c r="J467" s="1" t="s">
        <v>16</v>
      </c>
      <c r="K467" s="1" t="s">
        <v>12</v>
      </c>
      <c r="L467" s="4">
        <v>31</v>
      </c>
      <c r="N467" s="186">
        <v>31</v>
      </c>
      <c r="P467" s="14">
        <v>6.0968</v>
      </c>
      <c r="R467" s="14">
        <v>2.0099999999999998</v>
      </c>
      <c r="S467" s="12" t="s">
        <v>102</v>
      </c>
      <c r="T467" s="14">
        <v>38.742100000000001</v>
      </c>
      <c r="V467" s="17">
        <v>1280147</v>
      </c>
      <c r="X467" s="17">
        <v>1235754</v>
      </c>
      <c r="Z467" s="17">
        <v>1219212</v>
      </c>
      <c r="AB467" s="17">
        <v>16542</v>
      </c>
      <c r="AD467" s="17">
        <v>206121</v>
      </c>
      <c r="AF467" s="17">
        <v>199976</v>
      </c>
      <c r="AH467" s="17">
        <v>6145</v>
      </c>
      <c r="AJ467" s="17">
        <v>1235754</v>
      </c>
      <c r="AL467" s="17">
        <v>1219212</v>
      </c>
      <c r="AN467" s="17">
        <v>206121</v>
      </c>
      <c r="AP467" s="172">
        <v>199976</v>
      </c>
      <c r="AR467" s="17">
        <v>7747491</v>
      </c>
      <c r="AT467" s="17">
        <v>15572457</v>
      </c>
      <c r="AU467" s="1" t="s">
        <v>102</v>
      </c>
      <c r="AV467" s="185">
        <v>26.88</v>
      </c>
      <c r="AW467" s="1" t="s">
        <v>5655</v>
      </c>
      <c r="AX467" s="1" t="str">
        <f t="shared" si="7"/>
        <v>Yes</v>
      </c>
    </row>
    <row r="468" spans="1:50" x14ac:dyDescent="0.2">
      <c r="A468" s="1" t="s">
        <v>707</v>
      </c>
      <c r="B468" s="1" t="s">
        <v>708</v>
      </c>
      <c r="C468" s="1" t="s">
        <v>51</v>
      </c>
      <c r="D468" s="174">
        <v>6032</v>
      </c>
      <c r="E468" s="177">
        <v>60032</v>
      </c>
      <c r="F468" s="1" t="s">
        <v>196</v>
      </c>
      <c r="G468" s="1" t="s">
        <v>192</v>
      </c>
      <c r="H468" s="17">
        <v>899703</v>
      </c>
      <c r="I468" s="12">
        <v>165</v>
      </c>
      <c r="J468" s="1" t="s">
        <v>10</v>
      </c>
      <c r="K468" s="1" t="s">
        <v>12</v>
      </c>
      <c r="L468" s="4">
        <v>42</v>
      </c>
      <c r="N468" s="186">
        <v>0</v>
      </c>
      <c r="P468" s="14">
        <v>9.9713999999999992</v>
      </c>
      <c r="R468" s="14">
        <v>7.5293000000000001</v>
      </c>
      <c r="T468" s="14">
        <v>1.9706999999999999</v>
      </c>
      <c r="V468" s="17">
        <v>0</v>
      </c>
      <c r="X468" s="17">
        <v>1308144</v>
      </c>
      <c r="Z468" s="17">
        <v>1157336</v>
      </c>
      <c r="AB468" s="17">
        <v>150808</v>
      </c>
      <c r="AD468" s="17">
        <v>135020</v>
      </c>
      <c r="AF468" s="17">
        <v>116065</v>
      </c>
      <c r="AH468" s="17">
        <v>18955</v>
      </c>
      <c r="AJ468" s="17">
        <v>0</v>
      </c>
      <c r="AL468" s="17">
        <v>0</v>
      </c>
      <c r="AN468" s="17">
        <v>0</v>
      </c>
      <c r="AP468" s="172">
        <v>0</v>
      </c>
      <c r="AR468" s="17">
        <v>228735</v>
      </c>
      <c r="AT468" s="17">
        <v>1722218</v>
      </c>
      <c r="AV468" s="185">
        <v>0</v>
      </c>
      <c r="AW468" s="1" t="s">
        <v>5655</v>
      </c>
      <c r="AX468" s="1" t="str">
        <f t="shared" si="7"/>
        <v>No</v>
      </c>
    </row>
    <row r="469" spans="1:50" x14ac:dyDescent="0.2">
      <c r="A469" s="1" t="s">
        <v>707</v>
      </c>
      <c r="B469" s="1" t="s">
        <v>708</v>
      </c>
      <c r="C469" s="1" t="s">
        <v>51</v>
      </c>
      <c r="D469" s="174">
        <v>6032</v>
      </c>
      <c r="E469" s="177">
        <v>60032</v>
      </c>
      <c r="F469" s="1" t="s">
        <v>196</v>
      </c>
      <c r="G469" s="1" t="s">
        <v>192</v>
      </c>
      <c r="H469" s="17">
        <v>899703</v>
      </c>
      <c r="I469" s="12">
        <v>165</v>
      </c>
      <c r="J469" s="1" t="s">
        <v>11</v>
      </c>
      <c r="K469" s="1" t="s">
        <v>12</v>
      </c>
      <c r="L469" s="4">
        <v>90</v>
      </c>
      <c r="N469" s="186">
        <v>0</v>
      </c>
      <c r="P469" s="14">
        <v>12.4359</v>
      </c>
      <c r="R469" s="14">
        <v>3.85</v>
      </c>
      <c r="S469" s="12" t="s">
        <v>102</v>
      </c>
      <c r="T469" s="14">
        <v>21.9907</v>
      </c>
      <c r="V469" s="17">
        <v>5679538</v>
      </c>
      <c r="X469" s="17">
        <v>5972206</v>
      </c>
      <c r="Z469" s="17">
        <v>5627473</v>
      </c>
      <c r="AB469" s="17">
        <v>344733</v>
      </c>
      <c r="AD469" s="17">
        <v>474195</v>
      </c>
      <c r="AF469" s="17">
        <v>452517</v>
      </c>
      <c r="AH469" s="17">
        <v>21678</v>
      </c>
      <c r="AJ469" s="17">
        <v>0</v>
      </c>
      <c r="AL469" s="17">
        <v>0</v>
      </c>
      <c r="AN469" s="17">
        <v>0</v>
      </c>
      <c r="AP469" s="172">
        <v>0</v>
      </c>
      <c r="AR469" s="17">
        <v>9951144</v>
      </c>
      <c r="AT469" s="17">
        <v>38311904</v>
      </c>
      <c r="AU469" s="1" t="s">
        <v>102</v>
      </c>
      <c r="AV469" s="185">
        <v>683</v>
      </c>
      <c r="AW469" s="1" t="s">
        <v>5655</v>
      </c>
      <c r="AX469" s="1" t="str">
        <f t="shared" si="7"/>
        <v>Yes</v>
      </c>
    </row>
    <row r="470" spans="1:50" x14ac:dyDescent="0.2">
      <c r="A470" s="1" t="s">
        <v>5947</v>
      </c>
      <c r="B470" s="1" t="s">
        <v>190</v>
      </c>
      <c r="C470" s="1" t="s">
        <v>6</v>
      </c>
      <c r="D470" s="174">
        <v>12</v>
      </c>
      <c r="E470" s="177">
        <v>12</v>
      </c>
      <c r="F470" s="1" t="s">
        <v>194</v>
      </c>
      <c r="G470" s="1" t="s">
        <v>192</v>
      </c>
      <c r="H470" s="17">
        <v>251243</v>
      </c>
      <c r="I470" s="12">
        <v>162</v>
      </c>
      <c r="J470" s="1" t="s">
        <v>11</v>
      </c>
      <c r="K470" s="1" t="s">
        <v>8</v>
      </c>
      <c r="L470" s="4">
        <v>36</v>
      </c>
      <c r="N470" s="186">
        <v>0</v>
      </c>
      <c r="P470" s="14">
        <v>12.859299999999999</v>
      </c>
      <c r="Q470" s="12" t="s">
        <v>101</v>
      </c>
      <c r="R470" s="14">
        <v>4.3430999999999997</v>
      </c>
      <c r="S470" s="12" t="s">
        <v>101</v>
      </c>
      <c r="T470" s="14">
        <v>20.7333</v>
      </c>
      <c r="U470" s="12" t="s">
        <v>101</v>
      </c>
      <c r="V470" s="17">
        <v>1835846</v>
      </c>
      <c r="X470" s="17">
        <v>1945656</v>
      </c>
      <c r="Y470" s="12" t="s">
        <v>102</v>
      </c>
      <c r="Z470" s="17">
        <v>1824652</v>
      </c>
      <c r="AA470" s="12" t="s">
        <v>101</v>
      </c>
      <c r="AB470" s="17">
        <v>121004</v>
      </c>
      <c r="AD470" s="17">
        <v>147907</v>
      </c>
      <c r="AF470" s="17">
        <v>141894</v>
      </c>
      <c r="AG470" s="12" t="s">
        <v>101</v>
      </c>
      <c r="AH470" s="17">
        <v>6013</v>
      </c>
      <c r="AJ470" s="17">
        <v>0</v>
      </c>
      <c r="AL470" s="17">
        <v>0</v>
      </c>
      <c r="AN470" s="17">
        <v>0</v>
      </c>
      <c r="AP470" s="172">
        <v>0</v>
      </c>
      <c r="AR470" s="17">
        <v>2941924</v>
      </c>
      <c r="AS470" s="12" t="s">
        <v>101</v>
      </c>
      <c r="AT470" s="17">
        <v>12776968</v>
      </c>
      <c r="AU470" s="1" t="s">
        <v>101</v>
      </c>
      <c r="AV470" s="185">
        <v>133.19999999999999</v>
      </c>
      <c r="AW470" s="1" t="s">
        <v>5655</v>
      </c>
      <c r="AX470" s="1" t="str">
        <f t="shared" si="7"/>
        <v>Yes</v>
      </c>
    </row>
    <row r="471" spans="1:50" x14ac:dyDescent="0.2">
      <c r="A471" s="1" t="s">
        <v>5947</v>
      </c>
      <c r="B471" s="1" t="s">
        <v>190</v>
      </c>
      <c r="C471" s="1" t="s">
        <v>6</v>
      </c>
      <c r="D471" s="174">
        <v>12</v>
      </c>
      <c r="E471" s="177">
        <v>12</v>
      </c>
      <c r="F471" s="1" t="s">
        <v>194</v>
      </c>
      <c r="G471" s="1" t="s">
        <v>192</v>
      </c>
      <c r="H471" s="17">
        <v>251243</v>
      </c>
      <c r="I471" s="12">
        <v>162</v>
      </c>
      <c r="J471" s="1" t="s">
        <v>13</v>
      </c>
      <c r="K471" s="1" t="s">
        <v>12</v>
      </c>
      <c r="L471" s="4">
        <v>73</v>
      </c>
      <c r="N471" s="186">
        <v>0</v>
      </c>
      <c r="P471" s="14">
        <v>43.176600000000001</v>
      </c>
      <c r="Q471" s="12" t="s">
        <v>101</v>
      </c>
      <c r="R471" s="14">
        <v>39.3095</v>
      </c>
      <c r="S471" s="12" t="s">
        <v>101</v>
      </c>
      <c r="T471" s="14">
        <v>6.0635000000000003</v>
      </c>
      <c r="U471" s="12" t="s">
        <v>101</v>
      </c>
      <c r="V471" s="17">
        <v>0</v>
      </c>
      <c r="X471" s="17">
        <v>1469214</v>
      </c>
      <c r="Z471" s="17">
        <v>1469214</v>
      </c>
      <c r="AA471" s="12" t="s">
        <v>101</v>
      </c>
      <c r="AB471" s="17">
        <v>0</v>
      </c>
      <c r="AD471" s="17">
        <v>34028</v>
      </c>
      <c r="AF471" s="17">
        <v>34028</v>
      </c>
      <c r="AG471" s="12" t="s">
        <v>101</v>
      </c>
      <c r="AH471" s="17">
        <v>0</v>
      </c>
      <c r="AJ471" s="17">
        <v>0</v>
      </c>
      <c r="AL471" s="17">
        <v>0</v>
      </c>
      <c r="AN471" s="17">
        <v>0</v>
      </c>
      <c r="AP471" s="172">
        <v>0</v>
      </c>
      <c r="AR471" s="17">
        <v>206330</v>
      </c>
      <c r="AS471" s="12" t="s">
        <v>101</v>
      </c>
      <c r="AT471" s="17">
        <v>8110732</v>
      </c>
      <c r="AU471" s="1" t="s">
        <v>101</v>
      </c>
      <c r="AV471" s="185">
        <v>0</v>
      </c>
      <c r="AW471" s="1" t="s">
        <v>5655</v>
      </c>
      <c r="AX471" s="1" t="str">
        <f t="shared" si="7"/>
        <v>Yes</v>
      </c>
    </row>
    <row r="472" spans="1:50" x14ac:dyDescent="0.2">
      <c r="A472" s="1" t="s">
        <v>5947</v>
      </c>
      <c r="B472" s="1" t="s">
        <v>190</v>
      </c>
      <c r="C472" s="1" t="s">
        <v>6</v>
      </c>
      <c r="D472" s="174">
        <v>12</v>
      </c>
      <c r="E472" s="177">
        <v>12</v>
      </c>
      <c r="F472" s="1" t="s">
        <v>194</v>
      </c>
      <c r="G472" s="1" t="s">
        <v>192</v>
      </c>
      <c r="H472" s="17">
        <v>251243</v>
      </c>
      <c r="I472" s="12">
        <v>162</v>
      </c>
      <c r="J472" s="1" t="s">
        <v>10</v>
      </c>
      <c r="K472" s="1" t="s">
        <v>12</v>
      </c>
      <c r="L472" s="4">
        <v>43</v>
      </c>
      <c r="N472" s="186">
        <v>0</v>
      </c>
      <c r="P472" s="14">
        <v>12.8348</v>
      </c>
      <c r="Q472" s="12" t="s">
        <v>101</v>
      </c>
      <c r="R472" s="14">
        <v>6.9848999999999997</v>
      </c>
      <c r="S472" s="12" t="s">
        <v>101</v>
      </c>
      <c r="T472" s="14">
        <v>2.1002999999999998</v>
      </c>
      <c r="U472" s="12" t="s">
        <v>101</v>
      </c>
      <c r="V472" s="17">
        <v>0</v>
      </c>
      <c r="X472" s="17">
        <v>953530</v>
      </c>
      <c r="Z472" s="17">
        <v>812240</v>
      </c>
      <c r="AA472" s="12" t="s">
        <v>101</v>
      </c>
      <c r="AB472" s="17">
        <v>141290</v>
      </c>
      <c r="AD472" s="17">
        <v>80703</v>
      </c>
      <c r="AF472" s="17">
        <v>63284</v>
      </c>
      <c r="AG472" s="12" t="s">
        <v>101</v>
      </c>
      <c r="AH472" s="17">
        <v>17419</v>
      </c>
      <c r="AJ472" s="17">
        <v>0</v>
      </c>
      <c r="AL472" s="17">
        <v>0</v>
      </c>
      <c r="AN472" s="17">
        <v>0</v>
      </c>
      <c r="AP472" s="172">
        <v>0</v>
      </c>
      <c r="AR472" s="17">
        <v>132917</v>
      </c>
      <c r="AS472" s="12" t="s">
        <v>101</v>
      </c>
      <c r="AT472" s="17">
        <v>928407</v>
      </c>
      <c r="AU472" s="1" t="s">
        <v>101</v>
      </c>
      <c r="AV472" s="185">
        <v>0</v>
      </c>
      <c r="AW472" s="1" t="s">
        <v>5655</v>
      </c>
      <c r="AX472" s="1" t="str">
        <f t="shared" si="7"/>
        <v>Yes</v>
      </c>
    </row>
    <row r="473" spans="1:50" x14ac:dyDescent="0.2">
      <c r="A473" s="1" t="s">
        <v>5947</v>
      </c>
      <c r="B473" s="1" t="s">
        <v>190</v>
      </c>
      <c r="C473" s="1" t="s">
        <v>6</v>
      </c>
      <c r="D473" s="174">
        <v>12</v>
      </c>
      <c r="E473" s="177">
        <v>12</v>
      </c>
      <c r="F473" s="1" t="s">
        <v>194</v>
      </c>
      <c r="G473" s="1" t="s">
        <v>192</v>
      </c>
      <c r="H473" s="17">
        <v>251243</v>
      </c>
      <c r="I473" s="12">
        <v>162</v>
      </c>
      <c r="J473" s="1" t="s">
        <v>11</v>
      </c>
      <c r="K473" s="1" t="s">
        <v>12</v>
      </c>
      <c r="L473" s="4">
        <v>10</v>
      </c>
      <c r="N473" s="186">
        <v>0</v>
      </c>
      <c r="P473" s="14">
        <v>12.2912</v>
      </c>
      <c r="Q473" s="12" t="s">
        <v>101</v>
      </c>
      <c r="R473" s="14">
        <v>7.0789</v>
      </c>
      <c r="S473" s="12" t="s">
        <v>101</v>
      </c>
      <c r="T473" s="14">
        <v>9.4571000000000005</v>
      </c>
      <c r="U473" s="12" t="s">
        <v>101</v>
      </c>
      <c r="V473" s="17">
        <v>373957</v>
      </c>
      <c r="X473" s="17">
        <v>446275</v>
      </c>
      <c r="Z473" s="17">
        <v>371156</v>
      </c>
      <c r="AA473" s="12" t="s">
        <v>101</v>
      </c>
      <c r="AB473" s="17">
        <v>75119</v>
      </c>
      <c r="AD473" s="17">
        <v>33386</v>
      </c>
      <c r="AF473" s="17">
        <v>30197</v>
      </c>
      <c r="AG473" s="12" t="s">
        <v>101</v>
      </c>
      <c r="AH473" s="17">
        <v>3189</v>
      </c>
      <c r="AJ473" s="17">
        <v>0</v>
      </c>
      <c r="AL473" s="17">
        <v>0</v>
      </c>
      <c r="AN473" s="17">
        <v>0</v>
      </c>
      <c r="AP473" s="172">
        <v>0</v>
      </c>
      <c r="AR473" s="17">
        <v>285576</v>
      </c>
      <c r="AS473" s="12" t="s">
        <v>101</v>
      </c>
      <c r="AT473" s="17">
        <v>2021577</v>
      </c>
      <c r="AU473" s="1" t="s">
        <v>101</v>
      </c>
      <c r="AV473" s="185">
        <v>71</v>
      </c>
      <c r="AW473" s="1" t="s">
        <v>5655</v>
      </c>
      <c r="AX473" s="1" t="str">
        <f t="shared" si="7"/>
        <v>Yes</v>
      </c>
    </row>
    <row r="474" spans="1:50" x14ac:dyDescent="0.2">
      <c r="A474" s="1" t="s">
        <v>5948</v>
      </c>
      <c r="B474" s="1" t="s">
        <v>494</v>
      </c>
      <c r="C474" s="1" t="s">
        <v>37</v>
      </c>
      <c r="D474" s="174">
        <v>4030</v>
      </c>
      <c r="E474" s="177">
        <v>40030</v>
      </c>
      <c r="F474" s="1" t="s">
        <v>194</v>
      </c>
      <c r="G474" s="1" t="s">
        <v>192</v>
      </c>
      <c r="H474" s="17">
        <v>187781</v>
      </c>
      <c r="I474" s="12">
        <v>158</v>
      </c>
      <c r="J474" s="1" t="s">
        <v>13</v>
      </c>
      <c r="K474" s="1" t="s">
        <v>12</v>
      </c>
      <c r="L474" s="4">
        <v>11</v>
      </c>
      <c r="N474" s="186">
        <v>0</v>
      </c>
      <c r="P474" s="14">
        <v>46.116999999999997</v>
      </c>
      <c r="R474" s="14">
        <v>43.220700000000001</v>
      </c>
      <c r="T474" s="14">
        <v>9.4131</v>
      </c>
      <c r="V474" s="17">
        <v>0</v>
      </c>
      <c r="X474" s="17">
        <v>219148</v>
      </c>
      <c r="Z474" s="17">
        <v>219148</v>
      </c>
      <c r="AB474" s="17">
        <v>0</v>
      </c>
      <c r="AD474" s="17">
        <v>4752</v>
      </c>
      <c r="AF474" s="17">
        <v>4752</v>
      </c>
      <c r="AH474" s="17">
        <v>0</v>
      </c>
      <c r="AJ474" s="17">
        <v>0</v>
      </c>
      <c r="AL474" s="17">
        <v>0</v>
      </c>
      <c r="AN474" s="17">
        <v>0</v>
      </c>
      <c r="AP474" s="172">
        <v>0</v>
      </c>
      <c r="AR474" s="17">
        <v>44731</v>
      </c>
      <c r="AT474" s="17">
        <v>1933305</v>
      </c>
      <c r="AV474" s="185">
        <v>0</v>
      </c>
      <c r="AW474" s="1" t="s">
        <v>5655</v>
      </c>
      <c r="AX474" s="1" t="str">
        <f t="shared" si="7"/>
        <v>No</v>
      </c>
    </row>
    <row r="475" spans="1:50" x14ac:dyDescent="0.2">
      <c r="A475" s="1" t="s">
        <v>5948</v>
      </c>
      <c r="B475" s="1" t="s">
        <v>494</v>
      </c>
      <c r="C475" s="1" t="s">
        <v>37</v>
      </c>
      <c r="D475" s="174">
        <v>4030</v>
      </c>
      <c r="E475" s="177">
        <v>40030</v>
      </c>
      <c r="F475" s="1" t="s">
        <v>194</v>
      </c>
      <c r="G475" s="1" t="s">
        <v>192</v>
      </c>
      <c r="H475" s="17">
        <v>187781</v>
      </c>
      <c r="I475" s="12">
        <v>158</v>
      </c>
      <c r="J475" s="1" t="s">
        <v>10</v>
      </c>
      <c r="K475" s="1" t="s">
        <v>12</v>
      </c>
      <c r="L475" s="4">
        <v>35</v>
      </c>
      <c r="N475" s="186">
        <v>0</v>
      </c>
      <c r="P475" s="14">
        <v>15.154500000000001</v>
      </c>
      <c r="R475" s="14">
        <v>9.1210000000000004</v>
      </c>
      <c r="T475" s="14">
        <v>1.4521999999999999</v>
      </c>
      <c r="V475" s="17">
        <v>0</v>
      </c>
      <c r="X475" s="17">
        <v>753246</v>
      </c>
      <c r="Z475" s="17">
        <v>642067</v>
      </c>
      <c r="AB475" s="17">
        <v>111179</v>
      </c>
      <c r="AD475" s="17">
        <v>49439</v>
      </c>
      <c r="AF475" s="17">
        <v>42368</v>
      </c>
      <c r="AH475" s="17">
        <v>7071</v>
      </c>
      <c r="AJ475" s="17">
        <v>0</v>
      </c>
      <c r="AL475" s="17">
        <v>0</v>
      </c>
      <c r="AN475" s="17">
        <v>0</v>
      </c>
      <c r="AP475" s="172">
        <v>0</v>
      </c>
      <c r="AR475" s="17">
        <v>61527</v>
      </c>
      <c r="AT475" s="17">
        <v>561187</v>
      </c>
      <c r="AV475" s="185">
        <v>0</v>
      </c>
      <c r="AW475" s="1" t="s">
        <v>5655</v>
      </c>
      <c r="AX475" s="1" t="str">
        <f t="shared" si="7"/>
        <v>No</v>
      </c>
    </row>
    <row r="476" spans="1:50" x14ac:dyDescent="0.2">
      <c r="A476" s="1" t="s">
        <v>5948</v>
      </c>
      <c r="B476" s="1" t="s">
        <v>494</v>
      </c>
      <c r="C476" s="1" t="s">
        <v>37</v>
      </c>
      <c r="D476" s="174">
        <v>4030</v>
      </c>
      <c r="E476" s="177">
        <v>40030</v>
      </c>
      <c r="F476" s="1" t="s">
        <v>194</v>
      </c>
      <c r="G476" s="1" t="s">
        <v>192</v>
      </c>
      <c r="H476" s="17">
        <v>187781</v>
      </c>
      <c r="I476" s="12">
        <v>158</v>
      </c>
      <c r="J476" s="1" t="s">
        <v>11</v>
      </c>
      <c r="K476" s="1" t="s">
        <v>8</v>
      </c>
      <c r="L476" s="4">
        <v>112</v>
      </c>
      <c r="N476" s="186">
        <v>0</v>
      </c>
      <c r="P476" s="14">
        <v>11.7331</v>
      </c>
      <c r="R476" s="14">
        <v>2.83</v>
      </c>
      <c r="T476" s="14">
        <v>29.4284</v>
      </c>
      <c r="V476" s="17">
        <v>3814859</v>
      </c>
      <c r="X476" s="17">
        <v>3870595</v>
      </c>
      <c r="Z476" s="17">
        <v>3707757</v>
      </c>
      <c r="AB476" s="17">
        <v>162838</v>
      </c>
      <c r="AD476" s="17">
        <v>330724</v>
      </c>
      <c r="AF476" s="17">
        <v>316007</v>
      </c>
      <c r="AH476" s="17">
        <v>14717</v>
      </c>
      <c r="AJ476" s="17">
        <v>0</v>
      </c>
      <c r="AL476" s="17">
        <v>0</v>
      </c>
      <c r="AN476" s="17">
        <v>0</v>
      </c>
      <c r="AP476" s="172">
        <v>0</v>
      </c>
      <c r="AR476" s="17">
        <v>9299593</v>
      </c>
      <c r="AT476" s="17">
        <v>26317774</v>
      </c>
      <c r="AV476" s="185">
        <v>241.8</v>
      </c>
      <c r="AW476" s="1" t="s">
        <v>5655</v>
      </c>
      <c r="AX476" s="1" t="str">
        <f t="shared" si="7"/>
        <v>No</v>
      </c>
    </row>
    <row r="477" spans="1:50" x14ac:dyDescent="0.2">
      <c r="A477" s="1" t="s">
        <v>453</v>
      </c>
      <c r="B477" s="1" t="s">
        <v>454</v>
      </c>
      <c r="C477" s="1" t="s">
        <v>37</v>
      </c>
      <c r="D477" s="174">
        <v>4032</v>
      </c>
      <c r="E477" s="177">
        <v>40032</v>
      </c>
      <c r="F477" s="1" t="s">
        <v>194</v>
      </c>
      <c r="G477" s="1" t="s">
        <v>192</v>
      </c>
      <c r="H477" s="17">
        <v>349064</v>
      </c>
      <c r="I477" s="12">
        <v>156</v>
      </c>
      <c r="J477" s="1" t="s">
        <v>11</v>
      </c>
      <c r="K477" s="1" t="s">
        <v>8</v>
      </c>
      <c r="L477" s="4">
        <v>60</v>
      </c>
      <c r="N477" s="186">
        <v>0</v>
      </c>
      <c r="P477" s="14">
        <v>15.4734</v>
      </c>
      <c r="R477" s="14">
        <v>4.2</v>
      </c>
      <c r="T477" s="14">
        <v>16.439399999999999</v>
      </c>
      <c r="V477" s="17">
        <v>2997963</v>
      </c>
      <c r="X477" s="17">
        <v>3237397</v>
      </c>
      <c r="Z477" s="17">
        <v>3014556</v>
      </c>
      <c r="AB477" s="17">
        <v>222841</v>
      </c>
      <c r="AD477" s="17">
        <v>210305</v>
      </c>
      <c r="AF477" s="17">
        <v>194822</v>
      </c>
      <c r="AH477" s="17">
        <v>15483</v>
      </c>
      <c r="AJ477" s="17">
        <v>0</v>
      </c>
      <c r="AL477" s="17">
        <v>0</v>
      </c>
      <c r="AN477" s="17">
        <v>0</v>
      </c>
      <c r="AP477" s="172">
        <v>0</v>
      </c>
      <c r="AR477" s="17">
        <v>3202754</v>
      </c>
      <c r="AT477" s="17">
        <v>13451566</v>
      </c>
      <c r="AV477" s="185">
        <v>607.1</v>
      </c>
      <c r="AW477" s="1" t="s">
        <v>5655</v>
      </c>
      <c r="AX477" s="1" t="str">
        <f t="shared" si="7"/>
        <v>No</v>
      </c>
    </row>
    <row r="478" spans="1:50" x14ac:dyDescent="0.2">
      <c r="A478" s="1" t="s">
        <v>453</v>
      </c>
      <c r="B478" s="1" t="s">
        <v>454</v>
      </c>
      <c r="C478" s="1" t="s">
        <v>37</v>
      </c>
      <c r="D478" s="174">
        <v>4032</v>
      </c>
      <c r="E478" s="177">
        <v>40032</v>
      </c>
      <c r="F478" s="1" t="s">
        <v>194</v>
      </c>
      <c r="G478" s="1" t="s">
        <v>192</v>
      </c>
      <c r="H478" s="17">
        <v>349064</v>
      </c>
      <c r="I478" s="12">
        <v>156</v>
      </c>
      <c r="J478" s="1" t="s">
        <v>10</v>
      </c>
      <c r="K478" s="1" t="s">
        <v>8</v>
      </c>
      <c r="L478" s="4">
        <v>60</v>
      </c>
      <c r="N478" s="186">
        <v>0</v>
      </c>
      <c r="P478" s="14">
        <v>14.593299999999999</v>
      </c>
      <c r="R478" s="14">
        <v>9.4177999999999997</v>
      </c>
      <c r="T478" s="14">
        <v>1.8916999999999999</v>
      </c>
      <c r="V478" s="17">
        <v>0</v>
      </c>
      <c r="X478" s="17">
        <v>1980772</v>
      </c>
      <c r="Z478" s="17">
        <v>1729019</v>
      </c>
      <c r="AB478" s="17">
        <v>251753</v>
      </c>
      <c r="AD478" s="17">
        <v>134253</v>
      </c>
      <c r="AF478" s="17">
        <v>118480</v>
      </c>
      <c r="AH478" s="17">
        <v>15773</v>
      </c>
      <c r="AJ478" s="17">
        <v>0</v>
      </c>
      <c r="AL478" s="17">
        <v>0</v>
      </c>
      <c r="AN478" s="17">
        <v>0</v>
      </c>
      <c r="AP478" s="172">
        <v>0</v>
      </c>
      <c r="AR478" s="17">
        <v>224124</v>
      </c>
      <c r="AT478" s="17">
        <v>2110756</v>
      </c>
      <c r="AV478" s="185">
        <v>0</v>
      </c>
      <c r="AW478" s="1" t="s">
        <v>5655</v>
      </c>
      <c r="AX478" s="1" t="str">
        <f t="shared" si="7"/>
        <v>No</v>
      </c>
    </row>
    <row r="479" spans="1:50" x14ac:dyDescent="0.2">
      <c r="A479" s="1" t="s">
        <v>453</v>
      </c>
      <c r="B479" s="1" t="s">
        <v>454</v>
      </c>
      <c r="C479" s="1" t="s">
        <v>37</v>
      </c>
      <c r="D479" s="174">
        <v>4032</v>
      </c>
      <c r="E479" s="177">
        <v>40032</v>
      </c>
      <c r="F479" s="1" t="s">
        <v>194</v>
      </c>
      <c r="G479" s="1" t="s">
        <v>192</v>
      </c>
      <c r="H479" s="17">
        <v>349064</v>
      </c>
      <c r="I479" s="12">
        <v>156</v>
      </c>
      <c r="J479" s="1" t="s">
        <v>15</v>
      </c>
      <c r="K479" s="1" t="s">
        <v>12</v>
      </c>
      <c r="L479" s="4">
        <v>4</v>
      </c>
      <c r="N479" s="186">
        <v>0</v>
      </c>
      <c r="P479" s="14">
        <v>16.971699999999998</v>
      </c>
      <c r="R479" s="14">
        <v>8.5030000000000001</v>
      </c>
      <c r="T479" s="14">
        <v>2.5680000000000001</v>
      </c>
      <c r="V479" s="17">
        <v>0</v>
      </c>
      <c r="X479" s="17">
        <v>0</v>
      </c>
      <c r="Z479" s="17">
        <v>84536</v>
      </c>
      <c r="AB479" s="17">
        <v>0</v>
      </c>
      <c r="AD479" s="17">
        <v>0</v>
      </c>
      <c r="AF479" s="17">
        <v>4981</v>
      </c>
      <c r="AH479" s="17">
        <v>0</v>
      </c>
      <c r="AJ479" s="17">
        <v>0</v>
      </c>
      <c r="AL479" s="17">
        <v>0</v>
      </c>
      <c r="AN479" s="17">
        <v>0</v>
      </c>
      <c r="AP479" s="172">
        <v>0</v>
      </c>
      <c r="AR479" s="17">
        <v>12791</v>
      </c>
      <c r="AT479" s="17">
        <v>108762</v>
      </c>
      <c r="AV479" s="185">
        <v>0</v>
      </c>
      <c r="AW479" s="1" t="s">
        <v>5655</v>
      </c>
      <c r="AX479" s="1" t="str">
        <f t="shared" si="7"/>
        <v>No</v>
      </c>
    </row>
    <row r="480" spans="1:50" x14ac:dyDescent="0.2">
      <c r="A480" s="1" t="s">
        <v>453</v>
      </c>
      <c r="B480" s="1" t="s">
        <v>454</v>
      </c>
      <c r="C480" s="1" t="s">
        <v>37</v>
      </c>
      <c r="D480" s="174">
        <v>4032</v>
      </c>
      <c r="E480" s="177">
        <v>40032</v>
      </c>
      <c r="F480" s="1" t="s">
        <v>194</v>
      </c>
      <c r="G480" s="1" t="s">
        <v>192</v>
      </c>
      <c r="H480" s="17">
        <v>349064</v>
      </c>
      <c r="I480" s="12">
        <v>156</v>
      </c>
      <c r="J480" s="1" t="s">
        <v>13</v>
      </c>
      <c r="K480" s="1" t="s">
        <v>12</v>
      </c>
      <c r="L480" s="4">
        <v>9</v>
      </c>
      <c r="N480" s="186">
        <v>0</v>
      </c>
      <c r="P480" s="14">
        <v>46.080300000000001</v>
      </c>
      <c r="R480" s="14">
        <v>48.613500000000002</v>
      </c>
      <c r="T480" s="14">
        <v>4.2441000000000004</v>
      </c>
      <c r="V480" s="17">
        <v>0</v>
      </c>
      <c r="X480" s="17">
        <v>132527</v>
      </c>
      <c r="Z480" s="17">
        <v>132527</v>
      </c>
      <c r="AB480" s="17">
        <v>0</v>
      </c>
      <c r="AD480" s="17">
        <v>2876</v>
      </c>
      <c r="AF480" s="17">
        <v>2876</v>
      </c>
      <c r="AH480" s="17">
        <v>0</v>
      </c>
      <c r="AJ480" s="17">
        <v>0</v>
      </c>
      <c r="AL480" s="17">
        <v>0</v>
      </c>
      <c r="AN480" s="17">
        <v>0</v>
      </c>
      <c r="AP480" s="172">
        <v>0</v>
      </c>
      <c r="AR480" s="17">
        <v>12206</v>
      </c>
      <c r="AT480" s="17">
        <v>593376</v>
      </c>
      <c r="AV480" s="185">
        <v>0</v>
      </c>
      <c r="AW480" s="1" t="s">
        <v>5655</v>
      </c>
      <c r="AX480" s="1" t="str">
        <f t="shared" si="7"/>
        <v>No</v>
      </c>
    </row>
    <row r="481" spans="1:50" x14ac:dyDescent="0.2">
      <c r="A481" s="1" t="s">
        <v>453</v>
      </c>
      <c r="B481" s="1" t="s">
        <v>454</v>
      </c>
      <c r="C481" s="1" t="s">
        <v>37</v>
      </c>
      <c r="D481" s="174">
        <v>4032</v>
      </c>
      <c r="E481" s="177">
        <v>40032</v>
      </c>
      <c r="F481" s="1" t="s">
        <v>194</v>
      </c>
      <c r="G481" s="1" t="s">
        <v>192</v>
      </c>
      <c r="H481" s="17">
        <v>349064</v>
      </c>
      <c r="I481" s="12">
        <v>156</v>
      </c>
      <c r="J481" s="1" t="s">
        <v>10</v>
      </c>
      <c r="K481" s="1" t="s">
        <v>12</v>
      </c>
      <c r="L481" s="4">
        <v>23</v>
      </c>
      <c r="N481" s="186">
        <v>0</v>
      </c>
      <c r="P481" s="14">
        <v>13.6599</v>
      </c>
      <c r="R481" s="14">
        <v>7.4093999999999998</v>
      </c>
      <c r="T481" s="14">
        <v>1.9307000000000001</v>
      </c>
      <c r="V481" s="17">
        <v>0</v>
      </c>
      <c r="X481" s="17">
        <v>674340</v>
      </c>
      <c r="Z481" s="17">
        <v>636018</v>
      </c>
      <c r="AB481" s="17">
        <v>38322</v>
      </c>
      <c r="AD481" s="17">
        <v>49372</v>
      </c>
      <c r="AF481" s="17">
        <v>46561</v>
      </c>
      <c r="AH481" s="17">
        <v>2811</v>
      </c>
      <c r="AJ481" s="17">
        <v>0</v>
      </c>
      <c r="AL481" s="17">
        <v>0</v>
      </c>
      <c r="AN481" s="17">
        <v>0</v>
      </c>
      <c r="AP481" s="172">
        <v>0</v>
      </c>
      <c r="AR481" s="17">
        <v>89895</v>
      </c>
      <c r="AT481" s="17">
        <v>666066</v>
      </c>
      <c r="AV481" s="185">
        <v>0</v>
      </c>
      <c r="AW481" s="1" t="s">
        <v>5655</v>
      </c>
      <c r="AX481" s="1" t="str">
        <f t="shared" si="7"/>
        <v>No</v>
      </c>
    </row>
    <row r="482" spans="1:50" x14ac:dyDescent="0.2">
      <c r="A482" s="1" t="s">
        <v>499</v>
      </c>
      <c r="B482" s="1" t="s">
        <v>500</v>
      </c>
      <c r="C482" s="1" t="s">
        <v>20</v>
      </c>
      <c r="D482" s="174">
        <v>9016</v>
      </c>
      <c r="E482" s="177">
        <v>90016</v>
      </c>
      <c r="F482" s="1" t="s">
        <v>196</v>
      </c>
      <c r="G482" s="1" t="s">
        <v>192</v>
      </c>
      <c r="H482" s="17">
        <v>3281212</v>
      </c>
      <c r="I482" s="12">
        <v>154</v>
      </c>
      <c r="J482" s="1" t="s">
        <v>23</v>
      </c>
      <c r="K482" s="1" t="s">
        <v>8</v>
      </c>
      <c r="L482" s="4">
        <v>7</v>
      </c>
      <c r="N482" s="186">
        <v>0</v>
      </c>
      <c r="P482" s="14">
        <v>13.872400000000001</v>
      </c>
      <c r="R482" s="14">
        <v>10.68</v>
      </c>
      <c r="T482" s="14">
        <v>170.95269999999999</v>
      </c>
      <c r="V482" s="17">
        <v>209354</v>
      </c>
      <c r="X482" s="17">
        <v>239455</v>
      </c>
      <c r="Z482" s="17">
        <v>209210</v>
      </c>
      <c r="AB482" s="17">
        <v>30245</v>
      </c>
      <c r="AD482" s="17">
        <v>16783</v>
      </c>
      <c r="AF482" s="17">
        <v>15081</v>
      </c>
      <c r="AH482" s="17">
        <v>1702</v>
      </c>
      <c r="AJ482" s="17">
        <v>0</v>
      </c>
      <c r="AL482" s="17">
        <v>0</v>
      </c>
      <c r="AN482" s="17">
        <v>0</v>
      </c>
      <c r="AP482" s="172">
        <v>0</v>
      </c>
      <c r="AR482" s="17">
        <v>2578137</v>
      </c>
      <c r="AT482" s="17">
        <v>27534409</v>
      </c>
      <c r="AV482" s="185">
        <v>41.3</v>
      </c>
      <c r="AW482" s="1" t="s">
        <v>5655</v>
      </c>
      <c r="AX482" s="1" t="str">
        <f t="shared" si="7"/>
        <v>No</v>
      </c>
    </row>
    <row r="483" spans="1:50" x14ac:dyDescent="0.2">
      <c r="A483" s="1" t="s">
        <v>499</v>
      </c>
      <c r="B483" s="1" t="s">
        <v>500</v>
      </c>
      <c r="C483" s="1" t="s">
        <v>20</v>
      </c>
      <c r="D483" s="174">
        <v>9016</v>
      </c>
      <c r="E483" s="177">
        <v>90016</v>
      </c>
      <c r="F483" s="1" t="s">
        <v>196</v>
      </c>
      <c r="G483" s="1" t="s">
        <v>192</v>
      </c>
      <c r="H483" s="17">
        <v>3281212</v>
      </c>
      <c r="I483" s="12">
        <v>154</v>
      </c>
      <c r="J483" s="1" t="s">
        <v>10</v>
      </c>
      <c r="K483" s="1" t="s">
        <v>12</v>
      </c>
      <c r="L483" s="4">
        <v>15</v>
      </c>
      <c r="N483" s="186">
        <v>0</v>
      </c>
      <c r="P483" s="14">
        <v>17.017399999999999</v>
      </c>
      <c r="R483" s="14">
        <v>10.7689</v>
      </c>
      <c r="T483" s="14">
        <v>1.6508</v>
      </c>
      <c r="V483" s="17">
        <v>0</v>
      </c>
      <c r="X483" s="17">
        <v>463389</v>
      </c>
      <c r="Z483" s="17">
        <v>389273</v>
      </c>
      <c r="AB483" s="17">
        <v>74116</v>
      </c>
      <c r="AD483" s="17">
        <v>26858</v>
      </c>
      <c r="AF483" s="17">
        <v>22875</v>
      </c>
      <c r="AH483" s="17">
        <v>3983</v>
      </c>
      <c r="AJ483" s="17">
        <v>0</v>
      </c>
      <c r="AL483" s="17">
        <v>0</v>
      </c>
      <c r="AN483" s="17">
        <v>0</v>
      </c>
      <c r="AP483" s="172">
        <v>0</v>
      </c>
      <c r="AR483" s="17">
        <v>37762</v>
      </c>
      <c r="AT483" s="17">
        <v>406656</v>
      </c>
      <c r="AV483" s="185">
        <v>0</v>
      </c>
      <c r="AW483" s="1" t="s">
        <v>5655</v>
      </c>
      <c r="AX483" s="1" t="str">
        <f t="shared" si="7"/>
        <v>No</v>
      </c>
    </row>
    <row r="484" spans="1:50" x14ac:dyDescent="0.2">
      <c r="A484" s="1" t="s">
        <v>499</v>
      </c>
      <c r="B484" s="1" t="s">
        <v>500</v>
      </c>
      <c r="C484" s="1" t="s">
        <v>20</v>
      </c>
      <c r="D484" s="174">
        <v>9016</v>
      </c>
      <c r="E484" s="177">
        <v>90016</v>
      </c>
      <c r="F484" s="1" t="s">
        <v>196</v>
      </c>
      <c r="G484" s="1" t="s">
        <v>192</v>
      </c>
      <c r="H484" s="17">
        <v>3281212</v>
      </c>
      <c r="I484" s="12">
        <v>154</v>
      </c>
      <c r="J484" s="1" t="s">
        <v>11</v>
      </c>
      <c r="K484" s="1" t="s">
        <v>8</v>
      </c>
      <c r="L484" s="4">
        <v>132</v>
      </c>
      <c r="N484" s="186">
        <v>0</v>
      </c>
      <c r="P484" s="14">
        <v>16.959099999999999</v>
      </c>
      <c r="R484" s="14">
        <v>18.5152</v>
      </c>
      <c r="T484" s="14">
        <v>12.6701</v>
      </c>
      <c r="V484" s="17">
        <v>4234384</v>
      </c>
      <c r="X484" s="17">
        <v>4943635</v>
      </c>
      <c r="Z484" s="17">
        <v>4228479</v>
      </c>
      <c r="AB484" s="17">
        <v>715156</v>
      </c>
      <c r="AD484" s="17">
        <v>279870</v>
      </c>
      <c r="AF484" s="17">
        <v>249334</v>
      </c>
      <c r="AH484" s="17">
        <v>30536</v>
      </c>
      <c r="AJ484" s="17">
        <v>0</v>
      </c>
      <c r="AL484" s="17">
        <v>0</v>
      </c>
      <c r="AN484" s="17">
        <v>0</v>
      </c>
      <c r="AP484" s="172">
        <v>0</v>
      </c>
      <c r="AR484" s="17">
        <v>3159082</v>
      </c>
      <c r="AT484" s="17">
        <v>58490893</v>
      </c>
      <c r="AV484" s="185">
        <v>408.1</v>
      </c>
      <c r="AW484" s="1" t="s">
        <v>5655</v>
      </c>
      <c r="AX484" s="1" t="str">
        <f t="shared" si="7"/>
        <v>No</v>
      </c>
    </row>
    <row r="485" spans="1:50" x14ac:dyDescent="0.2">
      <c r="A485" s="1" t="s">
        <v>5949</v>
      </c>
      <c r="B485" s="1" t="s">
        <v>493</v>
      </c>
      <c r="C485" s="1" t="s">
        <v>20</v>
      </c>
      <c r="D485" s="174">
        <v>9027</v>
      </c>
      <c r="E485" s="177">
        <v>90027</v>
      </c>
      <c r="F485" s="1" t="s">
        <v>194</v>
      </c>
      <c r="G485" s="1" t="s">
        <v>192</v>
      </c>
      <c r="H485" s="17">
        <v>654628</v>
      </c>
      <c r="I485" s="12">
        <v>150</v>
      </c>
      <c r="J485" s="1" t="s">
        <v>11</v>
      </c>
      <c r="K485" s="1" t="s">
        <v>8</v>
      </c>
      <c r="L485" s="4">
        <v>98</v>
      </c>
      <c r="N485" s="186">
        <v>0</v>
      </c>
      <c r="P485" s="14">
        <v>11.574400000000001</v>
      </c>
      <c r="R485" s="14">
        <v>2.6560999999999999</v>
      </c>
      <c r="T485" s="14">
        <v>26.0185</v>
      </c>
      <c r="V485" s="17">
        <v>4569483</v>
      </c>
      <c r="X485" s="17">
        <v>4618761</v>
      </c>
      <c r="Z485" s="17">
        <v>4337684</v>
      </c>
      <c r="AB485" s="17">
        <v>281077</v>
      </c>
      <c r="AD485" s="17">
        <v>386070</v>
      </c>
      <c r="AF485" s="17">
        <v>374764</v>
      </c>
      <c r="AH485" s="17">
        <v>11306</v>
      </c>
      <c r="AJ485" s="17">
        <v>0</v>
      </c>
      <c r="AL485" s="17">
        <v>0</v>
      </c>
      <c r="AN485" s="17">
        <v>0</v>
      </c>
      <c r="AP485" s="172">
        <v>0</v>
      </c>
      <c r="AR485" s="17">
        <v>9750802</v>
      </c>
      <c r="AT485" s="17">
        <v>25898642</v>
      </c>
      <c r="AV485" s="185">
        <v>422.3</v>
      </c>
      <c r="AW485" s="1" t="s">
        <v>5655</v>
      </c>
      <c r="AX485" s="1" t="str">
        <f t="shared" si="7"/>
        <v>No</v>
      </c>
    </row>
    <row r="486" spans="1:50" x14ac:dyDescent="0.2">
      <c r="A486" s="1" t="s">
        <v>5949</v>
      </c>
      <c r="B486" s="1" t="s">
        <v>493</v>
      </c>
      <c r="C486" s="1" t="s">
        <v>20</v>
      </c>
      <c r="D486" s="174">
        <v>9027</v>
      </c>
      <c r="E486" s="177">
        <v>90027</v>
      </c>
      <c r="F486" s="1" t="s">
        <v>194</v>
      </c>
      <c r="G486" s="1" t="s">
        <v>192</v>
      </c>
      <c r="H486" s="17">
        <v>654628</v>
      </c>
      <c r="I486" s="12">
        <v>150</v>
      </c>
      <c r="J486" s="1" t="s">
        <v>10</v>
      </c>
      <c r="K486" s="1" t="s">
        <v>12</v>
      </c>
      <c r="L486" s="4">
        <v>52</v>
      </c>
      <c r="N486" s="186">
        <v>0</v>
      </c>
      <c r="P486" s="14">
        <v>11.6432</v>
      </c>
      <c r="R486" s="14">
        <v>7.1562999999999999</v>
      </c>
      <c r="T486" s="14">
        <v>2.0453999999999999</v>
      </c>
      <c r="V486" s="17">
        <v>0</v>
      </c>
      <c r="X486" s="17">
        <v>1349921</v>
      </c>
      <c r="Z486" s="17">
        <v>1212603</v>
      </c>
      <c r="AB486" s="17">
        <v>137318</v>
      </c>
      <c r="AD486" s="17">
        <v>115678</v>
      </c>
      <c r="AF486" s="17">
        <v>104147</v>
      </c>
      <c r="AH486" s="17">
        <v>11531</v>
      </c>
      <c r="AJ486" s="17">
        <v>0</v>
      </c>
      <c r="AL486" s="17">
        <v>0</v>
      </c>
      <c r="AN486" s="17">
        <v>0</v>
      </c>
      <c r="AP486" s="172">
        <v>0</v>
      </c>
      <c r="AR486" s="17">
        <v>213026</v>
      </c>
      <c r="AT486" s="17">
        <v>1524485</v>
      </c>
      <c r="AV486" s="185">
        <v>0</v>
      </c>
      <c r="AW486" s="1" t="s">
        <v>5655</v>
      </c>
      <c r="AX486" s="1" t="str">
        <f t="shared" si="7"/>
        <v>No</v>
      </c>
    </row>
    <row r="487" spans="1:50" x14ac:dyDescent="0.2">
      <c r="A487" s="1" t="s">
        <v>511</v>
      </c>
      <c r="B487" s="1" t="s">
        <v>443</v>
      </c>
      <c r="C487" s="1" t="s">
        <v>32</v>
      </c>
      <c r="D487" s="174">
        <v>1017</v>
      </c>
      <c r="E487" s="177">
        <v>10017</v>
      </c>
      <c r="F487" s="1" t="s">
        <v>196</v>
      </c>
      <c r="G487" s="1" t="s">
        <v>192</v>
      </c>
      <c r="H487" s="17">
        <v>924859</v>
      </c>
      <c r="I487" s="12">
        <v>147</v>
      </c>
      <c r="J487" s="1" t="s">
        <v>10</v>
      </c>
      <c r="K487" s="1" t="s">
        <v>12</v>
      </c>
      <c r="L487" s="4">
        <v>147</v>
      </c>
      <c r="N487" s="186">
        <v>0</v>
      </c>
      <c r="P487" s="14">
        <v>14.7624</v>
      </c>
      <c r="R487" s="14">
        <v>8.8926999999999996</v>
      </c>
      <c r="T487" s="14">
        <v>1.8326</v>
      </c>
      <c r="V487" s="17">
        <v>0</v>
      </c>
      <c r="X487" s="17">
        <v>5325953</v>
      </c>
      <c r="Z487" s="17">
        <v>4021176</v>
      </c>
      <c r="AB487" s="17">
        <v>1304777</v>
      </c>
      <c r="AD487" s="17">
        <v>352500</v>
      </c>
      <c r="AF487" s="17">
        <v>272393</v>
      </c>
      <c r="AH487" s="17">
        <v>80107</v>
      </c>
      <c r="AJ487" s="17">
        <v>0</v>
      </c>
      <c r="AL487" s="17">
        <v>0</v>
      </c>
      <c r="AN487" s="17">
        <v>0</v>
      </c>
      <c r="AP487" s="172">
        <v>0</v>
      </c>
      <c r="AR487" s="17">
        <v>499199</v>
      </c>
      <c r="AT487" s="17">
        <v>4439221</v>
      </c>
      <c r="AV487" s="185">
        <v>0</v>
      </c>
      <c r="AW487" s="1" t="s">
        <v>5655</v>
      </c>
      <c r="AX487" s="1" t="str">
        <f t="shared" si="7"/>
        <v>No</v>
      </c>
    </row>
    <row r="488" spans="1:50" x14ac:dyDescent="0.2">
      <c r="A488" s="1" t="s">
        <v>5950</v>
      </c>
      <c r="B488" s="1" t="s">
        <v>596</v>
      </c>
      <c r="C488" s="1" t="s">
        <v>88</v>
      </c>
      <c r="D488" s="174">
        <v>4003</v>
      </c>
      <c r="E488" s="177">
        <v>40003</v>
      </c>
      <c r="F488" s="1" t="s">
        <v>194</v>
      </c>
      <c r="G488" s="1" t="s">
        <v>192</v>
      </c>
      <c r="H488" s="17">
        <v>1060061</v>
      </c>
      <c r="I488" s="12">
        <v>145</v>
      </c>
      <c r="J488" s="1" t="s">
        <v>11</v>
      </c>
      <c r="K488" s="1" t="s">
        <v>8</v>
      </c>
      <c r="L488" s="4">
        <v>102</v>
      </c>
      <c r="N488" s="186">
        <v>0</v>
      </c>
      <c r="P488" s="14">
        <v>16.339400000000001</v>
      </c>
      <c r="R488" s="14">
        <v>5.1872999999999996</v>
      </c>
      <c r="T488" s="14">
        <v>19.7438</v>
      </c>
      <c r="V488" s="17">
        <v>5287044</v>
      </c>
      <c r="X488" s="17">
        <v>5890761</v>
      </c>
      <c r="Z488" s="17">
        <v>5274179</v>
      </c>
      <c r="AB488" s="17">
        <v>616582</v>
      </c>
      <c r="AD488" s="17">
        <v>345272</v>
      </c>
      <c r="AF488" s="17">
        <v>322789</v>
      </c>
      <c r="AH488" s="17">
        <v>22483</v>
      </c>
      <c r="AJ488" s="17">
        <v>0</v>
      </c>
      <c r="AL488" s="17">
        <v>0</v>
      </c>
      <c r="AN488" s="17">
        <v>0</v>
      </c>
      <c r="AP488" s="172">
        <v>0</v>
      </c>
      <c r="AR488" s="17">
        <v>6373091</v>
      </c>
      <c r="AT488" s="17">
        <v>33059281</v>
      </c>
      <c r="AV488" s="185">
        <v>857.3</v>
      </c>
      <c r="AW488" s="1" t="s">
        <v>5655</v>
      </c>
      <c r="AX488" s="1" t="str">
        <f t="shared" si="7"/>
        <v>No</v>
      </c>
    </row>
    <row r="489" spans="1:50" x14ac:dyDescent="0.2">
      <c r="A489" s="1" t="s">
        <v>5950</v>
      </c>
      <c r="B489" s="1" t="s">
        <v>596</v>
      </c>
      <c r="C489" s="1" t="s">
        <v>88</v>
      </c>
      <c r="D489" s="174">
        <v>4003</v>
      </c>
      <c r="E489" s="177">
        <v>40003</v>
      </c>
      <c r="F489" s="1" t="s">
        <v>194</v>
      </c>
      <c r="G489" s="1" t="s">
        <v>192</v>
      </c>
      <c r="H489" s="17">
        <v>1060061</v>
      </c>
      <c r="I489" s="12">
        <v>145</v>
      </c>
      <c r="J489" s="1" t="s">
        <v>10</v>
      </c>
      <c r="K489" s="1" t="s">
        <v>8</v>
      </c>
      <c r="L489" s="4">
        <v>40</v>
      </c>
      <c r="N489" s="186">
        <v>0</v>
      </c>
      <c r="P489" s="14">
        <v>15.9095</v>
      </c>
      <c r="R489" s="14">
        <v>11.176500000000001</v>
      </c>
      <c r="T489" s="14">
        <v>1.8934</v>
      </c>
      <c r="V489" s="17">
        <v>0</v>
      </c>
      <c r="X489" s="17">
        <v>1932555</v>
      </c>
      <c r="Z489" s="17">
        <v>1635922</v>
      </c>
      <c r="AB489" s="17">
        <v>296633</v>
      </c>
      <c r="AD489" s="17">
        <v>124784</v>
      </c>
      <c r="AF489" s="17">
        <v>102827</v>
      </c>
      <c r="AH489" s="17">
        <v>21957</v>
      </c>
      <c r="AJ489" s="17">
        <v>0</v>
      </c>
      <c r="AL489" s="17">
        <v>0</v>
      </c>
      <c r="AN489" s="17">
        <v>0</v>
      </c>
      <c r="AP489" s="172">
        <v>0</v>
      </c>
      <c r="AR489" s="17">
        <v>194694</v>
      </c>
      <c r="AT489" s="17">
        <v>2175990</v>
      </c>
      <c r="AV489" s="185">
        <v>0</v>
      </c>
      <c r="AW489" s="1" t="s">
        <v>5655</v>
      </c>
      <c r="AX489" s="1" t="str">
        <f t="shared" si="7"/>
        <v>No</v>
      </c>
    </row>
    <row r="490" spans="1:50" x14ac:dyDescent="0.2">
      <c r="A490" s="1" t="s">
        <v>5950</v>
      </c>
      <c r="B490" s="1" t="s">
        <v>596</v>
      </c>
      <c r="C490" s="1" t="s">
        <v>88</v>
      </c>
      <c r="D490" s="174">
        <v>4003</v>
      </c>
      <c r="E490" s="177">
        <v>40003</v>
      </c>
      <c r="F490" s="1" t="s">
        <v>194</v>
      </c>
      <c r="G490" s="1" t="s">
        <v>192</v>
      </c>
      <c r="H490" s="17">
        <v>1060061</v>
      </c>
      <c r="I490" s="12">
        <v>145</v>
      </c>
      <c r="J490" s="1" t="s">
        <v>16</v>
      </c>
      <c r="K490" s="1" t="s">
        <v>8</v>
      </c>
      <c r="L490" s="4">
        <v>3</v>
      </c>
      <c r="N490" s="186">
        <v>3</v>
      </c>
      <c r="P490" s="14">
        <v>6.9015000000000004</v>
      </c>
      <c r="R490" s="14">
        <v>0.81989999999999996</v>
      </c>
      <c r="S490" s="12" t="s">
        <v>102</v>
      </c>
      <c r="T490" s="14">
        <v>63.290300000000002</v>
      </c>
      <c r="V490" s="17">
        <v>11444</v>
      </c>
      <c r="X490" s="17">
        <v>12258</v>
      </c>
      <c r="Z490" s="17">
        <v>11912</v>
      </c>
      <c r="AB490" s="17">
        <v>346</v>
      </c>
      <c r="AD490" s="17">
        <v>1760</v>
      </c>
      <c r="AF490" s="17">
        <v>1726</v>
      </c>
      <c r="AH490" s="17">
        <v>34</v>
      </c>
      <c r="AJ490" s="17">
        <v>12258</v>
      </c>
      <c r="AL490" s="17">
        <v>11912</v>
      </c>
      <c r="AN490" s="17">
        <v>1760</v>
      </c>
      <c r="AP490" s="172">
        <v>1726</v>
      </c>
      <c r="AR490" s="17">
        <v>109239</v>
      </c>
      <c r="AT490" s="17">
        <v>89562</v>
      </c>
      <c r="AU490" s="1" t="s">
        <v>102</v>
      </c>
      <c r="AV490" s="185">
        <v>10.02</v>
      </c>
      <c r="AW490" s="1" t="s">
        <v>5655</v>
      </c>
      <c r="AX490" s="1" t="str">
        <f t="shared" si="7"/>
        <v>Yes</v>
      </c>
    </row>
    <row r="491" spans="1:50" x14ac:dyDescent="0.2">
      <c r="A491" s="1" t="s">
        <v>585</v>
      </c>
      <c r="B491" s="1" t="s">
        <v>586</v>
      </c>
      <c r="C491" s="1" t="s">
        <v>45</v>
      </c>
      <c r="D491" s="174">
        <v>5146</v>
      </c>
      <c r="E491" s="177">
        <v>50146</v>
      </c>
      <c r="F491" s="1" t="s">
        <v>196</v>
      </c>
      <c r="G491" s="1" t="s">
        <v>192</v>
      </c>
      <c r="H491" s="17">
        <v>2150706</v>
      </c>
      <c r="I491" s="12">
        <v>144</v>
      </c>
      <c r="J491" s="1" t="s">
        <v>10</v>
      </c>
      <c r="K491" s="1" t="s">
        <v>12</v>
      </c>
      <c r="L491" s="4">
        <v>16</v>
      </c>
      <c r="N491" s="186">
        <v>0</v>
      </c>
      <c r="P491" s="14">
        <v>20.145700000000001</v>
      </c>
      <c r="R491" s="14">
        <v>12.352399999999999</v>
      </c>
      <c r="T491" s="14">
        <v>2.0358000000000001</v>
      </c>
      <c r="V491" s="17">
        <v>0</v>
      </c>
      <c r="X491" s="17">
        <v>731141</v>
      </c>
      <c r="Z491" s="17">
        <v>594721</v>
      </c>
      <c r="AB491" s="17">
        <v>136420</v>
      </c>
      <c r="AD491" s="17">
        <v>34163</v>
      </c>
      <c r="AF491" s="17">
        <v>29521</v>
      </c>
      <c r="AH491" s="17">
        <v>4642</v>
      </c>
      <c r="AJ491" s="17">
        <v>0</v>
      </c>
      <c r="AL491" s="17">
        <v>0</v>
      </c>
      <c r="AN491" s="17">
        <v>0</v>
      </c>
      <c r="AP491" s="172">
        <v>0</v>
      </c>
      <c r="AR491" s="17">
        <v>60100</v>
      </c>
      <c r="AT491" s="17">
        <v>742378</v>
      </c>
      <c r="AV491" s="185">
        <v>0</v>
      </c>
      <c r="AW491" s="1" t="s">
        <v>5655</v>
      </c>
      <c r="AX491" s="1" t="str">
        <f t="shared" si="7"/>
        <v>No</v>
      </c>
    </row>
    <row r="492" spans="1:50" x14ac:dyDescent="0.2">
      <c r="A492" s="1" t="s">
        <v>585</v>
      </c>
      <c r="B492" s="1" t="s">
        <v>586</v>
      </c>
      <c r="C492" s="1" t="s">
        <v>45</v>
      </c>
      <c r="D492" s="174">
        <v>5146</v>
      </c>
      <c r="E492" s="177">
        <v>50146</v>
      </c>
      <c r="F492" s="1" t="s">
        <v>196</v>
      </c>
      <c r="G492" s="1" t="s">
        <v>192</v>
      </c>
      <c r="H492" s="17">
        <v>2150706</v>
      </c>
      <c r="I492" s="12">
        <v>144</v>
      </c>
      <c r="J492" s="1" t="s">
        <v>13</v>
      </c>
      <c r="K492" s="1" t="s">
        <v>8</v>
      </c>
      <c r="L492" s="4">
        <v>54</v>
      </c>
      <c r="N492" s="186">
        <v>0</v>
      </c>
      <c r="P492" s="14">
        <v>38.567399999999999</v>
      </c>
      <c r="R492" s="14">
        <v>37.293399999999998</v>
      </c>
      <c r="T492" s="14">
        <v>5.0675999999999997</v>
      </c>
      <c r="V492" s="17">
        <v>0</v>
      </c>
      <c r="X492" s="17">
        <v>863253</v>
      </c>
      <c r="Z492" s="17">
        <v>863253</v>
      </c>
      <c r="AB492" s="17">
        <v>0</v>
      </c>
      <c r="AD492" s="17">
        <v>22383</v>
      </c>
      <c r="AF492" s="17">
        <v>22383</v>
      </c>
      <c r="AH492" s="17">
        <v>0</v>
      </c>
      <c r="AJ492" s="17">
        <v>0</v>
      </c>
      <c r="AL492" s="17">
        <v>0</v>
      </c>
      <c r="AN492" s="17">
        <v>0</v>
      </c>
      <c r="AP492" s="172">
        <v>0</v>
      </c>
      <c r="AR492" s="17">
        <v>113428</v>
      </c>
      <c r="AT492" s="17">
        <v>4230120</v>
      </c>
      <c r="AV492" s="185">
        <v>0</v>
      </c>
      <c r="AW492" s="1" t="s">
        <v>5655</v>
      </c>
      <c r="AX492" s="1" t="str">
        <f t="shared" si="7"/>
        <v>No</v>
      </c>
    </row>
    <row r="493" spans="1:50" x14ac:dyDescent="0.2">
      <c r="A493" s="1" t="s">
        <v>585</v>
      </c>
      <c r="B493" s="1" t="s">
        <v>586</v>
      </c>
      <c r="C493" s="1" t="s">
        <v>45</v>
      </c>
      <c r="D493" s="174">
        <v>5146</v>
      </c>
      <c r="E493" s="177">
        <v>50146</v>
      </c>
      <c r="F493" s="1" t="s">
        <v>196</v>
      </c>
      <c r="G493" s="1" t="s">
        <v>192</v>
      </c>
      <c r="H493" s="17">
        <v>2150706</v>
      </c>
      <c r="I493" s="12">
        <v>144</v>
      </c>
      <c r="J493" s="1" t="s">
        <v>11</v>
      </c>
      <c r="K493" s="1" t="s">
        <v>12</v>
      </c>
      <c r="L493" s="4">
        <v>74</v>
      </c>
      <c r="N493" s="186">
        <v>0</v>
      </c>
      <c r="P493" s="14">
        <v>16.9147</v>
      </c>
      <c r="R493" s="14">
        <v>7.0254000000000003</v>
      </c>
      <c r="T493" s="14">
        <v>9.0382999999999996</v>
      </c>
      <c r="V493" s="17">
        <v>3824825</v>
      </c>
      <c r="X493" s="17">
        <v>4679949</v>
      </c>
      <c r="Z493" s="17">
        <v>3821785</v>
      </c>
      <c r="AB493" s="17">
        <v>858164</v>
      </c>
      <c r="AD493" s="17">
        <v>253840</v>
      </c>
      <c r="AF493" s="17">
        <v>225944</v>
      </c>
      <c r="AH493" s="17">
        <v>27896</v>
      </c>
      <c r="AJ493" s="17">
        <v>0</v>
      </c>
      <c r="AL493" s="17">
        <v>0</v>
      </c>
      <c r="AN493" s="17">
        <v>0</v>
      </c>
      <c r="AP493" s="172">
        <v>0</v>
      </c>
      <c r="AR493" s="17">
        <v>2042147</v>
      </c>
      <c r="AT493" s="17">
        <v>14346800</v>
      </c>
      <c r="AV493" s="185">
        <v>621.29999999999995</v>
      </c>
      <c r="AW493" s="1" t="s">
        <v>5655</v>
      </c>
      <c r="AX493" s="1" t="str">
        <f t="shared" si="7"/>
        <v>No</v>
      </c>
    </row>
    <row r="494" spans="1:50" x14ac:dyDescent="0.2">
      <c r="A494" s="1" t="s">
        <v>5951</v>
      </c>
      <c r="B494" s="1" t="s">
        <v>680</v>
      </c>
      <c r="C494" s="1" t="s">
        <v>20</v>
      </c>
      <c r="D494" s="174">
        <v>9134</v>
      </c>
      <c r="E494" s="177">
        <v>90134</v>
      </c>
      <c r="F494" s="1" t="s">
        <v>196</v>
      </c>
      <c r="G494" s="1" t="s">
        <v>192</v>
      </c>
      <c r="H494" s="17">
        <v>3281212</v>
      </c>
      <c r="I494" s="12">
        <v>141</v>
      </c>
      <c r="J494" s="1" t="s">
        <v>11</v>
      </c>
      <c r="K494" s="1" t="s">
        <v>12</v>
      </c>
      <c r="L494" s="4">
        <v>33</v>
      </c>
      <c r="N494" s="186">
        <v>0</v>
      </c>
      <c r="P494" s="14">
        <v>10.587400000000001</v>
      </c>
      <c r="R494" s="14">
        <v>3.3142</v>
      </c>
      <c r="T494" s="14">
        <v>10.9848</v>
      </c>
      <c r="V494" s="17">
        <v>609018</v>
      </c>
      <c r="X494" s="17">
        <v>816588</v>
      </c>
      <c r="Z494" s="17">
        <v>562506</v>
      </c>
      <c r="AB494" s="17">
        <v>254082</v>
      </c>
      <c r="AD494" s="17">
        <v>65575</v>
      </c>
      <c r="AF494" s="17">
        <v>53130</v>
      </c>
      <c r="AH494" s="17">
        <v>12445</v>
      </c>
      <c r="AJ494" s="17">
        <v>0</v>
      </c>
      <c r="AL494" s="17">
        <v>0</v>
      </c>
      <c r="AN494" s="17">
        <v>0</v>
      </c>
      <c r="AP494" s="172">
        <v>0</v>
      </c>
      <c r="AR494" s="17">
        <v>583624</v>
      </c>
      <c r="AT494" s="17">
        <v>1934267</v>
      </c>
      <c r="AV494" s="185">
        <v>168</v>
      </c>
      <c r="AW494" s="1" t="s">
        <v>5655</v>
      </c>
      <c r="AX494" s="1" t="str">
        <f t="shared" si="7"/>
        <v>No</v>
      </c>
    </row>
    <row r="495" spans="1:50" x14ac:dyDescent="0.2">
      <c r="A495" s="1" t="s">
        <v>5951</v>
      </c>
      <c r="B495" s="1" t="s">
        <v>680</v>
      </c>
      <c r="C495" s="1" t="s">
        <v>20</v>
      </c>
      <c r="D495" s="174">
        <v>9134</v>
      </c>
      <c r="E495" s="177">
        <v>90134</v>
      </c>
      <c r="F495" s="1" t="s">
        <v>196</v>
      </c>
      <c r="G495" s="1" t="s">
        <v>192</v>
      </c>
      <c r="H495" s="17">
        <v>3281212</v>
      </c>
      <c r="I495" s="12">
        <v>141</v>
      </c>
      <c r="J495" s="1" t="s">
        <v>21</v>
      </c>
      <c r="K495" s="1" t="s">
        <v>12</v>
      </c>
      <c r="L495" s="4">
        <v>108</v>
      </c>
      <c r="N495" s="186">
        <v>20</v>
      </c>
      <c r="P495" s="14">
        <v>33.408099999999997</v>
      </c>
      <c r="R495" s="14">
        <v>22.1203</v>
      </c>
      <c r="T495" s="14">
        <v>85.835300000000004</v>
      </c>
      <c r="V495" s="17">
        <v>7332779</v>
      </c>
      <c r="X495" s="17">
        <v>7367398</v>
      </c>
      <c r="Z495" s="17">
        <v>7202308</v>
      </c>
      <c r="AB495" s="17">
        <v>165090</v>
      </c>
      <c r="AD495" s="17">
        <v>231712</v>
      </c>
      <c r="AF495" s="17">
        <v>215586</v>
      </c>
      <c r="AH495" s="17">
        <v>16126</v>
      </c>
      <c r="AJ495" s="17">
        <v>1341789</v>
      </c>
      <c r="AL495" s="17">
        <v>1312307</v>
      </c>
      <c r="AN495" s="17">
        <v>42168</v>
      </c>
      <c r="AP495" s="172">
        <v>39226</v>
      </c>
      <c r="AR495" s="17">
        <v>18504880</v>
      </c>
      <c r="AT495" s="17">
        <v>409333703</v>
      </c>
      <c r="AV495" s="185">
        <v>153.68</v>
      </c>
      <c r="AW495" s="1" t="s">
        <v>5655</v>
      </c>
      <c r="AX495" s="1" t="str">
        <f t="shared" si="7"/>
        <v>No</v>
      </c>
    </row>
    <row r="496" spans="1:50" x14ac:dyDescent="0.2">
      <c r="A496" s="1" t="s">
        <v>5952</v>
      </c>
      <c r="B496" s="1" t="s">
        <v>713</v>
      </c>
      <c r="C496" s="1" t="s">
        <v>62</v>
      </c>
      <c r="D496" s="174">
        <v>4108</v>
      </c>
      <c r="E496" s="177">
        <v>40108</v>
      </c>
      <c r="F496" s="1" t="s">
        <v>196</v>
      </c>
      <c r="G496" s="1" t="s">
        <v>192</v>
      </c>
      <c r="H496" s="17">
        <v>347602</v>
      </c>
      <c r="I496" s="12">
        <v>140</v>
      </c>
      <c r="J496" s="1" t="s">
        <v>11</v>
      </c>
      <c r="K496" s="1" t="s">
        <v>8</v>
      </c>
      <c r="L496" s="4">
        <v>57</v>
      </c>
      <c r="N496" s="186">
        <v>0</v>
      </c>
      <c r="P496" s="14">
        <v>19.383800000000001</v>
      </c>
      <c r="R496" s="14">
        <v>11.3344</v>
      </c>
      <c r="T496" s="14">
        <v>11.9556</v>
      </c>
      <c r="V496" s="17">
        <v>2412700</v>
      </c>
      <c r="X496" s="17">
        <v>3078774</v>
      </c>
      <c r="Z496" s="17">
        <v>2404274</v>
      </c>
      <c r="AB496" s="17">
        <v>674500</v>
      </c>
      <c r="AD496" s="17">
        <v>143655</v>
      </c>
      <c r="AF496" s="17">
        <v>124035</v>
      </c>
      <c r="AH496" s="17">
        <v>19620</v>
      </c>
      <c r="AJ496" s="17">
        <v>0</v>
      </c>
      <c r="AL496" s="17">
        <v>0</v>
      </c>
      <c r="AN496" s="17">
        <v>0</v>
      </c>
      <c r="AP496" s="172">
        <v>0</v>
      </c>
      <c r="AR496" s="17">
        <v>1482918</v>
      </c>
      <c r="AT496" s="17">
        <v>16807962</v>
      </c>
      <c r="AV496" s="185">
        <v>338</v>
      </c>
      <c r="AW496" s="1" t="s">
        <v>5655</v>
      </c>
      <c r="AX496" s="1" t="str">
        <f t="shared" si="7"/>
        <v>No</v>
      </c>
    </row>
    <row r="497" spans="1:50" x14ac:dyDescent="0.2">
      <c r="A497" s="1" t="s">
        <v>5952</v>
      </c>
      <c r="B497" s="1" t="s">
        <v>713</v>
      </c>
      <c r="C497" s="1" t="s">
        <v>62</v>
      </c>
      <c r="D497" s="174">
        <v>4108</v>
      </c>
      <c r="E497" s="177">
        <v>40108</v>
      </c>
      <c r="F497" s="1" t="s">
        <v>196</v>
      </c>
      <c r="G497" s="1" t="s">
        <v>192</v>
      </c>
      <c r="H497" s="17">
        <v>347602</v>
      </c>
      <c r="I497" s="12">
        <v>140</v>
      </c>
      <c r="J497" s="1" t="s">
        <v>13</v>
      </c>
      <c r="K497" s="1" t="s">
        <v>8</v>
      </c>
      <c r="L497" s="4">
        <v>51</v>
      </c>
      <c r="N497" s="186">
        <v>0</v>
      </c>
      <c r="P497" s="14">
        <v>34.083199999999998</v>
      </c>
      <c r="R497" s="14">
        <v>27.336600000000001</v>
      </c>
      <c r="T497" s="14">
        <v>9.1734000000000009</v>
      </c>
      <c r="V497" s="17">
        <v>0</v>
      </c>
      <c r="X497" s="17">
        <v>733708</v>
      </c>
      <c r="Z497" s="17">
        <v>733708</v>
      </c>
      <c r="AB497" s="17">
        <v>0</v>
      </c>
      <c r="AD497" s="17">
        <v>21527</v>
      </c>
      <c r="AF497" s="17">
        <v>21527</v>
      </c>
      <c r="AH497" s="17">
        <v>0</v>
      </c>
      <c r="AJ497" s="17">
        <v>0</v>
      </c>
      <c r="AL497" s="17">
        <v>0</v>
      </c>
      <c r="AN497" s="17">
        <v>0</v>
      </c>
      <c r="AP497" s="172">
        <v>0</v>
      </c>
      <c r="AR497" s="17">
        <v>197476</v>
      </c>
      <c r="AT497" s="17">
        <v>5398318</v>
      </c>
      <c r="AV497" s="185">
        <v>0</v>
      </c>
      <c r="AW497" s="1" t="s">
        <v>5655</v>
      </c>
      <c r="AX497" s="1" t="str">
        <f t="shared" si="7"/>
        <v>No</v>
      </c>
    </row>
    <row r="498" spans="1:50" x14ac:dyDescent="0.2">
      <c r="A498" s="1" t="s">
        <v>5953</v>
      </c>
      <c r="B498" s="1" t="s">
        <v>345</v>
      </c>
      <c r="C498" s="1" t="s">
        <v>20</v>
      </c>
      <c r="D498" s="174">
        <v>9078</v>
      </c>
      <c r="E498" s="177">
        <v>90078</v>
      </c>
      <c r="F498" s="1" t="s">
        <v>196</v>
      </c>
      <c r="G498" s="1" t="s">
        <v>192</v>
      </c>
      <c r="H498" s="17">
        <v>615968</v>
      </c>
      <c r="I498" s="12">
        <v>140</v>
      </c>
      <c r="J498" s="1" t="s">
        <v>11</v>
      </c>
      <c r="K498" s="1" t="s">
        <v>8</v>
      </c>
      <c r="L498" s="4">
        <v>92</v>
      </c>
      <c r="N498" s="186">
        <v>0</v>
      </c>
      <c r="P498" s="14">
        <v>10.813599999999999</v>
      </c>
      <c r="R498" s="14">
        <v>4.6090999999999998</v>
      </c>
      <c r="T498" s="14">
        <v>14.957100000000001</v>
      </c>
      <c r="V498" s="17">
        <v>2472035</v>
      </c>
      <c r="X498" s="17">
        <v>3269786</v>
      </c>
      <c r="Z498" s="17">
        <v>2468673</v>
      </c>
      <c r="AB498" s="17">
        <v>801113</v>
      </c>
      <c r="AD498" s="17">
        <v>260615</v>
      </c>
      <c r="AF498" s="17">
        <v>228294</v>
      </c>
      <c r="AH498" s="17">
        <v>32321</v>
      </c>
      <c r="AJ498" s="17">
        <v>0</v>
      </c>
      <c r="AL498" s="17">
        <v>0</v>
      </c>
      <c r="AN498" s="17">
        <v>0</v>
      </c>
      <c r="AP498" s="172">
        <v>0</v>
      </c>
      <c r="AR498" s="17">
        <v>3414611</v>
      </c>
      <c r="AT498" s="17">
        <v>15738196</v>
      </c>
      <c r="AV498" s="185">
        <v>488.2</v>
      </c>
      <c r="AW498" s="1" t="s">
        <v>5655</v>
      </c>
      <c r="AX498" s="1" t="str">
        <f t="shared" si="7"/>
        <v>No</v>
      </c>
    </row>
    <row r="499" spans="1:50" x14ac:dyDescent="0.2">
      <c r="A499" s="1" t="s">
        <v>5952</v>
      </c>
      <c r="B499" s="1" t="s">
        <v>713</v>
      </c>
      <c r="C499" s="1" t="s">
        <v>62</v>
      </c>
      <c r="D499" s="174">
        <v>4108</v>
      </c>
      <c r="E499" s="177">
        <v>40108</v>
      </c>
      <c r="F499" s="1" t="s">
        <v>196</v>
      </c>
      <c r="G499" s="1" t="s">
        <v>192</v>
      </c>
      <c r="H499" s="17">
        <v>347602</v>
      </c>
      <c r="I499" s="12">
        <v>140</v>
      </c>
      <c r="J499" s="1" t="s">
        <v>10</v>
      </c>
      <c r="K499" s="1" t="s">
        <v>8</v>
      </c>
      <c r="L499" s="4">
        <v>19</v>
      </c>
      <c r="N499" s="186">
        <v>0</v>
      </c>
      <c r="P499" s="14">
        <v>21.549099999999999</v>
      </c>
      <c r="R499" s="14">
        <v>17.690200000000001</v>
      </c>
      <c r="T499" s="14">
        <v>2.0442999999999998</v>
      </c>
      <c r="V499" s="17">
        <v>0</v>
      </c>
      <c r="X499" s="17">
        <v>762699</v>
      </c>
      <c r="Z499" s="17">
        <v>599411</v>
      </c>
      <c r="AB499" s="17">
        <v>163288</v>
      </c>
      <c r="AD499" s="17">
        <v>34136</v>
      </c>
      <c r="AF499" s="17">
        <v>27816</v>
      </c>
      <c r="AH499" s="17">
        <v>6320</v>
      </c>
      <c r="AJ499" s="17">
        <v>0</v>
      </c>
      <c r="AL499" s="17">
        <v>0</v>
      </c>
      <c r="AN499" s="17">
        <v>0</v>
      </c>
      <c r="AP499" s="172">
        <v>0</v>
      </c>
      <c r="AR499" s="17">
        <v>56863</v>
      </c>
      <c r="AT499" s="17">
        <v>1005916</v>
      </c>
      <c r="AV499" s="185">
        <v>0</v>
      </c>
      <c r="AW499" s="1" t="s">
        <v>5655</v>
      </c>
      <c r="AX499" s="1" t="str">
        <f t="shared" si="7"/>
        <v>No</v>
      </c>
    </row>
    <row r="500" spans="1:50" x14ac:dyDescent="0.2">
      <c r="A500" s="1" t="s">
        <v>5952</v>
      </c>
      <c r="B500" s="1" t="s">
        <v>713</v>
      </c>
      <c r="C500" s="1" t="s">
        <v>62</v>
      </c>
      <c r="D500" s="174">
        <v>4108</v>
      </c>
      <c r="E500" s="177">
        <v>40108</v>
      </c>
      <c r="F500" s="1" t="s">
        <v>196</v>
      </c>
      <c r="G500" s="1" t="s">
        <v>192</v>
      </c>
      <c r="H500" s="17">
        <v>347602</v>
      </c>
      <c r="I500" s="12">
        <v>140</v>
      </c>
      <c r="J500" s="1" t="s">
        <v>11</v>
      </c>
      <c r="K500" s="1" t="s">
        <v>12</v>
      </c>
      <c r="L500" s="4">
        <v>13</v>
      </c>
      <c r="N500" s="186">
        <v>0</v>
      </c>
      <c r="P500" s="14">
        <v>21.3185</v>
      </c>
      <c r="R500" s="14">
        <v>12.089399999999999</v>
      </c>
      <c r="T500" s="14">
        <v>8.0510000000000002</v>
      </c>
      <c r="V500" s="17">
        <v>406026</v>
      </c>
      <c r="X500" s="17">
        <v>506189</v>
      </c>
      <c r="Z500" s="17">
        <v>405541</v>
      </c>
      <c r="AB500" s="17">
        <v>100648</v>
      </c>
      <c r="AD500" s="17">
        <v>24314</v>
      </c>
      <c r="AF500" s="17">
        <v>19023</v>
      </c>
      <c r="AH500" s="17">
        <v>5291</v>
      </c>
      <c r="AJ500" s="17">
        <v>0</v>
      </c>
      <c r="AL500" s="17">
        <v>0</v>
      </c>
      <c r="AN500" s="17">
        <v>0</v>
      </c>
      <c r="AP500" s="172">
        <v>0</v>
      </c>
      <c r="AR500" s="17">
        <v>153154</v>
      </c>
      <c r="AT500" s="17">
        <v>1851533</v>
      </c>
      <c r="AV500" s="185">
        <v>103</v>
      </c>
      <c r="AW500" s="1" t="s">
        <v>5655</v>
      </c>
      <c r="AX500" s="1" t="str">
        <f t="shared" si="7"/>
        <v>No</v>
      </c>
    </row>
    <row r="501" spans="1:50" x14ac:dyDescent="0.2">
      <c r="A501" s="1" t="s">
        <v>5953</v>
      </c>
      <c r="B501" s="1" t="s">
        <v>345</v>
      </c>
      <c r="C501" s="1" t="s">
        <v>20</v>
      </c>
      <c r="D501" s="174">
        <v>9078</v>
      </c>
      <c r="E501" s="177">
        <v>90078</v>
      </c>
      <c r="F501" s="1" t="s">
        <v>196</v>
      </c>
      <c r="G501" s="1" t="s">
        <v>192</v>
      </c>
      <c r="H501" s="17">
        <v>615968</v>
      </c>
      <c r="I501" s="12">
        <v>140</v>
      </c>
      <c r="J501" s="1" t="s">
        <v>10</v>
      </c>
      <c r="K501" s="1" t="s">
        <v>12</v>
      </c>
      <c r="L501" s="4">
        <v>48</v>
      </c>
      <c r="N501" s="186">
        <v>0</v>
      </c>
      <c r="P501" s="14">
        <v>15.0307</v>
      </c>
      <c r="R501" s="14">
        <v>9.3507999999999996</v>
      </c>
      <c r="T501" s="14">
        <v>2.1339999999999999</v>
      </c>
      <c r="V501" s="17">
        <v>0</v>
      </c>
      <c r="X501" s="17">
        <v>1318993</v>
      </c>
      <c r="Z501" s="17">
        <v>1054542</v>
      </c>
      <c r="AB501" s="17">
        <v>264451</v>
      </c>
      <c r="AD501" s="17">
        <v>91311</v>
      </c>
      <c r="AF501" s="17">
        <v>70159</v>
      </c>
      <c r="AH501" s="17">
        <v>21152</v>
      </c>
      <c r="AJ501" s="17">
        <v>0</v>
      </c>
      <c r="AL501" s="17">
        <v>0</v>
      </c>
      <c r="AN501" s="17">
        <v>0</v>
      </c>
      <c r="AP501" s="172">
        <v>0</v>
      </c>
      <c r="AR501" s="17">
        <v>149722</v>
      </c>
      <c r="AT501" s="17">
        <v>1400020</v>
      </c>
      <c r="AV501" s="185">
        <v>0</v>
      </c>
      <c r="AW501" s="1" t="s">
        <v>5655</v>
      </c>
      <c r="AX501" s="1" t="str">
        <f t="shared" si="7"/>
        <v>No</v>
      </c>
    </row>
    <row r="502" spans="1:50" x14ac:dyDescent="0.2">
      <c r="A502" s="1" t="s">
        <v>5503</v>
      </c>
      <c r="B502" s="1" t="s">
        <v>2452</v>
      </c>
      <c r="C502" s="1" t="s">
        <v>56</v>
      </c>
      <c r="D502" s="174">
        <v>5222</v>
      </c>
      <c r="E502" s="177">
        <v>50519</v>
      </c>
      <c r="F502" s="1" t="s">
        <v>196</v>
      </c>
      <c r="G502" s="1" t="s">
        <v>192</v>
      </c>
      <c r="H502" s="17">
        <v>2650890</v>
      </c>
      <c r="I502" s="12">
        <v>140</v>
      </c>
      <c r="J502" s="1" t="s">
        <v>11</v>
      </c>
      <c r="K502" s="1" t="s">
        <v>12</v>
      </c>
      <c r="L502" s="4">
        <v>140</v>
      </c>
      <c r="N502" s="186">
        <v>0</v>
      </c>
      <c r="P502" s="14">
        <v>20.2133</v>
      </c>
      <c r="R502" s="14">
        <v>10.930099999999999</v>
      </c>
      <c r="T502" s="14">
        <v>14.4963</v>
      </c>
      <c r="V502" s="17">
        <v>3652964</v>
      </c>
      <c r="X502" s="17">
        <v>5693381</v>
      </c>
      <c r="Z502" s="17">
        <v>3652964</v>
      </c>
      <c r="AB502" s="17">
        <v>2040417</v>
      </c>
      <c r="AD502" s="17">
        <v>255968</v>
      </c>
      <c r="AF502" s="17">
        <v>180721</v>
      </c>
      <c r="AH502" s="17">
        <v>75247</v>
      </c>
      <c r="AJ502" s="17">
        <v>0</v>
      </c>
      <c r="AL502" s="17">
        <v>0</v>
      </c>
      <c r="AN502" s="17">
        <v>0</v>
      </c>
      <c r="AP502" s="172">
        <v>0</v>
      </c>
      <c r="AR502" s="17">
        <v>2619791</v>
      </c>
      <c r="AT502" s="17">
        <v>28634507</v>
      </c>
      <c r="AV502" s="185">
        <v>690.1</v>
      </c>
      <c r="AW502" s="1" t="s">
        <v>5655</v>
      </c>
      <c r="AX502" s="1" t="str">
        <f t="shared" si="7"/>
        <v>No</v>
      </c>
    </row>
    <row r="503" spans="1:50" x14ac:dyDescent="0.2">
      <c r="A503" s="1" t="s">
        <v>28</v>
      </c>
      <c r="B503" s="1" t="s">
        <v>730</v>
      </c>
      <c r="C503" s="1" t="s">
        <v>20</v>
      </c>
      <c r="D503" s="174">
        <v>9223</v>
      </c>
      <c r="E503" s="177">
        <v>90223</v>
      </c>
      <c r="F503" s="1" t="s">
        <v>196</v>
      </c>
      <c r="G503" s="1" t="s">
        <v>192</v>
      </c>
      <c r="H503" s="17">
        <v>1723634</v>
      </c>
      <c r="I503" s="12">
        <v>137</v>
      </c>
      <c r="J503" s="1" t="s">
        <v>10</v>
      </c>
      <c r="K503" s="1" t="s">
        <v>8</v>
      </c>
      <c r="L503" s="4">
        <v>100</v>
      </c>
      <c r="N503" s="186">
        <v>0</v>
      </c>
      <c r="P503" s="14">
        <v>14.286899999999999</v>
      </c>
      <c r="R503" s="14">
        <v>9.6189</v>
      </c>
      <c r="T503" s="14">
        <v>1.6742999999999999</v>
      </c>
      <c r="V503" s="17">
        <v>0</v>
      </c>
      <c r="X503" s="17">
        <v>3373268</v>
      </c>
      <c r="Z503" s="17">
        <v>2841053</v>
      </c>
      <c r="AB503" s="17">
        <v>532215</v>
      </c>
      <c r="AD503" s="17">
        <v>226171</v>
      </c>
      <c r="AF503" s="17">
        <v>198857</v>
      </c>
      <c r="AH503" s="17">
        <v>27314</v>
      </c>
      <c r="AJ503" s="17">
        <v>0</v>
      </c>
      <c r="AL503" s="17">
        <v>0</v>
      </c>
      <c r="AN503" s="17">
        <v>0</v>
      </c>
      <c r="AP503" s="172">
        <v>0</v>
      </c>
      <c r="AR503" s="17">
        <v>332940</v>
      </c>
      <c r="AT503" s="17">
        <v>3202528</v>
      </c>
      <c r="AV503" s="185">
        <v>0</v>
      </c>
      <c r="AW503" s="1" t="s">
        <v>5655</v>
      </c>
      <c r="AX503" s="1" t="str">
        <f t="shared" si="7"/>
        <v>No</v>
      </c>
    </row>
    <row r="504" spans="1:50" x14ac:dyDescent="0.2">
      <c r="A504" s="1" t="s">
        <v>28</v>
      </c>
      <c r="B504" s="1" t="s">
        <v>730</v>
      </c>
      <c r="C504" s="1" t="s">
        <v>20</v>
      </c>
      <c r="D504" s="174">
        <v>9223</v>
      </c>
      <c r="E504" s="177">
        <v>90223</v>
      </c>
      <c r="F504" s="1" t="s">
        <v>196</v>
      </c>
      <c r="G504" s="1" t="s">
        <v>192</v>
      </c>
      <c r="H504" s="17">
        <v>1723634</v>
      </c>
      <c r="I504" s="12">
        <v>137</v>
      </c>
      <c r="J504" s="1" t="s">
        <v>15</v>
      </c>
      <c r="K504" s="1" t="s">
        <v>12</v>
      </c>
      <c r="L504" s="4">
        <v>18</v>
      </c>
      <c r="N504" s="186">
        <v>0</v>
      </c>
      <c r="P504" s="14">
        <v>19.588899999999999</v>
      </c>
      <c r="R504" s="14">
        <v>7.7827000000000002</v>
      </c>
      <c r="T504" s="14">
        <v>2.8685999999999998</v>
      </c>
      <c r="V504" s="17">
        <v>0</v>
      </c>
      <c r="X504" s="17">
        <v>0</v>
      </c>
      <c r="Z504" s="17">
        <v>328368</v>
      </c>
      <c r="AB504" s="17">
        <v>0</v>
      </c>
      <c r="AD504" s="17">
        <v>0</v>
      </c>
      <c r="AF504" s="17">
        <v>16763</v>
      </c>
      <c r="AH504" s="17">
        <v>0</v>
      </c>
      <c r="AJ504" s="17">
        <v>0</v>
      </c>
      <c r="AL504" s="17">
        <v>0</v>
      </c>
      <c r="AN504" s="17">
        <v>0</v>
      </c>
      <c r="AP504" s="172">
        <v>0</v>
      </c>
      <c r="AR504" s="17">
        <v>48087</v>
      </c>
      <c r="AT504" s="17">
        <v>374246</v>
      </c>
      <c r="AV504" s="185">
        <v>0</v>
      </c>
      <c r="AW504" s="1" t="s">
        <v>5655</v>
      </c>
      <c r="AX504" s="1" t="str">
        <f t="shared" si="7"/>
        <v>No</v>
      </c>
    </row>
    <row r="505" spans="1:50" x14ac:dyDescent="0.2">
      <c r="A505" s="1" t="s">
        <v>28</v>
      </c>
      <c r="B505" s="1" t="s">
        <v>730</v>
      </c>
      <c r="C505" s="1" t="s">
        <v>20</v>
      </c>
      <c r="D505" s="174">
        <v>9223</v>
      </c>
      <c r="E505" s="177">
        <v>90223</v>
      </c>
      <c r="F505" s="1" t="s">
        <v>196</v>
      </c>
      <c r="G505" s="1" t="s">
        <v>192</v>
      </c>
      <c r="H505" s="17">
        <v>1723634</v>
      </c>
      <c r="I505" s="12">
        <v>137</v>
      </c>
      <c r="J505" s="1" t="s">
        <v>10</v>
      </c>
      <c r="K505" s="1" t="s">
        <v>12</v>
      </c>
      <c r="L505" s="4">
        <v>19</v>
      </c>
      <c r="N505" s="186">
        <v>0</v>
      </c>
      <c r="P505" s="14">
        <v>15.893800000000001</v>
      </c>
      <c r="R505" s="14">
        <v>10.3467</v>
      </c>
      <c r="T505" s="14">
        <v>1.3978999999999999</v>
      </c>
      <c r="V505" s="17">
        <v>0</v>
      </c>
      <c r="X505" s="17">
        <v>463086</v>
      </c>
      <c r="Z505" s="17">
        <v>367909</v>
      </c>
      <c r="AB505" s="17">
        <v>95177</v>
      </c>
      <c r="AD505" s="17">
        <v>27682</v>
      </c>
      <c r="AF505" s="17">
        <v>23148</v>
      </c>
      <c r="AH505" s="17">
        <v>4534</v>
      </c>
      <c r="AJ505" s="17">
        <v>0</v>
      </c>
      <c r="AL505" s="17">
        <v>0</v>
      </c>
      <c r="AN505" s="17">
        <v>0</v>
      </c>
      <c r="AP505" s="172">
        <v>0</v>
      </c>
      <c r="AR505" s="17">
        <v>32359</v>
      </c>
      <c r="AT505" s="17">
        <v>334809</v>
      </c>
      <c r="AV505" s="185">
        <v>0</v>
      </c>
      <c r="AW505" s="1" t="s">
        <v>5655</v>
      </c>
      <c r="AX505" s="1" t="str">
        <f t="shared" si="7"/>
        <v>No</v>
      </c>
    </row>
    <row r="506" spans="1:50" x14ac:dyDescent="0.2">
      <c r="A506" s="1" t="s">
        <v>5954</v>
      </c>
      <c r="B506" s="1" t="s">
        <v>770</v>
      </c>
      <c r="C506" s="1" t="s">
        <v>37</v>
      </c>
      <c r="D506" s="174">
        <v>4063</v>
      </c>
      <c r="E506" s="177">
        <v>40063</v>
      </c>
      <c r="F506" s="1" t="s">
        <v>194</v>
      </c>
      <c r="G506" s="1" t="s">
        <v>192</v>
      </c>
      <c r="H506" s="17">
        <v>452791</v>
      </c>
      <c r="I506" s="12">
        <v>135</v>
      </c>
      <c r="J506" s="1" t="s">
        <v>11</v>
      </c>
      <c r="K506" s="1" t="s">
        <v>8</v>
      </c>
      <c r="L506" s="4">
        <v>32</v>
      </c>
      <c r="N506" s="186">
        <v>0</v>
      </c>
      <c r="P506" s="14">
        <v>18.550999999999998</v>
      </c>
      <c r="R506" s="14">
        <v>5.79</v>
      </c>
      <c r="T506" s="14">
        <v>21.3201</v>
      </c>
      <c r="V506" s="17">
        <v>1865363</v>
      </c>
      <c r="X506" s="17">
        <v>1902312</v>
      </c>
      <c r="Z506" s="17">
        <v>1843319</v>
      </c>
      <c r="AB506" s="17">
        <v>58993</v>
      </c>
      <c r="AD506" s="17">
        <v>102268</v>
      </c>
      <c r="AF506" s="17">
        <v>99365</v>
      </c>
      <c r="AH506" s="17">
        <v>2903</v>
      </c>
      <c r="AJ506" s="17">
        <v>0</v>
      </c>
      <c r="AL506" s="17">
        <v>0</v>
      </c>
      <c r="AN506" s="17">
        <v>0</v>
      </c>
      <c r="AP506" s="172">
        <v>0</v>
      </c>
      <c r="AR506" s="17">
        <v>2118469</v>
      </c>
      <c r="AT506" s="17">
        <v>12265934</v>
      </c>
      <c r="AV506" s="185">
        <v>348</v>
      </c>
      <c r="AW506" s="1" t="s">
        <v>5655</v>
      </c>
      <c r="AX506" s="1" t="str">
        <f t="shared" si="7"/>
        <v>No</v>
      </c>
    </row>
    <row r="507" spans="1:50" x14ac:dyDescent="0.2">
      <c r="A507" s="1" t="s">
        <v>1452</v>
      </c>
      <c r="B507" s="1" t="s">
        <v>5662</v>
      </c>
      <c r="C507" s="1" t="s">
        <v>93</v>
      </c>
      <c r="D507" s="174" t="s">
        <v>1453</v>
      </c>
      <c r="E507" s="177" t="s">
        <v>1454</v>
      </c>
      <c r="F507" s="1" t="s">
        <v>242</v>
      </c>
      <c r="G507" s="1" t="s">
        <v>229</v>
      </c>
      <c r="H507" s="17">
        <v>0</v>
      </c>
      <c r="I507" s="12">
        <v>135</v>
      </c>
      <c r="J507" s="1" t="s">
        <v>15</v>
      </c>
      <c r="K507" s="1" t="s">
        <v>12</v>
      </c>
      <c r="L507" s="4">
        <v>3</v>
      </c>
      <c r="N507" s="186">
        <v>0</v>
      </c>
      <c r="P507" s="14">
        <v>21.7242</v>
      </c>
      <c r="R507" s="14">
        <v>0</v>
      </c>
      <c r="T507" s="14">
        <v>2.9836</v>
      </c>
      <c r="V507" s="17">
        <v>0</v>
      </c>
      <c r="X507" s="17">
        <v>0</v>
      </c>
      <c r="Z507" s="17">
        <v>86332</v>
      </c>
      <c r="AB507" s="17">
        <v>0</v>
      </c>
      <c r="AD507" s="17">
        <v>0</v>
      </c>
      <c r="AF507" s="17">
        <v>3974</v>
      </c>
      <c r="AH507" s="17">
        <v>0</v>
      </c>
      <c r="AJ507" s="17">
        <v>0</v>
      </c>
      <c r="AL507" s="17">
        <v>0</v>
      </c>
      <c r="AN507" s="17">
        <v>0</v>
      </c>
      <c r="AP507" s="172">
        <v>0</v>
      </c>
      <c r="AR507" s="17">
        <v>11857</v>
      </c>
      <c r="AT507" s="17">
        <v>0</v>
      </c>
      <c r="AV507" s="185">
        <v>0</v>
      </c>
      <c r="AW507" s="1" t="s">
        <v>5655</v>
      </c>
      <c r="AX507" s="1" t="str">
        <f t="shared" si="7"/>
        <v>No</v>
      </c>
    </row>
    <row r="508" spans="1:50" x14ac:dyDescent="0.2">
      <c r="A508" s="1" t="s">
        <v>5954</v>
      </c>
      <c r="B508" s="1" t="s">
        <v>770</v>
      </c>
      <c r="C508" s="1" t="s">
        <v>37</v>
      </c>
      <c r="D508" s="174">
        <v>4063</v>
      </c>
      <c r="E508" s="177">
        <v>40063</v>
      </c>
      <c r="F508" s="1" t="s">
        <v>194</v>
      </c>
      <c r="G508" s="1" t="s">
        <v>192</v>
      </c>
      <c r="H508" s="17">
        <v>452791</v>
      </c>
      <c r="I508" s="12">
        <v>135</v>
      </c>
      <c r="J508" s="1" t="s">
        <v>10</v>
      </c>
      <c r="K508" s="1" t="s">
        <v>12</v>
      </c>
      <c r="L508" s="4">
        <v>38</v>
      </c>
      <c r="N508" s="186">
        <v>0</v>
      </c>
      <c r="P508" s="14">
        <v>14.9979</v>
      </c>
      <c r="R508" s="14">
        <v>4.4886999999999997</v>
      </c>
      <c r="T508" s="14">
        <v>8.7128999999999994</v>
      </c>
      <c r="V508" s="17">
        <v>0</v>
      </c>
      <c r="X508" s="17">
        <v>519105</v>
      </c>
      <c r="Z508" s="17">
        <v>511233</v>
      </c>
      <c r="AB508" s="17">
        <v>7872</v>
      </c>
      <c r="AD508" s="17">
        <v>37966</v>
      </c>
      <c r="AE508" s="12" t="s">
        <v>102</v>
      </c>
      <c r="AF508" s="17">
        <v>34087</v>
      </c>
      <c r="AH508" s="17">
        <v>3879</v>
      </c>
      <c r="AJ508" s="17">
        <v>0</v>
      </c>
      <c r="AL508" s="17">
        <v>0</v>
      </c>
      <c r="AN508" s="17">
        <v>0</v>
      </c>
      <c r="AP508" s="172">
        <v>0</v>
      </c>
      <c r="AR508" s="17">
        <v>296998</v>
      </c>
      <c r="AT508" s="17">
        <v>1333133</v>
      </c>
      <c r="AV508" s="185">
        <v>0</v>
      </c>
      <c r="AW508" s="1" t="s">
        <v>5655</v>
      </c>
      <c r="AX508" s="1" t="str">
        <f t="shared" si="7"/>
        <v>Yes</v>
      </c>
    </row>
    <row r="509" spans="1:50" x14ac:dyDescent="0.2">
      <c r="A509" s="1" t="s">
        <v>1452</v>
      </c>
      <c r="B509" s="1" t="s">
        <v>5662</v>
      </c>
      <c r="C509" s="1" t="s">
        <v>93</v>
      </c>
      <c r="D509" s="174" t="s">
        <v>1453</v>
      </c>
      <c r="E509" s="177" t="s">
        <v>1454</v>
      </c>
      <c r="F509" s="1" t="s">
        <v>242</v>
      </c>
      <c r="G509" s="1" t="s">
        <v>229</v>
      </c>
      <c r="H509" s="17">
        <v>0</v>
      </c>
      <c r="I509" s="12">
        <v>135</v>
      </c>
      <c r="J509" s="1" t="s">
        <v>10</v>
      </c>
      <c r="K509" s="1" t="s">
        <v>8</v>
      </c>
      <c r="L509" s="4">
        <v>125</v>
      </c>
      <c r="N509" s="186">
        <v>0</v>
      </c>
      <c r="P509" s="14">
        <v>33.530900000000003</v>
      </c>
      <c r="R509" s="14">
        <v>0</v>
      </c>
      <c r="T509" s="14">
        <v>1.3902000000000001</v>
      </c>
      <c r="V509" s="17">
        <v>0</v>
      </c>
      <c r="X509" s="17">
        <v>0</v>
      </c>
      <c r="Z509" s="17">
        <v>3675085</v>
      </c>
      <c r="AB509" s="17">
        <v>0</v>
      </c>
      <c r="AD509" s="17">
        <v>0</v>
      </c>
      <c r="AF509" s="17">
        <v>109603</v>
      </c>
      <c r="AH509" s="17">
        <v>0</v>
      </c>
      <c r="AJ509" s="17">
        <v>0</v>
      </c>
      <c r="AL509" s="17">
        <v>0</v>
      </c>
      <c r="AN509" s="17">
        <v>0</v>
      </c>
      <c r="AP509" s="172">
        <v>0</v>
      </c>
      <c r="AR509" s="17">
        <v>152365</v>
      </c>
      <c r="AT509" s="17">
        <v>0</v>
      </c>
      <c r="AV509" s="185">
        <v>0</v>
      </c>
      <c r="AW509" s="1" t="s">
        <v>5655</v>
      </c>
      <c r="AX509" s="1" t="str">
        <f t="shared" si="7"/>
        <v>No</v>
      </c>
    </row>
    <row r="510" spans="1:50" x14ac:dyDescent="0.2">
      <c r="A510" s="1" t="s">
        <v>5954</v>
      </c>
      <c r="B510" s="1" t="s">
        <v>770</v>
      </c>
      <c r="C510" s="1" t="s">
        <v>37</v>
      </c>
      <c r="D510" s="174">
        <v>4063</v>
      </c>
      <c r="E510" s="177">
        <v>40063</v>
      </c>
      <c r="F510" s="1" t="s">
        <v>194</v>
      </c>
      <c r="G510" s="1" t="s">
        <v>192</v>
      </c>
      <c r="H510" s="17">
        <v>452791</v>
      </c>
      <c r="I510" s="12">
        <v>135</v>
      </c>
      <c r="J510" s="1" t="s">
        <v>13</v>
      </c>
      <c r="K510" s="1" t="s">
        <v>12</v>
      </c>
      <c r="L510" s="4">
        <v>38</v>
      </c>
      <c r="N510" s="186">
        <v>0</v>
      </c>
      <c r="P510" s="14">
        <v>40.822800000000001</v>
      </c>
      <c r="R510" s="14">
        <v>41.994799999999998</v>
      </c>
      <c r="T510" s="14">
        <v>5.3364000000000003</v>
      </c>
      <c r="V510" s="17">
        <v>0</v>
      </c>
      <c r="X510" s="17">
        <v>662064</v>
      </c>
      <c r="Z510" s="17">
        <v>662064</v>
      </c>
      <c r="AB510" s="17">
        <v>0</v>
      </c>
      <c r="AD510" s="17">
        <v>16218</v>
      </c>
      <c r="AF510" s="17">
        <v>16218</v>
      </c>
      <c r="AH510" s="17">
        <v>0</v>
      </c>
      <c r="AJ510" s="17">
        <v>0</v>
      </c>
      <c r="AL510" s="17">
        <v>0</v>
      </c>
      <c r="AN510" s="17">
        <v>0</v>
      </c>
      <c r="AP510" s="172">
        <v>0</v>
      </c>
      <c r="AR510" s="17">
        <v>86545</v>
      </c>
      <c r="AT510" s="17">
        <v>3634438</v>
      </c>
      <c r="AV510" s="185">
        <v>0</v>
      </c>
      <c r="AW510" s="1" t="s">
        <v>5655</v>
      </c>
      <c r="AX510" s="1" t="str">
        <f t="shared" si="7"/>
        <v>No</v>
      </c>
    </row>
    <row r="511" spans="1:50" x14ac:dyDescent="0.2">
      <c r="A511" s="1" t="s">
        <v>5954</v>
      </c>
      <c r="B511" s="1" t="s">
        <v>770</v>
      </c>
      <c r="C511" s="1" t="s">
        <v>37</v>
      </c>
      <c r="D511" s="174">
        <v>4063</v>
      </c>
      <c r="E511" s="177">
        <v>40063</v>
      </c>
      <c r="F511" s="1" t="s">
        <v>194</v>
      </c>
      <c r="G511" s="1" t="s">
        <v>192</v>
      </c>
      <c r="H511" s="17">
        <v>452791</v>
      </c>
      <c r="I511" s="12">
        <v>135</v>
      </c>
      <c r="J511" s="1" t="s">
        <v>10</v>
      </c>
      <c r="K511" s="1" t="s">
        <v>8</v>
      </c>
      <c r="L511" s="4">
        <v>27</v>
      </c>
      <c r="N511" s="186">
        <v>0</v>
      </c>
      <c r="P511" s="14">
        <v>15.375999999999999</v>
      </c>
      <c r="R511" s="14">
        <v>15.5</v>
      </c>
      <c r="T511" s="14">
        <v>2.5811999999999999</v>
      </c>
      <c r="V511" s="17">
        <v>0</v>
      </c>
      <c r="X511" s="17">
        <v>897578</v>
      </c>
      <c r="Z511" s="17">
        <v>751842</v>
      </c>
      <c r="AB511" s="17">
        <v>145736</v>
      </c>
      <c r="AD511" s="17">
        <v>58792</v>
      </c>
      <c r="AF511" s="17">
        <v>48897</v>
      </c>
      <c r="AH511" s="17">
        <v>9895</v>
      </c>
      <c r="AJ511" s="17">
        <v>0</v>
      </c>
      <c r="AL511" s="17">
        <v>0</v>
      </c>
      <c r="AN511" s="17">
        <v>0</v>
      </c>
      <c r="AP511" s="172">
        <v>0</v>
      </c>
      <c r="AR511" s="17">
        <v>126211</v>
      </c>
      <c r="AT511" s="17">
        <v>1956271</v>
      </c>
      <c r="AV511" s="185">
        <v>0</v>
      </c>
      <c r="AW511" s="1" t="s">
        <v>5655</v>
      </c>
      <c r="AX511" s="1" t="str">
        <f t="shared" si="7"/>
        <v>No</v>
      </c>
    </row>
    <row r="512" spans="1:50" x14ac:dyDescent="0.2">
      <c r="A512" s="1" t="s">
        <v>1452</v>
      </c>
      <c r="B512" s="1" t="s">
        <v>5662</v>
      </c>
      <c r="C512" s="1" t="s">
        <v>93</v>
      </c>
      <c r="D512" s="174" t="s">
        <v>1453</v>
      </c>
      <c r="E512" s="177" t="s">
        <v>1454</v>
      </c>
      <c r="F512" s="1" t="s">
        <v>242</v>
      </c>
      <c r="G512" s="1" t="s">
        <v>229</v>
      </c>
      <c r="H512" s="17">
        <v>0</v>
      </c>
      <c r="I512" s="12">
        <v>135</v>
      </c>
      <c r="J512" s="1" t="s">
        <v>11</v>
      </c>
      <c r="K512" s="1" t="s">
        <v>8</v>
      </c>
      <c r="L512" s="4">
        <v>4</v>
      </c>
      <c r="N512" s="186">
        <v>0</v>
      </c>
      <c r="P512" s="14">
        <v>14.4781</v>
      </c>
      <c r="R512" s="14">
        <v>0</v>
      </c>
      <c r="T512" s="14">
        <v>6.7252000000000001</v>
      </c>
      <c r="V512" s="17">
        <v>0</v>
      </c>
      <c r="X512" s="17">
        <v>0</v>
      </c>
      <c r="Z512" s="17">
        <v>101043</v>
      </c>
      <c r="AB512" s="17">
        <v>0</v>
      </c>
      <c r="AD512" s="17">
        <v>0</v>
      </c>
      <c r="AF512" s="17">
        <v>6979</v>
      </c>
      <c r="AH512" s="17">
        <v>0</v>
      </c>
      <c r="AJ512" s="17">
        <v>0</v>
      </c>
      <c r="AL512" s="17">
        <v>0</v>
      </c>
      <c r="AN512" s="17">
        <v>0</v>
      </c>
      <c r="AP512" s="172">
        <v>0</v>
      </c>
      <c r="AR512" s="17">
        <v>46935</v>
      </c>
      <c r="AT512" s="17">
        <v>0</v>
      </c>
      <c r="AV512" s="185">
        <v>0</v>
      </c>
      <c r="AW512" s="1" t="s">
        <v>5655</v>
      </c>
      <c r="AX512" s="1" t="str">
        <f t="shared" si="7"/>
        <v>No</v>
      </c>
    </row>
    <row r="513" spans="1:50" x14ac:dyDescent="0.2">
      <c r="A513" s="1" t="s">
        <v>1452</v>
      </c>
      <c r="B513" s="1" t="s">
        <v>5662</v>
      </c>
      <c r="C513" s="1" t="s">
        <v>93</v>
      </c>
      <c r="D513" s="174" t="s">
        <v>1453</v>
      </c>
      <c r="E513" s="177" t="s">
        <v>1454</v>
      </c>
      <c r="F513" s="1" t="s">
        <v>242</v>
      </c>
      <c r="G513" s="1" t="s">
        <v>229</v>
      </c>
      <c r="H513" s="17">
        <v>0</v>
      </c>
      <c r="I513" s="12">
        <v>135</v>
      </c>
      <c r="J513" s="1" t="s">
        <v>22</v>
      </c>
      <c r="K513" s="1" t="s">
        <v>8</v>
      </c>
      <c r="L513" s="4">
        <v>3</v>
      </c>
      <c r="N513" s="186">
        <v>0</v>
      </c>
      <c r="P513" s="14">
        <v>21.7182</v>
      </c>
      <c r="R513" s="14">
        <v>0</v>
      </c>
      <c r="T513" s="14">
        <v>5.2986000000000004</v>
      </c>
      <c r="V513" s="17">
        <v>0</v>
      </c>
      <c r="X513" s="17">
        <v>0</v>
      </c>
      <c r="Z513" s="17">
        <v>105811</v>
      </c>
      <c r="AB513" s="17">
        <v>0</v>
      </c>
      <c r="AD513" s="17">
        <v>0</v>
      </c>
      <c r="AF513" s="17">
        <v>4872</v>
      </c>
      <c r="AH513" s="17">
        <v>0</v>
      </c>
      <c r="AJ513" s="17">
        <v>0</v>
      </c>
      <c r="AL513" s="17">
        <v>0</v>
      </c>
      <c r="AN513" s="17">
        <v>0</v>
      </c>
      <c r="AP513" s="172">
        <v>0</v>
      </c>
      <c r="AR513" s="17">
        <v>25815</v>
      </c>
      <c r="AT513" s="17">
        <v>0</v>
      </c>
      <c r="AV513" s="185">
        <v>0</v>
      </c>
      <c r="AW513" s="1" t="s">
        <v>5655</v>
      </c>
      <c r="AX513" s="1" t="str">
        <f t="shared" si="7"/>
        <v>No</v>
      </c>
    </row>
    <row r="514" spans="1:50" x14ac:dyDescent="0.2">
      <c r="A514" s="1" t="s">
        <v>1292</v>
      </c>
      <c r="B514" s="1" t="s">
        <v>611</v>
      </c>
      <c r="C514" s="1" t="s">
        <v>88</v>
      </c>
      <c r="D514" s="174">
        <v>4204</v>
      </c>
      <c r="E514" s="177">
        <v>40204</v>
      </c>
      <c r="F514" s="1" t="s">
        <v>196</v>
      </c>
      <c r="G514" s="1" t="s">
        <v>5273</v>
      </c>
      <c r="H514" s="17">
        <v>133228</v>
      </c>
      <c r="I514" s="12">
        <v>128</v>
      </c>
      <c r="J514" s="1" t="s">
        <v>10</v>
      </c>
      <c r="K514" s="1" t="s">
        <v>12</v>
      </c>
      <c r="L514" s="4">
        <v>2</v>
      </c>
      <c r="N514" s="186">
        <v>0</v>
      </c>
      <c r="P514" s="14">
        <v>37.601500000000001</v>
      </c>
      <c r="R514" s="14">
        <v>0</v>
      </c>
      <c r="T514" s="14">
        <v>2.5724999999999998</v>
      </c>
      <c r="V514" s="17">
        <v>0</v>
      </c>
      <c r="X514" s="17">
        <v>0</v>
      </c>
      <c r="Z514" s="17">
        <v>19440</v>
      </c>
      <c r="AB514" s="17">
        <v>0</v>
      </c>
      <c r="AD514" s="17">
        <v>0</v>
      </c>
      <c r="AF514" s="17">
        <v>517</v>
      </c>
      <c r="AH514" s="17">
        <v>0</v>
      </c>
      <c r="AJ514" s="17">
        <v>0</v>
      </c>
      <c r="AL514" s="17">
        <v>0</v>
      </c>
      <c r="AN514" s="17">
        <v>0</v>
      </c>
      <c r="AP514" s="172">
        <v>0</v>
      </c>
      <c r="AR514" s="17">
        <v>1330</v>
      </c>
      <c r="AT514" s="17">
        <v>0</v>
      </c>
      <c r="AV514" s="185">
        <v>0</v>
      </c>
      <c r="AW514" s="1" t="s">
        <v>5655</v>
      </c>
      <c r="AX514" s="1" t="str">
        <f t="shared" ref="AX514:AX577" si="8">IF(AW514&amp;AU514&amp;AS514&amp;AQ514&amp;AO514&amp;AM514&amp;AK514&amp;AI514&amp;AG514&amp;AE514&amp;AC514&amp;AA514&amp;Y514&amp;W514&amp;U514&amp;S514&amp;Q514&amp;O514&amp;M514&lt;&gt;"","Yes","No")</f>
        <v>No</v>
      </c>
    </row>
    <row r="515" spans="1:50" x14ac:dyDescent="0.2">
      <c r="A515" s="1" t="s">
        <v>1292</v>
      </c>
      <c r="B515" s="1" t="s">
        <v>611</v>
      </c>
      <c r="C515" s="1" t="s">
        <v>88</v>
      </c>
      <c r="D515" s="174">
        <v>4204</v>
      </c>
      <c r="E515" s="177">
        <v>40204</v>
      </c>
      <c r="F515" s="1" t="s">
        <v>196</v>
      </c>
      <c r="G515" s="1" t="s">
        <v>5273</v>
      </c>
      <c r="H515" s="17">
        <v>133228</v>
      </c>
      <c r="I515" s="12">
        <v>128</v>
      </c>
      <c r="J515" s="1" t="s">
        <v>10</v>
      </c>
      <c r="K515" s="1" t="s">
        <v>8</v>
      </c>
      <c r="L515" s="4">
        <v>126</v>
      </c>
      <c r="N515" s="186">
        <v>0</v>
      </c>
      <c r="P515" s="14">
        <v>19.479800000000001</v>
      </c>
      <c r="R515" s="14">
        <v>0</v>
      </c>
      <c r="T515" s="14">
        <v>1.2887999999999999</v>
      </c>
      <c r="V515" s="17">
        <v>0</v>
      </c>
      <c r="X515" s="17">
        <v>0</v>
      </c>
      <c r="Z515" s="17">
        <v>3576525</v>
      </c>
      <c r="AB515" s="17">
        <v>0</v>
      </c>
      <c r="AD515" s="17">
        <v>0</v>
      </c>
      <c r="AF515" s="17">
        <v>183602</v>
      </c>
      <c r="AH515" s="17">
        <v>0</v>
      </c>
      <c r="AJ515" s="17">
        <v>0</v>
      </c>
      <c r="AL515" s="17">
        <v>0</v>
      </c>
      <c r="AN515" s="17">
        <v>0</v>
      </c>
      <c r="AP515" s="172">
        <v>0</v>
      </c>
      <c r="AR515" s="17">
        <v>236623</v>
      </c>
      <c r="AT515" s="17">
        <v>0</v>
      </c>
      <c r="AV515" s="185">
        <v>0</v>
      </c>
      <c r="AW515" s="1" t="s">
        <v>5655</v>
      </c>
      <c r="AX515" s="1" t="str">
        <f t="shared" si="8"/>
        <v>No</v>
      </c>
    </row>
    <row r="516" spans="1:50" x14ac:dyDescent="0.2">
      <c r="A516" s="1" t="s">
        <v>5955</v>
      </c>
      <c r="B516" s="1" t="s">
        <v>456</v>
      </c>
      <c r="C516" s="1" t="s">
        <v>81</v>
      </c>
      <c r="D516" s="174">
        <v>3014</v>
      </c>
      <c r="E516" s="177">
        <v>30014</v>
      </c>
      <c r="F516" s="1" t="s">
        <v>196</v>
      </c>
      <c r="G516" s="1" t="s">
        <v>192</v>
      </c>
      <c r="H516" s="17">
        <v>444474</v>
      </c>
      <c r="I516" s="12">
        <v>125</v>
      </c>
      <c r="J516" s="1" t="s">
        <v>10</v>
      </c>
      <c r="K516" s="1" t="s">
        <v>12</v>
      </c>
      <c r="L516" s="4">
        <v>19</v>
      </c>
      <c r="N516" s="186">
        <v>0</v>
      </c>
      <c r="P516" s="14">
        <v>15.5776</v>
      </c>
      <c r="R516" s="14">
        <v>7.4435000000000002</v>
      </c>
      <c r="T516" s="14">
        <v>2.2730000000000001</v>
      </c>
      <c r="V516" s="17">
        <v>0</v>
      </c>
      <c r="X516" s="17">
        <v>715824</v>
      </c>
      <c r="Z516" s="17">
        <v>620783</v>
      </c>
      <c r="AB516" s="17">
        <v>95041</v>
      </c>
      <c r="AD516" s="17">
        <v>46349</v>
      </c>
      <c r="AF516" s="17">
        <v>39851</v>
      </c>
      <c r="AH516" s="17">
        <v>6498</v>
      </c>
      <c r="AJ516" s="17">
        <v>0</v>
      </c>
      <c r="AL516" s="17">
        <v>0</v>
      </c>
      <c r="AN516" s="17">
        <v>0</v>
      </c>
      <c r="AP516" s="172">
        <v>0</v>
      </c>
      <c r="AR516" s="17">
        <v>90580</v>
      </c>
      <c r="AT516" s="17">
        <v>674236</v>
      </c>
      <c r="AV516" s="185">
        <v>0</v>
      </c>
      <c r="AW516" s="1" t="s">
        <v>5655</v>
      </c>
      <c r="AX516" s="1" t="str">
        <f t="shared" si="8"/>
        <v>No</v>
      </c>
    </row>
    <row r="517" spans="1:50" x14ac:dyDescent="0.2">
      <c r="A517" s="1" t="s">
        <v>1402</v>
      </c>
      <c r="B517" s="1" t="s">
        <v>456</v>
      </c>
      <c r="C517" s="1" t="s">
        <v>45</v>
      </c>
      <c r="D517" s="174">
        <v>5211</v>
      </c>
      <c r="E517" s="177">
        <v>50211</v>
      </c>
      <c r="F517" s="1" t="s">
        <v>196</v>
      </c>
      <c r="G517" s="1" t="s">
        <v>192</v>
      </c>
      <c r="H517" s="17">
        <v>67821</v>
      </c>
      <c r="I517" s="12">
        <v>125</v>
      </c>
      <c r="J517" s="1" t="s">
        <v>11</v>
      </c>
      <c r="K517" s="1" t="s">
        <v>8</v>
      </c>
      <c r="L517" s="4">
        <v>125</v>
      </c>
      <c r="N517" s="186">
        <v>0</v>
      </c>
      <c r="P517" s="14">
        <v>20.370100000000001</v>
      </c>
      <c r="R517" s="14">
        <v>14.788399999999999</v>
      </c>
      <c r="T517" s="14">
        <v>3.2402000000000002</v>
      </c>
      <c r="V517" s="17">
        <v>5223859</v>
      </c>
      <c r="X517" s="17">
        <v>4966993</v>
      </c>
      <c r="Z517" s="17">
        <v>4515650</v>
      </c>
      <c r="AB517" s="17">
        <v>451343</v>
      </c>
      <c r="AD517" s="17">
        <v>245072</v>
      </c>
      <c r="AF517" s="17">
        <v>221680</v>
      </c>
      <c r="AH517" s="17">
        <v>23392</v>
      </c>
      <c r="AJ517" s="17">
        <v>0</v>
      </c>
      <c r="AL517" s="17">
        <v>0</v>
      </c>
      <c r="AN517" s="17">
        <v>0</v>
      </c>
      <c r="AP517" s="172">
        <v>0</v>
      </c>
      <c r="AR517" s="17">
        <v>718297</v>
      </c>
      <c r="AT517" s="17">
        <v>10622485</v>
      </c>
      <c r="AV517" s="185">
        <v>560</v>
      </c>
      <c r="AW517" s="1" t="s">
        <v>5655</v>
      </c>
      <c r="AX517" s="1" t="str">
        <f t="shared" si="8"/>
        <v>No</v>
      </c>
    </row>
    <row r="518" spans="1:50" x14ac:dyDescent="0.2">
      <c r="A518" s="1" t="s">
        <v>5955</v>
      </c>
      <c r="B518" s="1" t="s">
        <v>456</v>
      </c>
      <c r="C518" s="1" t="s">
        <v>81</v>
      </c>
      <c r="D518" s="174">
        <v>3014</v>
      </c>
      <c r="E518" s="177">
        <v>30014</v>
      </c>
      <c r="F518" s="1" t="s">
        <v>196</v>
      </c>
      <c r="G518" s="1" t="s">
        <v>192</v>
      </c>
      <c r="H518" s="17">
        <v>444474</v>
      </c>
      <c r="I518" s="12">
        <v>125</v>
      </c>
      <c r="J518" s="1" t="s">
        <v>11</v>
      </c>
      <c r="K518" s="1" t="s">
        <v>12</v>
      </c>
      <c r="L518" s="4">
        <v>4</v>
      </c>
      <c r="N518" s="186">
        <v>0</v>
      </c>
      <c r="P518" s="14">
        <v>11.6861</v>
      </c>
      <c r="R518" s="14">
        <v>4.2901999999999996</v>
      </c>
      <c r="T518" s="14">
        <v>3.8039000000000001</v>
      </c>
      <c r="V518" s="17">
        <v>40606</v>
      </c>
      <c r="X518" s="17">
        <v>40413</v>
      </c>
      <c r="Z518" s="17">
        <v>39803</v>
      </c>
      <c r="AB518" s="17">
        <v>610</v>
      </c>
      <c r="AD518" s="17">
        <v>3452</v>
      </c>
      <c r="AF518" s="17">
        <v>3406</v>
      </c>
      <c r="AH518" s="17">
        <v>46</v>
      </c>
      <c r="AJ518" s="17">
        <v>0</v>
      </c>
      <c r="AL518" s="17">
        <v>0</v>
      </c>
      <c r="AN518" s="17">
        <v>0</v>
      </c>
      <c r="AP518" s="172">
        <v>0</v>
      </c>
      <c r="AR518" s="17">
        <v>12956</v>
      </c>
      <c r="AT518" s="17">
        <v>55584</v>
      </c>
      <c r="AV518" s="185">
        <v>93</v>
      </c>
      <c r="AW518" s="1" t="s">
        <v>5655</v>
      </c>
      <c r="AX518" s="1" t="str">
        <f t="shared" si="8"/>
        <v>No</v>
      </c>
    </row>
    <row r="519" spans="1:50" x14ac:dyDescent="0.2">
      <c r="A519" s="1" t="s">
        <v>5955</v>
      </c>
      <c r="B519" s="1" t="s">
        <v>456</v>
      </c>
      <c r="C519" s="1" t="s">
        <v>81</v>
      </c>
      <c r="D519" s="174">
        <v>3014</v>
      </c>
      <c r="E519" s="177">
        <v>30014</v>
      </c>
      <c r="F519" s="1" t="s">
        <v>196</v>
      </c>
      <c r="G519" s="1" t="s">
        <v>192</v>
      </c>
      <c r="H519" s="17">
        <v>444474</v>
      </c>
      <c r="I519" s="12">
        <v>125</v>
      </c>
      <c r="J519" s="1" t="s">
        <v>10</v>
      </c>
      <c r="K519" s="1" t="s">
        <v>8</v>
      </c>
      <c r="L519" s="4">
        <v>34</v>
      </c>
      <c r="N519" s="186">
        <v>0</v>
      </c>
      <c r="P519" s="14">
        <v>17.463899999999999</v>
      </c>
      <c r="R519" s="14">
        <v>8.7779000000000007</v>
      </c>
      <c r="T519" s="14">
        <v>2.6231</v>
      </c>
      <c r="V519" s="17">
        <v>0</v>
      </c>
      <c r="X519" s="17">
        <v>898434</v>
      </c>
      <c r="Z519" s="17">
        <v>767941</v>
      </c>
      <c r="AB519" s="17">
        <v>130493</v>
      </c>
      <c r="AD519" s="17">
        <v>51611</v>
      </c>
      <c r="AF519" s="17">
        <v>43973</v>
      </c>
      <c r="AH519" s="17">
        <v>7638</v>
      </c>
      <c r="AJ519" s="17">
        <v>0</v>
      </c>
      <c r="AL519" s="17">
        <v>0</v>
      </c>
      <c r="AN519" s="17">
        <v>0</v>
      </c>
      <c r="AP519" s="172">
        <v>0</v>
      </c>
      <c r="AR519" s="17">
        <v>115345</v>
      </c>
      <c r="AT519" s="17">
        <v>1012490</v>
      </c>
      <c r="AV519" s="185">
        <v>0</v>
      </c>
      <c r="AW519" s="1" t="s">
        <v>5655</v>
      </c>
      <c r="AX519" s="1" t="str">
        <f t="shared" si="8"/>
        <v>No</v>
      </c>
    </row>
    <row r="520" spans="1:50" x14ac:dyDescent="0.2">
      <c r="A520" s="1" t="s">
        <v>5955</v>
      </c>
      <c r="B520" s="1" t="s">
        <v>456</v>
      </c>
      <c r="C520" s="1" t="s">
        <v>81</v>
      </c>
      <c r="D520" s="174">
        <v>3014</v>
      </c>
      <c r="E520" s="177">
        <v>30014</v>
      </c>
      <c r="F520" s="1" t="s">
        <v>196</v>
      </c>
      <c r="G520" s="1" t="s">
        <v>192</v>
      </c>
      <c r="H520" s="17">
        <v>444474</v>
      </c>
      <c r="I520" s="12">
        <v>125</v>
      </c>
      <c r="J520" s="1" t="s">
        <v>11</v>
      </c>
      <c r="K520" s="1" t="s">
        <v>8</v>
      </c>
      <c r="L520" s="4">
        <v>68</v>
      </c>
      <c r="N520" s="186">
        <v>0</v>
      </c>
      <c r="P520" s="14">
        <v>15.1288</v>
      </c>
      <c r="R520" s="14">
        <v>5.2</v>
      </c>
      <c r="T520" s="14">
        <v>17.614599999999999</v>
      </c>
      <c r="V520" s="17">
        <v>1777194</v>
      </c>
      <c r="X520" s="17">
        <v>2147855</v>
      </c>
      <c r="Z520" s="17">
        <v>1743123</v>
      </c>
      <c r="AB520" s="17">
        <v>404732</v>
      </c>
      <c r="AD520" s="17">
        <v>137354</v>
      </c>
      <c r="AF520" s="17">
        <v>115219</v>
      </c>
      <c r="AH520" s="17">
        <v>22135</v>
      </c>
      <c r="AJ520" s="17">
        <v>0</v>
      </c>
      <c r="AL520" s="17">
        <v>0</v>
      </c>
      <c r="AN520" s="17">
        <v>0</v>
      </c>
      <c r="AP520" s="172">
        <v>0</v>
      </c>
      <c r="AR520" s="17">
        <v>2029537</v>
      </c>
      <c r="AT520" s="17">
        <v>10553592</v>
      </c>
      <c r="AV520" s="185">
        <v>526.6</v>
      </c>
      <c r="AW520" s="1" t="s">
        <v>5655</v>
      </c>
      <c r="AX520" s="1" t="str">
        <f t="shared" si="8"/>
        <v>No</v>
      </c>
    </row>
    <row r="521" spans="1:50" x14ac:dyDescent="0.2">
      <c r="A521" s="1" t="s">
        <v>608</v>
      </c>
      <c r="B521" s="1" t="s">
        <v>414</v>
      </c>
      <c r="C521" s="1" t="s">
        <v>83</v>
      </c>
      <c r="D521" s="174">
        <v>4086</v>
      </c>
      <c r="E521" s="177">
        <v>40086</v>
      </c>
      <c r="F521" s="1" t="s">
        <v>196</v>
      </c>
      <c r="G521" s="1" t="s">
        <v>192</v>
      </c>
      <c r="H521" s="17">
        <v>2148346</v>
      </c>
      <c r="I521" s="12">
        <v>124</v>
      </c>
      <c r="J521" s="1" t="s">
        <v>10</v>
      </c>
      <c r="K521" s="1" t="s">
        <v>8</v>
      </c>
      <c r="L521" s="4">
        <v>37</v>
      </c>
      <c r="N521" s="186">
        <v>0</v>
      </c>
      <c r="P521" s="14">
        <v>7.49</v>
      </c>
      <c r="Q521" s="12" t="s">
        <v>102</v>
      </c>
      <c r="R521" s="14">
        <v>6.4206000000000003</v>
      </c>
      <c r="S521" s="12" t="s">
        <v>102</v>
      </c>
      <c r="T521" s="14">
        <v>1.0358000000000001</v>
      </c>
      <c r="U521" s="12" t="s">
        <v>102</v>
      </c>
      <c r="V521" s="17">
        <v>0</v>
      </c>
      <c r="X521" s="17">
        <v>780227</v>
      </c>
      <c r="Z521" s="17">
        <v>549224</v>
      </c>
      <c r="AA521" s="12" t="s">
        <v>102</v>
      </c>
      <c r="AB521" s="17">
        <v>231003</v>
      </c>
      <c r="AD521" s="17">
        <v>104170</v>
      </c>
      <c r="AF521" s="17">
        <v>73328</v>
      </c>
      <c r="AG521" s="12" t="s">
        <v>102</v>
      </c>
      <c r="AH521" s="17">
        <v>30842</v>
      </c>
      <c r="AJ521" s="17">
        <v>0</v>
      </c>
      <c r="AL521" s="17">
        <v>0</v>
      </c>
      <c r="AN521" s="17">
        <v>0</v>
      </c>
      <c r="AP521" s="172">
        <v>0</v>
      </c>
      <c r="AR521" s="17">
        <v>75954</v>
      </c>
      <c r="AT521" s="17">
        <v>487673</v>
      </c>
      <c r="AU521" s="1" t="s">
        <v>102</v>
      </c>
      <c r="AV521" s="185">
        <v>0</v>
      </c>
      <c r="AW521" s="1" t="s">
        <v>5655</v>
      </c>
      <c r="AX521" s="1" t="str">
        <f t="shared" si="8"/>
        <v>Yes</v>
      </c>
    </row>
    <row r="522" spans="1:50" x14ac:dyDescent="0.2">
      <c r="A522" s="1" t="s">
        <v>608</v>
      </c>
      <c r="B522" s="1" t="s">
        <v>414</v>
      </c>
      <c r="C522" s="1" t="s">
        <v>83</v>
      </c>
      <c r="D522" s="174">
        <v>4086</v>
      </c>
      <c r="E522" s="177">
        <v>40086</v>
      </c>
      <c r="F522" s="1" t="s">
        <v>196</v>
      </c>
      <c r="G522" s="1" t="s">
        <v>192</v>
      </c>
      <c r="H522" s="17">
        <v>2148346</v>
      </c>
      <c r="I522" s="12">
        <v>124</v>
      </c>
      <c r="J522" s="1" t="s">
        <v>11</v>
      </c>
      <c r="K522" s="1" t="s">
        <v>8</v>
      </c>
      <c r="L522" s="4">
        <v>87</v>
      </c>
      <c r="N522" s="186">
        <v>0</v>
      </c>
      <c r="P522" s="14">
        <v>6.9912000000000001</v>
      </c>
      <c r="R522" s="14">
        <v>6.3563000000000001</v>
      </c>
      <c r="T522" s="14">
        <v>11.233599999999999</v>
      </c>
      <c r="V522" s="17">
        <v>3055502</v>
      </c>
      <c r="X522" s="17">
        <v>2258192</v>
      </c>
      <c r="Z522" s="17">
        <v>1997850</v>
      </c>
      <c r="AB522" s="17">
        <v>260342</v>
      </c>
      <c r="AD522" s="17">
        <v>307485</v>
      </c>
      <c r="AF522" s="17">
        <v>285768</v>
      </c>
      <c r="AH522" s="17">
        <v>21717</v>
      </c>
      <c r="AJ522" s="17">
        <v>0</v>
      </c>
      <c r="AL522" s="17">
        <v>0</v>
      </c>
      <c r="AN522" s="17">
        <v>0</v>
      </c>
      <c r="AP522" s="172">
        <v>0</v>
      </c>
      <c r="AR522" s="17">
        <v>3210200</v>
      </c>
      <c r="AT522" s="17">
        <v>20404979</v>
      </c>
      <c r="AV522" s="185">
        <v>400.94</v>
      </c>
      <c r="AW522" s="1" t="s">
        <v>5655</v>
      </c>
      <c r="AX522" s="1" t="str">
        <f t="shared" si="8"/>
        <v>No</v>
      </c>
    </row>
    <row r="523" spans="1:50" x14ac:dyDescent="0.2">
      <c r="A523" s="1" t="s">
        <v>814</v>
      </c>
      <c r="B523" s="1" t="s">
        <v>815</v>
      </c>
      <c r="C523" s="1" t="s">
        <v>50</v>
      </c>
      <c r="D523" s="174">
        <v>4019</v>
      </c>
      <c r="E523" s="177">
        <v>40019</v>
      </c>
      <c r="F523" s="1" t="s">
        <v>196</v>
      </c>
      <c r="G523" s="1" t="s">
        <v>192</v>
      </c>
      <c r="H523" s="17">
        <v>1624827</v>
      </c>
      <c r="I523" s="12">
        <v>123</v>
      </c>
      <c r="J523" s="1" t="s">
        <v>10</v>
      </c>
      <c r="K523" s="1" t="s">
        <v>8</v>
      </c>
      <c r="L523" s="4">
        <v>26</v>
      </c>
      <c r="N523" s="186">
        <v>0</v>
      </c>
      <c r="P523" s="14">
        <v>17.1327</v>
      </c>
      <c r="R523" s="14">
        <v>9.7096</v>
      </c>
      <c r="T523" s="14">
        <v>1.6728000000000001</v>
      </c>
      <c r="V523" s="17">
        <v>0</v>
      </c>
      <c r="X523" s="17">
        <v>1099786</v>
      </c>
      <c r="Z523" s="17">
        <v>949544</v>
      </c>
      <c r="AB523" s="17">
        <v>150242</v>
      </c>
      <c r="AD523" s="17">
        <v>69022</v>
      </c>
      <c r="AF523" s="17">
        <v>55423</v>
      </c>
      <c r="AH523" s="17">
        <v>13599</v>
      </c>
      <c r="AJ523" s="17">
        <v>0</v>
      </c>
      <c r="AL523" s="17">
        <v>0</v>
      </c>
      <c r="AN523" s="17">
        <v>0</v>
      </c>
      <c r="AP523" s="172">
        <v>0</v>
      </c>
      <c r="AR523" s="17">
        <v>92711</v>
      </c>
      <c r="AT523" s="17">
        <v>900183</v>
      </c>
      <c r="AV523" s="185">
        <v>0</v>
      </c>
      <c r="AW523" s="1" t="s">
        <v>5655</v>
      </c>
      <c r="AX523" s="1" t="str">
        <f t="shared" si="8"/>
        <v>No</v>
      </c>
    </row>
    <row r="524" spans="1:50" x14ac:dyDescent="0.2">
      <c r="A524" s="1" t="s">
        <v>5956</v>
      </c>
      <c r="B524" s="1" t="s">
        <v>533</v>
      </c>
      <c r="C524" s="1" t="s">
        <v>37</v>
      </c>
      <c r="D524" s="174">
        <v>4200</v>
      </c>
      <c r="E524" s="177">
        <v>40200</v>
      </c>
      <c r="F524" s="1" t="s">
        <v>196</v>
      </c>
      <c r="G524" s="1" t="s">
        <v>192</v>
      </c>
      <c r="H524" s="17">
        <v>2441770</v>
      </c>
      <c r="I524" s="12">
        <v>123</v>
      </c>
      <c r="J524" s="1" t="s">
        <v>13</v>
      </c>
      <c r="K524" s="1" t="s">
        <v>12</v>
      </c>
      <c r="L524" s="4">
        <v>123</v>
      </c>
      <c r="N524" s="186">
        <v>0</v>
      </c>
      <c r="P524" s="14">
        <v>32.627299999999998</v>
      </c>
      <c r="R524" s="14">
        <v>32.605600000000003</v>
      </c>
      <c r="T524" s="14">
        <v>4.2546999999999997</v>
      </c>
      <c r="V524" s="17">
        <v>0</v>
      </c>
      <c r="X524" s="17">
        <v>1714695</v>
      </c>
      <c r="Z524" s="17">
        <v>1714695</v>
      </c>
      <c r="AB524" s="17">
        <v>0</v>
      </c>
      <c r="AD524" s="17">
        <v>52554</v>
      </c>
      <c r="AF524" s="17">
        <v>52554</v>
      </c>
      <c r="AH524" s="17">
        <v>0</v>
      </c>
      <c r="AJ524" s="17">
        <v>0</v>
      </c>
      <c r="AL524" s="17">
        <v>0</v>
      </c>
      <c r="AN524" s="17">
        <v>0</v>
      </c>
      <c r="AP524" s="172">
        <v>0</v>
      </c>
      <c r="AR524" s="17">
        <v>223601</v>
      </c>
      <c r="AT524" s="17">
        <v>7290643</v>
      </c>
      <c r="AV524" s="185">
        <v>0</v>
      </c>
      <c r="AW524" s="1" t="s">
        <v>5655</v>
      </c>
      <c r="AX524" s="1" t="str">
        <f t="shared" si="8"/>
        <v>No</v>
      </c>
    </row>
    <row r="525" spans="1:50" x14ac:dyDescent="0.2">
      <c r="A525" s="1" t="s">
        <v>814</v>
      </c>
      <c r="B525" s="1" t="s">
        <v>815</v>
      </c>
      <c r="C525" s="1" t="s">
        <v>50</v>
      </c>
      <c r="D525" s="174">
        <v>4019</v>
      </c>
      <c r="E525" s="177">
        <v>40019</v>
      </c>
      <c r="F525" s="1" t="s">
        <v>196</v>
      </c>
      <c r="G525" s="1" t="s">
        <v>192</v>
      </c>
      <c r="H525" s="17">
        <v>1624827</v>
      </c>
      <c r="I525" s="12">
        <v>123</v>
      </c>
      <c r="J525" s="1" t="s">
        <v>11</v>
      </c>
      <c r="K525" s="1" t="s">
        <v>8</v>
      </c>
      <c r="L525" s="4">
        <v>97</v>
      </c>
      <c r="N525" s="186">
        <v>0</v>
      </c>
      <c r="P525" s="14">
        <v>14.6556</v>
      </c>
      <c r="R525" s="14">
        <v>6.7599</v>
      </c>
      <c r="T525" s="14">
        <v>13.8856</v>
      </c>
      <c r="V525" s="17">
        <v>3171023</v>
      </c>
      <c r="X525" s="17">
        <v>3854986</v>
      </c>
      <c r="Z525" s="17">
        <v>3164090</v>
      </c>
      <c r="AB525" s="17">
        <v>690896</v>
      </c>
      <c r="AD525" s="17">
        <v>248620</v>
      </c>
      <c r="AF525" s="17">
        <v>215896</v>
      </c>
      <c r="AH525" s="17">
        <v>32724</v>
      </c>
      <c r="AJ525" s="17">
        <v>0</v>
      </c>
      <c r="AL525" s="17">
        <v>0</v>
      </c>
      <c r="AN525" s="17">
        <v>0</v>
      </c>
      <c r="AP525" s="172">
        <v>0</v>
      </c>
      <c r="AR525" s="17">
        <v>2997854</v>
      </c>
      <c r="AT525" s="17">
        <v>20265177</v>
      </c>
      <c r="AV525" s="185">
        <v>421.1</v>
      </c>
      <c r="AW525" s="1" t="s">
        <v>5655</v>
      </c>
      <c r="AX525" s="1" t="str">
        <f t="shared" si="8"/>
        <v>No</v>
      </c>
    </row>
    <row r="526" spans="1:50" x14ac:dyDescent="0.2">
      <c r="A526" s="1" t="s">
        <v>5957</v>
      </c>
      <c r="B526" s="1" t="s">
        <v>209</v>
      </c>
      <c r="C526" s="1" t="s">
        <v>40</v>
      </c>
      <c r="E526" s="177">
        <v>40264</v>
      </c>
      <c r="F526" s="1" t="s">
        <v>191</v>
      </c>
      <c r="G526" s="1" t="s">
        <v>192</v>
      </c>
      <c r="H526" s="17">
        <v>4515419</v>
      </c>
      <c r="I526" s="12">
        <v>121</v>
      </c>
      <c r="J526" s="1" t="s">
        <v>22</v>
      </c>
      <c r="K526" s="1" t="s">
        <v>12</v>
      </c>
      <c r="L526" s="4">
        <v>121</v>
      </c>
      <c r="N526" s="186">
        <v>0</v>
      </c>
      <c r="P526" s="14">
        <v>20.579599999999999</v>
      </c>
      <c r="R526" s="14">
        <v>26.746500000000001</v>
      </c>
      <c r="T526" s="14">
        <v>15.017799999999999</v>
      </c>
      <c r="V526" s="17">
        <v>2317260</v>
      </c>
      <c r="X526" s="17">
        <v>6225185</v>
      </c>
      <c r="Z526" s="17">
        <v>2311808</v>
      </c>
      <c r="AB526" s="17">
        <v>3913377</v>
      </c>
      <c r="AD526" s="17">
        <v>192534</v>
      </c>
      <c r="AF526" s="17">
        <v>112335</v>
      </c>
      <c r="AH526" s="17">
        <v>80199</v>
      </c>
      <c r="AJ526" s="17">
        <v>0</v>
      </c>
      <c r="AL526" s="17">
        <v>0</v>
      </c>
      <c r="AN526" s="17">
        <v>0</v>
      </c>
      <c r="AP526" s="172">
        <v>0</v>
      </c>
      <c r="AR526" s="17">
        <v>1687030</v>
      </c>
      <c r="AT526" s="17">
        <v>45122110</v>
      </c>
      <c r="AV526" s="185">
        <v>280.23</v>
      </c>
      <c r="AW526" s="1" t="s">
        <v>5655</v>
      </c>
      <c r="AX526" s="1" t="str">
        <f t="shared" si="8"/>
        <v>No</v>
      </c>
    </row>
    <row r="527" spans="1:50" x14ac:dyDescent="0.2">
      <c r="A527" s="1" t="s">
        <v>635</v>
      </c>
      <c r="B527" s="1" t="s">
        <v>636</v>
      </c>
      <c r="C527" s="1" t="s">
        <v>20</v>
      </c>
      <c r="D527" s="174">
        <v>9062</v>
      </c>
      <c r="E527" s="177">
        <v>90062</v>
      </c>
      <c r="F527" s="1" t="s">
        <v>196</v>
      </c>
      <c r="G527" s="1" t="s">
        <v>192</v>
      </c>
      <c r="H527" s="17">
        <v>114237</v>
      </c>
      <c r="I527" s="12">
        <v>120</v>
      </c>
      <c r="J527" s="1" t="s">
        <v>11</v>
      </c>
      <c r="K527" s="1" t="s">
        <v>12</v>
      </c>
      <c r="L527" s="4">
        <v>22</v>
      </c>
      <c r="N527" s="186">
        <v>0</v>
      </c>
      <c r="P527" s="14">
        <v>15.3329</v>
      </c>
      <c r="R527" s="14">
        <v>3.7050000000000001</v>
      </c>
      <c r="T527" s="14">
        <v>9.7247000000000003</v>
      </c>
      <c r="V527" s="17">
        <v>995688</v>
      </c>
      <c r="X527" s="17">
        <v>1146920</v>
      </c>
      <c r="Z527" s="17">
        <v>995414</v>
      </c>
      <c r="AB527" s="17">
        <v>151506</v>
      </c>
      <c r="AD527" s="17">
        <v>71391</v>
      </c>
      <c r="AF527" s="17">
        <v>64920</v>
      </c>
      <c r="AH527" s="17">
        <v>6471</v>
      </c>
      <c r="AJ527" s="17">
        <v>0</v>
      </c>
      <c r="AL527" s="17">
        <v>0</v>
      </c>
      <c r="AN527" s="17">
        <v>0</v>
      </c>
      <c r="AP527" s="172">
        <v>0</v>
      </c>
      <c r="AR527" s="17">
        <v>631329</v>
      </c>
      <c r="AT527" s="17">
        <v>2339074</v>
      </c>
      <c r="AV527" s="185">
        <v>471</v>
      </c>
      <c r="AW527" s="1" t="s">
        <v>5655</v>
      </c>
      <c r="AX527" s="1" t="str">
        <f t="shared" si="8"/>
        <v>No</v>
      </c>
    </row>
    <row r="528" spans="1:50" x14ac:dyDescent="0.2">
      <c r="A528" s="1" t="s">
        <v>635</v>
      </c>
      <c r="B528" s="1" t="s">
        <v>636</v>
      </c>
      <c r="C528" s="1" t="s">
        <v>20</v>
      </c>
      <c r="D528" s="174">
        <v>9062</v>
      </c>
      <c r="E528" s="177">
        <v>90062</v>
      </c>
      <c r="F528" s="1" t="s">
        <v>196</v>
      </c>
      <c r="G528" s="1" t="s">
        <v>192</v>
      </c>
      <c r="H528" s="17">
        <v>114237</v>
      </c>
      <c r="I528" s="12">
        <v>120</v>
      </c>
      <c r="J528" s="1" t="s">
        <v>10</v>
      </c>
      <c r="K528" s="1" t="s">
        <v>12</v>
      </c>
      <c r="L528" s="4">
        <v>38</v>
      </c>
      <c r="N528" s="186">
        <v>0</v>
      </c>
      <c r="P528" s="14">
        <v>11.475899999999999</v>
      </c>
      <c r="R528" s="14">
        <v>8.5749999999999993</v>
      </c>
      <c r="T528" s="14">
        <v>1.7678</v>
      </c>
      <c r="V528" s="17">
        <v>0</v>
      </c>
      <c r="X528" s="17">
        <v>1544351</v>
      </c>
      <c r="Z528" s="17">
        <v>1307664</v>
      </c>
      <c r="AB528" s="17">
        <v>236687</v>
      </c>
      <c r="AD528" s="17">
        <v>125344</v>
      </c>
      <c r="AF528" s="17">
        <v>113949</v>
      </c>
      <c r="AH528" s="17">
        <v>11395</v>
      </c>
      <c r="AJ528" s="17">
        <v>0</v>
      </c>
      <c r="AL528" s="17">
        <v>0</v>
      </c>
      <c r="AN528" s="17">
        <v>0</v>
      </c>
      <c r="AP528" s="172">
        <v>0</v>
      </c>
      <c r="AR528" s="17">
        <v>201443</v>
      </c>
      <c r="AT528" s="17">
        <v>1727374</v>
      </c>
      <c r="AV528" s="185">
        <v>0</v>
      </c>
      <c r="AW528" s="1" t="s">
        <v>5655</v>
      </c>
      <c r="AX528" s="1" t="str">
        <f t="shared" si="8"/>
        <v>No</v>
      </c>
    </row>
    <row r="529" spans="1:50" x14ac:dyDescent="0.2">
      <c r="A529" s="1" t="s">
        <v>2120</v>
      </c>
      <c r="B529" s="1" t="s">
        <v>589</v>
      </c>
      <c r="C529" s="1" t="s">
        <v>50</v>
      </c>
      <c r="D529" s="174" t="s">
        <v>2121</v>
      </c>
      <c r="E529" s="177" t="s">
        <v>2122</v>
      </c>
      <c r="F529" s="1" t="s">
        <v>242</v>
      </c>
      <c r="G529" s="1" t="s">
        <v>229</v>
      </c>
      <c r="H529" s="17">
        <v>0</v>
      </c>
      <c r="I529" s="12">
        <v>120</v>
      </c>
      <c r="J529" s="1" t="s">
        <v>10</v>
      </c>
      <c r="K529" s="1" t="s">
        <v>8</v>
      </c>
      <c r="L529" s="4">
        <v>120</v>
      </c>
      <c r="N529" s="186">
        <v>0</v>
      </c>
      <c r="P529" s="14">
        <v>15.492800000000001</v>
      </c>
      <c r="R529" s="14">
        <v>0</v>
      </c>
      <c r="T529" s="14">
        <v>1.1305000000000001</v>
      </c>
      <c r="V529" s="17">
        <v>0</v>
      </c>
      <c r="X529" s="17">
        <v>0</v>
      </c>
      <c r="Z529" s="17">
        <v>2220894</v>
      </c>
      <c r="AB529" s="17">
        <v>0</v>
      </c>
      <c r="AD529" s="17">
        <v>0</v>
      </c>
      <c r="AF529" s="17">
        <v>143350</v>
      </c>
      <c r="AH529" s="17">
        <v>0</v>
      </c>
      <c r="AJ529" s="17">
        <v>0</v>
      </c>
      <c r="AL529" s="17">
        <v>0</v>
      </c>
      <c r="AN529" s="17">
        <v>0</v>
      </c>
      <c r="AP529" s="172">
        <v>0</v>
      </c>
      <c r="AR529" s="17">
        <v>162051</v>
      </c>
      <c r="AT529" s="17">
        <v>0</v>
      </c>
      <c r="AV529" s="185">
        <v>0</v>
      </c>
      <c r="AW529" s="1" t="s">
        <v>5655</v>
      </c>
      <c r="AX529" s="1" t="str">
        <f t="shared" si="8"/>
        <v>No</v>
      </c>
    </row>
    <row r="530" spans="1:50" x14ac:dyDescent="0.2">
      <c r="A530" s="1" t="s">
        <v>635</v>
      </c>
      <c r="B530" s="1" t="s">
        <v>636</v>
      </c>
      <c r="C530" s="1" t="s">
        <v>20</v>
      </c>
      <c r="D530" s="174">
        <v>9062</v>
      </c>
      <c r="E530" s="177">
        <v>90062</v>
      </c>
      <c r="F530" s="1" t="s">
        <v>196</v>
      </c>
      <c r="G530" s="1" t="s">
        <v>192</v>
      </c>
      <c r="H530" s="17">
        <v>114237</v>
      </c>
      <c r="I530" s="12">
        <v>120</v>
      </c>
      <c r="J530" s="1" t="s">
        <v>22</v>
      </c>
      <c r="K530" s="1" t="s">
        <v>8</v>
      </c>
      <c r="L530" s="4">
        <v>6</v>
      </c>
      <c r="N530" s="186">
        <v>0</v>
      </c>
      <c r="P530" s="14">
        <v>32.142899999999997</v>
      </c>
      <c r="R530" s="14">
        <v>40.488</v>
      </c>
      <c r="T530" s="14">
        <v>3.1663000000000001</v>
      </c>
      <c r="V530" s="17">
        <v>769142</v>
      </c>
      <c r="X530" s="17">
        <v>893972</v>
      </c>
      <c r="Z530" s="17">
        <v>768473</v>
      </c>
      <c r="AB530" s="17">
        <v>125499</v>
      </c>
      <c r="AD530" s="17">
        <v>27567</v>
      </c>
      <c r="AF530" s="17">
        <v>23908</v>
      </c>
      <c r="AH530" s="17">
        <v>3659</v>
      </c>
      <c r="AJ530" s="17">
        <v>0</v>
      </c>
      <c r="AL530" s="17">
        <v>0</v>
      </c>
      <c r="AN530" s="17">
        <v>0</v>
      </c>
      <c r="AP530" s="172">
        <v>0</v>
      </c>
      <c r="AR530" s="17">
        <v>75699</v>
      </c>
      <c r="AT530" s="17">
        <v>3064901</v>
      </c>
      <c r="AV530" s="185">
        <v>644</v>
      </c>
      <c r="AW530" s="1" t="s">
        <v>5655</v>
      </c>
      <c r="AX530" s="1" t="str">
        <f t="shared" si="8"/>
        <v>No</v>
      </c>
    </row>
    <row r="531" spans="1:50" x14ac:dyDescent="0.2">
      <c r="A531" s="1" t="s">
        <v>635</v>
      </c>
      <c r="B531" s="1" t="s">
        <v>636</v>
      </c>
      <c r="C531" s="1" t="s">
        <v>20</v>
      </c>
      <c r="D531" s="174">
        <v>9062</v>
      </c>
      <c r="E531" s="177">
        <v>90062</v>
      </c>
      <c r="F531" s="1" t="s">
        <v>196</v>
      </c>
      <c r="G531" s="1" t="s">
        <v>192</v>
      </c>
      <c r="H531" s="17">
        <v>114237</v>
      </c>
      <c r="I531" s="12">
        <v>120</v>
      </c>
      <c r="J531" s="1" t="s">
        <v>11</v>
      </c>
      <c r="K531" s="1" t="s">
        <v>8</v>
      </c>
      <c r="L531" s="4">
        <v>54</v>
      </c>
      <c r="N531" s="186">
        <v>0</v>
      </c>
      <c r="P531" s="14">
        <v>15.1187</v>
      </c>
      <c r="R531" s="14">
        <v>6.2080000000000002</v>
      </c>
      <c r="T531" s="14">
        <v>20.266100000000002</v>
      </c>
      <c r="V531" s="17">
        <v>2754403</v>
      </c>
      <c r="X531" s="17">
        <v>3038571</v>
      </c>
      <c r="Z531" s="17">
        <v>2750297</v>
      </c>
      <c r="AB531" s="17">
        <v>288274</v>
      </c>
      <c r="AD531" s="17">
        <v>195031</v>
      </c>
      <c r="AF531" s="17">
        <v>181914</v>
      </c>
      <c r="AH531" s="17">
        <v>13117</v>
      </c>
      <c r="AJ531" s="17">
        <v>0</v>
      </c>
      <c r="AL531" s="17">
        <v>0</v>
      </c>
      <c r="AN531" s="17">
        <v>0</v>
      </c>
      <c r="AP531" s="172">
        <v>0</v>
      </c>
      <c r="AR531" s="17">
        <v>3686694</v>
      </c>
      <c r="AT531" s="17">
        <v>22886996</v>
      </c>
      <c r="AV531" s="185">
        <v>599</v>
      </c>
      <c r="AW531" s="1" t="s">
        <v>5655</v>
      </c>
      <c r="AX531" s="1" t="str">
        <f t="shared" si="8"/>
        <v>No</v>
      </c>
    </row>
    <row r="532" spans="1:50" x14ac:dyDescent="0.2">
      <c r="A532" s="1" t="s">
        <v>480</v>
      </c>
      <c r="B532" s="1" t="s">
        <v>481</v>
      </c>
      <c r="C532" s="1" t="s">
        <v>81</v>
      </c>
      <c r="D532" s="174">
        <v>3013</v>
      </c>
      <c r="E532" s="177">
        <v>30013</v>
      </c>
      <c r="F532" s="1" t="s">
        <v>196</v>
      </c>
      <c r="G532" s="1" t="s">
        <v>192</v>
      </c>
      <c r="H532" s="17">
        <v>196611</v>
      </c>
      <c r="I532" s="12">
        <v>117</v>
      </c>
      <c r="J532" s="1" t="s">
        <v>10</v>
      </c>
      <c r="K532" s="1" t="s">
        <v>8</v>
      </c>
      <c r="L532" s="4">
        <v>47</v>
      </c>
      <c r="N532" s="186">
        <v>0</v>
      </c>
      <c r="P532" s="14">
        <v>13.523099999999999</v>
      </c>
      <c r="R532" s="14">
        <v>7.4345999999999997</v>
      </c>
      <c r="T532" s="14">
        <v>2.8239999999999998</v>
      </c>
      <c r="V532" s="17">
        <v>0</v>
      </c>
      <c r="X532" s="17">
        <v>986140</v>
      </c>
      <c r="Z532" s="17">
        <v>907768</v>
      </c>
      <c r="AB532" s="17">
        <v>78372</v>
      </c>
      <c r="AD532" s="17">
        <v>79151</v>
      </c>
      <c r="AF532" s="17">
        <v>67127</v>
      </c>
      <c r="AH532" s="17">
        <v>12024</v>
      </c>
      <c r="AJ532" s="17">
        <v>0</v>
      </c>
      <c r="AL532" s="17">
        <v>0</v>
      </c>
      <c r="AN532" s="17">
        <v>0</v>
      </c>
      <c r="AP532" s="172">
        <v>0</v>
      </c>
      <c r="AR532" s="17">
        <v>189568</v>
      </c>
      <c r="AT532" s="17">
        <v>1409371</v>
      </c>
      <c r="AV532" s="185">
        <v>0</v>
      </c>
      <c r="AW532" s="1" t="s">
        <v>5655</v>
      </c>
      <c r="AX532" s="1" t="str">
        <f t="shared" si="8"/>
        <v>No</v>
      </c>
    </row>
    <row r="533" spans="1:50" x14ac:dyDescent="0.2">
      <c r="A533" s="1" t="s">
        <v>480</v>
      </c>
      <c r="B533" s="1" t="s">
        <v>481</v>
      </c>
      <c r="C533" s="1" t="s">
        <v>81</v>
      </c>
      <c r="D533" s="174">
        <v>3013</v>
      </c>
      <c r="E533" s="177">
        <v>30013</v>
      </c>
      <c r="F533" s="1" t="s">
        <v>196</v>
      </c>
      <c r="G533" s="1" t="s">
        <v>192</v>
      </c>
      <c r="H533" s="17">
        <v>196611</v>
      </c>
      <c r="I533" s="12">
        <v>117</v>
      </c>
      <c r="J533" s="1" t="s">
        <v>11</v>
      </c>
      <c r="K533" s="1" t="s">
        <v>8</v>
      </c>
      <c r="L533" s="4">
        <v>70</v>
      </c>
      <c r="N533" s="186">
        <v>0</v>
      </c>
      <c r="P533" s="14">
        <v>13.984999999999999</v>
      </c>
      <c r="R533" s="14">
        <v>3.2867000000000002</v>
      </c>
      <c r="T533" s="14">
        <v>16.058700000000002</v>
      </c>
      <c r="V533" s="17">
        <v>2273881</v>
      </c>
      <c r="X533" s="17">
        <v>2272496</v>
      </c>
      <c r="Z533" s="17">
        <v>2224126</v>
      </c>
      <c r="AB533" s="17">
        <v>48370</v>
      </c>
      <c r="AD533" s="17">
        <v>169152</v>
      </c>
      <c r="AF533" s="17">
        <v>159036</v>
      </c>
      <c r="AH533" s="17">
        <v>10116</v>
      </c>
      <c r="AJ533" s="17">
        <v>0</v>
      </c>
      <c r="AL533" s="17">
        <v>0</v>
      </c>
      <c r="AN533" s="17">
        <v>0</v>
      </c>
      <c r="AP533" s="172">
        <v>0</v>
      </c>
      <c r="AR533" s="17">
        <v>2553905</v>
      </c>
      <c r="AT533" s="17">
        <v>8393843</v>
      </c>
      <c r="AV533" s="185">
        <v>360</v>
      </c>
      <c r="AW533" s="1" t="s">
        <v>5655</v>
      </c>
      <c r="AX533" s="1" t="str">
        <f t="shared" si="8"/>
        <v>No</v>
      </c>
    </row>
    <row r="534" spans="1:50" x14ac:dyDescent="0.2">
      <c r="A534" s="1" t="s">
        <v>854</v>
      </c>
      <c r="B534" s="1" t="s">
        <v>855</v>
      </c>
      <c r="C534" s="1" t="s">
        <v>94</v>
      </c>
      <c r="D534" s="174">
        <v>21</v>
      </c>
      <c r="E534" s="177">
        <v>21</v>
      </c>
      <c r="F534" s="1" t="s">
        <v>196</v>
      </c>
      <c r="G534" s="1" t="s">
        <v>192</v>
      </c>
      <c r="H534" s="17">
        <v>114473</v>
      </c>
      <c r="I534" s="12">
        <v>114</v>
      </c>
      <c r="J534" s="1" t="s">
        <v>13</v>
      </c>
      <c r="K534" s="1" t="s">
        <v>8</v>
      </c>
      <c r="L534" s="4">
        <v>24</v>
      </c>
      <c r="N534" s="186">
        <v>0</v>
      </c>
      <c r="P534" s="14">
        <v>54.301299999999998</v>
      </c>
      <c r="R534" s="14">
        <v>37.595399999999998</v>
      </c>
      <c r="T534" s="14">
        <v>6.3564999999999996</v>
      </c>
      <c r="V534" s="17">
        <v>0</v>
      </c>
      <c r="X534" s="17">
        <v>406554</v>
      </c>
      <c r="Z534" s="17">
        <v>406554</v>
      </c>
      <c r="AB534" s="17">
        <v>0</v>
      </c>
      <c r="AD534" s="17">
        <v>7487</v>
      </c>
      <c r="AF534" s="17">
        <v>7487</v>
      </c>
      <c r="AH534" s="17">
        <v>0</v>
      </c>
      <c r="AJ534" s="17">
        <v>0</v>
      </c>
      <c r="AL534" s="17">
        <v>0</v>
      </c>
      <c r="AN534" s="17">
        <v>0</v>
      </c>
      <c r="AP534" s="172">
        <v>0</v>
      </c>
      <c r="AR534" s="17">
        <v>47591</v>
      </c>
      <c r="AT534" s="17">
        <v>1789205</v>
      </c>
      <c r="AV534" s="185">
        <v>0</v>
      </c>
      <c r="AW534" s="1" t="s">
        <v>5655</v>
      </c>
      <c r="AX534" s="1" t="str">
        <f t="shared" si="8"/>
        <v>No</v>
      </c>
    </row>
    <row r="535" spans="1:50" x14ac:dyDescent="0.2">
      <c r="A535" s="1" t="s">
        <v>854</v>
      </c>
      <c r="B535" s="1" t="s">
        <v>855</v>
      </c>
      <c r="C535" s="1" t="s">
        <v>94</v>
      </c>
      <c r="D535" s="174">
        <v>21</v>
      </c>
      <c r="E535" s="177">
        <v>21</v>
      </c>
      <c r="F535" s="1" t="s">
        <v>196</v>
      </c>
      <c r="G535" s="1" t="s">
        <v>192</v>
      </c>
      <c r="H535" s="17">
        <v>114473</v>
      </c>
      <c r="I535" s="12">
        <v>114</v>
      </c>
      <c r="J535" s="1" t="s">
        <v>10</v>
      </c>
      <c r="K535" s="1" t="s">
        <v>8</v>
      </c>
      <c r="L535" s="4">
        <v>41</v>
      </c>
      <c r="N535" s="186">
        <v>0</v>
      </c>
      <c r="P535" s="14">
        <v>12.9023</v>
      </c>
      <c r="R535" s="14">
        <v>5.4977</v>
      </c>
      <c r="T535" s="14">
        <v>2.9632000000000001</v>
      </c>
      <c r="V535" s="17">
        <v>0</v>
      </c>
      <c r="X535" s="17">
        <v>1052426</v>
      </c>
      <c r="Z535" s="17">
        <v>933897</v>
      </c>
      <c r="AB535" s="17">
        <v>118529</v>
      </c>
      <c r="AD535" s="17">
        <v>80989</v>
      </c>
      <c r="AF535" s="17">
        <v>72382</v>
      </c>
      <c r="AH535" s="17">
        <v>8607</v>
      </c>
      <c r="AJ535" s="17">
        <v>0</v>
      </c>
      <c r="AL535" s="17">
        <v>0</v>
      </c>
      <c r="AN535" s="17">
        <v>0</v>
      </c>
      <c r="AP535" s="172">
        <v>0</v>
      </c>
      <c r="AR535" s="17">
        <v>214479</v>
      </c>
      <c r="AT535" s="17">
        <v>1179148</v>
      </c>
      <c r="AV535" s="185">
        <v>0</v>
      </c>
      <c r="AW535" s="1" t="s">
        <v>5655</v>
      </c>
      <c r="AX535" s="1" t="str">
        <f t="shared" si="8"/>
        <v>No</v>
      </c>
    </row>
    <row r="536" spans="1:50" x14ac:dyDescent="0.2">
      <c r="A536" s="1" t="s">
        <v>854</v>
      </c>
      <c r="B536" s="1" t="s">
        <v>855</v>
      </c>
      <c r="C536" s="1" t="s">
        <v>94</v>
      </c>
      <c r="D536" s="174">
        <v>21</v>
      </c>
      <c r="E536" s="177">
        <v>21</v>
      </c>
      <c r="F536" s="1" t="s">
        <v>196</v>
      </c>
      <c r="G536" s="1" t="s">
        <v>192</v>
      </c>
      <c r="H536" s="17">
        <v>114473</v>
      </c>
      <c r="I536" s="12">
        <v>114</v>
      </c>
      <c r="J536" s="1" t="s">
        <v>11</v>
      </c>
      <c r="K536" s="1" t="s">
        <v>8</v>
      </c>
      <c r="L536" s="4">
        <v>47</v>
      </c>
      <c r="N536" s="186">
        <v>0</v>
      </c>
      <c r="P536" s="14">
        <v>14.1463</v>
      </c>
      <c r="R536" s="14">
        <v>2.8645999999999998</v>
      </c>
      <c r="T536" s="14">
        <v>30.593</v>
      </c>
      <c r="V536" s="17">
        <v>2115221</v>
      </c>
      <c r="X536" s="17">
        <v>2284145</v>
      </c>
      <c r="Z536" s="17">
        <v>2100487</v>
      </c>
      <c r="AB536" s="17">
        <v>183658</v>
      </c>
      <c r="AD536" s="17">
        <v>157391</v>
      </c>
      <c r="AF536" s="17">
        <v>148483</v>
      </c>
      <c r="AH536" s="17">
        <v>8908</v>
      </c>
      <c r="AJ536" s="17">
        <v>0</v>
      </c>
      <c r="AL536" s="17">
        <v>0</v>
      </c>
      <c r="AN536" s="17">
        <v>0</v>
      </c>
      <c r="AP536" s="172">
        <v>0</v>
      </c>
      <c r="AR536" s="17">
        <v>4542536</v>
      </c>
      <c r="AT536" s="17">
        <v>13012492</v>
      </c>
      <c r="AV536" s="185">
        <v>458.4</v>
      </c>
      <c r="AW536" s="1" t="s">
        <v>5655</v>
      </c>
      <c r="AX536" s="1" t="str">
        <f t="shared" si="8"/>
        <v>No</v>
      </c>
    </row>
    <row r="537" spans="1:50" x14ac:dyDescent="0.2">
      <c r="A537" s="1" t="s">
        <v>854</v>
      </c>
      <c r="B537" s="1" t="s">
        <v>855</v>
      </c>
      <c r="C537" s="1" t="s">
        <v>94</v>
      </c>
      <c r="D537" s="174">
        <v>21</v>
      </c>
      <c r="E537" s="177">
        <v>21</v>
      </c>
      <c r="F537" s="1" t="s">
        <v>196</v>
      </c>
      <c r="G537" s="1" t="s">
        <v>192</v>
      </c>
      <c r="H537" s="17">
        <v>114473</v>
      </c>
      <c r="I537" s="12">
        <v>114</v>
      </c>
      <c r="J537" s="1" t="s">
        <v>15</v>
      </c>
      <c r="K537" s="1" t="s">
        <v>12</v>
      </c>
      <c r="L537" s="4">
        <v>2</v>
      </c>
      <c r="N537" s="186">
        <v>0</v>
      </c>
      <c r="P537" s="14">
        <v>21.6998</v>
      </c>
      <c r="R537" s="14">
        <v>16.283200000000001</v>
      </c>
      <c r="T537" s="14">
        <v>1.3716999999999999</v>
      </c>
      <c r="V537" s="17">
        <v>0</v>
      </c>
      <c r="X537" s="17">
        <v>0</v>
      </c>
      <c r="Z537" s="17">
        <v>19443</v>
      </c>
      <c r="AB537" s="17">
        <v>0</v>
      </c>
      <c r="AD537" s="17">
        <v>0</v>
      </c>
      <c r="AF537" s="17">
        <v>896</v>
      </c>
      <c r="AH537" s="17">
        <v>0</v>
      </c>
      <c r="AJ537" s="17">
        <v>0</v>
      </c>
      <c r="AL537" s="17">
        <v>0</v>
      </c>
      <c r="AN537" s="17">
        <v>0</v>
      </c>
      <c r="AP537" s="172">
        <v>0</v>
      </c>
      <c r="AR537" s="17">
        <v>1229</v>
      </c>
      <c r="AT537" s="17">
        <v>20012</v>
      </c>
      <c r="AV537" s="185">
        <v>0</v>
      </c>
      <c r="AW537" s="1" t="s">
        <v>5655</v>
      </c>
      <c r="AX537" s="1" t="str">
        <f t="shared" si="8"/>
        <v>No</v>
      </c>
    </row>
    <row r="538" spans="1:50" x14ac:dyDescent="0.2">
      <c r="A538" s="1" t="s">
        <v>354</v>
      </c>
      <c r="B538" s="1" t="s">
        <v>355</v>
      </c>
      <c r="C538" s="1" t="s">
        <v>45</v>
      </c>
      <c r="D538" s="174">
        <v>5060</v>
      </c>
      <c r="E538" s="177">
        <v>50060</v>
      </c>
      <c r="F538" s="1" t="s">
        <v>196</v>
      </c>
      <c r="G538" s="1" t="s">
        <v>192</v>
      </c>
      <c r="H538" s="17">
        <v>145361</v>
      </c>
      <c r="I538" s="12">
        <v>113</v>
      </c>
      <c r="J538" s="1" t="s">
        <v>10</v>
      </c>
      <c r="K538" s="1" t="s">
        <v>12</v>
      </c>
      <c r="L538" s="4">
        <v>12</v>
      </c>
      <c r="N538" s="186">
        <v>0</v>
      </c>
      <c r="P538" s="14">
        <v>7.8575999999999997</v>
      </c>
      <c r="R538" s="14">
        <v>5.46</v>
      </c>
      <c r="T538" s="14">
        <v>3.3393000000000002</v>
      </c>
      <c r="V538" s="17">
        <v>0</v>
      </c>
      <c r="X538" s="17">
        <v>194266</v>
      </c>
      <c r="Z538" s="17">
        <v>183734</v>
      </c>
      <c r="AB538" s="17">
        <v>10532</v>
      </c>
      <c r="AD538" s="17">
        <v>24550</v>
      </c>
      <c r="AF538" s="17">
        <v>23383</v>
      </c>
      <c r="AH538" s="17">
        <v>1167</v>
      </c>
      <c r="AJ538" s="17">
        <v>0</v>
      </c>
      <c r="AL538" s="17">
        <v>0</v>
      </c>
      <c r="AN538" s="17">
        <v>0</v>
      </c>
      <c r="AP538" s="172">
        <v>0</v>
      </c>
      <c r="AR538" s="17">
        <v>78083</v>
      </c>
      <c r="AT538" s="17">
        <v>426333</v>
      </c>
      <c r="AV538" s="185">
        <v>0</v>
      </c>
      <c r="AW538" s="1" t="s">
        <v>5655</v>
      </c>
      <c r="AX538" s="1" t="str">
        <f t="shared" si="8"/>
        <v>No</v>
      </c>
    </row>
    <row r="539" spans="1:50" x14ac:dyDescent="0.2">
      <c r="A539" s="1" t="s">
        <v>505</v>
      </c>
      <c r="B539" s="1" t="s">
        <v>506</v>
      </c>
      <c r="C539" s="1" t="s">
        <v>52</v>
      </c>
      <c r="D539" s="174">
        <v>1064</v>
      </c>
      <c r="E539" s="177">
        <v>10064</v>
      </c>
      <c r="F539" s="1" t="s">
        <v>196</v>
      </c>
      <c r="G539" s="1" t="s">
        <v>192</v>
      </c>
      <c r="H539" s="17">
        <v>1190956</v>
      </c>
      <c r="I539" s="12">
        <v>113</v>
      </c>
      <c r="J539" s="1" t="s">
        <v>11</v>
      </c>
      <c r="K539" s="1" t="s">
        <v>12</v>
      </c>
      <c r="L539" s="4">
        <v>41</v>
      </c>
      <c r="N539" s="186">
        <v>0</v>
      </c>
      <c r="P539" s="14">
        <v>17.706900000000001</v>
      </c>
      <c r="R539" s="14">
        <v>5.0999999999999996</v>
      </c>
      <c r="T539" s="14">
        <v>7.8734000000000002</v>
      </c>
      <c r="V539" s="17">
        <v>1650808</v>
      </c>
      <c r="X539" s="17">
        <v>1828672</v>
      </c>
      <c r="Z539" s="17">
        <v>1639502</v>
      </c>
      <c r="AB539" s="17">
        <v>189170</v>
      </c>
      <c r="AD539" s="17">
        <v>98421</v>
      </c>
      <c r="AF539" s="17">
        <v>92591</v>
      </c>
      <c r="AH539" s="17">
        <v>5830</v>
      </c>
      <c r="AJ539" s="17">
        <v>0</v>
      </c>
      <c r="AL539" s="17">
        <v>0</v>
      </c>
      <c r="AN539" s="17">
        <v>0</v>
      </c>
      <c r="AP539" s="172">
        <v>0</v>
      </c>
      <c r="AR539" s="17">
        <v>729007</v>
      </c>
      <c r="AT539" s="17">
        <v>3717936</v>
      </c>
      <c r="AV539" s="185">
        <v>519.1</v>
      </c>
      <c r="AW539" s="1" t="s">
        <v>5655</v>
      </c>
      <c r="AX539" s="1" t="str">
        <f t="shared" si="8"/>
        <v>No</v>
      </c>
    </row>
    <row r="540" spans="1:50" x14ac:dyDescent="0.2">
      <c r="A540" s="1" t="s">
        <v>354</v>
      </c>
      <c r="B540" s="1" t="s">
        <v>355</v>
      </c>
      <c r="C540" s="1" t="s">
        <v>45</v>
      </c>
      <c r="D540" s="174">
        <v>5060</v>
      </c>
      <c r="E540" s="177">
        <v>50060</v>
      </c>
      <c r="F540" s="1" t="s">
        <v>196</v>
      </c>
      <c r="G540" s="1" t="s">
        <v>192</v>
      </c>
      <c r="H540" s="17">
        <v>145361</v>
      </c>
      <c r="I540" s="12">
        <v>113</v>
      </c>
      <c r="J540" s="1" t="s">
        <v>10</v>
      </c>
      <c r="K540" s="1" t="s">
        <v>8</v>
      </c>
      <c r="L540" s="4">
        <v>8</v>
      </c>
      <c r="N540" s="186">
        <v>0</v>
      </c>
      <c r="P540" s="14">
        <v>8.7270000000000003</v>
      </c>
      <c r="R540" s="14">
        <v>3.27</v>
      </c>
      <c r="T540" s="14">
        <v>2.6101999999999999</v>
      </c>
      <c r="V540" s="17">
        <v>0</v>
      </c>
      <c r="X540" s="17">
        <v>187412</v>
      </c>
      <c r="Z540" s="17">
        <v>168650</v>
      </c>
      <c r="AB540" s="17">
        <v>18762</v>
      </c>
      <c r="AD540" s="17">
        <v>21466</v>
      </c>
      <c r="AF540" s="17">
        <v>19325</v>
      </c>
      <c r="AH540" s="17">
        <v>2141</v>
      </c>
      <c r="AJ540" s="17">
        <v>0</v>
      </c>
      <c r="AL540" s="17">
        <v>0</v>
      </c>
      <c r="AN540" s="17">
        <v>0</v>
      </c>
      <c r="AP540" s="172">
        <v>0</v>
      </c>
      <c r="AR540" s="17">
        <v>50442</v>
      </c>
      <c r="AT540" s="17">
        <v>164945</v>
      </c>
      <c r="AV540" s="185">
        <v>0</v>
      </c>
      <c r="AW540" s="1" t="s">
        <v>5655</v>
      </c>
      <c r="AX540" s="1" t="str">
        <f t="shared" si="8"/>
        <v>No</v>
      </c>
    </row>
    <row r="541" spans="1:50" x14ac:dyDescent="0.2">
      <c r="A541" s="1" t="s">
        <v>816</v>
      </c>
      <c r="B541" s="1" t="s">
        <v>817</v>
      </c>
      <c r="C541" s="1" t="s">
        <v>64</v>
      </c>
      <c r="D541" s="174">
        <v>7002</v>
      </c>
      <c r="E541" s="177">
        <v>70002</v>
      </c>
      <c r="F541" s="1" t="s">
        <v>196</v>
      </c>
      <c r="G541" s="1" t="s">
        <v>192</v>
      </c>
      <c r="H541" s="17">
        <v>725008</v>
      </c>
      <c r="I541" s="12">
        <v>113</v>
      </c>
      <c r="J541" s="1" t="s">
        <v>11</v>
      </c>
      <c r="K541" s="1" t="s">
        <v>8</v>
      </c>
      <c r="L541" s="4">
        <v>88</v>
      </c>
      <c r="N541" s="186">
        <v>0</v>
      </c>
      <c r="P541" s="14">
        <v>14.003</v>
      </c>
      <c r="R541" s="14">
        <v>3.6869000000000001</v>
      </c>
      <c r="T541" s="14">
        <v>11.859400000000001</v>
      </c>
      <c r="V541" s="17">
        <v>4062854</v>
      </c>
      <c r="X541" s="17">
        <v>4025443</v>
      </c>
      <c r="Z541" s="17">
        <v>4025443</v>
      </c>
      <c r="AB541" s="17">
        <v>0</v>
      </c>
      <c r="AD541" s="17">
        <v>287471</v>
      </c>
      <c r="AF541" s="17">
        <v>287471</v>
      </c>
      <c r="AH541" s="17">
        <v>0</v>
      </c>
      <c r="AJ541" s="17">
        <v>0</v>
      </c>
      <c r="AL541" s="17">
        <v>0</v>
      </c>
      <c r="AN541" s="17">
        <v>0</v>
      </c>
      <c r="AP541" s="172">
        <v>0</v>
      </c>
      <c r="AR541" s="17">
        <v>3409221</v>
      </c>
      <c r="AT541" s="17">
        <v>12569470</v>
      </c>
      <c r="AV541" s="185">
        <v>439.4</v>
      </c>
      <c r="AW541" s="1" t="s">
        <v>5655</v>
      </c>
      <c r="AX541" s="1" t="str">
        <f t="shared" si="8"/>
        <v>No</v>
      </c>
    </row>
    <row r="542" spans="1:50" x14ac:dyDescent="0.2">
      <c r="A542" s="1" t="s">
        <v>505</v>
      </c>
      <c r="B542" s="1" t="s">
        <v>506</v>
      </c>
      <c r="C542" s="1" t="s">
        <v>52</v>
      </c>
      <c r="D542" s="174">
        <v>1064</v>
      </c>
      <c r="E542" s="177">
        <v>10064</v>
      </c>
      <c r="F542" s="1" t="s">
        <v>196</v>
      </c>
      <c r="G542" s="1" t="s">
        <v>192</v>
      </c>
      <c r="H542" s="17">
        <v>1190956</v>
      </c>
      <c r="I542" s="12">
        <v>113</v>
      </c>
      <c r="J542" s="1" t="s">
        <v>10</v>
      </c>
      <c r="K542" s="1" t="s">
        <v>12</v>
      </c>
      <c r="L542" s="4">
        <v>72</v>
      </c>
      <c r="N542" s="186">
        <v>0</v>
      </c>
      <c r="P542" s="14">
        <v>13.041499999999999</v>
      </c>
      <c r="R542" s="14">
        <v>5.47</v>
      </c>
      <c r="T542" s="14">
        <v>2.5526</v>
      </c>
      <c r="V542" s="17">
        <v>0</v>
      </c>
      <c r="X542" s="17">
        <v>1890876</v>
      </c>
      <c r="Z542" s="17">
        <v>1621966</v>
      </c>
      <c r="AB542" s="17">
        <v>268910</v>
      </c>
      <c r="AD542" s="17">
        <v>142739</v>
      </c>
      <c r="AF542" s="17">
        <v>124370</v>
      </c>
      <c r="AH542" s="17">
        <v>18369</v>
      </c>
      <c r="AJ542" s="17">
        <v>0</v>
      </c>
      <c r="AL542" s="17">
        <v>0</v>
      </c>
      <c r="AN542" s="17">
        <v>0</v>
      </c>
      <c r="AP542" s="172">
        <v>0</v>
      </c>
      <c r="AR542" s="17">
        <v>317471</v>
      </c>
      <c r="AT542" s="17">
        <v>1736566</v>
      </c>
      <c r="AV542" s="185">
        <v>0</v>
      </c>
      <c r="AW542" s="1" t="s">
        <v>5655</v>
      </c>
      <c r="AX542" s="1" t="str">
        <f t="shared" si="8"/>
        <v>No</v>
      </c>
    </row>
    <row r="543" spans="1:50" x14ac:dyDescent="0.2">
      <c r="A543" s="1" t="s">
        <v>354</v>
      </c>
      <c r="B543" s="1" t="s">
        <v>355</v>
      </c>
      <c r="C543" s="1" t="s">
        <v>45</v>
      </c>
      <c r="D543" s="174">
        <v>5060</v>
      </c>
      <c r="E543" s="177">
        <v>50060</v>
      </c>
      <c r="F543" s="1" t="s">
        <v>196</v>
      </c>
      <c r="G543" s="1" t="s">
        <v>192</v>
      </c>
      <c r="H543" s="17">
        <v>145361</v>
      </c>
      <c r="I543" s="12">
        <v>113</v>
      </c>
      <c r="J543" s="1" t="s">
        <v>11</v>
      </c>
      <c r="K543" s="1" t="s">
        <v>8</v>
      </c>
      <c r="L543" s="4">
        <v>93</v>
      </c>
      <c r="N543" s="186">
        <v>0</v>
      </c>
      <c r="P543" s="14">
        <v>11.3073</v>
      </c>
      <c r="R543" s="14">
        <v>1.84</v>
      </c>
      <c r="T543" s="14">
        <v>41.319499999999998</v>
      </c>
      <c r="V543" s="17">
        <v>3055180</v>
      </c>
      <c r="X543" s="17">
        <v>3243789</v>
      </c>
      <c r="Z543" s="17">
        <v>3117531</v>
      </c>
      <c r="AB543" s="17">
        <v>126258</v>
      </c>
      <c r="AD543" s="17">
        <v>290744</v>
      </c>
      <c r="AF543" s="17">
        <v>275710</v>
      </c>
      <c r="AH543" s="17">
        <v>15034</v>
      </c>
      <c r="AJ543" s="17">
        <v>0</v>
      </c>
      <c r="AL543" s="17">
        <v>0</v>
      </c>
      <c r="AN543" s="17">
        <v>0</v>
      </c>
      <c r="AP543" s="172">
        <v>0</v>
      </c>
      <c r="AR543" s="17">
        <v>11392193</v>
      </c>
      <c r="AT543" s="17">
        <v>20961635</v>
      </c>
      <c r="AV543" s="185">
        <v>207</v>
      </c>
      <c r="AW543" s="1" t="s">
        <v>5655</v>
      </c>
      <c r="AX543" s="1" t="str">
        <f t="shared" si="8"/>
        <v>No</v>
      </c>
    </row>
    <row r="544" spans="1:50" x14ac:dyDescent="0.2">
      <c r="A544" s="1" t="s">
        <v>816</v>
      </c>
      <c r="B544" s="1" t="s">
        <v>817</v>
      </c>
      <c r="C544" s="1" t="s">
        <v>64</v>
      </c>
      <c r="D544" s="174">
        <v>7002</v>
      </c>
      <c r="E544" s="177">
        <v>70002</v>
      </c>
      <c r="F544" s="1" t="s">
        <v>196</v>
      </c>
      <c r="G544" s="1" t="s">
        <v>192</v>
      </c>
      <c r="H544" s="17">
        <v>725008</v>
      </c>
      <c r="I544" s="12">
        <v>113</v>
      </c>
      <c r="J544" s="1" t="s">
        <v>10</v>
      </c>
      <c r="K544" s="1" t="s">
        <v>8</v>
      </c>
      <c r="L544" s="4">
        <v>25</v>
      </c>
      <c r="N544" s="186">
        <v>0</v>
      </c>
      <c r="P544" s="14">
        <v>15.015599999999999</v>
      </c>
      <c r="R544" s="14">
        <v>7.2149000000000001</v>
      </c>
      <c r="T544" s="14">
        <v>2.2221000000000002</v>
      </c>
      <c r="V544" s="17">
        <v>0</v>
      </c>
      <c r="X544" s="17">
        <v>797831</v>
      </c>
      <c r="Z544" s="17">
        <v>722071</v>
      </c>
      <c r="AB544" s="17">
        <v>75760</v>
      </c>
      <c r="AD544" s="17">
        <v>57843</v>
      </c>
      <c r="AF544" s="17">
        <v>48088</v>
      </c>
      <c r="AH544" s="17">
        <v>9755</v>
      </c>
      <c r="AJ544" s="17">
        <v>0</v>
      </c>
      <c r="AL544" s="17">
        <v>0</v>
      </c>
      <c r="AN544" s="17">
        <v>0</v>
      </c>
      <c r="AP544" s="172">
        <v>0</v>
      </c>
      <c r="AR544" s="17">
        <v>106857</v>
      </c>
      <c r="AT544" s="17">
        <v>770966</v>
      </c>
      <c r="AV544" s="185">
        <v>0</v>
      </c>
      <c r="AW544" s="1" t="s">
        <v>5655</v>
      </c>
      <c r="AX544" s="1" t="str">
        <f t="shared" si="8"/>
        <v>No</v>
      </c>
    </row>
    <row r="545" spans="1:50" x14ac:dyDescent="0.2">
      <c r="A545" s="1" t="s">
        <v>2884</v>
      </c>
      <c r="B545" s="1" t="s">
        <v>2885</v>
      </c>
      <c r="C545" s="1" t="s">
        <v>45</v>
      </c>
      <c r="D545" s="174" t="s">
        <v>2886</v>
      </c>
      <c r="E545" s="177" t="s">
        <v>2887</v>
      </c>
      <c r="F545" s="1" t="s">
        <v>196</v>
      </c>
      <c r="G545" s="1" t="s">
        <v>229</v>
      </c>
      <c r="H545" s="17">
        <v>0</v>
      </c>
      <c r="I545" s="12">
        <v>112</v>
      </c>
      <c r="J545" s="1" t="s">
        <v>11</v>
      </c>
      <c r="K545" s="1" t="s">
        <v>8</v>
      </c>
      <c r="L545" s="4">
        <v>16</v>
      </c>
      <c r="N545" s="186">
        <v>0</v>
      </c>
      <c r="P545" s="14">
        <v>29.367899999999999</v>
      </c>
      <c r="R545" s="14">
        <v>0</v>
      </c>
      <c r="T545" s="14">
        <v>2.6488999999999998</v>
      </c>
      <c r="V545" s="17">
        <v>0</v>
      </c>
      <c r="X545" s="17">
        <v>0</v>
      </c>
      <c r="Z545" s="17">
        <v>943736</v>
      </c>
      <c r="AB545" s="17">
        <v>0</v>
      </c>
      <c r="AD545" s="17">
        <v>0</v>
      </c>
      <c r="AF545" s="17">
        <v>32135</v>
      </c>
      <c r="AH545" s="17">
        <v>0</v>
      </c>
      <c r="AJ545" s="17">
        <v>0</v>
      </c>
      <c r="AL545" s="17">
        <v>0</v>
      </c>
      <c r="AN545" s="17">
        <v>0</v>
      </c>
      <c r="AP545" s="172">
        <v>0</v>
      </c>
      <c r="AR545" s="17">
        <v>85123</v>
      </c>
      <c r="AT545" s="17">
        <v>0</v>
      </c>
      <c r="AV545" s="185">
        <v>0</v>
      </c>
      <c r="AW545" s="1" t="s">
        <v>5655</v>
      </c>
      <c r="AX545" s="1" t="str">
        <f t="shared" si="8"/>
        <v>No</v>
      </c>
    </row>
    <row r="546" spans="1:50" x14ac:dyDescent="0.2">
      <c r="A546" s="1" t="s">
        <v>449</v>
      </c>
      <c r="B546" s="1" t="s">
        <v>450</v>
      </c>
      <c r="C546" s="1" t="s">
        <v>89</v>
      </c>
      <c r="D546" s="174">
        <v>6051</v>
      </c>
      <c r="E546" s="177">
        <v>60051</v>
      </c>
      <c r="F546" s="1" t="s">
        <v>196</v>
      </c>
      <c r="G546" s="1" t="s">
        <v>192</v>
      </c>
      <c r="H546" s="17">
        <v>320069</v>
      </c>
      <c r="I546" s="12">
        <v>112</v>
      </c>
      <c r="J546" s="1" t="s">
        <v>11</v>
      </c>
      <c r="K546" s="1" t="s">
        <v>8</v>
      </c>
      <c r="L546" s="4">
        <v>58</v>
      </c>
      <c r="N546" s="186">
        <v>0</v>
      </c>
      <c r="P546" s="14">
        <v>13.3622</v>
      </c>
      <c r="R546" s="14">
        <v>4.4000000000000004</v>
      </c>
      <c r="T546" s="14">
        <v>20.736699999999999</v>
      </c>
      <c r="V546" s="17">
        <v>2994808</v>
      </c>
      <c r="X546" s="17">
        <v>3420614</v>
      </c>
      <c r="Z546" s="17">
        <v>3050645</v>
      </c>
      <c r="AB546" s="17">
        <v>369969</v>
      </c>
      <c r="AD546" s="17">
        <v>239456</v>
      </c>
      <c r="AF546" s="17">
        <v>228304</v>
      </c>
      <c r="AH546" s="17">
        <v>11152</v>
      </c>
      <c r="AJ546" s="17">
        <v>0</v>
      </c>
      <c r="AL546" s="17">
        <v>0</v>
      </c>
      <c r="AN546" s="17">
        <v>0</v>
      </c>
      <c r="AP546" s="172">
        <v>0</v>
      </c>
      <c r="AR546" s="17">
        <v>4734261</v>
      </c>
      <c r="AT546" s="17">
        <v>20830748</v>
      </c>
      <c r="AV546" s="185">
        <v>449</v>
      </c>
      <c r="AW546" s="1" t="s">
        <v>5655</v>
      </c>
      <c r="AX546" s="1" t="str">
        <f t="shared" si="8"/>
        <v>No</v>
      </c>
    </row>
    <row r="547" spans="1:50" x14ac:dyDescent="0.2">
      <c r="A547" s="1" t="s">
        <v>449</v>
      </c>
      <c r="B547" s="1" t="s">
        <v>450</v>
      </c>
      <c r="C547" s="1" t="s">
        <v>89</v>
      </c>
      <c r="D547" s="174">
        <v>6051</v>
      </c>
      <c r="E547" s="177">
        <v>60051</v>
      </c>
      <c r="F547" s="1" t="s">
        <v>196</v>
      </c>
      <c r="G547" s="1" t="s">
        <v>192</v>
      </c>
      <c r="H547" s="17">
        <v>320069</v>
      </c>
      <c r="I547" s="12">
        <v>112</v>
      </c>
      <c r="J547" s="1" t="s">
        <v>13</v>
      </c>
      <c r="K547" s="1" t="s">
        <v>12</v>
      </c>
      <c r="L547" s="4">
        <v>10</v>
      </c>
      <c r="N547" s="186">
        <v>0</v>
      </c>
      <c r="P547" s="14">
        <v>42.864100000000001</v>
      </c>
      <c r="R547" s="14">
        <v>32</v>
      </c>
      <c r="T547" s="14">
        <v>8.2698</v>
      </c>
      <c r="V547" s="17">
        <v>0</v>
      </c>
      <c r="X547" s="17">
        <v>82942</v>
      </c>
      <c r="Z547" s="17">
        <v>82942</v>
      </c>
      <c r="AB547" s="17">
        <v>0</v>
      </c>
      <c r="AD547" s="17">
        <v>1935</v>
      </c>
      <c r="AF547" s="17">
        <v>1935</v>
      </c>
      <c r="AH547" s="17">
        <v>0</v>
      </c>
      <c r="AJ547" s="17">
        <v>0</v>
      </c>
      <c r="AL547" s="17">
        <v>0</v>
      </c>
      <c r="AN547" s="17">
        <v>0</v>
      </c>
      <c r="AP547" s="172">
        <v>0</v>
      </c>
      <c r="AR547" s="17">
        <v>16002</v>
      </c>
      <c r="AT547" s="17">
        <v>512064</v>
      </c>
      <c r="AV547" s="185">
        <v>0</v>
      </c>
      <c r="AW547" s="1" t="s">
        <v>5655</v>
      </c>
      <c r="AX547" s="1" t="str">
        <f t="shared" si="8"/>
        <v>No</v>
      </c>
    </row>
    <row r="548" spans="1:50" x14ac:dyDescent="0.2">
      <c r="A548" s="1" t="s">
        <v>449</v>
      </c>
      <c r="B548" s="1" t="s">
        <v>450</v>
      </c>
      <c r="C548" s="1" t="s">
        <v>89</v>
      </c>
      <c r="D548" s="174">
        <v>6051</v>
      </c>
      <c r="E548" s="177">
        <v>60051</v>
      </c>
      <c r="F548" s="1" t="s">
        <v>196</v>
      </c>
      <c r="G548" s="1" t="s">
        <v>192</v>
      </c>
      <c r="H548" s="17">
        <v>320069</v>
      </c>
      <c r="I548" s="12">
        <v>112</v>
      </c>
      <c r="J548" s="1" t="s">
        <v>10</v>
      </c>
      <c r="K548" s="1" t="s">
        <v>12</v>
      </c>
      <c r="L548" s="4">
        <v>27</v>
      </c>
      <c r="N548" s="186">
        <v>0</v>
      </c>
      <c r="P548" s="14">
        <v>17.099399999999999</v>
      </c>
      <c r="R548" s="14">
        <v>7.71</v>
      </c>
      <c r="T548" s="14">
        <v>2.5707</v>
      </c>
      <c r="V548" s="17">
        <v>0</v>
      </c>
      <c r="X548" s="17">
        <v>1507364</v>
      </c>
      <c r="Z548" s="17">
        <v>1303402</v>
      </c>
      <c r="AB548" s="17">
        <v>203962</v>
      </c>
      <c r="AD548" s="17">
        <v>84133</v>
      </c>
      <c r="AF548" s="17">
        <v>76225</v>
      </c>
      <c r="AH548" s="17">
        <v>7908</v>
      </c>
      <c r="AJ548" s="17">
        <v>0</v>
      </c>
      <c r="AL548" s="17">
        <v>0</v>
      </c>
      <c r="AN548" s="17">
        <v>0</v>
      </c>
      <c r="AP548" s="172">
        <v>0</v>
      </c>
      <c r="AR548" s="17">
        <v>195952</v>
      </c>
      <c r="AT548" s="17">
        <v>1510790</v>
      </c>
      <c r="AV548" s="185">
        <v>0</v>
      </c>
      <c r="AW548" s="1" t="s">
        <v>5655</v>
      </c>
      <c r="AX548" s="1" t="str">
        <f t="shared" si="8"/>
        <v>No</v>
      </c>
    </row>
    <row r="549" spans="1:50" x14ac:dyDescent="0.2">
      <c r="A549" s="1" t="s">
        <v>2884</v>
      </c>
      <c r="B549" s="1" t="s">
        <v>2885</v>
      </c>
      <c r="C549" s="1" t="s">
        <v>45</v>
      </c>
      <c r="D549" s="174" t="s">
        <v>2886</v>
      </c>
      <c r="E549" s="177" t="s">
        <v>2887</v>
      </c>
      <c r="F549" s="1" t="s">
        <v>196</v>
      </c>
      <c r="G549" s="1" t="s">
        <v>229</v>
      </c>
      <c r="H549" s="17">
        <v>0</v>
      </c>
      <c r="I549" s="12">
        <v>112</v>
      </c>
      <c r="J549" s="1" t="s">
        <v>10</v>
      </c>
      <c r="K549" s="1" t="s">
        <v>8</v>
      </c>
      <c r="L549" s="4">
        <v>96</v>
      </c>
      <c r="N549" s="186">
        <v>0</v>
      </c>
      <c r="P549" s="14">
        <v>18.324400000000001</v>
      </c>
      <c r="R549" s="14">
        <v>0</v>
      </c>
      <c r="T549" s="14">
        <v>6.4070999999999998</v>
      </c>
      <c r="V549" s="17">
        <v>0</v>
      </c>
      <c r="X549" s="17">
        <v>0</v>
      </c>
      <c r="Z549" s="17">
        <v>1251264</v>
      </c>
      <c r="AB549" s="17">
        <v>0</v>
      </c>
      <c r="AD549" s="17">
        <v>0</v>
      </c>
      <c r="AF549" s="17">
        <v>68284</v>
      </c>
      <c r="AH549" s="17">
        <v>0</v>
      </c>
      <c r="AJ549" s="17">
        <v>0</v>
      </c>
      <c r="AL549" s="17">
        <v>0</v>
      </c>
      <c r="AN549" s="17">
        <v>0</v>
      </c>
      <c r="AP549" s="172">
        <v>0</v>
      </c>
      <c r="AR549" s="17">
        <v>437500</v>
      </c>
      <c r="AT549" s="17">
        <v>0</v>
      </c>
      <c r="AV549" s="185">
        <v>0</v>
      </c>
      <c r="AW549" s="1" t="s">
        <v>5655</v>
      </c>
      <c r="AX549" s="1" t="str">
        <f t="shared" si="8"/>
        <v>No</v>
      </c>
    </row>
    <row r="550" spans="1:50" x14ac:dyDescent="0.2">
      <c r="A550" s="1" t="s">
        <v>449</v>
      </c>
      <c r="B550" s="1" t="s">
        <v>450</v>
      </c>
      <c r="C550" s="1" t="s">
        <v>89</v>
      </c>
      <c r="D550" s="174">
        <v>6051</v>
      </c>
      <c r="E550" s="177">
        <v>60051</v>
      </c>
      <c r="F550" s="1" t="s">
        <v>196</v>
      </c>
      <c r="G550" s="1" t="s">
        <v>192</v>
      </c>
      <c r="H550" s="17">
        <v>320069</v>
      </c>
      <c r="I550" s="12">
        <v>112</v>
      </c>
      <c r="J550" s="1" t="s">
        <v>11</v>
      </c>
      <c r="K550" s="1" t="s">
        <v>12</v>
      </c>
      <c r="L550" s="4">
        <v>16</v>
      </c>
      <c r="N550" s="186">
        <v>0</v>
      </c>
      <c r="P550" s="14">
        <v>14.199299999999999</v>
      </c>
      <c r="R550" s="14">
        <v>4.1100000000000003</v>
      </c>
      <c r="T550" s="14">
        <v>8.8664000000000005</v>
      </c>
      <c r="V550" s="17">
        <v>649098</v>
      </c>
      <c r="X550" s="17">
        <v>791182</v>
      </c>
      <c r="Z550" s="17">
        <v>670604</v>
      </c>
      <c r="AB550" s="17">
        <v>120578</v>
      </c>
      <c r="AD550" s="17">
        <v>52477</v>
      </c>
      <c r="AF550" s="17">
        <v>47228</v>
      </c>
      <c r="AH550" s="17">
        <v>5249</v>
      </c>
      <c r="AJ550" s="17">
        <v>0</v>
      </c>
      <c r="AL550" s="17">
        <v>0</v>
      </c>
      <c r="AN550" s="17">
        <v>0</v>
      </c>
      <c r="AP550" s="172">
        <v>0</v>
      </c>
      <c r="AR550" s="17">
        <v>418744</v>
      </c>
      <c r="AT550" s="17">
        <v>1721038</v>
      </c>
      <c r="AV550" s="185">
        <v>124.5</v>
      </c>
      <c r="AW550" s="1" t="s">
        <v>5655</v>
      </c>
      <c r="AX550" s="1" t="str">
        <f t="shared" si="8"/>
        <v>No</v>
      </c>
    </row>
    <row r="551" spans="1:50" x14ac:dyDescent="0.2">
      <c r="A551" s="1" t="s">
        <v>449</v>
      </c>
      <c r="B551" s="1" t="s">
        <v>450</v>
      </c>
      <c r="C551" s="1" t="s">
        <v>89</v>
      </c>
      <c r="D551" s="174">
        <v>6051</v>
      </c>
      <c r="E551" s="177">
        <v>60051</v>
      </c>
      <c r="F551" s="1" t="s">
        <v>196</v>
      </c>
      <c r="G551" s="1" t="s">
        <v>192</v>
      </c>
      <c r="H551" s="17">
        <v>320069</v>
      </c>
      <c r="I551" s="12">
        <v>112</v>
      </c>
      <c r="J551" s="1" t="s">
        <v>10</v>
      </c>
      <c r="K551" s="1" t="s">
        <v>8</v>
      </c>
      <c r="L551" s="4">
        <v>1</v>
      </c>
      <c r="N551" s="186">
        <v>0</v>
      </c>
      <c r="P551" s="14">
        <v>22.628900000000002</v>
      </c>
      <c r="R551" s="14">
        <v>29.600200000000001</v>
      </c>
      <c r="T551" s="14">
        <v>0.96750000000000003</v>
      </c>
      <c r="V551" s="17">
        <v>0</v>
      </c>
      <c r="X551" s="17">
        <v>59859</v>
      </c>
      <c r="Z551" s="17">
        <v>47385</v>
      </c>
      <c r="AB551" s="17">
        <v>12474</v>
      </c>
      <c r="AD551" s="17">
        <v>2661</v>
      </c>
      <c r="AF551" s="17">
        <v>2094</v>
      </c>
      <c r="AH551" s="17">
        <v>567</v>
      </c>
      <c r="AJ551" s="17">
        <v>0</v>
      </c>
      <c r="AL551" s="17">
        <v>0</v>
      </c>
      <c r="AN551" s="17">
        <v>0</v>
      </c>
      <c r="AP551" s="172">
        <v>0</v>
      </c>
      <c r="AR551" s="17">
        <v>2026</v>
      </c>
      <c r="AT551" s="17">
        <v>59970</v>
      </c>
      <c r="AV551" s="185">
        <v>0</v>
      </c>
      <c r="AW551" s="1" t="s">
        <v>5655</v>
      </c>
      <c r="AX551" s="1" t="str">
        <f t="shared" si="8"/>
        <v>No</v>
      </c>
    </row>
    <row r="552" spans="1:50" x14ac:dyDescent="0.2">
      <c r="A552" s="1" t="s">
        <v>5958</v>
      </c>
      <c r="B552" s="1" t="s">
        <v>570</v>
      </c>
      <c r="C552" s="1" t="s">
        <v>37</v>
      </c>
      <c r="D552" s="174">
        <v>4028</v>
      </c>
      <c r="E552" s="177">
        <v>40028</v>
      </c>
      <c r="F552" s="1" t="s">
        <v>194</v>
      </c>
      <c r="G552" s="1" t="s">
        <v>192</v>
      </c>
      <c r="H552" s="17">
        <v>530290</v>
      </c>
      <c r="I552" s="12">
        <v>111</v>
      </c>
      <c r="J552" s="1" t="s">
        <v>10</v>
      </c>
      <c r="K552" s="1" t="s">
        <v>8</v>
      </c>
      <c r="L552" s="4">
        <v>41</v>
      </c>
      <c r="N552" s="186">
        <v>0</v>
      </c>
      <c r="P552" s="14">
        <v>17.367000000000001</v>
      </c>
      <c r="R552" s="14">
        <v>11.148899999999999</v>
      </c>
      <c r="T552" s="14">
        <v>1.5456000000000001</v>
      </c>
      <c r="V552" s="17">
        <v>0</v>
      </c>
      <c r="X552" s="17">
        <v>1721871</v>
      </c>
      <c r="Z552" s="17">
        <v>1503065</v>
      </c>
      <c r="AB552" s="17">
        <v>218806</v>
      </c>
      <c r="AD552" s="17">
        <v>103589</v>
      </c>
      <c r="AF552" s="17">
        <v>86547</v>
      </c>
      <c r="AH552" s="17">
        <v>17042</v>
      </c>
      <c r="AJ552" s="17">
        <v>0</v>
      </c>
      <c r="AL552" s="17">
        <v>0</v>
      </c>
      <c r="AN552" s="17">
        <v>0</v>
      </c>
      <c r="AP552" s="172">
        <v>0</v>
      </c>
      <c r="AR552" s="17">
        <v>133765</v>
      </c>
      <c r="AT552" s="17">
        <v>1491326</v>
      </c>
      <c r="AV552" s="185">
        <v>0</v>
      </c>
      <c r="AW552" s="1" t="s">
        <v>5655</v>
      </c>
      <c r="AX552" s="1" t="str">
        <f t="shared" si="8"/>
        <v>No</v>
      </c>
    </row>
    <row r="553" spans="1:50" x14ac:dyDescent="0.2">
      <c r="A553" s="1" t="s">
        <v>5958</v>
      </c>
      <c r="B553" s="1" t="s">
        <v>570</v>
      </c>
      <c r="C553" s="1" t="s">
        <v>37</v>
      </c>
      <c r="D553" s="174">
        <v>4028</v>
      </c>
      <c r="E553" s="177">
        <v>40028</v>
      </c>
      <c r="F553" s="1" t="s">
        <v>194</v>
      </c>
      <c r="G553" s="1" t="s">
        <v>192</v>
      </c>
      <c r="H553" s="17">
        <v>530290</v>
      </c>
      <c r="I553" s="12">
        <v>111</v>
      </c>
      <c r="J553" s="1" t="s">
        <v>13</v>
      </c>
      <c r="K553" s="1" t="s">
        <v>12</v>
      </c>
      <c r="L553" s="4">
        <v>22</v>
      </c>
      <c r="N553" s="186">
        <v>0</v>
      </c>
      <c r="P553" s="14">
        <v>28.328800000000001</v>
      </c>
      <c r="R553" s="14">
        <v>36.258499999999998</v>
      </c>
      <c r="T553" s="14">
        <v>5.3503999999999996</v>
      </c>
      <c r="V553" s="17">
        <v>0</v>
      </c>
      <c r="X553" s="17">
        <v>405159</v>
      </c>
      <c r="Z553" s="17">
        <v>405159</v>
      </c>
      <c r="AB553" s="17">
        <v>0</v>
      </c>
      <c r="AD553" s="17">
        <v>14302</v>
      </c>
      <c r="AF553" s="17">
        <v>14302</v>
      </c>
      <c r="AH553" s="17">
        <v>0</v>
      </c>
      <c r="AJ553" s="17">
        <v>0</v>
      </c>
      <c r="AL553" s="17">
        <v>0</v>
      </c>
      <c r="AN553" s="17">
        <v>0</v>
      </c>
      <c r="AP553" s="172">
        <v>0</v>
      </c>
      <c r="AR553" s="17">
        <v>76522</v>
      </c>
      <c r="AT553" s="17">
        <v>2774574</v>
      </c>
      <c r="AV553" s="185">
        <v>0</v>
      </c>
      <c r="AW553" s="1" t="s">
        <v>5655</v>
      </c>
      <c r="AX553" s="1" t="str">
        <f t="shared" si="8"/>
        <v>No</v>
      </c>
    </row>
    <row r="554" spans="1:50" x14ac:dyDescent="0.2">
      <c r="A554" s="1" t="s">
        <v>3489</v>
      </c>
      <c r="B554" s="1" t="s">
        <v>492</v>
      </c>
      <c r="C554" s="1" t="s">
        <v>79</v>
      </c>
      <c r="D554" s="174" t="s">
        <v>3490</v>
      </c>
      <c r="E554" s="177" t="s">
        <v>3491</v>
      </c>
      <c r="F554" s="1" t="s">
        <v>242</v>
      </c>
      <c r="G554" s="1" t="s">
        <v>229</v>
      </c>
      <c r="H554" s="17">
        <v>0</v>
      </c>
      <c r="I554" s="12">
        <v>111</v>
      </c>
      <c r="J554" s="1" t="s">
        <v>10</v>
      </c>
      <c r="K554" s="1" t="s">
        <v>8</v>
      </c>
      <c r="L554" s="4">
        <v>111</v>
      </c>
      <c r="N554" s="186">
        <v>0</v>
      </c>
      <c r="P554" s="14">
        <v>20.756799999999998</v>
      </c>
      <c r="R554" s="14">
        <v>0</v>
      </c>
      <c r="T554" s="14">
        <v>2.3050999999999999</v>
      </c>
      <c r="V554" s="17">
        <v>0</v>
      </c>
      <c r="X554" s="17">
        <v>0</v>
      </c>
      <c r="Z554" s="17">
        <v>1672830</v>
      </c>
      <c r="AB554" s="17">
        <v>0</v>
      </c>
      <c r="AD554" s="17">
        <v>0</v>
      </c>
      <c r="AF554" s="17">
        <v>80592</v>
      </c>
      <c r="AH554" s="17">
        <v>0</v>
      </c>
      <c r="AJ554" s="17">
        <v>0</v>
      </c>
      <c r="AL554" s="17">
        <v>0</v>
      </c>
      <c r="AN554" s="17">
        <v>0</v>
      </c>
      <c r="AP554" s="172">
        <v>0</v>
      </c>
      <c r="AR554" s="17">
        <v>185771</v>
      </c>
      <c r="AT554" s="17">
        <v>0</v>
      </c>
      <c r="AV554" s="185">
        <v>0</v>
      </c>
      <c r="AW554" s="1" t="s">
        <v>5655</v>
      </c>
      <c r="AX554" s="1" t="str">
        <f t="shared" si="8"/>
        <v>No</v>
      </c>
    </row>
    <row r="555" spans="1:50" x14ac:dyDescent="0.2">
      <c r="A555" s="1" t="s">
        <v>5958</v>
      </c>
      <c r="B555" s="1" t="s">
        <v>570</v>
      </c>
      <c r="C555" s="1" t="s">
        <v>37</v>
      </c>
      <c r="D555" s="174">
        <v>4028</v>
      </c>
      <c r="E555" s="177">
        <v>40028</v>
      </c>
      <c r="F555" s="1" t="s">
        <v>194</v>
      </c>
      <c r="G555" s="1" t="s">
        <v>192</v>
      </c>
      <c r="H555" s="17">
        <v>530290</v>
      </c>
      <c r="I555" s="12">
        <v>111</v>
      </c>
      <c r="J555" s="1" t="s">
        <v>11</v>
      </c>
      <c r="K555" s="1" t="s">
        <v>8</v>
      </c>
      <c r="L555" s="4">
        <v>48</v>
      </c>
      <c r="N555" s="186">
        <v>0</v>
      </c>
      <c r="P555" s="14">
        <v>15.286899999999999</v>
      </c>
      <c r="R555" s="14">
        <v>5.28</v>
      </c>
      <c r="T555" s="14">
        <v>15.960100000000001</v>
      </c>
      <c r="V555" s="17">
        <v>3015491</v>
      </c>
      <c r="X555" s="17">
        <v>3190136</v>
      </c>
      <c r="Z555" s="17">
        <v>2984867</v>
      </c>
      <c r="AB555" s="17">
        <v>205269</v>
      </c>
      <c r="AD555" s="17">
        <v>205599</v>
      </c>
      <c r="AF555" s="17">
        <v>195257</v>
      </c>
      <c r="AH555" s="17">
        <v>10342</v>
      </c>
      <c r="AJ555" s="17">
        <v>0</v>
      </c>
      <c r="AL555" s="17">
        <v>0</v>
      </c>
      <c r="AN555" s="17">
        <v>0</v>
      </c>
      <c r="AP555" s="172">
        <v>0</v>
      </c>
      <c r="AR555" s="17">
        <v>3116318</v>
      </c>
      <c r="AT555" s="17">
        <v>16454159</v>
      </c>
      <c r="AV555" s="185">
        <v>546</v>
      </c>
      <c r="AW555" s="1" t="s">
        <v>5655</v>
      </c>
      <c r="AX555" s="1" t="str">
        <f t="shared" si="8"/>
        <v>No</v>
      </c>
    </row>
    <row r="556" spans="1:50" x14ac:dyDescent="0.2">
      <c r="A556" s="1" t="s">
        <v>352</v>
      </c>
      <c r="B556" s="1" t="s">
        <v>353</v>
      </c>
      <c r="C556" s="1" t="s">
        <v>81</v>
      </c>
      <c r="D556" s="174">
        <v>3054</v>
      </c>
      <c r="E556" s="177">
        <v>30054</v>
      </c>
      <c r="F556" s="1" t="s">
        <v>196</v>
      </c>
      <c r="G556" s="1" t="s">
        <v>192</v>
      </c>
      <c r="H556" s="17">
        <v>87454</v>
      </c>
      <c r="I556" s="12">
        <v>110</v>
      </c>
      <c r="J556" s="1" t="s">
        <v>11</v>
      </c>
      <c r="K556" s="1" t="s">
        <v>8</v>
      </c>
      <c r="L556" s="4">
        <v>62</v>
      </c>
      <c r="N556" s="186">
        <v>0</v>
      </c>
      <c r="P556" s="14">
        <v>11.7172</v>
      </c>
      <c r="R556" s="14">
        <v>2.58</v>
      </c>
      <c r="T556" s="14">
        <v>43.034799999999997</v>
      </c>
      <c r="V556" s="17">
        <v>1843047</v>
      </c>
      <c r="X556" s="17">
        <v>1971078</v>
      </c>
      <c r="Z556" s="17">
        <v>1771130</v>
      </c>
      <c r="AB556" s="17">
        <v>199948</v>
      </c>
      <c r="AD556" s="17">
        <v>162118</v>
      </c>
      <c r="AF556" s="17">
        <v>151156</v>
      </c>
      <c r="AH556" s="17">
        <v>10962</v>
      </c>
      <c r="AJ556" s="17">
        <v>0</v>
      </c>
      <c r="AL556" s="17">
        <v>0</v>
      </c>
      <c r="AN556" s="17">
        <v>0</v>
      </c>
      <c r="AP556" s="172">
        <v>0</v>
      </c>
      <c r="AR556" s="17">
        <v>6504972</v>
      </c>
      <c r="AT556" s="17">
        <v>16782827</v>
      </c>
      <c r="AV556" s="185">
        <v>140.19999999999999</v>
      </c>
      <c r="AW556" s="1" t="s">
        <v>5655</v>
      </c>
      <c r="AX556" s="1" t="str">
        <f t="shared" si="8"/>
        <v>No</v>
      </c>
    </row>
    <row r="557" spans="1:50" x14ac:dyDescent="0.2">
      <c r="A557" s="1" t="s">
        <v>352</v>
      </c>
      <c r="B557" s="1" t="s">
        <v>353</v>
      </c>
      <c r="C557" s="1" t="s">
        <v>81</v>
      </c>
      <c r="D557" s="174">
        <v>3054</v>
      </c>
      <c r="E557" s="177">
        <v>30054</v>
      </c>
      <c r="F557" s="1" t="s">
        <v>196</v>
      </c>
      <c r="G557" s="1" t="s">
        <v>192</v>
      </c>
      <c r="H557" s="17">
        <v>87454</v>
      </c>
      <c r="I557" s="12">
        <v>110</v>
      </c>
      <c r="J557" s="1" t="s">
        <v>13</v>
      </c>
      <c r="K557" s="1" t="s">
        <v>8</v>
      </c>
      <c r="L557" s="4">
        <v>38</v>
      </c>
      <c r="N557" s="186">
        <v>0</v>
      </c>
      <c r="P557" s="14">
        <v>43.680700000000002</v>
      </c>
      <c r="R557" s="14">
        <v>41.9009</v>
      </c>
      <c r="T557" s="14">
        <v>8.4222999999999999</v>
      </c>
      <c r="V557" s="17">
        <v>0</v>
      </c>
      <c r="X557" s="17">
        <v>853041</v>
      </c>
      <c r="Z557" s="17">
        <v>853041</v>
      </c>
      <c r="AB557" s="17">
        <v>0</v>
      </c>
      <c r="AD557" s="17">
        <v>19529</v>
      </c>
      <c r="AF557" s="17">
        <v>19529</v>
      </c>
      <c r="AH557" s="17">
        <v>0</v>
      </c>
      <c r="AJ557" s="17">
        <v>0</v>
      </c>
      <c r="AL557" s="17">
        <v>0</v>
      </c>
      <c r="AN557" s="17">
        <v>0</v>
      </c>
      <c r="AP557" s="172">
        <v>0</v>
      </c>
      <c r="AR557" s="17">
        <v>164480</v>
      </c>
      <c r="AT557" s="17">
        <v>6891858</v>
      </c>
      <c r="AV557" s="185">
        <v>0</v>
      </c>
      <c r="AW557" s="1" t="s">
        <v>5655</v>
      </c>
      <c r="AX557" s="1" t="str">
        <f t="shared" si="8"/>
        <v>No</v>
      </c>
    </row>
    <row r="558" spans="1:50" x14ac:dyDescent="0.2">
      <c r="A558" s="1" t="s">
        <v>352</v>
      </c>
      <c r="B558" s="1" t="s">
        <v>353</v>
      </c>
      <c r="C558" s="1" t="s">
        <v>81</v>
      </c>
      <c r="D558" s="174">
        <v>3054</v>
      </c>
      <c r="E558" s="177">
        <v>30054</v>
      </c>
      <c r="F558" s="1" t="s">
        <v>196</v>
      </c>
      <c r="G558" s="1" t="s">
        <v>192</v>
      </c>
      <c r="H558" s="17">
        <v>87454</v>
      </c>
      <c r="I558" s="12">
        <v>110</v>
      </c>
      <c r="J558" s="1" t="s">
        <v>10</v>
      </c>
      <c r="K558" s="1" t="s">
        <v>12</v>
      </c>
      <c r="L558" s="4">
        <v>10</v>
      </c>
      <c r="N558" s="186">
        <v>0</v>
      </c>
      <c r="P558" s="14">
        <v>14.7279</v>
      </c>
      <c r="R558" s="14">
        <v>6.8765000000000001</v>
      </c>
      <c r="T558" s="14">
        <v>1.8259000000000001</v>
      </c>
      <c r="V558" s="17">
        <v>0</v>
      </c>
      <c r="X558" s="17">
        <v>302706</v>
      </c>
      <c r="Z558" s="17">
        <v>263968</v>
      </c>
      <c r="AB558" s="17">
        <v>38738</v>
      </c>
      <c r="AD558" s="17">
        <v>20099</v>
      </c>
      <c r="AF558" s="17">
        <v>17923</v>
      </c>
      <c r="AH558" s="17">
        <v>2176</v>
      </c>
      <c r="AJ558" s="17">
        <v>0</v>
      </c>
      <c r="AL558" s="17">
        <v>0</v>
      </c>
      <c r="AN558" s="17">
        <v>0</v>
      </c>
      <c r="AP558" s="172">
        <v>0</v>
      </c>
      <c r="AR558" s="17">
        <v>32725</v>
      </c>
      <c r="AT558" s="17">
        <v>225035</v>
      </c>
      <c r="AV558" s="185">
        <v>0</v>
      </c>
      <c r="AW558" s="1" t="s">
        <v>5655</v>
      </c>
      <c r="AX558" s="1" t="str">
        <f t="shared" si="8"/>
        <v>No</v>
      </c>
    </row>
    <row r="559" spans="1:50" x14ac:dyDescent="0.2">
      <c r="A559" s="1" t="s">
        <v>5959</v>
      </c>
      <c r="B559" s="1" t="s">
        <v>212</v>
      </c>
      <c r="C559" s="1" t="s">
        <v>53</v>
      </c>
      <c r="D559" s="174">
        <v>3085</v>
      </c>
      <c r="E559" s="177">
        <v>30085</v>
      </c>
      <c r="F559" s="1" t="s">
        <v>194</v>
      </c>
      <c r="G559" s="1" t="s">
        <v>192</v>
      </c>
      <c r="H559" s="17">
        <v>4586770</v>
      </c>
      <c r="I559" s="12">
        <v>109</v>
      </c>
      <c r="J559" s="1" t="s">
        <v>11</v>
      </c>
      <c r="K559" s="1" t="s">
        <v>12</v>
      </c>
      <c r="L559" s="4">
        <v>78</v>
      </c>
      <c r="N559" s="186">
        <v>0</v>
      </c>
      <c r="P559" s="14">
        <v>13.2095</v>
      </c>
      <c r="R559" s="14">
        <v>7.9273999999999996</v>
      </c>
      <c r="T559" s="14">
        <v>12.163500000000001</v>
      </c>
      <c r="V559" s="17">
        <v>3036160</v>
      </c>
      <c r="X559" s="17">
        <v>3438095</v>
      </c>
      <c r="Z559" s="17">
        <v>3028626</v>
      </c>
      <c r="AB559" s="17">
        <v>409469</v>
      </c>
      <c r="AD559" s="17">
        <v>245599</v>
      </c>
      <c r="AF559" s="17">
        <v>229277</v>
      </c>
      <c r="AH559" s="17">
        <v>16322</v>
      </c>
      <c r="AJ559" s="17">
        <v>0</v>
      </c>
      <c r="AL559" s="17">
        <v>0</v>
      </c>
      <c r="AN559" s="17">
        <v>0</v>
      </c>
      <c r="AP559" s="172">
        <v>0</v>
      </c>
      <c r="AR559" s="17">
        <v>2788801</v>
      </c>
      <c r="AT559" s="17">
        <v>22107866</v>
      </c>
      <c r="AV559" s="185">
        <v>535.5</v>
      </c>
      <c r="AW559" s="1" t="s">
        <v>5655</v>
      </c>
      <c r="AX559" s="1" t="str">
        <f t="shared" si="8"/>
        <v>No</v>
      </c>
    </row>
    <row r="560" spans="1:50" x14ac:dyDescent="0.2">
      <c r="A560" s="1" t="s">
        <v>5959</v>
      </c>
      <c r="B560" s="1" t="s">
        <v>212</v>
      </c>
      <c r="C560" s="1" t="s">
        <v>53</v>
      </c>
      <c r="D560" s="174">
        <v>3085</v>
      </c>
      <c r="E560" s="177">
        <v>30085</v>
      </c>
      <c r="F560" s="1" t="s">
        <v>194</v>
      </c>
      <c r="G560" s="1" t="s">
        <v>192</v>
      </c>
      <c r="H560" s="17">
        <v>4586770</v>
      </c>
      <c r="I560" s="12">
        <v>109</v>
      </c>
      <c r="J560" s="1" t="s">
        <v>10</v>
      </c>
      <c r="K560" s="1" t="s">
        <v>8</v>
      </c>
      <c r="L560" s="4">
        <v>31</v>
      </c>
      <c r="N560" s="186">
        <v>0</v>
      </c>
      <c r="P560" s="14">
        <v>10.892200000000001</v>
      </c>
      <c r="R560" s="14">
        <v>3.2774999999999999</v>
      </c>
      <c r="T560" s="14">
        <v>3.7456999999999998</v>
      </c>
      <c r="V560" s="17">
        <v>0</v>
      </c>
      <c r="X560" s="17">
        <v>420295</v>
      </c>
      <c r="Z560" s="17">
        <v>279473</v>
      </c>
      <c r="AB560" s="17">
        <v>140822</v>
      </c>
      <c r="AD560" s="17">
        <v>44200</v>
      </c>
      <c r="AF560" s="17">
        <v>25658</v>
      </c>
      <c r="AH560" s="17">
        <v>18542</v>
      </c>
      <c r="AJ560" s="17">
        <v>0</v>
      </c>
      <c r="AL560" s="17">
        <v>0</v>
      </c>
      <c r="AN560" s="17">
        <v>0</v>
      </c>
      <c r="AP560" s="172">
        <v>0</v>
      </c>
      <c r="AR560" s="17">
        <v>96107</v>
      </c>
      <c r="AT560" s="17">
        <v>314990</v>
      </c>
      <c r="AV560" s="185">
        <v>0</v>
      </c>
      <c r="AW560" s="1" t="s">
        <v>5655</v>
      </c>
      <c r="AX560" s="1" t="str">
        <f t="shared" si="8"/>
        <v>No</v>
      </c>
    </row>
    <row r="561" spans="1:50" x14ac:dyDescent="0.2">
      <c r="A561" s="1" t="s">
        <v>813</v>
      </c>
      <c r="B561" s="1" t="s">
        <v>210</v>
      </c>
      <c r="C561" s="1" t="s">
        <v>50</v>
      </c>
      <c r="D561" s="174">
        <v>4017</v>
      </c>
      <c r="E561" s="177">
        <v>40017</v>
      </c>
      <c r="F561" s="1" t="s">
        <v>196</v>
      </c>
      <c r="G561" s="1" t="s">
        <v>192</v>
      </c>
      <c r="H561" s="17">
        <v>290263</v>
      </c>
      <c r="I561" s="12">
        <v>108</v>
      </c>
      <c r="J561" s="1" t="s">
        <v>10</v>
      </c>
      <c r="K561" s="1" t="s">
        <v>12</v>
      </c>
      <c r="L561" s="4">
        <v>46</v>
      </c>
      <c r="N561" s="186">
        <v>0</v>
      </c>
      <c r="P561" s="14">
        <v>12.838900000000001</v>
      </c>
      <c r="R561" s="14">
        <v>7.99</v>
      </c>
      <c r="T561" s="14">
        <v>1.6783999999999999</v>
      </c>
      <c r="V561" s="17">
        <v>0</v>
      </c>
      <c r="X561" s="17">
        <v>1911161</v>
      </c>
      <c r="Z561" s="17">
        <v>1635660</v>
      </c>
      <c r="AB561" s="17">
        <v>275501</v>
      </c>
      <c r="AD561" s="17">
        <v>144309</v>
      </c>
      <c r="AF561" s="17">
        <v>127399</v>
      </c>
      <c r="AH561" s="17">
        <v>16910</v>
      </c>
      <c r="AJ561" s="17">
        <v>0</v>
      </c>
      <c r="AL561" s="17">
        <v>0</v>
      </c>
      <c r="AN561" s="17">
        <v>0</v>
      </c>
      <c r="AP561" s="172">
        <v>0</v>
      </c>
      <c r="AR561" s="17">
        <v>213830</v>
      </c>
      <c r="AT561" s="17">
        <v>1708502</v>
      </c>
      <c r="AV561" s="185">
        <v>0</v>
      </c>
      <c r="AW561" s="1" t="s">
        <v>5655</v>
      </c>
      <c r="AX561" s="1" t="str">
        <f t="shared" si="8"/>
        <v>No</v>
      </c>
    </row>
    <row r="562" spans="1:50" x14ac:dyDescent="0.2">
      <c r="A562" s="1" t="s">
        <v>813</v>
      </c>
      <c r="B562" s="1" t="s">
        <v>210</v>
      </c>
      <c r="C562" s="1" t="s">
        <v>50</v>
      </c>
      <c r="D562" s="174">
        <v>4017</v>
      </c>
      <c r="E562" s="177">
        <v>40017</v>
      </c>
      <c r="F562" s="1" t="s">
        <v>196</v>
      </c>
      <c r="G562" s="1" t="s">
        <v>192</v>
      </c>
      <c r="H562" s="17">
        <v>290263</v>
      </c>
      <c r="I562" s="12">
        <v>108</v>
      </c>
      <c r="J562" s="1" t="s">
        <v>13</v>
      </c>
      <c r="K562" s="1" t="s">
        <v>12</v>
      </c>
      <c r="L562" s="4">
        <v>10</v>
      </c>
      <c r="N562" s="186">
        <v>0</v>
      </c>
      <c r="P562" s="14">
        <v>39.564300000000003</v>
      </c>
      <c r="R562" s="14">
        <v>37.278799999999997</v>
      </c>
      <c r="T562" s="14">
        <v>5.8978999999999999</v>
      </c>
      <c r="V562" s="17">
        <v>0</v>
      </c>
      <c r="X562" s="17">
        <v>166645</v>
      </c>
      <c r="Z562" s="17">
        <v>166645</v>
      </c>
      <c r="AB562" s="17">
        <v>0</v>
      </c>
      <c r="AD562" s="17">
        <v>4212</v>
      </c>
      <c r="AF562" s="17">
        <v>4212</v>
      </c>
      <c r="AH562" s="17">
        <v>0</v>
      </c>
      <c r="AJ562" s="17">
        <v>0</v>
      </c>
      <c r="AL562" s="17">
        <v>0</v>
      </c>
      <c r="AN562" s="17">
        <v>0</v>
      </c>
      <c r="AP562" s="172">
        <v>0</v>
      </c>
      <c r="AR562" s="17">
        <v>24842</v>
      </c>
      <c r="AT562" s="17">
        <v>926080</v>
      </c>
      <c r="AV562" s="185">
        <v>0</v>
      </c>
      <c r="AW562" s="1" t="s">
        <v>5655</v>
      </c>
      <c r="AX562" s="1" t="str">
        <f t="shared" si="8"/>
        <v>No</v>
      </c>
    </row>
    <row r="563" spans="1:50" x14ac:dyDescent="0.2">
      <c r="A563" s="1" t="s">
        <v>813</v>
      </c>
      <c r="B563" s="1" t="s">
        <v>210</v>
      </c>
      <c r="C563" s="1" t="s">
        <v>50</v>
      </c>
      <c r="D563" s="174">
        <v>4017</v>
      </c>
      <c r="E563" s="177">
        <v>40017</v>
      </c>
      <c r="F563" s="1" t="s">
        <v>196</v>
      </c>
      <c r="G563" s="1" t="s">
        <v>192</v>
      </c>
      <c r="H563" s="17">
        <v>290263</v>
      </c>
      <c r="I563" s="12">
        <v>108</v>
      </c>
      <c r="J563" s="1" t="s">
        <v>11</v>
      </c>
      <c r="K563" s="1" t="s">
        <v>8</v>
      </c>
      <c r="L563" s="4">
        <v>52</v>
      </c>
      <c r="N563" s="186">
        <v>0</v>
      </c>
      <c r="P563" s="14">
        <v>9.4560999999999993</v>
      </c>
      <c r="R563" s="14">
        <v>4.4809999999999999</v>
      </c>
      <c r="T563" s="14">
        <v>19.9206</v>
      </c>
      <c r="V563" s="17">
        <v>1867025</v>
      </c>
      <c r="X563" s="17">
        <v>1952218</v>
      </c>
      <c r="Z563" s="17">
        <v>1866724</v>
      </c>
      <c r="AB563" s="17">
        <v>85494</v>
      </c>
      <c r="AD563" s="17">
        <v>205203</v>
      </c>
      <c r="AF563" s="17">
        <v>197409</v>
      </c>
      <c r="AH563" s="17">
        <v>7794</v>
      </c>
      <c r="AJ563" s="17">
        <v>0</v>
      </c>
      <c r="AL563" s="17">
        <v>0</v>
      </c>
      <c r="AN563" s="17">
        <v>0</v>
      </c>
      <c r="AP563" s="172">
        <v>0</v>
      </c>
      <c r="AR563" s="17">
        <v>3932501</v>
      </c>
      <c r="AT563" s="17">
        <v>17621395</v>
      </c>
      <c r="AV563" s="185">
        <v>225</v>
      </c>
      <c r="AW563" s="1" t="s">
        <v>5655</v>
      </c>
      <c r="AX563" s="1" t="str">
        <f t="shared" si="8"/>
        <v>No</v>
      </c>
    </row>
    <row r="564" spans="1:50" x14ac:dyDescent="0.2">
      <c r="A564" s="1" t="s">
        <v>5960</v>
      </c>
      <c r="B564" s="1" t="s">
        <v>685</v>
      </c>
      <c r="C564" s="1" t="s">
        <v>7</v>
      </c>
      <c r="D564" s="174" t="s">
        <v>3426</v>
      </c>
      <c r="E564" s="177" t="s">
        <v>3427</v>
      </c>
      <c r="F564" s="1" t="s">
        <v>1252</v>
      </c>
      <c r="G564" s="1" t="s">
        <v>229</v>
      </c>
      <c r="H564" s="17">
        <v>0</v>
      </c>
      <c r="I564" s="12">
        <v>108</v>
      </c>
      <c r="J564" s="1" t="s">
        <v>10</v>
      </c>
      <c r="K564" s="1" t="s">
        <v>8</v>
      </c>
      <c r="L564" s="4">
        <v>108</v>
      </c>
      <c r="N564" s="186">
        <v>0</v>
      </c>
      <c r="P564" s="14">
        <v>24.077300000000001</v>
      </c>
      <c r="R564" s="14">
        <v>0</v>
      </c>
      <c r="T564" s="14">
        <v>1.2191000000000001</v>
      </c>
      <c r="V564" s="17">
        <v>0</v>
      </c>
      <c r="X564" s="17">
        <v>0</v>
      </c>
      <c r="Z564" s="17">
        <v>4239985</v>
      </c>
      <c r="AB564" s="17">
        <v>0</v>
      </c>
      <c r="AD564" s="17">
        <v>0</v>
      </c>
      <c r="AF564" s="17">
        <v>176099</v>
      </c>
      <c r="AH564" s="17">
        <v>0</v>
      </c>
      <c r="AJ564" s="17">
        <v>0</v>
      </c>
      <c r="AL564" s="17">
        <v>0</v>
      </c>
      <c r="AN564" s="17">
        <v>0</v>
      </c>
      <c r="AP564" s="172">
        <v>0</v>
      </c>
      <c r="AR564" s="17">
        <v>214678</v>
      </c>
      <c r="AT564" s="17">
        <v>0</v>
      </c>
      <c r="AV564" s="185">
        <v>0</v>
      </c>
      <c r="AW564" s="1" t="s">
        <v>5655</v>
      </c>
      <c r="AX564" s="1" t="str">
        <f t="shared" si="8"/>
        <v>No</v>
      </c>
    </row>
    <row r="565" spans="1:50" x14ac:dyDescent="0.2">
      <c r="A565" s="1" t="s">
        <v>5961</v>
      </c>
      <c r="B565" s="1" t="s">
        <v>634</v>
      </c>
      <c r="C565" s="1" t="s">
        <v>20</v>
      </c>
      <c r="D565" s="174">
        <v>9041</v>
      </c>
      <c r="E565" s="177">
        <v>90041</v>
      </c>
      <c r="F565" s="1" t="s">
        <v>194</v>
      </c>
      <c r="G565" s="1" t="s">
        <v>192</v>
      </c>
      <c r="H565" s="17">
        <v>12150996</v>
      </c>
      <c r="I565" s="12">
        <v>107</v>
      </c>
      <c r="J565" s="1" t="s">
        <v>11</v>
      </c>
      <c r="K565" s="1" t="s">
        <v>8</v>
      </c>
      <c r="L565" s="4">
        <v>62</v>
      </c>
      <c r="N565" s="186">
        <v>0</v>
      </c>
      <c r="P565" s="14">
        <v>9.8475000000000001</v>
      </c>
      <c r="R565" s="14">
        <v>3.61</v>
      </c>
      <c r="T565" s="14">
        <v>24.452100000000002</v>
      </c>
      <c r="V565" s="17">
        <v>2276294</v>
      </c>
      <c r="X565" s="17">
        <v>2340431</v>
      </c>
      <c r="Z565" s="17">
        <v>2267269</v>
      </c>
      <c r="AB565" s="17">
        <v>73162</v>
      </c>
      <c r="AD565" s="17">
        <v>235909</v>
      </c>
      <c r="AF565" s="17">
        <v>230237</v>
      </c>
      <c r="AH565" s="17">
        <v>5672</v>
      </c>
      <c r="AJ565" s="17">
        <v>0</v>
      </c>
      <c r="AL565" s="17">
        <v>0</v>
      </c>
      <c r="AN565" s="17">
        <v>0</v>
      </c>
      <c r="AP565" s="172">
        <v>0</v>
      </c>
      <c r="AR565" s="17">
        <v>5629770</v>
      </c>
      <c r="AT565" s="17">
        <v>20323470</v>
      </c>
      <c r="AV565" s="185">
        <v>170</v>
      </c>
      <c r="AW565" s="1" t="s">
        <v>5655</v>
      </c>
      <c r="AX565" s="1" t="str">
        <f t="shared" si="8"/>
        <v>No</v>
      </c>
    </row>
    <row r="566" spans="1:50" x14ac:dyDescent="0.2">
      <c r="A566" s="1" t="s">
        <v>5961</v>
      </c>
      <c r="B566" s="1" t="s">
        <v>634</v>
      </c>
      <c r="C566" s="1" t="s">
        <v>20</v>
      </c>
      <c r="D566" s="174">
        <v>9041</v>
      </c>
      <c r="E566" s="177">
        <v>90041</v>
      </c>
      <c r="F566" s="1" t="s">
        <v>194</v>
      </c>
      <c r="G566" s="1" t="s">
        <v>192</v>
      </c>
      <c r="H566" s="17">
        <v>12150996</v>
      </c>
      <c r="I566" s="12">
        <v>107</v>
      </c>
      <c r="J566" s="1" t="s">
        <v>15</v>
      </c>
      <c r="K566" s="1" t="s">
        <v>12</v>
      </c>
      <c r="L566" s="4">
        <v>40</v>
      </c>
      <c r="N566" s="186">
        <v>0</v>
      </c>
      <c r="P566" s="14">
        <v>16.659300000000002</v>
      </c>
      <c r="R566" s="14">
        <v>2.0179999999999998</v>
      </c>
      <c r="T566" s="14">
        <v>13.222300000000001</v>
      </c>
      <c r="V566" s="17">
        <v>0</v>
      </c>
      <c r="X566" s="17">
        <v>0</v>
      </c>
      <c r="Z566" s="17">
        <v>97207</v>
      </c>
      <c r="AB566" s="17">
        <v>0</v>
      </c>
      <c r="AD566" s="17">
        <v>0</v>
      </c>
      <c r="AF566" s="17">
        <v>5835</v>
      </c>
      <c r="AH566" s="17">
        <v>0</v>
      </c>
      <c r="AJ566" s="17">
        <v>0</v>
      </c>
      <c r="AL566" s="17">
        <v>0</v>
      </c>
      <c r="AN566" s="17">
        <v>0</v>
      </c>
      <c r="AP566" s="172">
        <v>0</v>
      </c>
      <c r="AR566" s="17">
        <v>77152</v>
      </c>
      <c r="AT566" s="17">
        <v>155691</v>
      </c>
      <c r="AV566" s="185">
        <v>0</v>
      </c>
      <c r="AW566" s="1" t="s">
        <v>5655</v>
      </c>
      <c r="AX566" s="1" t="str">
        <f t="shared" si="8"/>
        <v>No</v>
      </c>
    </row>
    <row r="567" spans="1:50" x14ac:dyDescent="0.2">
      <c r="A567" s="1" t="s">
        <v>5961</v>
      </c>
      <c r="B567" s="1" t="s">
        <v>634</v>
      </c>
      <c r="C567" s="1" t="s">
        <v>20</v>
      </c>
      <c r="D567" s="174">
        <v>9041</v>
      </c>
      <c r="E567" s="177">
        <v>90041</v>
      </c>
      <c r="F567" s="1" t="s">
        <v>194</v>
      </c>
      <c r="G567" s="1" t="s">
        <v>192</v>
      </c>
      <c r="H567" s="17">
        <v>12150996</v>
      </c>
      <c r="I567" s="12">
        <v>107</v>
      </c>
      <c r="J567" s="1" t="s">
        <v>11</v>
      </c>
      <c r="K567" s="1" t="s">
        <v>12</v>
      </c>
      <c r="L567" s="4">
        <v>5</v>
      </c>
      <c r="N567" s="186">
        <v>0</v>
      </c>
      <c r="P567" s="14">
        <v>10.896699999999999</v>
      </c>
      <c r="R567" s="14">
        <v>2.8536000000000001</v>
      </c>
      <c r="T567" s="14">
        <v>20.675799999999999</v>
      </c>
      <c r="V567" s="17">
        <v>37000</v>
      </c>
      <c r="X567" s="17">
        <v>63215</v>
      </c>
      <c r="Z567" s="17">
        <v>36700</v>
      </c>
      <c r="AB567" s="17">
        <v>26515</v>
      </c>
      <c r="AD567" s="17">
        <v>5290</v>
      </c>
      <c r="AF567" s="17">
        <v>3368</v>
      </c>
      <c r="AH567" s="17">
        <v>1922</v>
      </c>
      <c r="AJ567" s="17">
        <v>0</v>
      </c>
      <c r="AL567" s="17">
        <v>0</v>
      </c>
      <c r="AN567" s="17">
        <v>0</v>
      </c>
      <c r="AP567" s="172">
        <v>0</v>
      </c>
      <c r="AR567" s="17">
        <v>69636</v>
      </c>
      <c r="AT567" s="17">
        <v>198713</v>
      </c>
      <c r="AV567" s="185">
        <v>50</v>
      </c>
      <c r="AW567" s="1" t="s">
        <v>5655</v>
      </c>
      <c r="AX567" s="1" t="str">
        <f t="shared" si="8"/>
        <v>No</v>
      </c>
    </row>
    <row r="568" spans="1:50" x14ac:dyDescent="0.2">
      <c r="A568" s="1" t="s">
        <v>744</v>
      </c>
      <c r="B568" s="1" t="s">
        <v>745</v>
      </c>
      <c r="C568" s="1" t="s">
        <v>20</v>
      </c>
      <c r="D568" s="174">
        <v>9006</v>
      </c>
      <c r="E568" s="177">
        <v>90006</v>
      </c>
      <c r="F568" s="1" t="s">
        <v>196</v>
      </c>
      <c r="G568" s="1" t="s">
        <v>192</v>
      </c>
      <c r="H568" s="17">
        <v>163703</v>
      </c>
      <c r="I568" s="12">
        <v>105</v>
      </c>
      <c r="J568" s="1" t="s">
        <v>22</v>
      </c>
      <c r="K568" s="1" t="s">
        <v>8</v>
      </c>
      <c r="L568" s="4">
        <v>12</v>
      </c>
      <c r="N568" s="186">
        <v>0</v>
      </c>
      <c r="P568" s="14">
        <v>25.896599999999999</v>
      </c>
      <c r="R568" s="14">
        <v>29.714200000000002</v>
      </c>
      <c r="T568" s="14">
        <v>12.4665</v>
      </c>
      <c r="V568" s="17">
        <v>602789</v>
      </c>
      <c r="X568" s="17">
        <v>676356</v>
      </c>
      <c r="Z568" s="17">
        <v>603288</v>
      </c>
      <c r="AB568" s="17">
        <v>73068</v>
      </c>
      <c r="AD568" s="17">
        <v>29280</v>
      </c>
      <c r="AF568" s="17">
        <v>23296</v>
      </c>
      <c r="AH568" s="17">
        <v>5984</v>
      </c>
      <c r="AJ568" s="17">
        <v>0</v>
      </c>
      <c r="AL568" s="17">
        <v>0</v>
      </c>
      <c r="AN568" s="17">
        <v>0</v>
      </c>
      <c r="AP568" s="172">
        <v>0</v>
      </c>
      <c r="AR568" s="17">
        <v>290419</v>
      </c>
      <c r="AT568" s="17">
        <v>8629571</v>
      </c>
      <c r="AV568" s="185">
        <v>79.2</v>
      </c>
      <c r="AW568" s="1" t="s">
        <v>5655</v>
      </c>
      <c r="AX568" s="1" t="str">
        <f t="shared" si="8"/>
        <v>No</v>
      </c>
    </row>
    <row r="569" spans="1:50" x14ac:dyDescent="0.2">
      <c r="A569" s="1" t="s">
        <v>5962</v>
      </c>
      <c r="B569" s="1" t="s">
        <v>373</v>
      </c>
      <c r="C569" s="1" t="s">
        <v>91</v>
      </c>
      <c r="D569" s="174">
        <v>3071</v>
      </c>
      <c r="E569" s="177">
        <v>30071</v>
      </c>
      <c r="F569" s="1" t="s">
        <v>194</v>
      </c>
      <c r="G569" s="1" t="s">
        <v>192</v>
      </c>
      <c r="H569" s="17">
        <v>4586770</v>
      </c>
      <c r="I569" s="12">
        <v>105</v>
      </c>
      <c r="J569" s="1" t="s">
        <v>11</v>
      </c>
      <c r="K569" s="1" t="s">
        <v>8</v>
      </c>
      <c r="L569" s="4">
        <v>72</v>
      </c>
      <c r="N569" s="186">
        <v>0</v>
      </c>
      <c r="P569" s="14">
        <v>8.4723000000000006</v>
      </c>
      <c r="R569" s="14">
        <v>1.89</v>
      </c>
      <c r="T569" s="14">
        <v>17.734000000000002</v>
      </c>
      <c r="V569" s="17">
        <v>1850902</v>
      </c>
      <c r="X569" s="17">
        <v>2042467</v>
      </c>
      <c r="Z569" s="17">
        <v>1850532</v>
      </c>
      <c r="AB569" s="17">
        <v>191935</v>
      </c>
      <c r="AD569" s="17">
        <v>233640</v>
      </c>
      <c r="AF569" s="17">
        <v>218422</v>
      </c>
      <c r="AH569" s="17">
        <v>15218</v>
      </c>
      <c r="AJ569" s="17">
        <v>0</v>
      </c>
      <c r="AL569" s="17">
        <v>0</v>
      </c>
      <c r="AN569" s="17">
        <v>0</v>
      </c>
      <c r="AP569" s="172">
        <v>0</v>
      </c>
      <c r="AR569" s="17">
        <v>3873488</v>
      </c>
      <c r="AT569" s="17">
        <v>7320892</v>
      </c>
      <c r="AV569" s="185">
        <v>110.6</v>
      </c>
      <c r="AW569" s="1" t="s">
        <v>5655</v>
      </c>
      <c r="AX569" s="1" t="str">
        <f t="shared" si="8"/>
        <v>No</v>
      </c>
    </row>
    <row r="570" spans="1:50" x14ac:dyDescent="0.2">
      <c r="A570" s="1" t="s">
        <v>744</v>
      </c>
      <c r="B570" s="1" t="s">
        <v>745</v>
      </c>
      <c r="C570" s="1" t="s">
        <v>20</v>
      </c>
      <c r="D570" s="174">
        <v>9006</v>
      </c>
      <c r="E570" s="177">
        <v>90006</v>
      </c>
      <c r="F570" s="1" t="s">
        <v>196</v>
      </c>
      <c r="G570" s="1" t="s">
        <v>192</v>
      </c>
      <c r="H570" s="17">
        <v>163703</v>
      </c>
      <c r="I570" s="12">
        <v>105</v>
      </c>
      <c r="J570" s="1" t="s">
        <v>11</v>
      </c>
      <c r="K570" s="1" t="s">
        <v>8</v>
      </c>
      <c r="L570" s="4">
        <v>64</v>
      </c>
      <c r="N570" s="186">
        <v>0</v>
      </c>
      <c r="P570" s="14">
        <v>12.230600000000001</v>
      </c>
      <c r="R570" s="14">
        <v>4.4621000000000004</v>
      </c>
      <c r="T570" s="14">
        <v>25.805299999999999</v>
      </c>
      <c r="V570" s="17">
        <v>2253575</v>
      </c>
      <c r="X570" s="17">
        <v>2574475</v>
      </c>
      <c r="Z570" s="17">
        <v>2255120</v>
      </c>
      <c r="AB570" s="17">
        <v>319355</v>
      </c>
      <c r="AD570" s="17">
        <v>200098</v>
      </c>
      <c r="AF570" s="17">
        <v>184384</v>
      </c>
      <c r="AH570" s="17">
        <v>15714</v>
      </c>
      <c r="AJ570" s="17">
        <v>0</v>
      </c>
      <c r="AL570" s="17">
        <v>0</v>
      </c>
      <c r="AN570" s="17">
        <v>0</v>
      </c>
      <c r="AP570" s="172">
        <v>0</v>
      </c>
      <c r="AR570" s="17">
        <v>4758093</v>
      </c>
      <c r="AT570" s="17">
        <v>21231214</v>
      </c>
      <c r="AV570" s="185">
        <v>319.39999999999998</v>
      </c>
      <c r="AW570" s="1" t="s">
        <v>5655</v>
      </c>
      <c r="AX570" s="1" t="str">
        <f t="shared" si="8"/>
        <v>No</v>
      </c>
    </row>
    <row r="571" spans="1:50" x14ac:dyDescent="0.2">
      <c r="A571" s="1" t="s">
        <v>5962</v>
      </c>
      <c r="B571" s="1" t="s">
        <v>373</v>
      </c>
      <c r="C571" s="1" t="s">
        <v>91</v>
      </c>
      <c r="D571" s="174">
        <v>3071</v>
      </c>
      <c r="E571" s="177">
        <v>30071</v>
      </c>
      <c r="F571" s="1" t="s">
        <v>194</v>
      </c>
      <c r="G571" s="1" t="s">
        <v>192</v>
      </c>
      <c r="H571" s="17">
        <v>4586770</v>
      </c>
      <c r="I571" s="12">
        <v>105</v>
      </c>
      <c r="J571" s="1" t="s">
        <v>15</v>
      </c>
      <c r="K571" s="1" t="s">
        <v>12</v>
      </c>
      <c r="L571" s="4">
        <v>33</v>
      </c>
      <c r="N571" s="186">
        <v>0</v>
      </c>
      <c r="P571" s="14">
        <v>15.0093</v>
      </c>
      <c r="R571" s="14">
        <v>5.8734000000000002</v>
      </c>
      <c r="T571" s="14">
        <v>2.8159999999999998</v>
      </c>
      <c r="V571" s="17">
        <v>0</v>
      </c>
      <c r="X571" s="17">
        <v>0</v>
      </c>
      <c r="Z571" s="17">
        <v>333912</v>
      </c>
      <c r="AB571" s="17">
        <v>0</v>
      </c>
      <c r="AD571" s="17">
        <v>0</v>
      </c>
      <c r="AF571" s="17">
        <v>22247</v>
      </c>
      <c r="AH571" s="17">
        <v>0</v>
      </c>
      <c r="AJ571" s="17">
        <v>0</v>
      </c>
      <c r="AL571" s="17">
        <v>0</v>
      </c>
      <c r="AN571" s="17">
        <v>0</v>
      </c>
      <c r="AP571" s="172">
        <v>0</v>
      </c>
      <c r="AR571" s="17">
        <v>62648</v>
      </c>
      <c r="AT571" s="17">
        <v>367959</v>
      </c>
      <c r="AV571" s="185">
        <v>0</v>
      </c>
      <c r="AW571" s="1" t="s">
        <v>5655</v>
      </c>
      <c r="AX571" s="1" t="str">
        <f t="shared" si="8"/>
        <v>No</v>
      </c>
    </row>
    <row r="572" spans="1:50" x14ac:dyDescent="0.2">
      <c r="A572" s="1" t="s">
        <v>744</v>
      </c>
      <c r="B572" s="1" t="s">
        <v>745</v>
      </c>
      <c r="C572" s="1" t="s">
        <v>20</v>
      </c>
      <c r="D572" s="174">
        <v>9006</v>
      </c>
      <c r="E572" s="177">
        <v>90006</v>
      </c>
      <c r="F572" s="1" t="s">
        <v>196</v>
      </c>
      <c r="G572" s="1" t="s">
        <v>192</v>
      </c>
      <c r="H572" s="17">
        <v>163703</v>
      </c>
      <c r="I572" s="12">
        <v>105</v>
      </c>
      <c r="J572" s="1" t="s">
        <v>10</v>
      </c>
      <c r="K572" s="1" t="s">
        <v>8</v>
      </c>
      <c r="L572" s="4">
        <v>29</v>
      </c>
      <c r="N572" s="186">
        <v>0</v>
      </c>
      <c r="P572" s="14">
        <v>10.3362</v>
      </c>
      <c r="R572" s="14">
        <v>6.9320000000000004</v>
      </c>
      <c r="T572" s="14">
        <v>1.6425000000000001</v>
      </c>
      <c r="V572" s="17">
        <v>0</v>
      </c>
      <c r="X572" s="17">
        <v>550033</v>
      </c>
      <c r="Z572" s="17">
        <v>454409</v>
      </c>
      <c r="AB572" s="17">
        <v>95624</v>
      </c>
      <c r="AD572" s="17">
        <v>52846</v>
      </c>
      <c r="AF572" s="17">
        <v>43963</v>
      </c>
      <c r="AH572" s="17">
        <v>8883</v>
      </c>
      <c r="AJ572" s="17">
        <v>0</v>
      </c>
      <c r="AL572" s="17">
        <v>0</v>
      </c>
      <c r="AN572" s="17">
        <v>0</v>
      </c>
      <c r="AP572" s="172">
        <v>0</v>
      </c>
      <c r="AR572" s="17">
        <v>72209</v>
      </c>
      <c r="AT572" s="17">
        <v>500554</v>
      </c>
      <c r="AV572" s="185">
        <v>0</v>
      </c>
      <c r="AW572" s="1" t="s">
        <v>5655</v>
      </c>
      <c r="AX572" s="1" t="str">
        <f t="shared" si="8"/>
        <v>No</v>
      </c>
    </row>
    <row r="573" spans="1:50" x14ac:dyDescent="0.2">
      <c r="A573" s="1" t="s">
        <v>962</v>
      </c>
      <c r="B573" s="1" t="s">
        <v>963</v>
      </c>
      <c r="C573" s="1" t="s">
        <v>89</v>
      </c>
      <c r="D573" s="174">
        <v>6101</v>
      </c>
      <c r="E573" s="177">
        <v>60101</v>
      </c>
      <c r="F573" s="1" t="s">
        <v>196</v>
      </c>
      <c r="G573" s="1" t="s">
        <v>192</v>
      </c>
      <c r="H573" s="17">
        <v>366174</v>
      </c>
      <c r="I573" s="12">
        <v>104</v>
      </c>
      <c r="J573" s="1" t="s">
        <v>11</v>
      </c>
      <c r="K573" s="1" t="s">
        <v>8</v>
      </c>
      <c r="L573" s="4">
        <v>52</v>
      </c>
      <c r="N573" s="186">
        <v>0</v>
      </c>
      <c r="P573" s="14">
        <v>11.828200000000001</v>
      </c>
      <c r="R573" s="14">
        <v>2.44</v>
      </c>
      <c r="T573" s="14">
        <v>17.383199999999999</v>
      </c>
      <c r="V573" s="17">
        <v>1627172</v>
      </c>
      <c r="X573" s="17">
        <v>1795521</v>
      </c>
      <c r="Z573" s="17">
        <v>1625328</v>
      </c>
      <c r="AB573" s="17">
        <v>170193</v>
      </c>
      <c r="AD573" s="17">
        <v>148484</v>
      </c>
      <c r="AF573" s="17">
        <v>137411</v>
      </c>
      <c r="AH573" s="17">
        <v>11073</v>
      </c>
      <c r="AJ573" s="17">
        <v>0</v>
      </c>
      <c r="AL573" s="17">
        <v>0</v>
      </c>
      <c r="AN573" s="17">
        <v>0</v>
      </c>
      <c r="AP573" s="172">
        <v>0</v>
      </c>
      <c r="AR573" s="17">
        <v>2388648</v>
      </c>
      <c r="AT573" s="17">
        <v>5828301</v>
      </c>
      <c r="AV573" s="185">
        <v>240.2</v>
      </c>
      <c r="AW573" s="1" t="s">
        <v>5655</v>
      </c>
      <c r="AX573" s="1" t="str">
        <f t="shared" si="8"/>
        <v>No</v>
      </c>
    </row>
    <row r="574" spans="1:50" x14ac:dyDescent="0.2">
      <c r="A574" s="1" t="s">
        <v>5963</v>
      </c>
      <c r="B574" s="1" t="s">
        <v>859</v>
      </c>
      <c r="C574" s="1" t="s">
        <v>93</v>
      </c>
      <c r="D574" s="174" t="s">
        <v>1445</v>
      </c>
      <c r="E574" s="177" t="s">
        <v>1446</v>
      </c>
      <c r="F574" s="1" t="s">
        <v>242</v>
      </c>
      <c r="G574" s="1" t="s">
        <v>229</v>
      </c>
      <c r="H574" s="17">
        <v>0</v>
      </c>
      <c r="I574" s="12">
        <v>104</v>
      </c>
      <c r="J574" s="1" t="s">
        <v>11</v>
      </c>
      <c r="K574" s="1" t="s">
        <v>8</v>
      </c>
      <c r="L574" s="4">
        <v>23</v>
      </c>
      <c r="N574" s="186">
        <v>0</v>
      </c>
      <c r="P574" s="14">
        <v>18.754999999999999</v>
      </c>
      <c r="R574" s="14">
        <v>0</v>
      </c>
      <c r="T574" s="14">
        <v>10.9718</v>
      </c>
      <c r="V574" s="17">
        <v>0</v>
      </c>
      <c r="X574" s="17">
        <v>0</v>
      </c>
      <c r="Z574" s="17">
        <v>656086</v>
      </c>
      <c r="AB574" s="17">
        <v>0</v>
      </c>
      <c r="AD574" s="17">
        <v>0</v>
      </c>
      <c r="AF574" s="17">
        <v>34982</v>
      </c>
      <c r="AH574" s="17">
        <v>0</v>
      </c>
      <c r="AJ574" s="17">
        <v>0</v>
      </c>
      <c r="AL574" s="17">
        <v>0</v>
      </c>
      <c r="AN574" s="17">
        <v>0</v>
      </c>
      <c r="AP574" s="172">
        <v>0</v>
      </c>
      <c r="AR574" s="17">
        <v>383817</v>
      </c>
      <c r="AT574" s="17">
        <v>0</v>
      </c>
      <c r="AV574" s="185">
        <v>0</v>
      </c>
      <c r="AW574" s="1" t="s">
        <v>5655</v>
      </c>
      <c r="AX574" s="1" t="str">
        <f t="shared" si="8"/>
        <v>No</v>
      </c>
    </row>
    <row r="575" spans="1:50" x14ac:dyDescent="0.2">
      <c r="A575" s="1" t="s">
        <v>962</v>
      </c>
      <c r="B575" s="1" t="s">
        <v>963</v>
      </c>
      <c r="C575" s="1" t="s">
        <v>89</v>
      </c>
      <c r="D575" s="174">
        <v>6101</v>
      </c>
      <c r="E575" s="177">
        <v>60101</v>
      </c>
      <c r="F575" s="1" t="s">
        <v>196</v>
      </c>
      <c r="G575" s="1" t="s">
        <v>192</v>
      </c>
      <c r="H575" s="17">
        <v>366174</v>
      </c>
      <c r="I575" s="12">
        <v>104</v>
      </c>
      <c r="J575" s="1" t="s">
        <v>27</v>
      </c>
      <c r="K575" s="1" t="s">
        <v>12</v>
      </c>
      <c r="L575" s="4">
        <v>4</v>
      </c>
      <c r="N575" s="186">
        <v>4</v>
      </c>
      <c r="P575" s="14">
        <v>24.883299999999998</v>
      </c>
      <c r="R575" s="14">
        <v>14.0724</v>
      </c>
      <c r="T575" s="14">
        <v>31.7486</v>
      </c>
      <c r="V575" s="17">
        <v>355815</v>
      </c>
      <c r="X575" s="17">
        <v>343828</v>
      </c>
      <c r="Z575" s="17">
        <v>328658</v>
      </c>
      <c r="AB575" s="17">
        <v>15170</v>
      </c>
      <c r="AD575" s="17">
        <v>14542</v>
      </c>
      <c r="AF575" s="17">
        <v>13208</v>
      </c>
      <c r="AH575" s="17">
        <v>1334</v>
      </c>
      <c r="AJ575" s="17">
        <v>343828</v>
      </c>
      <c r="AL575" s="17">
        <v>328658</v>
      </c>
      <c r="AN575" s="17">
        <v>14542</v>
      </c>
      <c r="AP575" s="172">
        <v>13208</v>
      </c>
      <c r="AR575" s="17">
        <v>419335</v>
      </c>
      <c r="AT575" s="17">
        <v>5901029</v>
      </c>
      <c r="AV575" s="185">
        <v>42.6</v>
      </c>
      <c r="AW575" s="1" t="s">
        <v>5655</v>
      </c>
      <c r="AX575" s="1" t="str">
        <f t="shared" si="8"/>
        <v>No</v>
      </c>
    </row>
    <row r="576" spans="1:50" x14ac:dyDescent="0.2">
      <c r="A576" s="1" t="s">
        <v>962</v>
      </c>
      <c r="B576" s="1" t="s">
        <v>963</v>
      </c>
      <c r="C576" s="1" t="s">
        <v>89</v>
      </c>
      <c r="D576" s="174">
        <v>6101</v>
      </c>
      <c r="E576" s="177">
        <v>60101</v>
      </c>
      <c r="F576" s="1" t="s">
        <v>196</v>
      </c>
      <c r="G576" s="1" t="s">
        <v>192</v>
      </c>
      <c r="H576" s="17">
        <v>366174</v>
      </c>
      <c r="I576" s="12">
        <v>104</v>
      </c>
      <c r="J576" s="1" t="s">
        <v>15</v>
      </c>
      <c r="K576" s="1" t="s">
        <v>12</v>
      </c>
      <c r="L576" s="4">
        <v>6</v>
      </c>
      <c r="N576" s="186">
        <v>0</v>
      </c>
      <c r="P576" s="14">
        <v>15.5442</v>
      </c>
      <c r="R576" s="14">
        <v>8.11</v>
      </c>
      <c r="T576" s="14">
        <v>1.9088000000000001</v>
      </c>
      <c r="V576" s="17">
        <v>0</v>
      </c>
      <c r="X576" s="17">
        <v>0</v>
      </c>
      <c r="Z576" s="17">
        <v>61695</v>
      </c>
      <c r="AB576" s="17">
        <v>0</v>
      </c>
      <c r="AD576" s="17">
        <v>0</v>
      </c>
      <c r="AF576" s="17">
        <v>3969</v>
      </c>
      <c r="AH576" s="17">
        <v>0</v>
      </c>
      <c r="AJ576" s="17">
        <v>0</v>
      </c>
      <c r="AL576" s="17">
        <v>0</v>
      </c>
      <c r="AN576" s="17">
        <v>0</v>
      </c>
      <c r="AP576" s="172">
        <v>0</v>
      </c>
      <c r="AR576" s="17">
        <v>7576</v>
      </c>
      <c r="AT576" s="17">
        <v>61441</v>
      </c>
      <c r="AV576" s="185">
        <v>0</v>
      </c>
      <c r="AW576" s="1" t="s">
        <v>5655</v>
      </c>
      <c r="AX576" s="1" t="str">
        <f t="shared" si="8"/>
        <v>No</v>
      </c>
    </row>
    <row r="577" spans="1:50" x14ac:dyDescent="0.2">
      <c r="A577" s="1" t="s">
        <v>5963</v>
      </c>
      <c r="B577" s="1" t="s">
        <v>859</v>
      </c>
      <c r="C577" s="1" t="s">
        <v>93</v>
      </c>
      <c r="D577" s="174" t="s">
        <v>1445</v>
      </c>
      <c r="E577" s="177" t="s">
        <v>1446</v>
      </c>
      <c r="F577" s="1" t="s">
        <v>242</v>
      </c>
      <c r="G577" s="1" t="s">
        <v>229</v>
      </c>
      <c r="H577" s="17">
        <v>0</v>
      </c>
      <c r="I577" s="12">
        <v>104</v>
      </c>
      <c r="J577" s="1" t="s">
        <v>10</v>
      </c>
      <c r="K577" s="1" t="s">
        <v>8</v>
      </c>
      <c r="L577" s="4">
        <v>77</v>
      </c>
      <c r="N577" s="186">
        <v>0</v>
      </c>
      <c r="P577" s="14">
        <v>44.750799999999998</v>
      </c>
      <c r="R577" s="14">
        <v>0</v>
      </c>
      <c r="T577" s="14">
        <v>1.8605</v>
      </c>
      <c r="V577" s="17">
        <v>0</v>
      </c>
      <c r="X577" s="17">
        <v>0</v>
      </c>
      <c r="Z577" s="17">
        <v>2739598</v>
      </c>
      <c r="AB577" s="17">
        <v>0</v>
      </c>
      <c r="AD577" s="17">
        <v>0</v>
      </c>
      <c r="AF577" s="17">
        <v>61219</v>
      </c>
      <c r="AH577" s="17">
        <v>0</v>
      </c>
      <c r="AJ577" s="17">
        <v>0</v>
      </c>
      <c r="AL577" s="17">
        <v>0</v>
      </c>
      <c r="AN577" s="17">
        <v>0</v>
      </c>
      <c r="AP577" s="172">
        <v>0</v>
      </c>
      <c r="AR577" s="17">
        <v>113897</v>
      </c>
      <c r="AT577" s="17">
        <v>0</v>
      </c>
      <c r="AV577" s="185">
        <v>0</v>
      </c>
      <c r="AW577" s="1" t="s">
        <v>5655</v>
      </c>
      <c r="AX577" s="1" t="str">
        <f t="shared" si="8"/>
        <v>No</v>
      </c>
    </row>
    <row r="578" spans="1:50" x14ac:dyDescent="0.2">
      <c r="A578" s="1" t="s">
        <v>962</v>
      </c>
      <c r="B578" s="1" t="s">
        <v>963</v>
      </c>
      <c r="C578" s="1" t="s">
        <v>89</v>
      </c>
      <c r="D578" s="174">
        <v>6101</v>
      </c>
      <c r="E578" s="177">
        <v>60101</v>
      </c>
      <c r="F578" s="1" t="s">
        <v>196</v>
      </c>
      <c r="G578" s="1" t="s">
        <v>192</v>
      </c>
      <c r="H578" s="17">
        <v>366174</v>
      </c>
      <c r="I578" s="12">
        <v>104</v>
      </c>
      <c r="J578" s="1" t="s">
        <v>13</v>
      </c>
      <c r="K578" s="1" t="s">
        <v>12</v>
      </c>
      <c r="L578" s="4">
        <v>32</v>
      </c>
      <c r="N578" s="186">
        <v>0</v>
      </c>
      <c r="P578" s="14">
        <v>46.192799999999998</v>
      </c>
      <c r="R578" s="14">
        <v>43.866700000000002</v>
      </c>
      <c r="T578" s="14">
        <v>8.5763999999999996</v>
      </c>
      <c r="V578" s="17">
        <v>0</v>
      </c>
      <c r="X578" s="17">
        <v>689889</v>
      </c>
      <c r="Z578" s="17">
        <v>689889</v>
      </c>
      <c r="AB578" s="17">
        <v>0</v>
      </c>
      <c r="AD578" s="17">
        <v>14935</v>
      </c>
      <c r="AF578" s="17">
        <v>14935</v>
      </c>
      <c r="AH578" s="17">
        <v>0</v>
      </c>
      <c r="AJ578" s="17">
        <v>0</v>
      </c>
      <c r="AL578" s="17">
        <v>0</v>
      </c>
      <c r="AN578" s="17">
        <v>0</v>
      </c>
      <c r="AP578" s="172">
        <v>0</v>
      </c>
      <c r="AR578" s="17">
        <v>128089</v>
      </c>
      <c r="AT578" s="17">
        <v>5618847</v>
      </c>
      <c r="AV578" s="185">
        <v>0</v>
      </c>
      <c r="AW578" s="1" t="s">
        <v>5655</v>
      </c>
      <c r="AX578" s="1" t="str">
        <f t="shared" ref="AX578:AX641" si="9">IF(AW578&amp;AU578&amp;AS578&amp;AQ578&amp;AO578&amp;AM578&amp;AK578&amp;AI578&amp;AG578&amp;AE578&amp;AC578&amp;AA578&amp;Y578&amp;W578&amp;U578&amp;S578&amp;Q578&amp;O578&amp;M578&lt;&gt;"","Yes","No")</f>
        <v>No</v>
      </c>
    </row>
    <row r="579" spans="1:50" x14ac:dyDescent="0.2">
      <c r="A579" s="1" t="s">
        <v>962</v>
      </c>
      <c r="B579" s="1" t="s">
        <v>963</v>
      </c>
      <c r="C579" s="1" t="s">
        <v>89</v>
      </c>
      <c r="D579" s="174">
        <v>6101</v>
      </c>
      <c r="E579" s="177">
        <v>60101</v>
      </c>
      <c r="F579" s="1" t="s">
        <v>196</v>
      </c>
      <c r="G579" s="1" t="s">
        <v>192</v>
      </c>
      <c r="H579" s="17">
        <v>366174</v>
      </c>
      <c r="I579" s="12">
        <v>104</v>
      </c>
      <c r="J579" s="1" t="s">
        <v>10</v>
      </c>
      <c r="K579" s="1" t="s">
        <v>8</v>
      </c>
      <c r="L579" s="4">
        <v>10</v>
      </c>
      <c r="N579" s="186">
        <v>0</v>
      </c>
      <c r="P579" s="14">
        <v>12.581</v>
      </c>
      <c r="R579" s="14">
        <v>5.47</v>
      </c>
      <c r="T579" s="14">
        <v>1.7779</v>
      </c>
      <c r="V579" s="17">
        <v>0</v>
      </c>
      <c r="X579" s="17">
        <v>312812</v>
      </c>
      <c r="Z579" s="17">
        <v>264591</v>
      </c>
      <c r="AB579" s="17">
        <v>48221</v>
      </c>
      <c r="AD579" s="17">
        <v>26917</v>
      </c>
      <c r="AF579" s="17">
        <v>21031</v>
      </c>
      <c r="AH579" s="17">
        <v>5886</v>
      </c>
      <c r="AJ579" s="17">
        <v>0</v>
      </c>
      <c r="AL579" s="17">
        <v>0</v>
      </c>
      <c r="AN579" s="17">
        <v>0</v>
      </c>
      <c r="AP579" s="172">
        <v>0</v>
      </c>
      <c r="AR579" s="17">
        <v>37391</v>
      </c>
      <c r="AT579" s="17">
        <v>204529</v>
      </c>
      <c r="AV579" s="185">
        <v>0</v>
      </c>
      <c r="AW579" s="1" t="s">
        <v>5655</v>
      </c>
      <c r="AX579" s="1" t="str">
        <f t="shared" si="9"/>
        <v>No</v>
      </c>
    </row>
    <row r="580" spans="1:50" x14ac:dyDescent="0.2">
      <c r="A580" s="1" t="s">
        <v>5963</v>
      </c>
      <c r="B580" s="1" t="s">
        <v>859</v>
      </c>
      <c r="C580" s="1" t="s">
        <v>93</v>
      </c>
      <c r="D580" s="174" t="s">
        <v>1445</v>
      </c>
      <c r="E580" s="177" t="s">
        <v>1446</v>
      </c>
      <c r="F580" s="1" t="s">
        <v>242</v>
      </c>
      <c r="G580" s="1" t="s">
        <v>229</v>
      </c>
      <c r="H580" s="17">
        <v>0</v>
      </c>
      <c r="I580" s="12">
        <v>104</v>
      </c>
      <c r="J580" s="1" t="s">
        <v>22</v>
      </c>
      <c r="K580" s="1" t="s">
        <v>8</v>
      </c>
      <c r="L580" s="4">
        <v>4</v>
      </c>
      <c r="N580" s="186">
        <v>0</v>
      </c>
      <c r="P580" s="14">
        <v>36.408900000000003</v>
      </c>
      <c r="R580" s="14">
        <v>0</v>
      </c>
      <c r="T580" s="14">
        <v>5.8735999999999997</v>
      </c>
      <c r="V580" s="17">
        <v>0</v>
      </c>
      <c r="X580" s="17">
        <v>0</v>
      </c>
      <c r="Z580" s="17">
        <v>180952</v>
      </c>
      <c r="AB580" s="17">
        <v>0</v>
      </c>
      <c r="AD580" s="17">
        <v>0</v>
      </c>
      <c r="AF580" s="17">
        <v>4970</v>
      </c>
      <c r="AH580" s="17">
        <v>0</v>
      </c>
      <c r="AJ580" s="17">
        <v>0</v>
      </c>
      <c r="AL580" s="17">
        <v>0</v>
      </c>
      <c r="AN580" s="17">
        <v>0</v>
      </c>
      <c r="AP580" s="172">
        <v>0</v>
      </c>
      <c r="AR580" s="17">
        <v>29192</v>
      </c>
      <c r="AT580" s="17">
        <v>0</v>
      </c>
      <c r="AV580" s="185">
        <v>0</v>
      </c>
      <c r="AW580" s="1" t="s">
        <v>5655</v>
      </c>
      <c r="AX580" s="1" t="str">
        <f t="shared" si="9"/>
        <v>No</v>
      </c>
    </row>
    <row r="581" spans="1:50" x14ac:dyDescent="0.2">
      <c r="A581" s="1" t="s">
        <v>5964</v>
      </c>
      <c r="B581" s="1" t="s">
        <v>3676</v>
      </c>
      <c r="C581" s="1" t="s">
        <v>89</v>
      </c>
      <c r="D581" s="174" t="s">
        <v>3677</v>
      </c>
      <c r="E581" s="177" t="s">
        <v>3678</v>
      </c>
      <c r="F581" s="1" t="s">
        <v>196</v>
      </c>
      <c r="G581" s="1" t="s">
        <v>229</v>
      </c>
      <c r="H581" s="17">
        <v>0</v>
      </c>
      <c r="I581" s="12">
        <v>100</v>
      </c>
      <c r="J581" s="1" t="s">
        <v>10</v>
      </c>
      <c r="K581" s="1" t="s">
        <v>8</v>
      </c>
      <c r="L581" s="4">
        <v>100</v>
      </c>
      <c r="N581" s="186">
        <v>0</v>
      </c>
      <c r="P581" s="14">
        <v>21.813400000000001</v>
      </c>
      <c r="R581" s="14">
        <v>0</v>
      </c>
      <c r="T581" s="14">
        <v>1.2682</v>
      </c>
      <c r="V581" s="17">
        <v>0</v>
      </c>
      <c r="X581" s="17">
        <v>0</v>
      </c>
      <c r="Z581" s="17">
        <v>1784471</v>
      </c>
      <c r="AB581" s="17">
        <v>0</v>
      </c>
      <c r="AD581" s="17">
        <v>0</v>
      </c>
      <c r="AF581" s="17">
        <v>81806</v>
      </c>
      <c r="AH581" s="17">
        <v>0</v>
      </c>
      <c r="AJ581" s="17">
        <v>0</v>
      </c>
      <c r="AL581" s="17">
        <v>0</v>
      </c>
      <c r="AN581" s="17">
        <v>0</v>
      </c>
      <c r="AP581" s="172">
        <v>0</v>
      </c>
      <c r="AR581" s="17">
        <v>103746</v>
      </c>
      <c r="AT581" s="17">
        <v>0</v>
      </c>
      <c r="AV581" s="185">
        <v>0</v>
      </c>
      <c r="AW581" s="1" t="s">
        <v>5655</v>
      </c>
      <c r="AX581" s="1" t="str">
        <f t="shared" si="9"/>
        <v>No</v>
      </c>
    </row>
    <row r="582" spans="1:50" x14ac:dyDescent="0.2">
      <c r="A582" s="1" t="s">
        <v>5171</v>
      </c>
      <c r="B582" s="1" t="s">
        <v>2807</v>
      </c>
      <c r="C582" s="1" t="s">
        <v>56</v>
      </c>
      <c r="D582" s="174" t="s">
        <v>5172</v>
      </c>
      <c r="E582" s="177" t="s">
        <v>5173</v>
      </c>
      <c r="F582" s="1" t="s">
        <v>196</v>
      </c>
      <c r="G582" s="1" t="s">
        <v>229</v>
      </c>
      <c r="H582" s="17">
        <v>0</v>
      </c>
      <c r="I582" s="12">
        <v>100</v>
      </c>
      <c r="J582" s="1" t="s">
        <v>11</v>
      </c>
      <c r="K582" s="1" t="s">
        <v>8</v>
      </c>
      <c r="L582" s="4">
        <v>66</v>
      </c>
      <c r="N582" s="186">
        <v>0</v>
      </c>
      <c r="P582" s="14">
        <v>24.210699999999999</v>
      </c>
      <c r="R582" s="14">
        <v>0</v>
      </c>
      <c r="T582" s="14">
        <v>5.5317999999999996</v>
      </c>
      <c r="V582" s="17">
        <v>0</v>
      </c>
      <c r="X582" s="17">
        <v>0</v>
      </c>
      <c r="Z582" s="17">
        <v>1984160</v>
      </c>
      <c r="AB582" s="17">
        <v>0</v>
      </c>
      <c r="AD582" s="17">
        <v>0</v>
      </c>
      <c r="AF582" s="17">
        <v>81954</v>
      </c>
      <c r="AH582" s="17">
        <v>0</v>
      </c>
      <c r="AJ582" s="17">
        <v>0</v>
      </c>
      <c r="AL582" s="17">
        <v>0</v>
      </c>
      <c r="AN582" s="17">
        <v>0</v>
      </c>
      <c r="AP582" s="172">
        <v>0</v>
      </c>
      <c r="AR582" s="17">
        <v>453357</v>
      </c>
      <c r="AT582" s="17">
        <v>0</v>
      </c>
      <c r="AV582" s="185">
        <v>0</v>
      </c>
      <c r="AW582" s="1" t="s">
        <v>5655</v>
      </c>
      <c r="AX582" s="1" t="str">
        <f t="shared" si="9"/>
        <v>No</v>
      </c>
    </row>
    <row r="583" spans="1:50" x14ac:dyDescent="0.2">
      <c r="A583" s="1" t="s">
        <v>5965</v>
      </c>
      <c r="B583" s="1" t="s">
        <v>554</v>
      </c>
      <c r="C583" s="1" t="s">
        <v>48</v>
      </c>
      <c r="D583" s="174">
        <v>7035</v>
      </c>
      <c r="E583" s="177">
        <v>70035</v>
      </c>
      <c r="F583" s="1" t="s">
        <v>194</v>
      </c>
      <c r="G583" s="1" t="s">
        <v>192</v>
      </c>
      <c r="H583" s="17">
        <v>1519417</v>
      </c>
      <c r="I583" s="12">
        <v>100</v>
      </c>
      <c r="J583" s="1" t="s">
        <v>11</v>
      </c>
      <c r="K583" s="1" t="s">
        <v>12</v>
      </c>
      <c r="L583" s="4">
        <v>22</v>
      </c>
      <c r="N583" s="186">
        <v>0</v>
      </c>
      <c r="P583" s="14">
        <v>21.897400000000001</v>
      </c>
      <c r="R583" s="14">
        <v>16.128299999999999</v>
      </c>
      <c r="T583" s="14">
        <v>5.9696999999999996</v>
      </c>
      <c r="V583" s="17">
        <v>1176238</v>
      </c>
      <c r="X583" s="17">
        <v>1667799</v>
      </c>
      <c r="Z583" s="17">
        <v>1164131</v>
      </c>
      <c r="AB583" s="17">
        <v>503668</v>
      </c>
      <c r="AD583" s="17">
        <v>70508</v>
      </c>
      <c r="AF583" s="17">
        <v>53163</v>
      </c>
      <c r="AH583" s="17">
        <v>17345</v>
      </c>
      <c r="AJ583" s="17">
        <v>0</v>
      </c>
      <c r="AL583" s="17">
        <v>0</v>
      </c>
      <c r="AN583" s="17">
        <v>0</v>
      </c>
      <c r="AP583" s="172">
        <v>0</v>
      </c>
      <c r="AR583" s="17">
        <v>317368</v>
      </c>
      <c r="AT583" s="17">
        <v>5118610</v>
      </c>
      <c r="AV583" s="185">
        <v>289</v>
      </c>
      <c r="AW583" s="1" t="s">
        <v>5655</v>
      </c>
      <c r="AX583" s="1" t="str">
        <f t="shared" si="9"/>
        <v>No</v>
      </c>
    </row>
    <row r="584" spans="1:50" x14ac:dyDescent="0.2">
      <c r="A584" s="1" t="s">
        <v>5965</v>
      </c>
      <c r="B584" s="1" t="s">
        <v>554</v>
      </c>
      <c r="C584" s="1" t="s">
        <v>48</v>
      </c>
      <c r="D584" s="174">
        <v>7035</v>
      </c>
      <c r="E584" s="177">
        <v>70035</v>
      </c>
      <c r="F584" s="1" t="s">
        <v>194</v>
      </c>
      <c r="G584" s="1" t="s">
        <v>192</v>
      </c>
      <c r="H584" s="17">
        <v>1519417</v>
      </c>
      <c r="I584" s="12">
        <v>100</v>
      </c>
      <c r="J584" s="1" t="s">
        <v>22</v>
      </c>
      <c r="K584" s="1" t="s">
        <v>12</v>
      </c>
      <c r="L584" s="4">
        <v>21</v>
      </c>
      <c r="N584" s="186">
        <v>0</v>
      </c>
      <c r="P584" s="14">
        <v>24.939900000000002</v>
      </c>
      <c r="R584" s="14">
        <v>20.255700000000001</v>
      </c>
      <c r="T584" s="14">
        <v>8.5936000000000003</v>
      </c>
      <c r="V584" s="17">
        <v>369063</v>
      </c>
      <c r="X584" s="17">
        <v>504448</v>
      </c>
      <c r="Z584" s="17">
        <v>365120</v>
      </c>
      <c r="AB584" s="17">
        <v>139328</v>
      </c>
      <c r="AD584" s="17">
        <v>19287</v>
      </c>
      <c r="AF584" s="17">
        <v>14640</v>
      </c>
      <c r="AH584" s="17">
        <v>4647</v>
      </c>
      <c r="AJ584" s="17">
        <v>0</v>
      </c>
      <c r="AL584" s="17">
        <v>0</v>
      </c>
      <c r="AN584" s="17">
        <v>0</v>
      </c>
      <c r="AP584" s="172">
        <v>0</v>
      </c>
      <c r="AR584" s="17">
        <v>125811</v>
      </c>
      <c r="AT584" s="17">
        <v>2548387</v>
      </c>
      <c r="AV584" s="185">
        <v>87</v>
      </c>
      <c r="AW584" s="1" t="s">
        <v>5655</v>
      </c>
      <c r="AX584" s="1" t="str">
        <f t="shared" si="9"/>
        <v>No</v>
      </c>
    </row>
    <row r="585" spans="1:50" x14ac:dyDescent="0.2">
      <c r="A585" s="1" t="s">
        <v>5171</v>
      </c>
      <c r="B585" s="1" t="s">
        <v>2807</v>
      </c>
      <c r="C585" s="1" t="s">
        <v>56</v>
      </c>
      <c r="D585" s="174" t="s">
        <v>5172</v>
      </c>
      <c r="E585" s="177" t="s">
        <v>5173</v>
      </c>
      <c r="F585" s="1" t="s">
        <v>196</v>
      </c>
      <c r="G585" s="1" t="s">
        <v>229</v>
      </c>
      <c r="H585" s="17">
        <v>0</v>
      </c>
      <c r="I585" s="12">
        <v>100</v>
      </c>
      <c r="J585" s="1" t="s">
        <v>10</v>
      </c>
      <c r="K585" s="1" t="s">
        <v>8</v>
      </c>
      <c r="L585" s="4">
        <v>34</v>
      </c>
      <c r="N585" s="186">
        <v>0</v>
      </c>
      <c r="P585" s="14">
        <v>11.883699999999999</v>
      </c>
      <c r="R585" s="14">
        <v>0</v>
      </c>
      <c r="T585" s="14">
        <v>4.4238</v>
      </c>
      <c r="V585" s="17">
        <v>0</v>
      </c>
      <c r="X585" s="17">
        <v>0</v>
      </c>
      <c r="Z585" s="17">
        <v>625354</v>
      </c>
      <c r="AB585" s="17">
        <v>0</v>
      </c>
      <c r="AD585" s="17">
        <v>0</v>
      </c>
      <c r="AF585" s="17">
        <v>52623</v>
      </c>
      <c r="AH585" s="17">
        <v>0</v>
      </c>
      <c r="AJ585" s="17">
        <v>0</v>
      </c>
      <c r="AL585" s="17">
        <v>0</v>
      </c>
      <c r="AN585" s="17">
        <v>0</v>
      </c>
      <c r="AP585" s="172">
        <v>0</v>
      </c>
      <c r="AR585" s="17">
        <v>232795</v>
      </c>
      <c r="AT585" s="17">
        <v>0</v>
      </c>
      <c r="AV585" s="185">
        <v>0</v>
      </c>
      <c r="AW585" s="1" t="s">
        <v>5655</v>
      </c>
      <c r="AX585" s="1" t="str">
        <f t="shared" si="9"/>
        <v>No</v>
      </c>
    </row>
    <row r="586" spans="1:50" x14ac:dyDescent="0.2">
      <c r="A586" s="1" t="s">
        <v>5965</v>
      </c>
      <c r="B586" s="1" t="s">
        <v>554</v>
      </c>
      <c r="C586" s="1" t="s">
        <v>48</v>
      </c>
      <c r="D586" s="174">
        <v>7035</v>
      </c>
      <c r="E586" s="177">
        <v>70035</v>
      </c>
      <c r="F586" s="1" t="s">
        <v>194</v>
      </c>
      <c r="G586" s="1" t="s">
        <v>192</v>
      </c>
      <c r="H586" s="17">
        <v>1519417</v>
      </c>
      <c r="I586" s="12">
        <v>100</v>
      </c>
      <c r="J586" s="1" t="s">
        <v>15</v>
      </c>
      <c r="K586" s="1" t="s">
        <v>12</v>
      </c>
      <c r="L586" s="4">
        <v>37</v>
      </c>
      <c r="N586" s="186">
        <v>0</v>
      </c>
      <c r="P586" s="14">
        <v>21.534800000000001</v>
      </c>
      <c r="R586" s="14">
        <v>8.5006000000000004</v>
      </c>
      <c r="T586" s="14">
        <v>2.85</v>
      </c>
      <c r="V586" s="17">
        <v>0</v>
      </c>
      <c r="X586" s="17">
        <v>0</v>
      </c>
      <c r="Z586" s="17">
        <v>378259</v>
      </c>
      <c r="AB586" s="17">
        <v>0</v>
      </c>
      <c r="AD586" s="17">
        <v>0</v>
      </c>
      <c r="AF586" s="17">
        <v>17565</v>
      </c>
      <c r="AH586" s="17">
        <v>0</v>
      </c>
      <c r="AJ586" s="17">
        <v>0</v>
      </c>
      <c r="AL586" s="17">
        <v>0</v>
      </c>
      <c r="AN586" s="17">
        <v>0</v>
      </c>
      <c r="AP586" s="172">
        <v>0</v>
      </c>
      <c r="AR586" s="17">
        <v>50060</v>
      </c>
      <c r="AT586" s="17">
        <v>425541</v>
      </c>
      <c r="AV586" s="185">
        <v>0</v>
      </c>
      <c r="AW586" s="1" t="s">
        <v>5655</v>
      </c>
      <c r="AX586" s="1" t="str">
        <f t="shared" si="9"/>
        <v>No</v>
      </c>
    </row>
    <row r="587" spans="1:50" x14ac:dyDescent="0.2">
      <c r="A587" s="1" t="s">
        <v>5965</v>
      </c>
      <c r="B587" s="1" t="s">
        <v>554</v>
      </c>
      <c r="C587" s="1" t="s">
        <v>48</v>
      </c>
      <c r="D587" s="174">
        <v>7035</v>
      </c>
      <c r="E587" s="177">
        <v>70035</v>
      </c>
      <c r="F587" s="1" t="s">
        <v>194</v>
      </c>
      <c r="G587" s="1" t="s">
        <v>192</v>
      </c>
      <c r="H587" s="17">
        <v>1519417</v>
      </c>
      <c r="I587" s="12">
        <v>100</v>
      </c>
      <c r="J587" s="1" t="s">
        <v>10</v>
      </c>
      <c r="K587" s="1" t="s">
        <v>12</v>
      </c>
      <c r="L587" s="4">
        <v>20</v>
      </c>
      <c r="N587" s="186">
        <v>0</v>
      </c>
      <c r="P587" s="14">
        <v>17.628900000000002</v>
      </c>
      <c r="R587" s="14">
        <v>5.6779000000000002</v>
      </c>
      <c r="T587" s="14">
        <v>3.4485999999999999</v>
      </c>
      <c r="V587" s="17">
        <v>0</v>
      </c>
      <c r="X587" s="17">
        <v>458099</v>
      </c>
      <c r="Z587" s="17">
        <v>299886</v>
      </c>
      <c r="AB587" s="17">
        <v>158213</v>
      </c>
      <c r="AD587" s="17">
        <v>24432</v>
      </c>
      <c r="AF587" s="17">
        <v>17011</v>
      </c>
      <c r="AH587" s="17">
        <v>7421</v>
      </c>
      <c r="AJ587" s="17">
        <v>0</v>
      </c>
      <c r="AL587" s="17">
        <v>0</v>
      </c>
      <c r="AN587" s="17">
        <v>0</v>
      </c>
      <c r="AP587" s="172">
        <v>0</v>
      </c>
      <c r="AR587" s="17">
        <v>58664</v>
      </c>
      <c r="AT587" s="17">
        <v>333089</v>
      </c>
      <c r="AV587" s="185">
        <v>0</v>
      </c>
      <c r="AW587" s="1" t="s">
        <v>5655</v>
      </c>
      <c r="AX587" s="1" t="str">
        <f t="shared" si="9"/>
        <v>No</v>
      </c>
    </row>
    <row r="588" spans="1:50" x14ac:dyDescent="0.2">
      <c r="A588" s="1" t="s">
        <v>306</v>
      </c>
      <c r="B588" s="1" t="s">
        <v>307</v>
      </c>
      <c r="C588" s="1" t="s">
        <v>14</v>
      </c>
      <c r="D588" s="174">
        <v>4042</v>
      </c>
      <c r="E588" s="177">
        <v>40042</v>
      </c>
      <c r="F588" s="1" t="s">
        <v>196</v>
      </c>
      <c r="G588" s="1" t="s">
        <v>192</v>
      </c>
      <c r="H588" s="17">
        <v>749495</v>
      </c>
      <c r="I588" s="12">
        <v>99</v>
      </c>
      <c r="J588" s="1" t="s">
        <v>11</v>
      </c>
      <c r="K588" s="1" t="s">
        <v>8</v>
      </c>
      <c r="L588" s="4">
        <v>70</v>
      </c>
      <c r="N588" s="186">
        <v>0</v>
      </c>
      <c r="P588" s="14">
        <v>13.0634</v>
      </c>
      <c r="R588" s="14">
        <v>5.6332000000000004</v>
      </c>
      <c r="T588" s="14">
        <v>14.961499999999999</v>
      </c>
      <c r="V588" s="17">
        <v>2827336</v>
      </c>
      <c r="X588" s="17">
        <v>3030704</v>
      </c>
      <c r="Z588" s="17">
        <v>2819399</v>
      </c>
      <c r="AB588" s="17">
        <v>211305</v>
      </c>
      <c r="AD588" s="17">
        <v>223432</v>
      </c>
      <c r="AF588" s="17">
        <v>215824</v>
      </c>
      <c r="AH588" s="17">
        <v>7608</v>
      </c>
      <c r="AJ588" s="17">
        <v>0</v>
      </c>
      <c r="AL588" s="17">
        <v>0</v>
      </c>
      <c r="AN588" s="17">
        <v>0</v>
      </c>
      <c r="AP588" s="172">
        <v>0</v>
      </c>
      <c r="AR588" s="17">
        <v>3229051</v>
      </c>
      <c r="AT588" s="17">
        <v>18189863</v>
      </c>
      <c r="AV588" s="185">
        <v>626.70000000000005</v>
      </c>
      <c r="AW588" s="1" t="s">
        <v>5655</v>
      </c>
      <c r="AX588" s="1" t="str">
        <f t="shared" si="9"/>
        <v>No</v>
      </c>
    </row>
    <row r="589" spans="1:50" x14ac:dyDescent="0.2">
      <c r="A589" s="1" t="s">
        <v>863</v>
      </c>
      <c r="B589" s="1" t="s">
        <v>864</v>
      </c>
      <c r="C589" s="1" t="s">
        <v>52</v>
      </c>
      <c r="D589" s="174">
        <v>1014</v>
      </c>
      <c r="E589" s="177">
        <v>10014</v>
      </c>
      <c r="F589" s="1" t="s">
        <v>196</v>
      </c>
      <c r="G589" s="1" t="s">
        <v>192</v>
      </c>
      <c r="H589" s="17">
        <v>486514</v>
      </c>
      <c r="I589" s="12">
        <v>99</v>
      </c>
      <c r="J589" s="1" t="s">
        <v>11</v>
      </c>
      <c r="K589" s="1" t="s">
        <v>8</v>
      </c>
      <c r="L589" s="4">
        <v>41</v>
      </c>
      <c r="N589" s="186">
        <v>0</v>
      </c>
      <c r="P589" s="14">
        <v>11.7087</v>
      </c>
      <c r="R589" s="14">
        <v>4.1688999999999998</v>
      </c>
      <c r="T589" s="14">
        <v>19.294599999999999</v>
      </c>
      <c r="V589" s="17">
        <v>1906446</v>
      </c>
      <c r="X589" s="17">
        <v>1979571</v>
      </c>
      <c r="Z589" s="17">
        <v>1900064</v>
      </c>
      <c r="AB589" s="17">
        <v>79507</v>
      </c>
      <c r="AD589" s="17">
        <v>166248</v>
      </c>
      <c r="AF589" s="17">
        <v>162278</v>
      </c>
      <c r="AH589" s="17">
        <v>3970</v>
      </c>
      <c r="AJ589" s="17">
        <v>0</v>
      </c>
      <c r="AL589" s="17">
        <v>0</v>
      </c>
      <c r="AN589" s="17">
        <v>0</v>
      </c>
      <c r="AP589" s="172">
        <v>0</v>
      </c>
      <c r="AR589" s="17">
        <v>3131083</v>
      </c>
      <c r="AT589" s="17">
        <v>13053317</v>
      </c>
      <c r="AV589" s="185">
        <v>352.5</v>
      </c>
      <c r="AW589" s="1" t="s">
        <v>5655</v>
      </c>
      <c r="AX589" s="1" t="str">
        <f t="shared" si="9"/>
        <v>No</v>
      </c>
    </row>
    <row r="590" spans="1:50" x14ac:dyDescent="0.2">
      <c r="A590" s="1" t="s">
        <v>863</v>
      </c>
      <c r="B590" s="1" t="s">
        <v>864</v>
      </c>
      <c r="C590" s="1" t="s">
        <v>52</v>
      </c>
      <c r="D590" s="174">
        <v>1014</v>
      </c>
      <c r="E590" s="177">
        <v>10014</v>
      </c>
      <c r="F590" s="1" t="s">
        <v>196</v>
      </c>
      <c r="G590" s="1" t="s">
        <v>192</v>
      </c>
      <c r="H590" s="17">
        <v>486514</v>
      </c>
      <c r="I590" s="12">
        <v>99</v>
      </c>
      <c r="J590" s="1" t="s">
        <v>10</v>
      </c>
      <c r="K590" s="1" t="s">
        <v>8</v>
      </c>
      <c r="L590" s="4">
        <v>10</v>
      </c>
      <c r="N590" s="186">
        <v>0</v>
      </c>
      <c r="P590" s="14">
        <v>13.4185</v>
      </c>
      <c r="R590" s="14">
        <v>4.7106000000000003</v>
      </c>
      <c r="T590" s="14">
        <v>2.4066999999999998</v>
      </c>
      <c r="V590" s="17">
        <v>0</v>
      </c>
      <c r="X590" s="17">
        <v>224429</v>
      </c>
      <c r="Z590" s="17">
        <v>206859</v>
      </c>
      <c r="AB590" s="17">
        <v>17570</v>
      </c>
      <c r="AD590" s="17">
        <v>16490</v>
      </c>
      <c r="AF590" s="17">
        <v>15416</v>
      </c>
      <c r="AH590" s="17">
        <v>1074</v>
      </c>
      <c r="AJ590" s="17">
        <v>0</v>
      </c>
      <c r="AL590" s="17">
        <v>0</v>
      </c>
      <c r="AN590" s="17">
        <v>0</v>
      </c>
      <c r="AP590" s="172">
        <v>0</v>
      </c>
      <c r="AR590" s="17">
        <v>37102</v>
      </c>
      <c r="AT590" s="17">
        <v>174774</v>
      </c>
      <c r="AV590" s="185">
        <v>0</v>
      </c>
      <c r="AW590" s="1" t="s">
        <v>5655</v>
      </c>
      <c r="AX590" s="1" t="str">
        <f t="shared" si="9"/>
        <v>No</v>
      </c>
    </row>
    <row r="591" spans="1:50" x14ac:dyDescent="0.2">
      <c r="A591" s="1" t="s">
        <v>838</v>
      </c>
      <c r="B591" s="1" t="s">
        <v>373</v>
      </c>
      <c r="C591" s="1" t="s">
        <v>91</v>
      </c>
      <c r="D591" s="174">
        <v>3073</v>
      </c>
      <c r="E591" s="177">
        <v>30073</v>
      </c>
      <c r="F591" s="1" t="s">
        <v>196</v>
      </c>
      <c r="G591" s="1" t="s">
        <v>192</v>
      </c>
      <c r="H591" s="17">
        <v>4586770</v>
      </c>
      <c r="I591" s="12">
        <v>99</v>
      </c>
      <c r="J591" s="1" t="s">
        <v>21</v>
      </c>
      <c r="K591" s="1" t="s">
        <v>12</v>
      </c>
      <c r="L591" s="4">
        <v>99</v>
      </c>
      <c r="N591" s="186">
        <v>34</v>
      </c>
      <c r="P591" s="14">
        <v>30.829799999999999</v>
      </c>
      <c r="R591" s="14">
        <v>30.563400000000001</v>
      </c>
      <c r="T591" s="14">
        <v>59.098599999999998</v>
      </c>
      <c r="V591" s="17">
        <v>2441165</v>
      </c>
      <c r="X591" s="17">
        <v>2646324</v>
      </c>
      <c r="Z591" s="17">
        <v>2416319</v>
      </c>
      <c r="AB591" s="17">
        <v>230005</v>
      </c>
      <c r="AD591" s="17">
        <v>92370</v>
      </c>
      <c r="AF591" s="17">
        <v>78376</v>
      </c>
      <c r="AH591" s="17">
        <v>13994</v>
      </c>
      <c r="AJ591" s="17">
        <v>403043</v>
      </c>
      <c r="AL591" s="17">
        <v>371484</v>
      </c>
      <c r="AN591" s="17">
        <v>13982</v>
      </c>
      <c r="AP591" s="172">
        <v>11959</v>
      </c>
      <c r="AR591" s="17">
        <v>4631909</v>
      </c>
      <c r="AT591" s="17">
        <v>141566826</v>
      </c>
      <c r="AV591" s="185">
        <v>173.62</v>
      </c>
      <c r="AW591" s="1" t="s">
        <v>5655</v>
      </c>
      <c r="AX591" s="1" t="str">
        <f t="shared" si="9"/>
        <v>No</v>
      </c>
    </row>
    <row r="592" spans="1:50" x14ac:dyDescent="0.2">
      <c r="A592" s="1" t="s">
        <v>306</v>
      </c>
      <c r="B592" s="1" t="s">
        <v>307</v>
      </c>
      <c r="C592" s="1" t="s">
        <v>14</v>
      </c>
      <c r="D592" s="174">
        <v>4042</v>
      </c>
      <c r="E592" s="177">
        <v>40042</v>
      </c>
      <c r="F592" s="1" t="s">
        <v>196</v>
      </c>
      <c r="G592" s="1" t="s">
        <v>192</v>
      </c>
      <c r="H592" s="17">
        <v>749495</v>
      </c>
      <c r="I592" s="12">
        <v>99</v>
      </c>
      <c r="J592" s="1" t="s">
        <v>10</v>
      </c>
      <c r="K592" s="1" t="s">
        <v>8</v>
      </c>
      <c r="L592" s="4">
        <v>29</v>
      </c>
      <c r="N592" s="186">
        <v>0</v>
      </c>
      <c r="P592" s="14">
        <v>16.390599999999999</v>
      </c>
      <c r="R592" s="14">
        <v>16.2547</v>
      </c>
      <c r="T592" s="14">
        <v>1.9544999999999999</v>
      </c>
      <c r="V592" s="17">
        <v>0</v>
      </c>
      <c r="X592" s="17">
        <v>1096913</v>
      </c>
      <c r="Z592" s="17">
        <v>955505</v>
      </c>
      <c r="AB592" s="17">
        <v>141408</v>
      </c>
      <c r="AD592" s="17">
        <v>71205</v>
      </c>
      <c r="AF592" s="17">
        <v>58296</v>
      </c>
      <c r="AH592" s="17">
        <v>12909</v>
      </c>
      <c r="AJ592" s="17">
        <v>0</v>
      </c>
      <c r="AL592" s="17">
        <v>0</v>
      </c>
      <c r="AN592" s="17">
        <v>0</v>
      </c>
      <c r="AP592" s="172">
        <v>0</v>
      </c>
      <c r="AR592" s="17">
        <v>113940</v>
      </c>
      <c r="AT592" s="17">
        <v>1852055</v>
      </c>
      <c r="AV592" s="185">
        <v>0</v>
      </c>
      <c r="AW592" s="1" t="s">
        <v>5655</v>
      </c>
      <c r="AX592" s="1" t="str">
        <f t="shared" si="9"/>
        <v>No</v>
      </c>
    </row>
    <row r="593" spans="1:50" x14ac:dyDescent="0.2">
      <c r="A593" s="1" t="s">
        <v>863</v>
      </c>
      <c r="B593" s="1" t="s">
        <v>864</v>
      </c>
      <c r="C593" s="1" t="s">
        <v>52</v>
      </c>
      <c r="D593" s="174">
        <v>1014</v>
      </c>
      <c r="E593" s="177">
        <v>10014</v>
      </c>
      <c r="F593" s="1" t="s">
        <v>196</v>
      </c>
      <c r="G593" s="1" t="s">
        <v>192</v>
      </c>
      <c r="H593" s="17">
        <v>486514</v>
      </c>
      <c r="I593" s="12">
        <v>99</v>
      </c>
      <c r="J593" s="1" t="s">
        <v>15</v>
      </c>
      <c r="K593" s="1" t="s">
        <v>12</v>
      </c>
      <c r="L593" s="4">
        <v>10</v>
      </c>
      <c r="N593" s="186">
        <v>0</v>
      </c>
      <c r="P593" s="14">
        <v>13.412699999999999</v>
      </c>
      <c r="R593" s="14">
        <v>4.6230000000000002</v>
      </c>
      <c r="T593" s="14">
        <v>2.4053</v>
      </c>
      <c r="V593" s="17">
        <v>0</v>
      </c>
      <c r="X593" s="17">
        <v>0</v>
      </c>
      <c r="Z593" s="17">
        <v>274973</v>
      </c>
      <c r="AB593" s="17">
        <v>0</v>
      </c>
      <c r="AD593" s="17">
        <v>0</v>
      </c>
      <c r="AF593" s="17">
        <v>20501</v>
      </c>
      <c r="AH593" s="17">
        <v>0</v>
      </c>
      <c r="AJ593" s="17">
        <v>0</v>
      </c>
      <c r="AL593" s="17">
        <v>0</v>
      </c>
      <c r="AN593" s="17">
        <v>0</v>
      </c>
      <c r="AP593" s="172">
        <v>0</v>
      </c>
      <c r="AR593" s="17">
        <v>49312</v>
      </c>
      <c r="AT593" s="17">
        <v>227969</v>
      </c>
      <c r="AV593" s="185">
        <v>0</v>
      </c>
      <c r="AW593" s="1" t="s">
        <v>5655</v>
      </c>
      <c r="AX593" s="1" t="str">
        <f t="shared" si="9"/>
        <v>No</v>
      </c>
    </row>
    <row r="594" spans="1:50" x14ac:dyDescent="0.2">
      <c r="A594" s="1" t="s">
        <v>863</v>
      </c>
      <c r="B594" s="1" t="s">
        <v>864</v>
      </c>
      <c r="C594" s="1" t="s">
        <v>52</v>
      </c>
      <c r="D594" s="174">
        <v>1014</v>
      </c>
      <c r="E594" s="177">
        <v>10014</v>
      </c>
      <c r="F594" s="1" t="s">
        <v>196</v>
      </c>
      <c r="G594" s="1" t="s">
        <v>192</v>
      </c>
      <c r="H594" s="17">
        <v>486514</v>
      </c>
      <c r="I594" s="12">
        <v>99</v>
      </c>
      <c r="J594" s="1" t="s">
        <v>10</v>
      </c>
      <c r="K594" s="1" t="s">
        <v>12</v>
      </c>
      <c r="L594" s="4">
        <v>38</v>
      </c>
      <c r="N594" s="186">
        <v>0</v>
      </c>
      <c r="P594" s="14">
        <v>15.3431</v>
      </c>
      <c r="R594" s="14">
        <v>6.5540000000000003</v>
      </c>
      <c r="T594" s="14">
        <v>2.2334000000000001</v>
      </c>
      <c r="V594" s="17">
        <v>0</v>
      </c>
      <c r="X594" s="17">
        <v>782673</v>
      </c>
      <c r="Z594" s="17">
        <v>674346</v>
      </c>
      <c r="AB594" s="17">
        <v>108327</v>
      </c>
      <c r="AD594" s="17">
        <v>50249</v>
      </c>
      <c r="AF594" s="17">
        <v>43951</v>
      </c>
      <c r="AH594" s="17">
        <v>6298</v>
      </c>
      <c r="AJ594" s="17">
        <v>0</v>
      </c>
      <c r="AL594" s="17">
        <v>0</v>
      </c>
      <c r="AN594" s="17">
        <v>0</v>
      </c>
      <c r="AP594" s="172">
        <v>0</v>
      </c>
      <c r="AR594" s="17">
        <v>98158</v>
      </c>
      <c r="AT594" s="17">
        <v>643328</v>
      </c>
      <c r="AV594" s="185">
        <v>0</v>
      </c>
      <c r="AW594" s="1" t="s">
        <v>5655</v>
      </c>
      <c r="AX594" s="1" t="str">
        <f t="shared" si="9"/>
        <v>No</v>
      </c>
    </row>
    <row r="595" spans="1:50" x14ac:dyDescent="0.2">
      <c r="A595" s="1" t="s">
        <v>1079</v>
      </c>
      <c r="B595" s="1" t="s">
        <v>1080</v>
      </c>
      <c r="C595" s="1" t="s">
        <v>52</v>
      </c>
      <c r="D595" s="174">
        <v>1118</v>
      </c>
      <c r="E595" s="177">
        <v>10118</v>
      </c>
      <c r="F595" s="1" t="s">
        <v>196</v>
      </c>
      <c r="G595" s="1" t="s">
        <v>192</v>
      </c>
      <c r="H595" s="17">
        <v>4181019</v>
      </c>
      <c r="I595" s="12">
        <v>98</v>
      </c>
      <c r="J595" s="1" t="s">
        <v>10</v>
      </c>
      <c r="K595" s="1" t="s">
        <v>12</v>
      </c>
      <c r="L595" s="4">
        <v>65</v>
      </c>
      <c r="N595" s="186">
        <v>0</v>
      </c>
      <c r="P595" s="14">
        <v>13.5786</v>
      </c>
      <c r="R595" s="14">
        <v>5.4606000000000003</v>
      </c>
      <c r="T595" s="14">
        <v>2.8618000000000001</v>
      </c>
      <c r="V595" s="17">
        <v>0</v>
      </c>
      <c r="X595" s="17">
        <v>1273016</v>
      </c>
      <c r="Z595" s="17">
        <v>1097583</v>
      </c>
      <c r="AB595" s="17">
        <v>175433</v>
      </c>
      <c r="AD595" s="17">
        <v>92755</v>
      </c>
      <c r="AF595" s="17">
        <v>80832</v>
      </c>
      <c r="AH595" s="17">
        <v>11923</v>
      </c>
      <c r="AJ595" s="17">
        <v>0</v>
      </c>
      <c r="AL595" s="17">
        <v>0</v>
      </c>
      <c r="AN595" s="17">
        <v>0</v>
      </c>
      <c r="AP595" s="172">
        <v>0</v>
      </c>
      <c r="AR595" s="17">
        <v>231325</v>
      </c>
      <c r="AT595" s="17">
        <v>1263179</v>
      </c>
      <c r="AV595" s="185">
        <v>0</v>
      </c>
      <c r="AW595" s="1" t="s">
        <v>5655</v>
      </c>
      <c r="AX595" s="1" t="str">
        <f t="shared" si="9"/>
        <v>No</v>
      </c>
    </row>
    <row r="596" spans="1:50" x14ac:dyDescent="0.2">
      <c r="A596" s="1" t="s">
        <v>5966</v>
      </c>
      <c r="B596" s="1" t="s">
        <v>359</v>
      </c>
      <c r="C596" s="1" t="s">
        <v>62</v>
      </c>
      <c r="D596" s="174">
        <v>4228</v>
      </c>
      <c r="E596" s="177">
        <v>40228</v>
      </c>
      <c r="F596" s="1" t="s">
        <v>194</v>
      </c>
      <c r="G596" s="1" t="s">
        <v>192</v>
      </c>
      <c r="H596" s="17">
        <v>1249442</v>
      </c>
      <c r="I596" s="12">
        <v>98</v>
      </c>
      <c r="J596" s="1" t="s">
        <v>10</v>
      </c>
      <c r="K596" s="1" t="s">
        <v>8</v>
      </c>
      <c r="L596" s="4">
        <v>22</v>
      </c>
      <c r="N596" s="186">
        <v>0</v>
      </c>
      <c r="P596" s="14">
        <v>15.033899999999999</v>
      </c>
      <c r="R596" s="14">
        <v>9.2415000000000003</v>
      </c>
      <c r="T596" s="14">
        <v>2.4283000000000001</v>
      </c>
      <c r="V596" s="17">
        <v>0</v>
      </c>
      <c r="X596" s="17">
        <v>488603</v>
      </c>
      <c r="Z596" s="17">
        <v>445889</v>
      </c>
      <c r="AB596" s="17">
        <v>42714</v>
      </c>
      <c r="AD596" s="17">
        <v>36474</v>
      </c>
      <c r="AF596" s="17">
        <v>29659</v>
      </c>
      <c r="AH596" s="17">
        <v>6815</v>
      </c>
      <c r="AJ596" s="17">
        <v>0</v>
      </c>
      <c r="AL596" s="17">
        <v>0</v>
      </c>
      <c r="AN596" s="17">
        <v>0</v>
      </c>
      <c r="AP596" s="172">
        <v>0</v>
      </c>
      <c r="AR596" s="17">
        <v>72022</v>
      </c>
      <c r="AT596" s="17">
        <v>665591</v>
      </c>
      <c r="AV596" s="185">
        <v>0</v>
      </c>
      <c r="AW596" s="1" t="s">
        <v>5655</v>
      </c>
      <c r="AX596" s="1" t="str">
        <f t="shared" si="9"/>
        <v>No</v>
      </c>
    </row>
    <row r="597" spans="1:50" x14ac:dyDescent="0.2">
      <c r="A597" s="1" t="s">
        <v>785</v>
      </c>
      <c r="B597" s="1" t="s">
        <v>786</v>
      </c>
      <c r="C597" s="1" t="s">
        <v>66</v>
      </c>
      <c r="D597" s="174">
        <v>2128</v>
      </c>
      <c r="E597" s="177">
        <v>20128</v>
      </c>
      <c r="F597" s="1" t="s">
        <v>208</v>
      </c>
      <c r="G597" s="1" t="s">
        <v>192</v>
      </c>
      <c r="H597" s="17">
        <v>18351295</v>
      </c>
      <c r="I597" s="12">
        <v>98</v>
      </c>
      <c r="J597" s="1" t="s">
        <v>22</v>
      </c>
      <c r="K597" s="1" t="s">
        <v>8</v>
      </c>
      <c r="L597" s="4">
        <v>98</v>
      </c>
      <c r="N597" s="186">
        <v>0</v>
      </c>
      <c r="P597" s="14">
        <v>19.476500000000001</v>
      </c>
      <c r="R597" s="14">
        <v>38</v>
      </c>
      <c r="T597" s="14">
        <v>13.737399999999999</v>
      </c>
      <c r="V597" s="17">
        <v>5259716</v>
      </c>
      <c r="X597" s="17">
        <v>5259716</v>
      </c>
      <c r="Z597" s="17">
        <v>3500750</v>
      </c>
      <c r="AB597" s="17">
        <v>1758966</v>
      </c>
      <c r="AD597" s="17">
        <v>263371</v>
      </c>
      <c r="AF597" s="17">
        <v>179742</v>
      </c>
      <c r="AH597" s="17">
        <v>83629</v>
      </c>
      <c r="AJ597" s="17">
        <v>0</v>
      </c>
      <c r="AL597" s="17">
        <v>0</v>
      </c>
      <c r="AN597" s="17">
        <v>0</v>
      </c>
      <c r="AP597" s="172">
        <v>0</v>
      </c>
      <c r="AR597" s="17">
        <v>2469185</v>
      </c>
      <c r="AT597" s="17">
        <v>93829030</v>
      </c>
      <c r="AV597" s="185">
        <v>497.9</v>
      </c>
      <c r="AW597" s="1" t="s">
        <v>5655</v>
      </c>
      <c r="AX597" s="1" t="str">
        <f t="shared" si="9"/>
        <v>No</v>
      </c>
    </row>
    <row r="598" spans="1:50" x14ac:dyDescent="0.2">
      <c r="A598" s="1" t="s">
        <v>444</v>
      </c>
      <c r="B598" s="1" t="s">
        <v>443</v>
      </c>
      <c r="C598" s="1" t="s">
        <v>32</v>
      </c>
      <c r="D598" s="174">
        <v>1055</v>
      </c>
      <c r="E598" s="177">
        <v>10055</v>
      </c>
      <c r="F598" s="1" t="s">
        <v>191</v>
      </c>
      <c r="G598" s="1" t="s">
        <v>192</v>
      </c>
      <c r="H598" s="17">
        <v>562839</v>
      </c>
      <c r="I598" s="12">
        <v>98</v>
      </c>
      <c r="J598" s="1" t="s">
        <v>11</v>
      </c>
      <c r="K598" s="1" t="s">
        <v>8</v>
      </c>
      <c r="L598" s="4">
        <v>98</v>
      </c>
      <c r="N598" s="186">
        <v>0</v>
      </c>
      <c r="P598" s="14">
        <v>11.105</v>
      </c>
      <c r="R598" s="14">
        <v>3.3218999999999999</v>
      </c>
      <c r="T598" s="14">
        <v>22.674299999999999</v>
      </c>
      <c r="V598" s="17">
        <v>3762938</v>
      </c>
      <c r="X598" s="17">
        <v>4154996</v>
      </c>
      <c r="Z598" s="17">
        <v>3762062</v>
      </c>
      <c r="AB598" s="17">
        <v>392934</v>
      </c>
      <c r="AD598" s="17">
        <v>361704</v>
      </c>
      <c r="AF598" s="17">
        <v>338773</v>
      </c>
      <c r="AH598" s="17">
        <v>22931</v>
      </c>
      <c r="AJ598" s="17">
        <v>0</v>
      </c>
      <c r="AL598" s="17">
        <v>0</v>
      </c>
      <c r="AN598" s="17">
        <v>0</v>
      </c>
      <c r="AP598" s="172">
        <v>0</v>
      </c>
      <c r="AR598" s="17">
        <v>7681447</v>
      </c>
      <c r="AT598" s="17">
        <v>25517192</v>
      </c>
      <c r="AV598" s="185">
        <v>507.5</v>
      </c>
      <c r="AW598" s="1" t="s">
        <v>5655</v>
      </c>
      <c r="AX598" s="1" t="str">
        <f t="shared" si="9"/>
        <v>No</v>
      </c>
    </row>
    <row r="599" spans="1:50" x14ac:dyDescent="0.2">
      <c r="A599" s="1" t="s">
        <v>1079</v>
      </c>
      <c r="B599" s="1" t="s">
        <v>1080</v>
      </c>
      <c r="C599" s="1" t="s">
        <v>52</v>
      </c>
      <c r="D599" s="174">
        <v>1118</v>
      </c>
      <c r="E599" s="177">
        <v>10118</v>
      </c>
      <c r="F599" s="1" t="s">
        <v>196</v>
      </c>
      <c r="G599" s="1" t="s">
        <v>192</v>
      </c>
      <c r="H599" s="17">
        <v>4181019</v>
      </c>
      <c r="I599" s="12">
        <v>98</v>
      </c>
      <c r="J599" s="1" t="s">
        <v>11</v>
      </c>
      <c r="K599" s="1" t="s">
        <v>12</v>
      </c>
      <c r="L599" s="4">
        <v>33</v>
      </c>
      <c r="N599" s="186">
        <v>0</v>
      </c>
      <c r="P599" s="14">
        <v>13.583</v>
      </c>
      <c r="R599" s="14">
        <v>5.15</v>
      </c>
      <c r="T599" s="14">
        <v>6.9988999999999999</v>
      </c>
      <c r="V599" s="17">
        <v>1159168</v>
      </c>
      <c r="X599" s="17">
        <v>1157285</v>
      </c>
      <c r="Z599" s="17">
        <v>1157285</v>
      </c>
      <c r="AB599" s="17">
        <v>0</v>
      </c>
      <c r="AD599" s="17">
        <v>85201</v>
      </c>
      <c r="AF599" s="17">
        <v>85201</v>
      </c>
      <c r="AH599" s="17">
        <v>0</v>
      </c>
      <c r="AJ599" s="17">
        <v>0</v>
      </c>
      <c r="AL599" s="17">
        <v>0</v>
      </c>
      <c r="AN599" s="17">
        <v>0</v>
      </c>
      <c r="AP599" s="172">
        <v>0</v>
      </c>
      <c r="AR599" s="17">
        <v>596313</v>
      </c>
      <c r="AT599" s="17">
        <v>3071011</v>
      </c>
      <c r="AV599" s="185">
        <v>244.5</v>
      </c>
      <c r="AW599" s="1" t="s">
        <v>5655</v>
      </c>
      <c r="AX599" s="1" t="str">
        <f t="shared" si="9"/>
        <v>No</v>
      </c>
    </row>
    <row r="600" spans="1:50" x14ac:dyDescent="0.2">
      <c r="A600" s="1" t="s">
        <v>5966</v>
      </c>
      <c r="B600" s="1" t="s">
        <v>359</v>
      </c>
      <c r="C600" s="1" t="s">
        <v>62</v>
      </c>
      <c r="D600" s="174">
        <v>4228</v>
      </c>
      <c r="E600" s="177">
        <v>40228</v>
      </c>
      <c r="F600" s="1" t="s">
        <v>194</v>
      </c>
      <c r="G600" s="1" t="s">
        <v>192</v>
      </c>
      <c r="H600" s="17">
        <v>1249442</v>
      </c>
      <c r="I600" s="12">
        <v>98</v>
      </c>
      <c r="J600" s="1" t="s">
        <v>15</v>
      </c>
      <c r="K600" s="1" t="s">
        <v>12</v>
      </c>
      <c r="L600" s="4">
        <v>76</v>
      </c>
      <c r="N600" s="186">
        <v>0</v>
      </c>
      <c r="P600" s="14">
        <v>38.556399999999996</v>
      </c>
      <c r="R600" s="14">
        <v>7.9604999999999997</v>
      </c>
      <c r="T600" s="14">
        <v>5.0193000000000003</v>
      </c>
      <c r="V600" s="17">
        <v>0</v>
      </c>
      <c r="X600" s="17">
        <v>0</v>
      </c>
      <c r="Z600" s="17">
        <v>2618479</v>
      </c>
      <c r="AB600" s="17">
        <v>0</v>
      </c>
      <c r="AD600" s="17">
        <v>0</v>
      </c>
      <c r="AF600" s="17">
        <v>67913</v>
      </c>
      <c r="AH600" s="17">
        <v>0</v>
      </c>
      <c r="AJ600" s="17">
        <v>0</v>
      </c>
      <c r="AL600" s="17">
        <v>0</v>
      </c>
      <c r="AN600" s="17">
        <v>0</v>
      </c>
      <c r="AP600" s="172">
        <v>0</v>
      </c>
      <c r="AR600" s="17">
        <v>340877</v>
      </c>
      <c r="AT600" s="17">
        <v>2713566</v>
      </c>
      <c r="AV600" s="185">
        <v>0</v>
      </c>
      <c r="AW600" s="1" t="s">
        <v>5655</v>
      </c>
      <c r="AX600" s="1" t="str">
        <f t="shared" si="9"/>
        <v>No</v>
      </c>
    </row>
    <row r="601" spans="1:50" x14ac:dyDescent="0.2">
      <c r="A601" s="1" t="s">
        <v>5967</v>
      </c>
      <c r="B601" s="1" t="s">
        <v>434</v>
      </c>
      <c r="C601" s="1" t="s">
        <v>40</v>
      </c>
      <c r="D601" s="174">
        <v>4078</v>
      </c>
      <c r="E601" s="177">
        <v>40078</v>
      </c>
      <c r="F601" s="1" t="s">
        <v>194</v>
      </c>
      <c r="G601" s="1" t="s">
        <v>192</v>
      </c>
      <c r="H601" s="17">
        <v>4515419</v>
      </c>
      <c r="I601" s="12">
        <v>97</v>
      </c>
      <c r="J601" s="1" t="s">
        <v>22</v>
      </c>
      <c r="K601" s="1" t="s">
        <v>12</v>
      </c>
      <c r="L601" s="4">
        <v>29</v>
      </c>
      <c r="N601" s="186">
        <v>0</v>
      </c>
      <c r="P601" s="14">
        <v>23.6175</v>
      </c>
      <c r="R601" s="14">
        <v>21.218800000000002</v>
      </c>
      <c r="T601" s="14">
        <v>15.7972</v>
      </c>
      <c r="V601" s="17">
        <v>516056</v>
      </c>
      <c r="X601" s="17">
        <v>815248</v>
      </c>
      <c r="Z601" s="17">
        <v>491291</v>
      </c>
      <c r="AB601" s="17">
        <v>323957</v>
      </c>
      <c r="AD601" s="17">
        <v>37650</v>
      </c>
      <c r="AF601" s="17">
        <v>20802</v>
      </c>
      <c r="AH601" s="17">
        <v>16848</v>
      </c>
      <c r="AJ601" s="17">
        <v>0</v>
      </c>
      <c r="AL601" s="17">
        <v>0</v>
      </c>
      <c r="AN601" s="17">
        <v>0</v>
      </c>
      <c r="AP601" s="172">
        <v>0</v>
      </c>
      <c r="AR601" s="17">
        <v>328614</v>
      </c>
      <c r="AT601" s="17">
        <v>6972780</v>
      </c>
      <c r="AV601" s="185">
        <v>462.48</v>
      </c>
      <c r="AW601" s="1" t="s">
        <v>5655</v>
      </c>
      <c r="AX601" s="1" t="str">
        <f t="shared" si="9"/>
        <v>No</v>
      </c>
    </row>
    <row r="602" spans="1:50" x14ac:dyDescent="0.2">
      <c r="A602" s="1" t="s">
        <v>5967</v>
      </c>
      <c r="B602" s="1" t="s">
        <v>434</v>
      </c>
      <c r="C602" s="1" t="s">
        <v>40</v>
      </c>
      <c r="D602" s="174">
        <v>4078</v>
      </c>
      <c r="E602" s="177">
        <v>40078</v>
      </c>
      <c r="F602" s="1" t="s">
        <v>194</v>
      </c>
      <c r="G602" s="1" t="s">
        <v>192</v>
      </c>
      <c r="H602" s="17">
        <v>4515419</v>
      </c>
      <c r="I602" s="12">
        <v>97</v>
      </c>
      <c r="J602" s="1" t="s">
        <v>11</v>
      </c>
      <c r="K602" s="1" t="s">
        <v>12</v>
      </c>
      <c r="L602" s="4">
        <v>43</v>
      </c>
      <c r="N602" s="186">
        <v>0</v>
      </c>
      <c r="P602" s="14">
        <v>14.733000000000001</v>
      </c>
      <c r="R602" s="14">
        <v>5.0999999999999996</v>
      </c>
      <c r="T602" s="14">
        <v>12.1721</v>
      </c>
      <c r="V602" s="17">
        <v>2669865</v>
      </c>
      <c r="X602" s="17">
        <v>2788035</v>
      </c>
      <c r="Z602" s="17">
        <v>2605470</v>
      </c>
      <c r="AB602" s="17">
        <v>182565</v>
      </c>
      <c r="AD602" s="17">
        <v>181597</v>
      </c>
      <c r="AF602" s="17">
        <v>176846</v>
      </c>
      <c r="AH602" s="17">
        <v>4751</v>
      </c>
      <c r="AJ602" s="17">
        <v>0</v>
      </c>
      <c r="AL602" s="17">
        <v>0</v>
      </c>
      <c r="AN602" s="17">
        <v>0</v>
      </c>
      <c r="AP602" s="172">
        <v>0</v>
      </c>
      <c r="AR602" s="17">
        <v>2152593</v>
      </c>
      <c r="AT602" s="17">
        <v>10978224</v>
      </c>
      <c r="AV602" s="185">
        <v>241.1</v>
      </c>
      <c r="AW602" s="1" t="s">
        <v>5655</v>
      </c>
      <c r="AX602" s="1" t="str">
        <f t="shared" si="9"/>
        <v>No</v>
      </c>
    </row>
    <row r="603" spans="1:50" x14ac:dyDescent="0.2">
      <c r="A603" s="1" t="s">
        <v>5967</v>
      </c>
      <c r="B603" s="1" t="s">
        <v>434</v>
      </c>
      <c r="C603" s="1" t="s">
        <v>40</v>
      </c>
      <c r="D603" s="174">
        <v>4078</v>
      </c>
      <c r="E603" s="177">
        <v>40078</v>
      </c>
      <c r="F603" s="1" t="s">
        <v>194</v>
      </c>
      <c r="G603" s="1" t="s">
        <v>192</v>
      </c>
      <c r="H603" s="17">
        <v>4515419</v>
      </c>
      <c r="I603" s="12">
        <v>97</v>
      </c>
      <c r="J603" s="1" t="s">
        <v>10</v>
      </c>
      <c r="K603" s="1" t="s">
        <v>12</v>
      </c>
      <c r="L603" s="4">
        <v>25</v>
      </c>
      <c r="N603" s="186">
        <v>0</v>
      </c>
      <c r="P603" s="14">
        <v>12.972</v>
      </c>
      <c r="R603" s="14">
        <v>7.4543999999999997</v>
      </c>
      <c r="T603" s="14">
        <v>1.5319</v>
      </c>
      <c r="V603" s="17">
        <v>0</v>
      </c>
      <c r="X603" s="17">
        <v>586915</v>
      </c>
      <c r="Z603" s="17">
        <v>528219</v>
      </c>
      <c r="AB603" s="17">
        <v>58696</v>
      </c>
      <c r="AD603" s="17">
        <v>44978</v>
      </c>
      <c r="AF603" s="17">
        <v>40720</v>
      </c>
      <c r="AH603" s="17">
        <v>4258</v>
      </c>
      <c r="AJ603" s="17">
        <v>0</v>
      </c>
      <c r="AL603" s="17">
        <v>0</v>
      </c>
      <c r="AN603" s="17">
        <v>0</v>
      </c>
      <c r="AP603" s="172">
        <v>0</v>
      </c>
      <c r="AR603" s="17">
        <v>62377</v>
      </c>
      <c r="AT603" s="17">
        <v>464982</v>
      </c>
      <c r="AV603" s="185">
        <v>0</v>
      </c>
      <c r="AW603" s="1" t="s">
        <v>5655</v>
      </c>
      <c r="AX603" s="1" t="str">
        <f t="shared" si="9"/>
        <v>No</v>
      </c>
    </row>
    <row r="604" spans="1:50" x14ac:dyDescent="0.2">
      <c r="A604" s="1" t="s">
        <v>790</v>
      </c>
      <c r="B604" s="1" t="s">
        <v>791</v>
      </c>
      <c r="C604" s="1" t="s">
        <v>20</v>
      </c>
      <c r="D604" s="174">
        <v>9079</v>
      </c>
      <c r="E604" s="177">
        <v>90079</v>
      </c>
      <c r="F604" s="1" t="s">
        <v>196</v>
      </c>
      <c r="G604" s="1" t="s">
        <v>192</v>
      </c>
      <c r="H604" s="17">
        <v>345580</v>
      </c>
      <c r="I604" s="12">
        <v>96</v>
      </c>
      <c r="J604" s="1" t="s">
        <v>10</v>
      </c>
      <c r="K604" s="1" t="s">
        <v>8</v>
      </c>
      <c r="L604" s="4">
        <v>30</v>
      </c>
      <c r="N604" s="186">
        <v>0</v>
      </c>
      <c r="P604" s="14">
        <v>14.795400000000001</v>
      </c>
      <c r="R604" s="14">
        <v>11.528499999999999</v>
      </c>
      <c r="T604" s="14">
        <v>2.3378999999999999</v>
      </c>
      <c r="V604" s="17">
        <v>0</v>
      </c>
      <c r="X604" s="17">
        <v>1183817</v>
      </c>
      <c r="Z604" s="17">
        <v>989084</v>
      </c>
      <c r="AB604" s="17">
        <v>194733</v>
      </c>
      <c r="AD604" s="17">
        <v>75800</v>
      </c>
      <c r="AF604" s="17">
        <v>66851</v>
      </c>
      <c r="AH604" s="17">
        <v>8949</v>
      </c>
      <c r="AJ604" s="17">
        <v>0</v>
      </c>
      <c r="AL604" s="17">
        <v>0</v>
      </c>
      <c r="AN604" s="17">
        <v>0</v>
      </c>
      <c r="AP604" s="172">
        <v>0</v>
      </c>
      <c r="AR604" s="17">
        <v>156292</v>
      </c>
      <c r="AT604" s="17">
        <v>1801819</v>
      </c>
      <c r="AV604" s="185">
        <v>0</v>
      </c>
      <c r="AW604" s="1" t="s">
        <v>5655</v>
      </c>
      <c r="AX604" s="1" t="str">
        <f t="shared" si="9"/>
        <v>No</v>
      </c>
    </row>
    <row r="605" spans="1:50" x14ac:dyDescent="0.2">
      <c r="A605" s="1" t="s">
        <v>1932</v>
      </c>
      <c r="B605" s="1" t="s">
        <v>1933</v>
      </c>
      <c r="C605" s="1" t="s">
        <v>50</v>
      </c>
      <c r="D605" s="174" t="s">
        <v>1934</v>
      </c>
      <c r="E605" s="177" t="s">
        <v>1935</v>
      </c>
      <c r="F605" s="1" t="s">
        <v>242</v>
      </c>
      <c r="G605" s="1" t="s">
        <v>229</v>
      </c>
      <c r="H605" s="17">
        <v>0</v>
      </c>
      <c r="I605" s="12">
        <v>96</v>
      </c>
      <c r="J605" s="1" t="s">
        <v>11</v>
      </c>
      <c r="K605" s="1" t="s">
        <v>8</v>
      </c>
      <c r="L605" s="4">
        <v>5</v>
      </c>
      <c r="N605" s="186">
        <v>0</v>
      </c>
      <c r="P605" s="14">
        <v>15.157400000000001</v>
      </c>
      <c r="R605" s="14">
        <v>0</v>
      </c>
      <c r="T605" s="14">
        <v>3.7683</v>
      </c>
      <c r="V605" s="17">
        <v>0</v>
      </c>
      <c r="X605" s="17">
        <v>0</v>
      </c>
      <c r="Z605" s="17">
        <v>281974</v>
      </c>
      <c r="AB605" s="17">
        <v>0</v>
      </c>
      <c r="AD605" s="17">
        <v>0</v>
      </c>
      <c r="AF605" s="17">
        <v>18603</v>
      </c>
      <c r="AH605" s="17">
        <v>0</v>
      </c>
      <c r="AJ605" s="17">
        <v>0</v>
      </c>
      <c r="AL605" s="17">
        <v>0</v>
      </c>
      <c r="AN605" s="17">
        <v>0</v>
      </c>
      <c r="AP605" s="172">
        <v>0</v>
      </c>
      <c r="AR605" s="17">
        <v>70102</v>
      </c>
      <c r="AT605" s="17">
        <v>0</v>
      </c>
      <c r="AV605" s="185">
        <v>0</v>
      </c>
      <c r="AW605" s="1" t="s">
        <v>5655</v>
      </c>
      <c r="AX605" s="1" t="str">
        <f t="shared" si="9"/>
        <v>No</v>
      </c>
    </row>
    <row r="606" spans="1:50" x14ac:dyDescent="0.2">
      <c r="A606" s="1" t="s">
        <v>790</v>
      </c>
      <c r="B606" s="1" t="s">
        <v>791</v>
      </c>
      <c r="C606" s="1" t="s">
        <v>20</v>
      </c>
      <c r="D606" s="174">
        <v>9079</v>
      </c>
      <c r="E606" s="177">
        <v>90079</v>
      </c>
      <c r="F606" s="1" t="s">
        <v>196</v>
      </c>
      <c r="G606" s="1" t="s">
        <v>192</v>
      </c>
      <c r="H606" s="17">
        <v>345580</v>
      </c>
      <c r="I606" s="12">
        <v>96</v>
      </c>
      <c r="J606" s="1" t="s">
        <v>13</v>
      </c>
      <c r="K606" s="1" t="s">
        <v>12</v>
      </c>
      <c r="L606" s="4">
        <v>9</v>
      </c>
      <c r="N606" s="186">
        <v>0</v>
      </c>
      <c r="P606" s="14">
        <v>61.305300000000003</v>
      </c>
      <c r="R606" s="14">
        <v>74.843900000000005</v>
      </c>
      <c r="T606" s="14">
        <v>4.0928000000000004</v>
      </c>
      <c r="V606" s="17">
        <v>0</v>
      </c>
      <c r="X606" s="17">
        <v>287951</v>
      </c>
      <c r="Z606" s="17">
        <v>287951</v>
      </c>
      <c r="AB606" s="17">
        <v>0</v>
      </c>
      <c r="AD606" s="17">
        <v>4697</v>
      </c>
      <c r="AF606" s="17">
        <v>4697</v>
      </c>
      <c r="AH606" s="17">
        <v>0</v>
      </c>
      <c r="AJ606" s="17">
        <v>0</v>
      </c>
      <c r="AL606" s="17">
        <v>0</v>
      </c>
      <c r="AN606" s="17">
        <v>0</v>
      </c>
      <c r="AP606" s="172">
        <v>0</v>
      </c>
      <c r="AR606" s="17">
        <v>19224</v>
      </c>
      <c r="AT606" s="17">
        <v>1438799</v>
      </c>
      <c r="AV606" s="185">
        <v>0</v>
      </c>
      <c r="AW606" s="1" t="s">
        <v>5655</v>
      </c>
      <c r="AX606" s="1" t="str">
        <f t="shared" si="9"/>
        <v>No</v>
      </c>
    </row>
    <row r="607" spans="1:50" x14ac:dyDescent="0.2">
      <c r="A607" s="1" t="s">
        <v>1932</v>
      </c>
      <c r="B607" s="1" t="s">
        <v>1933</v>
      </c>
      <c r="C607" s="1" t="s">
        <v>50</v>
      </c>
      <c r="D607" s="174" t="s">
        <v>1934</v>
      </c>
      <c r="E607" s="177" t="s">
        <v>1935</v>
      </c>
      <c r="F607" s="1" t="s">
        <v>242</v>
      </c>
      <c r="G607" s="1" t="s">
        <v>229</v>
      </c>
      <c r="H607" s="17">
        <v>0</v>
      </c>
      <c r="I607" s="12">
        <v>96</v>
      </c>
      <c r="J607" s="1" t="s">
        <v>10</v>
      </c>
      <c r="K607" s="1" t="s">
        <v>8</v>
      </c>
      <c r="L607" s="4">
        <v>91</v>
      </c>
      <c r="N607" s="186">
        <v>0</v>
      </c>
      <c r="P607" s="14">
        <v>12.9565</v>
      </c>
      <c r="R607" s="14">
        <v>0</v>
      </c>
      <c r="T607" s="14">
        <v>1.1989000000000001</v>
      </c>
      <c r="V607" s="17">
        <v>0</v>
      </c>
      <c r="X607" s="17">
        <v>0</v>
      </c>
      <c r="Z607" s="17">
        <v>2000037</v>
      </c>
      <c r="AB607" s="17">
        <v>0</v>
      </c>
      <c r="AD607" s="17">
        <v>0</v>
      </c>
      <c r="AF607" s="17">
        <v>154366</v>
      </c>
      <c r="AH607" s="17">
        <v>0</v>
      </c>
      <c r="AJ607" s="17">
        <v>0</v>
      </c>
      <c r="AL607" s="17">
        <v>0</v>
      </c>
      <c r="AN607" s="17">
        <v>0</v>
      </c>
      <c r="AP607" s="172">
        <v>0</v>
      </c>
      <c r="AR607" s="17">
        <v>185067</v>
      </c>
      <c r="AT607" s="17">
        <v>0</v>
      </c>
      <c r="AV607" s="185">
        <v>0</v>
      </c>
      <c r="AW607" s="1" t="s">
        <v>5655</v>
      </c>
      <c r="AX607" s="1" t="str">
        <f t="shared" si="9"/>
        <v>No</v>
      </c>
    </row>
    <row r="608" spans="1:50" x14ac:dyDescent="0.2">
      <c r="A608" s="1" t="s">
        <v>790</v>
      </c>
      <c r="B608" s="1" t="s">
        <v>791</v>
      </c>
      <c r="C608" s="1" t="s">
        <v>20</v>
      </c>
      <c r="D608" s="174">
        <v>9079</v>
      </c>
      <c r="E608" s="177">
        <v>90079</v>
      </c>
      <c r="F608" s="1" t="s">
        <v>196</v>
      </c>
      <c r="G608" s="1" t="s">
        <v>192</v>
      </c>
      <c r="H608" s="17">
        <v>345580</v>
      </c>
      <c r="I608" s="12">
        <v>96</v>
      </c>
      <c r="J608" s="1" t="s">
        <v>11</v>
      </c>
      <c r="K608" s="1" t="s">
        <v>8</v>
      </c>
      <c r="L608" s="4">
        <v>57</v>
      </c>
      <c r="N608" s="186">
        <v>0</v>
      </c>
      <c r="P608" s="14">
        <v>14.6806</v>
      </c>
      <c r="R608" s="14">
        <v>9.6903000000000006</v>
      </c>
      <c r="T608" s="14">
        <v>17.0291</v>
      </c>
      <c r="V608" s="17">
        <v>3723627</v>
      </c>
      <c r="X608" s="17">
        <v>3808757</v>
      </c>
      <c r="Z608" s="17">
        <v>3402692</v>
      </c>
      <c r="AB608" s="17">
        <v>406065</v>
      </c>
      <c r="AD608" s="17">
        <v>246941</v>
      </c>
      <c r="AF608" s="17">
        <v>231781</v>
      </c>
      <c r="AH608" s="17">
        <v>15160</v>
      </c>
      <c r="AJ608" s="17">
        <v>0</v>
      </c>
      <c r="AL608" s="17">
        <v>0</v>
      </c>
      <c r="AN608" s="17">
        <v>0</v>
      </c>
      <c r="AP608" s="172">
        <v>0</v>
      </c>
      <c r="AR608" s="17">
        <v>3947023</v>
      </c>
      <c r="AT608" s="17">
        <v>38247959</v>
      </c>
      <c r="AV608" s="185">
        <v>509</v>
      </c>
      <c r="AW608" s="1" t="s">
        <v>5655</v>
      </c>
      <c r="AX608" s="1" t="str">
        <f t="shared" si="9"/>
        <v>No</v>
      </c>
    </row>
    <row r="609" spans="1:50" x14ac:dyDescent="0.2">
      <c r="A609" s="1" t="s">
        <v>2029</v>
      </c>
      <c r="B609" s="1" t="s">
        <v>2030</v>
      </c>
      <c r="C609" s="1" t="s">
        <v>88</v>
      </c>
      <c r="D609" s="174" t="s">
        <v>2031</v>
      </c>
      <c r="E609" s="177" t="s">
        <v>2032</v>
      </c>
      <c r="F609" s="1" t="s">
        <v>196</v>
      </c>
      <c r="G609" s="1" t="s">
        <v>229</v>
      </c>
      <c r="H609" s="17">
        <v>0</v>
      </c>
      <c r="I609" s="12">
        <v>95</v>
      </c>
      <c r="J609" s="1" t="s">
        <v>10</v>
      </c>
      <c r="K609" s="1" t="s">
        <v>8</v>
      </c>
      <c r="L609" s="4">
        <v>95</v>
      </c>
      <c r="N609" s="186">
        <v>0</v>
      </c>
      <c r="P609" s="14">
        <v>18.344899999999999</v>
      </c>
      <c r="R609" s="14">
        <v>0</v>
      </c>
      <c r="T609" s="14">
        <v>1.0305</v>
      </c>
      <c r="V609" s="17">
        <v>0</v>
      </c>
      <c r="X609" s="17">
        <v>0</v>
      </c>
      <c r="Z609" s="17">
        <v>2166645</v>
      </c>
      <c r="AB609" s="17">
        <v>0</v>
      </c>
      <c r="AD609" s="17">
        <v>0</v>
      </c>
      <c r="AF609" s="17">
        <v>118106</v>
      </c>
      <c r="AH609" s="17">
        <v>0</v>
      </c>
      <c r="AJ609" s="17">
        <v>0</v>
      </c>
      <c r="AL609" s="17">
        <v>0</v>
      </c>
      <c r="AN609" s="17">
        <v>0</v>
      </c>
      <c r="AP609" s="172">
        <v>0</v>
      </c>
      <c r="AR609" s="17">
        <v>121712</v>
      </c>
      <c r="AT609" s="17">
        <v>0</v>
      </c>
      <c r="AV609" s="185">
        <v>0</v>
      </c>
      <c r="AW609" s="1" t="s">
        <v>5655</v>
      </c>
      <c r="AX609" s="1" t="str">
        <f t="shared" si="9"/>
        <v>No</v>
      </c>
    </row>
    <row r="610" spans="1:50" x14ac:dyDescent="0.2">
      <c r="A610" s="1" t="s">
        <v>5968</v>
      </c>
      <c r="B610" s="1" t="s">
        <v>712</v>
      </c>
      <c r="C610" s="1" t="s">
        <v>31</v>
      </c>
      <c r="D610" s="174">
        <v>8109</v>
      </c>
      <c r="E610" s="177">
        <v>80109</v>
      </c>
      <c r="F610" s="1" t="s">
        <v>239</v>
      </c>
      <c r="G610" s="1" t="s">
        <v>192</v>
      </c>
      <c r="H610" s="17">
        <v>2374203</v>
      </c>
      <c r="I610" s="12">
        <v>95</v>
      </c>
      <c r="J610" s="1" t="s">
        <v>13</v>
      </c>
      <c r="K610" s="1" t="s">
        <v>8</v>
      </c>
      <c r="L610" s="4">
        <v>95</v>
      </c>
      <c r="N610" s="186">
        <v>0</v>
      </c>
      <c r="P610" s="14">
        <v>39.466000000000001</v>
      </c>
      <c r="R610" s="14">
        <v>42.424500000000002</v>
      </c>
      <c r="T610" s="14">
        <v>3.8370000000000002</v>
      </c>
      <c r="V610" s="17">
        <v>0</v>
      </c>
      <c r="X610" s="17">
        <v>1874597</v>
      </c>
      <c r="Z610" s="17">
        <v>1874597</v>
      </c>
      <c r="AB610" s="17">
        <v>0</v>
      </c>
      <c r="AD610" s="17">
        <v>47499</v>
      </c>
      <c r="AF610" s="17">
        <v>47499</v>
      </c>
      <c r="AH610" s="17">
        <v>0</v>
      </c>
      <c r="AJ610" s="17">
        <v>0</v>
      </c>
      <c r="AL610" s="17">
        <v>0</v>
      </c>
      <c r="AN610" s="17">
        <v>0</v>
      </c>
      <c r="AP610" s="172">
        <v>0</v>
      </c>
      <c r="AR610" s="17">
        <v>182256</v>
      </c>
      <c r="AT610" s="17">
        <v>7732123</v>
      </c>
      <c r="AV610" s="185">
        <v>0</v>
      </c>
      <c r="AW610" s="1" t="s">
        <v>5655</v>
      </c>
      <c r="AX610" s="1" t="str">
        <f t="shared" si="9"/>
        <v>No</v>
      </c>
    </row>
    <row r="611" spans="1:50" x14ac:dyDescent="0.2">
      <c r="A611" s="1" t="s">
        <v>1936</v>
      </c>
      <c r="B611" s="1" t="s">
        <v>1937</v>
      </c>
      <c r="C611" s="1" t="s">
        <v>88</v>
      </c>
      <c r="D611" s="174" t="s">
        <v>1938</v>
      </c>
      <c r="E611" s="177" t="s">
        <v>1939</v>
      </c>
      <c r="F611" s="1" t="s">
        <v>196</v>
      </c>
      <c r="G611" s="1" t="s">
        <v>229</v>
      </c>
      <c r="H611" s="17">
        <v>0</v>
      </c>
      <c r="I611" s="12">
        <v>95</v>
      </c>
      <c r="J611" s="1" t="s">
        <v>11</v>
      </c>
      <c r="K611" s="1" t="s">
        <v>8</v>
      </c>
      <c r="L611" s="4">
        <v>7</v>
      </c>
      <c r="N611" s="186">
        <v>0</v>
      </c>
      <c r="P611" s="14">
        <v>22.927700000000002</v>
      </c>
      <c r="R611" s="14">
        <v>0</v>
      </c>
      <c r="T611" s="14">
        <v>2.0032000000000001</v>
      </c>
      <c r="V611" s="17">
        <v>0</v>
      </c>
      <c r="X611" s="17">
        <v>0</v>
      </c>
      <c r="Z611" s="17">
        <v>498723</v>
      </c>
      <c r="AB611" s="17">
        <v>0</v>
      </c>
      <c r="AD611" s="17">
        <v>0</v>
      </c>
      <c r="AF611" s="17">
        <v>21752</v>
      </c>
      <c r="AH611" s="17">
        <v>0</v>
      </c>
      <c r="AJ611" s="17">
        <v>0</v>
      </c>
      <c r="AL611" s="17">
        <v>0</v>
      </c>
      <c r="AN611" s="17">
        <v>0</v>
      </c>
      <c r="AP611" s="172">
        <v>0</v>
      </c>
      <c r="AR611" s="17">
        <v>43573</v>
      </c>
      <c r="AT611" s="17">
        <v>0</v>
      </c>
      <c r="AV611" s="185">
        <v>0</v>
      </c>
      <c r="AW611" s="1" t="s">
        <v>5655</v>
      </c>
      <c r="AX611" s="1" t="str">
        <f t="shared" si="9"/>
        <v>No</v>
      </c>
    </row>
    <row r="612" spans="1:50" x14ac:dyDescent="0.2">
      <c r="A612" s="1" t="s">
        <v>1936</v>
      </c>
      <c r="B612" s="1" t="s">
        <v>1937</v>
      </c>
      <c r="C612" s="1" t="s">
        <v>88</v>
      </c>
      <c r="D612" s="174" t="s">
        <v>1938</v>
      </c>
      <c r="E612" s="177" t="s">
        <v>1939</v>
      </c>
      <c r="F612" s="1" t="s">
        <v>196</v>
      </c>
      <c r="G612" s="1" t="s">
        <v>229</v>
      </c>
      <c r="H612" s="17">
        <v>0</v>
      </c>
      <c r="I612" s="12">
        <v>95</v>
      </c>
      <c r="J612" s="1" t="s">
        <v>10</v>
      </c>
      <c r="K612" s="1" t="s">
        <v>8</v>
      </c>
      <c r="L612" s="4">
        <v>88</v>
      </c>
      <c r="N612" s="186">
        <v>0</v>
      </c>
      <c r="P612" s="14">
        <v>15.878299999999999</v>
      </c>
      <c r="R612" s="14">
        <v>0</v>
      </c>
      <c r="T612" s="14">
        <v>1.427</v>
      </c>
      <c r="V612" s="17">
        <v>0</v>
      </c>
      <c r="X612" s="17">
        <v>0</v>
      </c>
      <c r="Z612" s="17">
        <v>2093637</v>
      </c>
      <c r="AB612" s="17">
        <v>0</v>
      </c>
      <c r="AD612" s="17">
        <v>0</v>
      </c>
      <c r="AF612" s="17">
        <v>131855</v>
      </c>
      <c r="AH612" s="17">
        <v>0</v>
      </c>
      <c r="AJ612" s="17">
        <v>0</v>
      </c>
      <c r="AL612" s="17">
        <v>0</v>
      </c>
      <c r="AN612" s="17">
        <v>0</v>
      </c>
      <c r="AP612" s="172">
        <v>0</v>
      </c>
      <c r="AR612" s="17">
        <v>188159</v>
      </c>
      <c r="AT612" s="17">
        <v>0</v>
      </c>
      <c r="AV612" s="185">
        <v>0</v>
      </c>
      <c r="AW612" s="1" t="s">
        <v>5655</v>
      </c>
      <c r="AX612" s="1" t="str">
        <f t="shared" si="9"/>
        <v>No</v>
      </c>
    </row>
    <row r="613" spans="1:50" x14ac:dyDescent="0.2">
      <c r="A613" s="1" t="s">
        <v>4666</v>
      </c>
      <c r="B613" s="1" t="s">
        <v>4608</v>
      </c>
      <c r="C613" s="1" t="s">
        <v>31</v>
      </c>
      <c r="D613" s="174" t="s">
        <v>4667</v>
      </c>
      <c r="E613" s="177" t="s">
        <v>4668</v>
      </c>
      <c r="F613" s="1" t="s">
        <v>196</v>
      </c>
      <c r="G613" s="1" t="s">
        <v>229</v>
      </c>
      <c r="H613" s="17">
        <v>0</v>
      </c>
      <c r="I613" s="12">
        <v>94</v>
      </c>
      <c r="J613" s="1" t="s">
        <v>11</v>
      </c>
      <c r="K613" s="1" t="s">
        <v>8</v>
      </c>
      <c r="L613" s="4">
        <v>29</v>
      </c>
      <c r="N613" s="186">
        <v>0</v>
      </c>
      <c r="P613" s="14">
        <v>9.7558000000000007</v>
      </c>
      <c r="R613" s="14">
        <v>0</v>
      </c>
      <c r="T613" s="14">
        <v>25.668900000000001</v>
      </c>
      <c r="V613" s="17">
        <v>0</v>
      </c>
      <c r="X613" s="17">
        <v>0</v>
      </c>
      <c r="Z613" s="17">
        <v>917247</v>
      </c>
      <c r="AB613" s="17">
        <v>0</v>
      </c>
      <c r="AD613" s="17">
        <v>0</v>
      </c>
      <c r="AF613" s="17">
        <v>94021</v>
      </c>
      <c r="AH613" s="17">
        <v>0</v>
      </c>
      <c r="AJ613" s="17">
        <v>0</v>
      </c>
      <c r="AL613" s="17">
        <v>0</v>
      </c>
      <c r="AN613" s="17">
        <v>0</v>
      </c>
      <c r="AP613" s="172">
        <v>0</v>
      </c>
      <c r="AR613" s="17">
        <v>2413419</v>
      </c>
      <c r="AT613" s="17">
        <v>0</v>
      </c>
      <c r="AV613" s="185">
        <v>0</v>
      </c>
      <c r="AW613" s="1" t="s">
        <v>5655</v>
      </c>
      <c r="AX613" s="1" t="str">
        <f t="shared" si="9"/>
        <v>No</v>
      </c>
    </row>
    <row r="614" spans="1:50" x14ac:dyDescent="0.2">
      <c r="A614" s="1" t="s">
        <v>5969</v>
      </c>
      <c r="B614" s="1" t="s">
        <v>369</v>
      </c>
      <c r="C614" s="1" t="s">
        <v>89</v>
      </c>
      <c r="D614" s="174">
        <v>6010</v>
      </c>
      <c r="E614" s="177">
        <v>60010</v>
      </c>
      <c r="F614" s="1" t="s">
        <v>194</v>
      </c>
      <c r="G614" s="1" t="s">
        <v>192</v>
      </c>
      <c r="H614" s="17">
        <v>237356</v>
      </c>
      <c r="I614" s="12">
        <v>94</v>
      </c>
      <c r="J614" s="1" t="s">
        <v>11</v>
      </c>
      <c r="K614" s="1" t="s">
        <v>8</v>
      </c>
      <c r="L614" s="4">
        <v>65</v>
      </c>
      <c r="N614" s="186">
        <v>0</v>
      </c>
      <c r="P614" s="14">
        <v>13.1403</v>
      </c>
      <c r="R614" s="14">
        <v>2.2751000000000001</v>
      </c>
      <c r="T614" s="14">
        <v>25.269100000000002</v>
      </c>
      <c r="V614" s="17">
        <v>1905385</v>
      </c>
      <c r="X614" s="17">
        <v>1910903</v>
      </c>
      <c r="Z614" s="17">
        <v>1904823</v>
      </c>
      <c r="AB614" s="17">
        <v>6080</v>
      </c>
      <c r="AD614" s="17">
        <v>145943</v>
      </c>
      <c r="AF614" s="17">
        <v>144960</v>
      </c>
      <c r="AH614" s="17">
        <v>983</v>
      </c>
      <c r="AJ614" s="17">
        <v>0</v>
      </c>
      <c r="AL614" s="17">
        <v>0</v>
      </c>
      <c r="AN614" s="17">
        <v>0</v>
      </c>
      <c r="AP614" s="172">
        <v>0</v>
      </c>
      <c r="AR614" s="17">
        <v>3663015</v>
      </c>
      <c r="AT614" s="17">
        <v>8333792</v>
      </c>
      <c r="AV614" s="185">
        <v>179.2</v>
      </c>
      <c r="AW614" s="1" t="s">
        <v>5655</v>
      </c>
      <c r="AX614" s="1" t="str">
        <f t="shared" si="9"/>
        <v>No</v>
      </c>
    </row>
    <row r="615" spans="1:50" x14ac:dyDescent="0.2">
      <c r="A615" s="1" t="s">
        <v>4666</v>
      </c>
      <c r="B615" s="1" t="s">
        <v>4608</v>
      </c>
      <c r="C615" s="1" t="s">
        <v>31</v>
      </c>
      <c r="D615" s="174" t="s">
        <v>4667</v>
      </c>
      <c r="E615" s="177" t="s">
        <v>4668</v>
      </c>
      <c r="F615" s="1" t="s">
        <v>196</v>
      </c>
      <c r="G615" s="1" t="s">
        <v>229</v>
      </c>
      <c r="H615" s="17">
        <v>0</v>
      </c>
      <c r="I615" s="12">
        <v>94</v>
      </c>
      <c r="J615" s="1" t="s">
        <v>10</v>
      </c>
      <c r="K615" s="1" t="s">
        <v>8</v>
      </c>
      <c r="L615" s="4">
        <v>7</v>
      </c>
      <c r="N615" s="186">
        <v>0</v>
      </c>
      <c r="P615" s="14">
        <v>10.546099999999999</v>
      </c>
      <c r="R615" s="14">
        <v>0</v>
      </c>
      <c r="T615" s="14">
        <v>2.726</v>
      </c>
      <c r="V615" s="17">
        <v>0</v>
      </c>
      <c r="X615" s="17">
        <v>0</v>
      </c>
      <c r="Z615" s="17">
        <v>80825</v>
      </c>
      <c r="AB615" s="17">
        <v>0</v>
      </c>
      <c r="AD615" s="17">
        <v>0</v>
      </c>
      <c r="AF615" s="17">
        <v>7664</v>
      </c>
      <c r="AH615" s="17">
        <v>0</v>
      </c>
      <c r="AJ615" s="17">
        <v>0</v>
      </c>
      <c r="AL615" s="17">
        <v>0</v>
      </c>
      <c r="AN615" s="17">
        <v>0</v>
      </c>
      <c r="AP615" s="172">
        <v>0</v>
      </c>
      <c r="AR615" s="17">
        <v>20892</v>
      </c>
      <c r="AT615" s="17">
        <v>0</v>
      </c>
      <c r="AV615" s="185">
        <v>0</v>
      </c>
      <c r="AW615" s="1" t="s">
        <v>5655</v>
      </c>
      <c r="AX615" s="1" t="str">
        <f t="shared" si="9"/>
        <v>No</v>
      </c>
    </row>
    <row r="616" spans="1:50" x14ac:dyDescent="0.2">
      <c r="A616" s="1" t="s">
        <v>5969</v>
      </c>
      <c r="B616" s="1" t="s">
        <v>369</v>
      </c>
      <c r="C616" s="1" t="s">
        <v>89</v>
      </c>
      <c r="D616" s="174">
        <v>6010</v>
      </c>
      <c r="E616" s="177">
        <v>60010</v>
      </c>
      <c r="F616" s="1" t="s">
        <v>194</v>
      </c>
      <c r="G616" s="1" t="s">
        <v>192</v>
      </c>
      <c r="H616" s="17">
        <v>237356</v>
      </c>
      <c r="I616" s="12">
        <v>94</v>
      </c>
      <c r="J616" s="1" t="s">
        <v>10</v>
      </c>
      <c r="K616" s="1" t="s">
        <v>8</v>
      </c>
      <c r="L616" s="4">
        <v>29</v>
      </c>
      <c r="N616" s="186">
        <v>0</v>
      </c>
      <c r="P616" s="14">
        <v>15.6738</v>
      </c>
      <c r="R616" s="14">
        <v>6.9881000000000002</v>
      </c>
      <c r="T616" s="14">
        <v>2.5487000000000002</v>
      </c>
      <c r="V616" s="17">
        <v>0</v>
      </c>
      <c r="X616" s="17">
        <v>656046</v>
      </c>
      <c r="Z616" s="17">
        <v>592767</v>
      </c>
      <c r="AB616" s="17">
        <v>63279</v>
      </c>
      <c r="AD616" s="17">
        <v>44293</v>
      </c>
      <c r="AF616" s="17">
        <v>37819</v>
      </c>
      <c r="AH616" s="17">
        <v>6474</v>
      </c>
      <c r="AJ616" s="17">
        <v>0</v>
      </c>
      <c r="AL616" s="17">
        <v>0</v>
      </c>
      <c r="AN616" s="17">
        <v>0</v>
      </c>
      <c r="AP616" s="172">
        <v>0</v>
      </c>
      <c r="AR616" s="17">
        <v>96391</v>
      </c>
      <c r="AT616" s="17">
        <v>673588</v>
      </c>
      <c r="AV616" s="185">
        <v>0</v>
      </c>
      <c r="AW616" s="1" t="s">
        <v>5655</v>
      </c>
      <c r="AX616" s="1" t="str">
        <f t="shared" si="9"/>
        <v>No</v>
      </c>
    </row>
    <row r="617" spans="1:50" x14ac:dyDescent="0.2">
      <c r="A617" s="1" t="s">
        <v>4666</v>
      </c>
      <c r="B617" s="1" t="s">
        <v>4608</v>
      </c>
      <c r="C617" s="1" t="s">
        <v>31</v>
      </c>
      <c r="D617" s="174" t="s">
        <v>4667</v>
      </c>
      <c r="E617" s="177" t="s">
        <v>4668</v>
      </c>
      <c r="F617" s="1" t="s">
        <v>196</v>
      </c>
      <c r="G617" s="1" t="s">
        <v>229</v>
      </c>
      <c r="H617" s="17">
        <v>0</v>
      </c>
      <c r="I617" s="12">
        <v>94</v>
      </c>
      <c r="J617" s="1" t="s">
        <v>26</v>
      </c>
      <c r="K617" s="1" t="s">
        <v>8</v>
      </c>
      <c r="L617" s="4">
        <v>26</v>
      </c>
      <c r="N617" s="186">
        <v>0</v>
      </c>
      <c r="P617" s="14">
        <v>26.925599999999999</v>
      </c>
      <c r="R617" s="14">
        <v>0</v>
      </c>
      <c r="T617" s="14">
        <v>13.6592</v>
      </c>
      <c r="V617" s="17">
        <v>0</v>
      </c>
      <c r="X617" s="17">
        <v>0</v>
      </c>
      <c r="Z617" s="17">
        <v>1814217</v>
      </c>
      <c r="AB617" s="17">
        <v>0</v>
      </c>
      <c r="AD617" s="17">
        <v>0</v>
      </c>
      <c r="AF617" s="17">
        <v>67379</v>
      </c>
      <c r="AH617" s="17">
        <v>0</v>
      </c>
      <c r="AJ617" s="17">
        <v>0</v>
      </c>
      <c r="AL617" s="17">
        <v>0</v>
      </c>
      <c r="AN617" s="17">
        <v>0</v>
      </c>
      <c r="AP617" s="172">
        <v>0</v>
      </c>
      <c r="AR617" s="17">
        <v>920343</v>
      </c>
      <c r="AT617" s="17">
        <v>0</v>
      </c>
      <c r="AV617" s="185">
        <v>0</v>
      </c>
      <c r="AW617" s="1" t="s">
        <v>5655</v>
      </c>
      <c r="AX617" s="1" t="str">
        <f t="shared" si="9"/>
        <v>No</v>
      </c>
    </row>
    <row r="618" spans="1:50" x14ac:dyDescent="0.2">
      <c r="A618" s="1" t="s">
        <v>4666</v>
      </c>
      <c r="B618" s="1" t="s">
        <v>4608</v>
      </c>
      <c r="C618" s="1" t="s">
        <v>31</v>
      </c>
      <c r="D618" s="174" t="s">
        <v>4667</v>
      </c>
      <c r="E618" s="177" t="s">
        <v>4668</v>
      </c>
      <c r="F618" s="1" t="s">
        <v>196</v>
      </c>
      <c r="G618" s="1" t="s">
        <v>229</v>
      </c>
      <c r="H618" s="17">
        <v>0</v>
      </c>
      <c r="I618" s="12">
        <v>94</v>
      </c>
      <c r="J618" s="1" t="s">
        <v>22</v>
      </c>
      <c r="K618" s="1" t="s">
        <v>8</v>
      </c>
      <c r="L618" s="4">
        <v>32</v>
      </c>
      <c r="N618" s="186">
        <v>0</v>
      </c>
      <c r="P618" s="14">
        <v>19.883299999999998</v>
      </c>
      <c r="R618" s="14">
        <v>0</v>
      </c>
      <c r="T618" s="14">
        <v>16.9833</v>
      </c>
      <c r="V618" s="17">
        <v>0</v>
      </c>
      <c r="X618" s="17">
        <v>0</v>
      </c>
      <c r="Z618" s="17">
        <v>1891082</v>
      </c>
      <c r="AB618" s="17">
        <v>0</v>
      </c>
      <c r="AD618" s="17">
        <v>0</v>
      </c>
      <c r="AF618" s="17">
        <v>95109</v>
      </c>
      <c r="AH618" s="17">
        <v>0</v>
      </c>
      <c r="AJ618" s="17">
        <v>0</v>
      </c>
      <c r="AL618" s="17">
        <v>0</v>
      </c>
      <c r="AN618" s="17">
        <v>0</v>
      </c>
      <c r="AP618" s="172">
        <v>0</v>
      </c>
      <c r="AR618" s="17">
        <v>1615266</v>
      </c>
      <c r="AT618" s="17">
        <v>0</v>
      </c>
      <c r="AV618" s="185">
        <v>0</v>
      </c>
      <c r="AW618" s="1" t="s">
        <v>5655</v>
      </c>
      <c r="AX618" s="1" t="str">
        <f t="shared" si="9"/>
        <v>No</v>
      </c>
    </row>
    <row r="619" spans="1:50" x14ac:dyDescent="0.2">
      <c r="A619" s="1" t="s">
        <v>5971</v>
      </c>
      <c r="B619" s="1" t="s">
        <v>473</v>
      </c>
      <c r="C619" s="1" t="s">
        <v>62</v>
      </c>
      <c r="D619" s="174">
        <v>4087</v>
      </c>
      <c r="E619" s="177">
        <v>40087</v>
      </c>
      <c r="F619" s="1" t="s">
        <v>194</v>
      </c>
      <c r="G619" s="1" t="s">
        <v>192</v>
      </c>
      <c r="H619" s="17">
        <v>347602</v>
      </c>
      <c r="I619" s="12">
        <v>93</v>
      </c>
      <c r="J619" s="1" t="s">
        <v>11</v>
      </c>
      <c r="K619" s="1" t="s">
        <v>12</v>
      </c>
      <c r="L619" s="4">
        <v>45</v>
      </c>
      <c r="N619" s="186">
        <v>0</v>
      </c>
      <c r="P619" s="14">
        <v>13.454599999999999</v>
      </c>
      <c r="R619" s="14">
        <v>3.15</v>
      </c>
      <c r="T619" s="14">
        <v>33.445399999999999</v>
      </c>
      <c r="V619" s="17">
        <v>2723012</v>
      </c>
      <c r="X619" s="17">
        <v>2908969</v>
      </c>
      <c r="Z619" s="17">
        <v>2701352</v>
      </c>
      <c r="AB619" s="17">
        <v>207617</v>
      </c>
      <c r="AD619" s="17">
        <v>207573</v>
      </c>
      <c r="AF619" s="17">
        <v>200776</v>
      </c>
      <c r="AH619" s="17">
        <v>6797</v>
      </c>
      <c r="AJ619" s="17">
        <v>0</v>
      </c>
      <c r="AL619" s="17">
        <v>0</v>
      </c>
      <c r="AN619" s="17">
        <v>0</v>
      </c>
      <c r="AP619" s="172">
        <v>0</v>
      </c>
      <c r="AR619" s="17">
        <v>6715030</v>
      </c>
      <c r="AT619" s="17">
        <v>21152663</v>
      </c>
      <c r="AV619" s="185">
        <v>312.60000000000002</v>
      </c>
      <c r="AW619" s="1" t="s">
        <v>5655</v>
      </c>
      <c r="AX619" s="1" t="str">
        <f t="shared" si="9"/>
        <v>No</v>
      </c>
    </row>
    <row r="620" spans="1:50" x14ac:dyDescent="0.2">
      <c r="A620" s="1" t="s">
        <v>739</v>
      </c>
      <c r="B620" s="1" t="s">
        <v>740</v>
      </c>
      <c r="C620" s="1" t="s">
        <v>20</v>
      </c>
      <c r="D620" s="174">
        <v>9020</v>
      </c>
      <c r="E620" s="177">
        <v>90020</v>
      </c>
      <c r="F620" s="1" t="s">
        <v>196</v>
      </c>
      <c r="G620" s="1" t="s">
        <v>192</v>
      </c>
      <c r="H620" s="17">
        <v>195861</v>
      </c>
      <c r="I620" s="12">
        <v>93</v>
      </c>
      <c r="J620" s="1" t="s">
        <v>11</v>
      </c>
      <c r="K620" s="1" t="s">
        <v>8</v>
      </c>
      <c r="L620" s="4">
        <v>93</v>
      </c>
      <c r="N620" s="186">
        <v>0</v>
      </c>
      <c r="P620" s="14">
        <v>11.998699999999999</v>
      </c>
      <c r="R620" s="14">
        <v>4.0942999999999996</v>
      </c>
      <c r="T620" s="14">
        <v>28.715399999999999</v>
      </c>
      <c r="V620" s="17">
        <v>2632029</v>
      </c>
      <c r="X620" s="17">
        <v>3026325</v>
      </c>
      <c r="Z620" s="17">
        <v>2627848</v>
      </c>
      <c r="AB620" s="17">
        <v>398477</v>
      </c>
      <c r="AD620" s="17">
        <v>247259</v>
      </c>
      <c r="AF620" s="17">
        <v>219011</v>
      </c>
      <c r="AH620" s="17">
        <v>28248</v>
      </c>
      <c r="AJ620" s="17">
        <v>0</v>
      </c>
      <c r="AL620" s="17">
        <v>0</v>
      </c>
      <c r="AN620" s="17">
        <v>0</v>
      </c>
      <c r="AP620" s="172">
        <v>0</v>
      </c>
      <c r="AR620" s="17">
        <v>6288980</v>
      </c>
      <c r="AT620" s="17">
        <v>25748791</v>
      </c>
      <c r="AV620" s="185">
        <v>262.7</v>
      </c>
      <c r="AW620" s="1" t="s">
        <v>5655</v>
      </c>
      <c r="AX620" s="1" t="str">
        <f t="shared" si="9"/>
        <v>No</v>
      </c>
    </row>
    <row r="621" spans="1:50" x14ac:dyDescent="0.2">
      <c r="A621" s="1" t="s">
        <v>5970</v>
      </c>
      <c r="B621" s="1" t="s">
        <v>356</v>
      </c>
      <c r="C621" s="1" t="s">
        <v>62</v>
      </c>
      <c r="D621" s="174">
        <v>4051</v>
      </c>
      <c r="E621" s="177">
        <v>40051</v>
      </c>
      <c r="F621" s="1" t="s">
        <v>194</v>
      </c>
      <c r="G621" s="1" t="s">
        <v>192</v>
      </c>
      <c r="H621" s="17">
        <v>347602</v>
      </c>
      <c r="I621" s="12">
        <v>93</v>
      </c>
      <c r="J621" s="1" t="s">
        <v>11</v>
      </c>
      <c r="K621" s="1" t="s">
        <v>8</v>
      </c>
      <c r="L621" s="4">
        <v>79</v>
      </c>
      <c r="N621" s="186">
        <v>0</v>
      </c>
      <c r="P621" s="14">
        <v>11.3338</v>
      </c>
      <c r="R621" s="14">
        <v>1.8601000000000001</v>
      </c>
      <c r="T621" s="14">
        <v>39.916400000000003</v>
      </c>
      <c r="V621" s="17">
        <v>1856524</v>
      </c>
      <c r="X621" s="17">
        <v>2021796</v>
      </c>
      <c r="Z621" s="17">
        <v>1852255</v>
      </c>
      <c r="AB621" s="17">
        <v>169541</v>
      </c>
      <c r="AD621" s="17">
        <v>175736</v>
      </c>
      <c r="AF621" s="17">
        <v>163427</v>
      </c>
      <c r="AH621" s="17">
        <v>12309</v>
      </c>
      <c r="AJ621" s="17">
        <v>0</v>
      </c>
      <c r="AL621" s="17">
        <v>0</v>
      </c>
      <c r="AN621" s="17">
        <v>0</v>
      </c>
      <c r="AP621" s="172">
        <v>0</v>
      </c>
      <c r="AR621" s="17">
        <v>6523418</v>
      </c>
      <c r="AT621" s="17">
        <v>12133936</v>
      </c>
      <c r="AV621" s="185">
        <v>157.5</v>
      </c>
      <c r="AW621" s="1" t="s">
        <v>5655</v>
      </c>
      <c r="AX621" s="1" t="str">
        <f t="shared" si="9"/>
        <v>No</v>
      </c>
    </row>
    <row r="622" spans="1:50" x14ac:dyDescent="0.2">
      <c r="A622" s="1" t="s">
        <v>5971</v>
      </c>
      <c r="B622" s="1" t="s">
        <v>473</v>
      </c>
      <c r="C622" s="1" t="s">
        <v>62</v>
      </c>
      <c r="D622" s="174">
        <v>4087</v>
      </c>
      <c r="E622" s="177">
        <v>40087</v>
      </c>
      <c r="F622" s="1" t="s">
        <v>194</v>
      </c>
      <c r="G622" s="1" t="s">
        <v>192</v>
      </c>
      <c r="H622" s="17">
        <v>347602</v>
      </c>
      <c r="I622" s="12">
        <v>93</v>
      </c>
      <c r="J622" s="1" t="s">
        <v>10</v>
      </c>
      <c r="K622" s="1" t="s">
        <v>12</v>
      </c>
      <c r="L622" s="4">
        <v>48</v>
      </c>
      <c r="N622" s="186">
        <v>0</v>
      </c>
      <c r="P622" s="14">
        <v>16.523099999999999</v>
      </c>
      <c r="R622" s="14">
        <v>8.7751000000000001</v>
      </c>
      <c r="T622" s="14">
        <v>2.0981000000000001</v>
      </c>
      <c r="V622" s="17">
        <v>0</v>
      </c>
      <c r="X622" s="17">
        <v>1936619</v>
      </c>
      <c r="Z622" s="17">
        <v>1734713</v>
      </c>
      <c r="AB622" s="17">
        <v>201906</v>
      </c>
      <c r="AD622" s="17">
        <v>118912</v>
      </c>
      <c r="AF622" s="17">
        <v>104987</v>
      </c>
      <c r="AH622" s="17">
        <v>13925</v>
      </c>
      <c r="AJ622" s="17">
        <v>0</v>
      </c>
      <c r="AL622" s="17">
        <v>0</v>
      </c>
      <c r="AN622" s="17">
        <v>0</v>
      </c>
      <c r="AP622" s="172">
        <v>0</v>
      </c>
      <c r="AR622" s="17">
        <v>220270</v>
      </c>
      <c r="AT622" s="17">
        <v>1932897</v>
      </c>
      <c r="AV622" s="185">
        <v>0</v>
      </c>
      <c r="AW622" s="1" t="s">
        <v>5655</v>
      </c>
      <c r="AX622" s="1" t="str">
        <f t="shared" si="9"/>
        <v>No</v>
      </c>
    </row>
    <row r="623" spans="1:50" x14ac:dyDescent="0.2">
      <c r="A623" s="1" t="s">
        <v>5970</v>
      </c>
      <c r="B623" s="1" t="s">
        <v>356</v>
      </c>
      <c r="C623" s="1" t="s">
        <v>62</v>
      </c>
      <c r="D623" s="174">
        <v>4051</v>
      </c>
      <c r="E623" s="177">
        <v>40051</v>
      </c>
      <c r="F623" s="1" t="s">
        <v>194</v>
      </c>
      <c r="G623" s="1" t="s">
        <v>192</v>
      </c>
      <c r="H623" s="17">
        <v>347602</v>
      </c>
      <c r="I623" s="12">
        <v>93</v>
      </c>
      <c r="J623" s="1" t="s">
        <v>10</v>
      </c>
      <c r="K623" s="1" t="s">
        <v>8</v>
      </c>
      <c r="L623" s="4">
        <v>14</v>
      </c>
      <c r="N623" s="186">
        <v>0</v>
      </c>
      <c r="P623" s="14">
        <v>10.7811</v>
      </c>
      <c r="R623" s="14">
        <v>4.2759</v>
      </c>
      <c r="T623" s="14">
        <v>2.3586</v>
      </c>
      <c r="V623" s="17">
        <v>0</v>
      </c>
      <c r="X623" s="17">
        <v>329741</v>
      </c>
      <c r="Z623" s="17">
        <v>284687</v>
      </c>
      <c r="AB623" s="17">
        <v>45054</v>
      </c>
      <c r="AD623" s="17">
        <v>31492</v>
      </c>
      <c r="AF623" s="17">
        <v>26406</v>
      </c>
      <c r="AH623" s="17">
        <v>5086</v>
      </c>
      <c r="AJ623" s="17">
        <v>0</v>
      </c>
      <c r="AL623" s="17">
        <v>0</v>
      </c>
      <c r="AN623" s="17">
        <v>0</v>
      </c>
      <c r="AP623" s="172">
        <v>0</v>
      </c>
      <c r="AR623" s="17">
        <v>62280</v>
      </c>
      <c r="AT623" s="17">
        <v>266306</v>
      </c>
      <c r="AV623" s="185">
        <v>0</v>
      </c>
      <c r="AW623" s="1" t="s">
        <v>5655</v>
      </c>
      <c r="AX623" s="1" t="str">
        <f t="shared" si="9"/>
        <v>No</v>
      </c>
    </row>
    <row r="624" spans="1:50" x14ac:dyDescent="0.2">
      <c r="A624" s="1" t="s">
        <v>738</v>
      </c>
      <c r="B624" s="1" t="s">
        <v>275</v>
      </c>
      <c r="C624" s="1" t="s">
        <v>20</v>
      </c>
      <c r="D624" s="174">
        <v>9012</v>
      </c>
      <c r="E624" s="177">
        <v>90012</v>
      </c>
      <c r="F624" s="1" t="s">
        <v>196</v>
      </c>
      <c r="G624" s="1" t="s">
        <v>192</v>
      </c>
      <c r="H624" s="17">
        <v>370583</v>
      </c>
      <c r="I624" s="12">
        <v>92</v>
      </c>
      <c r="J624" s="1" t="s">
        <v>15</v>
      </c>
      <c r="K624" s="1" t="s">
        <v>12</v>
      </c>
      <c r="L624" s="4">
        <v>18</v>
      </c>
      <c r="N624" s="186">
        <v>0</v>
      </c>
      <c r="P624" s="14">
        <v>23.308</v>
      </c>
      <c r="R624" s="14">
        <v>5.6022999999999996</v>
      </c>
      <c r="T624" s="14">
        <v>3.8793000000000002</v>
      </c>
      <c r="V624" s="17">
        <v>0</v>
      </c>
      <c r="X624" s="17">
        <v>0</v>
      </c>
      <c r="Z624" s="17">
        <v>336311</v>
      </c>
      <c r="AB624" s="17">
        <v>0</v>
      </c>
      <c r="AD624" s="17">
        <v>0</v>
      </c>
      <c r="AF624" s="17">
        <v>14429</v>
      </c>
      <c r="AH624" s="17">
        <v>0</v>
      </c>
      <c r="AJ624" s="17">
        <v>0</v>
      </c>
      <c r="AL624" s="17">
        <v>0</v>
      </c>
      <c r="AN624" s="17">
        <v>0</v>
      </c>
      <c r="AP624" s="172">
        <v>0</v>
      </c>
      <c r="AR624" s="17">
        <v>55975</v>
      </c>
      <c r="AT624" s="17">
        <v>313587</v>
      </c>
      <c r="AV624" s="185">
        <v>0</v>
      </c>
      <c r="AW624" s="1" t="s">
        <v>5655</v>
      </c>
      <c r="AX624" s="1" t="str">
        <f t="shared" si="9"/>
        <v>No</v>
      </c>
    </row>
    <row r="625" spans="1:50" x14ac:dyDescent="0.2">
      <c r="A625" s="1" t="s">
        <v>615</v>
      </c>
      <c r="B625" s="1" t="s">
        <v>616</v>
      </c>
      <c r="C625" s="1" t="s">
        <v>79</v>
      </c>
      <c r="D625" s="174">
        <v>6018</v>
      </c>
      <c r="E625" s="177">
        <v>60018</v>
      </c>
      <c r="F625" s="1" t="s">
        <v>194</v>
      </c>
      <c r="G625" s="1" t="s">
        <v>192</v>
      </c>
      <c r="H625" s="17">
        <v>655479</v>
      </c>
      <c r="I625" s="12">
        <v>92</v>
      </c>
      <c r="J625" s="1" t="s">
        <v>11</v>
      </c>
      <c r="K625" s="1" t="s">
        <v>8</v>
      </c>
      <c r="L625" s="4">
        <v>52</v>
      </c>
      <c r="N625" s="186">
        <v>0</v>
      </c>
      <c r="P625" s="14">
        <v>14.602499999999999</v>
      </c>
      <c r="R625" s="14">
        <v>5.28</v>
      </c>
      <c r="T625" s="14">
        <v>14.7723</v>
      </c>
      <c r="V625" s="17">
        <v>2648943</v>
      </c>
      <c r="X625" s="17">
        <v>2737730</v>
      </c>
      <c r="Z625" s="17">
        <v>2650169</v>
      </c>
      <c r="AB625" s="17">
        <v>87561</v>
      </c>
      <c r="AD625" s="17">
        <v>187618</v>
      </c>
      <c r="AF625" s="17">
        <v>181487</v>
      </c>
      <c r="AH625" s="17">
        <v>6131</v>
      </c>
      <c r="AJ625" s="17">
        <v>0</v>
      </c>
      <c r="AL625" s="17">
        <v>0</v>
      </c>
      <c r="AN625" s="17">
        <v>0</v>
      </c>
      <c r="AP625" s="172">
        <v>0</v>
      </c>
      <c r="AR625" s="17">
        <v>2680985</v>
      </c>
      <c r="AT625" s="17">
        <v>14155601</v>
      </c>
      <c r="AV625" s="185">
        <v>626.79999999999995</v>
      </c>
      <c r="AW625" s="1" t="s">
        <v>5655</v>
      </c>
      <c r="AX625" s="1" t="str">
        <f t="shared" si="9"/>
        <v>No</v>
      </c>
    </row>
    <row r="626" spans="1:50" x14ac:dyDescent="0.2">
      <c r="A626" s="1" t="s">
        <v>738</v>
      </c>
      <c r="B626" s="1" t="s">
        <v>275</v>
      </c>
      <c r="C626" s="1" t="s">
        <v>20</v>
      </c>
      <c r="D626" s="174">
        <v>9012</v>
      </c>
      <c r="E626" s="177">
        <v>90012</v>
      </c>
      <c r="F626" s="1" t="s">
        <v>196</v>
      </c>
      <c r="G626" s="1" t="s">
        <v>192</v>
      </c>
      <c r="H626" s="17">
        <v>370583</v>
      </c>
      <c r="I626" s="12">
        <v>92</v>
      </c>
      <c r="J626" s="1" t="s">
        <v>11</v>
      </c>
      <c r="K626" s="1" t="s">
        <v>12</v>
      </c>
      <c r="L626" s="4">
        <v>22</v>
      </c>
      <c r="N626" s="186">
        <v>0</v>
      </c>
      <c r="P626" s="14">
        <v>15.1782</v>
      </c>
      <c r="R626" s="14">
        <v>4.5537000000000001</v>
      </c>
      <c r="T626" s="14">
        <v>8.1699000000000002</v>
      </c>
      <c r="V626" s="17">
        <v>737158</v>
      </c>
      <c r="X626" s="17">
        <v>862058</v>
      </c>
      <c r="Z626" s="17">
        <v>720162</v>
      </c>
      <c r="AB626" s="17">
        <v>141896</v>
      </c>
      <c r="AD626" s="17">
        <v>54044</v>
      </c>
      <c r="AF626" s="17">
        <v>47447</v>
      </c>
      <c r="AH626" s="17">
        <v>6597</v>
      </c>
      <c r="AJ626" s="17">
        <v>0</v>
      </c>
      <c r="AL626" s="17">
        <v>0</v>
      </c>
      <c r="AN626" s="17">
        <v>0</v>
      </c>
      <c r="AP626" s="172">
        <v>0</v>
      </c>
      <c r="AR626" s="17">
        <v>387639</v>
      </c>
      <c r="AT626" s="17">
        <v>1765195</v>
      </c>
      <c r="AV626" s="185">
        <v>348.6</v>
      </c>
      <c r="AW626" s="1" t="s">
        <v>5655</v>
      </c>
      <c r="AX626" s="1" t="str">
        <f t="shared" si="9"/>
        <v>No</v>
      </c>
    </row>
    <row r="627" spans="1:50" x14ac:dyDescent="0.2">
      <c r="A627" s="1" t="s">
        <v>738</v>
      </c>
      <c r="B627" s="1" t="s">
        <v>275</v>
      </c>
      <c r="C627" s="1" t="s">
        <v>20</v>
      </c>
      <c r="D627" s="174">
        <v>9012</v>
      </c>
      <c r="E627" s="177">
        <v>90012</v>
      </c>
      <c r="F627" s="1" t="s">
        <v>196</v>
      </c>
      <c r="G627" s="1" t="s">
        <v>192</v>
      </c>
      <c r="H627" s="17">
        <v>370583</v>
      </c>
      <c r="I627" s="12">
        <v>92</v>
      </c>
      <c r="J627" s="1" t="s">
        <v>22</v>
      </c>
      <c r="K627" s="1" t="s">
        <v>12</v>
      </c>
      <c r="L627" s="4">
        <v>11</v>
      </c>
      <c r="N627" s="186">
        <v>0</v>
      </c>
      <c r="P627" s="14">
        <v>32.808399999999999</v>
      </c>
      <c r="R627" s="14">
        <v>44.3</v>
      </c>
      <c r="T627" s="14">
        <v>11.128299999999999</v>
      </c>
      <c r="V627" s="17">
        <v>459990</v>
      </c>
      <c r="X627" s="17">
        <v>644779</v>
      </c>
      <c r="Z627" s="17">
        <v>459908</v>
      </c>
      <c r="AB627" s="17">
        <v>184871</v>
      </c>
      <c r="AD627" s="17">
        <v>19899</v>
      </c>
      <c r="AF627" s="17">
        <v>14018</v>
      </c>
      <c r="AH627" s="17">
        <v>5881</v>
      </c>
      <c r="AJ627" s="17">
        <v>0</v>
      </c>
      <c r="AL627" s="17">
        <v>0</v>
      </c>
      <c r="AN627" s="17">
        <v>0</v>
      </c>
      <c r="AP627" s="172">
        <v>0</v>
      </c>
      <c r="AR627" s="17">
        <v>155996</v>
      </c>
      <c r="AT627" s="17">
        <v>6910623</v>
      </c>
      <c r="AV627" s="185">
        <v>914.9</v>
      </c>
      <c r="AW627" s="1" t="s">
        <v>5655</v>
      </c>
      <c r="AX627" s="1" t="str">
        <f t="shared" si="9"/>
        <v>No</v>
      </c>
    </row>
    <row r="628" spans="1:50" x14ac:dyDescent="0.2">
      <c r="A628" s="1" t="s">
        <v>615</v>
      </c>
      <c r="B628" s="1" t="s">
        <v>616</v>
      </c>
      <c r="C628" s="1" t="s">
        <v>79</v>
      </c>
      <c r="D628" s="174">
        <v>6018</v>
      </c>
      <c r="E628" s="177">
        <v>60018</v>
      </c>
      <c r="F628" s="1" t="s">
        <v>194</v>
      </c>
      <c r="G628" s="1" t="s">
        <v>192</v>
      </c>
      <c r="H628" s="17">
        <v>655479</v>
      </c>
      <c r="I628" s="12">
        <v>92</v>
      </c>
      <c r="J628" s="1" t="s">
        <v>10</v>
      </c>
      <c r="K628" s="1" t="s">
        <v>12</v>
      </c>
      <c r="L628" s="4">
        <v>28</v>
      </c>
      <c r="N628" s="186">
        <v>0</v>
      </c>
      <c r="P628" s="14">
        <v>17.3752</v>
      </c>
      <c r="R628" s="14">
        <v>8.3699999999999992</v>
      </c>
      <c r="T628" s="14">
        <v>2.0760999999999998</v>
      </c>
      <c r="V628" s="17">
        <v>0</v>
      </c>
      <c r="X628" s="17">
        <v>1037201</v>
      </c>
      <c r="Z628" s="17">
        <v>893748</v>
      </c>
      <c r="AB628" s="17">
        <v>143453</v>
      </c>
      <c r="AD628" s="17">
        <v>57638</v>
      </c>
      <c r="AF628" s="17">
        <v>51438</v>
      </c>
      <c r="AH628" s="17">
        <v>6200</v>
      </c>
      <c r="AJ628" s="17">
        <v>0</v>
      </c>
      <c r="AL628" s="17">
        <v>0</v>
      </c>
      <c r="AN628" s="17">
        <v>0</v>
      </c>
      <c r="AP628" s="172">
        <v>0</v>
      </c>
      <c r="AR628" s="17">
        <v>106788</v>
      </c>
      <c r="AT628" s="17">
        <v>893816</v>
      </c>
      <c r="AV628" s="185">
        <v>0</v>
      </c>
      <c r="AW628" s="1" t="s">
        <v>5655</v>
      </c>
      <c r="AX628" s="1" t="str">
        <f t="shared" si="9"/>
        <v>No</v>
      </c>
    </row>
    <row r="629" spans="1:50" x14ac:dyDescent="0.2">
      <c r="A629" s="1" t="s">
        <v>738</v>
      </c>
      <c r="B629" s="1" t="s">
        <v>275</v>
      </c>
      <c r="C629" s="1" t="s">
        <v>20</v>
      </c>
      <c r="D629" s="174">
        <v>9012</v>
      </c>
      <c r="E629" s="177">
        <v>90012</v>
      </c>
      <c r="F629" s="1" t="s">
        <v>196</v>
      </c>
      <c r="G629" s="1" t="s">
        <v>192</v>
      </c>
      <c r="H629" s="17">
        <v>370583</v>
      </c>
      <c r="I629" s="12">
        <v>92</v>
      </c>
      <c r="J629" s="1" t="s">
        <v>11</v>
      </c>
      <c r="K629" s="1" t="s">
        <v>8</v>
      </c>
      <c r="L629" s="4">
        <v>41</v>
      </c>
      <c r="N629" s="186">
        <v>0</v>
      </c>
      <c r="P629" s="14">
        <v>11.8398</v>
      </c>
      <c r="R629" s="14">
        <v>3.5238999999999998</v>
      </c>
      <c r="T629" s="14">
        <v>25.2135</v>
      </c>
      <c r="V629" s="17">
        <v>1320973</v>
      </c>
      <c r="X629" s="17">
        <v>1480445</v>
      </c>
      <c r="Z629" s="17">
        <v>1316670</v>
      </c>
      <c r="AB629" s="17">
        <v>163775</v>
      </c>
      <c r="AD629" s="17">
        <v>118851</v>
      </c>
      <c r="AF629" s="17">
        <v>111207</v>
      </c>
      <c r="AH629" s="17">
        <v>7644</v>
      </c>
      <c r="AJ629" s="17">
        <v>0</v>
      </c>
      <c r="AL629" s="17">
        <v>0</v>
      </c>
      <c r="AN629" s="17">
        <v>0</v>
      </c>
      <c r="AP629" s="172">
        <v>0</v>
      </c>
      <c r="AR629" s="17">
        <v>2803917</v>
      </c>
      <c r="AT629" s="17">
        <v>9880682</v>
      </c>
      <c r="AV629" s="185">
        <v>420</v>
      </c>
      <c r="AW629" s="1" t="s">
        <v>5655</v>
      </c>
      <c r="AX629" s="1" t="str">
        <f t="shared" si="9"/>
        <v>No</v>
      </c>
    </row>
    <row r="630" spans="1:50" x14ac:dyDescent="0.2">
      <c r="A630" s="1" t="s">
        <v>615</v>
      </c>
      <c r="B630" s="1" t="s">
        <v>616</v>
      </c>
      <c r="C630" s="1" t="s">
        <v>79</v>
      </c>
      <c r="D630" s="174">
        <v>6018</v>
      </c>
      <c r="E630" s="177">
        <v>60018</v>
      </c>
      <c r="F630" s="1" t="s">
        <v>194</v>
      </c>
      <c r="G630" s="1" t="s">
        <v>192</v>
      </c>
      <c r="H630" s="17">
        <v>655479</v>
      </c>
      <c r="I630" s="12">
        <v>92</v>
      </c>
      <c r="J630" s="1" t="s">
        <v>11</v>
      </c>
      <c r="K630" s="1" t="s">
        <v>12</v>
      </c>
      <c r="L630" s="4">
        <v>12</v>
      </c>
      <c r="N630" s="186">
        <v>0</v>
      </c>
      <c r="P630" s="14">
        <v>14.9224</v>
      </c>
      <c r="R630" s="14">
        <v>6.92</v>
      </c>
      <c r="T630" s="14">
        <v>6.1694000000000004</v>
      </c>
      <c r="V630" s="17">
        <v>230600</v>
      </c>
      <c r="X630" s="17">
        <v>263010</v>
      </c>
      <c r="Z630" s="17">
        <v>229686</v>
      </c>
      <c r="AB630" s="17">
        <v>33324</v>
      </c>
      <c r="AD630" s="17">
        <v>16466</v>
      </c>
      <c r="AF630" s="17">
        <v>15392</v>
      </c>
      <c r="AH630" s="17">
        <v>1074</v>
      </c>
      <c r="AJ630" s="17">
        <v>0</v>
      </c>
      <c r="AL630" s="17">
        <v>0</v>
      </c>
      <c r="AN630" s="17">
        <v>0</v>
      </c>
      <c r="AP630" s="172">
        <v>0</v>
      </c>
      <c r="AR630" s="17">
        <v>94959</v>
      </c>
      <c r="AT630" s="17">
        <v>657116</v>
      </c>
      <c r="AV630" s="185">
        <v>165.8</v>
      </c>
      <c r="AW630" s="1" t="s">
        <v>5655</v>
      </c>
      <c r="AX630" s="1" t="str">
        <f t="shared" si="9"/>
        <v>No</v>
      </c>
    </row>
    <row r="631" spans="1:50" x14ac:dyDescent="0.2">
      <c r="A631" s="1" t="s">
        <v>5973</v>
      </c>
      <c r="B631" s="1" t="s">
        <v>579</v>
      </c>
      <c r="C631" s="1" t="s">
        <v>91</v>
      </c>
      <c r="D631" s="174">
        <v>3081</v>
      </c>
      <c r="E631" s="177">
        <v>30081</v>
      </c>
      <c r="F631" s="1" t="s">
        <v>194</v>
      </c>
      <c r="G631" s="1" t="s">
        <v>192</v>
      </c>
      <c r="H631" s="17">
        <v>4586770</v>
      </c>
      <c r="I631" s="12">
        <v>91</v>
      </c>
      <c r="J631" s="1" t="s">
        <v>22</v>
      </c>
      <c r="K631" s="1" t="s">
        <v>12</v>
      </c>
      <c r="L631" s="4">
        <v>65</v>
      </c>
      <c r="N631" s="186">
        <v>0</v>
      </c>
      <c r="P631" s="14">
        <v>26.902000000000001</v>
      </c>
      <c r="R631" s="14">
        <v>30.041599999999999</v>
      </c>
      <c r="T631" s="14">
        <v>18.195</v>
      </c>
      <c r="V631" s="17">
        <v>1946555</v>
      </c>
      <c r="X631" s="17">
        <v>4371807</v>
      </c>
      <c r="Z631" s="17">
        <v>1930652</v>
      </c>
      <c r="AB631" s="17">
        <v>2441155</v>
      </c>
      <c r="AD631" s="17">
        <v>143370</v>
      </c>
      <c r="AF631" s="17">
        <v>71766</v>
      </c>
      <c r="AH631" s="17">
        <v>71604</v>
      </c>
      <c r="AJ631" s="17">
        <v>0</v>
      </c>
      <c r="AL631" s="17">
        <v>0</v>
      </c>
      <c r="AN631" s="17">
        <v>0</v>
      </c>
      <c r="AP631" s="172">
        <v>0</v>
      </c>
      <c r="AR631" s="17">
        <v>1305779</v>
      </c>
      <c r="AT631" s="17">
        <v>39227680</v>
      </c>
      <c r="AV631" s="185">
        <v>203.4</v>
      </c>
      <c r="AW631" s="1" t="s">
        <v>5655</v>
      </c>
      <c r="AX631" s="1" t="str">
        <f t="shared" si="9"/>
        <v>No</v>
      </c>
    </row>
    <row r="632" spans="1:50" x14ac:dyDescent="0.2">
      <c r="A632" s="1" t="s">
        <v>322</v>
      </c>
      <c r="B632" s="1" t="s">
        <v>323</v>
      </c>
      <c r="C632" s="1" t="s">
        <v>52</v>
      </c>
      <c r="D632" s="174">
        <v>1004</v>
      </c>
      <c r="E632" s="177">
        <v>10004</v>
      </c>
      <c r="F632" s="1" t="s">
        <v>196</v>
      </c>
      <c r="G632" s="1" t="s">
        <v>192</v>
      </c>
      <c r="H632" s="17">
        <v>4181019</v>
      </c>
      <c r="I632" s="12">
        <v>91</v>
      </c>
      <c r="J632" s="1" t="s">
        <v>10</v>
      </c>
      <c r="K632" s="1" t="s">
        <v>12</v>
      </c>
      <c r="L632" s="4">
        <v>47</v>
      </c>
      <c r="N632" s="186">
        <v>0</v>
      </c>
      <c r="P632" s="14">
        <v>10.2707</v>
      </c>
      <c r="R632" s="14">
        <v>5.5046999999999997</v>
      </c>
      <c r="T632" s="14">
        <v>2.6030000000000002</v>
      </c>
      <c r="V632" s="17">
        <v>0</v>
      </c>
      <c r="X632" s="17">
        <v>738368</v>
      </c>
      <c r="Z632" s="17">
        <v>682990</v>
      </c>
      <c r="AB632" s="17">
        <v>55378</v>
      </c>
      <c r="AD632" s="17">
        <v>69856</v>
      </c>
      <c r="AF632" s="17">
        <v>66499</v>
      </c>
      <c r="AH632" s="17">
        <v>3357</v>
      </c>
      <c r="AJ632" s="17">
        <v>0</v>
      </c>
      <c r="AL632" s="17">
        <v>0</v>
      </c>
      <c r="AN632" s="17">
        <v>0</v>
      </c>
      <c r="AP632" s="172">
        <v>0</v>
      </c>
      <c r="AR632" s="17">
        <v>173094</v>
      </c>
      <c r="AT632" s="17">
        <v>952827</v>
      </c>
      <c r="AV632" s="185">
        <v>0</v>
      </c>
      <c r="AW632" s="1" t="s">
        <v>5655</v>
      </c>
      <c r="AX632" s="1" t="str">
        <f t="shared" si="9"/>
        <v>No</v>
      </c>
    </row>
    <row r="633" spans="1:50" x14ac:dyDescent="0.2">
      <c r="A633" s="1" t="s">
        <v>201</v>
      </c>
      <c r="B633" s="1" t="s">
        <v>202</v>
      </c>
      <c r="C633" s="1" t="s">
        <v>89</v>
      </c>
      <c r="D633" s="174">
        <v>6091</v>
      </c>
      <c r="E633" s="177">
        <v>60091</v>
      </c>
      <c r="F633" s="1" t="s">
        <v>196</v>
      </c>
      <c r="G633" s="1" t="s">
        <v>192</v>
      </c>
      <c r="H633" s="17">
        <v>217630</v>
      </c>
      <c r="I633" s="12">
        <v>91</v>
      </c>
      <c r="J633" s="1" t="s">
        <v>10</v>
      </c>
      <c r="K633" s="1" t="s">
        <v>8</v>
      </c>
      <c r="L633" s="4">
        <v>81</v>
      </c>
      <c r="N633" s="186">
        <v>0</v>
      </c>
      <c r="P633" s="14">
        <v>13.5806</v>
      </c>
      <c r="R633" s="14">
        <v>8.8908000000000005</v>
      </c>
      <c r="T633" s="14">
        <v>2.0358999999999998</v>
      </c>
      <c r="V633" s="17">
        <v>0</v>
      </c>
      <c r="X633" s="17">
        <v>1726942</v>
      </c>
      <c r="Z633" s="17">
        <v>1405230</v>
      </c>
      <c r="AB633" s="17">
        <v>321712</v>
      </c>
      <c r="AD633" s="17">
        <v>116828</v>
      </c>
      <c r="AF633" s="17">
        <v>103473</v>
      </c>
      <c r="AH633" s="17">
        <v>13355</v>
      </c>
      <c r="AJ633" s="17">
        <v>0</v>
      </c>
      <c r="AL633" s="17">
        <v>0</v>
      </c>
      <c r="AN633" s="17">
        <v>0</v>
      </c>
      <c r="AP633" s="172">
        <v>0</v>
      </c>
      <c r="AR633" s="17">
        <v>210665</v>
      </c>
      <c r="AT633" s="17">
        <v>1872973</v>
      </c>
      <c r="AV633" s="185">
        <v>0</v>
      </c>
      <c r="AW633" s="1" t="s">
        <v>5655</v>
      </c>
      <c r="AX633" s="1" t="str">
        <f t="shared" si="9"/>
        <v>No</v>
      </c>
    </row>
    <row r="634" spans="1:50" x14ac:dyDescent="0.2">
      <c r="A634" s="1" t="s">
        <v>5972</v>
      </c>
      <c r="B634" s="1" t="s">
        <v>743</v>
      </c>
      <c r="C634" s="1" t="s">
        <v>20</v>
      </c>
      <c r="D634" s="174">
        <v>9171</v>
      </c>
      <c r="E634" s="177">
        <v>90171</v>
      </c>
      <c r="F634" s="1" t="s">
        <v>194</v>
      </c>
      <c r="G634" s="1" t="s">
        <v>192</v>
      </c>
      <c r="H634" s="17">
        <v>258653</v>
      </c>
      <c r="I634" s="12">
        <v>91</v>
      </c>
      <c r="J634" s="1" t="s">
        <v>10</v>
      </c>
      <c r="K634" s="1" t="s">
        <v>12</v>
      </c>
      <c r="L634" s="4">
        <v>22</v>
      </c>
      <c r="N634" s="186">
        <v>0</v>
      </c>
      <c r="P634" s="14">
        <v>13.992100000000001</v>
      </c>
      <c r="R634" s="14">
        <v>7.6254999999999997</v>
      </c>
      <c r="T634" s="14">
        <v>2.3212999999999999</v>
      </c>
      <c r="V634" s="17">
        <v>0</v>
      </c>
      <c r="X634" s="17">
        <v>746720</v>
      </c>
      <c r="Z634" s="17">
        <v>632008</v>
      </c>
      <c r="AB634" s="17">
        <v>114712</v>
      </c>
      <c r="AD634" s="17">
        <v>50990</v>
      </c>
      <c r="AF634" s="17">
        <v>45169</v>
      </c>
      <c r="AH634" s="17">
        <v>5821</v>
      </c>
      <c r="AJ634" s="17">
        <v>0</v>
      </c>
      <c r="AL634" s="17">
        <v>0</v>
      </c>
      <c r="AN634" s="17">
        <v>0</v>
      </c>
      <c r="AP634" s="172">
        <v>0</v>
      </c>
      <c r="AR634" s="17">
        <v>104851</v>
      </c>
      <c r="AT634" s="17">
        <v>799544</v>
      </c>
      <c r="AV634" s="185">
        <v>0</v>
      </c>
      <c r="AW634" s="1" t="s">
        <v>5655</v>
      </c>
      <c r="AX634" s="1" t="str">
        <f t="shared" si="9"/>
        <v>No</v>
      </c>
    </row>
    <row r="635" spans="1:50" x14ac:dyDescent="0.2">
      <c r="A635" s="1" t="s">
        <v>78</v>
      </c>
      <c r="B635" s="1" t="s">
        <v>562</v>
      </c>
      <c r="C635" s="1" t="s">
        <v>77</v>
      </c>
      <c r="D635" s="174">
        <v>5117</v>
      </c>
      <c r="E635" s="177">
        <v>50117</v>
      </c>
      <c r="F635" s="1" t="s">
        <v>196</v>
      </c>
      <c r="G635" s="1" t="s">
        <v>192</v>
      </c>
      <c r="H635" s="17">
        <v>1780673</v>
      </c>
      <c r="I635" s="12">
        <v>91</v>
      </c>
      <c r="J635" s="1" t="s">
        <v>10</v>
      </c>
      <c r="K635" s="1" t="s">
        <v>8</v>
      </c>
      <c r="L635" s="4">
        <v>67</v>
      </c>
      <c r="N635" s="186">
        <v>0</v>
      </c>
      <c r="P635" s="14">
        <v>17.385400000000001</v>
      </c>
      <c r="R635" s="14">
        <v>9.4199000000000002</v>
      </c>
      <c r="T635" s="14">
        <v>2.0503</v>
      </c>
      <c r="V635" s="17">
        <v>0</v>
      </c>
      <c r="X635" s="17">
        <v>2721565</v>
      </c>
      <c r="Z635" s="17">
        <v>2297946</v>
      </c>
      <c r="AB635" s="17">
        <v>423619</v>
      </c>
      <c r="AD635" s="17">
        <v>148167</v>
      </c>
      <c r="AF635" s="17">
        <v>132177</v>
      </c>
      <c r="AH635" s="17">
        <v>15990</v>
      </c>
      <c r="AJ635" s="17">
        <v>0</v>
      </c>
      <c r="AL635" s="17">
        <v>0</v>
      </c>
      <c r="AN635" s="17">
        <v>0</v>
      </c>
      <c r="AP635" s="172">
        <v>0</v>
      </c>
      <c r="AR635" s="17">
        <v>271003</v>
      </c>
      <c r="AT635" s="17">
        <v>2552808</v>
      </c>
      <c r="AV635" s="185">
        <v>0</v>
      </c>
      <c r="AW635" s="1" t="s">
        <v>5655</v>
      </c>
      <c r="AX635" s="1" t="str">
        <f t="shared" si="9"/>
        <v>No</v>
      </c>
    </row>
    <row r="636" spans="1:50" x14ac:dyDescent="0.2">
      <c r="A636" s="1" t="s">
        <v>5973</v>
      </c>
      <c r="B636" s="1" t="s">
        <v>579</v>
      </c>
      <c r="C636" s="1" t="s">
        <v>91</v>
      </c>
      <c r="D636" s="174">
        <v>3081</v>
      </c>
      <c r="E636" s="177">
        <v>30081</v>
      </c>
      <c r="F636" s="1" t="s">
        <v>194</v>
      </c>
      <c r="G636" s="1" t="s">
        <v>192</v>
      </c>
      <c r="H636" s="17">
        <v>4586770</v>
      </c>
      <c r="I636" s="12">
        <v>91</v>
      </c>
      <c r="J636" s="1" t="s">
        <v>11</v>
      </c>
      <c r="K636" s="1" t="s">
        <v>12</v>
      </c>
      <c r="L636" s="4">
        <v>21</v>
      </c>
      <c r="N636" s="186">
        <v>0</v>
      </c>
      <c r="P636" s="14">
        <v>17.303000000000001</v>
      </c>
      <c r="R636" s="14">
        <v>5.7835999999999999</v>
      </c>
      <c r="T636" s="14">
        <v>6.5602</v>
      </c>
      <c r="V636" s="17">
        <v>1017546</v>
      </c>
      <c r="X636" s="17">
        <v>1178384</v>
      </c>
      <c r="Z636" s="17">
        <v>1014148</v>
      </c>
      <c r="AB636" s="17">
        <v>164236</v>
      </c>
      <c r="AD636" s="17">
        <v>65795</v>
      </c>
      <c r="AF636" s="17">
        <v>58611</v>
      </c>
      <c r="AH636" s="17">
        <v>7184</v>
      </c>
      <c r="AJ636" s="17">
        <v>0</v>
      </c>
      <c r="AL636" s="17">
        <v>0</v>
      </c>
      <c r="AN636" s="17">
        <v>0</v>
      </c>
      <c r="AP636" s="172">
        <v>0</v>
      </c>
      <c r="AR636" s="17">
        <v>384500</v>
      </c>
      <c r="AT636" s="17">
        <v>2223797</v>
      </c>
      <c r="AV636" s="185">
        <v>180.8</v>
      </c>
      <c r="AW636" s="1" t="s">
        <v>5655</v>
      </c>
      <c r="AX636" s="1" t="str">
        <f t="shared" si="9"/>
        <v>No</v>
      </c>
    </row>
    <row r="637" spans="1:50" x14ac:dyDescent="0.2">
      <c r="A637" s="1" t="s">
        <v>5972</v>
      </c>
      <c r="B637" s="1" t="s">
        <v>743</v>
      </c>
      <c r="C637" s="1" t="s">
        <v>20</v>
      </c>
      <c r="D637" s="174">
        <v>9171</v>
      </c>
      <c r="E637" s="177">
        <v>90171</v>
      </c>
      <c r="F637" s="1" t="s">
        <v>194</v>
      </c>
      <c r="G637" s="1" t="s">
        <v>192</v>
      </c>
      <c r="H637" s="17">
        <v>258653</v>
      </c>
      <c r="I637" s="12">
        <v>91</v>
      </c>
      <c r="J637" s="1" t="s">
        <v>22</v>
      </c>
      <c r="K637" s="1" t="s">
        <v>12</v>
      </c>
      <c r="L637" s="4">
        <v>25</v>
      </c>
      <c r="N637" s="186">
        <v>0</v>
      </c>
      <c r="P637" s="14">
        <v>25.453499999999998</v>
      </c>
      <c r="R637" s="14">
        <v>24.78</v>
      </c>
      <c r="T637" s="14">
        <v>11.9794</v>
      </c>
      <c r="V637" s="17">
        <v>939437</v>
      </c>
      <c r="X637" s="17">
        <v>1140563</v>
      </c>
      <c r="Z637" s="17">
        <v>932641</v>
      </c>
      <c r="AB637" s="17">
        <v>207922</v>
      </c>
      <c r="AD637" s="17">
        <v>43668</v>
      </c>
      <c r="AF637" s="17">
        <v>36641</v>
      </c>
      <c r="AH637" s="17">
        <v>7027</v>
      </c>
      <c r="AJ637" s="17">
        <v>0</v>
      </c>
      <c r="AL637" s="17">
        <v>0</v>
      </c>
      <c r="AN637" s="17">
        <v>0</v>
      </c>
      <c r="AP637" s="172">
        <v>0</v>
      </c>
      <c r="AR637" s="17">
        <v>438936</v>
      </c>
      <c r="AT637" s="17">
        <v>10876834</v>
      </c>
      <c r="AV637" s="185">
        <v>264.89999999999998</v>
      </c>
      <c r="AW637" s="1" t="s">
        <v>5655</v>
      </c>
      <c r="AX637" s="1" t="str">
        <f t="shared" si="9"/>
        <v>No</v>
      </c>
    </row>
    <row r="638" spans="1:50" x14ac:dyDescent="0.2">
      <c r="A638" s="1" t="s">
        <v>78</v>
      </c>
      <c r="B638" s="1" t="s">
        <v>562</v>
      </c>
      <c r="C638" s="1" t="s">
        <v>77</v>
      </c>
      <c r="D638" s="174">
        <v>5117</v>
      </c>
      <c r="E638" s="177">
        <v>50117</v>
      </c>
      <c r="F638" s="1" t="s">
        <v>196</v>
      </c>
      <c r="G638" s="1" t="s">
        <v>192</v>
      </c>
      <c r="H638" s="17">
        <v>1780673</v>
      </c>
      <c r="I638" s="12">
        <v>91</v>
      </c>
      <c r="J638" s="1" t="s">
        <v>22</v>
      </c>
      <c r="K638" s="1" t="s">
        <v>8</v>
      </c>
      <c r="L638" s="4">
        <v>14</v>
      </c>
      <c r="N638" s="186">
        <v>0</v>
      </c>
      <c r="P638" s="14">
        <v>25.4801</v>
      </c>
      <c r="R638" s="14">
        <v>23.390899999999998</v>
      </c>
      <c r="T638" s="14">
        <v>12.7364</v>
      </c>
      <c r="V638" s="17">
        <v>353651</v>
      </c>
      <c r="X638" s="17">
        <v>549389</v>
      </c>
      <c r="Z638" s="17">
        <v>303825</v>
      </c>
      <c r="AB638" s="17">
        <v>245564</v>
      </c>
      <c r="AD638" s="17">
        <v>19813</v>
      </c>
      <c r="AF638" s="17">
        <v>11924</v>
      </c>
      <c r="AH638" s="17">
        <v>7889</v>
      </c>
      <c r="AJ638" s="17">
        <v>0</v>
      </c>
      <c r="AL638" s="17">
        <v>0</v>
      </c>
      <c r="AN638" s="17">
        <v>0</v>
      </c>
      <c r="AP638" s="172">
        <v>0</v>
      </c>
      <c r="AR638" s="17">
        <v>151869</v>
      </c>
      <c r="AT638" s="17">
        <v>3552350</v>
      </c>
      <c r="AV638" s="185">
        <v>290.60000000000002</v>
      </c>
      <c r="AW638" s="1" t="s">
        <v>5655</v>
      </c>
      <c r="AX638" s="1" t="str">
        <f t="shared" si="9"/>
        <v>No</v>
      </c>
    </row>
    <row r="639" spans="1:50" x14ac:dyDescent="0.2">
      <c r="A639" s="1" t="s">
        <v>5973</v>
      </c>
      <c r="B639" s="1" t="s">
        <v>579</v>
      </c>
      <c r="C639" s="1" t="s">
        <v>91</v>
      </c>
      <c r="D639" s="174">
        <v>3081</v>
      </c>
      <c r="E639" s="177">
        <v>30081</v>
      </c>
      <c r="F639" s="1" t="s">
        <v>194</v>
      </c>
      <c r="G639" s="1" t="s">
        <v>192</v>
      </c>
      <c r="H639" s="17">
        <v>4586770</v>
      </c>
      <c r="I639" s="12">
        <v>91</v>
      </c>
      <c r="J639" s="1" t="s">
        <v>10</v>
      </c>
      <c r="K639" s="1" t="s">
        <v>12</v>
      </c>
      <c r="L639" s="4">
        <v>5</v>
      </c>
      <c r="N639" s="186">
        <v>0</v>
      </c>
      <c r="P639" s="14">
        <v>11.902100000000001</v>
      </c>
      <c r="R639" s="14">
        <v>5.1121999999999996</v>
      </c>
      <c r="T639" s="14">
        <v>1.3234999999999999</v>
      </c>
      <c r="V639" s="17">
        <v>0</v>
      </c>
      <c r="X639" s="17">
        <v>128894</v>
      </c>
      <c r="Z639" s="17">
        <v>119307</v>
      </c>
      <c r="AB639" s="17">
        <v>9587</v>
      </c>
      <c r="AD639" s="17">
        <v>11985</v>
      </c>
      <c r="AF639" s="17">
        <v>10024</v>
      </c>
      <c r="AH639" s="17">
        <v>1961</v>
      </c>
      <c r="AJ639" s="17">
        <v>0</v>
      </c>
      <c r="AL639" s="17">
        <v>0</v>
      </c>
      <c r="AN639" s="17">
        <v>0</v>
      </c>
      <c r="AP639" s="172">
        <v>0</v>
      </c>
      <c r="AR639" s="17">
        <v>13267</v>
      </c>
      <c r="AT639" s="17">
        <v>67824</v>
      </c>
      <c r="AV639" s="185">
        <v>0</v>
      </c>
      <c r="AW639" s="1" t="s">
        <v>5655</v>
      </c>
      <c r="AX639" s="1" t="str">
        <f t="shared" si="9"/>
        <v>No</v>
      </c>
    </row>
    <row r="640" spans="1:50" x14ac:dyDescent="0.2">
      <c r="A640" s="1" t="s">
        <v>322</v>
      </c>
      <c r="B640" s="1" t="s">
        <v>323</v>
      </c>
      <c r="C640" s="1" t="s">
        <v>52</v>
      </c>
      <c r="D640" s="174">
        <v>1004</v>
      </c>
      <c r="E640" s="177">
        <v>10004</v>
      </c>
      <c r="F640" s="1" t="s">
        <v>196</v>
      </c>
      <c r="G640" s="1" t="s">
        <v>192</v>
      </c>
      <c r="H640" s="17">
        <v>4181019</v>
      </c>
      <c r="I640" s="12">
        <v>91</v>
      </c>
      <c r="J640" s="1" t="s">
        <v>11</v>
      </c>
      <c r="K640" s="1" t="s">
        <v>12</v>
      </c>
      <c r="L640" s="4">
        <v>44</v>
      </c>
      <c r="N640" s="186">
        <v>0</v>
      </c>
      <c r="P640" s="14">
        <v>12.2903</v>
      </c>
      <c r="R640" s="14">
        <v>6.7249999999999996</v>
      </c>
      <c r="T640" s="14">
        <v>24.848099999999999</v>
      </c>
      <c r="V640" s="17">
        <v>1389563</v>
      </c>
      <c r="X640" s="17">
        <v>1384963</v>
      </c>
      <c r="Z640" s="17">
        <v>1315345</v>
      </c>
      <c r="AB640" s="17">
        <v>69618</v>
      </c>
      <c r="AD640" s="17">
        <v>110300</v>
      </c>
      <c r="AF640" s="17">
        <v>107023</v>
      </c>
      <c r="AH640" s="17">
        <v>3277</v>
      </c>
      <c r="AJ640" s="17">
        <v>0</v>
      </c>
      <c r="AL640" s="17">
        <v>0</v>
      </c>
      <c r="AN640" s="17">
        <v>0</v>
      </c>
      <c r="AP640" s="172">
        <v>0</v>
      </c>
      <c r="AR640" s="17">
        <v>2659314</v>
      </c>
      <c r="AT640" s="17">
        <v>17883887</v>
      </c>
      <c r="AV640" s="185">
        <v>421</v>
      </c>
      <c r="AW640" s="1" t="s">
        <v>5655</v>
      </c>
      <c r="AX640" s="1" t="str">
        <f t="shared" si="9"/>
        <v>No</v>
      </c>
    </row>
    <row r="641" spans="1:50" x14ac:dyDescent="0.2">
      <c r="A641" s="1" t="s">
        <v>201</v>
      </c>
      <c r="B641" s="1" t="s">
        <v>202</v>
      </c>
      <c r="C641" s="1" t="s">
        <v>89</v>
      </c>
      <c r="D641" s="174">
        <v>6091</v>
      </c>
      <c r="E641" s="177">
        <v>60091</v>
      </c>
      <c r="F641" s="1" t="s">
        <v>196</v>
      </c>
      <c r="G641" s="1" t="s">
        <v>192</v>
      </c>
      <c r="H641" s="17">
        <v>217630</v>
      </c>
      <c r="I641" s="12">
        <v>91</v>
      </c>
      <c r="J641" s="1" t="s">
        <v>11</v>
      </c>
      <c r="K641" s="1" t="s">
        <v>8</v>
      </c>
      <c r="L641" s="4">
        <v>10</v>
      </c>
      <c r="N641" s="186">
        <v>0</v>
      </c>
      <c r="P641" s="14">
        <v>15.296200000000001</v>
      </c>
      <c r="R641" s="14">
        <v>5.9919000000000002</v>
      </c>
      <c r="T641" s="14">
        <v>14.198499999999999</v>
      </c>
      <c r="V641" s="17">
        <v>478942</v>
      </c>
      <c r="X641" s="17">
        <v>546680</v>
      </c>
      <c r="Z641" s="17">
        <v>476521</v>
      </c>
      <c r="AB641" s="17">
        <v>70159</v>
      </c>
      <c r="AD641" s="17">
        <v>33290</v>
      </c>
      <c r="AF641" s="17">
        <v>31153</v>
      </c>
      <c r="AH641" s="17">
        <v>2137</v>
      </c>
      <c r="AJ641" s="17">
        <v>0</v>
      </c>
      <c r="AL641" s="17">
        <v>0</v>
      </c>
      <c r="AN641" s="17">
        <v>0</v>
      </c>
      <c r="AP641" s="172">
        <v>0</v>
      </c>
      <c r="AR641" s="17">
        <v>442325</v>
      </c>
      <c r="AT641" s="17">
        <v>2650389</v>
      </c>
      <c r="AV641" s="185">
        <v>169.6</v>
      </c>
      <c r="AW641" s="1" t="s">
        <v>5655</v>
      </c>
      <c r="AX641" s="1" t="str">
        <f t="shared" si="9"/>
        <v>No</v>
      </c>
    </row>
    <row r="642" spans="1:50" x14ac:dyDescent="0.2">
      <c r="A642" s="1" t="s">
        <v>5972</v>
      </c>
      <c r="B642" s="1" t="s">
        <v>743</v>
      </c>
      <c r="C642" s="1" t="s">
        <v>20</v>
      </c>
      <c r="D642" s="174">
        <v>9171</v>
      </c>
      <c r="E642" s="177">
        <v>90171</v>
      </c>
      <c r="F642" s="1" t="s">
        <v>194</v>
      </c>
      <c r="G642" s="1" t="s">
        <v>192</v>
      </c>
      <c r="H642" s="17">
        <v>258653</v>
      </c>
      <c r="I642" s="12">
        <v>91</v>
      </c>
      <c r="J642" s="1" t="s">
        <v>11</v>
      </c>
      <c r="K642" s="1" t="s">
        <v>12</v>
      </c>
      <c r="L642" s="4">
        <v>44</v>
      </c>
      <c r="N642" s="186">
        <v>0</v>
      </c>
      <c r="P642" s="14">
        <v>14.8476</v>
      </c>
      <c r="R642" s="14">
        <v>4.2300000000000004</v>
      </c>
      <c r="T642" s="14">
        <v>16.728999999999999</v>
      </c>
      <c r="V642" s="17">
        <v>1982561</v>
      </c>
      <c r="X642" s="17">
        <v>2204691</v>
      </c>
      <c r="Z642" s="17">
        <v>1980569</v>
      </c>
      <c r="AB642" s="17">
        <v>224122</v>
      </c>
      <c r="AD642" s="17">
        <v>141142</v>
      </c>
      <c r="AF642" s="17">
        <v>133393</v>
      </c>
      <c r="AH642" s="17">
        <v>7749</v>
      </c>
      <c r="AJ642" s="17">
        <v>0</v>
      </c>
      <c r="AL642" s="17">
        <v>0</v>
      </c>
      <c r="AN642" s="17">
        <v>0</v>
      </c>
      <c r="AP642" s="172">
        <v>0</v>
      </c>
      <c r="AR642" s="17">
        <v>2231536</v>
      </c>
      <c r="AT642" s="17">
        <v>9439397</v>
      </c>
      <c r="AV642" s="185">
        <v>315</v>
      </c>
      <c r="AW642" s="1" t="s">
        <v>5655</v>
      </c>
      <c r="AX642" s="1" t="str">
        <f t="shared" ref="AX642:AX705" si="10">IF(AW642&amp;AU642&amp;AS642&amp;AQ642&amp;AO642&amp;AM642&amp;AK642&amp;AI642&amp;AG642&amp;AE642&amp;AC642&amp;AA642&amp;Y642&amp;W642&amp;U642&amp;S642&amp;Q642&amp;O642&amp;M642&lt;&gt;"","Yes","No")</f>
        <v>No</v>
      </c>
    </row>
    <row r="643" spans="1:50" x14ac:dyDescent="0.2">
      <c r="A643" s="1" t="s">
        <v>78</v>
      </c>
      <c r="B643" s="1" t="s">
        <v>562</v>
      </c>
      <c r="C643" s="1" t="s">
        <v>77</v>
      </c>
      <c r="D643" s="174">
        <v>5117</v>
      </c>
      <c r="E643" s="177">
        <v>50117</v>
      </c>
      <c r="F643" s="1" t="s">
        <v>196</v>
      </c>
      <c r="G643" s="1" t="s">
        <v>192</v>
      </c>
      <c r="H643" s="17">
        <v>1780673</v>
      </c>
      <c r="I643" s="12">
        <v>91</v>
      </c>
      <c r="J643" s="1" t="s">
        <v>11</v>
      </c>
      <c r="K643" s="1" t="s">
        <v>8</v>
      </c>
      <c r="L643" s="4">
        <v>10</v>
      </c>
      <c r="N643" s="186">
        <v>0</v>
      </c>
      <c r="P643" s="14">
        <v>14.558199999999999</v>
      </c>
      <c r="R643" s="14">
        <v>5.8597999999999999</v>
      </c>
      <c r="T643" s="14">
        <v>7.9233000000000002</v>
      </c>
      <c r="V643" s="17">
        <v>569007</v>
      </c>
      <c r="X643" s="17">
        <v>613648</v>
      </c>
      <c r="Z643" s="17">
        <v>552296</v>
      </c>
      <c r="AB643" s="17">
        <v>61352</v>
      </c>
      <c r="AD643" s="17">
        <v>41046</v>
      </c>
      <c r="AF643" s="17">
        <v>37937</v>
      </c>
      <c r="AH643" s="17">
        <v>3109</v>
      </c>
      <c r="AJ643" s="17">
        <v>0</v>
      </c>
      <c r="AL643" s="17">
        <v>0</v>
      </c>
      <c r="AN643" s="17">
        <v>0</v>
      </c>
      <c r="AP643" s="172">
        <v>0</v>
      </c>
      <c r="AR643" s="17">
        <v>300587</v>
      </c>
      <c r="AT643" s="17">
        <v>1761381</v>
      </c>
      <c r="AV643" s="185">
        <v>178</v>
      </c>
      <c r="AW643" s="1" t="s">
        <v>5655</v>
      </c>
      <c r="AX643" s="1" t="str">
        <f t="shared" si="10"/>
        <v>No</v>
      </c>
    </row>
    <row r="644" spans="1:50" x14ac:dyDescent="0.2">
      <c r="A644" s="1" t="s">
        <v>4711</v>
      </c>
      <c r="B644" s="1" t="s">
        <v>493</v>
      </c>
      <c r="C644" s="1" t="s">
        <v>20</v>
      </c>
      <c r="D644" s="174" t="s">
        <v>4712</v>
      </c>
      <c r="E644" s="177" t="s">
        <v>4713</v>
      </c>
      <c r="F644" s="1" t="s">
        <v>196</v>
      </c>
      <c r="G644" s="1" t="s">
        <v>229</v>
      </c>
      <c r="H644" s="17">
        <v>0</v>
      </c>
      <c r="I644" s="12">
        <v>90</v>
      </c>
      <c r="J644" s="1" t="s">
        <v>10</v>
      </c>
      <c r="K644" s="1" t="s">
        <v>12</v>
      </c>
      <c r="L644" s="4">
        <v>75</v>
      </c>
      <c r="N644" s="186">
        <v>0</v>
      </c>
      <c r="P644" s="14">
        <v>10.869400000000001</v>
      </c>
      <c r="R644" s="14">
        <v>0</v>
      </c>
      <c r="T644" s="14">
        <v>5.7081999999999997</v>
      </c>
      <c r="V644" s="17">
        <v>0</v>
      </c>
      <c r="X644" s="17">
        <v>0</v>
      </c>
      <c r="Z644" s="17">
        <v>539459</v>
      </c>
      <c r="AB644" s="17">
        <v>0</v>
      </c>
      <c r="AD644" s="17">
        <v>0</v>
      </c>
      <c r="AF644" s="17">
        <v>49631</v>
      </c>
      <c r="AH644" s="17">
        <v>0</v>
      </c>
      <c r="AJ644" s="17">
        <v>0</v>
      </c>
      <c r="AL644" s="17">
        <v>0</v>
      </c>
      <c r="AN644" s="17">
        <v>0</v>
      </c>
      <c r="AP644" s="172">
        <v>0</v>
      </c>
      <c r="AR644" s="17">
        <v>283304</v>
      </c>
      <c r="AT644" s="17">
        <v>0</v>
      </c>
      <c r="AV644" s="185">
        <v>0</v>
      </c>
      <c r="AW644" s="1" t="s">
        <v>5655</v>
      </c>
      <c r="AX644" s="1" t="str">
        <f t="shared" si="10"/>
        <v>No</v>
      </c>
    </row>
    <row r="645" spans="1:50" x14ac:dyDescent="0.2">
      <c r="A645" s="1" t="s">
        <v>5974</v>
      </c>
      <c r="B645" s="1" t="s">
        <v>842</v>
      </c>
      <c r="C645" s="1" t="s">
        <v>46</v>
      </c>
      <c r="D645" s="174" t="s">
        <v>2752</v>
      </c>
      <c r="E645" s="177" t="s">
        <v>2753</v>
      </c>
      <c r="F645" s="1" t="s">
        <v>260</v>
      </c>
      <c r="G645" s="1" t="s">
        <v>229</v>
      </c>
      <c r="H645" s="17">
        <v>0</v>
      </c>
      <c r="I645" s="12">
        <v>90</v>
      </c>
      <c r="J645" s="1" t="s">
        <v>10</v>
      </c>
      <c r="K645" s="1" t="s">
        <v>8</v>
      </c>
      <c r="L645" s="4">
        <v>90</v>
      </c>
      <c r="N645" s="186">
        <v>0</v>
      </c>
      <c r="P645" s="14">
        <v>16.958300000000001</v>
      </c>
      <c r="R645" s="14">
        <v>0</v>
      </c>
      <c r="T645" s="14">
        <v>1.7854000000000001</v>
      </c>
      <c r="V645" s="17">
        <v>0</v>
      </c>
      <c r="X645" s="17">
        <v>0</v>
      </c>
      <c r="Z645" s="17">
        <v>1809166</v>
      </c>
      <c r="AB645" s="17">
        <v>0</v>
      </c>
      <c r="AD645" s="17">
        <v>0</v>
      </c>
      <c r="AF645" s="17">
        <v>106683</v>
      </c>
      <c r="AH645" s="17">
        <v>0</v>
      </c>
      <c r="AJ645" s="17">
        <v>0</v>
      </c>
      <c r="AL645" s="17">
        <v>0</v>
      </c>
      <c r="AN645" s="17">
        <v>0</v>
      </c>
      <c r="AP645" s="172">
        <v>0</v>
      </c>
      <c r="AR645" s="17">
        <v>190467</v>
      </c>
      <c r="AT645" s="17">
        <v>0</v>
      </c>
      <c r="AV645" s="185">
        <v>0</v>
      </c>
      <c r="AW645" s="1" t="s">
        <v>5655</v>
      </c>
      <c r="AX645" s="1" t="str">
        <f t="shared" si="10"/>
        <v>No</v>
      </c>
    </row>
    <row r="646" spans="1:50" x14ac:dyDescent="0.2">
      <c r="A646" s="1" t="s">
        <v>4711</v>
      </c>
      <c r="B646" s="1" t="s">
        <v>493</v>
      </c>
      <c r="C646" s="1" t="s">
        <v>20</v>
      </c>
      <c r="D646" s="174" t="s">
        <v>4712</v>
      </c>
      <c r="E646" s="177" t="s">
        <v>4713</v>
      </c>
      <c r="F646" s="1" t="s">
        <v>196</v>
      </c>
      <c r="G646" s="1" t="s">
        <v>229</v>
      </c>
      <c r="H646" s="17">
        <v>0</v>
      </c>
      <c r="I646" s="12">
        <v>90</v>
      </c>
      <c r="J646" s="1" t="s">
        <v>11</v>
      </c>
      <c r="K646" s="1" t="s">
        <v>12</v>
      </c>
      <c r="L646" s="4">
        <v>15</v>
      </c>
      <c r="N646" s="186">
        <v>0</v>
      </c>
      <c r="P646" s="14">
        <v>21.278199999999998</v>
      </c>
      <c r="R646" s="14">
        <v>0</v>
      </c>
      <c r="T646" s="14">
        <v>4.9715999999999996</v>
      </c>
      <c r="V646" s="17">
        <v>0</v>
      </c>
      <c r="X646" s="17">
        <v>0</v>
      </c>
      <c r="Z646" s="17">
        <v>402712</v>
      </c>
      <c r="AB646" s="17">
        <v>0</v>
      </c>
      <c r="AD646" s="17">
        <v>0</v>
      </c>
      <c r="AF646" s="17">
        <v>18926</v>
      </c>
      <c r="AH646" s="17">
        <v>0</v>
      </c>
      <c r="AJ646" s="17">
        <v>0</v>
      </c>
      <c r="AL646" s="17">
        <v>0</v>
      </c>
      <c r="AN646" s="17">
        <v>0</v>
      </c>
      <c r="AP646" s="172">
        <v>0</v>
      </c>
      <c r="AR646" s="17">
        <v>94093</v>
      </c>
      <c r="AT646" s="17">
        <v>0</v>
      </c>
      <c r="AV646" s="185">
        <v>0</v>
      </c>
      <c r="AW646" s="1" t="s">
        <v>5655</v>
      </c>
      <c r="AX646" s="1" t="str">
        <f t="shared" si="10"/>
        <v>No</v>
      </c>
    </row>
    <row r="647" spans="1:50" x14ac:dyDescent="0.2">
      <c r="A647" s="1" t="s">
        <v>5975</v>
      </c>
      <c r="B647" s="1" t="s">
        <v>530</v>
      </c>
      <c r="C647" s="1" t="s">
        <v>88</v>
      </c>
      <c r="D647" s="174" t="s">
        <v>2481</v>
      </c>
      <c r="E647" s="177" t="s">
        <v>2482</v>
      </c>
      <c r="F647" s="1" t="s">
        <v>196</v>
      </c>
      <c r="G647" s="1" t="s">
        <v>229</v>
      </c>
      <c r="H647" s="17">
        <v>0</v>
      </c>
      <c r="I647" s="12">
        <v>89</v>
      </c>
      <c r="J647" s="1" t="s">
        <v>10</v>
      </c>
      <c r="K647" s="1" t="s">
        <v>8</v>
      </c>
      <c r="L647" s="4">
        <v>89</v>
      </c>
      <c r="N647" s="186">
        <v>0</v>
      </c>
      <c r="P647" s="14">
        <v>24.666599999999999</v>
      </c>
      <c r="R647" s="14">
        <v>0</v>
      </c>
      <c r="T647" s="14">
        <v>1.4164000000000001</v>
      </c>
      <c r="V647" s="17">
        <v>0</v>
      </c>
      <c r="X647" s="17">
        <v>0</v>
      </c>
      <c r="Z647" s="17">
        <v>2141727</v>
      </c>
      <c r="AB647" s="17">
        <v>0</v>
      </c>
      <c r="AD647" s="17">
        <v>0</v>
      </c>
      <c r="AF647" s="17">
        <v>86827</v>
      </c>
      <c r="AH647" s="17">
        <v>0</v>
      </c>
      <c r="AJ647" s="17">
        <v>0</v>
      </c>
      <c r="AL647" s="17">
        <v>0</v>
      </c>
      <c r="AN647" s="17">
        <v>0</v>
      </c>
      <c r="AP647" s="172">
        <v>0</v>
      </c>
      <c r="AR647" s="17">
        <v>122979</v>
      </c>
      <c r="AT647" s="17">
        <v>0</v>
      </c>
      <c r="AV647" s="185">
        <v>0</v>
      </c>
      <c r="AW647" s="1" t="s">
        <v>5655</v>
      </c>
      <c r="AX647" s="1" t="str">
        <f t="shared" si="10"/>
        <v>No</v>
      </c>
    </row>
    <row r="648" spans="1:50" x14ac:dyDescent="0.2">
      <c r="A648" s="1" t="s">
        <v>2344</v>
      </c>
      <c r="B648" s="1" t="s">
        <v>2345</v>
      </c>
      <c r="C648" s="1" t="s">
        <v>88</v>
      </c>
      <c r="D648" s="174" t="s">
        <v>2346</v>
      </c>
      <c r="E648" s="177" t="s">
        <v>2347</v>
      </c>
      <c r="F648" s="1" t="s">
        <v>196</v>
      </c>
      <c r="G648" s="1" t="s">
        <v>229</v>
      </c>
      <c r="H648" s="17">
        <v>0</v>
      </c>
      <c r="I648" s="12">
        <v>89</v>
      </c>
      <c r="J648" s="1" t="s">
        <v>10</v>
      </c>
      <c r="K648" s="1" t="s">
        <v>8</v>
      </c>
      <c r="L648" s="4">
        <v>89</v>
      </c>
      <c r="N648" s="186">
        <v>0</v>
      </c>
      <c r="P648" s="14">
        <v>24.922599999999999</v>
      </c>
      <c r="R648" s="14">
        <v>0</v>
      </c>
      <c r="T648" s="14">
        <v>1.3012999999999999</v>
      </c>
      <c r="V648" s="17">
        <v>0</v>
      </c>
      <c r="X648" s="17">
        <v>0</v>
      </c>
      <c r="Z648" s="17">
        <v>3644535</v>
      </c>
      <c r="AB648" s="17">
        <v>0</v>
      </c>
      <c r="AD648" s="17">
        <v>0</v>
      </c>
      <c r="AF648" s="17">
        <v>146234</v>
      </c>
      <c r="AH648" s="17">
        <v>0</v>
      </c>
      <c r="AJ648" s="17">
        <v>0</v>
      </c>
      <c r="AL648" s="17">
        <v>0</v>
      </c>
      <c r="AN648" s="17">
        <v>0</v>
      </c>
      <c r="AP648" s="172">
        <v>0</v>
      </c>
      <c r="AR648" s="17">
        <v>190294</v>
      </c>
      <c r="AT648" s="17">
        <v>0</v>
      </c>
      <c r="AV648" s="185">
        <v>0</v>
      </c>
      <c r="AW648" s="1" t="s">
        <v>5655</v>
      </c>
      <c r="AX648" s="1" t="str">
        <f t="shared" si="10"/>
        <v>No</v>
      </c>
    </row>
    <row r="649" spans="1:50" x14ac:dyDescent="0.2">
      <c r="A649" s="1" t="s">
        <v>97</v>
      </c>
      <c r="B649" s="1" t="s">
        <v>233</v>
      </c>
      <c r="C649" s="1" t="s">
        <v>94</v>
      </c>
      <c r="D649" s="174">
        <v>44</v>
      </c>
      <c r="E649" s="177">
        <v>44</v>
      </c>
      <c r="F649" s="1" t="s">
        <v>196</v>
      </c>
      <c r="G649" s="1" t="s">
        <v>192</v>
      </c>
      <c r="H649" s="17">
        <v>62966</v>
      </c>
      <c r="I649" s="12">
        <v>88</v>
      </c>
      <c r="J649" s="1" t="s">
        <v>22</v>
      </c>
      <c r="K649" s="1" t="s">
        <v>8</v>
      </c>
      <c r="L649" s="4">
        <v>5</v>
      </c>
      <c r="N649" s="186">
        <v>0</v>
      </c>
      <c r="P649" s="14">
        <v>30.569700000000001</v>
      </c>
      <c r="R649" s="14">
        <v>26.045300000000001</v>
      </c>
      <c r="T649" s="14">
        <v>9.1557999999999993</v>
      </c>
      <c r="V649" s="17">
        <v>484434</v>
      </c>
      <c r="X649" s="17">
        <v>491359</v>
      </c>
      <c r="Z649" s="17">
        <v>464843</v>
      </c>
      <c r="AB649" s="17">
        <v>26516</v>
      </c>
      <c r="AD649" s="17">
        <v>16160</v>
      </c>
      <c r="AF649" s="17">
        <v>15206</v>
      </c>
      <c r="AH649" s="17">
        <v>954</v>
      </c>
      <c r="AJ649" s="17">
        <v>0</v>
      </c>
      <c r="AL649" s="17">
        <v>0</v>
      </c>
      <c r="AN649" s="17">
        <v>0</v>
      </c>
      <c r="AP649" s="172">
        <v>0</v>
      </c>
      <c r="AR649" s="17">
        <v>139223</v>
      </c>
      <c r="AT649" s="17">
        <v>3626107</v>
      </c>
      <c r="AV649" s="185">
        <v>170.2</v>
      </c>
      <c r="AW649" s="1" t="s">
        <v>5655</v>
      </c>
      <c r="AX649" s="1" t="str">
        <f t="shared" si="10"/>
        <v>No</v>
      </c>
    </row>
    <row r="650" spans="1:50" x14ac:dyDescent="0.2">
      <c r="A650" s="1" t="s">
        <v>205</v>
      </c>
      <c r="B650" s="1" t="s">
        <v>4964</v>
      </c>
      <c r="C650" s="1" t="s">
        <v>94</v>
      </c>
      <c r="D650" s="174" t="s">
        <v>4965</v>
      </c>
      <c r="E650" s="177" t="s">
        <v>4966</v>
      </c>
      <c r="F650" s="1" t="s">
        <v>196</v>
      </c>
      <c r="G650" s="1" t="s">
        <v>229</v>
      </c>
      <c r="H650" s="17">
        <v>0</v>
      </c>
      <c r="I650" s="12">
        <v>88</v>
      </c>
      <c r="J650" s="1" t="s">
        <v>10</v>
      </c>
      <c r="K650" s="1" t="s">
        <v>8</v>
      </c>
      <c r="L650" s="4">
        <v>14</v>
      </c>
      <c r="N650" s="186">
        <v>0</v>
      </c>
      <c r="P650" s="14">
        <v>14.5381</v>
      </c>
      <c r="R650" s="14">
        <v>0</v>
      </c>
      <c r="T650" s="14">
        <v>2.4658000000000002</v>
      </c>
      <c r="V650" s="17">
        <v>0</v>
      </c>
      <c r="X650" s="17">
        <v>0</v>
      </c>
      <c r="Z650" s="17">
        <v>366388</v>
      </c>
      <c r="AB650" s="17">
        <v>0</v>
      </c>
      <c r="AD650" s="17">
        <v>0</v>
      </c>
      <c r="AF650" s="17">
        <v>25202</v>
      </c>
      <c r="AH650" s="17">
        <v>0</v>
      </c>
      <c r="AJ650" s="17">
        <v>0</v>
      </c>
      <c r="AL650" s="17">
        <v>0</v>
      </c>
      <c r="AN650" s="17">
        <v>0</v>
      </c>
      <c r="AP650" s="172">
        <v>0</v>
      </c>
      <c r="AR650" s="17">
        <v>62142</v>
      </c>
      <c r="AT650" s="17">
        <v>0</v>
      </c>
      <c r="AV650" s="185">
        <v>0</v>
      </c>
      <c r="AW650" s="1" t="s">
        <v>5655</v>
      </c>
      <c r="AX650" s="1" t="str">
        <f t="shared" si="10"/>
        <v>No</v>
      </c>
    </row>
    <row r="651" spans="1:50" x14ac:dyDescent="0.2">
      <c r="A651" s="1" t="s">
        <v>5976</v>
      </c>
      <c r="B651" s="1" t="s">
        <v>749</v>
      </c>
      <c r="C651" s="1" t="s">
        <v>37</v>
      </c>
      <c r="D651" s="174">
        <v>4046</v>
      </c>
      <c r="E651" s="177">
        <v>40046</v>
      </c>
      <c r="F651" s="1" t="s">
        <v>194</v>
      </c>
      <c r="G651" s="1" t="s">
        <v>192</v>
      </c>
      <c r="H651" s="17">
        <v>643260</v>
      </c>
      <c r="I651" s="12">
        <v>88</v>
      </c>
      <c r="J651" s="1" t="s">
        <v>11</v>
      </c>
      <c r="K651" s="1" t="s">
        <v>8</v>
      </c>
      <c r="L651" s="4">
        <v>46</v>
      </c>
      <c r="N651" s="186">
        <v>0</v>
      </c>
      <c r="P651" s="14">
        <v>14.5319</v>
      </c>
      <c r="R651" s="14">
        <v>5.2080000000000002</v>
      </c>
      <c r="T651" s="14">
        <v>11.130800000000001</v>
      </c>
      <c r="V651" s="17">
        <v>2899651</v>
      </c>
      <c r="X651" s="17">
        <v>3008858</v>
      </c>
      <c r="Z651" s="17">
        <v>2851078</v>
      </c>
      <c r="AB651" s="17">
        <v>157780</v>
      </c>
      <c r="AD651" s="17">
        <v>205059</v>
      </c>
      <c r="AF651" s="17">
        <v>196195</v>
      </c>
      <c r="AH651" s="17">
        <v>8864</v>
      </c>
      <c r="AJ651" s="17">
        <v>0</v>
      </c>
      <c r="AL651" s="17">
        <v>0</v>
      </c>
      <c r="AN651" s="17">
        <v>0</v>
      </c>
      <c r="AP651" s="172">
        <v>0</v>
      </c>
      <c r="AR651" s="17">
        <v>2183813</v>
      </c>
      <c r="AT651" s="17">
        <v>11373298</v>
      </c>
      <c r="AV651" s="185">
        <v>480</v>
      </c>
      <c r="AW651" s="1" t="s">
        <v>5655</v>
      </c>
      <c r="AX651" s="1" t="str">
        <f t="shared" si="10"/>
        <v>No</v>
      </c>
    </row>
    <row r="652" spans="1:50" x14ac:dyDescent="0.2">
      <c r="A652" s="1" t="s">
        <v>97</v>
      </c>
      <c r="B652" s="1" t="s">
        <v>233</v>
      </c>
      <c r="C652" s="1" t="s">
        <v>94</v>
      </c>
      <c r="D652" s="174">
        <v>44</v>
      </c>
      <c r="E652" s="177">
        <v>44</v>
      </c>
      <c r="F652" s="1" t="s">
        <v>196</v>
      </c>
      <c r="G652" s="1" t="s">
        <v>192</v>
      </c>
      <c r="H652" s="17">
        <v>62966</v>
      </c>
      <c r="I652" s="12">
        <v>88</v>
      </c>
      <c r="J652" s="1" t="s">
        <v>11</v>
      </c>
      <c r="K652" s="1" t="s">
        <v>8</v>
      </c>
      <c r="L652" s="4">
        <v>16</v>
      </c>
      <c r="N652" s="186">
        <v>0</v>
      </c>
      <c r="P652" s="14">
        <v>14.2822</v>
      </c>
      <c r="R652" s="14">
        <v>4.1158000000000001</v>
      </c>
      <c r="T652" s="14">
        <v>9.6588999999999992</v>
      </c>
      <c r="V652" s="17">
        <v>907500</v>
      </c>
      <c r="X652" s="17">
        <v>935017</v>
      </c>
      <c r="Z652" s="17">
        <v>873956</v>
      </c>
      <c r="AB652" s="17">
        <v>61061</v>
      </c>
      <c r="AD652" s="17">
        <v>63567</v>
      </c>
      <c r="AF652" s="17">
        <v>61192</v>
      </c>
      <c r="AH652" s="17">
        <v>2375</v>
      </c>
      <c r="AJ652" s="17">
        <v>0</v>
      </c>
      <c r="AL652" s="17">
        <v>0</v>
      </c>
      <c r="AN652" s="17">
        <v>0</v>
      </c>
      <c r="AP652" s="172">
        <v>0</v>
      </c>
      <c r="AR652" s="17">
        <v>591047</v>
      </c>
      <c r="AT652" s="17">
        <v>2432602</v>
      </c>
      <c r="AV652" s="185">
        <v>352.6</v>
      </c>
      <c r="AW652" s="1" t="s">
        <v>5655</v>
      </c>
      <c r="AX652" s="1" t="str">
        <f t="shared" si="10"/>
        <v>No</v>
      </c>
    </row>
    <row r="653" spans="1:50" x14ac:dyDescent="0.2">
      <c r="A653" s="1" t="s">
        <v>205</v>
      </c>
      <c r="B653" s="1" t="s">
        <v>4964</v>
      </c>
      <c r="C653" s="1" t="s">
        <v>94</v>
      </c>
      <c r="D653" s="174" t="s">
        <v>4965</v>
      </c>
      <c r="E653" s="177" t="s">
        <v>4966</v>
      </c>
      <c r="F653" s="1" t="s">
        <v>196</v>
      </c>
      <c r="G653" s="1" t="s">
        <v>229</v>
      </c>
      <c r="H653" s="17">
        <v>0</v>
      </c>
      <c r="I653" s="12">
        <v>88</v>
      </c>
      <c r="J653" s="1" t="s">
        <v>13</v>
      </c>
      <c r="K653" s="1" t="s">
        <v>8</v>
      </c>
      <c r="L653" s="4">
        <v>53</v>
      </c>
      <c r="N653" s="186">
        <v>0</v>
      </c>
      <c r="P653" s="14">
        <v>24.3566</v>
      </c>
      <c r="R653" s="14">
        <v>0</v>
      </c>
      <c r="T653" s="14">
        <v>4.5625999999999998</v>
      </c>
      <c r="V653" s="17">
        <v>0</v>
      </c>
      <c r="X653" s="17">
        <v>0</v>
      </c>
      <c r="Z653" s="17">
        <v>847414</v>
      </c>
      <c r="AB653" s="17">
        <v>0</v>
      </c>
      <c r="AD653" s="17">
        <v>0</v>
      </c>
      <c r="AF653" s="17">
        <v>34792</v>
      </c>
      <c r="AH653" s="17">
        <v>0</v>
      </c>
      <c r="AJ653" s="17">
        <v>0</v>
      </c>
      <c r="AL653" s="17">
        <v>0</v>
      </c>
      <c r="AN653" s="17">
        <v>0</v>
      </c>
      <c r="AP653" s="172">
        <v>0</v>
      </c>
      <c r="AR653" s="17">
        <v>158741</v>
      </c>
      <c r="AT653" s="17">
        <v>0</v>
      </c>
      <c r="AV653" s="185">
        <v>0</v>
      </c>
      <c r="AW653" s="1" t="s">
        <v>5655</v>
      </c>
      <c r="AX653" s="1" t="str">
        <f t="shared" si="10"/>
        <v>No</v>
      </c>
    </row>
    <row r="654" spans="1:50" x14ac:dyDescent="0.2">
      <c r="A654" s="1" t="s">
        <v>5976</v>
      </c>
      <c r="B654" s="1" t="s">
        <v>749</v>
      </c>
      <c r="C654" s="1" t="s">
        <v>37</v>
      </c>
      <c r="D654" s="174">
        <v>4046</v>
      </c>
      <c r="E654" s="177">
        <v>40046</v>
      </c>
      <c r="F654" s="1" t="s">
        <v>194</v>
      </c>
      <c r="G654" s="1" t="s">
        <v>192</v>
      </c>
      <c r="H654" s="17">
        <v>643260</v>
      </c>
      <c r="I654" s="12">
        <v>88</v>
      </c>
      <c r="J654" s="1" t="s">
        <v>10</v>
      </c>
      <c r="K654" s="1" t="s">
        <v>12</v>
      </c>
      <c r="L654" s="4">
        <v>36</v>
      </c>
      <c r="N654" s="186">
        <v>0</v>
      </c>
      <c r="P654" s="14">
        <v>15.1523</v>
      </c>
      <c r="R654" s="14">
        <v>9.5731000000000002</v>
      </c>
      <c r="T654" s="14">
        <v>1.8793</v>
      </c>
      <c r="V654" s="17">
        <v>0</v>
      </c>
      <c r="X654" s="17">
        <v>1834224</v>
      </c>
      <c r="Z654" s="17">
        <v>1572699</v>
      </c>
      <c r="AB654" s="17">
        <v>261525</v>
      </c>
      <c r="AD654" s="17">
        <v>124502</v>
      </c>
      <c r="AF654" s="17">
        <v>103793</v>
      </c>
      <c r="AH654" s="17">
        <v>20709</v>
      </c>
      <c r="AJ654" s="17">
        <v>0</v>
      </c>
      <c r="AL654" s="17">
        <v>0</v>
      </c>
      <c r="AN654" s="17">
        <v>0</v>
      </c>
      <c r="AP654" s="172">
        <v>0</v>
      </c>
      <c r="AR654" s="17">
        <v>195061</v>
      </c>
      <c r="AT654" s="17">
        <v>1867340</v>
      </c>
      <c r="AV654" s="185">
        <v>0</v>
      </c>
      <c r="AW654" s="1" t="s">
        <v>5655</v>
      </c>
      <c r="AX654" s="1" t="str">
        <f t="shared" si="10"/>
        <v>No</v>
      </c>
    </row>
    <row r="655" spans="1:50" x14ac:dyDescent="0.2">
      <c r="A655" s="1" t="s">
        <v>97</v>
      </c>
      <c r="B655" s="1" t="s">
        <v>233</v>
      </c>
      <c r="C655" s="1" t="s">
        <v>94</v>
      </c>
      <c r="D655" s="174">
        <v>44</v>
      </c>
      <c r="E655" s="177">
        <v>44</v>
      </c>
      <c r="F655" s="1" t="s">
        <v>196</v>
      </c>
      <c r="G655" s="1" t="s">
        <v>192</v>
      </c>
      <c r="H655" s="17">
        <v>62966</v>
      </c>
      <c r="I655" s="12">
        <v>88</v>
      </c>
      <c r="J655" s="1" t="s">
        <v>10</v>
      </c>
      <c r="K655" s="1" t="s">
        <v>8</v>
      </c>
      <c r="L655" s="4">
        <v>19</v>
      </c>
      <c r="N655" s="186">
        <v>0</v>
      </c>
      <c r="P655" s="14">
        <v>9.9952000000000005</v>
      </c>
      <c r="R655" s="14">
        <v>4.5110999999999999</v>
      </c>
      <c r="T655" s="14">
        <v>2.0106000000000002</v>
      </c>
      <c r="V655" s="17">
        <v>0</v>
      </c>
      <c r="X655" s="17">
        <v>382786</v>
      </c>
      <c r="Z655" s="17">
        <v>332231</v>
      </c>
      <c r="AB655" s="17">
        <v>50555</v>
      </c>
      <c r="AD655" s="17">
        <v>36755</v>
      </c>
      <c r="AF655" s="17">
        <v>33239</v>
      </c>
      <c r="AH655" s="17">
        <v>3516</v>
      </c>
      <c r="AJ655" s="17">
        <v>0</v>
      </c>
      <c r="AL655" s="17">
        <v>0</v>
      </c>
      <c r="AN655" s="17">
        <v>0</v>
      </c>
      <c r="AP655" s="172">
        <v>0</v>
      </c>
      <c r="AR655" s="17">
        <v>66829</v>
      </c>
      <c r="AT655" s="17">
        <v>301470</v>
      </c>
      <c r="AV655" s="185">
        <v>0</v>
      </c>
      <c r="AW655" s="1" t="s">
        <v>5655</v>
      </c>
      <c r="AX655" s="1" t="str">
        <f t="shared" si="10"/>
        <v>No</v>
      </c>
    </row>
    <row r="656" spans="1:50" x14ac:dyDescent="0.2">
      <c r="A656" s="1" t="s">
        <v>205</v>
      </c>
      <c r="B656" s="1" t="s">
        <v>4964</v>
      </c>
      <c r="C656" s="1" t="s">
        <v>94</v>
      </c>
      <c r="D656" s="174" t="s">
        <v>4965</v>
      </c>
      <c r="E656" s="177" t="s">
        <v>4966</v>
      </c>
      <c r="F656" s="1" t="s">
        <v>196</v>
      </c>
      <c r="G656" s="1" t="s">
        <v>229</v>
      </c>
      <c r="H656" s="17">
        <v>0</v>
      </c>
      <c r="I656" s="12">
        <v>88</v>
      </c>
      <c r="J656" s="1" t="s">
        <v>11</v>
      </c>
      <c r="K656" s="1" t="s">
        <v>8</v>
      </c>
      <c r="L656" s="4">
        <v>21</v>
      </c>
      <c r="N656" s="186">
        <v>0</v>
      </c>
      <c r="P656" s="14">
        <v>28.69</v>
      </c>
      <c r="R656" s="14">
        <v>0</v>
      </c>
      <c r="T656" s="14">
        <v>12.0358</v>
      </c>
      <c r="V656" s="17">
        <v>0</v>
      </c>
      <c r="X656" s="17">
        <v>0</v>
      </c>
      <c r="Z656" s="17">
        <v>1375741</v>
      </c>
      <c r="AB656" s="17">
        <v>0</v>
      </c>
      <c r="AD656" s="17">
        <v>0</v>
      </c>
      <c r="AF656" s="17">
        <v>47952</v>
      </c>
      <c r="AH656" s="17">
        <v>0</v>
      </c>
      <c r="AJ656" s="17">
        <v>0</v>
      </c>
      <c r="AL656" s="17">
        <v>0</v>
      </c>
      <c r="AN656" s="17">
        <v>0</v>
      </c>
      <c r="AP656" s="172">
        <v>0</v>
      </c>
      <c r="AR656" s="17">
        <v>577139</v>
      </c>
      <c r="AT656" s="17">
        <v>0</v>
      </c>
      <c r="AV656" s="185">
        <v>0</v>
      </c>
      <c r="AW656" s="1" t="s">
        <v>5655</v>
      </c>
      <c r="AX656" s="1" t="str">
        <f t="shared" si="10"/>
        <v>No</v>
      </c>
    </row>
    <row r="657" spans="1:50" x14ac:dyDescent="0.2">
      <c r="A657" s="1" t="s">
        <v>5976</v>
      </c>
      <c r="B657" s="1" t="s">
        <v>749</v>
      </c>
      <c r="C657" s="1" t="s">
        <v>37</v>
      </c>
      <c r="D657" s="174">
        <v>4046</v>
      </c>
      <c r="E657" s="177">
        <v>40046</v>
      </c>
      <c r="F657" s="1" t="s">
        <v>194</v>
      </c>
      <c r="G657" s="1" t="s">
        <v>192</v>
      </c>
      <c r="H657" s="17">
        <v>643260</v>
      </c>
      <c r="I657" s="12">
        <v>88</v>
      </c>
      <c r="J657" s="1" t="s">
        <v>11</v>
      </c>
      <c r="K657" s="1" t="s">
        <v>12</v>
      </c>
      <c r="L657" s="4">
        <v>3</v>
      </c>
      <c r="N657" s="186">
        <v>0</v>
      </c>
      <c r="P657" s="14">
        <v>12.4755</v>
      </c>
      <c r="R657" s="14">
        <v>0</v>
      </c>
      <c r="S657" s="12" t="s">
        <v>102</v>
      </c>
      <c r="T657" s="14">
        <v>20.5715</v>
      </c>
      <c r="V657" s="17">
        <v>140385</v>
      </c>
      <c r="X657" s="17">
        <v>149237</v>
      </c>
      <c r="Z657" s="17">
        <v>129833</v>
      </c>
      <c r="AB657" s="17">
        <v>19404</v>
      </c>
      <c r="AD657" s="17">
        <v>11323</v>
      </c>
      <c r="AF657" s="17">
        <v>10407</v>
      </c>
      <c r="AH657" s="17">
        <v>916</v>
      </c>
      <c r="AJ657" s="17">
        <v>0</v>
      </c>
      <c r="AL657" s="17">
        <v>0</v>
      </c>
      <c r="AN657" s="17">
        <v>0</v>
      </c>
      <c r="AP657" s="172">
        <v>0</v>
      </c>
      <c r="AR657" s="17">
        <v>214088</v>
      </c>
      <c r="AT657" s="17">
        <v>0</v>
      </c>
      <c r="AU657" s="1" t="s">
        <v>102</v>
      </c>
      <c r="AV657" s="185">
        <v>10.7</v>
      </c>
      <c r="AW657" s="1" t="s">
        <v>5655</v>
      </c>
      <c r="AX657" s="1" t="str">
        <f t="shared" si="10"/>
        <v>Yes</v>
      </c>
    </row>
    <row r="658" spans="1:50" x14ac:dyDescent="0.2">
      <c r="A658" s="1" t="s">
        <v>5976</v>
      </c>
      <c r="B658" s="1" t="s">
        <v>749</v>
      </c>
      <c r="C658" s="1" t="s">
        <v>37</v>
      </c>
      <c r="D658" s="174">
        <v>4046</v>
      </c>
      <c r="E658" s="177">
        <v>40046</v>
      </c>
      <c r="F658" s="1" t="s">
        <v>194</v>
      </c>
      <c r="G658" s="1" t="s">
        <v>192</v>
      </c>
      <c r="H658" s="17">
        <v>643260</v>
      </c>
      <c r="I658" s="12">
        <v>88</v>
      </c>
      <c r="J658" s="1" t="s">
        <v>22</v>
      </c>
      <c r="K658" s="1" t="s">
        <v>8</v>
      </c>
      <c r="L658" s="4">
        <v>3</v>
      </c>
      <c r="N658" s="186">
        <v>0</v>
      </c>
      <c r="P658" s="14">
        <v>31.868600000000001</v>
      </c>
      <c r="R658" s="14">
        <v>32</v>
      </c>
      <c r="T658" s="14">
        <v>4.5358999999999998</v>
      </c>
      <c r="V658" s="17">
        <v>87087</v>
      </c>
      <c r="X658" s="17">
        <v>149291</v>
      </c>
      <c r="Z658" s="17">
        <v>86587</v>
      </c>
      <c r="AB658" s="17">
        <v>62704</v>
      </c>
      <c r="AD658" s="17">
        <v>4659</v>
      </c>
      <c r="AF658" s="17">
        <v>2717</v>
      </c>
      <c r="AH658" s="17">
        <v>1942</v>
      </c>
      <c r="AJ658" s="17">
        <v>0</v>
      </c>
      <c r="AL658" s="17">
        <v>0</v>
      </c>
      <c r="AN658" s="17">
        <v>0</v>
      </c>
      <c r="AP658" s="172">
        <v>0</v>
      </c>
      <c r="AR658" s="17">
        <v>12324</v>
      </c>
      <c r="AT658" s="17">
        <v>394368</v>
      </c>
      <c r="AV658" s="185">
        <v>80.5</v>
      </c>
      <c r="AW658" s="1" t="s">
        <v>5655</v>
      </c>
      <c r="AX658" s="1" t="str">
        <f t="shared" si="10"/>
        <v>No</v>
      </c>
    </row>
    <row r="659" spans="1:50" x14ac:dyDescent="0.2">
      <c r="A659" s="1" t="s">
        <v>97</v>
      </c>
      <c r="B659" s="1" t="s">
        <v>233</v>
      </c>
      <c r="C659" s="1" t="s">
        <v>94</v>
      </c>
      <c r="D659" s="174">
        <v>44</v>
      </c>
      <c r="E659" s="177">
        <v>44</v>
      </c>
      <c r="F659" s="1" t="s">
        <v>196</v>
      </c>
      <c r="G659" s="1" t="s">
        <v>192</v>
      </c>
      <c r="H659" s="17">
        <v>62966</v>
      </c>
      <c r="I659" s="12">
        <v>88</v>
      </c>
      <c r="J659" s="1" t="s">
        <v>13</v>
      </c>
      <c r="K659" s="1" t="s">
        <v>8</v>
      </c>
      <c r="L659" s="4">
        <v>48</v>
      </c>
      <c r="N659" s="186">
        <v>0</v>
      </c>
      <c r="P659" s="14">
        <v>36.548999999999999</v>
      </c>
      <c r="R659" s="14">
        <v>45.630299999999998</v>
      </c>
      <c r="T659" s="14">
        <v>3.7545999999999999</v>
      </c>
      <c r="V659" s="17">
        <v>0</v>
      </c>
      <c r="X659" s="17">
        <v>1074576</v>
      </c>
      <c r="Z659" s="17">
        <v>1074576</v>
      </c>
      <c r="AB659" s="17">
        <v>0</v>
      </c>
      <c r="AD659" s="17">
        <v>29401</v>
      </c>
      <c r="AF659" s="17">
        <v>29401</v>
      </c>
      <c r="AH659" s="17">
        <v>0</v>
      </c>
      <c r="AJ659" s="17">
        <v>0</v>
      </c>
      <c r="AL659" s="17">
        <v>0</v>
      </c>
      <c r="AN659" s="17">
        <v>0</v>
      </c>
      <c r="AP659" s="172">
        <v>0</v>
      </c>
      <c r="AR659" s="17">
        <v>110388</v>
      </c>
      <c r="AT659" s="17">
        <v>5037035</v>
      </c>
      <c r="AV659" s="185">
        <v>0</v>
      </c>
      <c r="AW659" s="1" t="s">
        <v>5655</v>
      </c>
      <c r="AX659" s="1" t="str">
        <f t="shared" si="10"/>
        <v>No</v>
      </c>
    </row>
    <row r="660" spans="1:50" x14ac:dyDescent="0.2">
      <c r="A660" s="1" t="s">
        <v>5977</v>
      </c>
      <c r="B660" s="1" t="s">
        <v>200</v>
      </c>
      <c r="C660" s="1" t="s">
        <v>91</v>
      </c>
      <c r="D660" s="174">
        <v>3080</v>
      </c>
      <c r="E660" s="177">
        <v>30080</v>
      </c>
      <c r="F660" s="1" t="s">
        <v>194</v>
      </c>
      <c r="G660" s="1" t="s">
        <v>192</v>
      </c>
      <c r="H660" s="17">
        <v>4586770</v>
      </c>
      <c r="I660" s="12">
        <v>87</v>
      </c>
      <c r="J660" s="1" t="s">
        <v>10</v>
      </c>
      <c r="K660" s="1" t="s">
        <v>12</v>
      </c>
      <c r="L660" s="4">
        <v>14</v>
      </c>
      <c r="N660" s="186">
        <v>0</v>
      </c>
      <c r="P660" s="14">
        <v>8.8055000000000003</v>
      </c>
      <c r="R660" s="14">
        <v>8.3024000000000004</v>
      </c>
      <c r="T660" s="14">
        <v>1.2603</v>
      </c>
      <c r="V660" s="17">
        <v>0</v>
      </c>
      <c r="X660" s="17">
        <v>389491</v>
      </c>
      <c r="Z660" s="17">
        <v>297820</v>
      </c>
      <c r="AB660" s="17">
        <v>91671</v>
      </c>
      <c r="AD660" s="17">
        <v>39463</v>
      </c>
      <c r="AF660" s="17">
        <v>33822</v>
      </c>
      <c r="AH660" s="17">
        <v>5641</v>
      </c>
      <c r="AJ660" s="17">
        <v>0</v>
      </c>
      <c r="AL660" s="17">
        <v>0</v>
      </c>
      <c r="AN660" s="17">
        <v>0</v>
      </c>
      <c r="AP660" s="172">
        <v>0</v>
      </c>
      <c r="AR660" s="17">
        <v>42627</v>
      </c>
      <c r="AT660" s="17">
        <v>353905</v>
      </c>
      <c r="AV660" s="185">
        <v>0</v>
      </c>
      <c r="AW660" s="1" t="s">
        <v>5655</v>
      </c>
      <c r="AX660" s="1" t="str">
        <f t="shared" si="10"/>
        <v>No</v>
      </c>
    </row>
    <row r="661" spans="1:50" x14ac:dyDescent="0.2">
      <c r="A661" s="1" t="s">
        <v>497</v>
      </c>
      <c r="B661" s="1" t="s">
        <v>498</v>
      </c>
      <c r="C661" s="1" t="s">
        <v>20</v>
      </c>
      <c r="D661" s="174">
        <v>9004</v>
      </c>
      <c r="E661" s="177">
        <v>90004</v>
      </c>
      <c r="F661" s="1" t="s">
        <v>196</v>
      </c>
      <c r="G661" s="1" t="s">
        <v>192</v>
      </c>
      <c r="H661" s="17">
        <v>523994</v>
      </c>
      <c r="I661" s="12">
        <v>87</v>
      </c>
      <c r="J661" s="1" t="s">
        <v>10</v>
      </c>
      <c r="K661" s="1" t="s">
        <v>8</v>
      </c>
      <c r="L661" s="4">
        <v>18</v>
      </c>
      <c r="N661" s="186">
        <v>0</v>
      </c>
      <c r="P661" s="14">
        <v>14.6434</v>
      </c>
      <c r="R661" s="14">
        <v>6.8254999999999999</v>
      </c>
      <c r="T661" s="14">
        <v>1.7876000000000001</v>
      </c>
      <c r="V661" s="17">
        <v>0</v>
      </c>
      <c r="X661" s="17">
        <v>547705</v>
      </c>
      <c r="Z661" s="17">
        <v>477081</v>
      </c>
      <c r="AB661" s="17">
        <v>70624</v>
      </c>
      <c r="AD661" s="17">
        <v>35311</v>
      </c>
      <c r="AF661" s="17">
        <v>32580</v>
      </c>
      <c r="AH661" s="17">
        <v>2731</v>
      </c>
      <c r="AJ661" s="17">
        <v>0</v>
      </c>
      <c r="AL661" s="17">
        <v>0</v>
      </c>
      <c r="AN661" s="17">
        <v>0</v>
      </c>
      <c r="AP661" s="172">
        <v>0</v>
      </c>
      <c r="AR661" s="17">
        <v>58241</v>
      </c>
      <c r="AT661" s="17">
        <v>397522</v>
      </c>
      <c r="AV661" s="185">
        <v>0</v>
      </c>
      <c r="AW661" s="1" t="s">
        <v>5655</v>
      </c>
      <c r="AX661" s="1" t="str">
        <f t="shared" si="10"/>
        <v>No</v>
      </c>
    </row>
    <row r="662" spans="1:50" x14ac:dyDescent="0.2">
      <c r="A662" s="1" t="s">
        <v>5977</v>
      </c>
      <c r="B662" s="1" t="s">
        <v>200</v>
      </c>
      <c r="C662" s="1" t="s">
        <v>91</v>
      </c>
      <c r="D662" s="174">
        <v>3080</v>
      </c>
      <c r="E662" s="177">
        <v>30080</v>
      </c>
      <c r="F662" s="1" t="s">
        <v>194</v>
      </c>
      <c r="G662" s="1" t="s">
        <v>192</v>
      </c>
      <c r="H662" s="17">
        <v>4586770</v>
      </c>
      <c r="I662" s="12">
        <v>87</v>
      </c>
      <c r="J662" s="1" t="s">
        <v>11</v>
      </c>
      <c r="K662" s="1" t="s">
        <v>12</v>
      </c>
      <c r="L662" s="4">
        <v>48</v>
      </c>
      <c r="N662" s="186">
        <v>0</v>
      </c>
      <c r="P662" s="14">
        <v>10.0229</v>
      </c>
      <c r="R662" s="14">
        <v>2.1</v>
      </c>
      <c r="T662" s="14">
        <v>17.069199999999999</v>
      </c>
      <c r="V662" s="17">
        <v>1852094</v>
      </c>
      <c r="X662" s="17">
        <v>1944181</v>
      </c>
      <c r="Z662" s="17">
        <v>1758182</v>
      </c>
      <c r="AB662" s="17">
        <v>185999</v>
      </c>
      <c r="AD662" s="17">
        <v>191062</v>
      </c>
      <c r="AF662" s="17">
        <v>175417</v>
      </c>
      <c r="AH662" s="17">
        <v>15645</v>
      </c>
      <c r="AJ662" s="17">
        <v>0</v>
      </c>
      <c r="AL662" s="17">
        <v>0</v>
      </c>
      <c r="AN662" s="17">
        <v>0</v>
      </c>
      <c r="AP662" s="172">
        <v>0</v>
      </c>
      <c r="AR662" s="17">
        <v>2994223</v>
      </c>
      <c r="AT662" s="17">
        <v>6287868</v>
      </c>
      <c r="AV662" s="185">
        <v>272.89999999999998</v>
      </c>
      <c r="AW662" s="1" t="s">
        <v>5655</v>
      </c>
      <c r="AX662" s="1" t="str">
        <f t="shared" si="10"/>
        <v>No</v>
      </c>
    </row>
    <row r="663" spans="1:50" x14ac:dyDescent="0.2">
      <c r="A663" s="1" t="s">
        <v>5977</v>
      </c>
      <c r="B663" s="1" t="s">
        <v>200</v>
      </c>
      <c r="C663" s="1" t="s">
        <v>91</v>
      </c>
      <c r="D663" s="174">
        <v>3080</v>
      </c>
      <c r="E663" s="177">
        <v>30080</v>
      </c>
      <c r="F663" s="1" t="s">
        <v>194</v>
      </c>
      <c r="G663" s="1" t="s">
        <v>192</v>
      </c>
      <c r="H663" s="17">
        <v>4586770</v>
      </c>
      <c r="I663" s="12">
        <v>87</v>
      </c>
      <c r="J663" s="1" t="s">
        <v>15</v>
      </c>
      <c r="K663" s="1" t="s">
        <v>12</v>
      </c>
      <c r="L663" s="4">
        <v>25</v>
      </c>
      <c r="N663" s="186">
        <v>0</v>
      </c>
      <c r="P663" s="14">
        <v>19.7438</v>
      </c>
      <c r="R663" s="14">
        <v>5.5052000000000003</v>
      </c>
      <c r="T663" s="14">
        <v>3.9104999999999999</v>
      </c>
      <c r="V663" s="17">
        <v>0</v>
      </c>
      <c r="X663" s="17">
        <v>0</v>
      </c>
      <c r="Z663" s="17">
        <v>264804</v>
      </c>
      <c r="AB663" s="17">
        <v>0</v>
      </c>
      <c r="AD663" s="17">
        <v>0</v>
      </c>
      <c r="AF663" s="17">
        <v>13412</v>
      </c>
      <c r="AH663" s="17">
        <v>0</v>
      </c>
      <c r="AJ663" s="17">
        <v>0</v>
      </c>
      <c r="AL663" s="17">
        <v>0</v>
      </c>
      <c r="AN663" s="17">
        <v>0</v>
      </c>
      <c r="AP663" s="172">
        <v>0</v>
      </c>
      <c r="AR663" s="17">
        <v>52448</v>
      </c>
      <c r="AT663" s="17">
        <v>288736</v>
      </c>
      <c r="AV663" s="185">
        <v>0</v>
      </c>
      <c r="AW663" s="1" t="s">
        <v>5655</v>
      </c>
      <c r="AX663" s="1" t="str">
        <f t="shared" si="10"/>
        <v>No</v>
      </c>
    </row>
    <row r="664" spans="1:50" x14ac:dyDescent="0.2">
      <c r="A664" s="1" t="s">
        <v>497</v>
      </c>
      <c r="B664" s="1" t="s">
        <v>498</v>
      </c>
      <c r="C664" s="1" t="s">
        <v>20</v>
      </c>
      <c r="D664" s="174">
        <v>9004</v>
      </c>
      <c r="E664" s="177">
        <v>90004</v>
      </c>
      <c r="F664" s="1" t="s">
        <v>196</v>
      </c>
      <c r="G664" s="1" t="s">
        <v>192</v>
      </c>
      <c r="H664" s="17">
        <v>523994</v>
      </c>
      <c r="I664" s="12">
        <v>87</v>
      </c>
      <c r="J664" s="1" t="s">
        <v>11</v>
      </c>
      <c r="K664" s="1" t="s">
        <v>8</v>
      </c>
      <c r="L664" s="4">
        <v>69</v>
      </c>
      <c r="N664" s="186">
        <v>0</v>
      </c>
      <c r="P664" s="14">
        <v>12.603999999999999</v>
      </c>
      <c r="R664" s="14">
        <v>3.4418000000000002</v>
      </c>
      <c r="T664" s="14">
        <v>20.5947</v>
      </c>
      <c r="V664" s="17">
        <v>3937736</v>
      </c>
      <c r="X664" s="17">
        <v>4168980</v>
      </c>
      <c r="Z664" s="17">
        <v>3902753</v>
      </c>
      <c r="AB664" s="17">
        <v>266227</v>
      </c>
      <c r="AD664" s="17">
        <v>319992</v>
      </c>
      <c r="AF664" s="17">
        <v>309645</v>
      </c>
      <c r="AH664" s="17">
        <v>10347</v>
      </c>
      <c r="AJ664" s="17">
        <v>0</v>
      </c>
      <c r="AL664" s="17">
        <v>0</v>
      </c>
      <c r="AN664" s="17">
        <v>0</v>
      </c>
      <c r="AP664" s="172">
        <v>0</v>
      </c>
      <c r="AR664" s="17">
        <v>6377043</v>
      </c>
      <c r="AT664" s="17">
        <v>21948633</v>
      </c>
      <c r="AV664" s="185">
        <v>357</v>
      </c>
      <c r="AW664" s="1" t="s">
        <v>5655</v>
      </c>
      <c r="AX664" s="1" t="str">
        <f t="shared" si="10"/>
        <v>No</v>
      </c>
    </row>
    <row r="665" spans="1:50" x14ac:dyDescent="0.2">
      <c r="A665" s="1" t="s">
        <v>2342</v>
      </c>
      <c r="B665" s="1" t="s">
        <v>673</v>
      </c>
      <c r="C665" s="1" t="s">
        <v>50</v>
      </c>
      <c r="D665" s="174" t="s">
        <v>2343</v>
      </c>
      <c r="E665" s="177">
        <v>41105</v>
      </c>
      <c r="F665" s="1" t="s">
        <v>242</v>
      </c>
      <c r="G665" s="1" t="s">
        <v>192</v>
      </c>
      <c r="H665" s="17">
        <v>70543</v>
      </c>
      <c r="I665" s="12">
        <v>87</v>
      </c>
      <c r="J665" s="1" t="s">
        <v>10</v>
      </c>
      <c r="K665" s="1" t="s">
        <v>8</v>
      </c>
      <c r="L665" s="4">
        <v>87</v>
      </c>
      <c r="N665" s="186">
        <v>0</v>
      </c>
      <c r="P665" s="14">
        <v>10.0266</v>
      </c>
      <c r="Q665" s="12" t="s">
        <v>101</v>
      </c>
      <c r="R665" s="14">
        <v>10.1013</v>
      </c>
      <c r="T665" s="14">
        <v>0.96560000000000001</v>
      </c>
      <c r="U665" s="12" t="s">
        <v>101</v>
      </c>
      <c r="V665" s="17">
        <v>0</v>
      </c>
      <c r="X665" s="17">
        <v>2003921</v>
      </c>
      <c r="Z665" s="17">
        <v>1980604</v>
      </c>
      <c r="AB665" s="17">
        <v>23317</v>
      </c>
      <c r="AD665" s="17">
        <v>212534</v>
      </c>
      <c r="AF665" s="17">
        <v>197534</v>
      </c>
      <c r="AG665" s="12" t="s">
        <v>101</v>
      </c>
      <c r="AH665" s="17">
        <v>15000</v>
      </c>
      <c r="AJ665" s="17">
        <v>0</v>
      </c>
      <c r="AL665" s="17">
        <v>0</v>
      </c>
      <c r="AN665" s="17">
        <v>0</v>
      </c>
      <c r="AP665" s="172">
        <v>0</v>
      </c>
      <c r="AR665" s="17">
        <v>190731</v>
      </c>
      <c r="AT665" s="17">
        <v>1926638</v>
      </c>
      <c r="AV665" s="185">
        <v>0</v>
      </c>
      <c r="AW665" s="1" t="s">
        <v>5655</v>
      </c>
      <c r="AX665" s="1" t="str">
        <f t="shared" si="10"/>
        <v>Yes</v>
      </c>
    </row>
    <row r="666" spans="1:50" x14ac:dyDescent="0.2">
      <c r="A666" s="1" t="s">
        <v>34</v>
      </c>
      <c r="B666" s="1" t="s">
        <v>659</v>
      </c>
      <c r="C666" s="1" t="s">
        <v>32</v>
      </c>
      <c r="D666" s="174">
        <v>1057</v>
      </c>
      <c r="E666" s="177">
        <v>10057</v>
      </c>
      <c r="F666" s="1" t="s">
        <v>196</v>
      </c>
      <c r="G666" s="1" t="s">
        <v>192</v>
      </c>
      <c r="H666" s="17">
        <v>923311</v>
      </c>
      <c r="I666" s="12">
        <v>86</v>
      </c>
      <c r="J666" s="1" t="s">
        <v>11</v>
      </c>
      <c r="K666" s="1" t="s">
        <v>8</v>
      </c>
      <c r="L666" s="4">
        <v>42</v>
      </c>
      <c r="N666" s="186">
        <v>0</v>
      </c>
      <c r="P666" s="14">
        <v>10.199400000000001</v>
      </c>
      <c r="R666" s="14">
        <v>3.653</v>
      </c>
      <c r="T666" s="14">
        <v>15.752599999999999</v>
      </c>
      <c r="V666" s="17">
        <v>918778</v>
      </c>
      <c r="X666" s="17">
        <v>1061352</v>
      </c>
      <c r="Z666" s="17">
        <v>916750</v>
      </c>
      <c r="AB666" s="17">
        <v>144602</v>
      </c>
      <c r="AD666" s="17">
        <v>100095</v>
      </c>
      <c r="AF666" s="17">
        <v>89883</v>
      </c>
      <c r="AH666" s="17">
        <v>10212</v>
      </c>
      <c r="AJ666" s="17">
        <v>0</v>
      </c>
      <c r="AL666" s="17">
        <v>0</v>
      </c>
      <c r="AN666" s="17">
        <v>0</v>
      </c>
      <c r="AP666" s="172">
        <v>0</v>
      </c>
      <c r="AR666" s="17">
        <v>1415894</v>
      </c>
      <c r="AT666" s="17">
        <v>5172261</v>
      </c>
      <c r="AV666" s="185">
        <v>199.7</v>
      </c>
      <c r="AW666" s="1" t="s">
        <v>5655</v>
      </c>
      <c r="AX666" s="1" t="str">
        <f t="shared" si="10"/>
        <v>No</v>
      </c>
    </row>
    <row r="667" spans="1:50" x14ac:dyDescent="0.2">
      <c r="A667" s="1" t="s">
        <v>5978</v>
      </c>
      <c r="B667" s="1" t="s">
        <v>261</v>
      </c>
      <c r="C667" s="1" t="s">
        <v>62</v>
      </c>
      <c r="D667" s="174">
        <v>4093</v>
      </c>
      <c r="E667" s="177">
        <v>40093</v>
      </c>
      <c r="F667" s="1" t="s">
        <v>194</v>
      </c>
      <c r="G667" s="1" t="s">
        <v>192</v>
      </c>
      <c r="H667" s="17">
        <v>311810</v>
      </c>
      <c r="I667" s="12">
        <v>86</v>
      </c>
      <c r="J667" s="1" t="s">
        <v>10</v>
      </c>
      <c r="K667" s="1" t="s">
        <v>12</v>
      </c>
      <c r="L667" s="4">
        <v>45</v>
      </c>
      <c r="N667" s="186">
        <v>0</v>
      </c>
      <c r="P667" s="14">
        <v>15.475</v>
      </c>
      <c r="R667" s="14">
        <v>7.47</v>
      </c>
      <c r="T667" s="14">
        <v>2.0594999999999999</v>
      </c>
      <c r="V667" s="17">
        <v>0</v>
      </c>
      <c r="X667" s="17">
        <v>2101388</v>
      </c>
      <c r="Z667" s="17">
        <v>1982446</v>
      </c>
      <c r="AB667" s="17">
        <v>118942</v>
      </c>
      <c r="AD667" s="17">
        <v>134870</v>
      </c>
      <c r="AF667" s="17">
        <v>128106</v>
      </c>
      <c r="AH667" s="17">
        <v>6764</v>
      </c>
      <c r="AJ667" s="17">
        <v>0</v>
      </c>
      <c r="AL667" s="17">
        <v>0</v>
      </c>
      <c r="AN667" s="17">
        <v>0</v>
      </c>
      <c r="AP667" s="172">
        <v>0</v>
      </c>
      <c r="AR667" s="17">
        <v>263835</v>
      </c>
      <c r="AT667" s="17">
        <v>1970847</v>
      </c>
      <c r="AV667" s="185">
        <v>0</v>
      </c>
      <c r="AW667" s="1" t="s">
        <v>5655</v>
      </c>
      <c r="AX667" s="1" t="str">
        <f t="shared" si="10"/>
        <v>No</v>
      </c>
    </row>
    <row r="668" spans="1:50" x14ac:dyDescent="0.2">
      <c r="A668" s="1" t="s">
        <v>34</v>
      </c>
      <c r="B668" s="1" t="s">
        <v>659</v>
      </c>
      <c r="C668" s="1" t="s">
        <v>32</v>
      </c>
      <c r="D668" s="174">
        <v>1057</v>
      </c>
      <c r="E668" s="177">
        <v>10057</v>
      </c>
      <c r="F668" s="1" t="s">
        <v>196</v>
      </c>
      <c r="G668" s="1" t="s">
        <v>192</v>
      </c>
      <c r="H668" s="17">
        <v>923311</v>
      </c>
      <c r="I668" s="12">
        <v>86</v>
      </c>
      <c r="J668" s="1" t="s">
        <v>10</v>
      </c>
      <c r="K668" s="1" t="s">
        <v>12</v>
      </c>
      <c r="L668" s="4">
        <v>17</v>
      </c>
      <c r="N668" s="186">
        <v>0</v>
      </c>
      <c r="P668" s="14">
        <v>9.7384000000000004</v>
      </c>
      <c r="R668" s="14">
        <v>5.8715000000000002</v>
      </c>
      <c r="T668" s="14">
        <v>1.6832</v>
      </c>
      <c r="V668" s="17">
        <v>0</v>
      </c>
      <c r="X668" s="17">
        <v>343803</v>
      </c>
      <c r="Z668" s="17">
        <v>276376</v>
      </c>
      <c r="AB668" s="17">
        <v>67427</v>
      </c>
      <c r="AD668" s="17">
        <v>34030</v>
      </c>
      <c r="AF668" s="17">
        <v>28380</v>
      </c>
      <c r="AH668" s="17">
        <v>5650</v>
      </c>
      <c r="AJ668" s="17">
        <v>0</v>
      </c>
      <c r="AL668" s="17">
        <v>0</v>
      </c>
      <c r="AN668" s="17">
        <v>0</v>
      </c>
      <c r="AP668" s="172">
        <v>0</v>
      </c>
      <c r="AR668" s="17">
        <v>47770</v>
      </c>
      <c r="AT668" s="17">
        <v>280483</v>
      </c>
      <c r="AV668" s="185">
        <v>0</v>
      </c>
      <c r="AW668" s="1" t="s">
        <v>5655</v>
      </c>
      <c r="AX668" s="1" t="str">
        <f t="shared" si="10"/>
        <v>No</v>
      </c>
    </row>
    <row r="669" spans="1:50" x14ac:dyDescent="0.2">
      <c r="A669" s="1" t="s">
        <v>5979</v>
      </c>
      <c r="B669" s="1" t="s">
        <v>2000</v>
      </c>
      <c r="C669" s="1" t="s">
        <v>88</v>
      </c>
      <c r="D669" s="174" t="s">
        <v>2001</v>
      </c>
      <c r="E669" s="177" t="s">
        <v>2002</v>
      </c>
      <c r="F669" s="1" t="s">
        <v>196</v>
      </c>
      <c r="G669" s="1" t="s">
        <v>229</v>
      </c>
      <c r="H669" s="17">
        <v>0</v>
      </c>
      <c r="I669" s="12">
        <v>86</v>
      </c>
      <c r="J669" s="1" t="s">
        <v>11</v>
      </c>
      <c r="K669" s="1" t="s">
        <v>8</v>
      </c>
      <c r="L669" s="4">
        <v>11</v>
      </c>
      <c r="N669" s="186">
        <v>0</v>
      </c>
      <c r="P669" s="14">
        <v>13.574199999999999</v>
      </c>
      <c r="R669" s="14">
        <v>0</v>
      </c>
      <c r="T669" s="14">
        <v>2.6671999999999998</v>
      </c>
      <c r="V669" s="17">
        <v>0</v>
      </c>
      <c r="X669" s="17">
        <v>0</v>
      </c>
      <c r="Z669" s="17">
        <v>379237</v>
      </c>
      <c r="AB669" s="17">
        <v>0</v>
      </c>
      <c r="AD669" s="17">
        <v>0</v>
      </c>
      <c r="AF669" s="17">
        <v>27938</v>
      </c>
      <c r="AH669" s="17">
        <v>0</v>
      </c>
      <c r="AJ669" s="17">
        <v>0</v>
      </c>
      <c r="AL669" s="17">
        <v>0</v>
      </c>
      <c r="AN669" s="17">
        <v>0</v>
      </c>
      <c r="AP669" s="172">
        <v>0</v>
      </c>
      <c r="AR669" s="17">
        <v>74516</v>
      </c>
      <c r="AT669" s="17">
        <v>0</v>
      </c>
      <c r="AV669" s="185">
        <v>0</v>
      </c>
      <c r="AW669" s="1" t="s">
        <v>5655</v>
      </c>
      <c r="AX669" s="1" t="str">
        <f t="shared" si="10"/>
        <v>No</v>
      </c>
    </row>
    <row r="670" spans="1:50" x14ac:dyDescent="0.2">
      <c r="A670" s="1" t="s">
        <v>34</v>
      </c>
      <c r="B670" s="1" t="s">
        <v>659</v>
      </c>
      <c r="C670" s="1" t="s">
        <v>32</v>
      </c>
      <c r="D670" s="174">
        <v>1057</v>
      </c>
      <c r="E670" s="177">
        <v>10057</v>
      </c>
      <c r="F670" s="1" t="s">
        <v>196</v>
      </c>
      <c r="G670" s="1" t="s">
        <v>192</v>
      </c>
      <c r="H670" s="17">
        <v>923311</v>
      </c>
      <c r="I670" s="12">
        <v>86</v>
      </c>
      <c r="J670" s="1" t="s">
        <v>11</v>
      </c>
      <c r="K670" s="1" t="s">
        <v>12</v>
      </c>
      <c r="L670" s="4">
        <v>2</v>
      </c>
      <c r="N670" s="186">
        <v>0</v>
      </c>
      <c r="P670" s="14">
        <v>7.1860999999999997</v>
      </c>
      <c r="R670" s="14">
        <v>1.0900000000000001</v>
      </c>
      <c r="T670" s="14">
        <v>8.8630999999999993</v>
      </c>
      <c r="V670" s="17">
        <v>9792</v>
      </c>
      <c r="X670" s="17">
        <v>12879</v>
      </c>
      <c r="Z670" s="17">
        <v>9500</v>
      </c>
      <c r="AB670" s="17">
        <v>3379</v>
      </c>
      <c r="AD670" s="17">
        <v>1578</v>
      </c>
      <c r="AF670" s="17">
        <v>1322</v>
      </c>
      <c r="AH670" s="17">
        <v>256</v>
      </c>
      <c r="AJ670" s="17">
        <v>0</v>
      </c>
      <c r="AL670" s="17">
        <v>0</v>
      </c>
      <c r="AN670" s="17">
        <v>0</v>
      </c>
      <c r="AP670" s="172">
        <v>0</v>
      </c>
      <c r="AR670" s="17">
        <v>11717</v>
      </c>
      <c r="AT670" s="17">
        <v>12772</v>
      </c>
      <c r="AV670" s="185">
        <v>7</v>
      </c>
      <c r="AW670" s="1" t="s">
        <v>5655</v>
      </c>
      <c r="AX670" s="1" t="str">
        <f t="shared" si="10"/>
        <v>No</v>
      </c>
    </row>
    <row r="671" spans="1:50" x14ac:dyDescent="0.2">
      <c r="A671" s="1" t="s">
        <v>34</v>
      </c>
      <c r="B671" s="1" t="s">
        <v>659</v>
      </c>
      <c r="C671" s="1" t="s">
        <v>32</v>
      </c>
      <c r="D671" s="174">
        <v>1057</v>
      </c>
      <c r="E671" s="177">
        <v>10057</v>
      </c>
      <c r="F671" s="1" t="s">
        <v>196</v>
      </c>
      <c r="G671" s="1" t="s">
        <v>192</v>
      </c>
      <c r="H671" s="17">
        <v>923311</v>
      </c>
      <c r="I671" s="12">
        <v>86</v>
      </c>
      <c r="J671" s="1" t="s">
        <v>10</v>
      </c>
      <c r="K671" s="1" t="s">
        <v>8</v>
      </c>
      <c r="L671" s="4">
        <v>25</v>
      </c>
      <c r="N671" s="186">
        <v>0</v>
      </c>
      <c r="P671" s="14">
        <v>9.4217999999999993</v>
      </c>
      <c r="R671" s="14">
        <v>5.5914000000000001</v>
      </c>
      <c r="T671" s="14">
        <v>1.7574000000000001</v>
      </c>
      <c r="V671" s="17">
        <v>0</v>
      </c>
      <c r="X671" s="17">
        <v>400413</v>
      </c>
      <c r="Z671" s="17">
        <v>284688</v>
      </c>
      <c r="AB671" s="17">
        <v>115725</v>
      </c>
      <c r="AD671" s="17">
        <v>43464</v>
      </c>
      <c r="AF671" s="17">
        <v>30216</v>
      </c>
      <c r="AH671" s="17">
        <v>13248</v>
      </c>
      <c r="AJ671" s="17">
        <v>0</v>
      </c>
      <c r="AL671" s="17">
        <v>0</v>
      </c>
      <c r="AN671" s="17">
        <v>0</v>
      </c>
      <c r="AP671" s="172">
        <v>0</v>
      </c>
      <c r="AR671" s="17">
        <v>53101</v>
      </c>
      <c r="AT671" s="17">
        <v>296909</v>
      </c>
      <c r="AV671" s="185">
        <v>0</v>
      </c>
      <c r="AW671" s="1" t="s">
        <v>5655</v>
      </c>
      <c r="AX671" s="1" t="str">
        <f t="shared" si="10"/>
        <v>No</v>
      </c>
    </row>
    <row r="672" spans="1:50" x14ac:dyDescent="0.2">
      <c r="A672" s="1" t="s">
        <v>5979</v>
      </c>
      <c r="B672" s="1" t="s">
        <v>2000</v>
      </c>
      <c r="C672" s="1" t="s">
        <v>88</v>
      </c>
      <c r="D672" s="174" t="s">
        <v>2001</v>
      </c>
      <c r="E672" s="177" t="s">
        <v>2002</v>
      </c>
      <c r="F672" s="1" t="s">
        <v>196</v>
      </c>
      <c r="G672" s="1" t="s">
        <v>229</v>
      </c>
      <c r="H672" s="17">
        <v>0</v>
      </c>
      <c r="I672" s="12">
        <v>86</v>
      </c>
      <c r="J672" s="1" t="s">
        <v>10</v>
      </c>
      <c r="K672" s="1" t="s">
        <v>8</v>
      </c>
      <c r="L672" s="4">
        <v>75</v>
      </c>
      <c r="N672" s="186">
        <v>0</v>
      </c>
      <c r="P672" s="14">
        <v>26.995999999999999</v>
      </c>
      <c r="R672" s="14">
        <v>0</v>
      </c>
      <c r="T672" s="14">
        <v>1.6362000000000001</v>
      </c>
      <c r="V672" s="17">
        <v>0</v>
      </c>
      <c r="X672" s="17">
        <v>0</v>
      </c>
      <c r="Z672" s="17">
        <v>2524933</v>
      </c>
      <c r="AB672" s="17">
        <v>0</v>
      </c>
      <c r="AD672" s="17">
        <v>0</v>
      </c>
      <c r="AF672" s="17">
        <v>93530</v>
      </c>
      <c r="AH672" s="17">
        <v>0</v>
      </c>
      <c r="AJ672" s="17">
        <v>0</v>
      </c>
      <c r="AL672" s="17">
        <v>0</v>
      </c>
      <c r="AN672" s="17">
        <v>0</v>
      </c>
      <c r="AP672" s="172">
        <v>0</v>
      </c>
      <c r="AR672" s="17">
        <v>153035</v>
      </c>
      <c r="AT672" s="17">
        <v>0</v>
      </c>
      <c r="AV672" s="185">
        <v>0</v>
      </c>
      <c r="AW672" s="1" t="s">
        <v>5655</v>
      </c>
      <c r="AX672" s="1" t="str">
        <f t="shared" si="10"/>
        <v>No</v>
      </c>
    </row>
    <row r="673" spans="1:50" x14ac:dyDescent="0.2">
      <c r="A673" s="1" t="s">
        <v>5978</v>
      </c>
      <c r="B673" s="1" t="s">
        <v>261</v>
      </c>
      <c r="C673" s="1" t="s">
        <v>62</v>
      </c>
      <c r="D673" s="174">
        <v>4093</v>
      </c>
      <c r="E673" s="177">
        <v>40093</v>
      </c>
      <c r="F673" s="1" t="s">
        <v>194</v>
      </c>
      <c r="G673" s="1" t="s">
        <v>192</v>
      </c>
      <c r="H673" s="17">
        <v>311810</v>
      </c>
      <c r="I673" s="12">
        <v>86</v>
      </c>
      <c r="J673" s="1" t="s">
        <v>11</v>
      </c>
      <c r="K673" s="1" t="s">
        <v>12</v>
      </c>
      <c r="L673" s="4">
        <v>41</v>
      </c>
      <c r="N673" s="186">
        <v>0</v>
      </c>
      <c r="P673" s="14">
        <v>13.051299999999999</v>
      </c>
      <c r="R673" s="14">
        <v>2.2734999999999999</v>
      </c>
      <c r="T673" s="14">
        <v>21.4284</v>
      </c>
      <c r="V673" s="17">
        <v>2108799</v>
      </c>
      <c r="X673" s="17">
        <v>2159998</v>
      </c>
      <c r="Z673" s="17">
        <v>2091644</v>
      </c>
      <c r="AB673" s="17">
        <v>68354</v>
      </c>
      <c r="AD673" s="17">
        <v>163781</v>
      </c>
      <c r="AF673" s="17">
        <v>160263</v>
      </c>
      <c r="AH673" s="17">
        <v>3518</v>
      </c>
      <c r="AJ673" s="17">
        <v>0</v>
      </c>
      <c r="AL673" s="17">
        <v>0</v>
      </c>
      <c r="AN673" s="17">
        <v>0</v>
      </c>
      <c r="AP673" s="172">
        <v>0</v>
      </c>
      <c r="AR673" s="17">
        <v>3434179</v>
      </c>
      <c r="AT673" s="17">
        <v>7807652</v>
      </c>
      <c r="AV673" s="185">
        <v>347</v>
      </c>
      <c r="AW673" s="1" t="s">
        <v>5655</v>
      </c>
      <c r="AX673" s="1" t="str">
        <f t="shared" si="10"/>
        <v>No</v>
      </c>
    </row>
    <row r="674" spans="1:50" x14ac:dyDescent="0.2">
      <c r="A674" s="1" t="s">
        <v>357</v>
      </c>
      <c r="B674" s="1" t="s">
        <v>5984</v>
      </c>
      <c r="C674" s="1" t="s">
        <v>86</v>
      </c>
      <c r="D674" s="174">
        <v>4110</v>
      </c>
      <c r="E674" s="177">
        <v>40110</v>
      </c>
      <c r="F674" s="1" t="s">
        <v>196</v>
      </c>
      <c r="G674" s="1" t="s">
        <v>192</v>
      </c>
      <c r="H674" s="17">
        <v>548404</v>
      </c>
      <c r="I674" s="12">
        <v>85</v>
      </c>
      <c r="J674" s="1" t="s">
        <v>22</v>
      </c>
      <c r="K674" s="1" t="s">
        <v>12</v>
      </c>
      <c r="L674" s="4">
        <v>8</v>
      </c>
      <c r="N674" s="186">
        <v>0</v>
      </c>
      <c r="P674" s="14">
        <v>23.829799999999999</v>
      </c>
      <c r="R674" s="14">
        <v>15.069000000000001</v>
      </c>
      <c r="T674" s="14">
        <v>19.2759</v>
      </c>
      <c r="V674" s="17">
        <v>195734</v>
      </c>
      <c r="X674" s="17">
        <v>252696</v>
      </c>
      <c r="Z674" s="17">
        <v>195476</v>
      </c>
      <c r="AB674" s="17">
        <v>57220</v>
      </c>
      <c r="AD674" s="17">
        <v>10407</v>
      </c>
      <c r="AF674" s="17">
        <v>8203</v>
      </c>
      <c r="AH674" s="17">
        <v>2204</v>
      </c>
      <c r="AJ674" s="17">
        <v>0</v>
      </c>
      <c r="AL674" s="17">
        <v>0</v>
      </c>
      <c r="AN674" s="17">
        <v>0</v>
      </c>
      <c r="AP674" s="172">
        <v>0</v>
      </c>
      <c r="AR674" s="17">
        <v>158120</v>
      </c>
      <c r="AT674" s="17">
        <v>2382709</v>
      </c>
      <c r="AV674" s="185">
        <v>60.9</v>
      </c>
      <c r="AW674" s="1" t="s">
        <v>5655</v>
      </c>
      <c r="AX674" s="1" t="str">
        <f t="shared" si="10"/>
        <v>No</v>
      </c>
    </row>
    <row r="675" spans="1:50" x14ac:dyDescent="0.2">
      <c r="A675" s="1" t="s">
        <v>135</v>
      </c>
      <c r="B675" s="1" t="s">
        <v>1428</v>
      </c>
      <c r="C675" s="1" t="s">
        <v>73</v>
      </c>
      <c r="D675" s="174">
        <v>2217</v>
      </c>
      <c r="E675" s="177">
        <v>20217</v>
      </c>
      <c r="F675" s="1" t="s">
        <v>208</v>
      </c>
      <c r="G675" s="1" t="s">
        <v>192</v>
      </c>
      <c r="H675" s="17">
        <v>18351295</v>
      </c>
      <c r="I675" s="12">
        <v>85</v>
      </c>
      <c r="J675" s="1" t="s">
        <v>22</v>
      </c>
      <c r="K675" s="1" t="s">
        <v>8</v>
      </c>
      <c r="L675" s="4">
        <v>85</v>
      </c>
      <c r="N675" s="186">
        <v>0</v>
      </c>
      <c r="P675" s="14">
        <v>29.375</v>
      </c>
      <c r="R675" s="14">
        <v>92.771900000000002</v>
      </c>
      <c r="T675" s="14">
        <v>8.1611999999999991</v>
      </c>
      <c r="V675" s="17">
        <v>2703419</v>
      </c>
      <c r="X675" s="17">
        <v>3319264</v>
      </c>
      <c r="Z675" s="17">
        <v>2862942</v>
      </c>
      <c r="AB675" s="17">
        <v>456322</v>
      </c>
      <c r="AD675" s="17">
        <v>112389</v>
      </c>
      <c r="AF675" s="17">
        <v>97462</v>
      </c>
      <c r="AH675" s="17">
        <v>14927</v>
      </c>
      <c r="AJ675" s="17">
        <v>0</v>
      </c>
      <c r="AL675" s="17">
        <v>0</v>
      </c>
      <c r="AN675" s="17">
        <v>0</v>
      </c>
      <c r="AP675" s="172">
        <v>0</v>
      </c>
      <c r="AR675" s="17">
        <v>795411</v>
      </c>
      <c r="AT675" s="17">
        <v>73791820</v>
      </c>
      <c r="AV675" s="185">
        <v>343.1</v>
      </c>
      <c r="AW675" s="1" t="s">
        <v>5655</v>
      </c>
      <c r="AX675" s="1" t="str">
        <f t="shared" si="10"/>
        <v>No</v>
      </c>
    </row>
    <row r="676" spans="1:50" x14ac:dyDescent="0.2">
      <c r="A676" s="1" t="s">
        <v>5980</v>
      </c>
      <c r="B676" s="1" t="s">
        <v>3518</v>
      </c>
      <c r="C676" s="1" t="s">
        <v>89</v>
      </c>
      <c r="D676" s="174" t="s">
        <v>3519</v>
      </c>
      <c r="E676" s="177" t="s">
        <v>3520</v>
      </c>
      <c r="F676" s="1" t="s">
        <v>194</v>
      </c>
      <c r="G676" s="1" t="s">
        <v>229</v>
      </c>
      <c r="H676" s="17">
        <v>0</v>
      </c>
      <c r="I676" s="12">
        <v>85</v>
      </c>
      <c r="J676" s="1" t="s">
        <v>13</v>
      </c>
      <c r="K676" s="1" t="s">
        <v>12</v>
      </c>
      <c r="L676" s="4">
        <v>68</v>
      </c>
      <c r="N676" s="186">
        <v>0</v>
      </c>
      <c r="P676" s="14">
        <v>59.875700000000002</v>
      </c>
      <c r="R676" s="14">
        <v>0</v>
      </c>
      <c r="T676" s="14">
        <v>3.9733999999999998</v>
      </c>
      <c r="V676" s="17">
        <v>0</v>
      </c>
      <c r="X676" s="17">
        <v>0</v>
      </c>
      <c r="Z676" s="17">
        <v>2798110</v>
      </c>
      <c r="AB676" s="17">
        <v>0</v>
      </c>
      <c r="AD676" s="17">
        <v>0</v>
      </c>
      <c r="AF676" s="17">
        <v>46732</v>
      </c>
      <c r="AH676" s="17">
        <v>0</v>
      </c>
      <c r="AJ676" s="17">
        <v>0</v>
      </c>
      <c r="AL676" s="17">
        <v>0</v>
      </c>
      <c r="AN676" s="17">
        <v>0</v>
      </c>
      <c r="AP676" s="172">
        <v>0</v>
      </c>
      <c r="AR676" s="17">
        <v>185687</v>
      </c>
      <c r="AT676" s="17">
        <v>0</v>
      </c>
      <c r="AV676" s="185">
        <v>0</v>
      </c>
      <c r="AW676" s="1" t="s">
        <v>5655</v>
      </c>
      <c r="AX676" s="1" t="str">
        <f t="shared" si="10"/>
        <v>No</v>
      </c>
    </row>
    <row r="677" spans="1:50" x14ac:dyDescent="0.2">
      <c r="A677" s="1" t="s">
        <v>5981</v>
      </c>
      <c r="B677" s="1" t="s">
        <v>219</v>
      </c>
      <c r="C677" s="1" t="s">
        <v>43</v>
      </c>
      <c r="D677" s="174">
        <v>7041</v>
      </c>
      <c r="E677" s="177">
        <v>70041</v>
      </c>
      <c r="F677" s="1" t="s">
        <v>194</v>
      </c>
      <c r="G677" s="1" t="s">
        <v>192</v>
      </c>
      <c r="H677" s="17">
        <v>60438</v>
      </c>
      <c r="I677" s="12">
        <v>85</v>
      </c>
      <c r="J677" s="1" t="s">
        <v>10</v>
      </c>
      <c r="K677" s="1" t="s">
        <v>12</v>
      </c>
      <c r="L677" s="4">
        <v>3</v>
      </c>
      <c r="N677" s="186">
        <v>0</v>
      </c>
      <c r="P677" s="14">
        <v>9.8201000000000001</v>
      </c>
      <c r="R677" s="14">
        <v>5.0640999999999998</v>
      </c>
      <c r="T677" s="14">
        <v>2.1156999999999999</v>
      </c>
      <c r="V677" s="17">
        <v>0</v>
      </c>
      <c r="X677" s="17">
        <v>44914</v>
      </c>
      <c r="Z677" s="17">
        <v>41323</v>
      </c>
      <c r="AB677" s="17">
        <v>3591</v>
      </c>
      <c r="AD677" s="17">
        <v>4455</v>
      </c>
      <c r="AF677" s="17">
        <v>4208</v>
      </c>
      <c r="AH677" s="17">
        <v>247</v>
      </c>
      <c r="AJ677" s="17">
        <v>0</v>
      </c>
      <c r="AL677" s="17">
        <v>0</v>
      </c>
      <c r="AN677" s="17">
        <v>0</v>
      </c>
      <c r="AP677" s="172">
        <v>0</v>
      </c>
      <c r="AR677" s="17">
        <v>8903</v>
      </c>
      <c r="AT677" s="17">
        <v>45086</v>
      </c>
      <c r="AV677" s="185">
        <v>0</v>
      </c>
      <c r="AW677" s="1" t="s">
        <v>5655</v>
      </c>
      <c r="AX677" s="1" t="str">
        <f t="shared" si="10"/>
        <v>No</v>
      </c>
    </row>
    <row r="678" spans="1:50" x14ac:dyDescent="0.2">
      <c r="A678" s="1" t="s">
        <v>361</v>
      </c>
      <c r="B678" s="1" t="s">
        <v>362</v>
      </c>
      <c r="C678" s="1" t="s">
        <v>40</v>
      </c>
      <c r="D678" s="174">
        <v>4025</v>
      </c>
      <c r="E678" s="177">
        <v>40025</v>
      </c>
      <c r="F678" s="1" t="s">
        <v>196</v>
      </c>
      <c r="G678" s="1" t="s">
        <v>192</v>
      </c>
      <c r="H678" s="17">
        <v>260677</v>
      </c>
      <c r="I678" s="12">
        <v>85</v>
      </c>
      <c r="J678" s="1" t="s">
        <v>10</v>
      </c>
      <c r="K678" s="1" t="s">
        <v>12</v>
      </c>
      <c r="L678" s="4">
        <v>8</v>
      </c>
      <c r="N678" s="186">
        <v>0</v>
      </c>
      <c r="P678" s="14">
        <v>18.192299999999999</v>
      </c>
      <c r="R678" s="14">
        <v>8.0233000000000008</v>
      </c>
      <c r="T678" s="14">
        <v>1.7577</v>
      </c>
      <c r="V678" s="17">
        <v>0</v>
      </c>
      <c r="X678" s="17">
        <v>484250</v>
      </c>
      <c r="Z678" s="17">
        <v>469890</v>
      </c>
      <c r="AB678" s="17">
        <v>14360</v>
      </c>
      <c r="AD678" s="17">
        <v>30250</v>
      </c>
      <c r="AF678" s="17">
        <v>25829</v>
      </c>
      <c r="AH678" s="17">
        <v>4421</v>
      </c>
      <c r="AJ678" s="17">
        <v>0</v>
      </c>
      <c r="AL678" s="17">
        <v>0</v>
      </c>
      <c r="AN678" s="17">
        <v>0</v>
      </c>
      <c r="AP678" s="172">
        <v>0</v>
      </c>
      <c r="AR678" s="17">
        <v>45399</v>
      </c>
      <c r="AT678" s="17">
        <v>364250</v>
      </c>
      <c r="AV678" s="185">
        <v>0</v>
      </c>
      <c r="AW678" s="1" t="s">
        <v>5655</v>
      </c>
      <c r="AX678" s="1" t="str">
        <f t="shared" si="10"/>
        <v>No</v>
      </c>
    </row>
    <row r="679" spans="1:50" x14ac:dyDescent="0.2">
      <c r="A679" s="1" t="s">
        <v>5982</v>
      </c>
      <c r="B679" s="1" t="s">
        <v>1442</v>
      </c>
      <c r="C679" s="1" t="s">
        <v>93</v>
      </c>
      <c r="D679" s="174" t="s">
        <v>1443</v>
      </c>
      <c r="E679" s="177" t="s">
        <v>1444</v>
      </c>
      <c r="F679" s="1" t="s">
        <v>242</v>
      </c>
      <c r="G679" s="1" t="s">
        <v>229</v>
      </c>
      <c r="H679" s="17">
        <v>0</v>
      </c>
      <c r="I679" s="12">
        <v>85</v>
      </c>
      <c r="J679" s="1" t="s">
        <v>11</v>
      </c>
      <c r="K679" s="1" t="s">
        <v>8</v>
      </c>
      <c r="L679" s="4">
        <v>12</v>
      </c>
      <c r="N679" s="186">
        <v>0</v>
      </c>
      <c r="P679" s="14">
        <v>16.6572</v>
      </c>
      <c r="R679" s="14">
        <v>0</v>
      </c>
      <c r="T679" s="14">
        <v>5.3471000000000002</v>
      </c>
      <c r="V679" s="17">
        <v>0</v>
      </c>
      <c r="X679" s="17">
        <v>0</v>
      </c>
      <c r="Z679" s="17">
        <v>316503</v>
      </c>
      <c r="AB679" s="17">
        <v>0</v>
      </c>
      <c r="AD679" s="17">
        <v>0</v>
      </c>
      <c r="AF679" s="17">
        <v>19001</v>
      </c>
      <c r="AH679" s="17">
        <v>0</v>
      </c>
      <c r="AJ679" s="17">
        <v>0</v>
      </c>
      <c r="AL679" s="17">
        <v>0</v>
      </c>
      <c r="AN679" s="17">
        <v>0</v>
      </c>
      <c r="AP679" s="172">
        <v>0</v>
      </c>
      <c r="AR679" s="17">
        <v>101600</v>
      </c>
      <c r="AT679" s="17">
        <v>0</v>
      </c>
      <c r="AV679" s="185">
        <v>0</v>
      </c>
      <c r="AW679" s="1" t="s">
        <v>5655</v>
      </c>
      <c r="AX679" s="1" t="str">
        <f t="shared" si="10"/>
        <v>No</v>
      </c>
    </row>
    <row r="680" spans="1:50" x14ac:dyDescent="0.2">
      <c r="A680" s="1" t="s">
        <v>357</v>
      </c>
      <c r="B680" s="1" t="s">
        <v>5984</v>
      </c>
      <c r="C680" s="1" t="s">
        <v>86</v>
      </c>
      <c r="D680" s="174">
        <v>4110</v>
      </c>
      <c r="E680" s="177">
        <v>40110</v>
      </c>
      <c r="F680" s="1" t="s">
        <v>196</v>
      </c>
      <c r="G680" s="1" t="s">
        <v>192</v>
      </c>
      <c r="H680" s="17">
        <v>548404</v>
      </c>
      <c r="I680" s="12">
        <v>85</v>
      </c>
      <c r="J680" s="1" t="s">
        <v>11</v>
      </c>
      <c r="K680" s="1" t="s">
        <v>12</v>
      </c>
      <c r="L680" s="4">
        <v>57</v>
      </c>
      <c r="N680" s="186">
        <v>0</v>
      </c>
      <c r="P680" s="14">
        <v>12.1716</v>
      </c>
      <c r="R680" s="14">
        <v>4.66</v>
      </c>
      <c r="T680" s="14">
        <v>15.3949</v>
      </c>
      <c r="V680" s="17">
        <v>2338973</v>
      </c>
      <c r="X680" s="17">
        <v>2593084</v>
      </c>
      <c r="Z680" s="17">
        <v>2336821</v>
      </c>
      <c r="AB680" s="17">
        <v>256263</v>
      </c>
      <c r="AD680" s="17">
        <v>200402</v>
      </c>
      <c r="AF680" s="17">
        <v>191989</v>
      </c>
      <c r="AH680" s="17">
        <v>8413</v>
      </c>
      <c r="AJ680" s="17">
        <v>0</v>
      </c>
      <c r="AL680" s="17">
        <v>0</v>
      </c>
      <c r="AN680" s="17">
        <v>0</v>
      </c>
      <c r="AP680" s="172">
        <v>0</v>
      </c>
      <c r="AR680" s="17">
        <v>2955646</v>
      </c>
      <c r="AT680" s="17">
        <v>13773311</v>
      </c>
      <c r="AV680" s="185">
        <v>416</v>
      </c>
      <c r="AW680" s="1" t="s">
        <v>5655</v>
      </c>
      <c r="AX680" s="1" t="str">
        <f t="shared" si="10"/>
        <v>No</v>
      </c>
    </row>
    <row r="681" spans="1:50" x14ac:dyDescent="0.2">
      <c r="A681" s="1" t="s">
        <v>5985</v>
      </c>
      <c r="B681" s="1" t="s">
        <v>677</v>
      </c>
      <c r="C681" s="1" t="s">
        <v>37</v>
      </c>
      <c r="D681" s="174">
        <v>4074</v>
      </c>
      <c r="E681" s="177">
        <v>40074</v>
      </c>
      <c r="F681" s="1" t="s">
        <v>194</v>
      </c>
      <c r="G681" s="1" t="s">
        <v>192</v>
      </c>
      <c r="H681" s="17">
        <v>2441770</v>
      </c>
      <c r="I681" s="12">
        <v>85</v>
      </c>
      <c r="J681" s="1" t="s">
        <v>15</v>
      </c>
      <c r="K681" s="1" t="s">
        <v>12</v>
      </c>
      <c r="L681" s="4">
        <v>48</v>
      </c>
      <c r="N681" s="186">
        <v>0</v>
      </c>
      <c r="P681" s="14">
        <v>29.911799999999999</v>
      </c>
      <c r="R681" s="14">
        <v>6.9010999999999996</v>
      </c>
      <c r="T681" s="14">
        <v>4.3823999999999996</v>
      </c>
      <c r="V681" s="17">
        <v>0</v>
      </c>
      <c r="X681" s="17">
        <v>0</v>
      </c>
      <c r="Z681" s="17">
        <v>31527</v>
      </c>
      <c r="AB681" s="17">
        <v>0</v>
      </c>
      <c r="AD681" s="17">
        <v>0</v>
      </c>
      <c r="AF681" s="17">
        <v>1054</v>
      </c>
      <c r="AH681" s="17">
        <v>0</v>
      </c>
      <c r="AJ681" s="17">
        <v>0</v>
      </c>
      <c r="AL681" s="17">
        <v>0</v>
      </c>
      <c r="AN681" s="17">
        <v>0</v>
      </c>
      <c r="AP681" s="172">
        <v>0</v>
      </c>
      <c r="AR681" s="17">
        <v>4619</v>
      </c>
      <c r="AT681" s="17">
        <v>31876</v>
      </c>
      <c r="AV681" s="185">
        <v>0</v>
      </c>
      <c r="AW681" s="1" t="s">
        <v>5655</v>
      </c>
      <c r="AX681" s="1" t="str">
        <f t="shared" si="10"/>
        <v>No</v>
      </c>
    </row>
    <row r="682" spans="1:50" x14ac:dyDescent="0.2">
      <c r="A682" s="1" t="s">
        <v>5980</v>
      </c>
      <c r="B682" s="1" t="s">
        <v>3518</v>
      </c>
      <c r="C682" s="1" t="s">
        <v>89</v>
      </c>
      <c r="D682" s="174" t="s">
        <v>3519</v>
      </c>
      <c r="E682" s="177" t="s">
        <v>3520</v>
      </c>
      <c r="F682" s="1" t="s">
        <v>194</v>
      </c>
      <c r="G682" s="1" t="s">
        <v>229</v>
      </c>
      <c r="H682" s="17">
        <v>0</v>
      </c>
      <c r="I682" s="12">
        <v>85</v>
      </c>
      <c r="J682" s="1" t="s">
        <v>22</v>
      </c>
      <c r="K682" s="1" t="s">
        <v>12</v>
      </c>
      <c r="L682" s="4">
        <v>17</v>
      </c>
      <c r="N682" s="186">
        <v>0</v>
      </c>
      <c r="P682" s="14">
        <v>24.329699999999999</v>
      </c>
      <c r="R682" s="14">
        <v>0</v>
      </c>
      <c r="T682" s="14">
        <v>5.3117999999999999</v>
      </c>
      <c r="V682" s="17">
        <v>0</v>
      </c>
      <c r="X682" s="17">
        <v>0</v>
      </c>
      <c r="Z682" s="17">
        <v>912364</v>
      </c>
      <c r="AB682" s="17">
        <v>0</v>
      </c>
      <c r="AD682" s="17">
        <v>0</v>
      </c>
      <c r="AF682" s="17">
        <v>37500</v>
      </c>
      <c r="AH682" s="17">
        <v>0</v>
      </c>
      <c r="AJ682" s="17">
        <v>0</v>
      </c>
      <c r="AL682" s="17">
        <v>0</v>
      </c>
      <c r="AN682" s="17">
        <v>0</v>
      </c>
      <c r="AP682" s="172">
        <v>0</v>
      </c>
      <c r="AR682" s="17">
        <v>199194</v>
      </c>
      <c r="AT682" s="17">
        <v>0</v>
      </c>
      <c r="AV682" s="185">
        <v>0</v>
      </c>
      <c r="AW682" s="1" t="s">
        <v>5655</v>
      </c>
      <c r="AX682" s="1" t="str">
        <f t="shared" si="10"/>
        <v>No</v>
      </c>
    </row>
    <row r="683" spans="1:50" x14ac:dyDescent="0.2">
      <c r="A683" s="1" t="s">
        <v>134</v>
      </c>
      <c r="B683" s="1" t="s">
        <v>1356</v>
      </c>
      <c r="C683" s="1" t="s">
        <v>20</v>
      </c>
      <c r="D683" s="174">
        <v>9234</v>
      </c>
      <c r="E683" s="177">
        <v>90234</v>
      </c>
      <c r="F683" s="1" t="s">
        <v>196</v>
      </c>
      <c r="G683" s="1" t="s">
        <v>192</v>
      </c>
      <c r="H683" s="17">
        <v>3281212</v>
      </c>
      <c r="I683" s="12">
        <v>85</v>
      </c>
      <c r="J683" s="1" t="s">
        <v>11</v>
      </c>
      <c r="K683" s="1" t="s">
        <v>12</v>
      </c>
      <c r="L683" s="4">
        <v>54</v>
      </c>
      <c r="N683" s="186">
        <v>0</v>
      </c>
      <c r="P683" s="14">
        <v>12.763400000000001</v>
      </c>
      <c r="R683" s="14">
        <v>4.0917000000000003</v>
      </c>
      <c r="T683" s="14">
        <v>16.653600000000001</v>
      </c>
      <c r="V683" s="17">
        <v>2301750</v>
      </c>
      <c r="X683" s="17">
        <v>2647043</v>
      </c>
      <c r="Z683" s="17">
        <v>2300458</v>
      </c>
      <c r="AB683" s="17">
        <v>346585</v>
      </c>
      <c r="AD683" s="17">
        <v>196854</v>
      </c>
      <c r="AF683" s="17">
        <v>180238</v>
      </c>
      <c r="AH683" s="17">
        <v>16616</v>
      </c>
      <c r="AJ683" s="17">
        <v>0</v>
      </c>
      <c r="AL683" s="17">
        <v>0</v>
      </c>
      <c r="AN683" s="17">
        <v>0</v>
      </c>
      <c r="AP683" s="172">
        <v>0</v>
      </c>
      <c r="AR683" s="17">
        <v>3001619</v>
      </c>
      <c r="AT683" s="17">
        <v>12281711</v>
      </c>
      <c r="AV683" s="185">
        <v>296.60000000000002</v>
      </c>
      <c r="AW683" s="1" t="s">
        <v>5655</v>
      </c>
      <c r="AX683" s="1" t="str">
        <f t="shared" si="10"/>
        <v>No</v>
      </c>
    </row>
    <row r="684" spans="1:50" x14ac:dyDescent="0.2">
      <c r="A684" s="1" t="s">
        <v>5983</v>
      </c>
      <c r="B684" s="1" t="s">
        <v>853</v>
      </c>
      <c r="C684" s="1" t="s">
        <v>81</v>
      </c>
      <c r="D684" s="174">
        <v>3044</v>
      </c>
      <c r="E684" s="177">
        <v>30044</v>
      </c>
      <c r="F684" s="1" t="s">
        <v>194</v>
      </c>
      <c r="G684" s="1" t="s">
        <v>192</v>
      </c>
      <c r="H684" s="17">
        <v>1733853</v>
      </c>
      <c r="I684" s="12">
        <v>85</v>
      </c>
      <c r="J684" s="1" t="s">
        <v>11</v>
      </c>
      <c r="K684" s="1" t="s">
        <v>12</v>
      </c>
      <c r="L684" s="4">
        <v>31</v>
      </c>
      <c r="N684" s="186">
        <v>0</v>
      </c>
      <c r="P684" s="14">
        <v>20.451699999999999</v>
      </c>
      <c r="R684" s="14">
        <v>14.95</v>
      </c>
      <c r="T684" s="14">
        <v>9.4651999999999994</v>
      </c>
      <c r="V684" s="17">
        <v>938994</v>
      </c>
      <c r="X684" s="17">
        <v>1425516</v>
      </c>
      <c r="Z684" s="17">
        <v>938752</v>
      </c>
      <c r="AB684" s="17">
        <v>486764</v>
      </c>
      <c r="AD684" s="17">
        <v>63979</v>
      </c>
      <c r="AF684" s="17">
        <v>45901</v>
      </c>
      <c r="AH684" s="17">
        <v>18078</v>
      </c>
      <c r="AJ684" s="17">
        <v>0</v>
      </c>
      <c r="AL684" s="17">
        <v>0</v>
      </c>
      <c r="AN684" s="17">
        <v>0</v>
      </c>
      <c r="AP684" s="172">
        <v>0</v>
      </c>
      <c r="AR684" s="17">
        <v>434463</v>
      </c>
      <c r="AT684" s="17">
        <v>6495222</v>
      </c>
      <c r="AV684" s="185">
        <v>670.9</v>
      </c>
      <c r="AW684" s="1" t="s">
        <v>5655</v>
      </c>
      <c r="AX684" s="1" t="str">
        <f t="shared" si="10"/>
        <v>No</v>
      </c>
    </row>
    <row r="685" spans="1:50" x14ac:dyDescent="0.2">
      <c r="A685" s="1" t="s">
        <v>5981</v>
      </c>
      <c r="B685" s="1" t="s">
        <v>219</v>
      </c>
      <c r="C685" s="1" t="s">
        <v>43</v>
      </c>
      <c r="D685" s="174">
        <v>7041</v>
      </c>
      <c r="E685" s="177">
        <v>70041</v>
      </c>
      <c r="F685" s="1" t="s">
        <v>194</v>
      </c>
      <c r="G685" s="1" t="s">
        <v>192</v>
      </c>
      <c r="H685" s="17">
        <v>60438</v>
      </c>
      <c r="I685" s="12">
        <v>85</v>
      </c>
      <c r="J685" s="1" t="s">
        <v>11</v>
      </c>
      <c r="K685" s="1" t="s">
        <v>12</v>
      </c>
      <c r="L685" s="4">
        <v>6</v>
      </c>
      <c r="N685" s="186">
        <v>0</v>
      </c>
      <c r="P685" s="14">
        <v>9.0381999999999998</v>
      </c>
      <c r="R685" s="14">
        <v>1.67</v>
      </c>
      <c r="T685" s="14">
        <v>88.472200000000001</v>
      </c>
      <c r="V685" s="17">
        <v>26540</v>
      </c>
      <c r="X685" s="17">
        <v>28626</v>
      </c>
      <c r="Z685" s="17">
        <v>26473</v>
      </c>
      <c r="AB685" s="17">
        <v>2153</v>
      </c>
      <c r="AD685" s="17">
        <v>3134</v>
      </c>
      <c r="AF685" s="17">
        <v>2929</v>
      </c>
      <c r="AH685" s="17">
        <v>205</v>
      </c>
      <c r="AJ685" s="17">
        <v>0</v>
      </c>
      <c r="AL685" s="17">
        <v>0</v>
      </c>
      <c r="AN685" s="17">
        <v>0</v>
      </c>
      <c r="AP685" s="172">
        <v>0</v>
      </c>
      <c r="AR685" s="17">
        <v>259135</v>
      </c>
      <c r="AT685" s="17">
        <v>432755</v>
      </c>
      <c r="AV685" s="185">
        <v>2.2999999999999998</v>
      </c>
      <c r="AW685" s="1" t="s">
        <v>5655</v>
      </c>
      <c r="AX685" s="1" t="str">
        <f t="shared" si="10"/>
        <v>No</v>
      </c>
    </row>
    <row r="686" spans="1:50" x14ac:dyDescent="0.2">
      <c r="A686" s="1" t="s">
        <v>361</v>
      </c>
      <c r="B686" s="1" t="s">
        <v>362</v>
      </c>
      <c r="C686" s="1" t="s">
        <v>40</v>
      </c>
      <c r="D686" s="174">
        <v>4025</v>
      </c>
      <c r="E686" s="177">
        <v>40025</v>
      </c>
      <c r="F686" s="1" t="s">
        <v>196</v>
      </c>
      <c r="G686" s="1" t="s">
        <v>192</v>
      </c>
      <c r="H686" s="17">
        <v>260677</v>
      </c>
      <c r="I686" s="12">
        <v>85</v>
      </c>
      <c r="J686" s="1" t="s">
        <v>11</v>
      </c>
      <c r="K686" s="1" t="s">
        <v>8</v>
      </c>
      <c r="L686" s="4">
        <v>49</v>
      </c>
      <c r="N686" s="186">
        <v>0</v>
      </c>
      <c r="P686" s="14">
        <v>12.605399999999999</v>
      </c>
      <c r="R686" s="14">
        <v>2.58</v>
      </c>
      <c r="T686" s="14">
        <v>17.366099999999999</v>
      </c>
      <c r="V686" s="17">
        <v>2246348</v>
      </c>
      <c r="X686" s="17">
        <v>2248793</v>
      </c>
      <c r="Z686" s="17">
        <v>2139246</v>
      </c>
      <c r="AB686" s="17">
        <v>109547</v>
      </c>
      <c r="AD686" s="17">
        <v>176711</v>
      </c>
      <c r="AF686" s="17">
        <v>169709</v>
      </c>
      <c r="AH686" s="17">
        <v>7002</v>
      </c>
      <c r="AJ686" s="17">
        <v>0</v>
      </c>
      <c r="AL686" s="17">
        <v>0</v>
      </c>
      <c r="AN686" s="17">
        <v>0</v>
      </c>
      <c r="AP686" s="172">
        <v>0</v>
      </c>
      <c r="AR686" s="17">
        <v>2947187</v>
      </c>
      <c r="AT686" s="17">
        <v>7603742</v>
      </c>
      <c r="AV686" s="185">
        <v>449.7</v>
      </c>
      <c r="AW686" s="1" t="s">
        <v>5655</v>
      </c>
      <c r="AX686" s="1" t="str">
        <f t="shared" si="10"/>
        <v>No</v>
      </c>
    </row>
    <row r="687" spans="1:50" x14ac:dyDescent="0.2">
      <c r="A687" s="1" t="s">
        <v>361</v>
      </c>
      <c r="B687" s="1" t="s">
        <v>362</v>
      </c>
      <c r="C687" s="1" t="s">
        <v>40</v>
      </c>
      <c r="D687" s="174">
        <v>4025</v>
      </c>
      <c r="E687" s="177">
        <v>40025</v>
      </c>
      <c r="F687" s="1" t="s">
        <v>196</v>
      </c>
      <c r="G687" s="1" t="s">
        <v>192</v>
      </c>
      <c r="H687" s="17">
        <v>260677</v>
      </c>
      <c r="I687" s="12">
        <v>85</v>
      </c>
      <c r="J687" s="1" t="s">
        <v>10</v>
      </c>
      <c r="K687" s="1" t="s">
        <v>8</v>
      </c>
      <c r="L687" s="4">
        <v>26</v>
      </c>
      <c r="N687" s="186">
        <v>0</v>
      </c>
      <c r="P687" s="14">
        <v>15.4495</v>
      </c>
      <c r="R687" s="14">
        <v>9.7735000000000003</v>
      </c>
      <c r="T687" s="14">
        <v>1.4576</v>
      </c>
      <c r="V687" s="17">
        <v>0</v>
      </c>
      <c r="X687" s="17">
        <v>809637</v>
      </c>
      <c r="Z687" s="17">
        <v>665643</v>
      </c>
      <c r="AB687" s="17">
        <v>143994</v>
      </c>
      <c r="AD687" s="17">
        <v>53884</v>
      </c>
      <c r="AF687" s="17">
        <v>43085</v>
      </c>
      <c r="AH687" s="17">
        <v>10799</v>
      </c>
      <c r="AJ687" s="17">
        <v>0</v>
      </c>
      <c r="AL687" s="17">
        <v>0</v>
      </c>
      <c r="AN687" s="17">
        <v>0</v>
      </c>
      <c r="AP687" s="172">
        <v>0</v>
      </c>
      <c r="AR687" s="17">
        <v>62801</v>
      </c>
      <c r="AT687" s="17">
        <v>613788</v>
      </c>
      <c r="AV687" s="185">
        <v>0</v>
      </c>
      <c r="AW687" s="1" t="s">
        <v>5655</v>
      </c>
      <c r="AX687" s="1" t="str">
        <f t="shared" si="10"/>
        <v>No</v>
      </c>
    </row>
    <row r="688" spans="1:50" x14ac:dyDescent="0.2">
      <c r="A688" s="1" t="s">
        <v>5982</v>
      </c>
      <c r="B688" s="1" t="s">
        <v>1442</v>
      </c>
      <c r="C688" s="1" t="s">
        <v>93</v>
      </c>
      <c r="D688" s="174" t="s">
        <v>1443</v>
      </c>
      <c r="E688" s="177" t="s">
        <v>1444</v>
      </c>
      <c r="F688" s="1" t="s">
        <v>242</v>
      </c>
      <c r="G688" s="1" t="s">
        <v>229</v>
      </c>
      <c r="H688" s="17">
        <v>0</v>
      </c>
      <c r="I688" s="12">
        <v>85</v>
      </c>
      <c r="J688" s="1" t="s">
        <v>10</v>
      </c>
      <c r="K688" s="1" t="s">
        <v>8</v>
      </c>
      <c r="L688" s="4">
        <v>63</v>
      </c>
      <c r="N688" s="186">
        <v>0</v>
      </c>
      <c r="P688" s="14">
        <v>31.8995</v>
      </c>
      <c r="R688" s="14">
        <v>0</v>
      </c>
      <c r="T688" s="14">
        <v>1.4032</v>
      </c>
      <c r="V688" s="17">
        <v>0</v>
      </c>
      <c r="X688" s="17">
        <v>0</v>
      </c>
      <c r="Z688" s="17">
        <v>2961580</v>
      </c>
      <c r="AB688" s="17">
        <v>0</v>
      </c>
      <c r="AD688" s="17">
        <v>0</v>
      </c>
      <c r="AF688" s="17">
        <v>92841</v>
      </c>
      <c r="AH688" s="17">
        <v>0</v>
      </c>
      <c r="AJ688" s="17">
        <v>0</v>
      </c>
      <c r="AL688" s="17">
        <v>0</v>
      </c>
      <c r="AN688" s="17">
        <v>0</v>
      </c>
      <c r="AP688" s="172">
        <v>0</v>
      </c>
      <c r="AR688" s="17">
        <v>130279</v>
      </c>
      <c r="AT688" s="17">
        <v>0</v>
      </c>
      <c r="AV688" s="185">
        <v>0</v>
      </c>
      <c r="AW688" s="1" t="s">
        <v>5655</v>
      </c>
      <c r="AX688" s="1" t="str">
        <f t="shared" si="10"/>
        <v>No</v>
      </c>
    </row>
    <row r="689" spans="1:50" x14ac:dyDescent="0.2">
      <c r="A689" s="1" t="s">
        <v>357</v>
      </c>
      <c r="B689" s="1" t="s">
        <v>5984</v>
      </c>
      <c r="C689" s="1" t="s">
        <v>86</v>
      </c>
      <c r="D689" s="174">
        <v>4110</v>
      </c>
      <c r="E689" s="177">
        <v>40110</v>
      </c>
      <c r="F689" s="1" t="s">
        <v>196</v>
      </c>
      <c r="G689" s="1" t="s">
        <v>192</v>
      </c>
      <c r="H689" s="17">
        <v>548404</v>
      </c>
      <c r="I689" s="12">
        <v>85</v>
      </c>
      <c r="J689" s="1" t="s">
        <v>10</v>
      </c>
      <c r="K689" s="1" t="s">
        <v>12</v>
      </c>
      <c r="L689" s="4">
        <v>20</v>
      </c>
      <c r="N689" s="186">
        <v>0</v>
      </c>
      <c r="P689" s="14">
        <v>14.0824</v>
      </c>
      <c r="R689" s="14">
        <v>8.8208000000000002</v>
      </c>
      <c r="T689" s="14">
        <v>1.7988</v>
      </c>
      <c r="V689" s="17">
        <v>0</v>
      </c>
      <c r="X689" s="17">
        <v>643353</v>
      </c>
      <c r="Z689" s="17">
        <v>564340</v>
      </c>
      <c r="AB689" s="17">
        <v>79013</v>
      </c>
      <c r="AD689" s="17">
        <v>44505</v>
      </c>
      <c r="AF689" s="17">
        <v>40074</v>
      </c>
      <c r="AH689" s="17">
        <v>4431</v>
      </c>
      <c r="AJ689" s="17">
        <v>0</v>
      </c>
      <c r="AL689" s="17">
        <v>0</v>
      </c>
      <c r="AN689" s="17">
        <v>0</v>
      </c>
      <c r="AP689" s="172">
        <v>0</v>
      </c>
      <c r="AR689" s="17">
        <v>72084</v>
      </c>
      <c r="AT689" s="17">
        <v>635837</v>
      </c>
      <c r="AV689" s="185">
        <v>0</v>
      </c>
      <c r="AW689" s="1" t="s">
        <v>5655</v>
      </c>
      <c r="AX689" s="1" t="str">
        <f t="shared" si="10"/>
        <v>No</v>
      </c>
    </row>
    <row r="690" spans="1:50" x14ac:dyDescent="0.2">
      <c r="A690" s="1" t="s">
        <v>5985</v>
      </c>
      <c r="B690" s="1" t="s">
        <v>677</v>
      </c>
      <c r="C690" s="1" t="s">
        <v>37</v>
      </c>
      <c r="D690" s="174">
        <v>4074</v>
      </c>
      <c r="E690" s="177">
        <v>40074</v>
      </c>
      <c r="F690" s="1" t="s">
        <v>194</v>
      </c>
      <c r="G690" s="1" t="s">
        <v>192</v>
      </c>
      <c r="H690" s="17">
        <v>2441770</v>
      </c>
      <c r="I690" s="12">
        <v>85</v>
      </c>
      <c r="J690" s="1" t="s">
        <v>10</v>
      </c>
      <c r="K690" s="1" t="s">
        <v>8</v>
      </c>
      <c r="L690" s="4">
        <v>14</v>
      </c>
      <c r="N690" s="186">
        <v>0</v>
      </c>
      <c r="P690" s="14">
        <v>26.709399999999999</v>
      </c>
      <c r="R690" s="14">
        <v>6.1043000000000003</v>
      </c>
      <c r="T690" s="14">
        <v>4.5742000000000003</v>
      </c>
      <c r="V690" s="17">
        <v>0</v>
      </c>
      <c r="X690" s="17">
        <v>491685</v>
      </c>
      <c r="Y690" s="12" t="s">
        <v>101</v>
      </c>
      <c r="Z690" s="17">
        <v>341560</v>
      </c>
      <c r="AB690" s="17">
        <v>150125</v>
      </c>
      <c r="AD690" s="17">
        <v>35957</v>
      </c>
      <c r="AF690" s="17">
        <v>12788</v>
      </c>
      <c r="AH690" s="17">
        <v>23169</v>
      </c>
      <c r="AJ690" s="17">
        <v>0</v>
      </c>
      <c r="AL690" s="17">
        <v>0</v>
      </c>
      <c r="AN690" s="17">
        <v>0</v>
      </c>
      <c r="AP690" s="172">
        <v>0</v>
      </c>
      <c r="AR690" s="17">
        <v>58495</v>
      </c>
      <c r="AT690" s="17">
        <v>357069</v>
      </c>
      <c r="AV690" s="185">
        <v>0</v>
      </c>
      <c r="AW690" s="1" t="s">
        <v>5655</v>
      </c>
      <c r="AX690" s="1" t="str">
        <f t="shared" si="10"/>
        <v>Yes</v>
      </c>
    </row>
    <row r="691" spans="1:50" x14ac:dyDescent="0.2">
      <c r="A691" s="1" t="s">
        <v>134</v>
      </c>
      <c r="B691" s="1" t="s">
        <v>1356</v>
      </c>
      <c r="C691" s="1" t="s">
        <v>20</v>
      </c>
      <c r="D691" s="174">
        <v>9234</v>
      </c>
      <c r="E691" s="177">
        <v>90234</v>
      </c>
      <c r="F691" s="1" t="s">
        <v>196</v>
      </c>
      <c r="G691" s="1" t="s">
        <v>192</v>
      </c>
      <c r="H691" s="17">
        <v>3281212</v>
      </c>
      <c r="I691" s="12">
        <v>85</v>
      </c>
      <c r="J691" s="1" t="s">
        <v>10</v>
      </c>
      <c r="K691" s="1" t="s">
        <v>12</v>
      </c>
      <c r="L691" s="4">
        <v>31</v>
      </c>
      <c r="N691" s="186">
        <v>0</v>
      </c>
      <c r="P691" s="14">
        <v>14.8043</v>
      </c>
      <c r="R691" s="14">
        <v>7.8727</v>
      </c>
      <c r="T691" s="14">
        <v>2.0615999999999999</v>
      </c>
      <c r="V691" s="17">
        <v>0</v>
      </c>
      <c r="X691" s="17">
        <v>796026</v>
      </c>
      <c r="Z691" s="17">
        <v>704224</v>
      </c>
      <c r="AB691" s="17">
        <v>91802</v>
      </c>
      <c r="AD691" s="17">
        <v>52927</v>
      </c>
      <c r="AF691" s="17">
        <v>47569</v>
      </c>
      <c r="AH691" s="17">
        <v>5358</v>
      </c>
      <c r="AJ691" s="17">
        <v>0</v>
      </c>
      <c r="AL691" s="17">
        <v>0</v>
      </c>
      <c r="AN691" s="17">
        <v>0</v>
      </c>
      <c r="AP691" s="172">
        <v>0</v>
      </c>
      <c r="AR691" s="17">
        <v>98068</v>
      </c>
      <c r="AT691" s="17">
        <v>772059</v>
      </c>
      <c r="AV691" s="185">
        <v>0</v>
      </c>
      <c r="AW691" s="1" t="s">
        <v>5655</v>
      </c>
      <c r="AX691" s="1" t="str">
        <f t="shared" si="10"/>
        <v>No</v>
      </c>
    </row>
    <row r="692" spans="1:50" x14ac:dyDescent="0.2">
      <c r="A692" s="1" t="s">
        <v>5983</v>
      </c>
      <c r="B692" s="1" t="s">
        <v>853</v>
      </c>
      <c r="C692" s="1" t="s">
        <v>81</v>
      </c>
      <c r="D692" s="174">
        <v>3044</v>
      </c>
      <c r="E692" s="177">
        <v>30044</v>
      </c>
      <c r="F692" s="1" t="s">
        <v>194</v>
      </c>
      <c r="G692" s="1" t="s">
        <v>192</v>
      </c>
      <c r="H692" s="17">
        <v>1733853</v>
      </c>
      <c r="I692" s="12">
        <v>85</v>
      </c>
      <c r="J692" s="1" t="s">
        <v>15</v>
      </c>
      <c r="K692" s="1" t="s">
        <v>12</v>
      </c>
      <c r="L692" s="4">
        <v>54</v>
      </c>
      <c r="N692" s="186">
        <v>0</v>
      </c>
      <c r="P692" s="14">
        <v>18.814699999999998</v>
      </c>
      <c r="R692" s="14">
        <v>12.1275</v>
      </c>
      <c r="T692" s="14">
        <v>2.0735000000000001</v>
      </c>
      <c r="V692" s="17">
        <v>0</v>
      </c>
      <c r="X692" s="17">
        <v>0</v>
      </c>
      <c r="Z692" s="17">
        <v>1798160</v>
      </c>
      <c r="AB692" s="17">
        <v>0</v>
      </c>
      <c r="AD692" s="17">
        <v>0</v>
      </c>
      <c r="AF692" s="17">
        <v>95572</v>
      </c>
      <c r="AH692" s="17">
        <v>0</v>
      </c>
      <c r="AJ692" s="17">
        <v>0</v>
      </c>
      <c r="AL692" s="17">
        <v>0</v>
      </c>
      <c r="AN692" s="17">
        <v>0</v>
      </c>
      <c r="AP692" s="172">
        <v>0</v>
      </c>
      <c r="AR692" s="17">
        <v>198169</v>
      </c>
      <c r="AT692" s="17">
        <v>2403295</v>
      </c>
      <c r="AV692" s="185">
        <v>0</v>
      </c>
      <c r="AW692" s="1" t="s">
        <v>5655</v>
      </c>
      <c r="AX692" s="1" t="str">
        <f t="shared" si="10"/>
        <v>No</v>
      </c>
    </row>
    <row r="693" spans="1:50" x14ac:dyDescent="0.2">
      <c r="A693" s="1" t="s">
        <v>5981</v>
      </c>
      <c r="B693" s="1" t="s">
        <v>219</v>
      </c>
      <c r="C693" s="1" t="s">
        <v>43</v>
      </c>
      <c r="D693" s="174">
        <v>7041</v>
      </c>
      <c r="E693" s="177">
        <v>70041</v>
      </c>
      <c r="F693" s="1" t="s">
        <v>194</v>
      </c>
      <c r="G693" s="1" t="s">
        <v>192</v>
      </c>
      <c r="H693" s="17">
        <v>60438</v>
      </c>
      <c r="I693" s="12">
        <v>85</v>
      </c>
      <c r="J693" s="1" t="s">
        <v>11</v>
      </c>
      <c r="K693" s="1" t="s">
        <v>8</v>
      </c>
      <c r="L693" s="4">
        <v>76</v>
      </c>
      <c r="N693" s="186">
        <v>0</v>
      </c>
      <c r="P693" s="14">
        <v>10.440099999999999</v>
      </c>
      <c r="R693" s="14">
        <v>1.61</v>
      </c>
      <c r="T693" s="14">
        <v>50.591299999999997</v>
      </c>
      <c r="V693" s="17">
        <v>1303988</v>
      </c>
      <c r="X693" s="17">
        <v>1398305</v>
      </c>
      <c r="Z693" s="17">
        <v>1300911</v>
      </c>
      <c r="AB693" s="17">
        <v>97394</v>
      </c>
      <c r="AD693" s="17">
        <v>132679</v>
      </c>
      <c r="AF693" s="17">
        <v>124607</v>
      </c>
      <c r="AH693" s="17">
        <v>8072</v>
      </c>
      <c r="AJ693" s="17">
        <v>0</v>
      </c>
      <c r="AL693" s="17">
        <v>0</v>
      </c>
      <c r="AN693" s="17">
        <v>0</v>
      </c>
      <c r="AP693" s="172">
        <v>0</v>
      </c>
      <c r="AR693" s="17">
        <v>6304027</v>
      </c>
      <c r="AT693" s="17">
        <v>10149483</v>
      </c>
      <c r="AV693" s="185">
        <v>74.900000000000006</v>
      </c>
      <c r="AW693" s="1" t="s">
        <v>5655</v>
      </c>
      <c r="AX693" s="1" t="str">
        <f t="shared" si="10"/>
        <v>No</v>
      </c>
    </row>
    <row r="694" spans="1:50" x14ac:dyDescent="0.2">
      <c r="A694" s="1" t="s">
        <v>361</v>
      </c>
      <c r="B694" s="1" t="s">
        <v>362</v>
      </c>
      <c r="C694" s="1" t="s">
        <v>40</v>
      </c>
      <c r="D694" s="174">
        <v>4025</v>
      </c>
      <c r="E694" s="177">
        <v>40025</v>
      </c>
      <c r="F694" s="1" t="s">
        <v>196</v>
      </c>
      <c r="G694" s="1" t="s">
        <v>192</v>
      </c>
      <c r="H694" s="17">
        <v>260677</v>
      </c>
      <c r="I694" s="12">
        <v>85</v>
      </c>
      <c r="J694" s="1" t="s">
        <v>23</v>
      </c>
      <c r="K694" s="1" t="s">
        <v>8</v>
      </c>
      <c r="L694" s="4">
        <v>2</v>
      </c>
      <c r="N694" s="186">
        <v>0</v>
      </c>
      <c r="P694" s="14">
        <v>2.2867999999999999</v>
      </c>
      <c r="R694" s="14">
        <v>0.38</v>
      </c>
      <c r="T694" s="14">
        <v>124.1182</v>
      </c>
      <c r="V694" s="17">
        <v>16172</v>
      </c>
      <c r="X694" s="17">
        <v>15731</v>
      </c>
      <c r="Z694" s="17">
        <v>15731</v>
      </c>
      <c r="AB694" s="17">
        <v>0</v>
      </c>
      <c r="AD694" s="17">
        <v>6879</v>
      </c>
      <c r="AF694" s="17">
        <v>6879</v>
      </c>
      <c r="AH694" s="17">
        <v>0</v>
      </c>
      <c r="AJ694" s="17">
        <v>0</v>
      </c>
      <c r="AL694" s="17">
        <v>0</v>
      </c>
      <c r="AN694" s="17">
        <v>0</v>
      </c>
      <c r="AP694" s="172">
        <v>0</v>
      </c>
      <c r="AR694" s="17">
        <v>853809</v>
      </c>
      <c r="AT694" s="17">
        <v>324447</v>
      </c>
      <c r="AV694" s="185">
        <v>1.42</v>
      </c>
      <c r="AW694" s="1" t="s">
        <v>5655</v>
      </c>
      <c r="AX694" s="1" t="str">
        <f t="shared" si="10"/>
        <v>No</v>
      </c>
    </row>
    <row r="695" spans="1:50" x14ac:dyDescent="0.2">
      <c r="A695" s="1" t="s">
        <v>5985</v>
      </c>
      <c r="B695" s="1" t="s">
        <v>677</v>
      </c>
      <c r="C695" s="1" t="s">
        <v>37</v>
      </c>
      <c r="D695" s="174">
        <v>4074</v>
      </c>
      <c r="E695" s="177">
        <v>40074</v>
      </c>
      <c r="F695" s="1" t="s">
        <v>194</v>
      </c>
      <c r="G695" s="1" t="s">
        <v>192</v>
      </c>
      <c r="H695" s="17">
        <v>2441770</v>
      </c>
      <c r="I695" s="12">
        <v>85</v>
      </c>
      <c r="J695" s="1" t="s">
        <v>11</v>
      </c>
      <c r="K695" s="1" t="s">
        <v>8</v>
      </c>
      <c r="L695" s="4">
        <v>23</v>
      </c>
      <c r="N695" s="186">
        <v>0</v>
      </c>
      <c r="P695" s="14">
        <v>17.839400000000001</v>
      </c>
      <c r="R695" s="14">
        <v>5.9450000000000003</v>
      </c>
      <c r="T695" s="14">
        <v>8.9398999999999997</v>
      </c>
      <c r="V695" s="17">
        <v>1653472</v>
      </c>
      <c r="X695" s="17">
        <v>1754321</v>
      </c>
      <c r="Z695" s="17">
        <v>1649879</v>
      </c>
      <c r="AB695" s="17">
        <v>104442</v>
      </c>
      <c r="AD695" s="17">
        <v>94813</v>
      </c>
      <c r="AF695" s="17">
        <v>92485</v>
      </c>
      <c r="AH695" s="17">
        <v>2328</v>
      </c>
      <c r="AJ695" s="17">
        <v>0</v>
      </c>
      <c r="AL695" s="17">
        <v>0</v>
      </c>
      <c r="AN695" s="17">
        <v>0</v>
      </c>
      <c r="AP695" s="172">
        <v>0</v>
      </c>
      <c r="AR695" s="17">
        <v>826811</v>
      </c>
      <c r="AT695" s="17">
        <v>4915425</v>
      </c>
      <c r="AV695" s="185">
        <v>370.8</v>
      </c>
      <c r="AW695" s="1" t="s">
        <v>5655</v>
      </c>
      <c r="AX695" s="1" t="str">
        <f t="shared" si="10"/>
        <v>No</v>
      </c>
    </row>
    <row r="696" spans="1:50" x14ac:dyDescent="0.2">
      <c r="A696" s="1" t="s">
        <v>5982</v>
      </c>
      <c r="B696" s="1" t="s">
        <v>1442</v>
      </c>
      <c r="C696" s="1" t="s">
        <v>93</v>
      </c>
      <c r="D696" s="174" t="s">
        <v>1443</v>
      </c>
      <c r="E696" s="177" t="s">
        <v>1444</v>
      </c>
      <c r="F696" s="1" t="s">
        <v>242</v>
      </c>
      <c r="G696" s="1" t="s">
        <v>229</v>
      </c>
      <c r="H696" s="17">
        <v>0</v>
      </c>
      <c r="I696" s="12">
        <v>85</v>
      </c>
      <c r="J696" s="1" t="s">
        <v>22</v>
      </c>
      <c r="K696" s="1" t="s">
        <v>8</v>
      </c>
      <c r="L696" s="4">
        <v>10</v>
      </c>
      <c r="N696" s="186">
        <v>0</v>
      </c>
      <c r="P696" s="14">
        <v>26.526700000000002</v>
      </c>
      <c r="R696" s="14">
        <v>0</v>
      </c>
      <c r="T696" s="14">
        <v>4.1147999999999998</v>
      </c>
      <c r="V696" s="17">
        <v>0</v>
      </c>
      <c r="X696" s="17">
        <v>0</v>
      </c>
      <c r="Z696" s="17">
        <v>331186</v>
      </c>
      <c r="AB696" s="17">
        <v>0</v>
      </c>
      <c r="AD696" s="17">
        <v>0</v>
      </c>
      <c r="AF696" s="17">
        <v>12485</v>
      </c>
      <c r="AH696" s="17">
        <v>0</v>
      </c>
      <c r="AJ696" s="17">
        <v>0</v>
      </c>
      <c r="AL696" s="17">
        <v>0</v>
      </c>
      <c r="AN696" s="17">
        <v>0</v>
      </c>
      <c r="AP696" s="172">
        <v>0</v>
      </c>
      <c r="AR696" s="17">
        <v>51373</v>
      </c>
      <c r="AT696" s="17">
        <v>0</v>
      </c>
      <c r="AV696" s="185">
        <v>0</v>
      </c>
      <c r="AW696" s="1" t="s">
        <v>5655</v>
      </c>
      <c r="AX696" s="1" t="str">
        <f t="shared" si="10"/>
        <v>No</v>
      </c>
    </row>
    <row r="697" spans="1:50" x14ac:dyDescent="0.2">
      <c r="A697" s="1" t="s">
        <v>4604</v>
      </c>
      <c r="B697" s="1" t="s">
        <v>4605</v>
      </c>
      <c r="C697" s="1" t="s">
        <v>31</v>
      </c>
      <c r="D697" s="174" t="s">
        <v>4606</v>
      </c>
      <c r="E697" s="177" t="s">
        <v>4607</v>
      </c>
      <c r="F697" s="1" t="s">
        <v>194</v>
      </c>
      <c r="G697" s="1" t="s">
        <v>229</v>
      </c>
      <c r="H697" s="17">
        <v>0</v>
      </c>
      <c r="I697" s="12">
        <v>84</v>
      </c>
      <c r="J697" s="1" t="s">
        <v>131</v>
      </c>
      <c r="K697" s="1" t="s">
        <v>8</v>
      </c>
      <c r="L697" s="4">
        <v>68</v>
      </c>
      <c r="N697" s="186">
        <v>0</v>
      </c>
      <c r="P697" s="14">
        <v>11.18</v>
      </c>
      <c r="R697" s="14">
        <v>0</v>
      </c>
      <c r="T697" s="14">
        <v>8.5207999999999995</v>
      </c>
      <c r="V697" s="17">
        <v>0</v>
      </c>
      <c r="X697" s="17">
        <v>0</v>
      </c>
      <c r="Z697" s="17">
        <v>3970521</v>
      </c>
      <c r="AB697" s="17">
        <v>0</v>
      </c>
      <c r="AD697" s="17">
        <v>0</v>
      </c>
      <c r="AF697" s="17">
        <v>355145</v>
      </c>
      <c r="AH697" s="17">
        <v>0</v>
      </c>
      <c r="AJ697" s="17">
        <v>0</v>
      </c>
      <c r="AL697" s="17">
        <v>0</v>
      </c>
      <c r="AN697" s="17">
        <v>0</v>
      </c>
      <c r="AP697" s="172">
        <v>0</v>
      </c>
      <c r="AR697" s="17">
        <v>3026131</v>
      </c>
      <c r="AT697" s="17">
        <v>0</v>
      </c>
      <c r="AV697" s="185">
        <v>0</v>
      </c>
      <c r="AW697" s="1" t="s">
        <v>5655</v>
      </c>
      <c r="AX697" s="1" t="str">
        <f t="shared" si="10"/>
        <v>No</v>
      </c>
    </row>
    <row r="698" spans="1:50" x14ac:dyDescent="0.2">
      <c r="A698" s="1" t="s">
        <v>4604</v>
      </c>
      <c r="B698" s="1" t="s">
        <v>4605</v>
      </c>
      <c r="C698" s="1" t="s">
        <v>31</v>
      </c>
      <c r="D698" s="174" t="s">
        <v>4606</v>
      </c>
      <c r="E698" s="177" t="s">
        <v>4607</v>
      </c>
      <c r="F698" s="1" t="s">
        <v>194</v>
      </c>
      <c r="G698" s="1" t="s">
        <v>229</v>
      </c>
      <c r="H698" s="17">
        <v>0</v>
      </c>
      <c r="I698" s="12">
        <v>84</v>
      </c>
      <c r="J698" s="1" t="s">
        <v>11</v>
      </c>
      <c r="K698" s="1" t="s">
        <v>8</v>
      </c>
      <c r="L698" s="4">
        <v>4</v>
      </c>
      <c r="N698" s="186">
        <v>0</v>
      </c>
      <c r="P698" s="14">
        <v>15.987</v>
      </c>
      <c r="R698" s="14">
        <v>0</v>
      </c>
      <c r="T698" s="14">
        <v>13.0709</v>
      </c>
      <c r="V698" s="17">
        <v>0</v>
      </c>
      <c r="X698" s="17">
        <v>0</v>
      </c>
      <c r="Z698" s="17">
        <v>65147</v>
      </c>
      <c r="AB698" s="17">
        <v>0</v>
      </c>
      <c r="AD698" s="17">
        <v>0</v>
      </c>
      <c r="AF698" s="17">
        <v>4075</v>
      </c>
      <c r="AH698" s="17">
        <v>0</v>
      </c>
      <c r="AJ698" s="17">
        <v>0</v>
      </c>
      <c r="AL698" s="17">
        <v>0</v>
      </c>
      <c r="AN698" s="17">
        <v>0</v>
      </c>
      <c r="AP698" s="172">
        <v>0</v>
      </c>
      <c r="AR698" s="17">
        <v>53264</v>
      </c>
      <c r="AT698" s="17">
        <v>0</v>
      </c>
      <c r="AV698" s="185">
        <v>0</v>
      </c>
      <c r="AW698" s="1" t="s">
        <v>5655</v>
      </c>
      <c r="AX698" s="1" t="str">
        <f t="shared" si="10"/>
        <v>No</v>
      </c>
    </row>
    <row r="699" spans="1:50" x14ac:dyDescent="0.2">
      <c r="A699" s="1" t="s">
        <v>5986</v>
      </c>
      <c r="B699" s="1" t="s">
        <v>421</v>
      </c>
      <c r="C699" s="1" t="s">
        <v>20</v>
      </c>
      <c r="D699" s="174">
        <v>9010</v>
      </c>
      <c r="E699" s="177">
        <v>90010</v>
      </c>
      <c r="F699" s="1" t="s">
        <v>194</v>
      </c>
      <c r="G699" s="1" t="s">
        <v>192</v>
      </c>
      <c r="H699" s="17">
        <v>12150996</v>
      </c>
      <c r="I699" s="12">
        <v>84</v>
      </c>
      <c r="J699" s="1" t="s">
        <v>11</v>
      </c>
      <c r="K699" s="1" t="s">
        <v>8</v>
      </c>
      <c r="L699" s="4">
        <v>48</v>
      </c>
      <c r="N699" s="186">
        <v>0</v>
      </c>
      <c r="P699" s="14">
        <v>12.5344</v>
      </c>
      <c r="R699" s="14">
        <v>4.9080000000000004</v>
      </c>
      <c r="T699" s="14">
        <v>22.054400000000001</v>
      </c>
      <c r="V699" s="17">
        <v>2111950</v>
      </c>
      <c r="X699" s="17">
        <v>2167248</v>
      </c>
      <c r="Z699" s="17">
        <v>2109995</v>
      </c>
      <c r="AB699" s="17">
        <v>57253</v>
      </c>
      <c r="AD699" s="17">
        <v>172307</v>
      </c>
      <c r="AF699" s="17">
        <v>168336</v>
      </c>
      <c r="AH699" s="17">
        <v>3971</v>
      </c>
      <c r="AJ699" s="17">
        <v>0</v>
      </c>
      <c r="AL699" s="17">
        <v>0</v>
      </c>
      <c r="AN699" s="17">
        <v>0</v>
      </c>
      <c r="AP699" s="172">
        <v>0</v>
      </c>
      <c r="AR699" s="17">
        <v>3712548</v>
      </c>
      <c r="AT699" s="17">
        <v>18221365</v>
      </c>
      <c r="AV699" s="185">
        <v>206.6</v>
      </c>
      <c r="AW699" s="1" t="s">
        <v>5655</v>
      </c>
      <c r="AX699" s="1" t="str">
        <f t="shared" si="10"/>
        <v>No</v>
      </c>
    </row>
    <row r="700" spans="1:50" x14ac:dyDescent="0.2">
      <c r="A700" s="1" t="s">
        <v>4604</v>
      </c>
      <c r="B700" s="1" t="s">
        <v>4605</v>
      </c>
      <c r="C700" s="1" t="s">
        <v>31</v>
      </c>
      <c r="D700" s="174" t="s">
        <v>4606</v>
      </c>
      <c r="E700" s="177" t="s">
        <v>4607</v>
      </c>
      <c r="F700" s="1" t="s">
        <v>194</v>
      </c>
      <c r="G700" s="1" t="s">
        <v>229</v>
      </c>
      <c r="H700" s="17">
        <v>0</v>
      </c>
      <c r="I700" s="12">
        <v>84</v>
      </c>
      <c r="J700" s="1" t="s">
        <v>13</v>
      </c>
      <c r="K700" s="1" t="s">
        <v>8</v>
      </c>
      <c r="L700" s="4">
        <v>12</v>
      </c>
      <c r="N700" s="186">
        <v>0</v>
      </c>
      <c r="P700" s="14">
        <v>49.1541</v>
      </c>
      <c r="R700" s="14">
        <v>0</v>
      </c>
      <c r="T700" s="14">
        <v>3.2484000000000002</v>
      </c>
      <c r="V700" s="17">
        <v>0</v>
      </c>
      <c r="X700" s="17">
        <v>0</v>
      </c>
      <c r="Z700" s="17">
        <v>227780</v>
      </c>
      <c r="AB700" s="17">
        <v>0</v>
      </c>
      <c r="AD700" s="17">
        <v>0</v>
      </c>
      <c r="AF700" s="17">
        <v>4634</v>
      </c>
      <c r="AH700" s="17">
        <v>0</v>
      </c>
      <c r="AJ700" s="17">
        <v>0</v>
      </c>
      <c r="AL700" s="17">
        <v>0</v>
      </c>
      <c r="AN700" s="17">
        <v>0</v>
      </c>
      <c r="AP700" s="172">
        <v>0</v>
      </c>
      <c r="AR700" s="17">
        <v>15053</v>
      </c>
      <c r="AT700" s="17">
        <v>0</v>
      </c>
      <c r="AV700" s="185">
        <v>0</v>
      </c>
      <c r="AW700" s="1" t="s">
        <v>5655</v>
      </c>
      <c r="AX700" s="1" t="str">
        <f t="shared" si="10"/>
        <v>No</v>
      </c>
    </row>
    <row r="701" spans="1:50" x14ac:dyDescent="0.2">
      <c r="A701" s="1" t="s">
        <v>5986</v>
      </c>
      <c r="B701" s="1" t="s">
        <v>421</v>
      </c>
      <c r="C701" s="1" t="s">
        <v>20</v>
      </c>
      <c r="D701" s="174">
        <v>9010</v>
      </c>
      <c r="E701" s="177">
        <v>90010</v>
      </c>
      <c r="F701" s="1" t="s">
        <v>194</v>
      </c>
      <c r="G701" s="1" t="s">
        <v>192</v>
      </c>
      <c r="H701" s="17">
        <v>12150996</v>
      </c>
      <c r="I701" s="12">
        <v>84</v>
      </c>
      <c r="J701" s="1" t="s">
        <v>15</v>
      </c>
      <c r="K701" s="1" t="s">
        <v>12</v>
      </c>
      <c r="L701" s="4">
        <v>36</v>
      </c>
      <c r="N701" s="186">
        <v>0</v>
      </c>
      <c r="P701" s="14">
        <v>17.624099999999999</v>
      </c>
      <c r="R701" s="14">
        <v>5.3772000000000002</v>
      </c>
      <c r="T701" s="14">
        <v>4.2942999999999998</v>
      </c>
      <c r="V701" s="17">
        <v>0</v>
      </c>
      <c r="X701" s="17">
        <v>0</v>
      </c>
      <c r="Z701" s="17">
        <v>260766</v>
      </c>
      <c r="AB701" s="17">
        <v>0</v>
      </c>
      <c r="AD701" s="17">
        <v>0</v>
      </c>
      <c r="AF701" s="17">
        <v>14796</v>
      </c>
      <c r="AH701" s="17">
        <v>0</v>
      </c>
      <c r="AJ701" s="17">
        <v>0</v>
      </c>
      <c r="AL701" s="17">
        <v>0</v>
      </c>
      <c r="AN701" s="17">
        <v>0</v>
      </c>
      <c r="AP701" s="172">
        <v>0</v>
      </c>
      <c r="AR701" s="17">
        <v>63539</v>
      </c>
      <c r="AT701" s="17">
        <v>341662</v>
      </c>
      <c r="AV701" s="185">
        <v>0</v>
      </c>
      <c r="AW701" s="1" t="s">
        <v>5655</v>
      </c>
      <c r="AX701" s="1" t="str">
        <f t="shared" si="10"/>
        <v>No</v>
      </c>
    </row>
    <row r="702" spans="1:50" x14ac:dyDescent="0.2">
      <c r="A702" s="1" t="s">
        <v>515</v>
      </c>
      <c r="B702" s="1" t="s">
        <v>516</v>
      </c>
      <c r="C702" s="1" t="s">
        <v>45</v>
      </c>
      <c r="D702" s="174">
        <v>5056</v>
      </c>
      <c r="E702" s="177">
        <v>50056</v>
      </c>
      <c r="F702" s="1" t="s">
        <v>196</v>
      </c>
      <c r="G702" s="1" t="s">
        <v>192</v>
      </c>
      <c r="H702" s="17">
        <v>266921</v>
      </c>
      <c r="I702" s="12">
        <v>82</v>
      </c>
      <c r="J702" s="1" t="s">
        <v>11</v>
      </c>
      <c r="K702" s="1" t="s">
        <v>8</v>
      </c>
      <c r="L702" s="4">
        <v>45</v>
      </c>
      <c r="N702" s="186">
        <v>0</v>
      </c>
      <c r="P702" s="14">
        <v>18.2974</v>
      </c>
      <c r="R702" s="14">
        <v>6.1</v>
      </c>
      <c r="T702" s="14">
        <v>24.535399999999999</v>
      </c>
      <c r="V702" s="17">
        <v>2013686</v>
      </c>
      <c r="X702" s="17">
        <v>2194801</v>
      </c>
      <c r="Z702" s="17">
        <v>2002904</v>
      </c>
      <c r="AB702" s="17">
        <v>191897</v>
      </c>
      <c r="AD702" s="17">
        <v>150659</v>
      </c>
      <c r="AF702" s="17">
        <v>109464</v>
      </c>
      <c r="AH702" s="17">
        <v>41195</v>
      </c>
      <c r="AJ702" s="17">
        <v>0</v>
      </c>
      <c r="AL702" s="17">
        <v>0</v>
      </c>
      <c r="AN702" s="17">
        <v>0</v>
      </c>
      <c r="AP702" s="172">
        <v>0</v>
      </c>
      <c r="AR702" s="17">
        <v>2685742</v>
      </c>
      <c r="AT702" s="17">
        <v>16383026</v>
      </c>
      <c r="AV702" s="185">
        <v>102</v>
      </c>
      <c r="AW702" s="1" t="s">
        <v>5655</v>
      </c>
      <c r="AX702" s="1" t="str">
        <f t="shared" si="10"/>
        <v>No</v>
      </c>
    </row>
    <row r="703" spans="1:50" x14ac:dyDescent="0.2">
      <c r="A703" s="1" t="s">
        <v>5987</v>
      </c>
      <c r="B703" s="1" t="s">
        <v>5988</v>
      </c>
      <c r="C703" s="1" t="s">
        <v>1</v>
      </c>
      <c r="E703" s="177">
        <v>415</v>
      </c>
      <c r="F703" s="1" t="s">
        <v>194</v>
      </c>
      <c r="G703" s="1" t="s">
        <v>192</v>
      </c>
      <c r="H703" s="17">
        <v>349684</v>
      </c>
      <c r="I703" s="12">
        <v>82</v>
      </c>
      <c r="J703" s="1" t="s">
        <v>13</v>
      </c>
      <c r="K703" s="1" t="s">
        <v>8</v>
      </c>
      <c r="L703" s="4">
        <v>82</v>
      </c>
      <c r="N703" s="186">
        <v>0</v>
      </c>
      <c r="P703" s="14">
        <v>39.215800000000002</v>
      </c>
      <c r="R703" s="14">
        <v>67.525099999999995</v>
      </c>
      <c r="T703" s="14">
        <v>4.7611999999999997</v>
      </c>
      <c r="V703" s="17">
        <v>0</v>
      </c>
      <c r="X703" s="17">
        <v>1404436</v>
      </c>
      <c r="Z703" s="17">
        <v>1404436</v>
      </c>
      <c r="AB703" s="17">
        <v>0</v>
      </c>
      <c r="AD703" s="17">
        <v>35813</v>
      </c>
      <c r="AF703" s="17">
        <v>35813</v>
      </c>
      <c r="AH703" s="17">
        <v>0</v>
      </c>
      <c r="AJ703" s="17">
        <v>0</v>
      </c>
      <c r="AL703" s="17">
        <v>0</v>
      </c>
      <c r="AN703" s="17">
        <v>0</v>
      </c>
      <c r="AP703" s="172">
        <v>0</v>
      </c>
      <c r="AR703" s="17">
        <v>170512</v>
      </c>
      <c r="AT703" s="17">
        <v>11513845</v>
      </c>
      <c r="AV703" s="185">
        <v>0</v>
      </c>
      <c r="AW703" s="1" t="s">
        <v>5655</v>
      </c>
      <c r="AX703" s="1" t="str">
        <f t="shared" si="10"/>
        <v>No</v>
      </c>
    </row>
    <row r="704" spans="1:50" x14ac:dyDescent="0.2">
      <c r="A704" s="1" t="s">
        <v>515</v>
      </c>
      <c r="B704" s="1" t="s">
        <v>516</v>
      </c>
      <c r="C704" s="1" t="s">
        <v>45</v>
      </c>
      <c r="D704" s="174">
        <v>5056</v>
      </c>
      <c r="E704" s="177">
        <v>50056</v>
      </c>
      <c r="F704" s="1" t="s">
        <v>196</v>
      </c>
      <c r="G704" s="1" t="s">
        <v>192</v>
      </c>
      <c r="H704" s="17">
        <v>266921</v>
      </c>
      <c r="I704" s="12">
        <v>82</v>
      </c>
      <c r="J704" s="1" t="s">
        <v>10</v>
      </c>
      <c r="K704" s="1" t="s">
        <v>12</v>
      </c>
      <c r="L704" s="4">
        <v>37</v>
      </c>
      <c r="N704" s="186">
        <v>0</v>
      </c>
      <c r="P704" s="14">
        <v>13.1881</v>
      </c>
      <c r="R704" s="14">
        <v>6.58</v>
      </c>
      <c r="T704" s="14">
        <v>2.0861000000000001</v>
      </c>
      <c r="V704" s="17">
        <v>0</v>
      </c>
      <c r="X704" s="17">
        <v>1023150</v>
      </c>
      <c r="Z704" s="17">
        <v>890858</v>
      </c>
      <c r="AB704" s="17">
        <v>132292</v>
      </c>
      <c r="AD704" s="17">
        <v>83330</v>
      </c>
      <c r="AF704" s="17">
        <v>67550</v>
      </c>
      <c r="AH704" s="17">
        <v>15780</v>
      </c>
      <c r="AJ704" s="17">
        <v>0</v>
      </c>
      <c r="AL704" s="17">
        <v>0</v>
      </c>
      <c r="AN704" s="17">
        <v>0</v>
      </c>
      <c r="AP704" s="172">
        <v>0</v>
      </c>
      <c r="AR704" s="17">
        <v>140915</v>
      </c>
      <c r="AT704" s="17">
        <v>927220</v>
      </c>
      <c r="AV704" s="185">
        <v>0</v>
      </c>
      <c r="AW704" s="1" t="s">
        <v>5655</v>
      </c>
      <c r="AX704" s="1" t="str">
        <f t="shared" si="10"/>
        <v>No</v>
      </c>
    </row>
    <row r="705" spans="1:50" x14ac:dyDescent="0.2">
      <c r="A705" s="1" t="s">
        <v>1191</v>
      </c>
      <c r="B705" s="1" t="s">
        <v>561</v>
      </c>
      <c r="C705" s="1" t="s">
        <v>88</v>
      </c>
      <c r="D705" s="174">
        <v>4190</v>
      </c>
      <c r="E705" s="177">
        <v>40190</v>
      </c>
      <c r="F705" s="1" t="s">
        <v>520</v>
      </c>
      <c r="G705" s="1" t="s">
        <v>5273</v>
      </c>
      <c r="H705" s="17">
        <v>59036</v>
      </c>
      <c r="I705" s="12">
        <v>81</v>
      </c>
      <c r="J705" s="1" t="s">
        <v>10</v>
      </c>
      <c r="K705" s="1" t="s">
        <v>8</v>
      </c>
      <c r="L705" s="4">
        <v>81</v>
      </c>
      <c r="N705" s="186">
        <v>0</v>
      </c>
      <c r="P705" s="14">
        <v>20.459800000000001</v>
      </c>
      <c r="R705" s="14">
        <v>0</v>
      </c>
      <c r="T705" s="14">
        <v>1.2684</v>
      </c>
      <c r="V705" s="17">
        <v>0</v>
      </c>
      <c r="X705" s="17">
        <v>0</v>
      </c>
      <c r="Z705" s="17">
        <v>4334528</v>
      </c>
      <c r="AB705" s="17">
        <v>0</v>
      </c>
      <c r="AD705" s="17">
        <v>0</v>
      </c>
      <c r="AF705" s="17">
        <v>211856</v>
      </c>
      <c r="AH705" s="17">
        <v>0</v>
      </c>
      <c r="AJ705" s="17">
        <v>0</v>
      </c>
      <c r="AL705" s="17">
        <v>0</v>
      </c>
      <c r="AN705" s="17">
        <v>0</v>
      </c>
      <c r="AP705" s="172">
        <v>0</v>
      </c>
      <c r="AR705" s="17">
        <v>268722</v>
      </c>
      <c r="AT705" s="17">
        <v>0</v>
      </c>
      <c r="AV705" s="185">
        <v>0</v>
      </c>
      <c r="AW705" s="1" t="s">
        <v>5655</v>
      </c>
      <c r="AX705" s="1" t="str">
        <f t="shared" si="10"/>
        <v>No</v>
      </c>
    </row>
    <row r="706" spans="1:50" x14ac:dyDescent="0.2">
      <c r="A706" s="1" t="s">
        <v>5989</v>
      </c>
      <c r="B706" s="1" t="s">
        <v>420</v>
      </c>
      <c r="C706" s="1" t="s">
        <v>37</v>
      </c>
      <c r="D706" s="174">
        <v>4036</v>
      </c>
      <c r="E706" s="177">
        <v>40036</v>
      </c>
      <c r="F706" s="1" t="s">
        <v>194</v>
      </c>
      <c r="G706" s="1" t="s">
        <v>192</v>
      </c>
      <c r="H706" s="17">
        <v>240223</v>
      </c>
      <c r="I706" s="12">
        <v>80</v>
      </c>
      <c r="J706" s="1" t="s">
        <v>11</v>
      </c>
      <c r="K706" s="1" t="s">
        <v>12</v>
      </c>
      <c r="L706" s="4">
        <v>2</v>
      </c>
      <c r="M706" s="1" t="s">
        <v>101</v>
      </c>
      <c r="N706" s="186">
        <v>0</v>
      </c>
      <c r="P706" s="14">
        <v>14.2308</v>
      </c>
      <c r="R706" s="14">
        <v>2.86</v>
      </c>
      <c r="S706" s="12" t="s">
        <v>101</v>
      </c>
      <c r="T706" s="14">
        <v>8.5271000000000008</v>
      </c>
      <c r="V706" s="17">
        <v>61440</v>
      </c>
      <c r="X706" s="17">
        <v>60000</v>
      </c>
      <c r="Z706" s="17">
        <v>46250</v>
      </c>
      <c r="AB706" s="17">
        <v>13750</v>
      </c>
      <c r="AD706" s="17">
        <v>3750</v>
      </c>
      <c r="AF706" s="17">
        <v>3250</v>
      </c>
      <c r="AH706" s="17">
        <v>500</v>
      </c>
      <c r="AJ706" s="17">
        <v>0</v>
      </c>
      <c r="AL706" s="17">
        <v>0</v>
      </c>
      <c r="AN706" s="17">
        <v>0</v>
      </c>
      <c r="AP706" s="172">
        <v>0</v>
      </c>
      <c r="AR706" s="17">
        <v>27713</v>
      </c>
      <c r="AT706" s="17">
        <v>79259</v>
      </c>
      <c r="AU706" s="1" t="s">
        <v>101</v>
      </c>
      <c r="AV706" s="185">
        <v>18.7</v>
      </c>
      <c r="AW706" s="1" t="s">
        <v>5655</v>
      </c>
      <c r="AX706" s="1" t="str">
        <f t="shared" ref="AX706:AX769" si="11">IF(AW706&amp;AU706&amp;AS706&amp;AQ706&amp;AO706&amp;AM706&amp;AK706&amp;AI706&amp;AG706&amp;AE706&amp;AC706&amp;AA706&amp;Y706&amp;W706&amp;U706&amp;S706&amp;Q706&amp;O706&amp;M706&lt;&gt;"","Yes","No")</f>
        <v>Yes</v>
      </c>
    </row>
    <row r="707" spans="1:50" x14ac:dyDescent="0.2">
      <c r="A707" s="1" t="s">
        <v>5989</v>
      </c>
      <c r="B707" s="1" t="s">
        <v>420</v>
      </c>
      <c r="C707" s="1" t="s">
        <v>37</v>
      </c>
      <c r="D707" s="174">
        <v>4036</v>
      </c>
      <c r="E707" s="177">
        <v>40036</v>
      </c>
      <c r="F707" s="1" t="s">
        <v>194</v>
      </c>
      <c r="G707" s="1" t="s">
        <v>192</v>
      </c>
      <c r="H707" s="17">
        <v>240223</v>
      </c>
      <c r="I707" s="12">
        <v>80</v>
      </c>
      <c r="J707" s="1" t="s">
        <v>10</v>
      </c>
      <c r="K707" s="1" t="s">
        <v>8</v>
      </c>
      <c r="L707" s="4">
        <v>19</v>
      </c>
      <c r="N707" s="186">
        <v>0</v>
      </c>
      <c r="P707" s="14">
        <v>13.617699999999999</v>
      </c>
      <c r="R707" s="14">
        <v>6.5350999999999999</v>
      </c>
      <c r="T707" s="14">
        <v>1.9348000000000001</v>
      </c>
      <c r="V707" s="17">
        <v>0</v>
      </c>
      <c r="X707" s="17">
        <v>695731</v>
      </c>
      <c r="Z707" s="17">
        <v>637337</v>
      </c>
      <c r="AB707" s="17">
        <v>58394</v>
      </c>
      <c r="AD707" s="17">
        <v>52194</v>
      </c>
      <c r="AF707" s="17">
        <v>46802</v>
      </c>
      <c r="AH707" s="17">
        <v>5392</v>
      </c>
      <c r="AJ707" s="17">
        <v>0</v>
      </c>
      <c r="AL707" s="17">
        <v>0</v>
      </c>
      <c r="AN707" s="17">
        <v>0</v>
      </c>
      <c r="AP707" s="172">
        <v>0</v>
      </c>
      <c r="AR707" s="17">
        <v>90554</v>
      </c>
      <c r="AT707" s="17">
        <v>591777</v>
      </c>
      <c r="AV707" s="185">
        <v>0</v>
      </c>
      <c r="AW707" s="1" t="s">
        <v>5655</v>
      </c>
      <c r="AX707" s="1" t="str">
        <f t="shared" si="11"/>
        <v>No</v>
      </c>
    </row>
    <row r="708" spans="1:50" x14ac:dyDescent="0.2">
      <c r="A708" s="1" t="s">
        <v>4092</v>
      </c>
      <c r="B708" s="1" t="s">
        <v>4093</v>
      </c>
      <c r="C708" s="1" t="s">
        <v>43</v>
      </c>
      <c r="D708" s="174" t="s">
        <v>4094</v>
      </c>
      <c r="E708" s="177" t="s">
        <v>4095</v>
      </c>
      <c r="F708" s="1" t="s">
        <v>196</v>
      </c>
      <c r="G708" s="1" t="s">
        <v>229</v>
      </c>
      <c r="H708" s="17">
        <v>0</v>
      </c>
      <c r="I708" s="12">
        <v>80</v>
      </c>
      <c r="J708" s="1" t="s">
        <v>10</v>
      </c>
      <c r="K708" s="1" t="s">
        <v>8</v>
      </c>
      <c r="L708" s="4">
        <v>80</v>
      </c>
      <c r="N708" s="186">
        <v>0</v>
      </c>
      <c r="P708" s="14">
        <v>14.491899999999999</v>
      </c>
      <c r="R708" s="14">
        <v>0</v>
      </c>
      <c r="T708" s="14">
        <v>4.7518000000000002</v>
      </c>
      <c r="V708" s="17">
        <v>0</v>
      </c>
      <c r="X708" s="17">
        <v>0</v>
      </c>
      <c r="Z708" s="17">
        <v>1082383</v>
      </c>
      <c r="AB708" s="17">
        <v>0</v>
      </c>
      <c r="AD708" s="17">
        <v>0</v>
      </c>
      <c r="AF708" s="17">
        <v>74689</v>
      </c>
      <c r="AH708" s="17">
        <v>0</v>
      </c>
      <c r="AJ708" s="17">
        <v>0</v>
      </c>
      <c r="AL708" s="17">
        <v>0</v>
      </c>
      <c r="AN708" s="17">
        <v>0</v>
      </c>
      <c r="AP708" s="172">
        <v>0</v>
      </c>
      <c r="AR708" s="17">
        <v>354905</v>
      </c>
      <c r="AT708" s="17">
        <v>0</v>
      </c>
      <c r="AV708" s="185">
        <v>0</v>
      </c>
      <c r="AW708" s="1" t="s">
        <v>5655</v>
      </c>
      <c r="AX708" s="1" t="str">
        <f t="shared" si="11"/>
        <v>No</v>
      </c>
    </row>
    <row r="709" spans="1:50" x14ac:dyDescent="0.2">
      <c r="A709" s="1" t="s">
        <v>5989</v>
      </c>
      <c r="B709" s="1" t="s">
        <v>420</v>
      </c>
      <c r="C709" s="1" t="s">
        <v>37</v>
      </c>
      <c r="D709" s="174">
        <v>4036</v>
      </c>
      <c r="E709" s="177">
        <v>40036</v>
      </c>
      <c r="F709" s="1" t="s">
        <v>194</v>
      </c>
      <c r="G709" s="1" t="s">
        <v>192</v>
      </c>
      <c r="H709" s="17">
        <v>240223</v>
      </c>
      <c r="I709" s="12">
        <v>80</v>
      </c>
      <c r="J709" s="1" t="s">
        <v>11</v>
      </c>
      <c r="K709" s="1" t="s">
        <v>8</v>
      </c>
      <c r="L709" s="4">
        <v>55</v>
      </c>
      <c r="N709" s="186">
        <v>0</v>
      </c>
      <c r="P709" s="14">
        <v>12.377700000000001</v>
      </c>
      <c r="R709" s="14">
        <v>2.8593000000000002</v>
      </c>
      <c r="T709" s="14">
        <v>18.5684</v>
      </c>
      <c r="V709" s="17">
        <v>2283448</v>
      </c>
      <c r="X709" s="17">
        <v>2283448</v>
      </c>
      <c r="Z709" s="17">
        <v>2192492</v>
      </c>
      <c r="AB709" s="17">
        <v>90956</v>
      </c>
      <c r="AD709" s="17">
        <v>180883</v>
      </c>
      <c r="AF709" s="17">
        <v>177132</v>
      </c>
      <c r="AH709" s="17">
        <v>3751</v>
      </c>
      <c r="AJ709" s="17">
        <v>0</v>
      </c>
      <c r="AL709" s="17">
        <v>0</v>
      </c>
      <c r="AN709" s="17">
        <v>0</v>
      </c>
      <c r="AP709" s="172">
        <v>0</v>
      </c>
      <c r="AR709" s="17">
        <v>3289053</v>
      </c>
      <c r="AT709" s="17">
        <v>9404346</v>
      </c>
      <c r="AV709" s="185">
        <v>235</v>
      </c>
      <c r="AW709" s="1" t="s">
        <v>5655</v>
      </c>
      <c r="AX709" s="1" t="str">
        <f t="shared" si="11"/>
        <v>No</v>
      </c>
    </row>
    <row r="710" spans="1:50" x14ac:dyDescent="0.2">
      <c r="A710" s="1" t="s">
        <v>797</v>
      </c>
      <c r="B710" s="1" t="s">
        <v>798</v>
      </c>
      <c r="C710" s="1" t="s">
        <v>32</v>
      </c>
      <c r="D710" s="174">
        <v>1049</v>
      </c>
      <c r="E710" s="177">
        <v>10049</v>
      </c>
      <c r="F710" s="1" t="s">
        <v>196</v>
      </c>
      <c r="G710" s="1" t="s">
        <v>192</v>
      </c>
      <c r="H710" s="17">
        <v>562839</v>
      </c>
      <c r="I710" s="12">
        <v>80</v>
      </c>
      <c r="J710" s="1" t="s">
        <v>10</v>
      </c>
      <c r="K710" s="1" t="s">
        <v>8</v>
      </c>
      <c r="L710" s="4">
        <v>80</v>
      </c>
      <c r="N710" s="186">
        <v>0</v>
      </c>
      <c r="P710" s="14">
        <v>13.043900000000001</v>
      </c>
      <c r="R710" s="14">
        <v>7.1860999999999997</v>
      </c>
      <c r="T710" s="14">
        <v>1.7125999999999999</v>
      </c>
      <c r="V710" s="17">
        <v>0</v>
      </c>
      <c r="X710" s="17">
        <v>2115228</v>
      </c>
      <c r="Z710" s="17">
        <v>1727660</v>
      </c>
      <c r="AB710" s="17">
        <v>387568</v>
      </c>
      <c r="AD710" s="17">
        <v>160792</v>
      </c>
      <c r="AF710" s="17">
        <v>132450</v>
      </c>
      <c r="AH710" s="17">
        <v>28342</v>
      </c>
      <c r="AJ710" s="17">
        <v>0</v>
      </c>
      <c r="AL710" s="17">
        <v>0</v>
      </c>
      <c r="AN710" s="17">
        <v>0</v>
      </c>
      <c r="AP710" s="172">
        <v>0</v>
      </c>
      <c r="AR710" s="17">
        <v>226838</v>
      </c>
      <c r="AT710" s="17">
        <v>1630070</v>
      </c>
      <c r="AV710" s="185">
        <v>0</v>
      </c>
      <c r="AW710" s="1" t="s">
        <v>5655</v>
      </c>
      <c r="AX710" s="1" t="str">
        <f t="shared" si="11"/>
        <v>No</v>
      </c>
    </row>
    <row r="711" spans="1:50" x14ac:dyDescent="0.2">
      <c r="A711" s="1" t="s">
        <v>5989</v>
      </c>
      <c r="B711" s="1" t="s">
        <v>420</v>
      </c>
      <c r="C711" s="1" t="s">
        <v>37</v>
      </c>
      <c r="D711" s="174">
        <v>4036</v>
      </c>
      <c r="E711" s="177">
        <v>40036</v>
      </c>
      <c r="F711" s="1" t="s">
        <v>194</v>
      </c>
      <c r="G711" s="1" t="s">
        <v>192</v>
      </c>
      <c r="H711" s="17">
        <v>240223</v>
      </c>
      <c r="I711" s="12">
        <v>80</v>
      </c>
      <c r="J711" s="1" t="s">
        <v>10</v>
      </c>
      <c r="K711" s="1" t="s">
        <v>12</v>
      </c>
      <c r="L711" s="4">
        <v>4</v>
      </c>
      <c r="N711" s="186">
        <v>0</v>
      </c>
      <c r="P711" s="14">
        <v>13.8276</v>
      </c>
      <c r="R711" s="14">
        <v>6.8421000000000003</v>
      </c>
      <c r="T711" s="14">
        <v>2.2812000000000001</v>
      </c>
      <c r="V711" s="17">
        <v>0</v>
      </c>
      <c r="X711" s="17">
        <v>89327</v>
      </c>
      <c r="Z711" s="17">
        <v>76660</v>
      </c>
      <c r="AB711" s="17">
        <v>12667</v>
      </c>
      <c r="AD711" s="17">
        <v>6280</v>
      </c>
      <c r="AF711" s="17">
        <v>5544</v>
      </c>
      <c r="AH711" s="17">
        <v>736</v>
      </c>
      <c r="AJ711" s="17">
        <v>0</v>
      </c>
      <c r="AL711" s="17">
        <v>0</v>
      </c>
      <c r="AN711" s="17">
        <v>0</v>
      </c>
      <c r="AP711" s="172">
        <v>0</v>
      </c>
      <c r="AR711" s="17">
        <v>12647</v>
      </c>
      <c r="AT711" s="17">
        <v>86532</v>
      </c>
      <c r="AV711" s="185">
        <v>0</v>
      </c>
      <c r="AW711" s="1" t="s">
        <v>5655</v>
      </c>
      <c r="AX711" s="1" t="str">
        <f t="shared" si="11"/>
        <v>No</v>
      </c>
    </row>
    <row r="712" spans="1:50" x14ac:dyDescent="0.2">
      <c r="A712" s="1" t="s">
        <v>1099</v>
      </c>
      <c r="B712" s="1" t="s">
        <v>261</v>
      </c>
      <c r="C712" s="1" t="s">
        <v>62</v>
      </c>
      <c r="D712" s="174">
        <v>4173</v>
      </c>
      <c r="E712" s="177">
        <v>40173</v>
      </c>
      <c r="F712" s="1" t="s">
        <v>196</v>
      </c>
      <c r="G712" s="1" t="s">
        <v>192</v>
      </c>
      <c r="H712" s="17">
        <v>311810</v>
      </c>
      <c r="I712" s="12">
        <v>79</v>
      </c>
      <c r="J712" s="1" t="s">
        <v>13</v>
      </c>
      <c r="K712" s="1" t="s">
        <v>8</v>
      </c>
      <c r="L712" s="4">
        <v>54</v>
      </c>
      <c r="N712" s="186">
        <v>0</v>
      </c>
      <c r="P712" s="14">
        <v>44.980800000000002</v>
      </c>
      <c r="R712" s="14">
        <v>56.533700000000003</v>
      </c>
      <c r="T712" s="14">
        <v>7.6435000000000004</v>
      </c>
      <c r="V712" s="17">
        <v>0</v>
      </c>
      <c r="X712" s="17">
        <v>1426656</v>
      </c>
      <c r="Z712" s="17">
        <v>1426656</v>
      </c>
      <c r="AB712" s="17">
        <v>0</v>
      </c>
      <c r="AD712" s="17">
        <v>31717</v>
      </c>
      <c r="AF712" s="17">
        <v>31717</v>
      </c>
      <c r="AH712" s="17">
        <v>0</v>
      </c>
      <c r="AJ712" s="17">
        <v>0</v>
      </c>
      <c r="AL712" s="17">
        <v>0</v>
      </c>
      <c r="AN712" s="17">
        <v>0</v>
      </c>
      <c r="AP712" s="172">
        <v>0</v>
      </c>
      <c r="AR712" s="17">
        <v>242429</v>
      </c>
      <c r="AT712" s="17">
        <v>13705397</v>
      </c>
      <c r="AV712" s="185">
        <v>0</v>
      </c>
      <c r="AW712" s="1" t="s">
        <v>5655</v>
      </c>
      <c r="AX712" s="1" t="str">
        <f t="shared" si="11"/>
        <v>No</v>
      </c>
    </row>
    <row r="713" spans="1:50" x14ac:dyDescent="0.2">
      <c r="A713" s="1" t="s">
        <v>580</v>
      </c>
      <c r="B713" s="1" t="s">
        <v>581</v>
      </c>
      <c r="C713" s="1" t="s">
        <v>52</v>
      </c>
      <c r="D713" s="174">
        <v>1005</v>
      </c>
      <c r="E713" s="177">
        <v>10005</v>
      </c>
      <c r="F713" s="1" t="s">
        <v>196</v>
      </c>
      <c r="G713" s="1" t="s">
        <v>192</v>
      </c>
      <c r="H713" s="17">
        <v>4181019</v>
      </c>
      <c r="I713" s="12">
        <v>79</v>
      </c>
      <c r="J713" s="1" t="s">
        <v>10</v>
      </c>
      <c r="K713" s="1" t="s">
        <v>8</v>
      </c>
      <c r="L713" s="4">
        <v>19</v>
      </c>
      <c r="N713" s="186">
        <v>0</v>
      </c>
      <c r="P713" s="14">
        <v>10.140700000000001</v>
      </c>
      <c r="R713" s="14">
        <v>5.83</v>
      </c>
      <c r="T713" s="14">
        <v>2.6269999999999998</v>
      </c>
      <c r="V713" s="17">
        <v>0</v>
      </c>
      <c r="X713" s="17">
        <v>260583</v>
      </c>
      <c r="Z713" s="17">
        <v>228906</v>
      </c>
      <c r="AB713" s="17">
        <v>31677</v>
      </c>
      <c r="AD713" s="17">
        <v>24765</v>
      </c>
      <c r="AF713" s="17">
        <v>22573</v>
      </c>
      <c r="AH713" s="17">
        <v>2192</v>
      </c>
      <c r="AJ713" s="17">
        <v>0</v>
      </c>
      <c r="AL713" s="17">
        <v>0</v>
      </c>
      <c r="AN713" s="17">
        <v>0</v>
      </c>
      <c r="AP713" s="172">
        <v>0</v>
      </c>
      <c r="AR713" s="17">
        <v>59299</v>
      </c>
      <c r="AT713" s="17">
        <v>345713</v>
      </c>
      <c r="AV713" s="185">
        <v>0</v>
      </c>
      <c r="AW713" s="1" t="s">
        <v>5655</v>
      </c>
      <c r="AX713" s="1" t="str">
        <f t="shared" si="11"/>
        <v>No</v>
      </c>
    </row>
    <row r="714" spans="1:50" x14ac:dyDescent="0.2">
      <c r="A714" s="1" t="s">
        <v>1099</v>
      </c>
      <c r="B714" s="1" t="s">
        <v>261</v>
      </c>
      <c r="C714" s="1" t="s">
        <v>62</v>
      </c>
      <c r="D714" s="174">
        <v>4173</v>
      </c>
      <c r="E714" s="177">
        <v>40173</v>
      </c>
      <c r="F714" s="1" t="s">
        <v>196</v>
      </c>
      <c r="G714" s="1" t="s">
        <v>192</v>
      </c>
      <c r="H714" s="17">
        <v>311810</v>
      </c>
      <c r="I714" s="12">
        <v>79</v>
      </c>
      <c r="J714" s="1" t="s">
        <v>22</v>
      </c>
      <c r="K714" s="1" t="s">
        <v>12</v>
      </c>
      <c r="L714" s="4">
        <v>25</v>
      </c>
      <c r="N714" s="186">
        <v>0</v>
      </c>
      <c r="P714" s="14">
        <v>22.480399999999999</v>
      </c>
      <c r="R714" s="14">
        <v>14.0296</v>
      </c>
      <c r="T714" s="14">
        <v>8.7576000000000001</v>
      </c>
      <c r="V714" s="17">
        <v>1130265</v>
      </c>
      <c r="X714" s="17">
        <v>1418294</v>
      </c>
      <c r="Z714" s="17">
        <v>1128110</v>
      </c>
      <c r="AB714" s="17">
        <v>290184</v>
      </c>
      <c r="AD714" s="17">
        <v>56453</v>
      </c>
      <c r="AF714" s="17">
        <v>50182</v>
      </c>
      <c r="AH714" s="17">
        <v>6271</v>
      </c>
      <c r="AJ714" s="17">
        <v>0</v>
      </c>
      <c r="AL714" s="17">
        <v>0</v>
      </c>
      <c r="AN714" s="17">
        <v>0</v>
      </c>
      <c r="AP714" s="172">
        <v>0</v>
      </c>
      <c r="AR714" s="17">
        <v>439476</v>
      </c>
      <c r="AT714" s="17">
        <v>6165674</v>
      </c>
      <c r="AV714" s="185">
        <v>599.9</v>
      </c>
      <c r="AW714" s="1" t="s">
        <v>5655</v>
      </c>
      <c r="AX714" s="1" t="str">
        <f t="shared" si="11"/>
        <v>No</v>
      </c>
    </row>
    <row r="715" spans="1:50" x14ac:dyDescent="0.2">
      <c r="A715" s="1" t="s">
        <v>580</v>
      </c>
      <c r="B715" s="1" t="s">
        <v>581</v>
      </c>
      <c r="C715" s="1" t="s">
        <v>52</v>
      </c>
      <c r="D715" s="174">
        <v>1005</v>
      </c>
      <c r="E715" s="177">
        <v>10005</v>
      </c>
      <c r="F715" s="1" t="s">
        <v>196</v>
      </c>
      <c r="G715" s="1" t="s">
        <v>192</v>
      </c>
      <c r="H715" s="17">
        <v>4181019</v>
      </c>
      <c r="I715" s="12">
        <v>79</v>
      </c>
      <c r="J715" s="1" t="s">
        <v>11</v>
      </c>
      <c r="K715" s="1" t="s">
        <v>12</v>
      </c>
      <c r="L715" s="4">
        <v>42</v>
      </c>
      <c r="N715" s="186">
        <v>0</v>
      </c>
      <c r="P715" s="14">
        <v>14.588100000000001</v>
      </c>
      <c r="R715" s="14">
        <v>4.83</v>
      </c>
      <c r="T715" s="14">
        <v>15.682700000000001</v>
      </c>
      <c r="V715" s="17">
        <v>1312840</v>
      </c>
      <c r="X715" s="17">
        <v>1352576</v>
      </c>
      <c r="Z715" s="17">
        <v>1312648</v>
      </c>
      <c r="AB715" s="17">
        <v>39928</v>
      </c>
      <c r="AD715" s="17">
        <v>92876</v>
      </c>
      <c r="AF715" s="17">
        <v>89981</v>
      </c>
      <c r="AH715" s="17">
        <v>2895</v>
      </c>
      <c r="AJ715" s="17">
        <v>0</v>
      </c>
      <c r="AL715" s="17">
        <v>0</v>
      </c>
      <c r="AN715" s="17">
        <v>0</v>
      </c>
      <c r="AP715" s="172">
        <v>0</v>
      </c>
      <c r="AR715" s="17">
        <v>1411149</v>
      </c>
      <c r="AT715" s="17">
        <v>6815850</v>
      </c>
      <c r="AV715" s="185">
        <v>254.5</v>
      </c>
      <c r="AW715" s="1" t="s">
        <v>5655</v>
      </c>
      <c r="AX715" s="1" t="str">
        <f t="shared" si="11"/>
        <v>No</v>
      </c>
    </row>
    <row r="716" spans="1:50" x14ac:dyDescent="0.2">
      <c r="A716" s="1" t="s">
        <v>580</v>
      </c>
      <c r="B716" s="1" t="s">
        <v>581</v>
      </c>
      <c r="C716" s="1" t="s">
        <v>52</v>
      </c>
      <c r="D716" s="174">
        <v>1005</v>
      </c>
      <c r="E716" s="177">
        <v>10005</v>
      </c>
      <c r="F716" s="1" t="s">
        <v>196</v>
      </c>
      <c r="G716" s="1" t="s">
        <v>192</v>
      </c>
      <c r="H716" s="17">
        <v>4181019</v>
      </c>
      <c r="I716" s="12">
        <v>79</v>
      </c>
      <c r="J716" s="1" t="s">
        <v>10</v>
      </c>
      <c r="K716" s="1" t="s">
        <v>12</v>
      </c>
      <c r="L716" s="4">
        <v>18</v>
      </c>
      <c r="N716" s="186">
        <v>0</v>
      </c>
      <c r="P716" s="14">
        <v>15.488200000000001</v>
      </c>
      <c r="R716" s="14">
        <v>5.14</v>
      </c>
      <c r="T716" s="14">
        <v>2.2187999999999999</v>
      </c>
      <c r="V716" s="17">
        <v>0</v>
      </c>
      <c r="X716" s="17">
        <v>445729</v>
      </c>
      <c r="Z716" s="17">
        <v>387685</v>
      </c>
      <c r="AB716" s="17">
        <v>58044</v>
      </c>
      <c r="AD716" s="17">
        <v>28512</v>
      </c>
      <c r="AF716" s="17">
        <v>25031</v>
      </c>
      <c r="AH716" s="17">
        <v>3481</v>
      </c>
      <c r="AJ716" s="17">
        <v>0</v>
      </c>
      <c r="AL716" s="17">
        <v>0</v>
      </c>
      <c r="AN716" s="17">
        <v>0</v>
      </c>
      <c r="AP716" s="172">
        <v>0</v>
      </c>
      <c r="AR716" s="17">
        <v>55538</v>
      </c>
      <c r="AT716" s="17">
        <v>285465</v>
      </c>
      <c r="AV716" s="185">
        <v>0</v>
      </c>
      <c r="AW716" s="1" t="s">
        <v>5655</v>
      </c>
      <c r="AX716" s="1" t="str">
        <f t="shared" si="11"/>
        <v>No</v>
      </c>
    </row>
    <row r="717" spans="1:50" x14ac:dyDescent="0.2">
      <c r="A717" s="1" t="s">
        <v>5990</v>
      </c>
      <c r="B717" s="1" t="s">
        <v>1399</v>
      </c>
      <c r="C717" s="1" t="s">
        <v>42</v>
      </c>
      <c r="D717" s="174">
        <v>9241</v>
      </c>
      <c r="E717" s="177">
        <v>90241</v>
      </c>
      <c r="F717" s="1" t="s">
        <v>194</v>
      </c>
      <c r="G717" s="1" t="s">
        <v>192</v>
      </c>
      <c r="H717" s="17">
        <v>55934</v>
      </c>
      <c r="I717" s="12">
        <v>78</v>
      </c>
      <c r="J717" s="1" t="s">
        <v>10</v>
      </c>
      <c r="K717" s="1" t="s">
        <v>12</v>
      </c>
      <c r="L717" s="4">
        <v>58</v>
      </c>
      <c r="N717" s="186">
        <v>0</v>
      </c>
      <c r="P717" s="14">
        <v>16.302499999999998</v>
      </c>
      <c r="R717" s="14">
        <v>7.3221999999999996</v>
      </c>
      <c r="T717" s="14">
        <v>4.0547000000000004</v>
      </c>
      <c r="V717" s="17">
        <v>0</v>
      </c>
      <c r="X717" s="17">
        <v>1446654</v>
      </c>
      <c r="Z717" s="17">
        <v>1225119</v>
      </c>
      <c r="AB717" s="17">
        <v>221535</v>
      </c>
      <c r="AD717" s="17">
        <v>101294</v>
      </c>
      <c r="AF717" s="17">
        <v>75149</v>
      </c>
      <c r="AH717" s="17">
        <v>26145</v>
      </c>
      <c r="AJ717" s="17">
        <v>0</v>
      </c>
      <c r="AL717" s="17">
        <v>0</v>
      </c>
      <c r="AN717" s="17">
        <v>0</v>
      </c>
      <c r="AP717" s="172">
        <v>0</v>
      </c>
      <c r="AR717" s="17">
        <v>304705</v>
      </c>
      <c r="AT717" s="17">
        <v>2231096</v>
      </c>
      <c r="AV717" s="185">
        <v>0</v>
      </c>
      <c r="AW717" s="1" t="s">
        <v>5655</v>
      </c>
      <c r="AX717" s="1" t="str">
        <f t="shared" si="11"/>
        <v>No</v>
      </c>
    </row>
    <row r="718" spans="1:50" x14ac:dyDescent="0.2">
      <c r="A718" s="1" t="s">
        <v>5992</v>
      </c>
      <c r="B718" s="1" t="s">
        <v>778</v>
      </c>
      <c r="C718" s="1" t="s">
        <v>64</v>
      </c>
      <c r="D718" s="174">
        <v>7001</v>
      </c>
      <c r="E718" s="177">
        <v>70001</v>
      </c>
      <c r="F718" s="1" t="s">
        <v>194</v>
      </c>
      <c r="G718" s="1" t="s">
        <v>192</v>
      </c>
      <c r="H718" s="17">
        <v>258719</v>
      </c>
      <c r="I718" s="12">
        <v>78</v>
      </c>
      <c r="J718" s="1" t="s">
        <v>11</v>
      </c>
      <c r="K718" s="1" t="s">
        <v>8</v>
      </c>
      <c r="L718" s="4">
        <v>56</v>
      </c>
      <c r="N718" s="186">
        <v>0</v>
      </c>
      <c r="P718" s="14">
        <v>13.46</v>
      </c>
      <c r="R718" s="14">
        <v>2.9822000000000002</v>
      </c>
      <c r="T718" s="14">
        <v>18.1892</v>
      </c>
      <c r="V718" s="17">
        <v>1772856</v>
      </c>
      <c r="X718" s="17">
        <v>1831425</v>
      </c>
      <c r="Z718" s="17">
        <v>1772855</v>
      </c>
      <c r="AB718" s="17">
        <v>58570</v>
      </c>
      <c r="AD718" s="17">
        <v>136447</v>
      </c>
      <c r="AF718" s="17">
        <v>131713</v>
      </c>
      <c r="AH718" s="17">
        <v>4734</v>
      </c>
      <c r="AJ718" s="17">
        <v>0</v>
      </c>
      <c r="AL718" s="17">
        <v>0</v>
      </c>
      <c r="AN718" s="17">
        <v>0</v>
      </c>
      <c r="AP718" s="172">
        <v>0</v>
      </c>
      <c r="AR718" s="17">
        <v>2395752</v>
      </c>
      <c r="AT718" s="17">
        <v>7144634</v>
      </c>
      <c r="AV718" s="185">
        <v>388.5</v>
      </c>
      <c r="AW718" s="1" t="s">
        <v>5655</v>
      </c>
      <c r="AX718" s="1" t="str">
        <f t="shared" si="11"/>
        <v>No</v>
      </c>
    </row>
    <row r="719" spans="1:50" x14ac:dyDescent="0.2">
      <c r="A719" s="1" t="s">
        <v>1918</v>
      </c>
      <c r="B719" s="1" t="s">
        <v>1919</v>
      </c>
      <c r="C719" s="1" t="s">
        <v>50</v>
      </c>
      <c r="D719" s="174" t="s">
        <v>1920</v>
      </c>
      <c r="E719" s="177" t="s">
        <v>1921</v>
      </c>
      <c r="F719" s="1" t="s">
        <v>242</v>
      </c>
      <c r="G719" s="1" t="s">
        <v>229</v>
      </c>
      <c r="H719" s="17">
        <v>0</v>
      </c>
      <c r="I719" s="12">
        <v>78</v>
      </c>
      <c r="J719" s="1" t="s">
        <v>10</v>
      </c>
      <c r="K719" s="1" t="s">
        <v>8</v>
      </c>
      <c r="L719" s="4">
        <v>72</v>
      </c>
      <c r="N719" s="186">
        <v>0</v>
      </c>
      <c r="P719" s="14">
        <v>14.7182</v>
      </c>
      <c r="R719" s="14">
        <v>0</v>
      </c>
      <c r="T719" s="14">
        <v>1.5371999999999999</v>
      </c>
      <c r="V719" s="17">
        <v>0</v>
      </c>
      <c r="X719" s="17">
        <v>0</v>
      </c>
      <c r="Z719" s="17">
        <v>2234020</v>
      </c>
      <c r="AB719" s="17">
        <v>0</v>
      </c>
      <c r="AD719" s="17">
        <v>0</v>
      </c>
      <c r="AF719" s="17">
        <v>151786</v>
      </c>
      <c r="AH719" s="17">
        <v>0</v>
      </c>
      <c r="AJ719" s="17">
        <v>0</v>
      </c>
      <c r="AL719" s="17">
        <v>0</v>
      </c>
      <c r="AN719" s="17">
        <v>0</v>
      </c>
      <c r="AP719" s="172">
        <v>0</v>
      </c>
      <c r="AR719" s="17">
        <v>233327</v>
      </c>
      <c r="AT719" s="17">
        <v>0</v>
      </c>
      <c r="AV719" s="185">
        <v>0</v>
      </c>
      <c r="AW719" s="1" t="s">
        <v>5655</v>
      </c>
      <c r="AX719" s="1" t="str">
        <f t="shared" si="11"/>
        <v>No</v>
      </c>
    </row>
    <row r="720" spans="1:50" x14ac:dyDescent="0.2">
      <c r="A720" s="1" t="s">
        <v>5991</v>
      </c>
      <c r="B720" s="1" t="s">
        <v>233</v>
      </c>
      <c r="C720" s="1" t="s">
        <v>93</v>
      </c>
      <c r="D720" s="174">
        <v>1066</v>
      </c>
      <c r="E720" s="177">
        <v>10066</v>
      </c>
      <c r="F720" s="1" t="s">
        <v>196</v>
      </c>
      <c r="G720" s="1" t="s">
        <v>192</v>
      </c>
      <c r="H720" s="17">
        <v>108740</v>
      </c>
      <c r="I720" s="12">
        <v>78</v>
      </c>
      <c r="J720" s="1" t="s">
        <v>11</v>
      </c>
      <c r="K720" s="1" t="s">
        <v>8</v>
      </c>
      <c r="L720" s="4">
        <v>40</v>
      </c>
      <c r="N720" s="186">
        <v>0</v>
      </c>
      <c r="P720" s="14">
        <v>11.867699999999999</v>
      </c>
      <c r="R720" s="14">
        <v>2.6633</v>
      </c>
      <c r="T720" s="14">
        <v>23.008199999999999</v>
      </c>
      <c r="V720" s="17">
        <v>1073681</v>
      </c>
      <c r="X720" s="17">
        <v>1226786</v>
      </c>
      <c r="Z720" s="17">
        <v>1072708</v>
      </c>
      <c r="AB720" s="17">
        <v>154078</v>
      </c>
      <c r="AD720" s="17">
        <v>102139</v>
      </c>
      <c r="AF720" s="17">
        <v>90389</v>
      </c>
      <c r="AH720" s="17">
        <v>11750</v>
      </c>
      <c r="AJ720" s="17">
        <v>0</v>
      </c>
      <c r="AL720" s="17">
        <v>0</v>
      </c>
      <c r="AN720" s="17">
        <v>0</v>
      </c>
      <c r="AP720" s="172">
        <v>0</v>
      </c>
      <c r="AR720" s="17">
        <v>2079690</v>
      </c>
      <c r="AT720" s="17">
        <v>5538796</v>
      </c>
      <c r="AV720" s="185">
        <v>146.1</v>
      </c>
      <c r="AW720" s="1" t="s">
        <v>5655</v>
      </c>
      <c r="AX720" s="1" t="str">
        <f t="shared" si="11"/>
        <v>No</v>
      </c>
    </row>
    <row r="721" spans="1:50" x14ac:dyDescent="0.2">
      <c r="A721" s="1" t="s">
        <v>5990</v>
      </c>
      <c r="B721" s="1" t="s">
        <v>1399</v>
      </c>
      <c r="C721" s="1" t="s">
        <v>42</v>
      </c>
      <c r="D721" s="174">
        <v>9241</v>
      </c>
      <c r="E721" s="177">
        <v>90241</v>
      </c>
      <c r="F721" s="1" t="s">
        <v>194</v>
      </c>
      <c r="G721" s="1" t="s">
        <v>192</v>
      </c>
      <c r="H721" s="17">
        <v>55934</v>
      </c>
      <c r="I721" s="12">
        <v>78</v>
      </c>
      <c r="J721" s="1" t="s">
        <v>22</v>
      </c>
      <c r="K721" s="1" t="s">
        <v>12</v>
      </c>
      <c r="L721" s="4">
        <v>7</v>
      </c>
      <c r="N721" s="186">
        <v>0</v>
      </c>
      <c r="P721" s="14">
        <v>21.188500000000001</v>
      </c>
      <c r="R721" s="14">
        <v>28.213799999999999</v>
      </c>
      <c r="T721" s="14">
        <v>22.068899999999999</v>
      </c>
      <c r="V721" s="17">
        <v>183535</v>
      </c>
      <c r="X721" s="17">
        <v>326669</v>
      </c>
      <c r="Z721" s="17">
        <v>180823</v>
      </c>
      <c r="AB721" s="17">
        <v>145846</v>
      </c>
      <c r="AD721" s="17">
        <v>16351</v>
      </c>
      <c r="AF721" s="17">
        <v>8534</v>
      </c>
      <c r="AH721" s="17">
        <v>7817</v>
      </c>
      <c r="AJ721" s="17">
        <v>0</v>
      </c>
      <c r="AL721" s="17">
        <v>0</v>
      </c>
      <c r="AN721" s="17">
        <v>0</v>
      </c>
      <c r="AP721" s="172">
        <v>0</v>
      </c>
      <c r="AR721" s="17">
        <v>188336</v>
      </c>
      <c r="AT721" s="17">
        <v>5313682</v>
      </c>
      <c r="AV721" s="185">
        <v>329.4</v>
      </c>
      <c r="AW721" s="1" t="s">
        <v>5655</v>
      </c>
      <c r="AX721" s="1" t="str">
        <f t="shared" si="11"/>
        <v>No</v>
      </c>
    </row>
    <row r="722" spans="1:50" x14ac:dyDescent="0.2">
      <c r="A722" s="1" t="s">
        <v>1185</v>
      </c>
      <c r="B722" s="1" t="s">
        <v>1186</v>
      </c>
      <c r="C722" s="1" t="s">
        <v>89</v>
      </c>
      <c r="D722" s="174">
        <v>6114</v>
      </c>
      <c r="E722" s="177">
        <v>60114</v>
      </c>
      <c r="F722" s="1" t="s">
        <v>194</v>
      </c>
      <c r="G722" s="1" t="s">
        <v>192</v>
      </c>
      <c r="H722" s="17">
        <v>5121892</v>
      </c>
      <c r="I722" s="12">
        <v>78</v>
      </c>
      <c r="J722" s="1" t="s">
        <v>11</v>
      </c>
      <c r="K722" s="1" t="s">
        <v>8</v>
      </c>
      <c r="L722" s="4">
        <v>11</v>
      </c>
      <c r="N722" s="186">
        <v>0</v>
      </c>
      <c r="P722" s="14">
        <v>16.0166</v>
      </c>
      <c r="R722" s="14">
        <v>8.7798999999999996</v>
      </c>
      <c r="T722" s="14">
        <v>2.2877000000000001</v>
      </c>
      <c r="V722" s="17">
        <v>600872</v>
      </c>
      <c r="X722" s="17">
        <v>552066</v>
      </c>
      <c r="Z722" s="17">
        <v>500902</v>
      </c>
      <c r="AB722" s="17">
        <v>51164</v>
      </c>
      <c r="AD722" s="17">
        <v>36400</v>
      </c>
      <c r="AF722" s="17">
        <v>31274</v>
      </c>
      <c r="AH722" s="17">
        <v>5126</v>
      </c>
      <c r="AJ722" s="17">
        <v>0</v>
      </c>
      <c r="AL722" s="17">
        <v>0</v>
      </c>
      <c r="AN722" s="17">
        <v>0</v>
      </c>
      <c r="AP722" s="172">
        <v>0</v>
      </c>
      <c r="AR722" s="17">
        <v>71545</v>
      </c>
      <c r="AT722" s="17">
        <v>628156</v>
      </c>
      <c r="AV722" s="185">
        <v>240</v>
      </c>
      <c r="AW722" s="1" t="s">
        <v>5655</v>
      </c>
      <c r="AX722" s="1" t="str">
        <f t="shared" si="11"/>
        <v>No</v>
      </c>
    </row>
    <row r="723" spans="1:50" x14ac:dyDescent="0.2">
      <c r="A723" s="1" t="s">
        <v>5992</v>
      </c>
      <c r="B723" s="1" t="s">
        <v>778</v>
      </c>
      <c r="C723" s="1" t="s">
        <v>64</v>
      </c>
      <c r="D723" s="174">
        <v>7001</v>
      </c>
      <c r="E723" s="177">
        <v>70001</v>
      </c>
      <c r="F723" s="1" t="s">
        <v>194</v>
      </c>
      <c r="G723" s="1" t="s">
        <v>192</v>
      </c>
      <c r="H723" s="17">
        <v>258719</v>
      </c>
      <c r="I723" s="12">
        <v>78</v>
      </c>
      <c r="J723" s="1" t="s">
        <v>15</v>
      </c>
      <c r="K723" s="1" t="s">
        <v>12</v>
      </c>
      <c r="L723" s="4">
        <v>13</v>
      </c>
      <c r="N723" s="186">
        <v>0</v>
      </c>
      <c r="P723" s="14">
        <v>21.8675</v>
      </c>
      <c r="R723" s="14">
        <v>6.4351000000000003</v>
      </c>
      <c r="T723" s="14">
        <v>3.4603999999999999</v>
      </c>
      <c r="V723" s="17">
        <v>0</v>
      </c>
      <c r="X723" s="17">
        <v>0</v>
      </c>
      <c r="Z723" s="17">
        <v>169517</v>
      </c>
      <c r="AB723" s="17">
        <v>0</v>
      </c>
      <c r="AD723" s="17">
        <v>0</v>
      </c>
      <c r="AF723" s="17">
        <v>7752</v>
      </c>
      <c r="AH723" s="17">
        <v>0</v>
      </c>
      <c r="AJ723" s="17">
        <v>0</v>
      </c>
      <c r="AL723" s="17">
        <v>0</v>
      </c>
      <c r="AN723" s="17">
        <v>0</v>
      </c>
      <c r="AP723" s="172">
        <v>0</v>
      </c>
      <c r="AR723" s="17">
        <v>26825</v>
      </c>
      <c r="AT723" s="17">
        <v>172622</v>
      </c>
      <c r="AV723" s="185">
        <v>0</v>
      </c>
      <c r="AW723" s="1" t="s">
        <v>5655</v>
      </c>
      <c r="AX723" s="1" t="str">
        <f t="shared" si="11"/>
        <v>No</v>
      </c>
    </row>
    <row r="724" spans="1:50" x14ac:dyDescent="0.2">
      <c r="A724" s="1" t="s">
        <v>5991</v>
      </c>
      <c r="B724" s="1" t="s">
        <v>233</v>
      </c>
      <c r="C724" s="1" t="s">
        <v>93</v>
      </c>
      <c r="D724" s="174">
        <v>1066</v>
      </c>
      <c r="E724" s="177">
        <v>10066</v>
      </c>
      <c r="F724" s="1" t="s">
        <v>196</v>
      </c>
      <c r="G724" s="1" t="s">
        <v>192</v>
      </c>
      <c r="H724" s="17">
        <v>108740</v>
      </c>
      <c r="I724" s="12">
        <v>78</v>
      </c>
      <c r="J724" s="1" t="s">
        <v>10</v>
      </c>
      <c r="K724" s="1" t="s">
        <v>12</v>
      </c>
      <c r="L724" s="4">
        <v>24</v>
      </c>
      <c r="N724" s="186">
        <v>0</v>
      </c>
      <c r="P724" s="14">
        <v>12.421799999999999</v>
      </c>
      <c r="R724" s="14">
        <v>4.3659999999999997</v>
      </c>
      <c r="T724" s="14">
        <v>2.1551</v>
      </c>
      <c r="V724" s="17">
        <v>0</v>
      </c>
      <c r="X724" s="17">
        <v>321817</v>
      </c>
      <c r="Z724" s="17">
        <v>271690</v>
      </c>
      <c r="AB724" s="17">
        <v>50127</v>
      </c>
      <c r="AD724" s="17">
        <v>27021</v>
      </c>
      <c r="AF724" s="17">
        <v>21872</v>
      </c>
      <c r="AH724" s="17">
        <v>5149</v>
      </c>
      <c r="AJ724" s="17">
        <v>0</v>
      </c>
      <c r="AL724" s="17">
        <v>0</v>
      </c>
      <c r="AN724" s="17">
        <v>0</v>
      </c>
      <c r="AP724" s="172">
        <v>0</v>
      </c>
      <c r="AR724" s="17">
        <v>47137</v>
      </c>
      <c r="AT724" s="17">
        <v>205799</v>
      </c>
      <c r="AV724" s="185">
        <v>0</v>
      </c>
      <c r="AW724" s="1" t="s">
        <v>5655</v>
      </c>
      <c r="AX724" s="1" t="str">
        <f t="shared" si="11"/>
        <v>No</v>
      </c>
    </row>
    <row r="725" spans="1:50" x14ac:dyDescent="0.2">
      <c r="A725" s="1" t="s">
        <v>340</v>
      </c>
      <c r="B725" s="1" t="s">
        <v>341</v>
      </c>
      <c r="C725" s="1" t="s">
        <v>51</v>
      </c>
      <c r="D725" s="174">
        <v>6022</v>
      </c>
      <c r="E725" s="177">
        <v>60022</v>
      </c>
      <c r="F725" s="1" t="s">
        <v>196</v>
      </c>
      <c r="G725" s="1" t="s">
        <v>192</v>
      </c>
      <c r="H725" s="17">
        <v>594309</v>
      </c>
      <c r="I725" s="12">
        <v>78</v>
      </c>
      <c r="J725" s="1" t="s">
        <v>11</v>
      </c>
      <c r="K725" s="1" t="s">
        <v>8</v>
      </c>
      <c r="L725" s="4">
        <v>59</v>
      </c>
      <c r="N725" s="186">
        <v>0</v>
      </c>
      <c r="P725" s="14">
        <v>12.903600000000001</v>
      </c>
      <c r="R725" s="14">
        <v>3.6612</v>
      </c>
      <c r="T725" s="14">
        <v>15.4514</v>
      </c>
      <c r="V725" s="17">
        <v>3363942</v>
      </c>
      <c r="X725" s="17">
        <v>3569702</v>
      </c>
      <c r="Z725" s="17">
        <v>3236056</v>
      </c>
      <c r="AB725" s="17">
        <v>333646</v>
      </c>
      <c r="AD725" s="17">
        <v>258759</v>
      </c>
      <c r="AF725" s="17">
        <v>250788</v>
      </c>
      <c r="AH725" s="17">
        <v>7971</v>
      </c>
      <c r="AJ725" s="17">
        <v>0</v>
      </c>
      <c r="AL725" s="17">
        <v>0</v>
      </c>
      <c r="AN725" s="17">
        <v>0</v>
      </c>
      <c r="AP725" s="172">
        <v>0</v>
      </c>
      <c r="AR725" s="17">
        <v>3875024</v>
      </c>
      <c r="AT725" s="17">
        <v>14187321</v>
      </c>
      <c r="AV725" s="185">
        <v>355</v>
      </c>
      <c r="AW725" s="1" t="s">
        <v>5655</v>
      </c>
      <c r="AX725" s="1" t="str">
        <f t="shared" si="11"/>
        <v>No</v>
      </c>
    </row>
    <row r="726" spans="1:50" x14ac:dyDescent="0.2">
      <c r="A726" s="1" t="s">
        <v>477</v>
      </c>
      <c r="B726" s="1" t="s">
        <v>478</v>
      </c>
      <c r="C726" s="1" t="s">
        <v>20</v>
      </c>
      <c r="D726" s="174">
        <v>9162</v>
      </c>
      <c r="E726" s="177">
        <v>90162</v>
      </c>
      <c r="F726" s="1" t="s">
        <v>196</v>
      </c>
      <c r="G726" s="1" t="s">
        <v>192</v>
      </c>
      <c r="H726" s="17">
        <v>277634</v>
      </c>
      <c r="I726" s="12">
        <v>78</v>
      </c>
      <c r="J726" s="1" t="s">
        <v>11</v>
      </c>
      <c r="K726" s="1" t="s">
        <v>12</v>
      </c>
      <c r="L726" s="4">
        <v>52</v>
      </c>
      <c r="N726" s="186">
        <v>0</v>
      </c>
      <c r="P726" s="14">
        <v>13.564500000000001</v>
      </c>
      <c r="R726" s="14">
        <v>7.0986000000000002</v>
      </c>
      <c r="T726" s="14">
        <v>14.6922</v>
      </c>
      <c r="V726" s="17">
        <v>2091828</v>
      </c>
      <c r="X726" s="17">
        <v>2395221</v>
      </c>
      <c r="Z726" s="17">
        <v>2061109</v>
      </c>
      <c r="AB726" s="17">
        <v>334112</v>
      </c>
      <c r="AD726" s="17">
        <v>168673</v>
      </c>
      <c r="AF726" s="17">
        <v>151949</v>
      </c>
      <c r="AH726" s="17">
        <v>16724</v>
      </c>
      <c r="AJ726" s="17">
        <v>0</v>
      </c>
      <c r="AL726" s="17">
        <v>0</v>
      </c>
      <c r="AN726" s="17">
        <v>0</v>
      </c>
      <c r="AP726" s="172">
        <v>0</v>
      </c>
      <c r="AR726" s="17">
        <v>2232469</v>
      </c>
      <c r="AT726" s="17">
        <v>15847376</v>
      </c>
      <c r="AV726" s="185">
        <v>303.16000000000003</v>
      </c>
      <c r="AW726" s="1" t="s">
        <v>5655</v>
      </c>
      <c r="AX726" s="1" t="str">
        <f t="shared" si="11"/>
        <v>No</v>
      </c>
    </row>
    <row r="727" spans="1:50" x14ac:dyDescent="0.2">
      <c r="A727" s="1" t="s">
        <v>5990</v>
      </c>
      <c r="B727" s="1" t="s">
        <v>1399</v>
      </c>
      <c r="C727" s="1" t="s">
        <v>42</v>
      </c>
      <c r="D727" s="174">
        <v>9241</v>
      </c>
      <c r="E727" s="177">
        <v>90241</v>
      </c>
      <c r="F727" s="1" t="s">
        <v>194</v>
      </c>
      <c r="G727" s="1" t="s">
        <v>192</v>
      </c>
      <c r="H727" s="17">
        <v>55934</v>
      </c>
      <c r="I727" s="12">
        <v>78</v>
      </c>
      <c r="J727" s="1" t="s">
        <v>11</v>
      </c>
      <c r="K727" s="1" t="s">
        <v>12</v>
      </c>
      <c r="L727" s="4">
        <v>13</v>
      </c>
      <c r="N727" s="186">
        <v>0</v>
      </c>
      <c r="P727" s="14">
        <v>16.090699999999998</v>
      </c>
      <c r="R727" s="14">
        <v>7.5579999999999998</v>
      </c>
      <c r="T727" s="14">
        <v>19.9421</v>
      </c>
      <c r="V727" s="17">
        <v>1430554</v>
      </c>
      <c r="X727" s="17">
        <v>1449971</v>
      </c>
      <c r="Z727" s="17">
        <v>1395662</v>
      </c>
      <c r="AB727" s="17">
        <v>54309</v>
      </c>
      <c r="AD727" s="17">
        <v>92467</v>
      </c>
      <c r="AF727" s="17">
        <v>86737</v>
      </c>
      <c r="AH727" s="17">
        <v>5730</v>
      </c>
      <c r="AJ727" s="17">
        <v>0</v>
      </c>
      <c r="AL727" s="17">
        <v>0</v>
      </c>
      <c r="AN727" s="17">
        <v>0</v>
      </c>
      <c r="AP727" s="172">
        <v>0</v>
      </c>
      <c r="AR727" s="17">
        <v>1729716</v>
      </c>
      <c r="AT727" s="17">
        <v>13073252</v>
      </c>
      <c r="AV727" s="185">
        <v>425.9</v>
      </c>
      <c r="AW727" s="1" t="s">
        <v>5655</v>
      </c>
      <c r="AX727" s="1" t="str">
        <f t="shared" si="11"/>
        <v>No</v>
      </c>
    </row>
    <row r="728" spans="1:50" x14ac:dyDescent="0.2">
      <c r="A728" s="1" t="s">
        <v>1918</v>
      </c>
      <c r="B728" s="1" t="s">
        <v>1919</v>
      </c>
      <c r="C728" s="1" t="s">
        <v>50</v>
      </c>
      <c r="D728" s="174" t="s">
        <v>1920</v>
      </c>
      <c r="E728" s="177" t="s">
        <v>1921</v>
      </c>
      <c r="F728" s="1" t="s">
        <v>242</v>
      </c>
      <c r="G728" s="1" t="s">
        <v>229</v>
      </c>
      <c r="H728" s="17">
        <v>0</v>
      </c>
      <c r="I728" s="12">
        <v>78</v>
      </c>
      <c r="J728" s="1" t="s">
        <v>11</v>
      </c>
      <c r="K728" s="1" t="s">
        <v>8</v>
      </c>
      <c r="L728" s="4">
        <v>6</v>
      </c>
      <c r="N728" s="186">
        <v>0</v>
      </c>
      <c r="P728" s="14">
        <v>9.1707999999999998</v>
      </c>
      <c r="R728" s="14">
        <v>0</v>
      </c>
      <c r="T728" s="14">
        <v>0.79559999999999997</v>
      </c>
      <c r="V728" s="17">
        <v>0</v>
      </c>
      <c r="X728" s="17">
        <v>0</v>
      </c>
      <c r="Z728" s="17">
        <v>75476</v>
      </c>
      <c r="AB728" s="17">
        <v>0</v>
      </c>
      <c r="AD728" s="17">
        <v>0</v>
      </c>
      <c r="AF728" s="17">
        <v>8230</v>
      </c>
      <c r="AH728" s="17">
        <v>0</v>
      </c>
      <c r="AJ728" s="17">
        <v>0</v>
      </c>
      <c r="AL728" s="17">
        <v>0</v>
      </c>
      <c r="AN728" s="17">
        <v>0</v>
      </c>
      <c r="AP728" s="172">
        <v>0</v>
      </c>
      <c r="AR728" s="17">
        <v>6548</v>
      </c>
      <c r="AT728" s="17">
        <v>0</v>
      </c>
      <c r="AV728" s="185">
        <v>0</v>
      </c>
      <c r="AW728" s="1" t="s">
        <v>5655</v>
      </c>
      <c r="AX728" s="1" t="str">
        <f t="shared" si="11"/>
        <v>No</v>
      </c>
    </row>
    <row r="729" spans="1:50" x14ac:dyDescent="0.2">
      <c r="A729" s="1" t="s">
        <v>1185</v>
      </c>
      <c r="B729" s="1" t="s">
        <v>1186</v>
      </c>
      <c r="C729" s="1" t="s">
        <v>89</v>
      </c>
      <c r="D729" s="174">
        <v>6114</v>
      </c>
      <c r="E729" s="177">
        <v>60114</v>
      </c>
      <c r="F729" s="1" t="s">
        <v>194</v>
      </c>
      <c r="G729" s="1" t="s">
        <v>192</v>
      </c>
      <c r="H729" s="17">
        <v>5121892</v>
      </c>
      <c r="I729" s="12">
        <v>78</v>
      </c>
      <c r="J729" s="1" t="s">
        <v>10</v>
      </c>
      <c r="K729" s="1" t="s">
        <v>8</v>
      </c>
      <c r="L729" s="4">
        <v>67</v>
      </c>
      <c r="N729" s="186">
        <v>0</v>
      </c>
      <c r="P729" s="14">
        <v>15.2881</v>
      </c>
      <c r="R729" s="14">
        <v>8.7547999999999995</v>
      </c>
      <c r="T729" s="14">
        <v>1.9018999999999999</v>
      </c>
      <c r="V729" s="17">
        <v>0</v>
      </c>
      <c r="X729" s="17">
        <v>1468742</v>
      </c>
      <c r="Z729" s="17">
        <v>1338505</v>
      </c>
      <c r="AB729" s="17">
        <v>130237</v>
      </c>
      <c r="AD729" s="17">
        <v>93485</v>
      </c>
      <c r="AF729" s="17">
        <v>87552</v>
      </c>
      <c r="AH729" s="17">
        <v>5933</v>
      </c>
      <c r="AJ729" s="17">
        <v>0</v>
      </c>
      <c r="AL729" s="17">
        <v>0</v>
      </c>
      <c r="AN729" s="17">
        <v>0</v>
      </c>
      <c r="AP729" s="172">
        <v>0</v>
      </c>
      <c r="AR729" s="17">
        <v>166517</v>
      </c>
      <c r="AT729" s="17">
        <v>1457818</v>
      </c>
      <c r="AV729" s="185">
        <v>0</v>
      </c>
      <c r="AW729" s="1" t="s">
        <v>5655</v>
      </c>
      <c r="AX729" s="1" t="str">
        <f t="shared" si="11"/>
        <v>No</v>
      </c>
    </row>
    <row r="730" spans="1:50" x14ac:dyDescent="0.2">
      <c r="A730" s="1" t="s">
        <v>5992</v>
      </c>
      <c r="B730" s="1" t="s">
        <v>778</v>
      </c>
      <c r="C730" s="1" t="s">
        <v>64</v>
      </c>
      <c r="D730" s="174">
        <v>7001</v>
      </c>
      <c r="E730" s="177">
        <v>70001</v>
      </c>
      <c r="F730" s="1" t="s">
        <v>194</v>
      </c>
      <c r="G730" s="1" t="s">
        <v>192</v>
      </c>
      <c r="H730" s="17">
        <v>258719</v>
      </c>
      <c r="I730" s="12">
        <v>78</v>
      </c>
      <c r="J730" s="1" t="s">
        <v>10</v>
      </c>
      <c r="K730" s="1" t="s">
        <v>8</v>
      </c>
      <c r="L730" s="4">
        <v>9</v>
      </c>
      <c r="N730" s="186">
        <v>0</v>
      </c>
      <c r="P730" s="14">
        <v>11.1905</v>
      </c>
      <c r="R730" s="14">
        <v>5.3463000000000003</v>
      </c>
      <c r="T730" s="14">
        <v>1.7244999999999999</v>
      </c>
      <c r="V730" s="17">
        <v>0</v>
      </c>
      <c r="X730" s="17">
        <v>297099</v>
      </c>
      <c r="Z730" s="17">
        <v>267498</v>
      </c>
      <c r="AB730" s="17">
        <v>29601</v>
      </c>
      <c r="AD730" s="17">
        <v>25902</v>
      </c>
      <c r="AF730" s="17">
        <v>23904</v>
      </c>
      <c r="AH730" s="17">
        <v>1998</v>
      </c>
      <c r="AJ730" s="17">
        <v>0</v>
      </c>
      <c r="AL730" s="17">
        <v>0</v>
      </c>
      <c r="AN730" s="17">
        <v>0</v>
      </c>
      <c r="AP730" s="172">
        <v>0</v>
      </c>
      <c r="AR730" s="17">
        <v>41222</v>
      </c>
      <c r="AT730" s="17">
        <v>220384</v>
      </c>
      <c r="AV730" s="185">
        <v>0</v>
      </c>
      <c r="AW730" s="1" t="s">
        <v>5655</v>
      </c>
      <c r="AX730" s="1" t="str">
        <f t="shared" si="11"/>
        <v>No</v>
      </c>
    </row>
    <row r="731" spans="1:50" x14ac:dyDescent="0.2">
      <c r="A731" s="1" t="s">
        <v>5991</v>
      </c>
      <c r="B731" s="1" t="s">
        <v>233</v>
      </c>
      <c r="C731" s="1" t="s">
        <v>93</v>
      </c>
      <c r="D731" s="174">
        <v>1066</v>
      </c>
      <c r="E731" s="177">
        <v>10066</v>
      </c>
      <c r="F731" s="1" t="s">
        <v>196</v>
      </c>
      <c r="G731" s="1" t="s">
        <v>192</v>
      </c>
      <c r="H731" s="17">
        <v>108740</v>
      </c>
      <c r="I731" s="12">
        <v>78</v>
      </c>
      <c r="J731" s="1" t="s">
        <v>22</v>
      </c>
      <c r="K731" s="1" t="s">
        <v>8</v>
      </c>
      <c r="L731" s="4">
        <v>14</v>
      </c>
      <c r="N731" s="186">
        <v>0</v>
      </c>
      <c r="P731" s="14">
        <v>28.874700000000001</v>
      </c>
      <c r="R731" s="14">
        <v>23.794</v>
      </c>
      <c r="T731" s="14">
        <v>9.5234000000000005</v>
      </c>
      <c r="V731" s="17">
        <v>539345</v>
      </c>
      <c r="X731" s="17">
        <v>616256</v>
      </c>
      <c r="Z731" s="17">
        <v>538830</v>
      </c>
      <c r="AB731" s="17">
        <v>77426</v>
      </c>
      <c r="AD731" s="17">
        <v>22020</v>
      </c>
      <c r="AF731" s="17">
        <v>18661</v>
      </c>
      <c r="AH731" s="17">
        <v>3359</v>
      </c>
      <c r="AJ731" s="17">
        <v>0</v>
      </c>
      <c r="AL731" s="17">
        <v>0</v>
      </c>
      <c r="AN731" s="17">
        <v>0</v>
      </c>
      <c r="AP731" s="172">
        <v>0</v>
      </c>
      <c r="AR731" s="17">
        <v>177716</v>
      </c>
      <c r="AT731" s="17">
        <v>4228574</v>
      </c>
      <c r="AV731" s="185">
        <v>365.3</v>
      </c>
      <c r="AW731" s="1" t="s">
        <v>5655</v>
      </c>
      <c r="AX731" s="1" t="str">
        <f t="shared" si="11"/>
        <v>No</v>
      </c>
    </row>
    <row r="732" spans="1:50" x14ac:dyDescent="0.2">
      <c r="A732" s="1" t="s">
        <v>340</v>
      </c>
      <c r="B732" s="1" t="s">
        <v>341</v>
      </c>
      <c r="C732" s="1" t="s">
        <v>51</v>
      </c>
      <c r="D732" s="174">
        <v>6022</v>
      </c>
      <c r="E732" s="177">
        <v>60022</v>
      </c>
      <c r="F732" s="1" t="s">
        <v>196</v>
      </c>
      <c r="G732" s="1" t="s">
        <v>192</v>
      </c>
      <c r="H732" s="17">
        <v>594309</v>
      </c>
      <c r="I732" s="12">
        <v>78</v>
      </c>
      <c r="J732" s="1" t="s">
        <v>10</v>
      </c>
      <c r="K732" s="1" t="s">
        <v>12</v>
      </c>
      <c r="L732" s="4">
        <v>19</v>
      </c>
      <c r="N732" s="186">
        <v>0</v>
      </c>
      <c r="P732" s="14">
        <v>14.9085</v>
      </c>
      <c r="R732" s="14">
        <v>11.3307</v>
      </c>
      <c r="T732" s="14">
        <v>1.8784000000000001</v>
      </c>
      <c r="V732" s="17">
        <v>0</v>
      </c>
      <c r="X732" s="17">
        <v>736517</v>
      </c>
      <c r="Z732" s="17">
        <v>694198</v>
      </c>
      <c r="AB732" s="17">
        <v>42319</v>
      </c>
      <c r="AD732" s="17">
        <v>51919</v>
      </c>
      <c r="AF732" s="17">
        <v>46564</v>
      </c>
      <c r="AH732" s="17">
        <v>5355</v>
      </c>
      <c r="AJ732" s="17">
        <v>0</v>
      </c>
      <c r="AL732" s="17">
        <v>0</v>
      </c>
      <c r="AN732" s="17">
        <v>0</v>
      </c>
      <c r="AP732" s="172">
        <v>0</v>
      </c>
      <c r="AR732" s="17">
        <v>87464</v>
      </c>
      <c r="AT732" s="17">
        <v>991026</v>
      </c>
      <c r="AV732" s="185">
        <v>0</v>
      </c>
      <c r="AW732" s="1" t="s">
        <v>5655</v>
      </c>
      <c r="AX732" s="1" t="str">
        <f t="shared" si="11"/>
        <v>No</v>
      </c>
    </row>
    <row r="733" spans="1:50" x14ac:dyDescent="0.2">
      <c r="A733" s="1" t="s">
        <v>477</v>
      </c>
      <c r="B733" s="1" t="s">
        <v>478</v>
      </c>
      <c r="C733" s="1" t="s">
        <v>20</v>
      </c>
      <c r="D733" s="174">
        <v>9162</v>
      </c>
      <c r="E733" s="177">
        <v>90162</v>
      </c>
      <c r="F733" s="1" t="s">
        <v>196</v>
      </c>
      <c r="G733" s="1" t="s">
        <v>192</v>
      </c>
      <c r="H733" s="17">
        <v>277634</v>
      </c>
      <c r="I733" s="12">
        <v>78</v>
      </c>
      <c r="J733" s="1" t="s">
        <v>10</v>
      </c>
      <c r="K733" s="1" t="s">
        <v>12</v>
      </c>
      <c r="L733" s="4">
        <v>26</v>
      </c>
      <c r="N733" s="186">
        <v>0</v>
      </c>
      <c r="P733" s="14">
        <v>14.933400000000001</v>
      </c>
      <c r="R733" s="14">
        <v>5.8978999999999999</v>
      </c>
      <c r="T733" s="14">
        <v>2.7065999999999999</v>
      </c>
      <c r="V733" s="17">
        <v>0</v>
      </c>
      <c r="X733" s="17">
        <v>811217</v>
      </c>
      <c r="Z733" s="17">
        <v>692759</v>
      </c>
      <c r="AB733" s="17">
        <v>118458</v>
      </c>
      <c r="AD733" s="17">
        <v>54145</v>
      </c>
      <c r="AF733" s="17">
        <v>46390</v>
      </c>
      <c r="AH733" s="17">
        <v>7755</v>
      </c>
      <c r="AJ733" s="17">
        <v>0</v>
      </c>
      <c r="AL733" s="17">
        <v>0</v>
      </c>
      <c r="AN733" s="17">
        <v>0</v>
      </c>
      <c r="AP733" s="172">
        <v>0</v>
      </c>
      <c r="AR733" s="17">
        <v>125558</v>
      </c>
      <c r="AT733" s="17">
        <v>740527</v>
      </c>
      <c r="AV733" s="185">
        <v>0</v>
      </c>
      <c r="AW733" s="1" t="s">
        <v>5655</v>
      </c>
      <c r="AX733" s="1" t="str">
        <f t="shared" si="11"/>
        <v>No</v>
      </c>
    </row>
    <row r="734" spans="1:50" x14ac:dyDescent="0.2">
      <c r="A734" s="1" t="s">
        <v>5663</v>
      </c>
      <c r="B734" s="1" t="s">
        <v>1512</v>
      </c>
      <c r="C734" s="1" t="s">
        <v>93</v>
      </c>
      <c r="D734" s="174" t="s">
        <v>1513</v>
      </c>
      <c r="E734" s="177" t="s">
        <v>1514</v>
      </c>
      <c r="F734" s="1" t="s">
        <v>242</v>
      </c>
      <c r="G734" s="1" t="s">
        <v>229</v>
      </c>
      <c r="H734" s="17">
        <v>0</v>
      </c>
      <c r="I734" s="12">
        <v>77</v>
      </c>
      <c r="J734" s="1" t="s">
        <v>10</v>
      </c>
      <c r="K734" s="1" t="s">
        <v>12</v>
      </c>
      <c r="L734" s="4">
        <v>2</v>
      </c>
      <c r="N734" s="186">
        <v>0</v>
      </c>
      <c r="P734" s="14">
        <v>42.825200000000002</v>
      </c>
      <c r="R734" s="14">
        <v>0</v>
      </c>
      <c r="T734" s="14">
        <v>2.7961</v>
      </c>
      <c r="V734" s="17">
        <v>0</v>
      </c>
      <c r="X734" s="17">
        <v>0</v>
      </c>
      <c r="Z734" s="17">
        <v>4411</v>
      </c>
      <c r="AB734" s="17">
        <v>0</v>
      </c>
      <c r="AD734" s="17">
        <v>0</v>
      </c>
      <c r="AF734" s="17">
        <v>103</v>
      </c>
      <c r="AH734" s="17">
        <v>0</v>
      </c>
      <c r="AJ734" s="17">
        <v>0</v>
      </c>
      <c r="AL734" s="17">
        <v>0</v>
      </c>
      <c r="AN734" s="17">
        <v>0</v>
      </c>
      <c r="AP734" s="172">
        <v>0</v>
      </c>
      <c r="AR734" s="17">
        <v>288</v>
      </c>
      <c r="AT734" s="17">
        <v>0</v>
      </c>
      <c r="AV734" s="185">
        <v>0</v>
      </c>
      <c r="AW734" s="1" t="s">
        <v>5655</v>
      </c>
      <c r="AX734" s="1" t="str">
        <f t="shared" si="11"/>
        <v>No</v>
      </c>
    </row>
    <row r="735" spans="1:50" x14ac:dyDescent="0.2">
      <c r="A735" s="1" t="s">
        <v>451</v>
      </c>
      <c r="B735" s="1" t="s">
        <v>452</v>
      </c>
      <c r="C735" s="1" t="s">
        <v>81</v>
      </c>
      <c r="D735" s="174">
        <v>3025</v>
      </c>
      <c r="E735" s="177">
        <v>30025</v>
      </c>
      <c r="F735" s="1" t="s">
        <v>196</v>
      </c>
      <c r="G735" s="1" t="s">
        <v>192</v>
      </c>
      <c r="H735" s="17">
        <v>381502</v>
      </c>
      <c r="I735" s="12">
        <v>77</v>
      </c>
      <c r="J735" s="1" t="s">
        <v>10</v>
      </c>
      <c r="K735" s="1" t="s">
        <v>12</v>
      </c>
      <c r="L735" s="4">
        <v>15</v>
      </c>
      <c r="N735" s="186">
        <v>0</v>
      </c>
      <c r="P735" s="14">
        <v>4.1166</v>
      </c>
      <c r="Q735" s="12" t="s">
        <v>101</v>
      </c>
      <c r="R735" s="14">
        <v>3.4049</v>
      </c>
      <c r="T735" s="14">
        <v>2.7736000000000001</v>
      </c>
      <c r="U735" s="12" t="s">
        <v>101</v>
      </c>
      <c r="V735" s="17">
        <v>0</v>
      </c>
      <c r="X735" s="17">
        <v>64227</v>
      </c>
      <c r="Z735" s="17">
        <v>64025</v>
      </c>
      <c r="AA735" s="12" t="s">
        <v>101</v>
      </c>
      <c r="AB735" s="17">
        <v>202</v>
      </c>
      <c r="AC735" s="12" t="s">
        <v>101</v>
      </c>
      <c r="AD735" s="17">
        <v>19890</v>
      </c>
      <c r="AF735" s="17">
        <v>15553</v>
      </c>
      <c r="AG735" s="12" t="s">
        <v>101</v>
      </c>
      <c r="AH735" s="17">
        <v>4337</v>
      </c>
      <c r="AI735" s="12" t="s">
        <v>101</v>
      </c>
      <c r="AJ735" s="17">
        <v>0</v>
      </c>
      <c r="AL735" s="17">
        <v>0</v>
      </c>
      <c r="AN735" s="17">
        <v>0</v>
      </c>
      <c r="AP735" s="172">
        <v>0</v>
      </c>
      <c r="AR735" s="17">
        <v>43138</v>
      </c>
      <c r="AT735" s="17">
        <v>146880</v>
      </c>
      <c r="AV735" s="185">
        <v>0</v>
      </c>
      <c r="AW735" s="1" t="s">
        <v>5655</v>
      </c>
      <c r="AX735" s="1" t="str">
        <f t="shared" si="11"/>
        <v>Yes</v>
      </c>
    </row>
    <row r="736" spans="1:50" x14ac:dyDescent="0.2">
      <c r="A736" s="1" t="s">
        <v>363</v>
      </c>
      <c r="B736" s="1" t="s">
        <v>364</v>
      </c>
      <c r="C736" s="1" t="s">
        <v>88</v>
      </c>
      <c r="D736" s="174">
        <v>4001</v>
      </c>
      <c r="E736" s="177">
        <v>40001</v>
      </c>
      <c r="F736" s="1" t="s">
        <v>194</v>
      </c>
      <c r="G736" s="1" t="s">
        <v>192</v>
      </c>
      <c r="H736" s="17">
        <v>381112</v>
      </c>
      <c r="I736" s="12">
        <v>77</v>
      </c>
      <c r="J736" s="1" t="s">
        <v>10</v>
      </c>
      <c r="K736" s="1" t="s">
        <v>12</v>
      </c>
      <c r="L736" s="4">
        <v>4</v>
      </c>
      <c r="N736" s="186">
        <v>0</v>
      </c>
      <c r="P736" s="14">
        <v>13.101900000000001</v>
      </c>
      <c r="R736" s="14">
        <v>4.7012999999999998</v>
      </c>
      <c r="T736" s="14">
        <v>10.588200000000001</v>
      </c>
      <c r="V736" s="17">
        <v>0</v>
      </c>
      <c r="X736" s="17">
        <v>18119</v>
      </c>
      <c r="Z736" s="17">
        <v>12473</v>
      </c>
      <c r="AB736" s="17">
        <v>5646</v>
      </c>
      <c r="AD736" s="17">
        <v>1424</v>
      </c>
      <c r="AF736" s="17">
        <v>952</v>
      </c>
      <c r="AH736" s="17">
        <v>472</v>
      </c>
      <c r="AJ736" s="17">
        <v>0</v>
      </c>
      <c r="AL736" s="17">
        <v>0</v>
      </c>
      <c r="AN736" s="17">
        <v>0</v>
      </c>
      <c r="AP736" s="172">
        <v>0</v>
      </c>
      <c r="AR736" s="17">
        <v>10080</v>
      </c>
      <c r="AT736" s="17">
        <v>47389</v>
      </c>
      <c r="AV736" s="185">
        <v>0</v>
      </c>
      <c r="AW736" s="1" t="s">
        <v>5655</v>
      </c>
      <c r="AX736" s="1" t="str">
        <f t="shared" si="11"/>
        <v>No</v>
      </c>
    </row>
    <row r="737" spans="1:50" x14ac:dyDescent="0.2">
      <c r="A737" s="1" t="s">
        <v>5663</v>
      </c>
      <c r="B737" s="1" t="s">
        <v>1512</v>
      </c>
      <c r="C737" s="1" t="s">
        <v>93</v>
      </c>
      <c r="D737" s="174" t="s">
        <v>1513</v>
      </c>
      <c r="E737" s="177" t="s">
        <v>1514</v>
      </c>
      <c r="F737" s="1" t="s">
        <v>242</v>
      </c>
      <c r="G737" s="1" t="s">
        <v>229</v>
      </c>
      <c r="H737" s="17">
        <v>0</v>
      </c>
      <c r="I737" s="12">
        <v>77</v>
      </c>
      <c r="J737" s="1" t="s">
        <v>10</v>
      </c>
      <c r="K737" s="1" t="s">
        <v>8</v>
      </c>
      <c r="L737" s="4">
        <v>75</v>
      </c>
      <c r="N737" s="186">
        <v>0</v>
      </c>
      <c r="P737" s="14">
        <v>15.3093</v>
      </c>
      <c r="R737" s="14">
        <v>0</v>
      </c>
      <c r="T737" s="14">
        <v>0.62290000000000001</v>
      </c>
      <c r="V737" s="17">
        <v>0</v>
      </c>
      <c r="X737" s="17">
        <v>0</v>
      </c>
      <c r="Z737" s="17">
        <v>111819</v>
      </c>
      <c r="AB737" s="17">
        <v>0</v>
      </c>
      <c r="AD737" s="17">
        <v>0</v>
      </c>
      <c r="AF737" s="17">
        <v>7304</v>
      </c>
      <c r="AH737" s="17">
        <v>0</v>
      </c>
      <c r="AJ737" s="17">
        <v>0</v>
      </c>
      <c r="AL737" s="17">
        <v>0</v>
      </c>
      <c r="AN737" s="17">
        <v>0</v>
      </c>
      <c r="AP737" s="172">
        <v>0</v>
      </c>
      <c r="AR737" s="17">
        <v>4550</v>
      </c>
      <c r="AT737" s="17">
        <v>0</v>
      </c>
      <c r="AV737" s="185">
        <v>0</v>
      </c>
      <c r="AW737" s="1" t="s">
        <v>5655</v>
      </c>
      <c r="AX737" s="1" t="str">
        <f t="shared" si="11"/>
        <v>No</v>
      </c>
    </row>
    <row r="738" spans="1:50" x14ac:dyDescent="0.2">
      <c r="A738" s="1" t="s">
        <v>451</v>
      </c>
      <c r="B738" s="1" t="s">
        <v>452</v>
      </c>
      <c r="C738" s="1" t="s">
        <v>81</v>
      </c>
      <c r="D738" s="174">
        <v>3025</v>
      </c>
      <c r="E738" s="177">
        <v>30025</v>
      </c>
      <c r="F738" s="1" t="s">
        <v>196</v>
      </c>
      <c r="G738" s="1" t="s">
        <v>192</v>
      </c>
      <c r="H738" s="17">
        <v>381502</v>
      </c>
      <c r="I738" s="12">
        <v>77</v>
      </c>
      <c r="J738" s="1" t="s">
        <v>11</v>
      </c>
      <c r="K738" s="1" t="s">
        <v>12</v>
      </c>
      <c r="L738" s="4">
        <v>5</v>
      </c>
      <c r="N738" s="186">
        <v>0</v>
      </c>
      <c r="P738" s="14">
        <v>17.500800000000002</v>
      </c>
      <c r="Q738" s="12" t="s">
        <v>101</v>
      </c>
      <c r="R738" s="14">
        <v>0</v>
      </c>
      <c r="S738" s="12" t="s">
        <v>102</v>
      </c>
      <c r="T738" s="14">
        <v>6.4010999999999996</v>
      </c>
      <c r="V738" s="17">
        <v>177881</v>
      </c>
      <c r="X738" s="17">
        <v>197538</v>
      </c>
      <c r="Z738" s="17">
        <v>177861</v>
      </c>
      <c r="AA738" s="12" t="s">
        <v>101</v>
      </c>
      <c r="AB738" s="17">
        <v>19677</v>
      </c>
      <c r="AD738" s="17">
        <v>11575</v>
      </c>
      <c r="AF738" s="17">
        <v>10163</v>
      </c>
      <c r="AH738" s="17">
        <v>1412</v>
      </c>
      <c r="AJ738" s="17">
        <v>0</v>
      </c>
      <c r="AL738" s="17">
        <v>0</v>
      </c>
      <c r="AN738" s="17">
        <v>0</v>
      </c>
      <c r="AP738" s="172">
        <v>0</v>
      </c>
      <c r="AR738" s="17">
        <v>65054</v>
      </c>
      <c r="AT738" s="17">
        <v>0</v>
      </c>
      <c r="AU738" s="1" t="s">
        <v>102</v>
      </c>
      <c r="AV738" s="185">
        <v>127.2</v>
      </c>
      <c r="AW738" s="1" t="s">
        <v>5655</v>
      </c>
      <c r="AX738" s="1" t="str">
        <f t="shared" si="11"/>
        <v>Yes</v>
      </c>
    </row>
    <row r="739" spans="1:50" x14ac:dyDescent="0.2">
      <c r="A739" s="1" t="s">
        <v>451</v>
      </c>
      <c r="B739" s="1" t="s">
        <v>452</v>
      </c>
      <c r="C739" s="1" t="s">
        <v>81</v>
      </c>
      <c r="D739" s="174">
        <v>3025</v>
      </c>
      <c r="E739" s="177">
        <v>30025</v>
      </c>
      <c r="F739" s="1" t="s">
        <v>196</v>
      </c>
      <c r="G739" s="1" t="s">
        <v>192</v>
      </c>
      <c r="H739" s="17">
        <v>381502</v>
      </c>
      <c r="I739" s="12">
        <v>77</v>
      </c>
      <c r="J739" s="1" t="s">
        <v>10</v>
      </c>
      <c r="K739" s="1" t="s">
        <v>8</v>
      </c>
      <c r="L739" s="4">
        <v>31</v>
      </c>
      <c r="N739" s="186">
        <v>0</v>
      </c>
      <c r="P739" s="14">
        <v>12.799200000000001</v>
      </c>
      <c r="R739" s="14">
        <v>5.9420000000000002</v>
      </c>
      <c r="T739" s="14">
        <v>2.5990000000000002</v>
      </c>
      <c r="V739" s="17">
        <v>0</v>
      </c>
      <c r="X739" s="17">
        <v>647431</v>
      </c>
      <c r="Z739" s="17">
        <v>561897</v>
      </c>
      <c r="AB739" s="17">
        <v>85534</v>
      </c>
      <c r="AD739" s="17">
        <v>48417</v>
      </c>
      <c r="AF739" s="17">
        <v>43901</v>
      </c>
      <c r="AH739" s="17">
        <v>4516</v>
      </c>
      <c r="AJ739" s="17">
        <v>0</v>
      </c>
      <c r="AL739" s="17">
        <v>0</v>
      </c>
      <c r="AN739" s="17">
        <v>0</v>
      </c>
      <c r="AP739" s="172">
        <v>0</v>
      </c>
      <c r="AR739" s="17">
        <v>114100</v>
      </c>
      <c r="AT739" s="17">
        <v>677982</v>
      </c>
      <c r="AV739" s="185">
        <v>0</v>
      </c>
      <c r="AW739" s="1" t="s">
        <v>5655</v>
      </c>
      <c r="AX739" s="1" t="str">
        <f t="shared" si="11"/>
        <v>No</v>
      </c>
    </row>
    <row r="740" spans="1:50" x14ac:dyDescent="0.2">
      <c r="A740" s="1" t="s">
        <v>363</v>
      </c>
      <c r="B740" s="1" t="s">
        <v>364</v>
      </c>
      <c r="C740" s="1" t="s">
        <v>88</v>
      </c>
      <c r="D740" s="174">
        <v>4001</v>
      </c>
      <c r="E740" s="177">
        <v>40001</v>
      </c>
      <c r="F740" s="1" t="s">
        <v>194</v>
      </c>
      <c r="G740" s="1" t="s">
        <v>192</v>
      </c>
      <c r="H740" s="17">
        <v>381112</v>
      </c>
      <c r="I740" s="12">
        <v>77</v>
      </c>
      <c r="J740" s="1" t="s">
        <v>11</v>
      </c>
      <c r="K740" s="1" t="s">
        <v>8</v>
      </c>
      <c r="L740" s="4">
        <v>56</v>
      </c>
      <c r="N740" s="186">
        <v>0</v>
      </c>
      <c r="P740" s="14">
        <v>12.383800000000001</v>
      </c>
      <c r="R740" s="14">
        <v>3.3894000000000002</v>
      </c>
      <c r="T740" s="14">
        <v>12.2189</v>
      </c>
      <c r="V740" s="17">
        <v>2305084</v>
      </c>
      <c r="X740" s="17">
        <v>2322352</v>
      </c>
      <c r="Z740" s="17">
        <v>2274191</v>
      </c>
      <c r="AB740" s="17">
        <v>48161</v>
      </c>
      <c r="AD740" s="17">
        <v>187872</v>
      </c>
      <c r="AF740" s="17">
        <v>183642</v>
      </c>
      <c r="AH740" s="17">
        <v>4230</v>
      </c>
      <c r="AJ740" s="17">
        <v>0</v>
      </c>
      <c r="AL740" s="17">
        <v>0</v>
      </c>
      <c r="AN740" s="17">
        <v>0</v>
      </c>
      <c r="AP740" s="172">
        <v>0</v>
      </c>
      <c r="AR740" s="17">
        <v>2243901</v>
      </c>
      <c r="AT740" s="17">
        <v>7605488</v>
      </c>
      <c r="AV740" s="185">
        <v>398</v>
      </c>
      <c r="AW740" s="1" t="s">
        <v>5655</v>
      </c>
      <c r="AX740" s="1" t="str">
        <f t="shared" si="11"/>
        <v>No</v>
      </c>
    </row>
    <row r="741" spans="1:50" x14ac:dyDescent="0.2">
      <c r="A741" s="1" t="s">
        <v>363</v>
      </c>
      <c r="B741" s="1" t="s">
        <v>364</v>
      </c>
      <c r="C741" s="1" t="s">
        <v>88</v>
      </c>
      <c r="D741" s="174">
        <v>4001</v>
      </c>
      <c r="E741" s="177">
        <v>40001</v>
      </c>
      <c r="F741" s="1" t="s">
        <v>194</v>
      </c>
      <c r="G741" s="1" t="s">
        <v>192</v>
      </c>
      <c r="H741" s="17">
        <v>381112</v>
      </c>
      <c r="I741" s="12">
        <v>77</v>
      </c>
      <c r="J741" s="1" t="s">
        <v>10</v>
      </c>
      <c r="K741" s="1" t="s">
        <v>8</v>
      </c>
      <c r="L741" s="4">
        <v>15</v>
      </c>
      <c r="N741" s="186">
        <v>0</v>
      </c>
      <c r="P741" s="14">
        <v>13.4391</v>
      </c>
      <c r="R741" s="14">
        <v>8.8884000000000007</v>
      </c>
      <c r="T741" s="14">
        <v>1.569</v>
      </c>
      <c r="V741" s="17">
        <v>0</v>
      </c>
      <c r="X741" s="17">
        <v>525694</v>
      </c>
      <c r="Z741" s="17">
        <v>439578</v>
      </c>
      <c r="AB741" s="17">
        <v>86116</v>
      </c>
      <c r="AD741" s="17">
        <v>35973</v>
      </c>
      <c r="AF741" s="17">
        <v>32709</v>
      </c>
      <c r="AH741" s="17">
        <v>3264</v>
      </c>
      <c r="AJ741" s="17">
        <v>0</v>
      </c>
      <c r="AL741" s="17">
        <v>0</v>
      </c>
      <c r="AN741" s="17">
        <v>0</v>
      </c>
      <c r="AP741" s="172">
        <v>0</v>
      </c>
      <c r="AR741" s="17">
        <v>51322</v>
      </c>
      <c r="AT741" s="17">
        <v>456171</v>
      </c>
      <c r="AV741" s="185">
        <v>0</v>
      </c>
      <c r="AW741" s="1" t="s">
        <v>5655</v>
      </c>
      <c r="AX741" s="1" t="str">
        <f t="shared" si="11"/>
        <v>No</v>
      </c>
    </row>
    <row r="742" spans="1:50" x14ac:dyDescent="0.2">
      <c r="A742" s="1" t="s">
        <v>973</v>
      </c>
      <c r="B742" s="1" t="s">
        <v>974</v>
      </c>
      <c r="C742" s="1" t="s">
        <v>20</v>
      </c>
      <c r="D742" s="174">
        <v>9211</v>
      </c>
      <c r="E742" s="177">
        <v>90211</v>
      </c>
      <c r="F742" s="1" t="s">
        <v>242</v>
      </c>
      <c r="G742" s="1" t="s">
        <v>192</v>
      </c>
      <c r="H742" s="17">
        <v>12150996</v>
      </c>
      <c r="I742" s="12">
        <v>77</v>
      </c>
      <c r="J742" s="1" t="s">
        <v>11</v>
      </c>
      <c r="K742" s="1" t="s">
        <v>12</v>
      </c>
      <c r="L742" s="4">
        <v>77</v>
      </c>
      <c r="N742" s="186">
        <v>0</v>
      </c>
      <c r="P742" s="14">
        <v>6.4358000000000004</v>
      </c>
      <c r="R742" s="14">
        <v>1.9817</v>
      </c>
      <c r="T742" s="14">
        <v>39.753</v>
      </c>
      <c r="V742" s="17">
        <v>1610641</v>
      </c>
      <c r="X742" s="17">
        <v>1718228</v>
      </c>
      <c r="Z742" s="17">
        <v>1559277</v>
      </c>
      <c r="AB742" s="17">
        <v>158951</v>
      </c>
      <c r="AD742" s="17">
        <v>262683</v>
      </c>
      <c r="AF742" s="17">
        <v>242280</v>
      </c>
      <c r="AH742" s="17">
        <v>20403</v>
      </c>
      <c r="AJ742" s="17">
        <v>0</v>
      </c>
      <c r="AL742" s="17">
        <v>0</v>
      </c>
      <c r="AN742" s="17">
        <v>0</v>
      </c>
      <c r="AP742" s="172">
        <v>0</v>
      </c>
      <c r="AR742" s="17">
        <v>9631356</v>
      </c>
      <c r="AT742" s="17">
        <v>19086458</v>
      </c>
      <c r="AV742" s="185">
        <v>190</v>
      </c>
      <c r="AW742" s="1" t="s">
        <v>5655</v>
      </c>
      <c r="AX742" s="1" t="str">
        <f t="shared" si="11"/>
        <v>No</v>
      </c>
    </row>
    <row r="743" spans="1:50" x14ac:dyDescent="0.2">
      <c r="A743" s="1" t="s">
        <v>451</v>
      </c>
      <c r="B743" s="1" t="s">
        <v>452</v>
      </c>
      <c r="C743" s="1" t="s">
        <v>81</v>
      </c>
      <c r="D743" s="174">
        <v>3025</v>
      </c>
      <c r="E743" s="177">
        <v>30025</v>
      </c>
      <c r="F743" s="1" t="s">
        <v>196</v>
      </c>
      <c r="G743" s="1" t="s">
        <v>192</v>
      </c>
      <c r="H743" s="17">
        <v>381502</v>
      </c>
      <c r="I743" s="12">
        <v>77</v>
      </c>
      <c r="J743" s="1" t="s">
        <v>11</v>
      </c>
      <c r="K743" s="1" t="s">
        <v>8</v>
      </c>
      <c r="L743" s="4">
        <v>26</v>
      </c>
      <c r="N743" s="186">
        <v>0</v>
      </c>
      <c r="P743" s="14">
        <v>13.734400000000001</v>
      </c>
      <c r="R743" s="14">
        <v>5.0660999999999996</v>
      </c>
      <c r="S743" s="12" t="s">
        <v>102</v>
      </c>
      <c r="T743" s="14">
        <v>13.500400000000001</v>
      </c>
      <c r="V743" s="17">
        <v>952918</v>
      </c>
      <c r="X743" s="17">
        <v>1101906</v>
      </c>
      <c r="Z743" s="17">
        <v>952275</v>
      </c>
      <c r="AB743" s="17">
        <v>149631</v>
      </c>
      <c r="AC743" s="12" t="s">
        <v>101</v>
      </c>
      <c r="AD743" s="17">
        <v>108738</v>
      </c>
      <c r="AF743" s="17">
        <v>69335</v>
      </c>
      <c r="AH743" s="17">
        <v>39403</v>
      </c>
      <c r="AI743" s="12" t="s">
        <v>101</v>
      </c>
      <c r="AJ743" s="17">
        <v>0</v>
      </c>
      <c r="AL743" s="17">
        <v>0</v>
      </c>
      <c r="AN743" s="17">
        <v>0</v>
      </c>
      <c r="AP743" s="172">
        <v>0</v>
      </c>
      <c r="AR743" s="17">
        <v>936048</v>
      </c>
      <c r="AT743" s="17">
        <v>4742159</v>
      </c>
      <c r="AU743" s="1" t="s">
        <v>102</v>
      </c>
      <c r="AV743" s="185">
        <v>290.89999999999998</v>
      </c>
      <c r="AW743" s="1" t="s">
        <v>5655</v>
      </c>
      <c r="AX743" s="1" t="str">
        <f t="shared" si="11"/>
        <v>Yes</v>
      </c>
    </row>
    <row r="744" spans="1:50" x14ac:dyDescent="0.2">
      <c r="A744" s="1" t="s">
        <v>2544</v>
      </c>
      <c r="B744" s="1" t="s">
        <v>2444</v>
      </c>
      <c r="C744" s="1" t="s">
        <v>40</v>
      </c>
      <c r="D744" s="174" t="s">
        <v>2545</v>
      </c>
      <c r="E744" s="177" t="s">
        <v>2546</v>
      </c>
      <c r="F744" s="1" t="s">
        <v>194</v>
      </c>
      <c r="G744" s="1" t="s">
        <v>229</v>
      </c>
      <c r="H744" s="17">
        <v>0</v>
      </c>
      <c r="I744" s="12">
        <v>77</v>
      </c>
      <c r="J744" s="1" t="s">
        <v>10</v>
      </c>
      <c r="K744" s="1" t="s">
        <v>8</v>
      </c>
      <c r="L744" s="4">
        <v>77</v>
      </c>
      <c r="N744" s="186">
        <v>0</v>
      </c>
      <c r="P744" s="14">
        <v>21.0275</v>
      </c>
      <c r="R744" s="14">
        <v>0</v>
      </c>
      <c r="T744" s="14">
        <v>1.8029999999999999</v>
      </c>
      <c r="V744" s="17">
        <v>0</v>
      </c>
      <c r="X744" s="17">
        <v>0</v>
      </c>
      <c r="Z744" s="17">
        <v>2915754</v>
      </c>
      <c r="AB744" s="17">
        <v>0</v>
      </c>
      <c r="AD744" s="17">
        <v>0</v>
      </c>
      <c r="AF744" s="17">
        <v>138664</v>
      </c>
      <c r="AH744" s="17">
        <v>0</v>
      </c>
      <c r="AJ744" s="17">
        <v>0</v>
      </c>
      <c r="AL744" s="17">
        <v>0</v>
      </c>
      <c r="AN744" s="17">
        <v>0</v>
      </c>
      <c r="AP744" s="172">
        <v>0</v>
      </c>
      <c r="AR744" s="17">
        <v>250015</v>
      </c>
      <c r="AT744" s="17">
        <v>0</v>
      </c>
      <c r="AV744" s="185">
        <v>0</v>
      </c>
      <c r="AW744" s="1" t="s">
        <v>5655</v>
      </c>
      <c r="AX744" s="1" t="str">
        <f t="shared" si="11"/>
        <v>No</v>
      </c>
    </row>
    <row r="745" spans="1:50" x14ac:dyDescent="0.2">
      <c r="A745" s="1" t="s">
        <v>363</v>
      </c>
      <c r="B745" s="1" t="s">
        <v>364</v>
      </c>
      <c r="C745" s="1" t="s">
        <v>88</v>
      </c>
      <c r="D745" s="174">
        <v>4001</v>
      </c>
      <c r="E745" s="177">
        <v>40001</v>
      </c>
      <c r="F745" s="1" t="s">
        <v>194</v>
      </c>
      <c r="G745" s="1" t="s">
        <v>192</v>
      </c>
      <c r="H745" s="17">
        <v>381112</v>
      </c>
      <c r="I745" s="12">
        <v>77</v>
      </c>
      <c r="J745" s="1" t="s">
        <v>82</v>
      </c>
      <c r="K745" s="1" t="s">
        <v>8</v>
      </c>
      <c r="L745" s="4">
        <v>2</v>
      </c>
      <c r="N745" s="186">
        <v>2</v>
      </c>
      <c r="P745" s="14">
        <v>2.8028</v>
      </c>
      <c r="R745" s="14">
        <v>1</v>
      </c>
      <c r="T745" s="14">
        <v>69.915499999999994</v>
      </c>
      <c r="V745" s="17">
        <v>19625</v>
      </c>
      <c r="X745" s="17">
        <v>19625</v>
      </c>
      <c r="Z745" s="17">
        <v>19625</v>
      </c>
      <c r="AB745" s="17">
        <v>0</v>
      </c>
      <c r="AD745" s="17">
        <v>7002</v>
      </c>
      <c r="AF745" s="17">
        <v>7002</v>
      </c>
      <c r="AH745" s="17">
        <v>0</v>
      </c>
      <c r="AJ745" s="17">
        <v>19625</v>
      </c>
      <c r="AL745" s="17">
        <v>19625</v>
      </c>
      <c r="AN745" s="17">
        <v>7002</v>
      </c>
      <c r="AP745" s="172">
        <v>7002</v>
      </c>
      <c r="AR745" s="17">
        <v>489548</v>
      </c>
      <c r="AT745" s="17">
        <v>489548</v>
      </c>
      <c r="AV745" s="185">
        <v>1.72</v>
      </c>
      <c r="AW745" s="1" t="s">
        <v>5655</v>
      </c>
      <c r="AX745" s="1" t="str">
        <f t="shared" si="11"/>
        <v>No</v>
      </c>
    </row>
    <row r="746" spans="1:50" x14ac:dyDescent="0.2">
      <c r="A746" s="1" t="s">
        <v>5993</v>
      </c>
      <c r="B746" s="1" t="s">
        <v>561</v>
      </c>
      <c r="C746" s="1" t="s">
        <v>88</v>
      </c>
      <c r="D746" s="174">
        <v>4002</v>
      </c>
      <c r="E746" s="177">
        <v>40002</v>
      </c>
      <c r="F746" s="1" t="s">
        <v>194</v>
      </c>
      <c r="G746" s="1" t="s">
        <v>192</v>
      </c>
      <c r="H746" s="17">
        <v>558696</v>
      </c>
      <c r="I746" s="12">
        <v>76</v>
      </c>
      <c r="J746" s="1" t="s">
        <v>10</v>
      </c>
      <c r="K746" s="1" t="s">
        <v>8</v>
      </c>
      <c r="L746" s="4">
        <v>21</v>
      </c>
      <c r="N746" s="186">
        <v>0</v>
      </c>
      <c r="P746" s="14">
        <v>13.464399999999999</v>
      </c>
      <c r="R746" s="14">
        <v>7.7531999999999996</v>
      </c>
      <c r="T746" s="14">
        <v>1.9368000000000001</v>
      </c>
      <c r="V746" s="17">
        <v>0</v>
      </c>
      <c r="X746" s="17">
        <v>485503</v>
      </c>
      <c r="Z746" s="17">
        <v>419847</v>
      </c>
      <c r="AB746" s="17">
        <v>65656</v>
      </c>
      <c r="AD746" s="17">
        <v>37595</v>
      </c>
      <c r="AF746" s="17">
        <v>31182</v>
      </c>
      <c r="AH746" s="17">
        <v>6413</v>
      </c>
      <c r="AJ746" s="17">
        <v>0</v>
      </c>
      <c r="AL746" s="17">
        <v>0</v>
      </c>
      <c r="AN746" s="17">
        <v>0</v>
      </c>
      <c r="AP746" s="172">
        <v>0</v>
      </c>
      <c r="AR746" s="17">
        <v>60392</v>
      </c>
      <c r="AT746" s="17">
        <v>468231</v>
      </c>
      <c r="AV746" s="185">
        <v>0</v>
      </c>
      <c r="AW746" s="1" t="s">
        <v>5655</v>
      </c>
      <c r="AX746" s="1" t="str">
        <f t="shared" si="11"/>
        <v>No</v>
      </c>
    </row>
    <row r="747" spans="1:50" x14ac:dyDescent="0.2">
      <c r="A747" s="1" t="s">
        <v>5993</v>
      </c>
      <c r="B747" s="1" t="s">
        <v>561</v>
      </c>
      <c r="C747" s="1" t="s">
        <v>88</v>
      </c>
      <c r="D747" s="174">
        <v>4002</v>
      </c>
      <c r="E747" s="177">
        <v>40002</v>
      </c>
      <c r="F747" s="1" t="s">
        <v>194</v>
      </c>
      <c r="G747" s="1" t="s">
        <v>192</v>
      </c>
      <c r="H747" s="17">
        <v>558696</v>
      </c>
      <c r="I747" s="12">
        <v>76</v>
      </c>
      <c r="J747" s="1" t="s">
        <v>11</v>
      </c>
      <c r="K747" s="1" t="s">
        <v>8</v>
      </c>
      <c r="L747" s="4">
        <v>55</v>
      </c>
      <c r="N747" s="186">
        <v>0</v>
      </c>
      <c r="P747" s="14">
        <v>12.650499999999999</v>
      </c>
      <c r="R747" s="14">
        <v>2.96</v>
      </c>
      <c r="T747" s="14">
        <v>12.5031</v>
      </c>
      <c r="V747" s="17">
        <v>2670623</v>
      </c>
      <c r="X747" s="17">
        <v>2850118</v>
      </c>
      <c r="Z747" s="17">
        <v>2665278</v>
      </c>
      <c r="AB747" s="17">
        <v>184840</v>
      </c>
      <c r="AD747" s="17">
        <v>217792</v>
      </c>
      <c r="AF747" s="17">
        <v>210686</v>
      </c>
      <c r="AH747" s="17">
        <v>7106</v>
      </c>
      <c r="AJ747" s="17">
        <v>0</v>
      </c>
      <c r="AL747" s="17">
        <v>0</v>
      </c>
      <c r="AN747" s="17">
        <v>0</v>
      </c>
      <c r="AP747" s="172">
        <v>0</v>
      </c>
      <c r="AR747" s="17">
        <v>2634231</v>
      </c>
      <c r="AT747" s="17">
        <v>7797324</v>
      </c>
      <c r="AV747" s="185">
        <v>308</v>
      </c>
      <c r="AW747" s="1" t="s">
        <v>5655</v>
      </c>
      <c r="AX747" s="1" t="str">
        <f t="shared" si="11"/>
        <v>No</v>
      </c>
    </row>
    <row r="748" spans="1:50" x14ac:dyDescent="0.2">
      <c r="A748" s="1" t="s">
        <v>5994</v>
      </c>
      <c r="B748" s="1" t="s">
        <v>350</v>
      </c>
      <c r="C748" s="1" t="s">
        <v>79</v>
      </c>
      <c r="D748" s="174">
        <v>6017</v>
      </c>
      <c r="E748" s="177">
        <v>60017</v>
      </c>
      <c r="F748" s="1" t="s">
        <v>194</v>
      </c>
      <c r="G748" s="1" t="s">
        <v>192</v>
      </c>
      <c r="H748" s="17">
        <v>861505</v>
      </c>
      <c r="I748" s="12">
        <v>75</v>
      </c>
      <c r="J748" s="1" t="s">
        <v>13</v>
      </c>
      <c r="K748" s="1" t="s">
        <v>12</v>
      </c>
      <c r="L748" s="4">
        <v>2</v>
      </c>
      <c r="N748" s="186">
        <v>0</v>
      </c>
      <c r="P748" s="14">
        <v>35.777299999999997</v>
      </c>
      <c r="R748" s="14">
        <v>31.0901</v>
      </c>
      <c r="T748" s="14">
        <v>4.0568</v>
      </c>
      <c r="V748" s="17">
        <v>0</v>
      </c>
      <c r="X748" s="17">
        <v>30840</v>
      </c>
      <c r="Z748" s="17">
        <v>30840</v>
      </c>
      <c r="AB748" s="17">
        <v>0</v>
      </c>
      <c r="AD748" s="17">
        <v>862</v>
      </c>
      <c r="AF748" s="17">
        <v>862</v>
      </c>
      <c r="AH748" s="17">
        <v>0</v>
      </c>
      <c r="AJ748" s="17">
        <v>0</v>
      </c>
      <c r="AL748" s="17">
        <v>0</v>
      </c>
      <c r="AN748" s="17">
        <v>0</v>
      </c>
      <c r="AP748" s="172">
        <v>0</v>
      </c>
      <c r="AR748" s="17">
        <v>3497</v>
      </c>
      <c r="AT748" s="17">
        <v>108722</v>
      </c>
      <c r="AV748" s="185">
        <v>0</v>
      </c>
      <c r="AW748" s="1" t="s">
        <v>5655</v>
      </c>
      <c r="AX748" s="1" t="str">
        <f t="shared" si="11"/>
        <v>No</v>
      </c>
    </row>
    <row r="749" spans="1:50" x14ac:dyDescent="0.2">
      <c r="A749" s="1" t="s">
        <v>319</v>
      </c>
      <c r="B749" s="1" t="s">
        <v>320</v>
      </c>
      <c r="C749" s="1" t="s">
        <v>89</v>
      </c>
      <c r="D749" s="174">
        <v>6059</v>
      </c>
      <c r="E749" s="177">
        <v>60059</v>
      </c>
      <c r="F749" s="1" t="s">
        <v>196</v>
      </c>
      <c r="G749" s="1" t="s">
        <v>192</v>
      </c>
      <c r="H749" s="17">
        <v>171345</v>
      </c>
      <c r="I749" s="12">
        <v>75</v>
      </c>
      <c r="J749" s="1" t="s">
        <v>10</v>
      </c>
      <c r="K749" s="1" t="s">
        <v>8</v>
      </c>
      <c r="L749" s="4">
        <v>48</v>
      </c>
      <c r="N749" s="186">
        <v>0</v>
      </c>
      <c r="P749" s="14">
        <v>21.363700000000001</v>
      </c>
      <c r="R749" s="14">
        <v>15.5</v>
      </c>
      <c r="T749" s="14">
        <v>1.6911</v>
      </c>
      <c r="V749" s="17">
        <v>0</v>
      </c>
      <c r="X749" s="17">
        <v>1108891</v>
      </c>
      <c r="Z749" s="17">
        <v>832139</v>
      </c>
      <c r="AB749" s="17">
        <v>276752</v>
      </c>
      <c r="AD749" s="17">
        <v>47766</v>
      </c>
      <c r="AF749" s="17">
        <v>38951</v>
      </c>
      <c r="AH749" s="17">
        <v>8815</v>
      </c>
      <c r="AJ749" s="17">
        <v>0</v>
      </c>
      <c r="AL749" s="17">
        <v>0</v>
      </c>
      <c r="AN749" s="17">
        <v>0</v>
      </c>
      <c r="AP749" s="172">
        <v>0</v>
      </c>
      <c r="AR749" s="17">
        <v>65871</v>
      </c>
      <c r="AT749" s="17">
        <v>1021000</v>
      </c>
      <c r="AV749" s="185">
        <v>0</v>
      </c>
      <c r="AW749" s="1" t="s">
        <v>5655</v>
      </c>
      <c r="AX749" s="1" t="str">
        <f t="shared" si="11"/>
        <v>No</v>
      </c>
    </row>
    <row r="750" spans="1:50" x14ac:dyDescent="0.2">
      <c r="A750" s="1" t="s">
        <v>5994</v>
      </c>
      <c r="B750" s="1" t="s">
        <v>350</v>
      </c>
      <c r="C750" s="1" t="s">
        <v>79</v>
      </c>
      <c r="D750" s="174">
        <v>6017</v>
      </c>
      <c r="E750" s="177">
        <v>60017</v>
      </c>
      <c r="F750" s="1" t="s">
        <v>194</v>
      </c>
      <c r="G750" s="1" t="s">
        <v>192</v>
      </c>
      <c r="H750" s="17">
        <v>861505</v>
      </c>
      <c r="I750" s="12">
        <v>75</v>
      </c>
      <c r="J750" s="1" t="s">
        <v>15</v>
      </c>
      <c r="K750" s="1" t="s">
        <v>12</v>
      </c>
      <c r="L750" s="4">
        <v>5</v>
      </c>
      <c r="N750" s="186">
        <v>0</v>
      </c>
      <c r="P750" s="14">
        <v>17.6709</v>
      </c>
      <c r="R750" s="14">
        <v>5.9984000000000002</v>
      </c>
      <c r="T750" s="14">
        <v>3.6295000000000002</v>
      </c>
      <c r="V750" s="17">
        <v>0</v>
      </c>
      <c r="X750" s="17">
        <v>0</v>
      </c>
      <c r="Z750" s="17">
        <v>33769</v>
      </c>
      <c r="AB750" s="17">
        <v>0</v>
      </c>
      <c r="AD750" s="17">
        <v>0</v>
      </c>
      <c r="AF750" s="17">
        <v>1911</v>
      </c>
      <c r="AH750" s="17">
        <v>0</v>
      </c>
      <c r="AJ750" s="17">
        <v>0</v>
      </c>
      <c r="AL750" s="17">
        <v>0</v>
      </c>
      <c r="AN750" s="17">
        <v>0</v>
      </c>
      <c r="AP750" s="172">
        <v>0</v>
      </c>
      <c r="AR750" s="17">
        <v>6936</v>
      </c>
      <c r="AT750" s="17">
        <v>41605</v>
      </c>
      <c r="AV750" s="185">
        <v>0</v>
      </c>
      <c r="AW750" s="1" t="s">
        <v>5655</v>
      </c>
      <c r="AX750" s="1" t="str">
        <f t="shared" si="11"/>
        <v>No</v>
      </c>
    </row>
    <row r="751" spans="1:50" x14ac:dyDescent="0.2">
      <c r="A751" s="1" t="s">
        <v>5220</v>
      </c>
      <c r="B751" s="1" t="s">
        <v>339</v>
      </c>
      <c r="C751" s="1" t="s">
        <v>89</v>
      </c>
      <c r="E751" s="177" t="s">
        <v>5221</v>
      </c>
      <c r="F751" s="1" t="s">
        <v>196</v>
      </c>
      <c r="G751" s="1" t="s">
        <v>229</v>
      </c>
      <c r="H751" s="17">
        <v>0</v>
      </c>
      <c r="I751" s="12">
        <v>75</v>
      </c>
      <c r="J751" s="1" t="s">
        <v>10</v>
      </c>
      <c r="K751" s="1" t="s">
        <v>8</v>
      </c>
      <c r="L751" s="4">
        <v>51</v>
      </c>
      <c r="N751" s="186">
        <v>0</v>
      </c>
      <c r="P751" s="14">
        <v>13.164999999999999</v>
      </c>
      <c r="R751" s="14">
        <v>0</v>
      </c>
      <c r="T751" s="14">
        <v>1.6910000000000001</v>
      </c>
      <c r="V751" s="17">
        <v>0</v>
      </c>
      <c r="X751" s="17">
        <v>0</v>
      </c>
      <c r="Z751" s="17">
        <v>621614</v>
      </c>
      <c r="AB751" s="17">
        <v>0</v>
      </c>
      <c r="AD751" s="17">
        <v>0</v>
      </c>
      <c r="AF751" s="17">
        <v>47217</v>
      </c>
      <c r="AH751" s="17">
        <v>0</v>
      </c>
      <c r="AJ751" s="17">
        <v>0</v>
      </c>
      <c r="AL751" s="17">
        <v>0</v>
      </c>
      <c r="AN751" s="17">
        <v>0</v>
      </c>
      <c r="AP751" s="172">
        <v>0</v>
      </c>
      <c r="AR751" s="17">
        <v>79846</v>
      </c>
      <c r="AT751" s="17">
        <v>0</v>
      </c>
      <c r="AV751" s="185">
        <v>0</v>
      </c>
      <c r="AW751" s="1" t="s">
        <v>5655</v>
      </c>
      <c r="AX751" s="1" t="str">
        <f t="shared" si="11"/>
        <v>No</v>
      </c>
    </row>
    <row r="752" spans="1:50" x14ac:dyDescent="0.2">
      <c r="A752" s="1" t="s">
        <v>5994</v>
      </c>
      <c r="B752" s="1" t="s">
        <v>350</v>
      </c>
      <c r="C752" s="1" t="s">
        <v>79</v>
      </c>
      <c r="D752" s="174">
        <v>6017</v>
      </c>
      <c r="E752" s="177">
        <v>60017</v>
      </c>
      <c r="F752" s="1" t="s">
        <v>194</v>
      </c>
      <c r="G752" s="1" t="s">
        <v>192</v>
      </c>
      <c r="H752" s="17">
        <v>861505</v>
      </c>
      <c r="I752" s="12">
        <v>75</v>
      </c>
      <c r="J752" s="1" t="s">
        <v>11</v>
      </c>
      <c r="K752" s="1" t="s">
        <v>8</v>
      </c>
      <c r="L752" s="4">
        <v>49</v>
      </c>
      <c r="N752" s="186">
        <v>0</v>
      </c>
      <c r="P752" s="14">
        <v>15.3116</v>
      </c>
      <c r="R752" s="14">
        <v>5.0037000000000003</v>
      </c>
      <c r="T752" s="14">
        <v>15.9566</v>
      </c>
      <c r="V752" s="17">
        <v>2843371</v>
      </c>
      <c r="X752" s="17">
        <v>2866192</v>
      </c>
      <c r="Z752" s="17">
        <v>2839255</v>
      </c>
      <c r="AB752" s="17">
        <v>26937</v>
      </c>
      <c r="AD752" s="17">
        <v>186842</v>
      </c>
      <c r="AF752" s="17">
        <v>185432</v>
      </c>
      <c r="AH752" s="17">
        <v>1410</v>
      </c>
      <c r="AJ752" s="17">
        <v>0</v>
      </c>
      <c r="AL752" s="17">
        <v>0</v>
      </c>
      <c r="AN752" s="17">
        <v>0</v>
      </c>
      <c r="AP752" s="172">
        <v>0</v>
      </c>
      <c r="AR752" s="17">
        <v>2958863</v>
      </c>
      <c r="AT752" s="17">
        <v>14805352</v>
      </c>
      <c r="AV752" s="185">
        <v>468.5</v>
      </c>
      <c r="AW752" s="1" t="s">
        <v>5655</v>
      </c>
      <c r="AX752" s="1" t="str">
        <f t="shared" si="11"/>
        <v>No</v>
      </c>
    </row>
    <row r="753" spans="1:50" x14ac:dyDescent="0.2">
      <c r="A753" s="1" t="s">
        <v>5994</v>
      </c>
      <c r="B753" s="1" t="s">
        <v>350</v>
      </c>
      <c r="C753" s="1" t="s">
        <v>79</v>
      </c>
      <c r="D753" s="174">
        <v>6017</v>
      </c>
      <c r="E753" s="177">
        <v>60017</v>
      </c>
      <c r="F753" s="1" t="s">
        <v>194</v>
      </c>
      <c r="G753" s="1" t="s">
        <v>192</v>
      </c>
      <c r="H753" s="17">
        <v>861505</v>
      </c>
      <c r="I753" s="12">
        <v>75</v>
      </c>
      <c r="J753" s="1" t="s">
        <v>10</v>
      </c>
      <c r="K753" s="1" t="s">
        <v>8</v>
      </c>
      <c r="L753" s="4">
        <v>17</v>
      </c>
      <c r="N753" s="186">
        <v>0</v>
      </c>
      <c r="P753" s="14">
        <v>17.485800000000001</v>
      </c>
      <c r="R753" s="14">
        <v>8.9236000000000004</v>
      </c>
      <c r="T753" s="14">
        <v>1.7557</v>
      </c>
      <c r="V753" s="17">
        <v>0</v>
      </c>
      <c r="X753" s="17">
        <v>627099</v>
      </c>
      <c r="Z753" s="17">
        <v>529401</v>
      </c>
      <c r="AB753" s="17">
        <v>97698</v>
      </c>
      <c r="AD753" s="17">
        <v>35871</v>
      </c>
      <c r="AF753" s="17">
        <v>30276</v>
      </c>
      <c r="AH753" s="17">
        <v>5595</v>
      </c>
      <c r="AJ753" s="17">
        <v>0</v>
      </c>
      <c r="AL753" s="17">
        <v>0</v>
      </c>
      <c r="AN753" s="17">
        <v>0</v>
      </c>
      <c r="AP753" s="172">
        <v>0</v>
      </c>
      <c r="AR753" s="17">
        <v>53155</v>
      </c>
      <c r="AT753" s="17">
        <v>474335</v>
      </c>
      <c r="AV753" s="185">
        <v>0</v>
      </c>
      <c r="AW753" s="1" t="s">
        <v>5655</v>
      </c>
      <c r="AX753" s="1" t="str">
        <f t="shared" si="11"/>
        <v>No</v>
      </c>
    </row>
    <row r="754" spans="1:50" x14ac:dyDescent="0.2">
      <c r="A754" s="1" t="s">
        <v>5220</v>
      </c>
      <c r="B754" s="1" t="s">
        <v>339</v>
      </c>
      <c r="C754" s="1" t="s">
        <v>89</v>
      </c>
      <c r="E754" s="177" t="s">
        <v>5221</v>
      </c>
      <c r="F754" s="1" t="s">
        <v>196</v>
      </c>
      <c r="G754" s="1" t="s">
        <v>229</v>
      </c>
      <c r="H754" s="17">
        <v>0</v>
      </c>
      <c r="I754" s="12">
        <v>75</v>
      </c>
      <c r="J754" s="1" t="s">
        <v>22</v>
      </c>
      <c r="K754" s="1" t="s">
        <v>8</v>
      </c>
      <c r="L754" s="4">
        <v>19</v>
      </c>
      <c r="N754" s="186">
        <v>0</v>
      </c>
      <c r="P754" s="14">
        <v>24.0944</v>
      </c>
      <c r="R754" s="14">
        <v>0</v>
      </c>
      <c r="T754" s="14">
        <v>3.8273999999999999</v>
      </c>
      <c r="V754" s="17">
        <v>0</v>
      </c>
      <c r="X754" s="17">
        <v>0</v>
      </c>
      <c r="Z754" s="17">
        <v>704808</v>
      </c>
      <c r="AB754" s="17">
        <v>0</v>
      </c>
      <c r="AD754" s="17">
        <v>0</v>
      </c>
      <c r="AF754" s="17">
        <v>29252</v>
      </c>
      <c r="AH754" s="17">
        <v>0</v>
      </c>
      <c r="AJ754" s="17">
        <v>0</v>
      </c>
      <c r="AL754" s="17">
        <v>0</v>
      </c>
      <c r="AN754" s="17">
        <v>0</v>
      </c>
      <c r="AP754" s="172">
        <v>0</v>
      </c>
      <c r="AR754" s="17">
        <v>111958</v>
      </c>
      <c r="AT754" s="17">
        <v>0</v>
      </c>
      <c r="AV754" s="185">
        <v>0</v>
      </c>
      <c r="AW754" s="1" t="s">
        <v>5655</v>
      </c>
      <c r="AX754" s="1" t="str">
        <f t="shared" si="11"/>
        <v>No</v>
      </c>
    </row>
    <row r="755" spans="1:50" x14ac:dyDescent="0.2">
      <c r="A755" s="1" t="s">
        <v>319</v>
      </c>
      <c r="B755" s="1" t="s">
        <v>320</v>
      </c>
      <c r="C755" s="1" t="s">
        <v>89</v>
      </c>
      <c r="D755" s="174">
        <v>6059</v>
      </c>
      <c r="E755" s="177">
        <v>60059</v>
      </c>
      <c r="F755" s="1" t="s">
        <v>196</v>
      </c>
      <c r="G755" s="1" t="s">
        <v>192</v>
      </c>
      <c r="H755" s="17">
        <v>171345</v>
      </c>
      <c r="I755" s="12">
        <v>75</v>
      </c>
      <c r="J755" s="1" t="s">
        <v>11</v>
      </c>
      <c r="K755" s="1" t="s">
        <v>8</v>
      </c>
      <c r="L755" s="4">
        <v>27</v>
      </c>
      <c r="N755" s="186">
        <v>0</v>
      </c>
      <c r="P755" s="14">
        <v>17.3504</v>
      </c>
      <c r="R755" s="14">
        <v>6.39</v>
      </c>
      <c r="T755" s="14">
        <v>8.5210000000000008</v>
      </c>
      <c r="V755" s="17">
        <v>845864</v>
      </c>
      <c r="X755" s="17">
        <v>855167</v>
      </c>
      <c r="Z755" s="17">
        <v>830095</v>
      </c>
      <c r="AB755" s="17">
        <v>25072</v>
      </c>
      <c r="AD755" s="17">
        <v>48857</v>
      </c>
      <c r="AF755" s="17">
        <v>47843</v>
      </c>
      <c r="AH755" s="17">
        <v>1014</v>
      </c>
      <c r="AJ755" s="17">
        <v>0</v>
      </c>
      <c r="AL755" s="17">
        <v>0</v>
      </c>
      <c r="AN755" s="17">
        <v>0</v>
      </c>
      <c r="AP755" s="172">
        <v>0</v>
      </c>
      <c r="AR755" s="17">
        <v>407672</v>
      </c>
      <c r="AT755" s="17">
        <v>2605024</v>
      </c>
      <c r="AV755" s="185">
        <v>292.8</v>
      </c>
      <c r="AW755" s="1" t="s">
        <v>5655</v>
      </c>
      <c r="AX755" s="1" t="str">
        <f t="shared" si="11"/>
        <v>No</v>
      </c>
    </row>
    <row r="756" spans="1:50" x14ac:dyDescent="0.2">
      <c r="A756" s="1" t="s">
        <v>5994</v>
      </c>
      <c r="B756" s="1" t="s">
        <v>350</v>
      </c>
      <c r="C756" s="1" t="s">
        <v>79</v>
      </c>
      <c r="D756" s="174">
        <v>6017</v>
      </c>
      <c r="E756" s="177">
        <v>60017</v>
      </c>
      <c r="F756" s="1" t="s">
        <v>194</v>
      </c>
      <c r="G756" s="1" t="s">
        <v>192</v>
      </c>
      <c r="H756" s="17">
        <v>861505</v>
      </c>
      <c r="I756" s="12">
        <v>75</v>
      </c>
      <c r="J756" s="1" t="s">
        <v>23</v>
      </c>
      <c r="K756" s="1" t="s">
        <v>12</v>
      </c>
      <c r="L756" s="4">
        <v>2</v>
      </c>
      <c r="N756" s="186">
        <v>0</v>
      </c>
      <c r="P756" s="14">
        <v>4.0510999999999999</v>
      </c>
      <c r="R756" s="14">
        <v>2.3767999999999998</v>
      </c>
      <c r="T756" s="14">
        <v>9.8445999999999998</v>
      </c>
      <c r="V756" s="17">
        <v>4185</v>
      </c>
      <c r="X756" s="17">
        <v>3650</v>
      </c>
      <c r="Z756" s="17">
        <v>3650</v>
      </c>
      <c r="AB756" s="17">
        <v>0</v>
      </c>
      <c r="AD756" s="17">
        <v>901</v>
      </c>
      <c r="AF756" s="17">
        <v>901</v>
      </c>
      <c r="AH756" s="17">
        <v>0</v>
      </c>
      <c r="AJ756" s="17">
        <v>0</v>
      </c>
      <c r="AL756" s="17">
        <v>0</v>
      </c>
      <c r="AN756" s="17">
        <v>0</v>
      </c>
      <c r="AP756" s="172">
        <v>0</v>
      </c>
      <c r="AR756" s="17">
        <v>8870</v>
      </c>
      <c r="AT756" s="17">
        <v>21082</v>
      </c>
      <c r="AV756" s="185">
        <v>12.94</v>
      </c>
      <c r="AW756" s="1" t="s">
        <v>5655</v>
      </c>
      <c r="AX756" s="1" t="str">
        <f t="shared" si="11"/>
        <v>No</v>
      </c>
    </row>
    <row r="757" spans="1:50" x14ac:dyDescent="0.2">
      <c r="A757" s="1" t="s">
        <v>70</v>
      </c>
      <c r="B757" s="1" t="s">
        <v>207</v>
      </c>
      <c r="C757" s="1" t="s">
        <v>66</v>
      </c>
      <c r="D757" s="174">
        <v>2149</v>
      </c>
      <c r="E757" s="177">
        <v>20149</v>
      </c>
      <c r="F757" s="1" t="s">
        <v>208</v>
      </c>
      <c r="G757" s="1" t="s">
        <v>192</v>
      </c>
      <c r="H757" s="17">
        <v>18351295</v>
      </c>
      <c r="I757" s="12">
        <v>75</v>
      </c>
      <c r="J757" s="1" t="s">
        <v>22</v>
      </c>
      <c r="K757" s="1" t="s">
        <v>8</v>
      </c>
      <c r="L757" s="4">
        <v>75</v>
      </c>
      <c r="N757" s="186">
        <v>0</v>
      </c>
      <c r="P757" s="14">
        <v>24.912099999999999</v>
      </c>
      <c r="R757" s="14">
        <v>25.0854</v>
      </c>
      <c r="T757" s="14">
        <v>15.9239</v>
      </c>
      <c r="V757" s="17">
        <v>3200412</v>
      </c>
      <c r="X757" s="17">
        <v>3523076</v>
      </c>
      <c r="Z757" s="17">
        <v>3123903</v>
      </c>
      <c r="AB757" s="17">
        <v>399173</v>
      </c>
      <c r="AD757" s="17">
        <v>160371</v>
      </c>
      <c r="AF757" s="17">
        <v>125397</v>
      </c>
      <c r="AH757" s="17">
        <v>34974</v>
      </c>
      <c r="AJ757" s="17">
        <v>0</v>
      </c>
      <c r="AL757" s="17">
        <v>0</v>
      </c>
      <c r="AN757" s="17">
        <v>0</v>
      </c>
      <c r="AP757" s="172">
        <v>0</v>
      </c>
      <c r="AR757" s="17">
        <v>1996805</v>
      </c>
      <c r="AT757" s="17">
        <v>50090570</v>
      </c>
      <c r="AV757" s="185">
        <v>404.2</v>
      </c>
      <c r="AW757" s="1" t="s">
        <v>5655</v>
      </c>
      <c r="AX757" s="1" t="str">
        <f t="shared" si="11"/>
        <v>No</v>
      </c>
    </row>
    <row r="758" spans="1:50" x14ac:dyDescent="0.2">
      <c r="A758" s="1" t="s">
        <v>5220</v>
      </c>
      <c r="B758" s="1" t="s">
        <v>339</v>
      </c>
      <c r="C758" s="1" t="s">
        <v>89</v>
      </c>
      <c r="E758" s="177" t="s">
        <v>5221</v>
      </c>
      <c r="F758" s="1" t="s">
        <v>196</v>
      </c>
      <c r="G758" s="1" t="s">
        <v>229</v>
      </c>
      <c r="H758" s="17">
        <v>0</v>
      </c>
      <c r="I758" s="12">
        <v>75</v>
      </c>
      <c r="J758" s="1" t="s">
        <v>11</v>
      </c>
      <c r="K758" s="1" t="s">
        <v>8</v>
      </c>
      <c r="L758" s="4">
        <v>5</v>
      </c>
      <c r="N758" s="186">
        <v>0</v>
      </c>
      <c r="P758" s="14">
        <v>10.9389</v>
      </c>
      <c r="R758" s="14">
        <v>0</v>
      </c>
      <c r="T758" s="14">
        <v>3.1739000000000002</v>
      </c>
      <c r="V758" s="17">
        <v>0</v>
      </c>
      <c r="X758" s="17">
        <v>0</v>
      </c>
      <c r="Z758" s="17">
        <v>125360</v>
      </c>
      <c r="AB758" s="17">
        <v>0</v>
      </c>
      <c r="AD758" s="17">
        <v>0</v>
      </c>
      <c r="AF758" s="17">
        <v>11460</v>
      </c>
      <c r="AH758" s="17">
        <v>0</v>
      </c>
      <c r="AJ758" s="17">
        <v>0</v>
      </c>
      <c r="AL758" s="17">
        <v>0</v>
      </c>
      <c r="AN758" s="17">
        <v>0</v>
      </c>
      <c r="AP758" s="172">
        <v>0</v>
      </c>
      <c r="AR758" s="17">
        <v>36373</v>
      </c>
      <c r="AT758" s="17">
        <v>0</v>
      </c>
      <c r="AV758" s="185">
        <v>0</v>
      </c>
      <c r="AW758" s="1" t="s">
        <v>5655</v>
      </c>
      <c r="AX758" s="1" t="str">
        <f t="shared" si="11"/>
        <v>No</v>
      </c>
    </row>
    <row r="759" spans="1:50" x14ac:dyDescent="0.2">
      <c r="A759" s="1" t="s">
        <v>282</v>
      </c>
      <c r="B759" s="1" t="s">
        <v>283</v>
      </c>
      <c r="C759" s="1" t="s">
        <v>20</v>
      </c>
      <c r="D759" s="174">
        <v>9121</v>
      </c>
      <c r="E759" s="177">
        <v>90121</v>
      </c>
      <c r="F759" s="1" t="s">
        <v>196</v>
      </c>
      <c r="G759" s="1" t="s">
        <v>192</v>
      </c>
      <c r="H759" s="17">
        <v>341219</v>
      </c>
      <c r="I759" s="12">
        <v>74</v>
      </c>
      <c r="J759" s="1" t="s">
        <v>11</v>
      </c>
      <c r="K759" s="1" t="s">
        <v>12</v>
      </c>
      <c r="L759" s="4">
        <v>36</v>
      </c>
      <c r="N759" s="186">
        <v>0</v>
      </c>
      <c r="P759" s="14">
        <v>15.0306</v>
      </c>
      <c r="R759" s="14">
        <v>6.7553000000000001</v>
      </c>
      <c r="T759" s="14">
        <v>14.4871</v>
      </c>
      <c r="V759" s="17">
        <v>2255843</v>
      </c>
      <c r="X759" s="17">
        <v>2431219</v>
      </c>
      <c r="Z759" s="17">
        <v>2247937</v>
      </c>
      <c r="AB759" s="17">
        <v>183282</v>
      </c>
      <c r="AD759" s="17">
        <v>158434</v>
      </c>
      <c r="AF759" s="17">
        <v>149557</v>
      </c>
      <c r="AH759" s="17">
        <v>8877</v>
      </c>
      <c r="AJ759" s="17">
        <v>0</v>
      </c>
      <c r="AL759" s="17">
        <v>0</v>
      </c>
      <c r="AN759" s="17">
        <v>0</v>
      </c>
      <c r="AP759" s="172">
        <v>0</v>
      </c>
      <c r="AR759" s="17">
        <v>2166653</v>
      </c>
      <c r="AT759" s="17">
        <v>14636320</v>
      </c>
      <c r="AV759" s="185">
        <v>268</v>
      </c>
      <c r="AW759" s="1" t="s">
        <v>5655</v>
      </c>
      <c r="AX759" s="1" t="str">
        <f t="shared" si="11"/>
        <v>No</v>
      </c>
    </row>
    <row r="760" spans="1:50" x14ac:dyDescent="0.2">
      <c r="A760" s="1" t="s">
        <v>5996</v>
      </c>
      <c r="B760" s="1" t="s">
        <v>3552</v>
      </c>
      <c r="C760" s="1" t="s">
        <v>89</v>
      </c>
      <c r="D760" s="174" t="s">
        <v>3553</v>
      </c>
      <c r="E760" s="177" t="s">
        <v>3554</v>
      </c>
      <c r="F760" s="1" t="s">
        <v>196</v>
      </c>
      <c r="G760" s="1" t="s">
        <v>229</v>
      </c>
      <c r="H760" s="17">
        <v>0</v>
      </c>
      <c r="I760" s="12">
        <v>74</v>
      </c>
      <c r="J760" s="1" t="s">
        <v>10</v>
      </c>
      <c r="K760" s="1" t="s">
        <v>8</v>
      </c>
      <c r="L760" s="4">
        <v>74</v>
      </c>
      <c r="N760" s="186">
        <v>0</v>
      </c>
      <c r="P760" s="14">
        <v>17.104800000000001</v>
      </c>
      <c r="R760" s="14">
        <v>0</v>
      </c>
      <c r="T760" s="14">
        <v>4.3525999999999998</v>
      </c>
      <c r="V760" s="17">
        <v>0</v>
      </c>
      <c r="X760" s="17">
        <v>0</v>
      </c>
      <c r="Z760" s="17">
        <v>1173820</v>
      </c>
      <c r="AB760" s="17">
        <v>0</v>
      </c>
      <c r="AD760" s="17">
        <v>0</v>
      </c>
      <c r="AF760" s="17">
        <v>68625</v>
      </c>
      <c r="AH760" s="17">
        <v>0</v>
      </c>
      <c r="AJ760" s="17">
        <v>0</v>
      </c>
      <c r="AL760" s="17">
        <v>0</v>
      </c>
      <c r="AN760" s="17">
        <v>0</v>
      </c>
      <c r="AP760" s="172">
        <v>0</v>
      </c>
      <c r="AR760" s="17">
        <v>298698</v>
      </c>
      <c r="AT760" s="17">
        <v>0</v>
      </c>
      <c r="AV760" s="185">
        <v>0</v>
      </c>
      <c r="AW760" s="1" t="s">
        <v>5655</v>
      </c>
      <c r="AX760" s="1" t="str">
        <f t="shared" si="11"/>
        <v>No</v>
      </c>
    </row>
    <row r="761" spans="1:50" x14ac:dyDescent="0.2">
      <c r="A761" s="1" t="s">
        <v>282</v>
      </c>
      <c r="B761" s="1" t="s">
        <v>283</v>
      </c>
      <c r="C761" s="1" t="s">
        <v>20</v>
      </c>
      <c r="D761" s="174">
        <v>9121</v>
      </c>
      <c r="E761" s="177">
        <v>90121</v>
      </c>
      <c r="F761" s="1" t="s">
        <v>196</v>
      </c>
      <c r="G761" s="1" t="s">
        <v>192</v>
      </c>
      <c r="H761" s="17">
        <v>341219</v>
      </c>
      <c r="I761" s="12">
        <v>74</v>
      </c>
      <c r="J761" s="1" t="s">
        <v>22</v>
      </c>
      <c r="K761" s="1" t="s">
        <v>12</v>
      </c>
      <c r="L761" s="4">
        <v>25</v>
      </c>
      <c r="N761" s="186">
        <v>0</v>
      </c>
      <c r="P761" s="14">
        <v>32.089599999999997</v>
      </c>
      <c r="R761" s="14">
        <v>51.909100000000002</v>
      </c>
      <c r="T761" s="14">
        <v>9.5061</v>
      </c>
      <c r="V761" s="17">
        <v>933843</v>
      </c>
      <c r="X761" s="17">
        <v>1144146</v>
      </c>
      <c r="Z761" s="17">
        <v>930438</v>
      </c>
      <c r="AB761" s="17">
        <v>213708</v>
      </c>
      <c r="AD761" s="17">
        <v>39420</v>
      </c>
      <c r="AF761" s="17">
        <v>28995</v>
      </c>
      <c r="AH761" s="17">
        <v>10425</v>
      </c>
      <c r="AJ761" s="17">
        <v>0</v>
      </c>
      <c r="AL761" s="17">
        <v>0</v>
      </c>
      <c r="AN761" s="17">
        <v>0</v>
      </c>
      <c r="AP761" s="172">
        <v>0</v>
      </c>
      <c r="AR761" s="17">
        <v>275629</v>
      </c>
      <c r="AT761" s="17">
        <v>14307642</v>
      </c>
      <c r="AV761" s="185">
        <v>197.64</v>
      </c>
      <c r="AW761" s="1" t="s">
        <v>5655</v>
      </c>
      <c r="AX761" s="1" t="str">
        <f t="shared" si="11"/>
        <v>No</v>
      </c>
    </row>
    <row r="762" spans="1:50" x14ac:dyDescent="0.2">
      <c r="A762" s="1" t="s">
        <v>5997</v>
      </c>
      <c r="B762" s="1" t="s">
        <v>234</v>
      </c>
      <c r="C762" s="1" t="s">
        <v>40</v>
      </c>
      <c r="D762" s="174">
        <v>4138</v>
      </c>
      <c r="E762" s="177">
        <v>40138</v>
      </c>
      <c r="F762" s="1" t="s">
        <v>194</v>
      </c>
      <c r="G762" s="1" t="s">
        <v>192</v>
      </c>
      <c r="H762" s="17">
        <v>4515419</v>
      </c>
      <c r="I762" s="12">
        <v>74</v>
      </c>
      <c r="J762" s="1" t="s">
        <v>10</v>
      </c>
      <c r="K762" s="1" t="s">
        <v>12</v>
      </c>
      <c r="L762" s="4">
        <v>10</v>
      </c>
      <c r="N762" s="186">
        <v>0</v>
      </c>
      <c r="P762" s="14">
        <v>13.4504</v>
      </c>
      <c r="R762" s="14">
        <v>7.3623000000000003</v>
      </c>
      <c r="T762" s="14">
        <v>1.8360000000000001</v>
      </c>
      <c r="V762" s="17">
        <v>0</v>
      </c>
      <c r="X762" s="17">
        <v>351682</v>
      </c>
      <c r="Z762" s="17">
        <v>291846</v>
      </c>
      <c r="AB762" s="17">
        <v>59836</v>
      </c>
      <c r="AD762" s="17">
        <v>25585</v>
      </c>
      <c r="AF762" s="17">
        <v>21698</v>
      </c>
      <c r="AH762" s="17">
        <v>3887</v>
      </c>
      <c r="AJ762" s="17">
        <v>0</v>
      </c>
      <c r="AL762" s="17">
        <v>0</v>
      </c>
      <c r="AN762" s="17">
        <v>0</v>
      </c>
      <c r="AP762" s="172">
        <v>0</v>
      </c>
      <c r="AR762" s="17">
        <v>39837</v>
      </c>
      <c r="AT762" s="17">
        <v>293291</v>
      </c>
      <c r="AV762" s="185">
        <v>0</v>
      </c>
      <c r="AW762" s="1" t="s">
        <v>5655</v>
      </c>
      <c r="AX762" s="1" t="str">
        <f t="shared" si="11"/>
        <v>No</v>
      </c>
    </row>
    <row r="763" spans="1:50" x14ac:dyDescent="0.2">
      <c r="A763" s="1" t="s">
        <v>767</v>
      </c>
      <c r="B763" s="1" t="s">
        <v>768</v>
      </c>
      <c r="C763" s="1" t="s">
        <v>52</v>
      </c>
      <c r="D763" s="174">
        <v>1006</v>
      </c>
      <c r="E763" s="177">
        <v>10006</v>
      </c>
      <c r="F763" s="1" t="s">
        <v>196</v>
      </c>
      <c r="G763" s="1" t="s">
        <v>192</v>
      </c>
      <c r="H763" s="17">
        <v>149443</v>
      </c>
      <c r="I763" s="12">
        <v>74</v>
      </c>
      <c r="J763" s="1" t="s">
        <v>10</v>
      </c>
      <c r="K763" s="1" t="s">
        <v>12</v>
      </c>
      <c r="L763" s="4">
        <v>22</v>
      </c>
      <c r="N763" s="186">
        <v>0</v>
      </c>
      <c r="P763" s="14">
        <v>15.516999999999999</v>
      </c>
      <c r="R763" s="14">
        <v>5.9291999999999998</v>
      </c>
      <c r="T763" s="14">
        <v>2.1421999999999999</v>
      </c>
      <c r="V763" s="17">
        <v>0</v>
      </c>
      <c r="X763" s="17">
        <v>596162</v>
      </c>
      <c r="Z763" s="17">
        <v>536282</v>
      </c>
      <c r="AB763" s="17">
        <v>59880</v>
      </c>
      <c r="AD763" s="17">
        <v>37579</v>
      </c>
      <c r="AF763" s="17">
        <v>34561</v>
      </c>
      <c r="AH763" s="17">
        <v>3018</v>
      </c>
      <c r="AJ763" s="17">
        <v>0</v>
      </c>
      <c r="AL763" s="17">
        <v>0</v>
      </c>
      <c r="AN763" s="17">
        <v>0</v>
      </c>
      <c r="AP763" s="172">
        <v>0</v>
      </c>
      <c r="AR763" s="17">
        <v>74036</v>
      </c>
      <c r="AT763" s="17">
        <v>438975</v>
      </c>
      <c r="AV763" s="185">
        <v>0</v>
      </c>
      <c r="AW763" s="1" t="s">
        <v>5655</v>
      </c>
      <c r="AX763" s="1" t="str">
        <f t="shared" si="11"/>
        <v>No</v>
      </c>
    </row>
    <row r="764" spans="1:50" x14ac:dyDescent="0.2">
      <c r="A764" s="1" t="s">
        <v>5995</v>
      </c>
      <c r="B764" s="1" t="s">
        <v>374</v>
      </c>
      <c r="C764" s="1" t="s">
        <v>98</v>
      </c>
      <c r="D764" s="174">
        <v>5001</v>
      </c>
      <c r="E764" s="177">
        <v>50001</v>
      </c>
      <c r="F764" s="1" t="s">
        <v>194</v>
      </c>
      <c r="G764" s="1" t="s">
        <v>192</v>
      </c>
      <c r="H764" s="17">
        <v>216154</v>
      </c>
      <c r="I764" s="12">
        <v>74</v>
      </c>
      <c r="J764" s="1" t="s">
        <v>11</v>
      </c>
      <c r="K764" s="1" t="s">
        <v>8</v>
      </c>
      <c r="L764" s="4">
        <v>21</v>
      </c>
      <c r="N764" s="186">
        <v>0</v>
      </c>
      <c r="P764" s="14">
        <v>15.059100000000001</v>
      </c>
      <c r="R764" s="14">
        <v>4.5042</v>
      </c>
      <c r="T764" s="14">
        <v>16.3964</v>
      </c>
      <c r="V764" s="17">
        <v>898095</v>
      </c>
      <c r="X764" s="17">
        <v>940203</v>
      </c>
      <c r="Z764" s="17">
        <v>897901</v>
      </c>
      <c r="AB764" s="17">
        <v>42302</v>
      </c>
      <c r="AD764" s="17">
        <v>64922</v>
      </c>
      <c r="AF764" s="17">
        <v>59625</v>
      </c>
      <c r="AH764" s="17">
        <v>5297</v>
      </c>
      <c r="AJ764" s="17">
        <v>0</v>
      </c>
      <c r="AL764" s="17">
        <v>0</v>
      </c>
      <c r="AN764" s="17">
        <v>0</v>
      </c>
      <c r="AP764" s="172">
        <v>0</v>
      </c>
      <c r="AR764" s="17">
        <v>977635</v>
      </c>
      <c r="AT764" s="17">
        <v>4403457</v>
      </c>
      <c r="AV764" s="185">
        <v>175</v>
      </c>
      <c r="AW764" s="1" t="s">
        <v>5655</v>
      </c>
      <c r="AX764" s="1" t="str">
        <f t="shared" si="11"/>
        <v>No</v>
      </c>
    </row>
    <row r="765" spans="1:50" x14ac:dyDescent="0.2">
      <c r="A765" s="1" t="s">
        <v>1196</v>
      </c>
      <c r="B765" s="1" t="s">
        <v>819</v>
      </c>
      <c r="C765" s="1" t="s">
        <v>50</v>
      </c>
      <c r="D765" s="174">
        <v>4196</v>
      </c>
      <c r="E765" s="177">
        <v>40196</v>
      </c>
      <c r="F765" s="1" t="s">
        <v>260</v>
      </c>
      <c r="G765" s="1" t="s">
        <v>192</v>
      </c>
      <c r="H765" s="17">
        <v>972546</v>
      </c>
      <c r="I765" s="12">
        <v>74</v>
      </c>
      <c r="J765" s="1" t="s">
        <v>13</v>
      </c>
      <c r="K765" s="1" t="s">
        <v>8</v>
      </c>
      <c r="L765" s="4">
        <v>74</v>
      </c>
      <c r="N765" s="186">
        <v>0</v>
      </c>
      <c r="P765" s="14">
        <v>43.610500000000002</v>
      </c>
      <c r="R765" s="14">
        <v>36.365200000000002</v>
      </c>
      <c r="T765" s="14">
        <v>6.1337999999999999</v>
      </c>
      <c r="V765" s="17">
        <v>0</v>
      </c>
      <c r="X765" s="17">
        <v>1239455</v>
      </c>
      <c r="Z765" s="17">
        <v>1239455</v>
      </c>
      <c r="AB765" s="17">
        <v>0</v>
      </c>
      <c r="AD765" s="17">
        <v>28421</v>
      </c>
      <c r="AF765" s="17">
        <v>28421</v>
      </c>
      <c r="AH765" s="17">
        <v>0</v>
      </c>
      <c r="AJ765" s="17">
        <v>0</v>
      </c>
      <c r="AL765" s="17">
        <v>0</v>
      </c>
      <c r="AN765" s="17">
        <v>0</v>
      </c>
      <c r="AP765" s="172">
        <v>0</v>
      </c>
      <c r="AR765" s="17">
        <v>174330</v>
      </c>
      <c r="AT765" s="17">
        <v>6339543</v>
      </c>
      <c r="AV765" s="185">
        <v>0</v>
      </c>
      <c r="AW765" s="1" t="s">
        <v>5655</v>
      </c>
      <c r="AX765" s="1" t="str">
        <f t="shared" si="11"/>
        <v>No</v>
      </c>
    </row>
    <row r="766" spans="1:50" x14ac:dyDescent="0.2">
      <c r="A766" s="1" t="s">
        <v>5997</v>
      </c>
      <c r="B766" s="1" t="s">
        <v>234</v>
      </c>
      <c r="C766" s="1" t="s">
        <v>40</v>
      </c>
      <c r="D766" s="174">
        <v>4138</v>
      </c>
      <c r="E766" s="177">
        <v>40138</v>
      </c>
      <c r="F766" s="1" t="s">
        <v>194</v>
      </c>
      <c r="G766" s="1" t="s">
        <v>192</v>
      </c>
      <c r="H766" s="17">
        <v>4515419</v>
      </c>
      <c r="I766" s="12">
        <v>74</v>
      </c>
      <c r="J766" s="1" t="s">
        <v>11</v>
      </c>
      <c r="K766" s="1" t="s">
        <v>12</v>
      </c>
      <c r="L766" s="4">
        <v>28</v>
      </c>
      <c r="N766" s="186">
        <v>0</v>
      </c>
      <c r="P766" s="14">
        <v>16.5624</v>
      </c>
      <c r="R766" s="14">
        <v>7.1753999999999998</v>
      </c>
      <c r="T766" s="14">
        <v>13.347</v>
      </c>
      <c r="V766" s="17">
        <v>1337692</v>
      </c>
      <c r="X766" s="17">
        <v>1454760</v>
      </c>
      <c r="Z766" s="17">
        <v>1335209</v>
      </c>
      <c r="AB766" s="17">
        <v>119551</v>
      </c>
      <c r="AD766" s="17">
        <v>88656</v>
      </c>
      <c r="AF766" s="17">
        <v>80617</v>
      </c>
      <c r="AH766" s="17">
        <v>8039</v>
      </c>
      <c r="AJ766" s="17">
        <v>0</v>
      </c>
      <c r="AL766" s="17">
        <v>0</v>
      </c>
      <c r="AN766" s="17">
        <v>0</v>
      </c>
      <c r="AP766" s="172">
        <v>0</v>
      </c>
      <c r="AR766" s="17">
        <v>1075995</v>
      </c>
      <c r="AT766" s="17">
        <v>7720708</v>
      </c>
      <c r="AV766" s="185">
        <v>186.6</v>
      </c>
      <c r="AW766" s="1" t="s">
        <v>5655</v>
      </c>
      <c r="AX766" s="1" t="str">
        <f t="shared" si="11"/>
        <v>No</v>
      </c>
    </row>
    <row r="767" spans="1:50" x14ac:dyDescent="0.2">
      <c r="A767" s="1" t="s">
        <v>5997</v>
      </c>
      <c r="B767" s="1" t="s">
        <v>234</v>
      </c>
      <c r="C767" s="1" t="s">
        <v>40</v>
      </c>
      <c r="D767" s="174">
        <v>4138</v>
      </c>
      <c r="E767" s="177">
        <v>40138</v>
      </c>
      <c r="F767" s="1" t="s">
        <v>194</v>
      </c>
      <c r="G767" s="1" t="s">
        <v>192</v>
      </c>
      <c r="H767" s="17">
        <v>4515419</v>
      </c>
      <c r="I767" s="12">
        <v>74</v>
      </c>
      <c r="J767" s="1" t="s">
        <v>22</v>
      </c>
      <c r="K767" s="1" t="s">
        <v>12</v>
      </c>
      <c r="L767" s="4">
        <v>33</v>
      </c>
      <c r="N767" s="186">
        <v>0</v>
      </c>
      <c r="P767" s="14">
        <v>20.856400000000001</v>
      </c>
      <c r="R767" s="14">
        <v>28.62</v>
      </c>
      <c r="T767" s="14">
        <v>11.445</v>
      </c>
      <c r="V767" s="17">
        <v>740137</v>
      </c>
      <c r="X767" s="17">
        <v>1399639</v>
      </c>
      <c r="Z767" s="17">
        <v>735103</v>
      </c>
      <c r="AB767" s="17">
        <v>664536</v>
      </c>
      <c r="AD767" s="17">
        <v>53400</v>
      </c>
      <c r="AF767" s="17">
        <v>35246</v>
      </c>
      <c r="AH767" s="17">
        <v>18154</v>
      </c>
      <c r="AJ767" s="17">
        <v>0</v>
      </c>
      <c r="AL767" s="17">
        <v>0</v>
      </c>
      <c r="AN767" s="17">
        <v>0</v>
      </c>
      <c r="AP767" s="172">
        <v>0</v>
      </c>
      <c r="AR767" s="17">
        <v>403391</v>
      </c>
      <c r="AT767" s="17">
        <v>11545050</v>
      </c>
      <c r="AV767" s="185">
        <v>87.73</v>
      </c>
      <c r="AW767" s="1" t="s">
        <v>5655</v>
      </c>
      <c r="AX767" s="1" t="str">
        <f t="shared" si="11"/>
        <v>No</v>
      </c>
    </row>
    <row r="768" spans="1:50" x14ac:dyDescent="0.2">
      <c r="A768" s="1" t="s">
        <v>5995</v>
      </c>
      <c r="B768" s="1" t="s">
        <v>374</v>
      </c>
      <c r="C768" s="1" t="s">
        <v>98</v>
      </c>
      <c r="D768" s="174">
        <v>5001</v>
      </c>
      <c r="E768" s="177">
        <v>50001</v>
      </c>
      <c r="F768" s="1" t="s">
        <v>194</v>
      </c>
      <c r="G768" s="1" t="s">
        <v>192</v>
      </c>
      <c r="H768" s="17">
        <v>216154</v>
      </c>
      <c r="I768" s="12">
        <v>74</v>
      </c>
      <c r="J768" s="1" t="s">
        <v>10</v>
      </c>
      <c r="K768" s="1" t="s">
        <v>12</v>
      </c>
      <c r="L768" s="4">
        <v>43</v>
      </c>
      <c r="N768" s="186">
        <v>0</v>
      </c>
      <c r="P768" s="14">
        <v>20.781199999999998</v>
      </c>
      <c r="R768" s="14">
        <v>9.1593999999999998</v>
      </c>
      <c r="T768" s="14">
        <v>3.8818999999999999</v>
      </c>
      <c r="V768" s="17">
        <v>0</v>
      </c>
      <c r="X768" s="17">
        <v>938567</v>
      </c>
      <c r="Z768" s="17">
        <v>839975</v>
      </c>
      <c r="AB768" s="17">
        <v>98592</v>
      </c>
      <c r="AD768" s="17">
        <v>45232</v>
      </c>
      <c r="AF768" s="17">
        <v>40420</v>
      </c>
      <c r="AH768" s="17">
        <v>4812</v>
      </c>
      <c r="AJ768" s="17">
        <v>0</v>
      </c>
      <c r="AL768" s="17">
        <v>0</v>
      </c>
      <c r="AN768" s="17">
        <v>0</v>
      </c>
      <c r="AP768" s="172">
        <v>0</v>
      </c>
      <c r="AR768" s="17">
        <v>156906</v>
      </c>
      <c r="AT768" s="17">
        <v>1437169</v>
      </c>
      <c r="AV768" s="185">
        <v>0</v>
      </c>
      <c r="AW768" s="1" t="s">
        <v>5655</v>
      </c>
      <c r="AX768" s="1" t="str">
        <f t="shared" si="11"/>
        <v>No</v>
      </c>
    </row>
    <row r="769" spans="1:50" x14ac:dyDescent="0.2">
      <c r="A769" s="1" t="s">
        <v>282</v>
      </c>
      <c r="B769" s="1" t="s">
        <v>283</v>
      </c>
      <c r="C769" s="1" t="s">
        <v>20</v>
      </c>
      <c r="D769" s="174">
        <v>9121</v>
      </c>
      <c r="E769" s="177">
        <v>90121</v>
      </c>
      <c r="F769" s="1" t="s">
        <v>196</v>
      </c>
      <c r="G769" s="1" t="s">
        <v>192</v>
      </c>
      <c r="H769" s="17">
        <v>341219</v>
      </c>
      <c r="I769" s="12">
        <v>74</v>
      </c>
      <c r="J769" s="1" t="s">
        <v>10</v>
      </c>
      <c r="K769" s="1" t="s">
        <v>12</v>
      </c>
      <c r="L769" s="4">
        <v>13</v>
      </c>
      <c r="N769" s="186">
        <v>0</v>
      </c>
      <c r="P769" s="14">
        <v>20.7059</v>
      </c>
      <c r="R769" s="14">
        <v>9.6287000000000003</v>
      </c>
      <c r="T769" s="14">
        <v>2.2389999999999999</v>
      </c>
      <c r="V769" s="17">
        <v>0</v>
      </c>
      <c r="X769" s="17">
        <v>576227</v>
      </c>
      <c r="Z769" s="17">
        <v>432298</v>
      </c>
      <c r="AB769" s="17">
        <v>143929</v>
      </c>
      <c r="AD769" s="17">
        <v>30140</v>
      </c>
      <c r="AF769" s="17">
        <v>20878</v>
      </c>
      <c r="AH769" s="17">
        <v>9262</v>
      </c>
      <c r="AJ769" s="17">
        <v>0</v>
      </c>
      <c r="AL769" s="17">
        <v>0</v>
      </c>
      <c r="AN769" s="17">
        <v>0</v>
      </c>
      <c r="AP769" s="172">
        <v>0</v>
      </c>
      <c r="AR769" s="17">
        <v>46745</v>
      </c>
      <c r="AT769" s="17">
        <v>450095</v>
      </c>
      <c r="AV769" s="185">
        <v>0</v>
      </c>
      <c r="AW769" s="1" t="s">
        <v>5655</v>
      </c>
      <c r="AX769" s="1" t="str">
        <f t="shared" si="11"/>
        <v>No</v>
      </c>
    </row>
    <row r="770" spans="1:50" x14ac:dyDescent="0.2">
      <c r="A770" s="1" t="s">
        <v>5997</v>
      </c>
      <c r="B770" s="1" t="s">
        <v>234</v>
      </c>
      <c r="C770" s="1" t="s">
        <v>40</v>
      </c>
      <c r="D770" s="174">
        <v>4138</v>
      </c>
      <c r="E770" s="177">
        <v>40138</v>
      </c>
      <c r="F770" s="1" t="s">
        <v>194</v>
      </c>
      <c r="G770" s="1" t="s">
        <v>192</v>
      </c>
      <c r="H770" s="17">
        <v>4515419</v>
      </c>
      <c r="I770" s="12">
        <v>74</v>
      </c>
      <c r="J770" s="1" t="s">
        <v>15</v>
      </c>
      <c r="K770" s="1" t="s">
        <v>12</v>
      </c>
      <c r="L770" s="4">
        <v>3</v>
      </c>
      <c r="N770" s="186">
        <v>0</v>
      </c>
      <c r="P770" s="14">
        <v>10.7431</v>
      </c>
      <c r="R770" s="14">
        <v>11.667999999999999</v>
      </c>
      <c r="T770" s="14">
        <v>1.0864</v>
      </c>
      <c r="V770" s="17">
        <v>0</v>
      </c>
      <c r="X770" s="17">
        <v>0</v>
      </c>
      <c r="Z770" s="17">
        <v>22872</v>
      </c>
      <c r="AB770" s="17">
        <v>0</v>
      </c>
      <c r="AD770" s="17">
        <v>0</v>
      </c>
      <c r="AF770" s="17">
        <v>2129</v>
      </c>
      <c r="AH770" s="17">
        <v>0</v>
      </c>
      <c r="AJ770" s="17">
        <v>0</v>
      </c>
      <c r="AL770" s="17">
        <v>0</v>
      </c>
      <c r="AN770" s="17">
        <v>0</v>
      </c>
      <c r="AP770" s="172">
        <v>0</v>
      </c>
      <c r="AR770" s="17">
        <v>2313</v>
      </c>
      <c r="AT770" s="17">
        <v>26988</v>
      </c>
      <c r="AV770" s="185">
        <v>0</v>
      </c>
      <c r="AW770" s="1" t="s">
        <v>5655</v>
      </c>
      <c r="AX770" s="1" t="str">
        <f t="shared" ref="AX770:AX833" si="12">IF(AW770&amp;AU770&amp;AS770&amp;AQ770&amp;AO770&amp;AM770&amp;AK770&amp;AI770&amp;AG770&amp;AE770&amp;AC770&amp;AA770&amp;Y770&amp;W770&amp;U770&amp;S770&amp;Q770&amp;O770&amp;M770&lt;&gt;"","Yes","No")</f>
        <v>No</v>
      </c>
    </row>
    <row r="771" spans="1:50" x14ac:dyDescent="0.2">
      <c r="A771" s="1" t="s">
        <v>767</v>
      </c>
      <c r="B771" s="1" t="s">
        <v>768</v>
      </c>
      <c r="C771" s="1" t="s">
        <v>52</v>
      </c>
      <c r="D771" s="174">
        <v>1006</v>
      </c>
      <c r="E771" s="177">
        <v>10006</v>
      </c>
      <c r="F771" s="1" t="s">
        <v>196</v>
      </c>
      <c r="G771" s="1" t="s">
        <v>192</v>
      </c>
      <c r="H771" s="17">
        <v>149443</v>
      </c>
      <c r="I771" s="12">
        <v>74</v>
      </c>
      <c r="J771" s="1" t="s">
        <v>11</v>
      </c>
      <c r="K771" s="1" t="s">
        <v>12</v>
      </c>
      <c r="L771" s="4">
        <v>52</v>
      </c>
      <c r="N771" s="186">
        <v>0</v>
      </c>
      <c r="P771" s="14">
        <v>12.5724</v>
      </c>
      <c r="R771" s="14">
        <v>3.22</v>
      </c>
      <c r="T771" s="14">
        <v>21.225899999999999</v>
      </c>
      <c r="V771" s="17">
        <v>1685236</v>
      </c>
      <c r="X771" s="17">
        <v>1637964</v>
      </c>
      <c r="Z771" s="17">
        <v>1559066</v>
      </c>
      <c r="AB771" s="17">
        <v>78898</v>
      </c>
      <c r="AD771" s="17">
        <v>128904</v>
      </c>
      <c r="AF771" s="17">
        <v>124007</v>
      </c>
      <c r="AH771" s="17">
        <v>4897</v>
      </c>
      <c r="AJ771" s="17">
        <v>0</v>
      </c>
      <c r="AL771" s="17">
        <v>0</v>
      </c>
      <c r="AN771" s="17">
        <v>0</v>
      </c>
      <c r="AP771" s="172">
        <v>0</v>
      </c>
      <c r="AR771" s="17">
        <v>2632161</v>
      </c>
      <c r="AT771" s="17">
        <v>8475558</v>
      </c>
      <c r="AV771" s="185">
        <v>575.70000000000005</v>
      </c>
      <c r="AW771" s="1" t="s">
        <v>5655</v>
      </c>
      <c r="AX771" s="1" t="str">
        <f t="shared" si="12"/>
        <v>No</v>
      </c>
    </row>
    <row r="772" spans="1:50" x14ac:dyDescent="0.2">
      <c r="A772" s="1" t="s">
        <v>5995</v>
      </c>
      <c r="B772" s="1" t="s">
        <v>374</v>
      </c>
      <c r="C772" s="1" t="s">
        <v>98</v>
      </c>
      <c r="D772" s="174">
        <v>5001</v>
      </c>
      <c r="E772" s="177">
        <v>50001</v>
      </c>
      <c r="F772" s="1" t="s">
        <v>194</v>
      </c>
      <c r="G772" s="1" t="s">
        <v>192</v>
      </c>
      <c r="H772" s="17">
        <v>216154</v>
      </c>
      <c r="I772" s="12">
        <v>74</v>
      </c>
      <c r="J772" s="1" t="s">
        <v>11</v>
      </c>
      <c r="K772" s="1" t="s">
        <v>12</v>
      </c>
      <c r="L772" s="4">
        <v>10</v>
      </c>
      <c r="N772" s="186">
        <v>0</v>
      </c>
      <c r="P772" s="14">
        <v>20.153300000000002</v>
      </c>
      <c r="R772" s="14">
        <v>12.4979</v>
      </c>
      <c r="T772" s="14">
        <v>3.6474000000000002</v>
      </c>
      <c r="V772" s="17">
        <v>140322</v>
      </c>
      <c r="X772" s="17">
        <v>244632</v>
      </c>
      <c r="Z772" s="17">
        <v>138050</v>
      </c>
      <c r="AB772" s="17">
        <v>106582</v>
      </c>
      <c r="AD772" s="17">
        <v>11383</v>
      </c>
      <c r="AF772" s="17">
        <v>6850</v>
      </c>
      <c r="AH772" s="17">
        <v>4533</v>
      </c>
      <c r="AJ772" s="17">
        <v>0</v>
      </c>
      <c r="AL772" s="17">
        <v>0</v>
      </c>
      <c r="AN772" s="17">
        <v>0</v>
      </c>
      <c r="AP772" s="172">
        <v>0</v>
      </c>
      <c r="AR772" s="17">
        <v>24985</v>
      </c>
      <c r="AT772" s="17">
        <v>312259</v>
      </c>
      <c r="AV772" s="185">
        <v>650</v>
      </c>
      <c r="AW772" s="1" t="s">
        <v>5655</v>
      </c>
      <c r="AX772" s="1" t="str">
        <f t="shared" si="12"/>
        <v>No</v>
      </c>
    </row>
    <row r="773" spans="1:50" x14ac:dyDescent="0.2">
      <c r="A773" s="1" t="s">
        <v>5998</v>
      </c>
      <c r="B773" s="1" t="s">
        <v>344</v>
      </c>
      <c r="C773" s="1" t="s">
        <v>7</v>
      </c>
      <c r="D773" s="174">
        <v>6033</v>
      </c>
      <c r="E773" s="177">
        <v>60033</v>
      </c>
      <c r="F773" s="1" t="s">
        <v>196</v>
      </c>
      <c r="G773" s="1" t="s">
        <v>192</v>
      </c>
      <c r="H773" s="17">
        <v>431388</v>
      </c>
      <c r="I773" s="12">
        <v>73</v>
      </c>
      <c r="J773" s="1" t="s">
        <v>16</v>
      </c>
      <c r="K773" s="1" t="s">
        <v>8</v>
      </c>
      <c r="L773" s="4">
        <v>3</v>
      </c>
      <c r="N773" s="186">
        <v>3</v>
      </c>
      <c r="P773" s="14">
        <v>4.4706999999999999</v>
      </c>
      <c r="R773" s="14">
        <v>2.5747</v>
      </c>
      <c r="T773" s="14">
        <v>3.6120999999999999</v>
      </c>
      <c r="V773" s="17">
        <v>53112</v>
      </c>
      <c r="X773" s="17">
        <v>53468</v>
      </c>
      <c r="Z773" s="17">
        <v>53112</v>
      </c>
      <c r="AB773" s="17">
        <v>356</v>
      </c>
      <c r="AD773" s="17">
        <v>12184</v>
      </c>
      <c r="AF773" s="17">
        <v>11880</v>
      </c>
      <c r="AH773" s="17">
        <v>304</v>
      </c>
      <c r="AJ773" s="17">
        <v>53468</v>
      </c>
      <c r="AL773" s="17">
        <v>53112</v>
      </c>
      <c r="AN773" s="17">
        <v>12184</v>
      </c>
      <c r="AP773" s="172">
        <v>11880</v>
      </c>
      <c r="AR773" s="17">
        <v>42912</v>
      </c>
      <c r="AT773" s="17">
        <v>110484</v>
      </c>
      <c r="AV773" s="185">
        <v>3.79</v>
      </c>
      <c r="AW773" s="1" t="s">
        <v>5655</v>
      </c>
      <c r="AX773" s="1" t="str">
        <f t="shared" si="12"/>
        <v>No</v>
      </c>
    </row>
    <row r="774" spans="1:50" x14ac:dyDescent="0.2">
      <c r="A774" s="1" t="s">
        <v>1493</v>
      </c>
      <c r="B774" s="1" t="s">
        <v>233</v>
      </c>
      <c r="C774" s="1" t="s">
        <v>93</v>
      </c>
      <c r="D774" s="174" t="s">
        <v>1494</v>
      </c>
      <c r="E774" s="177" t="s">
        <v>1495</v>
      </c>
      <c r="F774" s="1" t="s">
        <v>196</v>
      </c>
      <c r="G774" s="1" t="s">
        <v>229</v>
      </c>
      <c r="H774" s="17">
        <v>0</v>
      </c>
      <c r="I774" s="12">
        <v>73</v>
      </c>
      <c r="J774" s="1" t="s">
        <v>15</v>
      </c>
      <c r="K774" s="1" t="s">
        <v>12</v>
      </c>
      <c r="L774" s="4">
        <v>3</v>
      </c>
      <c r="N774" s="186">
        <v>0</v>
      </c>
      <c r="P774" s="14">
        <v>12.256600000000001</v>
      </c>
      <c r="R774" s="14">
        <v>0</v>
      </c>
      <c r="T774" s="14">
        <v>4.7115999999999998</v>
      </c>
      <c r="V774" s="17">
        <v>0</v>
      </c>
      <c r="X774" s="17">
        <v>0</v>
      </c>
      <c r="Z774" s="17">
        <v>6545</v>
      </c>
      <c r="AB774" s="17">
        <v>0</v>
      </c>
      <c r="AD774" s="17">
        <v>0</v>
      </c>
      <c r="AF774" s="17">
        <v>534</v>
      </c>
      <c r="AH774" s="17">
        <v>0</v>
      </c>
      <c r="AJ774" s="17">
        <v>0</v>
      </c>
      <c r="AL774" s="17">
        <v>0</v>
      </c>
      <c r="AN774" s="17">
        <v>0</v>
      </c>
      <c r="AP774" s="172">
        <v>0</v>
      </c>
      <c r="AR774" s="17">
        <v>2516</v>
      </c>
      <c r="AT774" s="17">
        <v>0</v>
      </c>
      <c r="AV774" s="185">
        <v>0</v>
      </c>
      <c r="AW774" s="1" t="s">
        <v>5655</v>
      </c>
      <c r="AX774" s="1" t="str">
        <f t="shared" si="12"/>
        <v>No</v>
      </c>
    </row>
    <row r="775" spans="1:50" x14ac:dyDescent="0.2">
      <c r="A775" s="1" t="s">
        <v>5998</v>
      </c>
      <c r="B775" s="1" t="s">
        <v>344</v>
      </c>
      <c r="C775" s="1" t="s">
        <v>7</v>
      </c>
      <c r="D775" s="174">
        <v>6033</v>
      </c>
      <c r="E775" s="177">
        <v>60033</v>
      </c>
      <c r="F775" s="1" t="s">
        <v>196</v>
      </c>
      <c r="G775" s="1" t="s">
        <v>192</v>
      </c>
      <c r="H775" s="17">
        <v>431388</v>
      </c>
      <c r="I775" s="12">
        <v>73</v>
      </c>
      <c r="J775" s="1" t="s">
        <v>10</v>
      </c>
      <c r="K775" s="1" t="s">
        <v>8</v>
      </c>
      <c r="L775" s="4">
        <v>21</v>
      </c>
      <c r="N775" s="186">
        <v>0</v>
      </c>
      <c r="P775" s="14">
        <v>19.1982</v>
      </c>
      <c r="R775" s="14">
        <v>8.0568000000000008</v>
      </c>
      <c r="T775" s="14">
        <v>2.3683999999999998</v>
      </c>
      <c r="V775" s="17">
        <v>0</v>
      </c>
      <c r="X775" s="17">
        <v>853624</v>
      </c>
      <c r="Z775" s="17">
        <v>757771</v>
      </c>
      <c r="AB775" s="17">
        <v>95853</v>
      </c>
      <c r="AD775" s="17">
        <v>43180</v>
      </c>
      <c r="AF775" s="17">
        <v>39471</v>
      </c>
      <c r="AH775" s="17">
        <v>3709</v>
      </c>
      <c r="AJ775" s="17">
        <v>0</v>
      </c>
      <c r="AL775" s="17">
        <v>0</v>
      </c>
      <c r="AN775" s="17">
        <v>0</v>
      </c>
      <c r="AP775" s="172">
        <v>0</v>
      </c>
      <c r="AR775" s="17">
        <v>93484</v>
      </c>
      <c r="AT775" s="17">
        <v>753182</v>
      </c>
      <c r="AV775" s="185">
        <v>0</v>
      </c>
      <c r="AW775" s="1" t="s">
        <v>5655</v>
      </c>
      <c r="AX775" s="1" t="str">
        <f t="shared" si="12"/>
        <v>No</v>
      </c>
    </row>
    <row r="776" spans="1:50" x14ac:dyDescent="0.2">
      <c r="A776" s="1" t="s">
        <v>1781</v>
      </c>
      <c r="B776" s="1" t="s">
        <v>1782</v>
      </c>
      <c r="C776" s="1" t="s">
        <v>81</v>
      </c>
      <c r="D776" s="174" t="s">
        <v>1783</v>
      </c>
      <c r="E776" s="177" t="s">
        <v>1784</v>
      </c>
      <c r="F776" s="1" t="s">
        <v>196</v>
      </c>
      <c r="G776" s="1" t="s">
        <v>229</v>
      </c>
      <c r="H776" s="17">
        <v>0</v>
      </c>
      <c r="I776" s="12">
        <v>73</v>
      </c>
      <c r="J776" s="1" t="s">
        <v>10</v>
      </c>
      <c r="K776" s="1" t="s">
        <v>8</v>
      </c>
      <c r="L776" s="4">
        <v>45</v>
      </c>
      <c r="N776" s="186">
        <v>0</v>
      </c>
      <c r="P776" s="14">
        <v>11.894500000000001</v>
      </c>
      <c r="R776" s="14">
        <v>0</v>
      </c>
      <c r="T776" s="14">
        <v>2.2713999999999999</v>
      </c>
      <c r="V776" s="17">
        <v>0</v>
      </c>
      <c r="X776" s="17">
        <v>0</v>
      </c>
      <c r="Z776" s="17">
        <v>821076</v>
      </c>
      <c r="AB776" s="17">
        <v>0</v>
      </c>
      <c r="AD776" s="17">
        <v>0</v>
      </c>
      <c r="AF776" s="17">
        <v>69030</v>
      </c>
      <c r="AH776" s="17">
        <v>0</v>
      </c>
      <c r="AJ776" s="17">
        <v>0</v>
      </c>
      <c r="AL776" s="17">
        <v>0</v>
      </c>
      <c r="AN776" s="17">
        <v>0</v>
      </c>
      <c r="AP776" s="172">
        <v>0</v>
      </c>
      <c r="AR776" s="17">
        <v>156796</v>
      </c>
      <c r="AT776" s="17">
        <v>0</v>
      </c>
      <c r="AV776" s="185">
        <v>0</v>
      </c>
      <c r="AW776" s="1" t="s">
        <v>5655</v>
      </c>
      <c r="AX776" s="1" t="str">
        <f t="shared" si="12"/>
        <v>No</v>
      </c>
    </row>
    <row r="777" spans="1:50" x14ac:dyDescent="0.2">
      <c r="A777" s="1" t="s">
        <v>1178</v>
      </c>
      <c r="B777" s="1" t="s">
        <v>789</v>
      </c>
      <c r="C777" s="1" t="s">
        <v>71</v>
      </c>
      <c r="D777" s="174">
        <v>6111</v>
      </c>
      <c r="E777" s="177">
        <v>60111</v>
      </c>
      <c r="F777" s="1" t="s">
        <v>196</v>
      </c>
      <c r="G777" s="1" t="s">
        <v>192</v>
      </c>
      <c r="H777" s="17">
        <v>741318</v>
      </c>
      <c r="I777" s="12">
        <v>73</v>
      </c>
      <c r="J777" s="1" t="s">
        <v>11</v>
      </c>
      <c r="K777" s="1" t="s">
        <v>8</v>
      </c>
      <c r="L777" s="4">
        <v>2</v>
      </c>
      <c r="N777" s="186">
        <v>0</v>
      </c>
      <c r="P777" s="14">
        <v>12.545400000000001</v>
      </c>
      <c r="R777" s="14">
        <v>3.1415999999999999</v>
      </c>
      <c r="T777" s="14">
        <v>3.3681999999999999</v>
      </c>
      <c r="V777" s="17">
        <v>22519</v>
      </c>
      <c r="X777" s="17">
        <v>36228</v>
      </c>
      <c r="Z777" s="17">
        <v>22519</v>
      </c>
      <c r="AB777" s="17">
        <v>13709</v>
      </c>
      <c r="AD777" s="17">
        <v>2565</v>
      </c>
      <c r="AF777" s="17">
        <v>1795</v>
      </c>
      <c r="AH777" s="17">
        <v>770</v>
      </c>
      <c r="AJ777" s="17">
        <v>0</v>
      </c>
      <c r="AL777" s="17">
        <v>0</v>
      </c>
      <c r="AN777" s="17">
        <v>0</v>
      </c>
      <c r="AP777" s="172">
        <v>0</v>
      </c>
      <c r="AR777" s="17">
        <v>6046</v>
      </c>
      <c r="AT777" s="17">
        <v>18994</v>
      </c>
      <c r="AV777" s="185">
        <v>27</v>
      </c>
      <c r="AW777" s="1" t="s">
        <v>5655</v>
      </c>
      <c r="AX777" s="1" t="str">
        <f t="shared" si="12"/>
        <v>No</v>
      </c>
    </row>
    <row r="778" spans="1:50" x14ac:dyDescent="0.2">
      <c r="A778" s="1" t="s">
        <v>1178</v>
      </c>
      <c r="B778" s="1" t="s">
        <v>789</v>
      </c>
      <c r="C778" s="1" t="s">
        <v>71</v>
      </c>
      <c r="D778" s="174">
        <v>6111</v>
      </c>
      <c r="E778" s="177">
        <v>60111</v>
      </c>
      <c r="F778" s="1" t="s">
        <v>196</v>
      </c>
      <c r="G778" s="1" t="s">
        <v>192</v>
      </c>
      <c r="H778" s="17">
        <v>741318</v>
      </c>
      <c r="I778" s="12">
        <v>73</v>
      </c>
      <c r="J778" s="1" t="s">
        <v>21</v>
      </c>
      <c r="K778" s="1" t="s">
        <v>12</v>
      </c>
      <c r="L778" s="4">
        <v>25</v>
      </c>
      <c r="N778" s="186">
        <v>7</v>
      </c>
      <c r="P778" s="14">
        <v>37.462699999999998</v>
      </c>
      <c r="R778" s="14">
        <v>45.932499999999997</v>
      </c>
      <c r="T778" s="14">
        <v>21.864899999999999</v>
      </c>
      <c r="V778" s="17">
        <v>1352339</v>
      </c>
      <c r="X778" s="17">
        <v>1376184</v>
      </c>
      <c r="Z778" s="17">
        <v>1348618</v>
      </c>
      <c r="AB778" s="17">
        <v>27566</v>
      </c>
      <c r="AD778" s="17">
        <v>37716</v>
      </c>
      <c r="AF778" s="17">
        <v>35999</v>
      </c>
      <c r="AH778" s="17">
        <v>1717</v>
      </c>
      <c r="AJ778" s="17">
        <v>467321</v>
      </c>
      <c r="AL778" s="17">
        <v>459307</v>
      </c>
      <c r="AN778" s="17">
        <v>12875</v>
      </c>
      <c r="AP778" s="172">
        <v>12334</v>
      </c>
      <c r="AR778" s="17">
        <v>787116</v>
      </c>
      <c r="AT778" s="17">
        <v>36154201</v>
      </c>
      <c r="AV778" s="185">
        <v>193.1</v>
      </c>
      <c r="AW778" s="1" t="s">
        <v>5655</v>
      </c>
      <c r="AX778" s="1" t="str">
        <f t="shared" si="12"/>
        <v>No</v>
      </c>
    </row>
    <row r="779" spans="1:50" x14ac:dyDescent="0.2">
      <c r="A779" s="1" t="s">
        <v>1493</v>
      </c>
      <c r="B779" s="1" t="s">
        <v>233</v>
      </c>
      <c r="C779" s="1" t="s">
        <v>93</v>
      </c>
      <c r="D779" s="174" t="s">
        <v>1494</v>
      </c>
      <c r="E779" s="177" t="s">
        <v>1495</v>
      </c>
      <c r="F779" s="1" t="s">
        <v>196</v>
      </c>
      <c r="G779" s="1" t="s">
        <v>229</v>
      </c>
      <c r="H779" s="17">
        <v>0</v>
      </c>
      <c r="I779" s="12">
        <v>73</v>
      </c>
      <c r="J779" s="1" t="s">
        <v>10</v>
      </c>
      <c r="K779" s="1" t="s">
        <v>8</v>
      </c>
      <c r="L779" s="4">
        <v>48</v>
      </c>
      <c r="N779" s="186">
        <v>0</v>
      </c>
      <c r="P779" s="14">
        <v>24.894500000000001</v>
      </c>
      <c r="R779" s="14">
        <v>0</v>
      </c>
      <c r="T779" s="14">
        <v>1.4625999999999999</v>
      </c>
      <c r="V779" s="17">
        <v>0</v>
      </c>
      <c r="X779" s="17">
        <v>0</v>
      </c>
      <c r="Z779" s="17">
        <v>1618688</v>
      </c>
      <c r="AB779" s="17">
        <v>0</v>
      </c>
      <c r="AD779" s="17">
        <v>0</v>
      </c>
      <c r="AF779" s="17">
        <v>65022</v>
      </c>
      <c r="AH779" s="17">
        <v>0</v>
      </c>
      <c r="AJ779" s="17">
        <v>0</v>
      </c>
      <c r="AL779" s="17">
        <v>0</v>
      </c>
      <c r="AN779" s="17">
        <v>0</v>
      </c>
      <c r="AP779" s="172">
        <v>0</v>
      </c>
      <c r="AR779" s="17">
        <v>95101</v>
      </c>
      <c r="AT779" s="17">
        <v>0</v>
      </c>
      <c r="AV779" s="185">
        <v>0</v>
      </c>
      <c r="AW779" s="1" t="s">
        <v>5655</v>
      </c>
      <c r="AX779" s="1" t="str">
        <f t="shared" si="12"/>
        <v>No</v>
      </c>
    </row>
    <row r="780" spans="1:50" x14ac:dyDescent="0.2">
      <c r="A780" s="1" t="s">
        <v>1781</v>
      </c>
      <c r="B780" s="1" t="s">
        <v>1782</v>
      </c>
      <c r="C780" s="1" t="s">
        <v>81</v>
      </c>
      <c r="D780" s="174" t="s">
        <v>1783</v>
      </c>
      <c r="E780" s="177" t="s">
        <v>1784</v>
      </c>
      <c r="F780" s="1" t="s">
        <v>196</v>
      </c>
      <c r="G780" s="1" t="s">
        <v>229</v>
      </c>
      <c r="H780" s="17">
        <v>0</v>
      </c>
      <c r="I780" s="12">
        <v>73</v>
      </c>
      <c r="J780" s="1" t="s">
        <v>13</v>
      </c>
      <c r="K780" s="1" t="s">
        <v>8</v>
      </c>
      <c r="L780" s="4">
        <v>3</v>
      </c>
      <c r="N780" s="186">
        <v>0</v>
      </c>
      <c r="P780" s="14">
        <v>34.862000000000002</v>
      </c>
      <c r="R780" s="14">
        <v>0</v>
      </c>
      <c r="T780" s="14">
        <v>6.7934999999999999</v>
      </c>
      <c r="V780" s="17">
        <v>0</v>
      </c>
      <c r="X780" s="17">
        <v>0</v>
      </c>
      <c r="Z780" s="17">
        <v>43717</v>
      </c>
      <c r="AB780" s="17">
        <v>0</v>
      </c>
      <c r="AD780" s="17">
        <v>0</v>
      </c>
      <c r="AF780" s="17">
        <v>1254</v>
      </c>
      <c r="AH780" s="17">
        <v>0</v>
      </c>
      <c r="AJ780" s="17">
        <v>0</v>
      </c>
      <c r="AL780" s="17">
        <v>0</v>
      </c>
      <c r="AN780" s="17">
        <v>0</v>
      </c>
      <c r="AP780" s="172">
        <v>0</v>
      </c>
      <c r="AR780" s="17">
        <v>8519</v>
      </c>
      <c r="AT780" s="17">
        <v>0</v>
      </c>
      <c r="AV780" s="185">
        <v>0</v>
      </c>
      <c r="AW780" s="1" t="s">
        <v>5655</v>
      </c>
      <c r="AX780" s="1" t="str">
        <f t="shared" si="12"/>
        <v>No</v>
      </c>
    </row>
    <row r="781" spans="1:50" x14ac:dyDescent="0.2">
      <c r="A781" s="1" t="s">
        <v>1178</v>
      </c>
      <c r="B781" s="1" t="s">
        <v>789</v>
      </c>
      <c r="C781" s="1" t="s">
        <v>71</v>
      </c>
      <c r="D781" s="174">
        <v>6111</v>
      </c>
      <c r="E781" s="177">
        <v>60111</v>
      </c>
      <c r="F781" s="1" t="s">
        <v>196</v>
      </c>
      <c r="G781" s="1" t="s">
        <v>192</v>
      </c>
      <c r="H781" s="17">
        <v>741318</v>
      </c>
      <c r="I781" s="12">
        <v>73</v>
      </c>
      <c r="J781" s="1" t="s">
        <v>15</v>
      </c>
      <c r="K781" s="1" t="s">
        <v>12</v>
      </c>
      <c r="L781" s="4">
        <v>16</v>
      </c>
      <c r="N781" s="186">
        <v>0</v>
      </c>
      <c r="P781" s="14">
        <v>26.6904</v>
      </c>
      <c r="R781" s="14">
        <v>6.4485999999999999</v>
      </c>
      <c r="T781" s="14">
        <v>4.1388999999999996</v>
      </c>
      <c r="V781" s="17">
        <v>0</v>
      </c>
      <c r="X781" s="17">
        <v>0</v>
      </c>
      <c r="Z781" s="17">
        <v>55516</v>
      </c>
      <c r="AB781" s="17">
        <v>0</v>
      </c>
      <c r="AD781" s="17">
        <v>0</v>
      </c>
      <c r="AF781" s="17">
        <v>2080</v>
      </c>
      <c r="AH781" s="17">
        <v>0</v>
      </c>
      <c r="AJ781" s="17">
        <v>0</v>
      </c>
      <c r="AL781" s="17">
        <v>0</v>
      </c>
      <c r="AN781" s="17">
        <v>0</v>
      </c>
      <c r="AP781" s="172">
        <v>0</v>
      </c>
      <c r="AR781" s="17">
        <v>8609</v>
      </c>
      <c r="AT781" s="17">
        <v>55516</v>
      </c>
      <c r="AV781" s="185">
        <v>0</v>
      </c>
      <c r="AW781" s="1" t="s">
        <v>5655</v>
      </c>
      <c r="AX781" s="1" t="str">
        <f t="shared" si="12"/>
        <v>No</v>
      </c>
    </row>
    <row r="782" spans="1:50" x14ac:dyDescent="0.2">
      <c r="A782" s="1" t="s">
        <v>1178</v>
      </c>
      <c r="B782" s="1" t="s">
        <v>789</v>
      </c>
      <c r="C782" s="1" t="s">
        <v>71</v>
      </c>
      <c r="D782" s="174">
        <v>6111</v>
      </c>
      <c r="E782" s="177">
        <v>60111</v>
      </c>
      <c r="F782" s="1" t="s">
        <v>196</v>
      </c>
      <c r="G782" s="1" t="s">
        <v>192</v>
      </c>
      <c r="H782" s="17">
        <v>741318</v>
      </c>
      <c r="I782" s="12">
        <v>73</v>
      </c>
      <c r="J782" s="1" t="s">
        <v>22</v>
      </c>
      <c r="K782" s="1" t="s">
        <v>12</v>
      </c>
      <c r="L782" s="4">
        <v>6</v>
      </c>
      <c r="N782" s="186">
        <v>0</v>
      </c>
      <c r="P782" s="14">
        <v>25.012</v>
      </c>
      <c r="R782" s="14">
        <v>19.905899999999999</v>
      </c>
      <c r="T782" s="14">
        <v>5.1447000000000003</v>
      </c>
      <c r="V782" s="17">
        <v>255932</v>
      </c>
      <c r="X782" s="17">
        <v>338729</v>
      </c>
      <c r="Z782" s="17">
        <v>255923</v>
      </c>
      <c r="AB782" s="17">
        <v>82806</v>
      </c>
      <c r="AD782" s="17">
        <v>12650</v>
      </c>
      <c r="AF782" s="17">
        <v>10232</v>
      </c>
      <c r="AH782" s="17">
        <v>2418</v>
      </c>
      <c r="AJ782" s="17">
        <v>0</v>
      </c>
      <c r="AL782" s="17">
        <v>0</v>
      </c>
      <c r="AN782" s="17">
        <v>0</v>
      </c>
      <c r="AP782" s="172">
        <v>0</v>
      </c>
      <c r="AR782" s="17">
        <v>52641</v>
      </c>
      <c r="AT782" s="17">
        <v>1047868</v>
      </c>
      <c r="AV782" s="185">
        <v>337.7</v>
      </c>
      <c r="AW782" s="1" t="s">
        <v>5655</v>
      </c>
      <c r="AX782" s="1" t="str">
        <f t="shared" si="12"/>
        <v>No</v>
      </c>
    </row>
    <row r="783" spans="1:50" x14ac:dyDescent="0.2">
      <c r="A783" s="1" t="s">
        <v>2361</v>
      </c>
      <c r="B783" s="1" t="s">
        <v>2362</v>
      </c>
      <c r="C783" s="1" t="s">
        <v>40</v>
      </c>
      <c r="D783" s="174" t="s">
        <v>2363</v>
      </c>
      <c r="E783" s="177" t="s">
        <v>2364</v>
      </c>
      <c r="F783" s="1" t="s">
        <v>194</v>
      </c>
      <c r="G783" s="1" t="s">
        <v>229</v>
      </c>
      <c r="H783" s="17">
        <v>0</v>
      </c>
      <c r="I783" s="12">
        <v>73</v>
      </c>
      <c r="J783" s="1" t="s">
        <v>10</v>
      </c>
      <c r="K783" s="1" t="s">
        <v>8</v>
      </c>
      <c r="L783" s="4">
        <v>73</v>
      </c>
      <c r="N783" s="186">
        <v>0</v>
      </c>
      <c r="P783" s="14">
        <v>16.690100000000001</v>
      </c>
      <c r="R783" s="14">
        <v>0</v>
      </c>
      <c r="T783" s="14">
        <v>1.0989</v>
      </c>
      <c r="V783" s="17">
        <v>0</v>
      </c>
      <c r="X783" s="17">
        <v>0</v>
      </c>
      <c r="Z783" s="17">
        <v>1766266</v>
      </c>
      <c r="AB783" s="17">
        <v>0</v>
      </c>
      <c r="AD783" s="17">
        <v>0</v>
      </c>
      <c r="AF783" s="17">
        <v>105827</v>
      </c>
      <c r="AH783" s="17">
        <v>0</v>
      </c>
      <c r="AJ783" s="17">
        <v>0</v>
      </c>
      <c r="AL783" s="17">
        <v>0</v>
      </c>
      <c r="AN783" s="17">
        <v>0</v>
      </c>
      <c r="AP783" s="172">
        <v>0</v>
      </c>
      <c r="AR783" s="17">
        <v>116288</v>
      </c>
      <c r="AT783" s="17">
        <v>0</v>
      </c>
      <c r="AV783" s="185">
        <v>0</v>
      </c>
      <c r="AW783" s="1" t="s">
        <v>5655</v>
      </c>
      <c r="AX783" s="1" t="str">
        <f t="shared" si="12"/>
        <v>No</v>
      </c>
    </row>
    <row r="784" spans="1:50" x14ac:dyDescent="0.2">
      <c r="A784" s="1" t="s">
        <v>1493</v>
      </c>
      <c r="B784" s="1" t="s">
        <v>233</v>
      </c>
      <c r="C784" s="1" t="s">
        <v>93</v>
      </c>
      <c r="D784" s="174" t="s">
        <v>1494</v>
      </c>
      <c r="E784" s="177" t="s">
        <v>1495</v>
      </c>
      <c r="F784" s="1" t="s">
        <v>196</v>
      </c>
      <c r="G784" s="1" t="s">
        <v>229</v>
      </c>
      <c r="H784" s="17">
        <v>0</v>
      </c>
      <c r="I784" s="12">
        <v>73</v>
      </c>
      <c r="J784" s="1" t="s">
        <v>11</v>
      </c>
      <c r="K784" s="1" t="s">
        <v>8</v>
      </c>
      <c r="L784" s="4">
        <v>15</v>
      </c>
      <c r="N784" s="186">
        <v>0</v>
      </c>
      <c r="P784" s="14">
        <v>13.157400000000001</v>
      </c>
      <c r="R784" s="14">
        <v>0</v>
      </c>
      <c r="T784" s="14">
        <v>8.7882999999999996</v>
      </c>
      <c r="V784" s="17">
        <v>0</v>
      </c>
      <c r="X784" s="17">
        <v>0</v>
      </c>
      <c r="Z784" s="17">
        <v>425209</v>
      </c>
      <c r="AB784" s="17">
        <v>0</v>
      </c>
      <c r="AD784" s="17">
        <v>0</v>
      </c>
      <c r="AF784" s="17">
        <v>32317</v>
      </c>
      <c r="AH784" s="17">
        <v>0</v>
      </c>
      <c r="AJ784" s="17">
        <v>0</v>
      </c>
      <c r="AL784" s="17">
        <v>0</v>
      </c>
      <c r="AN784" s="17">
        <v>0</v>
      </c>
      <c r="AP784" s="172">
        <v>0</v>
      </c>
      <c r="AR784" s="17">
        <v>284012</v>
      </c>
      <c r="AT784" s="17">
        <v>0</v>
      </c>
      <c r="AV784" s="185">
        <v>0</v>
      </c>
      <c r="AW784" s="1" t="s">
        <v>5655</v>
      </c>
      <c r="AX784" s="1" t="str">
        <f t="shared" si="12"/>
        <v>No</v>
      </c>
    </row>
    <row r="785" spans="1:50" x14ac:dyDescent="0.2">
      <c r="A785" s="1" t="s">
        <v>5998</v>
      </c>
      <c r="B785" s="1" t="s">
        <v>344</v>
      </c>
      <c r="C785" s="1" t="s">
        <v>7</v>
      </c>
      <c r="D785" s="174">
        <v>6033</v>
      </c>
      <c r="E785" s="177">
        <v>60033</v>
      </c>
      <c r="F785" s="1" t="s">
        <v>196</v>
      </c>
      <c r="G785" s="1" t="s">
        <v>192</v>
      </c>
      <c r="H785" s="17">
        <v>431388</v>
      </c>
      <c r="I785" s="12">
        <v>73</v>
      </c>
      <c r="J785" s="1" t="s">
        <v>11</v>
      </c>
      <c r="K785" s="1" t="s">
        <v>8</v>
      </c>
      <c r="L785" s="4">
        <v>49</v>
      </c>
      <c r="N785" s="186">
        <v>0</v>
      </c>
      <c r="P785" s="14">
        <v>15.203799999999999</v>
      </c>
      <c r="R785" s="14">
        <v>4.8093000000000004</v>
      </c>
      <c r="T785" s="14">
        <v>13.8531</v>
      </c>
      <c r="V785" s="17">
        <v>2579735</v>
      </c>
      <c r="X785" s="17">
        <v>2616993</v>
      </c>
      <c r="Z785" s="17">
        <v>2431015</v>
      </c>
      <c r="AB785" s="17">
        <v>185978</v>
      </c>
      <c r="AD785" s="17">
        <v>167971</v>
      </c>
      <c r="AF785" s="17">
        <v>159895</v>
      </c>
      <c r="AH785" s="17">
        <v>8076</v>
      </c>
      <c r="AJ785" s="17">
        <v>0</v>
      </c>
      <c r="AL785" s="17">
        <v>0</v>
      </c>
      <c r="AN785" s="17">
        <v>0</v>
      </c>
      <c r="AP785" s="172">
        <v>0</v>
      </c>
      <c r="AR785" s="17">
        <v>2215044</v>
      </c>
      <c r="AT785" s="17">
        <v>10652836</v>
      </c>
      <c r="AV785" s="185">
        <v>450</v>
      </c>
      <c r="AW785" s="1" t="s">
        <v>5655</v>
      </c>
      <c r="AX785" s="1" t="str">
        <f t="shared" si="12"/>
        <v>No</v>
      </c>
    </row>
    <row r="786" spans="1:50" x14ac:dyDescent="0.2">
      <c r="A786" s="1" t="s">
        <v>1493</v>
      </c>
      <c r="B786" s="1" t="s">
        <v>233</v>
      </c>
      <c r="C786" s="1" t="s">
        <v>93</v>
      </c>
      <c r="D786" s="174" t="s">
        <v>1494</v>
      </c>
      <c r="E786" s="177" t="s">
        <v>1495</v>
      </c>
      <c r="F786" s="1" t="s">
        <v>196</v>
      </c>
      <c r="G786" s="1" t="s">
        <v>229</v>
      </c>
      <c r="H786" s="17">
        <v>0</v>
      </c>
      <c r="I786" s="12">
        <v>73</v>
      </c>
      <c r="J786" s="1" t="s">
        <v>22</v>
      </c>
      <c r="K786" s="1" t="s">
        <v>8</v>
      </c>
      <c r="L786" s="4">
        <v>7</v>
      </c>
      <c r="N786" s="186">
        <v>0</v>
      </c>
      <c r="P786" s="14">
        <v>25.637599999999999</v>
      </c>
      <c r="R786" s="14">
        <v>0</v>
      </c>
      <c r="T786" s="14">
        <v>6.18</v>
      </c>
      <c r="V786" s="17">
        <v>0</v>
      </c>
      <c r="X786" s="17">
        <v>0</v>
      </c>
      <c r="Z786" s="17">
        <v>194948</v>
      </c>
      <c r="AB786" s="17">
        <v>0</v>
      </c>
      <c r="AD786" s="17">
        <v>0</v>
      </c>
      <c r="AF786" s="17">
        <v>7604</v>
      </c>
      <c r="AH786" s="17">
        <v>0</v>
      </c>
      <c r="AJ786" s="17">
        <v>0</v>
      </c>
      <c r="AL786" s="17">
        <v>0</v>
      </c>
      <c r="AN786" s="17">
        <v>0</v>
      </c>
      <c r="AP786" s="172">
        <v>0</v>
      </c>
      <c r="AR786" s="17">
        <v>46993</v>
      </c>
      <c r="AT786" s="17">
        <v>0</v>
      </c>
      <c r="AV786" s="185">
        <v>0</v>
      </c>
      <c r="AW786" s="1" t="s">
        <v>5655</v>
      </c>
      <c r="AX786" s="1" t="str">
        <f t="shared" si="12"/>
        <v>No</v>
      </c>
    </row>
    <row r="787" spans="1:50" x14ac:dyDescent="0.2">
      <c r="A787" s="1" t="s">
        <v>1781</v>
      </c>
      <c r="B787" s="1" t="s">
        <v>1782</v>
      </c>
      <c r="C787" s="1" t="s">
        <v>81</v>
      </c>
      <c r="D787" s="174" t="s">
        <v>1783</v>
      </c>
      <c r="E787" s="177" t="s">
        <v>1784</v>
      </c>
      <c r="F787" s="1" t="s">
        <v>196</v>
      </c>
      <c r="G787" s="1" t="s">
        <v>229</v>
      </c>
      <c r="H787" s="17">
        <v>0</v>
      </c>
      <c r="I787" s="12">
        <v>73</v>
      </c>
      <c r="J787" s="1" t="s">
        <v>11</v>
      </c>
      <c r="K787" s="1" t="s">
        <v>8</v>
      </c>
      <c r="L787" s="4">
        <v>25</v>
      </c>
      <c r="N787" s="186">
        <v>0</v>
      </c>
      <c r="P787" s="14">
        <v>14.1493</v>
      </c>
      <c r="R787" s="14">
        <v>0</v>
      </c>
      <c r="T787" s="14">
        <v>5.6191000000000004</v>
      </c>
      <c r="V787" s="17">
        <v>0</v>
      </c>
      <c r="X787" s="17">
        <v>0</v>
      </c>
      <c r="Z787" s="17">
        <v>702188</v>
      </c>
      <c r="AB787" s="17">
        <v>0</v>
      </c>
      <c r="AD787" s="17">
        <v>0</v>
      </c>
      <c r="AF787" s="17">
        <v>49627</v>
      </c>
      <c r="AH787" s="17">
        <v>0</v>
      </c>
      <c r="AJ787" s="17">
        <v>0</v>
      </c>
      <c r="AL787" s="17">
        <v>0</v>
      </c>
      <c r="AN787" s="17">
        <v>0</v>
      </c>
      <c r="AP787" s="172">
        <v>0</v>
      </c>
      <c r="AR787" s="17">
        <v>278857</v>
      </c>
      <c r="AT787" s="17">
        <v>0</v>
      </c>
      <c r="AV787" s="185">
        <v>0</v>
      </c>
      <c r="AW787" s="1" t="s">
        <v>5655</v>
      </c>
      <c r="AX787" s="1" t="str">
        <f t="shared" si="12"/>
        <v>No</v>
      </c>
    </row>
    <row r="788" spans="1:50" x14ac:dyDescent="0.2">
      <c r="A788" s="1" t="s">
        <v>1178</v>
      </c>
      <c r="B788" s="1" t="s">
        <v>789</v>
      </c>
      <c r="C788" s="1" t="s">
        <v>71</v>
      </c>
      <c r="D788" s="174">
        <v>6111</v>
      </c>
      <c r="E788" s="177">
        <v>60111</v>
      </c>
      <c r="F788" s="1" t="s">
        <v>196</v>
      </c>
      <c r="G788" s="1" t="s">
        <v>192</v>
      </c>
      <c r="H788" s="17">
        <v>741318</v>
      </c>
      <c r="I788" s="12">
        <v>73</v>
      </c>
      <c r="J788" s="1" t="s">
        <v>10</v>
      </c>
      <c r="K788" s="1" t="s">
        <v>8</v>
      </c>
      <c r="L788" s="4">
        <v>22</v>
      </c>
      <c r="N788" s="186">
        <v>0</v>
      </c>
      <c r="P788" s="14">
        <v>15.353300000000001</v>
      </c>
      <c r="R788" s="14">
        <v>7.9638</v>
      </c>
      <c r="T788" s="14">
        <v>2.3008000000000002</v>
      </c>
      <c r="V788" s="17">
        <v>0</v>
      </c>
      <c r="X788" s="17">
        <v>535335</v>
      </c>
      <c r="Z788" s="17">
        <v>450695</v>
      </c>
      <c r="AB788" s="17">
        <v>84640</v>
      </c>
      <c r="AD788" s="17">
        <v>36748</v>
      </c>
      <c r="AF788" s="17">
        <v>29355</v>
      </c>
      <c r="AH788" s="17">
        <v>7393</v>
      </c>
      <c r="AJ788" s="17">
        <v>0</v>
      </c>
      <c r="AL788" s="17">
        <v>0</v>
      </c>
      <c r="AN788" s="17">
        <v>0</v>
      </c>
      <c r="AP788" s="172">
        <v>0</v>
      </c>
      <c r="AR788" s="17">
        <v>67539</v>
      </c>
      <c r="AT788" s="17">
        <v>537864</v>
      </c>
      <c r="AV788" s="185">
        <v>0</v>
      </c>
      <c r="AW788" s="1" t="s">
        <v>5655</v>
      </c>
      <c r="AX788" s="1" t="str">
        <f t="shared" si="12"/>
        <v>No</v>
      </c>
    </row>
    <row r="789" spans="1:50" x14ac:dyDescent="0.2">
      <c r="A789" s="1" t="s">
        <v>1178</v>
      </c>
      <c r="B789" s="1" t="s">
        <v>789</v>
      </c>
      <c r="C789" s="1" t="s">
        <v>71</v>
      </c>
      <c r="D789" s="174">
        <v>6111</v>
      </c>
      <c r="E789" s="177">
        <v>60111</v>
      </c>
      <c r="F789" s="1" t="s">
        <v>196</v>
      </c>
      <c r="G789" s="1" t="s">
        <v>192</v>
      </c>
      <c r="H789" s="17">
        <v>741318</v>
      </c>
      <c r="I789" s="12">
        <v>73</v>
      </c>
      <c r="J789" s="1" t="s">
        <v>22</v>
      </c>
      <c r="K789" s="1" t="s">
        <v>8</v>
      </c>
      <c r="L789" s="4">
        <v>2</v>
      </c>
      <c r="N789" s="186">
        <v>0</v>
      </c>
      <c r="P789" s="14">
        <v>26.7258</v>
      </c>
      <c r="R789" s="14">
        <v>15.291</v>
      </c>
      <c r="T789" s="14">
        <v>2.2921</v>
      </c>
      <c r="V789" s="17">
        <v>64170</v>
      </c>
      <c r="X789" s="17">
        <v>71573</v>
      </c>
      <c r="Z789" s="17">
        <v>64142</v>
      </c>
      <c r="AB789" s="17">
        <v>7431</v>
      </c>
      <c r="AD789" s="17">
        <v>2904</v>
      </c>
      <c r="AF789" s="17">
        <v>2400</v>
      </c>
      <c r="AH789" s="17">
        <v>504</v>
      </c>
      <c r="AJ789" s="17">
        <v>0</v>
      </c>
      <c r="AL789" s="17">
        <v>0</v>
      </c>
      <c r="AN789" s="17">
        <v>0</v>
      </c>
      <c r="AP789" s="172">
        <v>0</v>
      </c>
      <c r="AR789" s="17">
        <v>5501</v>
      </c>
      <c r="AT789" s="17">
        <v>84116</v>
      </c>
      <c r="AV789" s="185">
        <v>89.6</v>
      </c>
      <c r="AW789" s="1" t="s">
        <v>5655</v>
      </c>
      <c r="AX789" s="1" t="str">
        <f t="shared" si="12"/>
        <v>No</v>
      </c>
    </row>
    <row r="790" spans="1:50" x14ac:dyDescent="0.2">
      <c r="A790" s="1" t="s">
        <v>584</v>
      </c>
      <c r="B790" s="1" t="s">
        <v>237</v>
      </c>
      <c r="C790" s="1" t="s">
        <v>81</v>
      </c>
      <c r="D790" s="174">
        <v>3015</v>
      </c>
      <c r="E790" s="177">
        <v>30015</v>
      </c>
      <c r="F790" s="1" t="s">
        <v>196</v>
      </c>
      <c r="G790" s="1" t="s">
        <v>192</v>
      </c>
      <c r="H790" s="17">
        <v>381502</v>
      </c>
      <c r="I790" s="12">
        <v>72</v>
      </c>
      <c r="J790" s="1" t="s">
        <v>10</v>
      </c>
      <c r="K790" s="1" t="s">
        <v>8</v>
      </c>
      <c r="L790" s="4">
        <v>40</v>
      </c>
      <c r="N790" s="186">
        <v>0</v>
      </c>
      <c r="P790" s="14">
        <v>17.2468</v>
      </c>
      <c r="R790" s="14">
        <v>8.7904</v>
      </c>
      <c r="T790" s="14">
        <v>2.9015</v>
      </c>
      <c r="V790" s="17">
        <v>0</v>
      </c>
      <c r="X790" s="17">
        <v>1130989</v>
      </c>
      <c r="Z790" s="17">
        <v>913234</v>
      </c>
      <c r="AB790" s="17">
        <v>217755</v>
      </c>
      <c r="AD790" s="17">
        <v>65844</v>
      </c>
      <c r="AF790" s="17">
        <v>52951</v>
      </c>
      <c r="AH790" s="17">
        <v>12893</v>
      </c>
      <c r="AJ790" s="17">
        <v>0</v>
      </c>
      <c r="AL790" s="17">
        <v>0</v>
      </c>
      <c r="AN790" s="17">
        <v>0</v>
      </c>
      <c r="AP790" s="172">
        <v>0</v>
      </c>
      <c r="AR790" s="17">
        <v>153639</v>
      </c>
      <c r="AT790" s="17">
        <v>1350544</v>
      </c>
      <c r="AV790" s="185">
        <v>0</v>
      </c>
      <c r="AW790" s="1" t="s">
        <v>5655</v>
      </c>
      <c r="AX790" s="1" t="str">
        <f t="shared" si="12"/>
        <v>No</v>
      </c>
    </row>
    <row r="791" spans="1:50" x14ac:dyDescent="0.2">
      <c r="A791" s="1" t="s">
        <v>763</v>
      </c>
      <c r="B791" s="1" t="s">
        <v>764</v>
      </c>
      <c r="C791" s="1" t="s">
        <v>20</v>
      </c>
      <c r="D791" s="174">
        <v>9035</v>
      </c>
      <c r="E791" s="177">
        <v>90035</v>
      </c>
      <c r="F791" s="1" t="s">
        <v>196</v>
      </c>
      <c r="G791" s="1" t="s">
        <v>192</v>
      </c>
      <c r="H791" s="17">
        <v>367260</v>
      </c>
      <c r="I791" s="12">
        <v>72</v>
      </c>
      <c r="J791" s="1" t="s">
        <v>11</v>
      </c>
      <c r="K791" s="1" t="s">
        <v>8</v>
      </c>
      <c r="L791" s="4">
        <v>47</v>
      </c>
      <c r="N791" s="186">
        <v>0</v>
      </c>
      <c r="P791" s="14">
        <v>10.713200000000001</v>
      </c>
      <c r="R791" s="14">
        <v>4.1402000000000001</v>
      </c>
      <c r="T791" s="14">
        <v>17.2014</v>
      </c>
      <c r="V791" s="17">
        <v>2167575</v>
      </c>
      <c r="X791" s="17">
        <v>2285381</v>
      </c>
      <c r="Z791" s="17">
        <v>2163750</v>
      </c>
      <c r="AB791" s="17">
        <v>121631</v>
      </c>
      <c r="AD791" s="17">
        <v>208278</v>
      </c>
      <c r="AF791" s="17">
        <v>201970</v>
      </c>
      <c r="AH791" s="17">
        <v>6308</v>
      </c>
      <c r="AJ791" s="17">
        <v>0</v>
      </c>
      <c r="AL791" s="17">
        <v>0</v>
      </c>
      <c r="AN791" s="17">
        <v>0</v>
      </c>
      <c r="AP791" s="172">
        <v>0</v>
      </c>
      <c r="AR791" s="17">
        <v>3474161</v>
      </c>
      <c r="AT791" s="17">
        <v>14383778</v>
      </c>
      <c r="AV791" s="185">
        <v>381</v>
      </c>
      <c r="AW791" s="1" t="s">
        <v>5655</v>
      </c>
      <c r="AX791" s="1" t="str">
        <f t="shared" si="12"/>
        <v>No</v>
      </c>
    </row>
    <row r="792" spans="1:50" x14ac:dyDescent="0.2">
      <c r="A792" s="1" t="s">
        <v>584</v>
      </c>
      <c r="B792" s="1" t="s">
        <v>237</v>
      </c>
      <c r="C792" s="1" t="s">
        <v>81</v>
      </c>
      <c r="D792" s="174">
        <v>3015</v>
      </c>
      <c r="E792" s="177">
        <v>30015</v>
      </c>
      <c r="F792" s="1" t="s">
        <v>196</v>
      </c>
      <c r="G792" s="1" t="s">
        <v>192</v>
      </c>
      <c r="H792" s="17">
        <v>381502</v>
      </c>
      <c r="I792" s="12">
        <v>72</v>
      </c>
      <c r="J792" s="1" t="s">
        <v>11</v>
      </c>
      <c r="K792" s="1" t="s">
        <v>8</v>
      </c>
      <c r="L792" s="4">
        <v>32</v>
      </c>
      <c r="N792" s="186">
        <v>0</v>
      </c>
      <c r="P792" s="14">
        <v>14.899100000000001</v>
      </c>
      <c r="R792" s="14">
        <v>4.28</v>
      </c>
      <c r="T792" s="14">
        <v>15.240500000000001</v>
      </c>
      <c r="V792" s="17">
        <v>1134278</v>
      </c>
      <c r="X792" s="17">
        <v>1165375</v>
      </c>
      <c r="Z792" s="17">
        <v>1129935</v>
      </c>
      <c r="AB792" s="17">
        <v>35440</v>
      </c>
      <c r="AD792" s="17">
        <v>78269</v>
      </c>
      <c r="AF792" s="17">
        <v>75839</v>
      </c>
      <c r="AH792" s="17">
        <v>2430</v>
      </c>
      <c r="AJ792" s="17">
        <v>0</v>
      </c>
      <c r="AL792" s="17">
        <v>0</v>
      </c>
      <c r="AN792" s="17">
        <v>0</v>
      </c>
      <c r="AP792" s="172">
        <v>0</v>
      </c>
      <c r="AR792" s="17">
        <v>1155823</v>
      </c>
      <c r="AT792" s="17">
        <v>4946922</v>
      </c>
      <c r="AV792" s="185">
        <v>37.700000000000003</v>
      </c>
      <c r="AW792" s="1" t="s">
        <v>5655</v>
      </c>
      <c r="AX792" s="1" t="str">
        <f t="shared" si="12"/>
        <v>No</v>
      </c>
    </row>
    <row r="793" spans="1:50" x14ac:dyDescent="0.2">
      <c r="A793" s="1" t="s">
        <v>763</v>
      </c>
      <c r="B793" s="1" t="s">
        <v>764</v>
      </c>
      <c r="C793" s="1" t="s">
        <v>20</v>
      </c>
      <c r="D793" s="174">
        <v>9035</v>
      </c>
      <c r="E793" s="177">
        <v>90035</v>
      </c>
      <c r="F793" s="1" t="s">
        <v>196</v>
      </c>
      <c r="G793" s="1" t="s">
        <v>192</v>
      </c>
      <c r="H793" s="17">
        <v>367260</v>
      </c>
      <c r="I793" s="12">
        <v>72</v>
      </c>
      <c r="J793" s="1" t="s">
        <v>10</v>
      </c>
      <c r="K793" s="1" t="s">
        <v>12</v>
      </c>
      <c r="L793" s="4">
        <v>25</v>
      </c>
      <c r="N793" s="186">
        <v>0</v>
      </c>
      <c r="P793" s="14">
        <v>14.7433</v>
      </c>
      <c r="R793" s="14">
        <v>7.6073000000000004</v>
      </c>
      <c r="T793" s="14">
        <v>2.101</v>
      </c>
      <c r="V793" s="17">
        <v>0</v>
      </c>
      <c r="X793" s="17">
        <v>951388</v>
      </c>
      <c r="Z793" s="17">
        <v>801563</v>
      </c>
      <c r="AB793" s="17">
        <v>149825</v>
      </c>
      <c r="AD793" s="17">
        <v>61006</v>
      </c>
      <c r="AF793" s="17">
        <v>54368</v>
      </c>
      <c r="AH793" s="17">
        <v>6638</v>
      </c>
      <c r="AJ793" s="17">
        <v>0</v>
      </c>
      <c r="AL793" s="17">
        <v>0</v>
      </c>
      <c r="AN793" s="17">
        <v>0</v>
      </c>
      <c r="AP793" s="172">
        <v>0</v>
      </c>
      <c r="AR793" s="17">
        <v>114229</v>
      </c>
      <c r="AT793" s="17">
        <v>868969</v>
      </c>
      <c r="AV793" s="185">
        <v>0</v>
      </c>
      <c r="AW793" s="1" t="s">
        <v>5655</v>
      </c>
      <c r="AX793" s="1" t="str">
        <f t="shared" si="12"/>
        <v>No</v>
      </c>
    </row>
    <row r="794" spans="1:50" x14ac:dyDescent="0.2">
      <c r="A794" s="1" t="s">
        <v>692</v>
      </c>
      <c r="B794" s="1" t="s">
        <v>693</v>
      </c>
      <c r="C794" s="1" t="s">
        <v>66</v>
      </c>
      <c r="D794" s="174">
        <v>2075</v>
      </c>
      <c r="E794" s="177">
        <v>20075</v>
      </c>
      <c r="F794" s="1" t="s">
        <v>196</v>
      </c>
      <c r="G794" s="1" t="s">
        <v>192</v>
      </c>
      <c r="H794" s="17">
        <v>5441567</v>
      </c>
      <c r="I794" s="12">
        <v>72</v>
      </c>
      <c r="J794" s="1" t="s">
        <v>25</v>
      </c>
      <c r="K794" s="1" t="s">
        <v>8</v>
      </c>
      <c r="L794" s="4">
        <v>72</v>
      </c>
      <c r="N794" s="186">
        <v>12</v>
      </c>
      <c r="P794" s="14">
        <v>31.071400000000001</v>
      </c>
      <c r="R794" s="14">
        <v>8.9323999999999995</v>
      </c>
      <c r="T794" s="14">
        <v>73.048299999999998</v>
      </c>
      <c r="V794" s="17">
        <v>4637564</v>
      </c>
      <c r="X794" s="17">
        <v>4832642</v>
      </c>
      <c r="Z794" s="17">
        <v>4589310</v>
      </c>
      <c r="AB794" s="17">
        <v>243332</v>
      </c>
      <c r="AD794" s="17">
        <v>166728</v>
      </c>
      <c r="AF794" s="17">
        <v>147702</v>
      </c>
      <c r="AH794" s="17">
        <v>19026</v>
      </c>
      <c r="AJ794" s="17">
        <v>1026747</v>
      </c>
      <c r="AL794" s="17">
        <v>981076</v>
      </c>
      <c r="AN794" s="17">
        <v>35405</v>
      </c>
      <c r="AP794" s="172">
        <v>33830</v>
      </c>
      <c r="AR794" s="17">
        <v>10789374</v>
      </c>
      <c r="AT794" s="17">
        <v>96375041</v>
      </c>
      <c r="AV794" s="185">
        <v>31.5</v>
      </c>
      <c r="AW794" s="1" t="s">
        <v>5655</v>
      </c>
      <c r="AX794" s="1" t="str">
        <f t="shared" si="12"/>
        <v>No</v>
      </c>
    </row>
    <row r="795" spans="1:50" x14ac:dyDescent="0.2">
      <c r="A795" s="1" t="s">
        <v>5999</v>
      </c>
      <c r="B795" s="1" t="s">
        <v>821</v>
      </c>
      <c r="C795" s="1" t="s">
        <v>73</v>
      </c>
      <c r="D795" s="174">
        <v>2084</v>
      </c>
      <c r="E795" s="177">
        <v>20084</v>
      </c>
      <c r="F795" s="1" t="s">
        <v>194</v>
      </c>
      <c r="G795" s="1" t="s">
        <v>192</v>
      </c>
      <c r="H795" s="17">
        <v>18351295</v>
      </c>
      <c r="I795" s="12">
        <v>71</v>
      </c>
      <c r="J795" s="1" t="s">
        <v>10</v>
      </c>
      <c r="K795" s="1" t="s">
        <v>8</v>
      </c>
      <c r="L795" s="4">
        <v>19</v>
      </c>
      <c r="N795" s="186">
        <v>0</v>
      </c>
      <c r="P795" s="14">
        <v>19.193100000000001</v>
      </c>
      <c r="R795" s="14">
        <v>8.5507000000000009</v>
      </c>
      <c r="T795" s="14">
        <v>2.2303000000000002</v>
      </c>
      <c r="V795" s="17">
        <v>0</v>
      </c>
      <c r="X795" s="17">
        <v>545670</v>
      </c>
      <c r="Z795" s="17">
        <v>473015</v>
      </c>
      <c r="AB795" s="17">
        <v>72655</v>
      </c>
      <c r="AD795" s="17">
        <v>26437</v>
      </c>
      <c r="AF795" s="17">
        <v>24645</v>
      </c>
      <c r="AH795" s="17">
        <v>1792</v>
      </c>
      <c r="AJ795" s="17">
        <v>0</v>
      </c>
      <c r="AL795" s="17">
        <v>0</v>
      </c>
      <c r="AN795" s="17">
        <v>0</v>
      </c>
      <c r="AP795" s="172">
        <v>0</v>
      </c>
      <c r="AR795" s="17">
        <v>54966</v>
      </c>
      <c r="AT795" s="17">
        <v>469999</v>
      </c>
      <c r="AV795" s="185">
        <v>0</v>
      </c>
      <c r="AW795" s="1" t="s">
        <v>5655</v>
      </c>
      <c r="AX795" s="1" t="str">
        <f t="shared" si="12"/>
        <v>No</v>
      </c>
    </row>
    <row r="796" spans="1:50" x14ac:dyDescent="0.2">
      <c r="A796" s="1" t="s">
        <v>2069</v>
      </c>
      <c r="B796" s="1" t="s">
        <v>2070</v>
      </c>
      <c r="C796" s="1" t="s">
        <v>50</v>
      </c>
      <c r="D796" s="174" t="s">
        <v>2071</v>
      </c>
      <c r="E796" s="177" t="s">
        <v>2072</v>
      </c>
      <c r="F796" s="1" t="s">
        <v>242</v>
      </c>
      <c r="G796" s="1" t="s">
        <v>229</v>
      </c>
      <c r="H796" s="17">
        <v>0</v>
      </c>
      <c r="I796" s="12">
        <v>71</v>
      </c>
      <c r="J796" s="1" t="s">
        <v>10</v>
      </c>
      <c r="K796" s="1" t="s">
        <v>8</v>
      </c>
      <c r="L796" s="4">
        <v>71</v>
      </c>
      <c r="N796" s="186">
        <v>0</v>
      </c>
      <c r="P796" s="14">
        <v>23.0731</v>
      </c>
      <c r="R796" s="14">
        <v>0</v>
      </c>
      <c r="T796" s="14">
        <v>1.2614000000000001</v>
      </c>
      <c r="V796" s="17">
        <v>0</v>
      </c>
      <c r="X796" s="17">
        <v>0</v>
      </c>
      <c r="Z796" s="17">
        <v>3227369</v>
      </c>
      <c r="AB796" s="17">
        <v>0</v>
      </c>
      <c r="AD796" s="17">
        <v>0</v>
      </c>
      <c r="AF796" s="17">
        <v>139876</v>
      </c>
      <c r="AH796" s="17">
        <v>0</v>
      </c>
      <c r="AJ796" s="17">
        <v>0</v>
      </c>
      <c r="AL796" s="17">
        <v>0</v>
      </c>
      <c r="AN796" s="17">
        <v>0</v>
      </c>
      <c r="AP796" s="172">
        <v>0</v>
      </c>
      <c r="AR796" s="17">
        <v>176441</v>
      </c>
      <c r="AT796" s="17">
        <v>0</v>
      </c>
      <c r="AV796" s="185">
        <v>0</v>
      </c>
      <c r="AW796" s="1" t="s">
        <v>5655</v>
      </c>
      <c r="AX796" s="1" t="str">
        <f t="shared" si="12"/>
        <v>No</v>
      </c>
    </row>
    <row r="797" spans="1:50" x14ac:dyDescent="0.2">
      <c r="A797" s="1" t="s">
        <v>5999</v>
      </c>
      <c r="B797" s="1" t="s">
        <v>821</v>
      </c>
      <c r="C797" s="1" t="s">
        <v>73</v>
      </c>
      <c r="D797" s="174">
        <v>2084</v>
      </c>
      <c r="E797" s="177">
        <v>20084</v>
      </c>
      <c r="F797" s="1" t="s">
        <v>194</v>
      </c>
      <c r="G797" s="1" t="s">
        <v>192</v>
      </c>
      <c r="H797" s="17">
        <v>18351295</v>
      </c>
      <c r="I797" s="12">
        <v>71</v>
      </c>
      <c r="J797" s="1" t="s">
        <v>11</v>
      </c>
      <c r="K797" s="1" t="s">
        <v>12</v>
      </c>
      <c r="L797" s="4">
        <v>52</v>
      </c>
      <c r="N797" s="186">
        <v>0</v>
      </c>
      <c r="P797" s="14">
        <v>18.330100000000002</v>
      </c>
      <c r="R797" s="14">
        <v>7.6204999999999998</v>
      </c>
      <c r="T797" s="14">
        <v>15.594200000000001</v>
      </c>
      <c r="V797" s="17">
        <v>2415406</v>
      </c>
      <c r="X797" s="17">
        <v>2800933</v>
      </c>
      <c r="Z797" s="17">
        <v>2405371</v>
      </c>
      <c r="AB797" s="17">
        <v>395562</v>
      </c>
      <c r="AD797" s="17">
        <v>145308</v>
      </c>
      <c r="AF797" s="17">
        <v>131225</v>
      </c>
      <c r="AH797" s="17">
        <v>14083</v>
      </c>
      <c r="AJ797" s="17">
        <v>0</v>
      </c>
      <c r="AL797" s="17">
        <v>0</v>
      </c>
      <c r="AN797" s="17">
        <v>0</v>
      </c>
      <c r="AP797" s="172">
        <v>0</v>
      </c>
      <c r="AR797" s="17">
        <v>2046349</v>
      </c>
      <c r="AT797" s="17">
        <v>15594160</v>
      </c>
      <c r="AV797" s="185">
        <v>138</v>
      </c>
      <c r="AW797" s="1" t="s">
        <v>5655</v>
      </c>
      <c r="AX797" s="1" t="str">
        <f t="shared" si="12"/>
        <v>No</v>
      </c>
    </row>
    <row r="798" spans="1:50" x14ac:dyDescent="0.2">
      <c r="A798" s="1" t="s">
        <v>33</v>
      </c>
      <c r="B798" s="1" t="s">
        <v>1238</v>
      </c>
      <c r="C798" s="1" t="s">
        <v>32</v>
      </c>
      <c r="D798" s="174">
        <v>1128</v>
      </c>
      <c r="E798" s="177">
        <v>10128</v>
      </c>
      <c r="F798" s="1" t="s">
        <v>302</v>
      </c>
      <c r="G798" s="1" t="s">
        <v>192</v>
      </c>
      <c r="H798" s="17">
        <v>194535</v>
      </c>
      <c r="I798" s="12">
        <v>70</v>
      </c>
      <c r="J798" s="1" t="s">
        <v>10</v>
      </c>
      <c r="K798" s="1" t="s">
        <v>12</v>
      </c>
      <c r="L798" s="4">
        <v>34</v>
      </c>
      <c r="N798" s="186">
        <v>0</v>
      </c>
      <c r="P798" s="14">
        <v>11.1782</v>
      </c>
      <c r="R798" s="14">
        <v>7.0334000000000003</v>
      </c>
      <c r="T798" s="14">
        <v>1.6077999999999999</v>
      </c>
      <c r="V798" s="17">
        <v>0</v>
      </c>
      <c r="X798" s="17">
        <v>803543</v>
      </c>
      <c r="Z798" s="17">
        <v>694343</v>
      </c>
      <c r="AB798" s="17">
        <v>109200</v>
      </c>
      <c r="AD798" s="17">
        <v>69565</v>
      </c>
      <c r="AF798" s="17">
        <v>62116</v>
      </c>
      <c r="AH798" s="17">
        <v>7449</v>
      </c>
      <c r="AJ798" s="17">
        <v>0</v>
      </c>
      <c r="AL798" s="17">
        <v>0</v>
      </c>
      <c r="AN798" s="17">
        <v>0</v>
      </c>
      <c r="AP798" s="172">
        <v>0</v>
      </c>
      <c r="AR798" s="17">
        <v>99868</v>
      </c>
      <c r="AT798" s="17">
        <v>702416</v>
      </c>
      <c r="AV798" s="185">
        <v>0</v>
      </c>
      <c r="AW798" s="1" t="s">
        <v>5655</v>
      </c>
      <c r="AX798" s="1" t="str">
        <f t="shared" si="12"/>
        <v>No</v>
      </c>
    </row>
    <row r="799" spans="1:50" x14ac:dyDescent="0.2">
      <c r="A799" s="1" t="s">
        <v>6001</v>
      </c>
      <c r="B799" s="1" t="s">
        <v>399</v>
      </c>
      <c r="C799" s="1" t="s">
        <v>66</v>
      </c>
      <c r="D799" s="174">
        <v>2192</v>
      </c>
      <c r="E799" s="177">
        <v>20192</v>
      </c>
      <c r="F799" s="1" t="s">
        <v>194</v>
      </c>
      <c r="G799" s="1" t="s">
        <v>192</v>
      </c>
      <c r="H799" s="17">
        <v>18351295</v>
      </c>
      <c r="I799" s="12">
        <v>70</v>
      </c>
      <c r="J799" s="1" t="s">
        <v>11</v>
      </c>
      <c r="K799" s="1" t="s">
        <v>8</v>
      </c>
      <c r="L799" s="4">
        <v>5</v>
      </c>
      <c r="N799" s="186">
        <v>0</v>
      </c>
      <c r="P799" s="14">
        <v>13.353300000000001</v>
      </c>
      <c r="R799" s="14">
        <v>8.827</v>
      </c>
      <c r="T799" s="14">
        <v>5.7592999999999996</v>
      </c>
      <c r="V799" s="17">
        <v>59570</v>
      </c>
      <c r="X799" s="17">
        <v>64271</v>
      </c>
      <c r="Z799" s="17">
        <v>58741</v>
      </c>
      <c r="AB799" s="17">
        <v>5530</v>
      </c>
      <c r="AD799" s="17">
        <v>4848</v>
      </c>
      <c r="AF799" s="17">
        <v>4399</v>
      </c>
      <c r="AH799" s="17">
        <v>449</v>
      </c>
      <c r="AJ799" s="17">
        <v>0</v>
      </c>
      <c r="AL799" s="17">
        <v>0</v>
      </c>
      <c r="AN799" s="17">
        <v>0</v>
      </c>
      <c r="AP799" s="172">
        <v>0</v>
      </c>
      <c r="AR799" s="17">
        <v>25335</v>
      </c>
      <c r="AT799" s="17">
        <v>223633</v>
      </c>
      <c r="AV799" s="185">
        <v>49</v>
      </c>
      <c r="AW799" s="1" t="s">
        <v>5655</v>
      </c>
      <c r="AX799" s="1" t="str">
        <f t="shared" si="12"/>
        <v>No</v>
      </c>
    </row>
    <row r="800" spans="1:50" x14ac:dyDescent="0.2">
      <c r="A800" s="1" t="s">
        <v>5137</v>
      </c>
      <c r="B800" s="1" t="s">
        <v>343</v>
      </c>
      <c r="C800" s="1" t="s">
        <v>80</v>
      </c>
      <c r="D800" s="174" t="s">
        <v>5138</v>
      </c>
      <c r="E800" s="177">
        <v>376</v>
      </c>
      <c r="F800" s="1" t="s">
        <v>242</v>
      </c>
      <c r="G800" s="1" t="s">
        <v>192</v>
      </c>
      <c r="H800" s="17">
        <v>1849898</v>
      </c>
      <c r="I800" s="12">
        <v>70</v>
      </c>
      <c r="J800" s="1" t="s">
        <v>11</v>
      </c>
      <c r="K800" s="1" t="s">
        <v>8</v>
      </c>
      <c r="L800" s="4">
        <v>7</v>
      </c>
      <c r="N800" s="186">
        <v>0</v>
      </c>
      <c r="P800" s="14">
        <v>12.789400000000001</v>
      </c>
      <c r="R800" s="14">
        <v>3.07</v>
      </c>
      <c r="T800" s="14">
        <v>6.3559999999999999</v>
      </c>
      <c r="V800" s="17">
        <v>190424</v>
      </c>
      <c r="X800" s="17">
        <v>224360</v>
      </c>
      <c r="Z800" s="17">
        <v>221653</v>
      </c>
      <c r="AB800" s="17">
        <v>2707</v>
      </c>
      <c r="AD800" s="17">
        <v>18814</v>
      </c>
      <c r="AF800" s="17">
        <v>17331</v>
      </c>
      <c r="AH800" s="17">
        <v>1483</v>
      </c>
      <c r="AJ800" s="17">
        <v>0</v>
      </c>
      <c r="AL800" s="17">
        <v>0</v>
      </c>
      <c r="AN800" s="17">
        <v>0</v>
      </c>
      <c r="AP800" s="172">
        <v>0</v>
      </c>
      <c r="AR800" s="17">
        <v>110156</v>
      </c>
      <c r="AT800" s="17">
        <v>338179</v>
      </c>
      <c r="AV800" s="185">
        <v>94.6</v>
      </c>
      <c r="AW800" s="1" t="s">
        <v>5655</v>
      </c>
      <c r="AX800" s="1" t="str">
        <f t="shared" si="12"/>
        <v>No</v>
      </c>
    </row>
    <row r="801" spans="1:50" x14ac:dyDescent="0.2">
      <c r="A801" s="1" t="s">
        <v>6003</v>
      </c>
      <c r="B801" s="1" t="s">
        <v>842</v>
      </c>
      <c r="C801" s="1" t="s">
        <v>81</v>
      </c>
      <c r="D801" s="174">
        <v>3111</v>
      </c>
      <c r="E801" s="177">
        <v>30111</v>
      </c>
      <c r="F801" s="1" t="s">
        <v>196</v>
      </c>
      <c r="G801" s="1" t="s">
        <v>192</v>
      </c>
      <c r="H801" s="17">
        <v>1733853</v>
      </c>
      <c r="I801" s="12">
        <v>70</v>
      </c>
      <c r="J801" s="1" t="s">
        <v>11</v>
      </c>
      <c r="K801" s="1" t="s">
        <v>12</v>
      </c>
      <c r="L801" s="4">
        <v>8</v>
      </c>
      <c r="N801" s="186">
        <v>0</v>
      </c>
      <c r="P801" s="14">
        <v>17.2361</v>
      </c>
      <c r="R801" s="14">
        <v>13.585699999999999</v>
      </c>
      <c r="T801" s="14">
        <v>4.3422000000000001</v>
      </c>
      <c r="V801" s="17">
        <v>352516</v>
      </c>
      <c r="X801" s="17">
        <v>392051</v>
      </c>
      <c r="Z801" s="17">
        <v>352495</v>
      </c>
      <c r="AB801" s="17">
        <v>39556</v>
      </c>
      <c r="AD801" s="17">
        <v>22759</v>
      </c>
      <c r="AF801" s="17">
        <v>20451</v>
      </c>
      <c r="AH801" s="17">
        <v>2308</v>
      </c>
      <c r="AJ801" s="17">
        <v>0</v>
      </c>
      <c r="AL801" s="17">
        <v>0</v>
      </c>
      <c r="AN801" s="17">
        <v>0</v>
      </c>
      <c r="AP801" s="172">
        <v>0</v>
      </c>
      <c r="AR801" s="17">
        <v>88802</v>
      </c>
      <c r="AT801" s="17">
        <v>1206433</v>
      </c>
      <c r="AV801" s="185">
        <v>169.4</v>
      </c>
      <c r="AW801" s="1" t="s">
        <v>5655</v>
      </c>
      <c r="AX801" s="1" t="str">
        <f t="shared" si="12"/>
        <v>No</v>
      </c>
    </row>
    <row r="802" spans="1:50" x14ac:dyDescent="0.2">
      <c r="A802" s="1" t="s">
        <v>6002</v>
      </c>
      <c r="B802" s="1" t="s">
        <v>555</v>
      </c>
      <c r="C802" s="1" t="s">
        <v>55</v>
      </c>
      <c r="D802" s="174">
        <v>5035</v>
      </c>
      <c r="E802" s="177">
        <v>50035</v>
      </c>
      <c r="F802" s="1" t="s">
        <v>196</v>
      </c>
      <c r="G802" s="1" t="s">
        <v>192</v>
      </c>
      <c r="H802" s="17">
        <v>209703</v>
      </c>
      <c r="I802" s="12">
        <v>70</v>
      </c>
      <c r="J802" s="1" t="s">
        <v>11</v>
      </c>
      <c r="K802" s="1" t="s">
        <v>8</v>
      </c>
      <c r="L802" s="4">
        <v>29</v>
      </c>
      <c r="N802" s="186">
        <v>0</v>
      </c>
      <c r="P802" s="14">
        <v>13.396800000000001</v>
      </c>
      <c r="R802" s="14">
        <v>4.0212000000000003</v>
      </c>
      <c r="T802" s="14">
        <v>20.657299999999999</v>
      </c>
      <c r="V802" s="17">
        <v>1736774</v>
      </c>
      <c r="X802" s="17">
        <v>1747807</v>
      </c>
      <c r="Z802" s="17">
        <v>1732256</v>
      </c>
      <c r="AB802" s="17">
        <v>15551</v>
      </c>
      <c r="AD802" s="17">
        <v>130252</v>
      </c>
      <c r="AF802" s="17">
        <v>129304</v>
      </c>
      <c r="AH802" s="17">
        <v>948</v>
      </c>
      <c r="AJ802" s="17">
        <v>0</v>
      </c>
      <c r="AL802" s="17">
        <v>0</v>
      </c>
      <c r="AN802" s="17">
        <v>0</v>
      </c>
      <c r="AP802" s="172">
        <v>0</v>
      </c>
      <c r="AR802" s="17">
        <v>2671067</v>
      </c>
      <c r="AT802" s="17">
        <v>10740997</v>
      </c>
      <c r="AV802" s="185">
        <v>218</v>
      </c>
      <c r="AW802" s="1" t="s">
        <v>5655</v>
      </c>
      <c r="AX802" s="1" t="str">
        <f t="shared" si="12"/>
        <v>No</v>
      </c>
    </row>
    <row r="803" spans="1:50" x14ac:dyDescent="0.2">
      <c r="A803" s="1" t="s">
        <v>6001</v>
      </c>
      <c r="B803" s="1" t="s">
        <v>399</v>
      </c>
      <c r="C803" s="1" t="s">
        <v>66</v>
      </c>
      <c r="D803" s="174">
        <v>2192</v>
      </c>
      <c r="E803" s="177">
        <v>20192</v>
      </c>
      <c r="F803" s="1" t="s">
        <v>194</v>
      </c>
      <c r="G803" s="1" t="s">
        <v>192</v>
      </c>
      <c r="H803" s="17">
        <v>18351295</v>
      </c>
      <c r="I803" s="12">
        <v>70</v>
      </c>
      <c r="J803" s="1" t="s">
        <v>10</v>
      </c>
      <c r="K803" s="1" t="s">
        <v>8</v>
      </c>
      <c r="L803" s="4">
        <v>65</v>
      </c>
      <c r="N803" s="186">
        <v>0</v>
      </c>
      <c r="P803" s="14">
        <v>7.9500999999999999</v>
      </c>
      <c r="R803" s="14">
        <v>6.1136999999999997</v>
      </c>
      <c r="T803" s="14">
        <v>2.0729000000000002</v>
      </c>
      <c r="V803" s="17">
        <v>0</v>
      </c>
      <c r="X803" s="17">
        <v>1017068</v>
      </c>
      <c r="Z803" s="17">
        <v>883108</v>
      </c>
      <c r="AB803" s="17">
        <v>133960</v>
      </c>
      <c r="AD803" s="17">
        <v>119026</v>
      </c>
      <c r="AF803" s="17">
        <v>111081</v>
      </c>
      <c r="AH803" s="17">
        <v>7945</v>
      </c>
      <c r="AJ803" s="17">
        <v>0</v>
      </c>
      <c r="AL803" s="17">
        <v>0</v>
      </c>
      <c r="AN803" s="17">
        <v>0</v>
      </c>
      <c r="AP803" s="172">
        <v>0</v>
      </c>
      <c r="AR803" s="17">
        <v>230255</v>
      </c>
      <c r="AT803" s="17">
        <v>1407712</v>
      </c>
      <c r="AV803" s="185">
        <v>0</v>
      </c>
      <c r="AW803" s="1" t="s">
        <v>5655</v>
      </c>
      <c r="AX803" s="1" t="str">
        <f t="shared" si="12"/>
        <v>No</v>
      </c>
    </row>
    <row r="804" spans="1:50" x14ac:dyDescent="0.2">
      <c r="A804" s="1" t="s">
        <v>6000</v>
      </c>
      <c r="B804" s="1" t="s">
        <v>1072</v>
      </c>
      <c r="C804" s="1" t="s">
        <v>66</v>
      </c>
      <c r="D804" s="174">
        <v>2190</v>
      </c>
      <c r="E804" s="177">
        <v>20190</v>
      </c>
      <c r="F804" s="1" t="s">
        <v>208</v>
      </c>
      <c r="G804" s="1" t="s">
        <v>192</v>
      </c>
      <c r="H804" s="17">
        <v>18351295</v>
      </c>
      <c r="I804" s="12">
        <v>70</v>
      </c>
      <c r="J804" s="1" t="s">
        <v>11</v>
      </c>
      <c r="K804" s="1" t="s">
        <v>8</v>
      </c>
      <c r="L804" s="4">
        <v>58</v>
      </c>
      <c r="N804" s="186">
        <v>0</v>
      </c>
      <c r="P804" s="14">
        <v>5.2507000000000001</v>
      </c>
      <c r="R804" s="14">
        <v>1.7455000000000001</v>
      </c>
      <c r="T804" s="14">
        <v>23.845300000000002</v>
      </c>
      <c r="V804" s="17">
        <v>742759</v>
      </c>
      <c r="X804" s="17">
        <v>778795</v>
      </c>
      <c r="Z804" s="17">
        <v>742758</v>
      </c>
      <c r="AB804" s="17">
        <v>36037</v>
      </c>
      <c r="AD804" s="17">
        <v>143312</v>
      </c>
      <c r="AF804" s="17">
        <v>141460</v>
      </c>
      <c r="AH804" s="17">
        <v>1852</v>
      </c>
      <c r="AJ804" s="17">
        <v>0</v>
      </c>
      <c r="AL804" s="17">
        <v>0</v>
      </c>
      <c r="AN804" s="17">
        <v>0</v>
      </c>
      <c r="AP804" s="172">
        <v>0</v>
      </c>
      <c r="AR804" s="17">
        <v>3373163</v>
      </c>
      <c r="AT804" s="17">
        <v>5887776</v>
      </c>
      <c r="AV804" s="185">
        <v>34.9</v>
      </c>
      <c r="AW804" s="1" t="s">
        <v>5655</v>
      </c>
      <c r="AX804" s="1" t="str">
        <f t="shared" si="12"/>
        <v>No</v>
      </c>
    </row>
    <row r="805" spans="1:50" x14ac:dyDescent="0.2">
      <c r="A805" s="1" t="s">
        <v>2300</v>
      </c>
      <c r="B805" s="1" t="s">
        <v>819</v>
      </c>
      <c r="C805" s="1" t="s">
        <v>50</v>
      </c>
      <c r="D805" s="174" t="s">
        <v>2301</v>
      </c>
      <c r="E805" s="177" t="s">
        <v>2302</v>
      </c>
      <c r="F805" s="1" t="s">
        <v>242</v>
      </c>
      <c r="G805" s="1" t="s">
        <v>229</v>
      </c>
      <c r="H805" s="17">
        <v>0</v>
      </c>
      <c r="I805" s="12">
        <v>70</v>
      </c>
      <c r="J805" s="1" t="s">
        <v>10</v>
      </c>
      <c r="K805" s="1" t="s">
        <v>8</v>
      </c>
      <c r="L805" s="4">
        <v>70</v>
      </c>
      <c r="N805" s="186">
        <v>0</v>
      </c>
      <c r="P805" s="14">
        <v>9.0645000000000007</v>
      </c>
      <c r="R805" s="14">
        <v>0</v>
      </c>
      <c r="T805" s="14">
        <v>0.73470000000000002</v>
      </c>
      <c r="V805" s="17">
        <v>0</v>
      </c>
      <c r="X805" s="17">
        <v>0</v>
      </c>
      <c r="Z805" s="17">
        <v>1178474</v>
      </c>
      <c r="AB805" s="17">
        <v>0</v>
      </c>
      <c r="AD805" s="17">
        <v>0</v>
      </c>
      <c r="AF805" s="17">
        <v>130010</v>
      </c>
      <c r="AH805" s="17">
        <v>0</v>
      </c>
      <c r="AJ805" s="17">
        <v>0</v>
      </c>
      <c r="AL805" s="17">
        <v>0</v>
      </c>
      <c r="AN805" s="17">
        <v>0</v>
      </c>
      <c r="AP805" s="172">
        <v>0</v>
      </c>
      <c r="AR805" s="17">
        <v>95513</v>
      </c>
      <c r="AT805" s="17">
        <v>0</v>
      </c>
      <c r="AV805" s="185">
        <v>0</v>
      </c>
      <c r="AW805" s="1" t="s">
        <v>5655</v>
      </c>
      <c r="AX805" s="1" t="str">
        <f t="shared" si="12"/>
        <v>No</v>
      </c>
    </row>
    <row r="806" spans="1:50" x14ac:dyDescent="0.2">
      <c r="A806" s="1" t="s">
        <v>5137</v>
      </c>
      <c r="B806" s="1" t="s">
        <v>343</v>
      </c>
      <c r="C806" s="1" t="s">
        <v>80</v>
      </c>
      <c r="D806" s="174" t="s">
        <v>5138</v>
      </c>
      <c r="E806" s="177">
        <v>376</v>
      </c>
      <c r="F806" s="1" t="s">
        <v>242</v>
      </c>
      <c r="G806" s="1" t="s">
        <v>192</v>
      </c>
      <c r="H806" s="17">
        <v>1849898</v>
      </c>
      <c r="I806" s="12">
        <v>70</v>
      </c>
      <c r="J806" s="1" t="s">
        <v>15</v>
      </c>
      <c r="K806" s="1" t="s">
        <v>12</v>
      </c>
      <c r="L806" s="4">
        <v>34</v>
      </c>
      <c r="N806" s="186">
        <v>0</v>
      </c>
      <c r="P806" s="14">
        <v>19.011700000000001</v>
      </c>
      <c r="R806" s="14">
        <v>7.0629</v>
      </c>
      <c r="T806" s="14">
        <v>3.1939000000000002</v>
      </c>
      <c r="V806" s="17">
        <v>0</v>
      </c>
      <c r="X806" s="17">
        <v>0</v>
      </c>
      <c r="Z806" s="17">
        <v>316430</v>
      </c>
      <c r="AB806" s="17">
        <v>0</v>
      </c>
      <c r="AD806" s="17">
        <v>0</v>
      </c>
      <c r="AF806" s="17">
        <v>16644</v>
      </c>
      <c r="AH806" s="17">
        <v>0</v>
      </c>
      <c r="AJ806" s="17">
        <v>0</v>
      </c>
      <c r="AL806" s="17">
        <v>0</v>
      </c>
      <c r="AN806" s="17">
        <v>0</v>
      </c>
      <c r="AP806" s="172">
        <v>0</v>
      </c>
      <c r="AR806" s="17">
        <v>53159</v>
      </c>
      <c r="AT806" s="17">
        <v>375459</v>
      </c>
      <c r="AV806" s="185">
        <v>0</v>
      </c>
      <c r="AW806" s="1" t="s">
        <v>5655</v>
      </c>
      <c r="AX806" s="1" t="str">
        <f t="shared" si="12"/>
        <v>No</v>
      </c>
    </row>
    <row r="807" spans="1:50" x14ac:dyDescent="0.2">
      <c r="A807" s="1" t="s">
        <v>6003</v>
      </c>
      <c r="B807" s="1" t="s">
        <v>842</v>
      </c>
      <c r="C807" s="1" t="s">
        <v>81</v>
      </c>
      <c r="D807" s="174">
        <v>3111</v>
      </c>
      <c r="E807" s="177">
        <v>30111</v>
      </c>
      <c r="F807" s="1" t="s">
        <v>196</v>
      </c>
      <c r="G807" s="1" t="s">
        <v>192</v>
      </c>
      <c r="H807" s="17">
        <v>1733853</v>
      </c>
      <c r="I807" s="12">
        <v>70</v>
      </c>
      <c r="J807" s="1" t="s">
        <v>10</v>
      </c>
      <c r="K807" s="1" t="s">
        <v>12</v>
      </c>
      <c r="L807" s="4">
        <v>62</v>
      </c>
      <c r="N807" s="186">
        <v>0</v>
      </c>
      <c r="P807" s="14">
        <v>16.754799999999999</v>
      </c>
      <c r="R807" s="14">
        <v>9.4700000000000006</v>
      </c>
      <c r="T807" s="14">
        <v>1.8956999999999999</v>
      </c>
      <c r="V807" s="17">
        <v>0</v>
      </c>
      <c r="X807" s="17">
        <v>2145936</v>
      </c>
      <c r="Z807" s="17">
        <v>1805935</v>
      </c>
      <c r="AB807" s="17">
        <v>340001</v>
      </c>
      <c r="AD807" s="17">
        <v>127465</v>
      </c>
      <c r="AF807" s="17">
        <v>107786</v>
      </c>
      <c r="AH807" s="17">
        <v>19679</v>
      </c>
      <c r="AJ807" s="17">
        <v>0</v>
      </c>
      <c r="AL807" s="17">
        <v>0</v>
      </c>
      <c r="AN807" s="17">
        <v>0</v>
      </c>
      <c r="AP807" s="172">
        <v>0</v>
      </c>
      <c r="AR807" s="17">
        <v>204335</v>
      </c>
      <c r="AT807" s="17">
        <v>1935052</v>
      </c>
      <c r="AV807" s="185">
        <v>0</v>
      </c>
      <c r="AW807" s="1" t="s">
        <v>5655</v>
      </c>
      <c r="AX807" s="1" t="str">
        <f t="shared" si="12"/>
        <v>No</v>
      </c>
    </row>
    <row r="808" spans="1:50" x14ac:dyDescent="0.2">
      <c r="A808" s="1" t="s">
        <v>33</v>
      </c>
      <c r="B808" s="1" t="s">
        <v>1238</v>
      </c>
      <c r="C808" s="1" t="s">
        <v>32</v>
      </c>
      <c r="D808" s="174">
        <v>1128</v>
      </c>
      <c r="E808" s="177">
        <v>10128</v>
      </c>
      <c r="F808" s="1" t="s">
        <v>302</v>
      </c>
      <c r="G808" s="1" t="s">
        <v>192</v>
      </c>
      <c r="H808" s="17">
        <v>194535</v>
      </c>
      <c r="I808" s="12">
        <v>70</v>
      </c>
      <c r="J808" s="1" t="s">
        <v>11</v>
      </c>
      <c r="K808" s="1" t="s">
        <v>12</v>
      </c>
      <c r="L808" s="4">
        <v>36</v>
      </c>
      <c r="N808" s="186">
        <v>0</v>
      </c>
      <c r="P808" s="14">
        <v>12.819900000000001</v>
      </c>
      <c r="R808" s="14">
        <v>2.0499999999999998</v>
      </c>
      <c r="T808" s="14">
        <v>22.4132</v>
      </c>
      <c r="V808" s="17">
        <v>1210300</v>
      </c>
      <c r="X808" s="17">
        <v>1322989</v>
      </c>
      <c r="Z808" s="17">
        <v>1207620</v>
      </c>
      <c r="AB808" s="17">
        <v>115369</v>
      </c>
      <c r="AD808" s="17">
        <v>102065</v>
      </c>
      <c r="AF808" s="17">
        <v>94199</v>
      </c>
      <c r="AH808" s="17">
        <v>7866</v>
      </c>
      <c r="AJ808" s="17">
        <v>0</v>
      </c>
      <c r="AL808" s="17">
        <v>0</v>
      </c>
      <c r="AN808" s="17">
        <v>0</v>
      </c>
      <c r="AP808" s="172">
        <v>0</v>
      </c>
      <c r="AR808" s="17">
        <v>2111302</v>
      </c>
      <c r="AT808" s="17">
        <v>4328170</v>
      </c>
      <c r="AV808" s="185">
        <v>289.3</v>
      </c>
      <c r="AW808" s="1" t="s">
        <v>5655</v>
      </c>
      <c r="AX808" s="1" t="str">
        <f t="shared" si="12"/>
        <v>No</v>
      </c>
    </row>
    <row r="809" spans="1:50" x14ac:dyDescent="0.2">
      <c r="A809" s="1" t="s">
        <v>6002</v>
      </c>
      <c r="B809" s="1" t="s">
        <v>555</v>
      </c>
      <c r="C809" s="1" t="s">
        <v>55</v>
      </c>
      <c r="D809" s="174">
        <v>5035</v>
      </c>
      <c r="E809" s="177">
        <v>50035</v>
      </c>
      <c r="F809" s="1" t="s">
        <v>196</v>
      </c>
      <c r="G809" s="1" t="s">
        <v>192</v>
      </c>
      <c r="H809" s="17">
        <v>209703</v>
      </c>
      <c r="I809" s="12">
        <v>70</v>
      </c>
      <c r="J809" s="1" t="s">
        <v>10</v>
      </c>
      <c r="K809" s="1" t="s">
        <v>12</v>
      </c>
      <c r="L809" s="4">
        <v>41</v>
      </c>
      <c r="N809" s="186">
        <v>0</v>
      </c>
      <c r="P809" s="14">
        <v>14.198399999999999</v>
      </c>
      <c r="R809" s="14">
        <v>10.383800000000001</v>
      </c>
      <c r="T809" s="14">
        <v>1.8191999999999999</v>
      </c>
      <c r="V809" s="17">
        <v>0</v>
      </c>
      <c r="X809" s="17">
        <v>1515028</v>
      </c>
      <c r="Z809" s="17">
        <v>1283554</v>
      </c>
      <c r="AB809" s="17">
        <v>231474</v>
      </c>
      <c r="AD809" s="17">
        <v>108399</v>
      </c>
      <c r="AF809" s="17">
        <v>90401</v>
      </c>
      <c r="AH809" s="17">
        <v>17998</v>
      </c>
      <c r="AJ809" s="17">
        <v>0</v>
      </c>
      <c r="AL809" s="17">
        <v>0</v>
      </c>
      <c r="AN809" s="17">
        <v>0</v>
      </c>
      <c r="AP809" s="172">
        <v>0</v>
      </c>
      <c r="AR809" s="17">
        <v>164456</v>
      </c>
      <c r="AT809" s="17">
        <v>1707676</v>
      </c>
      <c r="AV809" s="185">
        <v>0</v>
      </c>
      <c r="AW809" s="1" t="s">
        <v>5655</v>
      </c>
      <c r="AX809" s="1" t="str">
        <f t="shared" si="12"/>
        <v>No</v>
      </c>
    </row>
    <row r="810" spans="1:50" x14ac:dyDescent="0.2">
      <c r="A810" s="1" t="s">
        <v>655</v>
      </c>
      <c r="B810" s="1" t="s">
        <v>656</v>
      </c>
      <c r="C810" s="1" t="s">
        <v>46</v>
      </c>
      <c r="D810" s="174">
        <v>5104</v>
      </c>
      <c r="E810" s="177">
        <v>50104</v>
      </c>
      <c r="F810" s="1" t="s">
        <v>196</v>
      </c>
      <c r="G810" s="1" t="s">
        <v>192</v>
      </c>
      <c r="H810" s="17">
        <v>8608208</v>
      </c>
      <c r="I810" s="12">
        <v>70</v>
      </c>
      <c r="J810" s="1" t="s">
        <v>21</v>
      </c>
      <c r="K810" s="1" t="s">
        <v>8</v>
      </c>
      <c r="L810" s="4">
        <v>70</v>
      </c>
      <c r="N810" s="186">
        <v>17</v>
      </c>
      <c r="P810" s="14">
        <v>33.948900000000002</v>
      </c>
      <c r="R810" s="14">
        <v>32.600099999999998</v>
      </c>
      <c r="T810" s="14">
        <v>27.411000000000001</v>
      </c>
      <c r="V810" s="17">
        <v>4186309</v>
      </c>
      <c r="X810" s="17">
        <v>4538723</v>
      </c>
      <c r="Z810" s="17">
        <v>4211197</v>
      </c>
      <c r="AB810" s="17">
        <v>327526</v>
      </c>
      <c r="AD810" s="17">
        <v>132209</v>
      </c>
      <c r="AF810" s="17">
        <v>124045</v>
      </c>
      <c r="AH810" s="17">
        <v>8164</v>
      </c>
      <c r="AJ810" s="17">
        <v>778424</v>
      </c>
      <c r="AL810" s="17">
        <v>764119</v>
      </c>
      <c r="AN810" s="17">
        <v>22211</v>
      </c>
      <c r="AP810" s="172">
        <v>21889</v>
      </c>
      <c r="AR810" s="17">
        <v>3400197</v>
      </c>
      <c r="AT810" s="17">
        <v>110846664</v>
      </c>
      <c r="AV810" s="185">
        <v>179.8</v>
      </c>
      <c r="AW810" s="1" t="s">
        <v>5655</v>
      </c>
      <c r="AX810" s="1" t="str">
        <f t="shared" si="12"/>
        <v>No</v>
      </c>
    </row>
    <row r="811" spans="1:50" x14ac:dyDescent="0.2">
      <c r="A811" s="1" t="s">
        <v>6000</v>
      </c>
      <c r="B811" s="1" t="s">
        <v>1072</v>
      </c>
      <c r="C811" s="1" t="s">
        <v>66</v>
      </c>
      <c r="D811" s="174">
        <v>2190</v>
      </c>
      <c r="E811" s="177">
        <v>20190</v>
      </c>
      <c r="F811" s="1" t="s">
        <v>208</v>
      </c>
      <c r="G811" s="1" t="s">
        <v>192</v>
      </c>
      <c r="H811" s="17">
        <v>18351295</v>
      </c>
      <c r="I811" s="12">
        <v>70</v>
      </c>
      <c r="J811" s="1" t="s">
        <v>23</v>
      </c>
      <c r="K811" s="1" t="s">
        <v>8</v>
      </c>
      <c r="L811" s="4">
        <v>12</v>
      </c>
      <c r="N811" s="186">
        <v>0</v>
      </c>
      <c r="P811" s="14">
        <v>15.7149</v>
      </c>
      <c r="R811" s="14">
        <v>4.2563000000000004</v>
      </c>
      <c r="T811" s="14">
        <v>165.7021</v>
      </c>
      <c r="V811" s="17">
        <v>441117</v>
      </c>
      <c r="X811" s="17">
        <v>456995</v>
      </c>
      <c r="Z811" s="17">
        <v>441117</v>
      </c>
      <c r="AB811" s="17">
        <v>15878</v>
      </c>
      <c r="AD811" s="17">
        <v>32205</v>
      </c>
      <c r="AF811" s="17">
        <v>28070</v>
      </c>
      <c r="AH811" s="17">
        <v>4135</v>
      </c>
      <c r="AJ811" s="17">
        <v>0</v>
      </c>
      <c r="AL811" s="17">
        <v>0</v>
      </c>
      <c r="AN811" s="17">
        <v>0</v>
      </c>
      <c r="AP811" s="172">
        <v>0</v>
      </c>
      <c r="AR811" s="17">
        <v>4651259</v>
      </c>
      <c r="AT811" s="17">
        <v>19797250</v>
      </c>
      <c r="AV811" s="185">
        <v>54.86</v>
      </c>
      <c r="AW811" s="1" t="s">
        <v>5655</v>
      </c>
      <c r="AX811" s="1" t="str">
        <f t="shared" si="12"/>
        <v>No</v>
      </c>
    </row>
    <row r="812" spans="1:50" x14ac:dyDescent="0.2">
      <c r="A812" s="1" t="s">
        <v>5137</v>
      </c>
      <c r="B812" s="1" t="s">
        <v>343</v>
      </c>
      <c r="C812" s="1" t="s">
        <v>80</v>
      </c>
      <c r="D812" s="174" t="s">
        <v>5138</v>
      </c>
      <c r="E812" s="177">
        <v>376</v>
      </c>
      <c r="F812" s="1" t="s">
        <v>242</v>
      </c>
      <c r="G812" s="1" t="s">
        <v>192</v>
      </c>
      <c r="H812" s="17">
        <v>1849898</v>
      </c>
      <c r="I812" s="12">
        <v>70</v>
      </c>
      <c r="J812" s="1" t="s">
        <v>10</v>
      </c>
      <c r="K812" s="1" t="s">
        <v>8</v>
      </c>
      <c r="L812" s="4">
        <v>29</v>
      </c>
      <c r="N812" s="186">
        <v>0</v>
      </c>
      <c r="P812" s="14">
        <v>10.6137</v>
      </c>
      <c r="R812" s="14">
        <v>2.3927</v>
      </c>
      <c r="T812" s="14">
        <v>2.4870000000000001</v>
      </c>
      <c r="V812" s="17">
        <v>0</v>
      </c>
      <c r="X812" s="17">
        <v>431415</v>
      </c>
      <c r="Z812" s="17">
        <v>367658</v>
      </c>
      <c r="AB812" s="17">
        <v>63757</v>
      </c>
      <c r="AD812" s="17">
        <v>39841</v>
      </c>
      <c r="AF812" s="17">
        <v>34640</v>
      </c>
      <c r="AH812" s="17">
        <v>5201</v>
      </c>
      <c r="AJ812" s="17">
        <v>0</v>
      </c>
      <c r="AL812" s="17">
        <v>0</v>
      </c>
      <c r="AN812" s="17">
        <v>0</v>
      </c>
      <c r="AP812" s="172">
        <v>0</v>
      </c>
      <c r="AR812" s="17">
        <v>86149</v>
      </c>
      <c r="AT812" s="17">
        <v>206132</v>
      </c>
      <c r="AV812" s="185">
        <v>0</v>
      </c>
      <c r="AW812" s="1" t="s">
        <v>5655</v>
      </c>
      <c r="AX812" s="1" t="str">
        <f t="shared" si="12"/>
        <v>No</v>
      </c>
    </row>
    <row r="813" spans="1:50" x14ac:dyDescent="0.2">
      <c r="A813" s="1" t="s">
        <v>598</v>
      </c>
      <c r="B813" s="1" t="s">
        <v>599</v>
      </c>
      <c r="C813" s="1" t="s">
        <v>52</v>
      </c>
      <c r="D813" s="174">
        <v>1013</v>
      </c>
      <c r="E813" s="177">
        <v>10013</v>
      </c>
      <c r="F813" s="1" t="s">
        <v>196</v>
      </c>
      <c r="G813" s="1" t="s">
        <v>192</v>
      </c>
      <c r="H813" s="17">
        <v>4181019</v>
      </c>
      <c r="I813" s="12">
        <v>69</v>
      </c>
      <c r="J813" s="1" t="s">
        <v>22</v>
      </c>
      <c r="K813" s="1" t="s">
        <v>12</v>
      </c>
      <c r="L813" s="4">
        <v>6</v>
      </c>
      <c r="N813" s="186">
        <v>0</v>
      </c>
      <c r="P813" s="14">
        <v>16.673300000000001</v>
      </c>
      <c r="R813" s="14">
        <v>27.133400000000002</v>
      </c>
      <c r="T813" s="14">
        <v>11.0579</v>
      </c>
      <c r="V813" s="17">
        <v>93387</v>
      </c>
      <c r="X813" s="17">
        <v>199594</v>
      </c>
      <c r="Z813" s="17">
        <v>91620</v>
      </c>
      <c r="AB813" s="17">
        <v>107974</v>
      </c>
      <c r="AD813" s="17">
        <v>8195</v>
      </c>
      <c r="AF813" s="17">
        <v>5495</v>
      </c>
      <c r="AH813" s="17">
        <v>2700</v>
      </c>
      <c r="AJ813" s="17">
        <v>0</v>
      </c>
      <c r="AL813" s="17">
        <v>0</v>
      </c>
      <c r="AN813" s="17">
        <v>0</v>
      </c>
      <c r="AP813" s="172">
        <v>0</v>
      </c>
      <c r="AR813" s="17">
        <v>60763</v>
      </c>
      <c r="AT813" s="17">
        <v>1648708</v>
      </c>
      <c r="AV813" s="185">
        <v>50</v>
      </c>
      <c r="AW813" s="1" t="s">
        <v>5655</v>
      </c>
      <c r="AX813" s="1" t="str">
        <f t="shared" si="12"/>
        <v>No</v>
      </c>
    </row>
    <row r="814" spans="1:50" x14ac:dyDescent="0.2">
      <c r="A814" s="1" t="s">
        <v>5431</v>
      </c>
      <c r="B814" s="1" t="s">
        <v>486</v>
      </c>
      <c r="C814" s="1" t="s">
        <v>43</v>
      </c>
      <c r="D814" s="174" t="s">
        <v>5432</v>
      </c>
      <c r="E814" s="177" t="s">
        <v>5433</v>
      </c>
      <c r="F814" s="1" t="s">
        <v>196</v>
      </c>
      <c r="G814" s="1" t="s">
        <v>229</v>
      </c>
      <c r="H814" s="17">
        <v>0</v>
      </c>
      <c r="I814" s="12">
        <v>69</v>
      </c>
      <c r="J814" s="1" t="s">
        <v>10</v>
      </c>
      <c r="K814" s="1" t="s">
        <v>8</v>
      </c>
      <c r="L814" s="4">
        <v>69</v>
      </c>
      <c r="N814" s="186">
        <v>0</v>
      </c>
      <c r="P814" s="14">
        <v>13.8361</v>
      </c>
      <c r="R814" s="14">
        <v>0</v>
      </c>
      <c r="T814" s="14">
        <v>2.8734000000000002</v>
      </c>
      <c r="V814" s="17">
        <v>0</v>
      </c>
      <c r="X814" s="17">
        <v>0</v>
      </c>
      <c r="Z814" s="17">
        <v>1193571</v>
      </c>
      <c r="AB814" s="17">
        <v>0</v>
      </c>
      <c r="AD814" s="17">
        <v>0</v>
      </c>
      <c r="AF814" s="17">
        <v>86265</v>
      </c>
      <c r="AH814" s="17">
        <v>0</v>
      </c>
      <c r="AJ814" s="17">
        <v>0</v>
      </c>
      <c r="AL814" s="17">
        <v>0</v>
      </c>
      <c r="AN814" s="17">
        <v>0</v>
      </c>
      <c r="AP814" s="172">
        <v>0</v>
      </c>
      <c r="AR814" s="17">
        <v>247878</v>
      </c>
      <c r="AT814" s="17">
        <v>0</v>
      </c>
      <c r="AV814" s="185">
        <v>0</v>
      </c>
      <c r="AW814" s="1" t="s">
        <v>5655</v>
      </c>
      <c r="AX814" s="1" t="str">
        <f t="shared" si="12"/>
        <v>No</v>
      </c>
    </row>
    <row r="815" spans="1:50" x14ac:dyDescent="0.2">
      <c r="A815" s="1" t="s">
        <v>598</v>
      </c>
      <c r="B815" s="1" t="s">
        <v>599</v>
      </c>
      <c r="C815" s="1" t="s">
        <v>52</v>
      </c>
      <c r="D815" s="174">
        <v>1013</v>
      </c>
      <c r="E815" s="177">
        <v>10013</v>
      </c>
      <c r="F815" s="1" t="s">
        <v>196</v>
      </c>
      <c r="G815" s="1" t="s">
        <v>192</v>
      </c>
      <c r="H815" s="17">
        <v>4181019</v>
      </c>
      <c r="I815" s="12">
        <v>69</v>
      </c>
      <c r="J815" s="1" t="s">
        <v>11</v>
      </c>
      <c r="K815" s="1" t="s">
        <v>12</v>
      </c>
      <c r="L815" s="4">
        <v>40</v>
      </c>
      <c r="N815" s="186">
        <v>0</v>
      </c>
      <c r="P815" s="14">
        <v>11.040900000000001</v>
      </c>
      <c r="R815" s="14">
        <v>4.1855000000000002</v>
      </c>
      <c r="T815" s="14">
        <v>15.9719</v>
      </c>
      <c r="V815" s="17">
        <v>1416642</v>
      </c>
      <c r="X815" s="17">
        <v>1643284</v>
      </c>
      <c r="Z815" s="17">
        <v>1414843</v>
      </c>
      <c r="AB815" s="17">
        <v>228441</v>
      </c>
      <c r="AD815" s="17">
        <v>135354</v>
      </c>
      <c r="AF815" s="17">
        <v>128146</v>
      </c>
      <c r="AH815" s="17">
        <v>7208</v>
      </c>
      <c r="AJ815" s="17">
        <v>0</v>
      </c>
      <c r="AL815" s="17">
        <v>0</v>
      </c>
      <c r="AN815" s="17">
        <v>0</v>
      </c>
      <c r="AP815" s="172">
        <v>0</v>
      </c>
      <c r="AR815" s="17">
        <v>2046740</v>
      </c>
      <c r="AT815" s="17">
        <v>8566666</v>
      </c>
      <c r="AV815" s="185">
        <v>417.9</v>
      </c>
      <c r="AW815" s="1" t="s">
        <v>5655</v>
      </c>
      <c r="AX815" s="1" t="str">
        <f t="shared" si="12"/>
        <v>No</v>
      </c>
    </row>
    <row r="816" spans="1:50" x14ac:dyDescent="0.2">
      <c r="A816" s="1" t="s">
        <v>598</v>
      </c>
      <c r="B816" s="1" t="s">
        <v>599</v>
      </c>
      <c r="C816" s="1" t="s">
        <v>52</v>
      </c>
      <c r="D816" s="174">
        <v>1013</v>
      </c>
      <c r="E816" s="177">
        <v>10013</v>
      </c>
      <c r="F816" s="1" t="s">
        <v>196</v>
      </c>
      <c r="G816" s="1" t="s">
        <v>192</v>
      </c>
      <c r="H816" s="17">
        <v>4181019</v>
      </c>
      <c r="I816" s="12">
        <v>69</v>
      </c>
      <c r="J816" s="1" t="s">
        <v>10</v>
      </c>
      <c r="K816" s="1" t="s">
        <v>12</v>
      </c>
      <c r="L816" s="4">
        <v>23</v>
      </c>
      <c r="N816" s="186">
        <v>0</v>
      </c>
      <c r="P816" s="14">
        <v>15.734999999999999</v>
      </c>
      <c r="R816" s="14">
        <v>6.5594000000000001</v>
      </c>
      <c r="T816" s="14">
        <v>1.7818000000000001</v>
      </c>
      <c r="V816" s="17">
        <v>0</v>
      </c>
      <c r="X816" s="17">
        <v>877551</v>
      </c>
      <c r="Z816" s="17">
        <v>768342</v>
      </c>
      <c r="AB816" s="17">
        <v>109209</v>
      </c>
      <c r="AD816" s="17">
        <v>54606</v>
      </c>
      <c r="AF816" s="17">
        <v>48830</v>
      </c>
      <c r="AH816" s="17">
        <v>5776</v>
      </c>
      <c r="AJ816" s="17">
        <v>0</v>
      </c>
      <c r="AL816" s="17">
        <v>0</v>
      </c>
      <c r="AN816" s="17">
        <v>0</v>
      </c>
      <c r="AP816" s="172">
        <v>0</v>
      </c>
      <c r="AR816" s="17">
        <v>87004</v>
      </c>
      <c r="AT816" s="17">
        <v>570691</v>
      </c>
      <c r="AV816" s="185">
        <v>0</v>
      </c>
      <c r="AW816" s="1" t="s">
        <v>5655</v>
      </c>
      <c r="AX816" s="1" t="str">
        <f t="shared" si="12"/>
        <v>No</v>
      </c>
    </row>
    <row r="817" spans="1:50" x14ac:dyDescent="0.2">
      <c r="A817" s="1" t="s">
        <v>471</v>
      </c>
      <c r="B817" s="1" t="s">
        <v>472</v>
      </c>
      <c r="C817" s="1" t="s">
        <v>56</v>
      </c>
      <c r="D817" s="174">
        <v>5025</v>
      </c>
      <c r="E817" s="177">
        <v>50025</v>
      </c>
      <c r="F817" s="1" t="s">
        <v>196</v>
      </c>
      <c r="G817" s="1" t="s">
        <v>192</v>
      </c>
      <c r="H817" s="17">
        <v>120378</v>
      </c>
      <c r="I817" s="12">
        <v>68</v>
      </c>
      <c r="J817" s="1" t="s">
        <v>10</v>
      </c>
      <c r="K817" s="1" t="s">
        <v>12</v>
      </c>
      <c r="L817" s="4">
        <v>8</v>
      </c>
      <c r="N817" s="186">
        <v>0</v>
      </c>
      <c r="P817" s="14">
        <v>13.374499999999999</v>
      </c>
      <c r="R817" s="14">
        <v>4.6304999999999996</v>
      </c>
      <c r="T817" s="14">
        <v>1.7222</v>
      </c>
      <c r="V817" s="17">
        <v>0</v>
      </c>
      <c r="X817" s="17">
        <v>287467</v>
      </c>
      <c r="Z817" s="17">
        <v>267664</v>
      </c>
      <c r="AB817" s="17">
        <v>19803</v>
      </c>
      <c r="AD817" s="17">
        <v>21371</v>
      </c>
      <c r="AF817" s="17">
        <v>20013</v>
      </c>
      <c r="AH817" s="17">
        <v>1358</v>
      </c>
      <c r="AJ817" s="17">
        <v>0</v>
      </c>
      <c r="AL817" s="17">
        <v>0</v>
      </c>
      <c r="AN817" s="17">
        <v>0</v>
      </c>
      <c r="AP817" s="172">
        <v>0</v>
      </c>
      <c r="AR817" s="17">
        <v>34466</v>
      </c>
      <c r="AT817" s="17">
        <v>159596</v>
      </c>
      <c r="AV817" s="185">
        <v>0</v>
      </c>
      <c r="AW817" s="1" t="s">
        <v>5655</v>
      </c>
      <c r="AX817" s="1" t="str">
        <f t="shared" si="12"/>
        <v>No</v>
      </c>
    </row>
    <row r="818" spans="1:50" x14ac:dyDescent="0.2">
      <c r="A818" s="1" t="s">
        <v>4852</v>
      </c>
      <c r="B818" s="1" t="s">
        <v>4853</v>
      </c>
      <c r="C818" s="1" t="s">
        <v>42</v>
      </c>
      <c r="D818" s="174" t="s">
        <v>4854</v>
      </c>
      <c r="E818" s="177" t="s">
        <v>4855</v>
      </c>
      <c r="F818" s="1" t="s">
        <v>194</v>
      </c>
      <c r="G818" s="1" t="s">
        <v>229</v>
      </c>
      <c r="H818" s="17">
        <v>0</v>
      </c>
      <c r="I818" s="12">
        <v>68</v>
      </c>
      <c r="J818" s="1" t="s">
        <v>15</v>
      </c>
      <c r="K818" s="1" t="s">
        <v>12</v>
      </c>
      <c r="L818" s="4">
        <v>20</v>
      </c>
      <c r="N818" s="186">
        <v>0</v>
      </c>
      <c r="P818" s="14">
        <v>6.4751000000000003</v>
      </c>
      <c r="R818" s="14">
        <v>0</v>
      </c>
      <c r="T818" s="14">
        <v>1.9186000000000001</v>
      </c>
      <c r="V818" s="17">
        <v>0</v>
      </c>
      <c r="X818" s="17">
        <v>0</v>
      </c>
      <c r="Z818" s="17">
        <v>435176</v>
      </c>
      <c r="AB818" s="17">
        <v>0</v>
      </c>
      <c r="AD818" s="17">
        <v>0</v>
      </c>
      <c r="AF818" s="17">
        <v>67208</v>
      </c>
      <c r="AH818" s="17">
        <v>0</v>
      </c>
      <c r="AJ818" s="17">
        <v>0</v>
      </c>
      <c r="AL818" s="17">
        <v>0</v>
      </c>
      <c r="AN818" s="17">
        <v>0</v>
      </c>
      <c r="AP818" s="172">
        <v>0</v>
      </c>
      <c r="AR818" s="17">
        <v>128948</v>
      </c>
      <c r="AT818" s="17">
        <v>0</v>
      </c>
      <c r="AV818" s="185">
        <v>0</v>
      </c>
      <c r="AW818" s="1" t="s">
        <v>5655</v>
      </c>
      <c r="AX818" s="1" t="str">
        <f t="shared" si="12"/>
        <v>No</v>
      </c>
    </row>
    <row r="819" spans="1:50" x14ac:dyDescent="0.2">
      <c r="A819" s="1" t="s">
        <v>6004</v>
      </c>
      <c r="B819" s="1" t="s">
        <v>860</v>
      </c>
      <c r="C819" s="1" t="s">
        <v>62</v>
      </c>
      <c r="D819" s="174">
        <v>4012</v>
      </c>
      <c r="E819" s="177">
        <v>40012</v>
      </c>
      <c r="F819" s="1" t="s">
        <v>196</v>
      </c>
      <c r="G819" s="1" t="s">
        <v>192</v>
      </c>
      <c r="H819" s="17">
        <v>391024</v>
      </c>
      <c r="I819" s="12">
        <v>68</v>
      </c>
      <c r="J819" s="1" t="s">
        <v>10</v>
      </c>
      <c r="K819" s="1" t="s">
        <v>8</v>
      </c>
      <c r="L819" s="4">
        <v>32</v>
      </c>
      <c r="N819" s="186">
        <v>0</v>
      </c>
      <c r="P819" s="14">
        <v>15.3506</v>
      </c>
      <c r="R819" s="14">
        <v>8.5778999999999996</v>
      </c>
      <c r="T819" s="14">
        <v>2.6775000000000002</v>
      </c>
      <c r="V819" s="17">
        <v>0</v>
      </c>
      <c r="X819" s="17">
        <v>1299658</v>
      </c>
      <c r="Z819" s="17">
        <v>1223336</v>
      </c>
      <c r="AB819" s="17">
        <v>76322</v>
      </c>
      <c r="AD819" s="17">
        <v>85698</v>
      </c>
      <c r="AF819" s="17">
        <v>79693</v>
      </c>
      <c r="AH819" s="17">
        <v>6005</v>
      </c>
      <c r="AJ819" s="17">
        <v>0</v>
      </c>
      <c r="AL819" s="17">
        <v>0</v>
      </c>
      <c r="AN819" s="17">
        <v>0</v>
      </c>
      <c r="AP819" s="172">
        <v>0</v>
      </c>
      <c r="AR819" s="17">
        <v>213381</v>
      </c>
      <c r="AT819" s="17">
        <v>1830351</v>
      </c>
      <c r="AV819" s="185">
        <v>0</v>
      </c>
      <c r="AW819" s="1" t="s">
        <v>5655</v>
      </c>
      <c r="AX819" s="1" t="str">
        <f t="shared" si="12"/>
        <v>No</v>
      </c>
    </row>
    <row r="820" spans="1:50" x14ac:dyDescent="0.2">
      <c r="A820" s="1" t="s">
        <v>92</v>
      </c>
      <c r="B820" s="1" t="s">
        <v>360</v>
      </c>
      <c r="C820" s="1" t="s">
        <v>91</v>
      </c>
      <c r="D820" s="174">
        <v>3045</v>
      </c>
      <c r="E820" s="177">
        <v>30045</v>
      </c>
      <c r="F820" s="1" t="s">
        <v>520</v>
      </c>
      <c r="G820" s="1" t="s">
        <v>192</v>
      </c>
      <c r="H820" s="17">
        <v>92359</v>
      </c>
      <c r="I820" s="12">
        <v>68</v>
      </c>
      <c r="J820" s="1" t="s">
        <v>10</v>
      </c>
      <c r="K820" s="1" t="s">
        <v>8</v>
      </c>
      <c r="L820" s="4">
        <v>68</v>
      </c>
      <c r="N820" s="186">
        <v>0</v>
      </c>
      <c r="P820" s="14">
        <v>16.1295</v>
      </c>
      <c r="R820" s="14">
        <v>8.4375999999999998</v>
      </c>
      <c r="T820" s="14">
        <v>3.2797000000000001</v>
      </c>
      <c r="V820" s="17">
        <v>0</v>
      </c>
      <c r="X820" s="17">
        <v>2015936</v>
      </c>
      <c r="Z820" s="17">
        <v>1676759</v>
      </c>
      <c r="AB820" s="17">
        <v>339177</v>
      </c>
      <c r="AD820" s="17">
        <v>120751</v>
      </c>
      <c r="AF820" s="17">
        <v>103956</v>
      </c>
      <c r="AH820" s="17">
        <v>16795</v>
      </c>
      <c r="AJ820" s="17">
        <v>0</v>
      </c>
      <c r="AL820" s="17">
        <v>0</v>
      </c>
      <c r="AN820" s="17">
        <v>0</v>
      </c>
      <c r="AP820" s="172">
        <v>0</v>
      </c>
      <c r="AR820" s="17">
        <v>340946</v>
      </c>
      <c r="AT820" s="17">
        <v>2876766</v>
      </c>
      <c r="AV820" s="185">
        <v>0</v>
      </c>
      <c r="AW820" s="1" t="s">
        <v>5655</v>
      </c>
      <c r="AX820" s="1" t="str">
        <f t="shared" si="12"/>
        <v>No</v>
      </c>
    </row>
    <row r="821" spans="1:50" x14ac:dyDescent="0.2">
      <c r="A821" s="1" t="s">
        <v>2483</v>
      </c>
      <c r="B821" s="1" t="s">
        <v>420</v>
      </c>
      <c r="C821" s="1" t="s">
        <v>37</v>
      </c>
      <c r="D821" s="174" t="s">
        <v>2484</v>
      </c>
      <c r="E821" s="177" t="s">
        <v>2485</v>
      </c>
      <c r="F821" s="1" t="s">
        <v>242</v>
      </c>
      <c r="G821" s="1" t="s">
        <v>229</v>
      </c>
      <c r="H821" s="17">
        <v>0</v>
      </c>
      <c r="I821" s="12">
        <v>68</v>
      </c>
      <c r="J821" s="1" t="s">
        <v>11</v>
      </c>
      <c r="K821" s="1" t="s">
        <v>8</v>
      </c>
      <c r="L821" s="4">
        <v>5</v>
      </c>
      <c r="N821" s="186">
        <v>0</v>
      </c>
      <c r="P821" s="14">
        <v>21.4725</v>
      </c>
      <c r="R821" s="14">
        <v>0</v>
      </c>
      <c r="T821" s="14">
        <v>3.9786999999999999</v>
      </c>
      <c r="V821" s="17">
        <v>0</v>
      </c>
      <c r="X821" s="17">
        <v>0</v>
      </c>
      <c r="Z821" s="17">
        <v>231731</v>
      </c>
      <c r="AB821" s="17">
        <v>0</v>
      </c>
      <c r="AD821" s="17">
        <v>0</v>
      </c>
      <c r="AF821" s="17">
        <v>10792</v>
      </c>
      <c r="AH821" s="17">
        <v>0</v>
      </c>
      <c r="AJ821" s="17">
        <v>0</v>
      </c>
      <c r="AL821" s="17">
        <v>0</v>
      </c>
      <c r="AN821" s="17">
        <v>0</v>
      </c>
      <c r="AP821" s="172">
        <v>0</v>
      </c>
      <c r="AR821" s="17">
        <v>42938</v>
      </c>
      <c r="AT821" s="17">
        <v>0</v>
      </c>
      <c r="AV821" s="185">
        <v>0</v>
      </c>
      <c r="AW821" s="1" t="s">
        <v>5655</v>
      </c>
      <c r="AX821" s="1" t="str">
        <f t="shared" si="12"/>
        <v>No</v>
      </c>
    </row>
    <row r="822" spans="1:50" x14ac:dyDescent="0.2">
      <c r="A822" s="1" t="s">
        <v>3726</v>
      </c>
      <c r="B822" s="1" t="s">
        <v>3727</v>
      </c>
      <c r="C822" s="1" t="s">
        <v>89</v>
      </c>
      <c r="D822" s="174" t="s">
        <v>3728</v>
      </c>
      <c r="E822" s="177" t="s">
        <v>3729</v>
      </c>
      <c r="F822" s="1" t="s">
        <v>196</v>
      </c>
      <c r="G822" s="1" t="s">
        <v>229</v>
      </c>
      <c r="H822" s="17">
        <v>0</v>
      </c>
      <c r="I822" s="12">
        <v>68</v>
      </c>
      <c r="J822" s="1" t="s">
        <v>10</v>
      </c>
      <c r="K822" s="1" t="s">
        <v>8</v>
      </c>
      <c r="L822" s="4">
        <v>68</v>
      </c>
      <c r="N822" s="186">
        <v>0</v>
      </c>
      <c r="P822" s="14">
        <v>25.372399999999999</v>
      </c>
      <c r="R822" s="14">
        <v>0</v>
      </c>
      <c r="T822" s="14">
        <v>2.0002</v>
      </c>
      <c r="V822" s="17">
        <v>0</v>
      </c>
      <c r="X822" s="17">
        <v>0</v>
      </c>
      <c r="Z822" s="17">
        <v>1415069</v>
      </c>
      <c r="AB822" s="17">
        <v>0</v>
      </c>
      <c r="AD822" s="17">
        <v>0</v>
      </c>
      <c r="AF822" s="17">
        <v>55772</v>
      </c>
      <c r="AH822" s="17">
        <v>0</v>
      </c>
      <c r="AJ822" s="17">
        <v>0</v>
      </c>
      <c r="AL822" s="17">
        <v>0</v>
      </c>
      <c r="AN822" s="17">
        <v>0</v>
      </c>
      <c r="AP822" s="172">
        <v>0</v>
      </c>
      <c r="AR822" s="17">
        <v>111556</v>
      </c>
      <c r="AT822" s="17">
        <v>0</v>
      </c>
      <c r="AV822" s="185">
        <v>0</v>
      </c>
      <c r="AW822" s="1" t="s">
        <v>5655</v>
      </c>
      <c r="AX822" s="1" t="str">
        <f t="shared" si="12"/>
        <v>No</v>
      </c>
    </row>
    <row r="823" spans="1:50" x14ac:dyDescent="0.2">
      <c r="A823" s="1" t="s">
        <v>4852</v>
      </c>
      <c r="B823" s="1" t="s">
        <v>4853</v>
      </c>
      <c r="C823" s="1" t="s">
        <v>42</v>
      </c>
      <c r="D823" s="174" t="s">
        <v>4854</v>
      </c>
      <c r="E823" s="177" t="s">
        <v>4855</v>
      </c>
      <c r="F823" s="1" t="s">
        <v>194</v>
      </c>
      <c r="G823" s="1" t="s">
        <v>229</v>
      </c>
      <c r="H823" s="17">
        <v>0</v>
      </c>
      <c r="I823" s="12">
        <v>68</v>
      </c>
      <c r="J823" s="1" t="s">
        <v>10</v>
      </c>
      <c r="K823" s="1" t="s">
        <v>12</v>
      </c>
      <c r="L823" s="4">
        <v>21</v>
      </c>
      <c r="N823" s="186">
        <v>0</v>
      </c>
      <c r="P823" s="14">
        <v>11.165800000000001</v>
      </c>
      <c r="R823" s="14">
        <v>0</v>
      </c>
      <c r="T823" s="14">
        <v>1.8848</v>
      </c>
      <c r="V823" s="17">
        <v>0</v>
      </c>
      <c r="X823" s="17">
        <v>0</v>
      </c>
      <c r="Z823" s="17">
        <v>278665</v>
      </c>
      <c r="AB823" s="17">
        <v>0</v>
      </c>
      <c r="AD823" s="17">
        <v>0</v>
      </c>
      <c r="AF823" s="17">
        <v>24957</v>
      </c>
      <c r="AH823" s="17">
        <v>0</v>
      </c>
      <c r="AJ823" s="17">
        <v>0</v>
      </c>
      <c r="AL823" s="17">
        <v>0</v>
      </c>
      <c r="AN823" s="17">
        <v>0</v>
      </c>
      <c r="AP823" s="172">
        <v>0</v>
      </c>
      <c r="AR823" s="17">
        <v>47039</v>
      </c>
      <c r="AT823" s="17">
        <v>0</v>
      </c>
      <c r="AV823" s="185">
        <v>0</v>
      </c>
      <c r="AW823" s="1" t="s">
        <v>5655</v>
      </c>
      <c r="AX823" s="1" t="str">
        <f t="shared" si="12"/>
        <v>No</v>
      </c>
    </row>
    <row r="824" spans="1:50" x14ac:dyDescent="0.2">
      <c r="A824" s="1" t="s">
        <v>471</v>
      </c>
      <c r="B824" s="1" t="s">
        <v>472</v>
      </c>
      <c r="C824" s="1" t="s">
        <v>56</v>
      </c>
      <c r="D824" s="174">
        <v>5025</v>
      </c>
      <c r="E824" s="177">
        <v>50025</v>
      </c>
      <c r="F824" s="1" t="s">
        <v>196</v>
      </c>
      <c r="G824" s="1" t="s">
        <v>192</v>
      </c>
      <c r="H824" s="17">
        <v>120378</v>
      </c>
      <c r="I824" s="12">
        <v>68</v>
      </c>
      <c r="J824" s="1" t="s">
        <v>11</v>
      </c>
      <c r="K824" s="1" t="s">
        <v>8</v>
      </c>
      <c r="L824" s="4">
        <v>60</v>
      </c>
      <c r="N824" s="186">
        <v>0</v>
      </c>
      <c r="P824" s="14">
        <v>12.9251</v>
      </c>
      <c r="R824" s="14">
        <v>3.9819</v>
      </c>
      <c r="T824" s="14">
        <v>16.502500000000001</v>
      </c>
      <c r="V824" s="17">
        <v>2106660</v>
      </c>
      <c r="X824" s="17">
        <v>2278176</v>
      </c>
      <c r="Z824" s="17">
        <v>2162059</v>
      </c>
      <c r="AB824" s="17">
        <v>116117</v>
      </c>
      <c r="AD824" s="17">
        <v>173525</v>
      </c>
      <c r="AF824" s="17">
        <v>167276</v>
      </c>
      <c r="AH824" s="17">
        <v>6249</v>
      </c>
      <c r="AJ824" s="17">
        <v>0</v>
      </c>
      <c r="AL824" s="17">
        <v>0</v>
      </c>
      <c r="AN824" s="17">
        <v>0</v>
      </c>
      <c r="AP824" s="172">
        <v>0</v>
      </c>
      <c r="AR824" s="17">
        <v>2760475</v>
      </c>
      <c r="AT824" s="17">
        <v>10991960</v>
      </c>
      <c r="AV824" s="185">
        <v>246.7</v>
      </c>
      <c r="AW824" s="1" t="s">
        <v>5655</v>
      </c>
      <c r="AX824" s="1" t="str">
        <f t="shared" si="12"/>
        <v>No</v>
      </c>
    </row>
    <row r="825" spans="1:50" x14ac:dyDescent="0.2">
      <c r="A825" s="1" t="s">
        <v>2483</v>
      </c>
      <c r="B825" s="1" t="s">
        <v>420</v>
      </c>
      <c r="C825" s="1" t="s">
        <v>37</v>
      </c>
      <c r="D825" s="174" t="s">
        <v>2484</v>
      </c>
      <c r="E825" s="177" t="s">
        <v>2485</v>
      </c>
      <c r="F825" s="1" t="s">
        <v>242</v>
      </c>
      <c r="G825" s="1" t="s">
        <v>229</v>
      </c>
      <c r="H825" s="17">
        <v>0</v>
      </c>
      <c r="I825" s="12">
        <v>68</v>
      </c>
      <c r="J825" s="1" t="s">
        <v>10</v>
      </c>
      <c r="K825" s="1" t="s">
        <v>8</v>
      </c>
      <c r="L825" s="4">
        <v>58</v>
      </c>
      <c r="N825" s="186">
        <v>0</v>
      </c>
      <c r="P825" s="14">
        <v>17.3325</v>
      </c>
      <c r="R825" s="14">
        <v>0</v>
      </c>
      <c r="T825" s="14">
        <v>1.6205000000000001</v>
      </c>
      <c r="V825" s="17">
        <v>0</v>
      </c>
      <c r="X825" s="17">
        <v>0</v>
      </c>
      <c r="Z825" s="17">
        <v>1378438</v>
      </c>
      <c r="AB825" s="17">
        <v>0</v>
      </c>
      <c r="AD825" s="17">
        <v>0</v>
      </c>
      <c r="AF825" s="17">
        <v>79529</v>
      </c>
      <c r="AH825" s="17">
        <v>0</v>
      </c>
      <c r="AJ825" s="17">
        <v>0</v>
      </c>
      <c r="AL825" s="17">
        <v>0</v>
      </c>
      <c r="AN825" s="17">
        <v>0</v>
      </c>
      <c r="AP825" s="172">
        <v>0</v>
      </c>
      <c r="AR825" s="17">
        <v>128880</v>
      </c>
      <c r="AT825" s="17">
        <v>0</v>
      </c>
      <c r="AV825" s="185">
        <v>0</v>
      </c>
      <c r="AW825" s="1" t="s">
        <v>5655</v>
      </c>
      <c r="AX825" s="1" t="str">
        <f t="shared" si="12"/>
        <v>No</v>
      </c>
    </row>
    <row r="826" spans="1:50" x14ac:dyDescent="0.2">
      <c r="A826" s="1" t="s">
        <v>4852</v>
      </c>
      <c r="B826" s="1" t="s">
        <v>4853</v>
      </c>
      <c r="C826" s="1" t="s">
        <v>42</v>
      </c>
      <c r="D826" s="174" t="s">
        <v>4854</v>
      </c>
      <c r="E826" s="177" t="s">
        <v>4855</v>
      </c>
      <c r="F826" s="1" t="s">
        <v>194</v>
      </c>
      <c r="G826" s="1" t="s">
        <v>229</v>
      </c>
      <c r="H826" s="17">
        <v>0</v>
      </c>
      <c r="I826" s="12">
        <v>68</v>
      </c>
      <c r="J826" s="1" t="s">
        <v>22</v>
      </c>
      <c r="K826" s="1" t="s">
        <v>8</v>
      </c>
      <c r="L826" s="4">
        <v>27</v>
      </c>
      <c r="N826" s="186">
        <v>0</v>
      </c>
      <c r="P826" s="14">
        <v>33.5916</v>
      </c>
      <c r="R826" s="14">
        <v>0</v>
      </c>
      <c r="T826" s="14">
        <v>11.3048</v>
      </c>
      <c r="V826" s="17">
        <v>0</v>
      </c>
      <c r="X826" s="17">
        <v>0</v>
      </c>
      <c r="Z826" s="17">
        <v>2205556</v>
      </c>
      <c r="AB826" s="17">
        <v>0</v>
      </c>
      <c r="AD826" s="17">
        <v>0</v>
      </c>
      <c r="AF826" s="17">
        <v>65658</v>
      </c>
      <c r="AH826" s="17">
        <v>0</v>
      </c>
      <c r="AJ826" s="17">
        <v>0</v>
      </c>
      <c r="AL826" s="17">
        <v>0</v>
      </c>
      <c r="AN826" s="17">
        <v>0</v>
      </c>
      <c r="AP826" s="172">
        <v>0</v>
      </c>
      <c r="AR826" s="17">
        <v>742250</v>
      </c>
      <c r="AT826" s="17">
        <v>0</v>
      </c>
      <c r="AV826" s="185">
        <v>0</v>
      </c>
      <c r="AW826" s="1" t="s">
        <v>5655</v>
      </c>
      <c r="AX826" s="1" t="str">
        <f t="shared" si="12"/>
        <v>No</v>
      </c>
    </row>
    <row r="827" spans="1:50" x14ac:dyDescent="0.2">
      <c r="A827" s="1" t="s">
        <v>6004</v>
      </c>
      <c r="B827" s="1" t="s">
        <v>860</v>
      </c>
      <c r="C827" s="1" t="s">
        <v>62</v>
      </c>
      <c r="D827" s="174">
        <v>4012</v>
      </c>
      <c r="E827" s="177">
        <v>40012</v>
      </c>
      <c r="F827" s="1" t="s">
        <v>196</v>
      </c>
      <c r="G827" s="1" t="s">
        <v>192</v>
      </c>
      <c r="H827" s="17">
        <v>391024</v>
      </c>
      <c r="I827" s="12">
        <v>68</v>
      </c>
      <c r="J827" s="1" t="s">
        <v>11</v>
      </c>
      <c r="K827" s="1" t="s">
        <v>8</v>
      </c>
      <c r="L827" s="4">
        <v>36</v>
      </c>
      <c r="N827" s="186">
        <v>0</v>
      </c>
      <c r="P827" s="14">
        <v>12.939299999999999</v>
      </c>
      <c r="R827" s="14">
        <v>3.5442999999999998</v>
      </c>
      <c r="T827" s="14">
        <v>15.515700000000001</v>
      </c>
      <c r="V827" s="17">
        <v>1965277</v>
      </c>
      <c r="X827" s="17">
        <v>2003920</v>
      </c>
      <c r="Z827" s="17">
        <v>1954608</v>
      </c>
      <c r="AB827" s="17">
        <v>49312</v>
      </c>
      <c r="AD827" s="17">
        <v>156363</v>
      </c>
      <c r="AF827" s="17">
        <v>151060</v>
      </c>
      <c r="AH827" s="17">
        <v>5303</v>
      </c>
      <c r="AJ827" s="17">
        <v>0</v>
      </c>
      <c r="AL827" s="17">
        <v>0</v>
      </c>
      <c r="AN827" s="17">
        <v>0</v>
      </c>
      <c r="AP827" s="172">
        <v>0</v>
      </c>
      <c r="AR827" s="17">
        <v>2343807</v>
      </c>
      <c r="AT827" s="17">
        <v>8307195</v>
      </c>
      <c r="AV827" s="185">
        <v>137</v>
      </c>
      <c r="AW827" s="1" t="s">
        <v>5655</v>
      </c>
      <c r="AX827" s="1" t="str">
        <f t="shared" si="12"/>
        <v>No</v>
      </c>
    </row>
    <row r="828" spans="1:50" x14ac:dyDescent="0.2">
      <c r="A828" s="1" t="s">
        <v>2483</v>
      </c>
      <c r="B828" s="1" t="s">
        <v>420</v>
      </c>
      <c r="C828" s="1" t="s">
        <v>37</v>
      </c>
      <c r="D828" s="174" t="s">
        <v>2484</v>
      </c>
      <c r="E828" s="177" t="s">
        <v>2485</v>
      </c>
      <c r="F828" s="1" t="s">
        <v>242</v>
      </c>
      <c r="G828" s="1" t="s">
        <v>229</v>
      </c>
      <c r="H828" s="17">
        <v>0</v>
      </c>
      <c r="I828" s="12">
        <v>68</v>
      </c>
      <c r="J828" s="1" t="s">
        <v>13</v>
      </c>
      <c r="K828" s="1" t="s">
        <v>8</v>
      </c>
      <c r="L828" s="4">
        <v>5</v>
      </c>
      <c r="N828" s="186">
        <v>0</v>
      </c>
      <c r="P828" s="14">
        <v>42.750100000000003</v>
      </c>
      <c r="R828" s="14">
        <v>0</v>
      </c>
      <c r="T828" s="14">
        <v>8.9088999999999992</v>
      </c>
      <c r="V828" s="17">
        <v>0</v>
      </c>
      <c r="X828" s="17">
        <v>0</v>
      </c>
      <c r="Z828" s="17">
        <v>80755</v>
      </c>
      <c r="AB828" s="17">
        <v>0</v>
      </c>
      <c r="AD828" s="17">
        <v>0</v>
      </c>
      <c r="AF828" s="17">
        <v>1889</v>
      </c>
      <c r="AH828" s="17">
        <v>0</v>
      </c>
      <c r="AJ828" s="17">
        <v>0</v>
      </c>
      <c r="AL828" s="17">
        <v>0</v>
      </c>
      <c r="AN828" s="17">
        <v>0</v>
      </c>
      <c r="AP828" s="172">
        <v>0</v>
      </c>
      <c r="AR828" s="17">
        <v>16829</v>
      </c>
      <c r="AT828" s="17">
        <v>0</v>
      </c>
      <c r="AV828" s="185">
        <v>0</v>
      </c>
      <c r="AW828" s="1" t="s">
        <v>5655</v>
      </c>
      <c r="AX828" s="1" t="str">
        <f t="shared" si="12"/>
        <v>No</v>
      </c>
    </row>
    <row r="829" spans="1:50" x14ac:dyDescent="0.2">
      <c r="A829" s="1" t="s">
        <v>6005</v>
      </c>
      <c r="B829" s="1" t="s">
        <v>628</v>
      </c>
      <c r="C829" s="1" t="s">
        <v>60</v>
      </c>
      <c r="D829" s="174">
        <v>4014</v>
      </c>
      <c r="E829" s="177">
        <v>40014</v>
      </c>
      <c r="F829" s="1" t="s">
        <v>196</v>
      </c>
      <c r="G829" s="1" t="s">
        <v>192</v>
      </c>
      <c r="H829" s="17">
        <v>208948</v>
      </c>
      <c r="I829" s="12">
        <v>67</v>
      </c>
      <c r="J829" s="1" t="s">
        <v>11</v>
      </c>
      <c r="K829" s="1" t="s">
        <v>8</v>
      </c>
      <c r="L829" s="4">
        <v>17</v>
      </c>
      <c r="N829" s="186">
        <v>0</v>
      </c>
      <c r="P829" s="14">
        <v>13.752700000000001</v>
      </c>
      <c r="R829" s="14">
        <v>4.2626999999999997</v>
      </c>
      <c r="T829" s="14">
        <v>10.7166</v>
      </c>
      <c r="V829" s="17">
        <v>751678</v>
      </c>
      <c r="X829" s="17">
        <v>882937</v>
      </c>
      <c r="Z829" s="17">
        <v>840661</v>
      </c>
      <c r="AB829" s="17">
        <v>42276</v>
      </c>
      <c r="AD829" s="17">
        <v>70205</v>
      </c>
      <c r="AF829" s="17">
        <v>61127</v>
      </c>
      <c r="AH829" s="17">
        <v>9078</v>
      </c>
      <c r="AJ829" s="17">
        <v>0</v>
      </c>
      <c r="AL829" s="17">
        <v>0</v>
      </c>
      <c r="AN829" s="17">
        <v>0</v>
      </c>
      <c r="AP829" s="172">
        <v>0</v>
      </c>
      <c r="AR829" s="17">
        <v>655076</v>
      </c>
      <c r="AT829" s="17">
        <v>2792400</v>
      </c>
      <c r="AV829" s="185">
        <v>192</v>
      </c>
      <c r="AW829" s="1" t="s">
        <v>5655</v>
      </c>
      <c r="AX829" s="1" t="str">
        <f t="shared" si="12"/>
        <v>No</v>
      </c>
    </row>
    <row r="830" spans="1:50" x14ac:dyDescent="0.2">
      <c r="A830" s="1" t="s">
        <v>4298</v>
      </c>
      <c r="B830" s="1" t="s">
        <v>4299</v>
      </c>
      <c r="C830" s="1" t="s">
        <v>43</v>
      </c>
      <c r="D830" s="174" t="s">
        <v>4300</v>
      </c>
      <c r="E830" s="177" t="s">
        <v>4301</v>
      </c>
      <c r="F830" s="1" t="s">
        <v>196</v>
      </c>
      <c r="G830" s="1" t="s">
        <v>229</v>
      </c>
      <c r="H830" s="17">
        <v>0</v>
      </c>
      <c r="I830" s="12">
        <v>67</v>
      </c>
      <c r="J830" s="1" t="s">
        <v>10</v>
      </c>
      <c r="K830" s="1" t="s">
        <v>8</v>
      </c>
      <c r="L830" s="4">
        <v>67</v>
      </c>
      <c r="N830" s="186">
        <v>0</v>
      </c>
      <c r="P830" s="14">
        <v>15.2432</v>
      </c>
      <c r="R830" s="14">
        <v>0</v>
      </c>
      <c r="T830" s="14">
        <v>3.1892</v>
      </c>
      <c r="V830" s="17">
        <v>0</v>
      </c>
      <c r="X830" s="17">
        <v>0</v>
      </c>
      <c r="Z830" s="17">
        <v>1552364</v>
      </c>
      <c r="AB830" s="17">
        <v>0</v>
      </c>
      <c r="AD830" s="17">
        <v>0</v>
      </c>
      <c r="AF830" s="17">
        <v>101840</v>
      </c>
      <c r="AH830" s="17">
        <v>0</v>
      </c>
      <c r="AJ830" s="17">
        <v>0</v>
      </c>
      <c r="AL830" s="17">
        <v>0</v>
      </c>
      <c r="AN830" s="17">
        <v>0</v>
      </c>
      <c r="AP830" s="172">
        <v>0</v>
      </c>
      <c r="AR830" s="17">
        <v>324786</v>
      </c>
      <c r="AT830" s="17">
        <v>0</v>
      </c>
      <c r="AV830" s="185">
        <v>0</v>
      </c>
      <c r="AW830" s="1" t="s">
        <v>5655</v>
      </c>
      <c r="AX830" s="1" t="str">
        <f t="shared" si="12"/>
        <v>No</v>
      </c>
    </row>
    <row r="831" spans="1:50" x14ac:dyDescent="0.2">
      <c r="A831" s="1" t="s">
        <v>316</v>
      </c>
      <c r="B831" s="1" t="s">
        <v>317</v>
      </c>
      <c r="C831" s="1" t="s">
        <v>1</v>
      </c>
      <c r="D831" s="174">
        <v>11</v>
      </c>
      <c r="E831" s="177">
        <v>11</v>
      </c>
      <c r="F831" s="1" t="s">
        <v>196</v>
      </c>
      <c r="G831" s="1" t="s">
        <v>192</v>
      </c>
      <c r="H831" s="17">
        <v>349684</v>
      </c>
      <c r="I831" s="12">
        <v>67</v>
      </c>
      <c r="J831" s="1" t="s">
        <v>10</v>
      </c>
      <c r="K831" s="1" t="s">
        <v>12</v>
      </c>
      <c r="L831" s="4">
        <v>25</v>
      </c>
      <c r="N831" s="186">
        <v>0</v>
      </c>
      <c r="P831" s="14">
        <v>13.223699999999999</v>
      </c>
      <c r="R831" s="14">
        <v>5.7915999999999999</v>
      </c>
      <c r="T831" s="14">
        <v>2.2660999999999998</v>
      </c>
      <c r="V831" s="17">
        <v>0</v>
      </c>
      <c r="X831" s="17">
        <v>544219</v>
      </c>
      <c r="Z831" s="17">
        <v>462380</v>
      </c>
      <c r="AB831" s="17">
        <v>81839</v>
      </c>
      <c r="AD831" s="17">
        <v>40752</v>
      </c>
      <c r="AF831" s="17">
        <v>34966</v>
      </c>
      <c r="AH831" s="17">
        <v>5786</v>
      </c>
      <c r="AJ831" s="17">
        <v>0</v>
      </c>
      <c r="AL831" s="17">
        <v>0</v>
      </c>
      <c r="AN831" s="17">
        <v>0</v>
      </c>
      <c r="AP831" s="172">
        <v>0</v>
      </c>
      <c r="AR831" s="17">
        <v>79236</v>
      </c>
      <c r="AT831" s="17">
        <v>458900</v>
      </c>
      <c r="AV831" s="185">
        <v>0</v>
      </c>
      <c r="AW831" s="1" t="s">
        <v>5655</v>
      </c>
      <c r="AX831" s="1" t="str">
        <f t="shared" si="12"/>
        <v>No</v>
      </c>
    </row>
    <row r="832" spans="1:50" x14ac:dyDescent="0.2">
      <c r="A832" s="1" t="s">
        <v>6005</v>
      </c>
      <c r="B832" s="1" t="s">
        <v>628</v>
      </c>
      <c r="C832" s="1" t="s">
        <v>60</v>
      </c>
      <c r="D832" s="174">
        <v>4014</v>
      </c>
      <c r="E832" s="177">
        <v>40014</v>
      </c>
      <c r="F832" s="1" t="s">
        <v>196</v>
      </c>
      <c r="G832" s="1" t="s">
        <v>192</v>
      </c>
      <c r="H832" s="17">
        <v>208948</v>
      </c>
      <c r="I832" s="12">
        <v>67</v>
      </c>
      <c r="J832" s="1" t="s">
        <v>10</v>
      </c>
      <c r="K832" s="1" t="s">
        <v>8</v>
      </c>
      <c r="L832" s="4">
        <v>15</v>
      </c>
      <c r="N832" s="186">
        <v>0</v>
      </c>
      <c r="P832" s="14">
        <v>11.908899999999999</v>
      </c>
      <c r="R832" s="14">
        <v>9.7688000000000006</v>
      </c>
      <c r="T832" s="14">
        <v>2.1836000000000002</v>
      </c>
      <c r="V832" s="17">
        <v>0</v>
      </c>
      <c r="X832" s="17">
        <v>314600</v>
      </c>
      <c r="Z832" s="17">
        <v>252968</v>
      </c>
      <c r="AB832" s="17">
        <v>61632</v>
      </c>
      <c r="AD832" s="17">
        <v>24712</v>
      </c>
      <c r="AF832" s="17">
        <v>21242</v>
      </c>
      <c r="AH832" s="17">
        <v>3470</v>
      </c>
      <c r="AJ832" s="17">
        <v>0</v>
      </c>
      <c r="AL832" s="17">
        <v>0</v>
      </c>
      <c r="AN832" s="17">
        <v>0</v>
      </c>
      <c r="AP832" s="172">
        <v>0</v>
      </c>
      <c r="AR832" s="17">
        <v>46385</v>
      </c>
      <c r="AT832" s="17">
        <v>453128</v>
      </c>
      <c r="AV832" s="185">
        <v>0</v>
      </c>
      <c r="AW832" s="1" t="s">
        <v>5655</v>
      </c>
      <c r="AX832" s="1" t="str">
        <f t="shared" si="12"/>
        <v>No</v>
      </c>
    </row>
    <row r="833" spans="1:50" x14ac:dyDescent="0.2">
      <c r="A833" s="1" t="s">
        <v>6006</v>
      </c>
      <c r="B833" s="1" t="s">
        <v>5592</v>
      </c>
      <c r="C833" s="1" t="s">
        <v>66</v>
      </c>
      <c r="D833" s="174">
        <v>2209</v>
      </c>
      <c r="E833" s="177">
        <v>20209</v>
      </c>
      <c r="F833" s="1" t="s">
        <v>194</v>
      </c>
      <c r="G833" s="1" t="s">
        <v>192</v>
      </c>
      <c r="H833" s="17">
        <v>18351295</v>
      </c>
      <c r="I833" s="12">
        <v>67</v>
      </c>
      <c r="J833" s="1" t="s">
        <v>11</v>
      </c>
      <c r="K833" s="1" t="s">
        <v>8</v>
      </c>
      <c r="L833" s="4">
        <v>10</v>
      </c>
      <c r="N833" s="186">
        <v>0</v>
      </c>
      <c r="P833" s="14">
        <v>15.5245</v>
      </c>
      <c r="R833" s="14">
        <v>10.373200000000001</v>
      </c>
      <c r="T833" s="14">
        <v>4.1013999999999999</v>
      </c>
      <c r="V833" s="17">
        <v>296820</v>
      </c>
      <c r="X833" s="17">
        <v>331923</v>
      </c>
      <c r="Z833" s="17">
        <v>273929</v>
      </c>
      <c r="AB833" s="17">
        <v>57994</v>
      </c>
      <c r="AD833" s="17">
        <v>26136</v>
      </c>
      <c r="AF833" s="17">
        <v>17645</v>
      </c>
      <c r="AH833" s="17">
        <v>8491</v>
      </c>
      <c r="AI833" s="12" t="s">
        <v>101</v>
      </c>
      <c r="AJ833" s="17">
        <v>0</v>
      </c>
      <c r="AL833" s="17">
        <v>0</v>
      </c>
      <c r="AN833" s="17">
        <v>0</v>
      </c>
      <c r="AP833" s="172">
        <v>0</v>
      </c>
      <c r="AR833" s="17">
        <v>72370</v>
      </c>
      <c r="AT833" s="17">
        <v>750707</v>
      </c>
      <c r="AV833" s="185">
        <v>1201.0999999999999</v>
      </c>
      <c r="AW833" s="1" t="s">
        <v>5655</v>
      </c>
      <c r="AX833" s="1" t="str">
        <f t="shared" si="12"/>
        <v>Yes</v>
      </c>
    </row>
    <row r="834" spans="1:50" x14ac:dyDescent="0.2">
      <c r="A834" s="1" t="s">
        <v>6005</v>
      </c>
      <c r="B834" s="1" t="s">
        <v>628</v>
      </c>
      <c r="C834" s="1" t="s">
        <v>60</v>
      </c>
      <c r="D834" s="174">
        <v>4014</v>
      </c>
      <c r="E834" s="177">
        <v>40014</v>
      </c>
      <c r="F834" s="1" t="s">
        <v>196</v>
      </c>
      <c r="G834" s="1" t="s">
        <v>192</v>
      </c>
      <c r="H834" s="17">
        <v>208948</v>
      </c>
      <c r="I834" s="12">
        <v>67</v>
      </c>
      <c r="J834" s="1" t="s">
        <v>13</v>
      </c>
      <c r="K834" s="1" t="s">
        <v>12</v>
      </c>
      <c r="L834" s="4">
        <v>35</v>
      </c>
      <c r="N834" s="186">
        <v>0</v>
      </c>
      <c r="P834" s="14">
        <v>48.892800000000001</v>
      </c>
      <c r="R834" s="14">
        <v>43.110599999999998</v>
      </c>
      <c r="T834" s="14">
        <v>7.6073000000000004</v>
      </c>
      <c r="V834" s="17">
        <v>0</v>
      </c>
      <c r="X834" s="17">
        <v>637416</v>
      </c>
      <c r="Z834" s="17">
        <v>637416</v>
      </c>
      <c r="AB834" s="17">
        <v>0</v>
      </c>
      <c r="AD834" s="17">
        <v>13037</v>
      </c>
      <c r="AF834" s="17">
        <v>13037</v>
      </c>
      <c r="AH834" s="17">
        <v>0</v>
      </c>
      <c r="AJ834" s="17">
        <v>0</v>
      </c>
      <c r="AL834" s="17">
        <v>0</v>
      </c>
      <c r="AN834" s="17">
        <v>0</v>
      </c>
      <c r="AP834" s="172">
        <v>0</v>
      </c>
      <c r="AR834" s="17">
        <v>99176</v>
      </c>
      <c r="AT834" s="17">
        <v>4275534</v>
      </c>
      <c r="AV834" s="185">
        <v>0</v>
      </c>
      <c r="AW834" s="1" t="s">
        <v>5655</v>
      </c>
      <c r="AX834" s="1" t="str">
        <f t="shared" ref="AX834:AX897" si="13">IF(AW834&amp;AU834&amp;AS834&amp;AQ834&amp;AO834&amp;AM834&amp;AK834&amp;AI834&amp;AG834&amp;AE834&amp;AC834&amp;AA834&amp;Y834&amp;W834&amp;U834&amp;S834&amp;Q834&amp;O834&amp;M834&lt;&gt;"","Yes","No")</f>
        <v>No</v>
      </c>
    </row>
    <row r="835" spans="1:50" x14ac:dyDescent="0.2">
      <c r="A835" s="1" t="s">
        <v>6006</v>
      </c>
      <c r="B835" s="1" t="s">
        <v>5592</v>
      </c>
      <c r="C835" s="1" t="s">
        <v>66</v>
      </c>
      <c r="D835" s="174">
        <v>2209</v>
      </c>
      <c r="E835" s="177">
        <v>20209</v>
      </c>
      <c r="F835" s="1" t="s">
        <v>194</v>
      </c>
      <c r="G835" s="1" t="s">
        <v>192</v>
      </c>
      <c r="H835" s="17">
        <v>18351295</v>
      </c>
      <c r="I835" s="12">
        <v>67</v>
      </c>
      <c r="J835" s="1" t="s">
        <v>10</v>
      </c>
      <c r="K835" s="1" t="s">
        <v>8</v>
      </c>
      <c r="L835" s="4">
        <v>57</v>
      </c>
      <c r="N835" s="186">
        <v>0</v>
      </c>
      <c r="P835" s="14">
        <v>10.0184</v>
      </c>
      <c r="R835" s="14">
        <v>4.8129</v>
      </c>
      <c r="T835" s="14">
        <v>3.1701999999999999</v>
      </c>
      <c r="V835" s="17">
        <v>0</v>
      </c>
      <c r="X835" s="17">
        <v>1035890</v>
      </c>
      <c r="Z835" s="17">
        <v>924793</v>
      </c>
      <c r="AB835" s="17">
        <v>111097</v>
      </c>
      <c r="AD835" s="17">
        <v>96329</v>
      </c>
      <c r="AF835" s="17">
        <v>92309</v>
      </c>
      <c r="AH835" s="17">
        <v>4020</v>
      </c>
      <c r="AJ835" s="17">
        <v>0</v>
      </c>
      <c r="AL835" s="17">
        <v>0</v>
      </c>
      <c r="AN835" s="17">
        <v>0</v>
      </c>
      <c r="AP835" s="172">
        <v>0</v>
      </c>
      <c r="AR835" s="17">
        <v>292638</v>
      </c>
      <c r="AT835" s="17">
        <v>1408443</v>
      </c>
      <c r="AV835" s="185">
        <v>0</v>
      </c>
      <c r="AW835" s="1" t="s">
        <v>5655</v>
      </c>
      <c r="AX835" s="1" t="str">
        <f t="shared" si="13"/>
        <v>No</v>
      </c>
    </row>
    <row r="836" spans="1:50" x14ac:dyDescent="0.2">
      <c r="A836" s="1" t="s">
        <v>316</v>
      </c>
      <c r="B836" s="1" t="s">
        <v>317</v>
      </c>
      <c r="C836" s="1" t="s">
        <v>1</v>
      </c>
      <c r="D836" s="174">
        <v>11</v>
      </c>
      <c r="E836" s="177">
        <v>11</v>
      </c>
      <c r="F836" s="1" t="s">
        <v>196</v>
      </c>
      <c r="G836" s="1" t="s">
        <v>192</v>
      </c>
      <c r="H836" s="17">
        <v>349684</v>
      </c>
      <c r="I836" s="12">
        <v>67</v>
      </c>
      <c r="J836" s="1" t="s">
        <v>11</v>
      </c>
      <c r="K836" s="1" t="s">
        <v>12</v>
      </c>
      <c r="L836" s="4">
        <v>42</v>
      </c>
      <c r="N836" s="186">
        <v>0</v>
      </c>
      <c r="P836" s="14">
        <v>15.009</v>
      </c>
      <c r="R836" s="14">
        <v>4.8879999999999999</v>
      </c>
      <c r="T836" s="14">
        <v>12.305400000000001</v>
      </c>
      <c r="V836" s="17">
        <v>1577727</v>
      </c>
      <c r="X836" s="17">
        <v>1768010</v>
      </c>
      <c r="Z836" s="17">
        <v>1573779</v>
      </c>
      <c r="AB836" s="17">
        <v>194231</v>
      </c>
      <c r="AD836" s="17">
        <v>113415</v>
      </c>
      <c r="AF836" s="17">
        <v>104856</v>
      </c>
      <c r="AH836" s="17">
        <v>8559</v>
      </c>
      <c r="AJ836" s="17">
        <v>0</v>
      </c>
      <c r="AL836" s="17">
        <v>0</v>
      </c>
      <c r="AN836" s="17">
        <v>0</v>
      </c>
      <c r="AP836" s="172">
        <v>0</v>
      </c>
      <c r="AR836" s="17">
        <v>1290296</v>
      </c>
      <c r="AT836" s="17">
        <v>6306913</v>
      </c>
      <c r="AV836" s="185">
        <v>360</v>
      </c>
      <c r="AW836" s="1" t="s">
        <v>5655</v>
      </c>
      <c r="AX836" s="1" t="str">
        <f t="shared" si="13"/>
        <v>No</v>
      </c>
    </row>
    <row r="837" spans="1:50" x14ac:dyDescent="0.2">
      <c r="A837" s="1" t="s">
        <v>6009</v>
      </c>
      <c r="B837" s="1" t="s">
        <v>857</v>
      </c>
      <c r="C837" s="1" t="s">
        <v>48</v>
      </c>
      <c r="D837" s="174">
        <v>7015</v>
      </c>
      <c r="E837" s="177">
        <v>70015</v>
      </c>
      <c r="F837" s="1" t="s">
        <v>194</v>
      </c>
      <c r="G837" s="1" t="s">
        <v>192</v>
      </c>
      <c r="H837" s="17">
        <v>472870</v>
      </c>
      <c r="I837" s="12">
        <v>66</v>
      </c>
      <c r="J837" s="1" t="s">
        <v>11</v>
      </c>
      <c r="K837" s="1" t="s">
        <v>8</v>
      </c>
      <c r="L837" s="4">
        <v>43</v>
      </c>
      <c r="N837" s="186">
        <v>0</v>
      </c>
      <c r="P837" s="14">
        <v>14.594900000000001</v>
      </c>
      <c r="R837" s="14">
        <v>6.2727000000000004</v>
      </c>
      <c r="T837" s="14">
        <v>9.7590000000000003</v>
      </c>
      <c r="V837" s="17">
        <v>1714621</v>
      </c>
      <c r="X837" s="17">
        <v>1890238</v>
      </c>
      <c r="Z837" s="17">
        <v>1767425</v>
      </c>
      <c r="AB837" s="17">
        <v>122813</v>
      </c>
      <c r="AD837" s="17">
        <v>128616</v>
      </c>
      <c r="AF837" s="17">
        <v>121099</v>
      </c>
      <c r="AH837" s="17">
        <v>7517</v>
      </c>
      <c r="AJ837" s="17">
        <v>0</v>
      </c>
      <c r="AL837" s="17">
        <v>0</v>
      </c>
      <c r="AN837" s="17">
        <v>0</v>
      </c>
      <c r="AP837" s="172">
        <v>0</v>
      </c>
      <c r="AR837" s="17">
        <v>1181807</v>
      </c>
      <c r="AT837" s="17">
        <v>7413153</v>
      </c>
      <c r="AV837" s="185">
        <v>284</v>
      </c>
      <c r="AW837" s="1" t="s">
        <v>5655</v>
      </c>
      <c r="AX837" s="1" t="str">
        <f t="shared" si="13"/>
        <v>No</v>
      </c>
    </row>
    <row r="838" spans="1:50" x14ac:dyDescent="0.2">
      <c r="A838" s="1" t="s">
        <v>6008</v>
      </c>
      <c r="B838" s="1" t="s">
        <v>786</v>
      </c>
      <c r="C838" s="1" t="s">
        <v>66</v>
      </c>
      <c r="D838" s="174">
        <v>2196</v>
      </c>
      <c r="E838" s="177">
        <v>20196</v>
      </c>
      <c r="F838" s="1" t="s">
        <v>194</v>
      </c>
      <c r="G838" s="1" t="s">
        <v>192</v>
      </c>
      <c r="H838" s="17">
        <v>18351295</v>
      </c>
      <c r="I838" s="12">
        <v>66</v>
      </c>
      <c r="J838" s="1" t="s">
        <v>10</v>
      </c>
      <c r="K838" s="1" t="s">
        <v>8</v>
      </c>
      <c r="L838" s="4">
        <v>53</v>
      </c>
      <c r="N838" s="186">
        <v>0</v>
      </c>
      <c r="P838" s="14">
        <v>12.6387</v>
      </c>
      <c r="R838" s="14">
        <v>21.384</v>
      </c>
      <c r="T838" s="14">
        <v>1.6193</v>
      </c>
      <c r="V838" s="17">
        <v>0</v>
      </c>
      <c r="X838" s="17">
        <v>458577</v>
      </c>
      <c r="Z838" s="17">
        <v>391674</v>
      </c>
      <c r="AB838" s="17">
        <v>66903</v>
      </c>
      <c r="AD838" s="17">
        <v>33425</v>
      </c>
      <c r="AF838" s="17">
        <v>30990</v>
      </c>
      <c r="AH838" s="17">
        <v>2435</v>
      </c>
      <c r="AJ838" s="17">
        <v>0</v>
      </c>
      <c r="AL838" s="17">
        <v>0</v>
      </c>
      <c r="AN838" s="17">
        <v>0</v>
      </c>
      <c r="AP838" s="172">
        <v>0</v>
      </c>
      <c r="AR838" s="17">
        <v>50181</v>
      </c>
      <c r="AT838" s="17">
        <v>1073070</v>
      </c>
      <c r="AV838" s="185">
        <v>0</v>
      </c>
      <c r="AW838" s="1" t="s">
        <v>5655</v>
      </c>
      <c r="AX838" s="1" t="str">
        <f t="shared" si="13"/>
        <v>No</v>
      </c>
    </row>
    <row r="839" spans="1:50" x14ac:dyDescent="0.2">
      <c r="A839" s="1" t="s">
        <v>779</v>
      </c>
      <c r="B839" s="1" t="s">
        <v>780</v>
      </c>
      <c r="C839" s="1" t="s">
        <v>77</v>
      </c>
      <c r="D839" s="174">
        <v>5011</v>
      </c>
      <c r="E839" s="177">
        <v>50011</v>
      </c>
      <c r="F839" s="1" t="s">
        <v>196</v>
      </c>
      <c r="G839" s="1" t="s">
        <v>192</v>
      </c>
      <c r="H839" s="17">
        <v>279245</v>
      </c>
      <c r="I839" s="12">
        <v>66</v>
      </c>
      <c r="J839" s="1" t="s">
        <v>11</v>
      </c>
      <c r="K839" s="1" t="s">
        <v>8</v>
      </c>
      <c r="L839" s="4">
        <v>36</v>
      </c>
      <c r="N839" s="186">
        <v>0</v>
      </c>
      <c r="P839" s="14">
        <v>16.265499999999999</v>
      </c>
      <c r="R839" s="14">
        <v>6.7135999999999996</v>
      </c>
      <c r="T839" s="14">
        <v>16.064499999999999</v>
      </c>
      <c r="V839" s="17">
        <v>2321750</v>
      </c>
      <c r="X839" s="17">
        <v>2449654</v>
      </c>
      <c r="Z839" s="17">
        <v>2318669</v>
      </c>
      <c r="AB839" s="17">
        <v>130985</v>
      </c>
      <c r="AD839" s="17">
        <v>148466</v>
      </c>
      <c r="AF839" s="17">
        <v>142551</v>
      </c>
      <c r="AH839" s="17">
        <v>5915</v>
      </c>
      <c r="AJ839" s="17">
        <v>0</v>
      </c>
      <c r="AL839" s="17">
        <v>0</v>
      </c>
      <c r="AN839" s="17">
        <v>0</v>
      </c>
      <c r="AP839" s="172">
        <v>0</v>
      </c>
      <c r="AR839" s="17">
        <v>2290017</v>
      </c>
      <c r="AT839" s="17">
        <v>15374255</v>
      </c>
      <c r="AV839" s="185">
        <v>548.79999999999995</v>
      </c>
      <c r="AW839" s="1" t="s">
        <v>5655</v>
      </c>
      <c r="AX839" s="1" t="str">
        <f t="shared" si="13"/>
        <v>No</v>
      </c>
    </row>
    <row r="840" spans="1:50" x14ac:dyDescent="0.2">
      <c r="A840" s="1" t="s">
        <v>6007</v>
      </c>
      <c r="B840" s="1" t="s">
        <v>418</v>
      </c>
      <c r="C840" s="1" t="s">
        <v>20</v>
      </c>
      <c r="D840" s="174">
        <v>9089</v>
      </c>
      <c r="E840" s="177">
        <v>90089</v>
      </c>
      <c r="F840" s="1" t="s">
        <v>194</v>
      </c>
      <c r="G840" s="1" t="s">
        <v>192</v>
      </c>
      <c r="H840" s="17">
        <v>308231</v>
      </c>
      <c r="I840" s="12">
        <v>66</v>
      </c>
      <c r="J840" s="1" t="s">
        <v>11</v>
      </c>
      <c r="K840" s="1" t="s">
        <v>12</v>
      </c>
      <c r="L840" s="4">
        <v>41</v>
      </c>
      <c r="N840" s="186">
        <v>0</v>
      </c>
      <c r="P840" s="14">
        <v>16.635400000000001</v>
      </c>
      <c r="R840" s="14">
        <v>8.3279999999999994</v>
      </c>
      <c r="T840" s="14">
        <v>9.9469999999999992</v>
      </c>
      <c r="V840" s="17">
        <v>1540482</v>
      </c>
      <c r="X840" s="17">
        <v>1949347</v>
      </c>
      <c r="Z840" s="17">
        <v>1532817</v>
      </c>
      <c r="AB840" s="17">
        <v>416530</v>
      </c>
      <c r="AD840" s="17">
        <v>112661</v>
      </c>
      <c r="AF840" s="17">
        <v>92142</v>
      </c>
      <c r="AH840" s="17">
        <v>20519</v>
      </c>
      <c r="AJ840" s="17">
        <v>0</v>
      </c>
      <c r="AL840" s="17">
        <v>0</v>
      </c>
      <c r="AN840" s="17">
        <v>0</v>
      </c>
      <c r="AP840" s="172">
        <v>0</v>
      </c>
      <c r="AR840" s="17">
        <v>916541</v>
      </c>
      <c r="AT840" s="17">
        <v>7632918</v>
      </c>
      <c r="AV840" s="185">
        <v>435.1</v>
      </c>
      <c r="AW840" s="1" t="s">
        <v>5655</v>
      </c>
      <c r="AX840" s="1" t="str">
        <f t="shared" si="13"/>
        <v>No</v>
      </c>
    </row>
    <row r="841" spans="1:50" x14ac:dyDescent="0.2">
      <c r="A841" s="1" t="s">
        <v>779</v>
      </c>
      <c r="B841" s="1" t="s">
        <v>780</v>
      </c>
      <c r="C841" s="1" t="s">
        <v>77</v>
      </c>
      <c r="D841" s="174">
        <v>5011</v>
      </c>
      <c r="E841" s="177">
        <v>50011</v>
      </c>
      <c r="F841" s="1" t="s">
        <v>196</v>
      </c>
      <c r="G841" s="1" t="s">
        <v>192</v>
      </c>
      <c r="H841" s="17">
        <v>279245</v>
      </c>
      <c r="I841" s="12">
        <v>66</v>
      </c>
      <c r="J841" s="1" t="s">
        <v>10</v>
      </c>
      <c r="K841" s="1" t="s">
        <v>8</v>
      </c>
      <c r="L841" s="4">
        <v>30</v>
      </c>
      <c r="N841" s="186">
        <v>0</v>
      </c>
      <c r="P841" s="14">
        <v>18.763300000000001</v>
      </c>
      <c r="R841" s="14">
        <v>8.8401999999999994</v>
      </c>
      <c r="T841" s="14">
        <v>2.3610000000000002</v>
      </c>
      <c r="V841" s="17">
        <v>0</v>
      </c>
      <c r="X841" s="17">
        <v>1476569</v>
      </c>
      <c r="Z841" s="17">
        <v>1281624</v>
      </c>
      <c r="AB841" s="17">
        <v>194945</v>
      </c>
      <c r="AD841" s="17">
        <v>74877</v>
      </c>
      <c r="AF841" s="17">
        <v>68305</v>
      </c>
      <c r="AH841" s="17">
        <v>6572</v>
      </c>
      <c r="AJ841" s="17">
        <v>0</v>
      </c>
      <c r="AL841" s="17">
        <v>0</v>
      </c>
      <c r="AN841" s="17">
        <v>0</v>
      </c>
      <c r="AP841" s="172">
        <v>0</v>
      </c>
      <c r="AR841" s="17">
        <v>161267</v>
      </c>
      <c r="AT841" s="17">
        <v>1425633</v>
      </c>
      <c r="AV841" s="185">
        <v>0</v>
      </c>
      <c r="AW841" s="1" t="s">
        <v>5655</v>
      </c>
      <c r="AX841" s="1" t="str">
        <f t="shared" si="13"/>
        <v>No</v>
      </c>
    </row>
    <row r="842" spans="1:50" x14ac:dyDescent="0.2">
      <c r="A842" s="1" t="s">
        <v>6009</v>
      </c>
      <c r="B842" s="1" t="s">
        <v>857</v>
      </c>
      <c r="C842" s="1" t="s">
        <v>48</v>
      </c>
      <c r="D842" s="174">
        <v>7015</v>
      </c>
      <c r="E842" s="177">
        <v>70015</v>
      </c>
      <c r="F842" s="1" t="s">
        <v>194</v>
      </c>
      <c r="G842" s="1" t="s">
        <v>192</v>
      </c>
      <c r="H842" s="17">
        <v>472870</v>
      </c>
      <c r="I842" s="12">
        <v>66</v>
      </c>
      <c r="J842" s="1" t="s">
        <v>10</v>
      </c>
      <c r="K842" s="1" t="s">
        <v>8</v>
      </c>
      <c r="L842" s="4">
        <v>23</v>
      </c>
      <c r="N842" s="186">
        <v>0</v>
      </c>
      <c r="P842" s="14">
        <v>20.969200000000001</v>
      </c>
      <c r="R842" s="14">
        <v>9.6696000000000009</v>
      </c>
      <c r="T842" s="14">
        <v>2.4853000000000001</v>
      </c>
      <c r="V842" s="17">
        <v>0</v>
      </c>
      <c r="X842" s="17">
        <v>796764</v>
      </c>
      <c r="Z842" s="17">
        <v>683702</v>
      </c>
      <c r="AB842" s="17">
        <v>113062</v>
      </c>
      <c r="AD842" s="17">
        <v>39471</v>
      </c>
      <c r="AF842" s="17">
        <v>32605</v>
      </c>
      <c r="AH842" s="17">
        <v>6866</v>
      </c>
      <c r="AJ842" s="17">
        <v>0</v>
      </c>
      <c r="AL842" s="17">
        <v>0</v>
      </c>
      <c r="AN842" s="17">
        <v>0</v>
      </c>
      <c r="AP842" s="172">
        <v>0</v>
      </c>
      <c r="AR842" s="17">
        <v>81032</v>
      </c>
      <c r="AT842" s="17">
        <v>783551</v>
      </c>
      <c r="AV842" s="185">
        <v>0</v>
      </c>
      <c r="AW842" s="1" t="s">
        <v>5655</v>
      </c>
      <c r="AX842" s="1" t="str">
        <f t="shared" si="13"/>
        <v>No</v>
      </c>
    </row>
    <row r="843" spans="1:50" x14ac:dyDescent="0.2">
      <c r="A843" s="1" t="s">
        <v>6007</v>
      </c>
      <c r="B843" s="1" t="s">
        <v>418</v>
      </c>
      <c r="C843" s="1" t="s">
        <v>20</v>
      </c>
      <c r="D843" s="174">
        <v>9089</v>
      </c>
      <c r="E843" s="177">
        <v>90089</v>
      </c>
      <c r="F843" s="1" t="s">
        <v>194</v>
      </c>
      <c r="G843" s="1" t="s">
        <v>192</v>
      </c>
      <c r="H843" s="17">
        <v>308231</v>
      </c>
      <c r="I843" s="12">
        <v>66</v>
      </c>
      <c r="J843" s="1" t="s">
        <v>10</v>
      </c>
      <c r="K843" s="1" t="s">
        <v>12</v>
      </c>
      <c r="L843" s="4">
        <v>25</v>
      </c>
      <c r="N843" s="186">
        <v>0</v>
      </c>
      <c r="P843" s="14">
        <v>14.196199999999999</v>
      </c>
      <c r="R843" s="14">
        <v>12.1699</v>
      </c>
      <c r="T843" s="14">
        <v>1.5427999999999999</v>
      </c>
      <c r="V843" s="17">
        <v>0</v>
      </c>
      <c r="X843" s="17">
        <v>763065</v>
      </c>
      <c r="Z843" s="17">
        <v>544878</v>
      </c>
      <c r="AB843" s="17">
        <v>218187</v>
      </c>
      <c r="AD843" s="17">
        <v>49035</v>
      </c>
      <c r="AF843" s="17">
        <v>38382</v>
      </c>
      <c r="AH843" s="17">
        <v>10653</v>
      </c>
      <c r="AJ843" s="17">
        <v>0</v>
      </c>
      <c r="AL843" s="17">
        <v>0</v>
      </c>
      <c r="AN843" s="17">
        <v>0</v>
      </c>
      <c r="AP843" s="172">
        <v>0</v>
      </c>
      <c r="AR843" s="17">
        <v>59214</v>
      </c>
      <c r="AT843" s="17">
        <v>720628</v>
      </c>
      <c r="AV843" s="185">
        <v>0</v>
      </c>
      <c r="AW843" s="1" t="s">
        <v>5655</v>
      </c>
      <c r="AX843" s="1" t="str">
        <f t="shared" si="13"/>
        <v>No</v>
      </c>
    </row>
    <row r="844" spans="1:50" x14ac:dyDescent="0.2">
      <c r="A844" s="1" t="s">
        <v>6008</v>
      </c>
      <c r="B844" s="1" t="s">
        <v>786</v>
      </c>
      <c r="C844" s="1" t="s">
        <v>66</v>
      </c>
      <c r="D844" s="174">
        <v>2196</v>
      </c>
      <c r="E844" s="177">
        <v>20196</v>
      </c>
      <c r="F844" s="1" t="s">
        <v>194</v>
      </c>
      <c r="G844" s="1" t="s">
        <v>192</v>
      </c>
      <c r="H844" s="17">
        <v>18351295</v>
      </c>
      <c r="I844" s="12">
        <v>66</v>
      </c>
      <c r="J844" s="1" t="s">
        <v>11</v>
      </c>
      <c r="K844" s="1" t="s">
        <v>8</v>
      </c>
      <c r="L844" s="4">
        <v>13</v>
      </c>
      <c r="N844" s="186">
        <v>0</v>
      </c>
      <c r="P844" s="14">
        <v>13.0954</v>
      </c>
      <c r="R844" s="14">
        <v>11.1768</v>
      </c>
      <c r="T844" s="14">
        <v>7.3506999999999998</v>
      </c>
      <c r="V844" s="17">
        <v>508176</v>
      </c>
      <c r="X844" s="17">
        <v>461816</v>
      </c>
      <c r="Z844" s="17">
        <v>387925</v>
      </c>
      <c r="AB844" s="17">
        <v>73891</v>
      </c>
      <c r="AD844" s="17">
        <v>34731</v>
      </c>
      <c r="AF844" s="17">
        <v>29623</v>
      </c>
      <c r="AH844" s="17">
        <v>5108</v>
      </c>
      <c r="AJ844" s="17">
        <v>0</v>
      </c>
      <c r="AL844" s="17">
        <v>0</v>
      </c>
      <c r="AN844" s="17">
        <v>0</v>
      </c>
      <c r="AP844" s="172">
        <v>0</v>
      </c>
      <c r="AR844" s="17">
        <v>217751</v>
      </c>
      <c r="AT844" s="17">
        <v>2433770</v>
      </c>
      <c r="AV844" s="185">
        <v>90</v>
      </c>
      <c r="AW844" s="1" t="s">
        <v>5655</v>
      </c>
      <c r="AX844" s="1" t="str">
        <f t="shared" si="13"/>
        <v>No</v>
      </c>
    </row>
    <row r="845" spans="1:50" x14ac:dyDescent="0.2">
      <c r="A845" s="1" t="s">
        <v>822</v>
      </c>
      <c r="B845" s="1" t="s">
        <v>823</v>
      </c>
      <c r="C845" s="1" t="s">
        <v>37</v>
      </c>
      <c r="D845" s="174">
        <v>4077</v>
      </c>
      <c r="E845" s="177">
        <v>40077</v>
      </c>
      <c r="F845" s="1" t="s">
        <v>196</v>
      </c>
      <c r="G845" s="1" t="s">
        <v>192</v>
      </c>
      <c r="H845" s="17">
        <v>5502379</v>
      </c>
      <c r="I845" s="12">
        <v>65</v>
      </c>
      <c r="J845" s="1" t="s">
        <v>11</v>
      </c>
      <c r="K845" s="1" t="s">
        <v>12</v>
      </c>
      <c r="L845" s="4">
        <v>22</v>
      </c>
      <c r="N845" s="186">
        <v>0</v>
      </c>
      <c r="P845" s="14">
        <v>11.5115</v>
      </c>
      <c r="R845" s="14">
        <v>3.5484</v>
      </c>
      <c r="T845" s="14">
        <v>14.7463</v>
      </c>
      <c r="V845" s="17">
        <v>711989</v>
      </c>
      <c r="X845" s="17">
        <v>950484</v>
      </c>
      <c r="Z845" s="17">
        <v>696274</v>
      </c>
      <c r="AB845" s="17">
        <v>254210</v>
      </c>
      <c r="AD845" s="17">
        <v>68986</v>
      </c>
      <c r="AF845" s="17">
        <v>60485</v>
      </c>
      <c r="AH845" s="17">
        <v>8501</v>
      </c>
      <c r="AJ845" s="17">
        <v>0</v>
      </c>
      <c r="AL845" s="17">
        <v>0</v>
      </c>
      <c r="AN845" s="17">
        <v>0</v>
      </c>
      <c r="AP845" s="172">
        <v>0</v>
      </c>
      <c r="AR845" s="17">
        <v>891930</v>
      </c>
      <c r="AT845" s="17">
        <v>3164907</v>
      </c>
      <c r="AV845" s="185">
        <v>152</v>
      </c>
      <c r="AW845" s="1" t="s">
        <v>5655</v>
      </c>
      <c r="AX845" s="1" t="str">
        <f t="shared" si="13"/>
        <v>No</v>
      </c>
    </row>
    <row r="846" spans="1:50" x14ac:dyDescent="0.2">
      <c r="A846" s="1" t="s">
        <v>822</v>
      </c>
      <c r="B846" s="1" t="s">
        <v>823</v>
      </c>
      <c r="C846" s="1" t="s">
        <v>37</v>
      </c>
      <c r="D846" s="174">
        <v>4077</v>
      </c>
      <c r="E846" s="177">
        <v>40077</v>
      </c>
      <c r="F846" s="1" t="s">
        <v>196</v>
      </c>
      <c r="G846" s="1" t="s">
        <v>192</v>
      </c>
      <c r="H846" s="17">
        <v>5502379</v>
      </c>
      <c r="I846" s="12">
        <v>65</v>
      </c>
      <c r="J846" s="1" t="s">
        <v>21</v>
      </c>
      <c r="K846" s="1" t="s">
        <v>12</v>
      </c>
      <c r="L846" s="4">
        <v>43</v>
      </c>
      <c r="N846" s="186">
        <v>10</v>
      </c>
      <c r="P846" s="14">
        <v>28.984999999999999</v>
      </c>
      <c r="R846" s="14">
        <v>27.951000000000001</v>
      </c>
      <c r="T846" s="14">
        <v>34.757800000000003</v>
      </c>
      <c r="V846" s="17">
        <v>3710718</v>
      </c>
      <c r="X846" s="17">
        <v>3751639</v>
      </c>
      <c r="Z846" s="17">
        <v>3607386</v>
      </c>
      <c r="AB846" s="17">
        <v>144253</v>
      </c>
      <c r="AD846" s="17">
        <v>136588</v>
      </c>
      <c r="AF846" s="17">
        <v>124457</v>
      </c>
      <c r="AH846" s="17">
        <v>12131</v>
      </c>
      <c r="AJ846" s="17">
        <v>1156801</v>
      </c>
      <c r="AL846" s="17">
        <v>1112226</v>
      </c>
      <c r="AN846" s="17">
        <v>43316</v>
      </c>
      <c r="AP846" s="172">
        <v>38431</v>
      </c>
      <c r="AR846" s="17">
        <v>4325856</v>
      </c>
      <c r="AT846" s="17">
        <v>120912123</v>
      </c>
      <c r="AV846" s="185">
        <v>142.24</v>
      </c>
      <c r="AW846" s="1" t="s">
        <v>5655</v>
      </c>
      <c r="AX846" s="1" t="str">
        <f t="shared" si="13"/>
        <v>No</v>
      </c>
    </row>
    <row r="847" spans="1:50" x14ac:dyDescent="0.2">
      <c r="A847" s="1" t="s">
        <v>807</v>
      </c>
      <c r="B847" s="1" t="s">
        <v>808</v>
      </c>
      <c r="C847" s="1" t="s">
        <v>73</v>
      </c>
      <c r="D847" s="174">
        <v>2145</v>
      </c>
      <c r="E847" s="177">
        <v>20145</v>
      </c>
      <c r="F847" s="1" t="s">
        <v>242</v>
      </c>
      <c r="G847" s="1" t="s">
        <v>192</v>
      </c>
      <c r="H847" s="17">
        <v>53661</v>
      </c>
      <c r="I847" s="12">
        <v>65</v>
      </c>
      <c r="J847" s="1" t="s">
        <v>11</v>
      </c>
      <c r="K847" s="1" t="s">
        <v>8</v>
      </c>
      <c r="L847" s="4">
        <v>42</v>
      </c>
      <c r="N847" s="186">
        <v>0</v>
      </c>
      <c r="P847" s="14">
        <v>12.2821</v>
      </c>
      <c r="R847" s="14">
        <v>2.7709999999999999</v>
      </c>
      <c r="T847" s="14">
        <v>30.788599999999999</v>
      </c>
      <c r="V847" s="17">
        <v>1667117</v>
      </c>
      <c r="X847" s="17">
        <v>1698584</v>
      </c>
      <c r="Z847" s="17">
        <v>1663480</v>
      </c>
      <c r="AB847" s="17">
        <v>35104</v>
      </c>
      <c r="AD847" s="17">
        <v>137981</v>
      </c>
      <c r="AF847" s="17">
        <v>135439</v>
      </c>
      <c r="AH847" s="17">
        <v>2542</v>
      </c>
      <c r="AJ847" s="17">
        <v>0</v>
      </c>
      <c r="AL847" s="17">
        <v>0</v>
      </c>
      <c r="AN847" s="17">
        <v>0</v>
      </c>
      <c r="AP847" s="172">
        <v>0</v>
      </c>
      <c r="AR847" s="17">
        <v>4169977</v>
      </c>
      <c r="AT847" s="17">
        <v>11554814</v>
      </c>
      <c r="AV847" s="185">
        <v>352</v>
      </c>
      <c r="AW847" s="1" t="s">
        <v>5655</v>
      </c>
      <c r="AX847" s="1" t="str">
        <f t="shared" si="13"/>
        <v>No</v>
      </c>
    </row>
    <row r="848" spans="1:50" x14ac:dyDescent="0.2">
      <c r="A848" s="1" t="s">
        <v>807</v>
      </c>
      <c r="B848" s="1" t="s">
        <v>808</v>
      </c>
      <c r="C848" s="1" t="s">
        <v>73</v>
      </c>
      <c r="D848" s="174">
        <v>2145</v>
      </c>
      <c r="E848" s="177">
        <v>20145</v>
      </c>
      <c r="F848" s="1" t="s">
        <v>242</v>
      </c>
      <c r="G848" s="1" t="s">
        <v>192</v>
      </c>
      <c r="H848" s="17">
        <v>53661</v>
      </c>
      <c r="I848" s="12">
        <v>65</v>
      </c>
      <c r="J848" s="1" t="s">
        <v>10</v>
      </c>
      <c r="K848" s="1" t="s">
        <v>12</v>
      </c>
      <c r="L848" s="4">
        <v>23</v>
      </c>
      <c r="N848" s="186">
        <v>0</v>
      </c>
      <c r="P848" s="14">
        <v>16.546900000000001</v>
      </c>
      <c r="R848" s="14">
        <v>10.6685</v>
      </c>
      <c r="T848" s="14">
        <v>2.0432999999999999</v>
      </c>
      <c r="V848" s="17">
        <v>0</v>
      </c>
      <c r="X848" s="17">
        <v>486087</v>
      </c>
      <c r="Z848" s="17">
        <v>432933</v>
      </c>
      <c r="AB848" s="17">
        <v>53154</v>
      </c>
      <c r="AD848" s="17">
        <v>28833</v>
      </c>
      <c r="AF848" s="17">
        <v>26164</v>
      </c>
      <c r="AH848" s="17">
        <v>2669</v>
      </c>
      <c r="AJ848" s="17">
        <v>0</v>
      </c>
      <c r="AL848" s="17">
        <v>0</v>
      </c>
      <c r="AN848" s="17">
        <v>0</v>
      </c>
      <c r="AP848" s="172">
        <v>0</v>
      </c>
      <c r="AR848" s="17">
        <v>53460</v>
      </c>
      <c r="AT848" s="17">
        <v>570338</v>
      </c>
      <c r="AV848" s="185">
        <v>0</v>
      </c>
      <c r="AW848" s="1" t="s">
        <v>5655</v>
      </c>
      <c r="AX848" s="1" t="str">
        <f t="shared" si="13"/>
        <v>No</v>
      </c>
    </row>
    <row r="849" spans="1:50" x14ac:dyDescent="0.2">
      <c r="A849" s="1" t="s">
        <v>507</v>
      </c>
      <c r="B849" s="1" t="s">
        <v>508</v>
      </c>
      <c r="C849" s="1" t="s">
        <v>32</v>
      </c>
      <c r="D849" s="174">
        <v>1050</v>
      </c>
      <c r="E849" s="177">
        <v>10050</v>
      </c>
      <c r="F849" s="1" t="s">
        <v>196</v>
      </c>
      <c r="G849" s="1" t="s">
        <v>192</v>
      </c>
      <c r="H849" s="17">
        <v>923311</v>
      </c>
      <c r="I849" s="12">
        <v>64</v>
      </c>
      <c r="J849" s="1" t="s">
        <v>11</v>
      </c>
      <c r="K849" s="1" t="s">
        <v>8</v>
      </c>
      <c r="L849" s="4">
        <v>42</v>
      </c>
      <c r="N849" s="186">
        <v>0</v>
      </c>
      <c r="P849" s="14">
        <v>11.000400000000001</v>
      </c>
      <c r="R849" s="14">
        <v>3.13</v>
      </c>
      <c r="T849" s="14">
        <v>31.2194</v>
      </c>
      <c r="V849" s="17">
        <v>1912186</v>
      </c>
      <c r="X849" s="17">
        <v>1876237</v>
      </c>
      <c r="Z849" s="17">
        <v>1834830</v>
      </c>
      <c r="AB849" s="17">
        <v>41407</v>
      </c>
      <c r="AD849" s="17">
        <v>169571</v>
      </c>
      <c r="AF849" s="17">
        <v>166796</v>
      </c>
      <c r="AH849" s="17">
        <v>2775</v>
      </c>
      <c r="AJ849" s="17">
        <v>0</v>
      </c>
      <c r="AL849" s="17">
        <v>0</v>
      </c>
      <c r="AN849" s="17">
        <v>0</v>
      </c>
      <c r="AP849" s="172">
        <v>0</v>
      </c>
      <c r="AR849" s="17">
        <v>5207268</v>
      </c>
      <c r="AT849" s="17">
        <v>16298749</v>
      </c>
      <c r="AV849" s="185">
        <v>355</v>
      </c>
      <c r="AW849" s="1" t="s">
        <v>5655</v>
      </c>
      <c r="AX849" s="1" t="str">
        <f t="shared" si="13"/>
        <v>No</v>
      </c>
    </row>
    <row r="850" spans="1:50" x14ac:dyDescent="0.2">
      <c r="A850" s="1" t="s">
        <v>4452</v>
      </c>
      <c r="B850" s="1" t="s">
        <v>4453</v>
      </c>
      <c r="C850" s="1" t="s">
        <v>87</v>
      </c>
      <c r="D850" s="174" t="s">
        <v>4454</v>
      </c>
      <c r="E850" s="177" t="s">
        <v>4455</v>
      </c>
      <c r="F850" s="1" t="s">
        <v>242</v>
      </c>
      <c r="G850" s="1" t="s">
        <v>229</v>
      </c>
      <c r="H850" s="17">
        <v>0</v>
      </c>
      <c r="I850" s="12">
        <v>64</v>
      </c>
      <c r="J850" s="1" t="s">
        <v>10</v>
      </c>
      <c r="K850" s="1" t="s">
        <v>8</v>
      </c>
      <c r="L850" s="4">
        <v>64</v>
      </c>
      <c r="N850" s="186">
        <v>0</v>
      </c>
      <c r="P850" s="14">
        <v>16.0078</v>
      </c>
      <c r="R850" s="14">
        <v>0</v>
      </c>
      <c r="T850" s="14">
        <v>5.2698999999999998</v>
      </c>
      <c r="V850" s="17">
        <v>0</v>
      </c>
      <c r="X850" s="17">
        <v>0</v>
      </c>
      <c r="Z850" s="17">
        <v>911546</v>
      </c>
      <c r="AB850" s="17">
        <v>0</v>
      </c>
      <c r="AD850" s="17">
        <v>0</v>
      </c>
      <c r="AF850" s="17">
        <v>56944</v>
      </c>
      <c r="AH850" s="17">
        <v>0</v>
      </c>
      <c r="AJ850" s="17">
        <v>0</v>
      </c>
      <c r="AL850" s="17">
        <v>0</v>
      </c>
      <c r="AN850" s="17">
        <v>0</v>
      </c>
      <c r="AP850" s="172">
        <v>0</v>
      </c>
      <c r="AR850" s="17">
        <v>300087</v>
      </c>
      <c r="AT850" s="17">
        <v>0</v>
      </c>
      <c r="AV850" s="185">
        <v>0</v>
      </c>
      <c r="AW850" s="1" t="s">
        <v>5655</v>
      </c>
      <c r="AX850" s="1" t="str">
        <f t="shared" si="13"/>
        <v>No</v>
      </c>
    </row>
    <row r="851" spans="1:50" x14ac:dyDescent="0.2">
      <c r="A851" s="1" t="s">
        <v>6010</v>
      </c>
      <c r="B851" s="1" t="s">
        <v>265</v>
      </c>
      <c r="C851" s="1" t="s">
        <v>86</v>
      </c>
      <c r="D851" s="174">
        <v>4141</v>
      </c>
      <c r="E851" s="177">
        <v>40141</v>
      </c>
      <c r="F851" s="1" t="s">
        <v>196</v>
      </c>
      <c r="G851" s="1" t="s">
        <v>192</v>
      </c>
      <c r="H851" s="17">
        <v>549777</v>
      </c>
      <c r="I851" s="12">
        <v>64</v>
      </c>
      <c r="J851" s="1" t="s">
        <v>11</v>
      </c>
      <c r="K851" s="1" t="s">
        <v>12</v>
      </c>
      <c r="L851" s="4">
        <v>45</v>
      </c>
      <c r="N851" s="186">
        <v>0</v>
      </c>
      <c r="P851" s="14">
        <v>14.1013</v>
      </c>
      <c r="R851" s="14">
        <v>2.5575000000000001</v>
      </c>
      <c r="T851" s="14">
        <v>13.945600000000001</v>
      </c>
      <c r="V851" s="17">
        <v>2630418</v>
      </c>
      <c r="X851" s="17">
        <v>2756175</v>
      </c>
      <c r="Z851" s="17">
        <v>2604374</v>
      </c>
      <c r="AB851" s="17">
        <v>151801</v>
      </c>
      <c r="AD851" s="17">
        <v>192458</v>
      </c>
      <c r="AF851" s="17">
        <v>184691</v>
      </c>
      <c r="AH851" s="17">
        <v>7767</v>
      </c>
      <c r="AJ851" s="17">
        <v>0</v>
      </c>
      <c r="AL851" s="17">
        <v>0</v>
      </c>
      <c r="AN851" s="17">
        <v>0</v>
      </c>
      <c r="AP851" s="172">
        <v>0</v>
      </c>
      <c r="AR851" s="17">
        <v>2575627</v>
      </c>
      <c r="AT851" s="17">
        <v>6587166</v>
      </c>
      <c r="AV851" s="185">
        <v>458</v>
      </c>
      <c r="AW851" s="1" t="s">
        <v>5655</v>
      </c>
      <c r="AX851" s="1" t="str">
        <f t="shared" si="13"/>
        <v>No</v>
      </c>
    </row>
    <row r="852" spans="1:50" x14ac:dyDescent="0.2">
      <c r="A852" s="1" t="s">
        <v>6011</v>
      </c>
      <c r="B852" s="1" t="s">
        <v>482</v>
      </c>
      <c r="C852" s="1" t="s">
        <v>37</v>
      </c>
      <c r="D852" s="174">
        <v>4038</v>
      </c>
      <c r="E852" s="177">
        <v>40038</v>
      </c>
      <c r="F852" s="1" t="s">
        <v>194</v>
      </c>
      <c r="G852" s="1" t="s">
        <v>192</v>
      </c>
      <c r="H852" s="17">
        <v>340067</v>
      </c>
      <c r="I852" s="12">
        <v>64</v>
      </c>
      <c r="J852" s="1" t="s">
        <v>10</v>
      </c>
      <c r="K852" s="1" t="s">
        <v>12</v>
      </c>
      <c r="L852" s="4">
        <v>28</v>
      </c>
      <c r="N852" s="186">
        <v>0</v>
      </c>
      <c r="P852" s="14">
        <v>13.481199999999999</v>
      </c>
      <c r="R852" s="14">
        <v>8.0010999999999992</v>
      </c>
      <c r="T852" s="14">
        <v>1.5047999999999999</v>
      </c>
      <c r="V852" s="17">
        <v>0</v>
      </c>
      <c r="X852" s="17">
        <v>1009476</v>
      </c>
      <c r="Z852" s="17">
        <v>910859</v>
      </c>
      <c r="AB852" s="17">
        <v>98617</v>
      </c>
      <c r="AD852" s="17">
        <v>72534</v>
      </c>
      <c r="AF852" s="17">
        <v>67565</v>
      </c>
      <c r="AH852" s="17">
        <v>4969</v>
      </c>
      <c r="AJ852" s="17">
        <v>0</v>
      </c>
      <c r="AL852" s="17">
        <v>0</v>
      </c>
      <c r="AN852" s="17">
        <v>0</v>
      </c>
      <c r="AP852" s="172">
        <v>0</v>
      </c>
      <c r="AR852" s="17">
        <v>101671</v>
      </c>
      <c r="AT852" s="17">
        <v>813482</v>
      </c>
      <c r="AV852" s="185">
        <v>0</v>
      </c>
      <c r="AW852" s="1" t="s">
        <v>5655</v>
      </c>
      <c r="AX852" s="1" t="str">
        <f t="shared" si="13"/>
        <v>No</v>
      </c>
    </row>
    <row r="853" spans="1:50" x14ac:dyDescent="0.2">
      <c r="A853" s="1" t="s">
        <v>3756</v>
      </c>
      <c r="B853" s="1" t="s">
        <v>468</v>
      </c>
      <c r="C853" s="1" t="s">
        <v>43</v>
      </c>
      <c r="D853" s="174" t="s">
        <v>3757</v>
      </c>
      <c r="E853" s="177" t="s">
        <v>3758</v>
      </c>
      <c r="F853" s="1" t="s">
        <v>196</v>
      </c>
      <c r="G853" s="1" t="s">
        <v>229</v>
      </c>
      <c r="H853" s="17">
        <v>0</v>
      </c>
      <c r="I853" s="12">
        <v>64</v>
      </c>
      <c r="J853" s="1" t="s">
        <v>10</v>
      </c>
      <c r="K853" s="1" t="s">
        <v>8</v>
      </c>
      <c r="L853" s="4">
        <v>49</v>
      </c>
      <c r="N853" s="186">
        <v>0</v>
      </c>
      <c r="P853" s="14">
        <v>11.6876</v>
      </c>
      <c r="R853" s="14">
        <v>0</v>
      </c>
      <c r="T853" s="14">
        <v>2.8172000000000001</v>
      </c>
      <c r="V853" s="17">
        <v>0</v>
      </c>
      <c r="X853" s="17">
        <v>0</v>
      </c>
      <c r="Z853" s="17">
        <v>825038</v>
      </c>
      <c r="AB853" s="17">
        <v>0</v>
      </c>
      <c r="AD853" s="17">
        <v>0</v>
      </c>
      <c r="AF853" s="17">
        <v>70591</v>
      </c>
      <c r="AH853" s="17">
        <v>0</v>
      </c>
      <c r="AJ853" s="17">
        <v>0</v>
      </c>
      <c r="AL853" s="17">
        <v>0</v>
      </c>
      <c r="AN853" s="17">
        <v>0</v>
      </c>
      <c r="AP853" s="172">
        <v>0</v>
      </c>
      <c r="AR853" s="17">
        <v>198870</v>
      </c>
      <c r="AT853" s="17">
        <v>0</v>
      </c>
      <c r="AV853" s="185">
        <v>0</v>
      </c>
      <c r="AW853" s="1" t="s">
        <v>5655</v>
      </c>
      <c r="AX853" s="1" t="str">
        <f t="shared" si="13"/>
        <v>No</v>
      </c>
    </row>
    <row r="854" spans="1:50" x14ac:dyDescent="0.2">
      <c r="A854" s="1" t="s">
        <v>5502</v>
      </c>
      <c r="B854" s="1" t="s">
        <v>5626</v>
      </c>
      <c r="C854" s="1" t="s">
        <v>56</v>
      </c>
      <c r="D854" s="174">
        <v>5221</v>
      </c>
      <c r="E854" s="177">
        <v>50518</v>
      </c>
      <c r="F854" s="1" t="s">
        <v>196</v>
      </c>
      <c r="G854" s="1" t="s">
        <v>192</v>
      </c>
      <c r="H854" s="17">
        <v>2650890</v>
      </c>
      <c r="I854" s="12">
        <v>64</v>
      </c>
      <c r="J854" s="1" t="s">
        <v>11</v>
      </c>
      <c r="K854" s="1" t="s">
        <v>12</v>
      </c>
      <c r="L854" s="4">
        <v>51</v>
      </c>
      <c r="N854" s="186">
        <v>0</v>
      </c>
      <c r="P854" s="14">
        <v>25.0139</v>
      </c>
      <c r="R854" s="14">
        <v>19.878499999999999</v>
      </c>
      <c r="T854" s="14">
        <v>25.219200000000001</v>
      </c>
      <c r="V854" s="17">
        <v>1094086</v>
      </c>
      <c r="X854" s="17">
        <v>1741379</v>
      </c>
      <c r="Z854" s="17">
        <v>1014238</v>
      </c>
      <c r="AB854" s="17">
        <v>727141</v>
      </c>
      <c r="AD854" s="17">
        <v>65297</v>
      </c>
      <c r="AF854" s="17">
        <v>40547</v>
      </c>
      <c r="AH854" s="17">
        <v>24750</v>
      </c>
      <c r="AJ854" s="17">
        <v>0</v>
      </c>
      <c r="AL854" s="17">
        <v>0</v>
      </c>
      <c r="AN854" s="17">
        <v>0</v>
      </c>
      <c r="AP854" s="172">
        <v>0</v>
      </c>
      <c r="AR854" s="17">
        <v>1022564</v>
      </c>
      <c r="AT854" s="17">
        <v>20327007</v>
      </c>
      <c r="AV854" s="185">
        <v>201.92</v>
      </c>
      <c r="AW854" s="1" t="s">
        <v>5655</v>
      </c>
      <c r="AX854" s="1" t="str">
        <f t="shared" si="13"/>
        <v>No</v>
      </c>
    </row>
    <row r="855" spans="1:50" x14ac:dyDescent="0.2">
      <c r="A855" s="1" t="s">
        <v>6012</v>
      </c>
      <c r="B855" s="1" t="s">
        <v>565</v>
      </c>
      <c r="C855" s="1" t="s">
        <v>37</v>
      </c>
      <c r="D855" s="174">
        <v>4031</v>
      </c>
      <c r="E855" s="177">
        <v>40031</v>
      </c>
      <c r="F855" s="1" t="s">
        <v>196</v>
      </c>
      <c r="G855" s="1" t="s">
        <v>192</v>
      </c>
      <c r="H855" s="17">
        <v>262596</v>
      </c>
      <c r="I855" s="12">
        <v>64</v>
      </c>
      <c r="J855" s="1" t="s">
        <v>11</v>
      </c>
      <c r="K855" s="1" t="s">
        <v>8</v>
      </c>
      <c r="L855" s="4">
        <v>32</v>
      </c>
      <c r="N855" s="186">
        <v>0</v>
      </c>
      <c r="P855" s="14">
        <v>15.738099999999999</v>
      </c>
      <c r="R855" s="14">
        <v>5.6635</v>
      </c>
      <c r="T855" s="14">
        <v>12.3529</v>
      </c>
      <c r="V855" s="17">
        <v>1458957</v>
      </c>
      <c r="X855" s="17">
        <v>1539304</v>
      </c>
      <c r="Z855" s="17">
        <v>1457881</v>
      </c>
      <c r="AB855" s="17">
        <v>81423</v>
      </c>
      <c r="AD855" s="17">
        <v>95667</v>
      </c>
      <c r="AF855" s="17">
        <v>92634</v>
      </c>
      <c r="AH855" s="17">
        <v>3033</v>
      </c>
      <c r="AJ855" s="17">
        <v>0</v>
      </c>
      <c r="AL855" s="17">
        <v>0</v>
      </c>
      <c r="AN855" s="17">
        <v>0</v>
      </c>
      <c r="AP855" s="172">
        <v>0</v>
      </c>
      <c r="AR855" s="17">
        <v>1144300</v>
      </c>
      <c r="AT855" s="17">
        <v>6480784</v>
      </c>
      <c r="AV855" s="185">
        <v>508.9</v>
      </c>
      <c r="AW855" s="1" t="s">
        <v>5655</v>
      </c>
      <c r="AX855" s="1" t="str">
        <f t="shared" si="13"/>
        <v>No</v>
      </c>
    </row>
    <row r="856" spans="1:50" x14ac:dyDescent="0.2">
      <c r="A856" s="1" t="s">
        <v>507</v>
      </c>
      <c r="B856" s="1" t="s">
        <v>508</v>
      </c>
      <c r="C856" s="1" t="s">
        <v>32</v>
      </c>
      <c r="D856" s="174">
        <v>1050</v>
      </c>
      <c r="E856" s="177">
        <v>10050</v>
      </c>
      <c r="F856" s="1" t="s">
        <v>196</v>
      </c>
      <c r="G856" s="1" t="s">
        <v>192</v>
      </c>
      <c r="H856" s="17">
        <v>923311</v>
      </c>
      <c r="I856" s="12">
        <v>64</v>
      </c>
      <c r="J856" s="1" t="s">
        <v>10</v>
      </c>
      <c r="K856" s="1" t="s">
        <v>12</v>
      </c>
      <c r="L856" s="4">
        <v>22</v>
      </c>
      <c r="N856" s="186">
        <v>0</v>
      </c>
      <c r="P856" s="14">
        <v>12.867800000000001</v>
      </c>
      <c r="R856" s="14">
        <v>6.5933999999999999</v>
      </c>
      <c r="T856" s="14">
        <v>2.4377</v>
      </c>
      <c r="V856" s="17">
        <v>0</v>
      </c>
      <c r="X856" s="17">
        <v>536826</v>
      </c>
      <c r="Z856" s="17">
        <v>473266</v>
      </c>
      <c r="AB856" s="17">
        <v>63560</v>
      </c>
      <c r="AD856" s="17">
        <v>42489</v>
      </c>
      <c r="AF856" s="17">
        <v>36779</v>
      </c>
      <c r="AH856" s="17">
        <v>5710</v>
      </c>
      <c r="AJ856" s="17">
        <v>0</v>
      </c>
      <c r="AL856" s="17">
        <v>0</v>
      </c>
      <c r="AN856" s="17">
        <v>0</v>
      </c>
      <c r="AP856" s="172">
        <v>0</v>
      </c>
      <c r="AR856" s="17">
        <v>89657</v>
      </c>
      <c r="AT856" s="17">
        <v>591143</v>
      </c>
      <c r="AV856" s="185">
        <v>0</v>
      </c>
      <c r="AW856" s="1" t="s">
        <v>5655</v>
      </c>
      <c r="AX856" s="1" t="str">
        <f t="shared" si="13"/>
        <v>No</v>
      </c>
    </row>
    <row r="857" spans="1:50" x14ac:dyDescent="0.2">
      <c r="A857" s="1" t="s">
        <v>6010</v>
      </c>
      <c r="B857" s="1" t="s">
        <v>265</v>
      </c>
      <c r="C857" s="1" t="s">
        <v>86</v>
      </c>
      <c r="D857" s="174">
        <v>4141</v>
      </c>
      <c r="E857" s="177">
        <v>40141</v>
      </c>
      <c r="F857" s="1" t="s">
        <v>196</v>
      </c>
      <c r="G857" s="1" t="s">
        <v>192</v>
      </c>
      <c r="H857" s="17">
        <v>549777</v>
      </c>
      <c r="I857" s="12">
        <v>64</v>
      </c>
      <c r="J857" s="1" t="s">
        <v>10</v>
      </c>
      <c r="K857" s="1" t="s">
        <v>12</v>
      </c>
      <c r="L857" s="4">
        <v>19</v>
      </c>
      <c r="N857" s="186">
        <v>0</v>
      </c>
      <c r="P857" s="14">
        <v>19.2575</v>
      </c>
      <c r="R857" s="14">
        <v>11.585599999999999</v>
      </c>
      <c r="T857" s="14">
        <v>2.2029000000000001</v>
      </c>
      <c r="V857" s="17">
        <v>0</v>
      </c>
      <c r="X857" s="17">
        <v>716217</v>
      </c>
      <c r="Z857" s="17">
        <v>636538</v>
      </c>
      <c r="AB857" s="17">
        <v>79679</v>
      </c>
      <c r="AD857" s="17">
        <v>43764</v>
      </c>
      <c r="AF857" s="17">
        <v>33054</v>
      </c>
      <c r="AH857" s="17">
        <v>10710</v>
      </c>
      <c r="AJ857" s="17">
        <v>0</v>
      </c>
      <c r="AL857" s="17">
        <v>0</v>
      </c>
      <c r="AN857" s="17">
        <v>0</v>
      </c>
      <c r="AP857" s="172">
        <v>0</v>
      </c>
      <c r="AR857" s="17">
        <v>72815</v>
      </c>
      <c r="AT857" s="17">
        <v>843604</v>
      </c>
      <c r="AV857" s="185">
        <v>0</v>
      </c>
      <c r="AW857" s="1" t="s">
        <v>5655</v>
      </c>
      <c r="AX857" s="1" t="str">
        <f t="shared" si="13"/>
        <v>No</v>
      </c>
    </row>
    <row r="858" spans="1:50" x14ac:dyDescent="0.2">
      <c r="A858" s="1" t="s">
        <v>5502</v>
      </c>
      <c r="B858" s="1" t="s">
        <v>5626</v>
      </c>
      <c r="C858" s="1" t="s">
        <v>56</v>
      </c>
      <c r="D858" s="174">
        <v>5221</v>
      </c>
      <c r="E858" s="177">
        <v>50518</v>
      </c>
      <c r="F858" s="1" t="s">
        <v>196</v>
      </c>
      <c r="G858" s="1" t="s">
        <v>192</v>
      </c>
      <c r="H858" s="17">
        <v>2650890</v>
      </c>
      <c r="I858" s="12">
        <v>64</v>
      </c>
      <c r="J858" s="1" t="s">
        <v>10</v>
      </c>
      <c r="K858" s="1" t="s">
        <v>12</v>
      </c>
      <c r="L858" s="4">
        <v>13</v>
      </c>
      <c r="N858" s="186">
        <v>0</v>
      </c>
      <c r="P858" s="14">
        <v>16.7239</v>
      </c>
      <c r="R858" s="14">
        <v>4.6931000000000003</v>
      </c>
      <c r="T858" s="14">
        <v>3.4739</v>
      </c>
      <c r="V858" s="17">
        <v>0</v>
      </c>
      <c r="X858" s="17">
        <v>545049</v>
      </c>
      <c r="Z858" s="17">
        <v>493507</v>
      </c>
      <c r="AB858" s="17">
        <v>51542</v>
      </c>
      <c r="AD858" s="17">
        <v>34416</v>
      </c>
      <c r="AF858" s="17">
        <v>29509</v>
      </c>
      <c r="AH858" s="17">
        <v>4907</v>
      </c>
      <c r="AJ858" s="17">
        <v>0</v>
      </c>
      <c r="AL858" s="17">
        <v>0</v>
      </c>
      <c r="AN858" s="17">
        <v>0</v>
      </c>
      <c r="AP858" s="172">
        <v>0</v>
      </c>
      <c r="AR858" s="17">
        <v>102511</v>
      </c>
      <c r="AT858" s="17">
        <v>481090</v>
      </c>
      <c r="AV858" s="185">
        <v>0</v>
      </c>
      <c r="AW858" s="1" t="s">
        <v>5655</v>
      </c>
      <c r="AX858" s="1" t="str">
        <f t="shared" si="13"/>
        <v>No</v>
      </c>
    </row>
    <row r="859" spans="1:50" x14ac:dyDescent="0.2">
      <c r="A859" s="1" t="s">
        <v>6012</v>
      </c>
      <c r="B859" s="1" t="s">
        <v>565</v>
      </c>
      <c r="C859" s="1" t="s">
        <v>37</v>
      </c>
      <c r="D859" s="174">
        <v>4031</v>
      </c>
      <c r="E859" s="177">
        <v>40031</v>
      </c>
      <c r="F859" s="1" t="s">
        <v>196</v>
      </c>
      <c r="G859" s="1" t="s">
        <v>192</v>
      </c>
      <c r="H859" s="17">
        <v>262596</v>
      </c>
      <c r="I859" s="12">
        <v>64</v>
      </c>
      <c r="J859" s="1" t="s">
        <v>10</v>
      </c>
      <c r="K859" s="1" t="s">
        <v>8</v>
      </c>
      <c r="L859" s="4">
        <v>32</v>
      </c>
      <c r="N859" s="186">
        <v>0</v>
      </c>
      <c r="P859" s="14">
        <v>12.406700000000001</v>
      </c>
      <c r="R859" s="14">
        <v>6.7041000000000004</v>
      </c>
      <c r="T859" s="14">
        <v>2.0068999999999999</v>
      </c>
      <c r="V859" s="17">
        <v>0</v>
      </c>
      <c r="X859" s="17">
        <v>794946</v>
      </c>
      <c r="Z859" s="17">
        <v>669514</v>
      </c>
      <c r="AB859" s="17">
        <v>125432</v>
      </c>
      <c r="AD859" s="17">
        <v>63608</v>
      </c>
      <c r="AF859" s="17">
        <v>53964</v>
      </c>
      <c r="AH859" s="17">
        <v>9644</v>
      </c>
      <c r="AJ859" s="17">
        <v>0</v>
      </c>
      <c r="AL859" s="17">
        <v>0</v>
      </c>
      <c r="AN859" s="17">
        <v>0</v>
      </c>
      <c r="AP859" s="172">
        <v>0</v>
      </c>
      <c r="AR859" s="17">
        <v>108299</v>
      </c>
      <c r="AT859" s="17">
        <v>726048</v>
      </c>
      <c r="AV859" s="185">
        <v>0</v>
      </c>
      <c r="AW859" s="1" t="s">
        <v>5655</v>
      </c>
      <c r="AX859" s="1" t="str">
        <f t="shared" si="13"/>
        <v>No</v>
      </c>
    </row>
    <row r="860" spans="1:50" x14ac:dyDescent="0.2">
      <c r="A860" s="1" t="s">
        <v>6011</v>
      </c>
      <c r="B860" s="1" t="s">
        <v>482</v>
      </c>
      <c r="C860" s="1" t="s">
        <v>37</v>
      </c>
      <c r="D860" s="174">
        <v>4038</v>
      </c>
      <c r="E860" s="177">
        <v>40038</v>
      </c>
      <c r="F860" s="1" t="s">
        <v>194</v>
      </c>
      <c r="G860" s="1" t="s">
        <v>192</v>
      </c>
      <c r="H860" s="17">
        <v>340067</v>
      </c>
      <c r="I860" s="12">
        <v>64</v>
      </c>
      <c r="J860" s="1" t="s">
        <v>11</v>
      </c>
      <c r="K860" s="1" t="s">
        <v>8</v>
      </c>
      <c r="L860" s="4">
        <v>36</v>
      </c>
      <c r="N860" s="186">
        <v>0</v>
      </c>
      <c r="P860" s="14">
        <v>14.851800000000001</v>
      </c>
      <c r="R860" s="14">
        <v>4.9353999999999996</v>
      </c>
      <c r="T860" s="14">
        <v>13.4473</v>
      </c>
      <c r="V860" s="17">
        <v>1678408</v>
      </c>
      <c r="X860" s="17">
        <v>1661884</v>
      </c>
      <c r="Z860" s="17">
        <v>1596032</v>
      </c>
      <c r="AB860" s="17">
        <v>65852</v>
      </c>
      <c r="AD860" s="17">
        <v>110304</v>
      </c>
      <c r="AF860" s="17">
        <v>107464</v>
      </c>
      <c r="AH860" s="17">
        <v>2840</v>
      </c>
      <c r="AJ860" s="17">
        <v>0</v>
      </c>
      <c r="AL860" s="17">
        <v>0</v>
      </c>
      <c r="AN860" s="17">
        <v>0</v>
      </c>
      <c r="AP860" s="172">
        <v>0</v>
      </c>
      <c r="AR860" s="17">
        <v>1445102</v>
      </c>
      <c r="AT860" s="17">
        <v>7132138</v>
      </c>
      <c r="AV860" s="185">
        <v>417.3</v>
      </c>
      <c r="AW860" s="1" t="s">
        <v>5655</v>
      </c>
      <c r="AX860" s="1" t="str">
        <f t="shared" si="13"/>
        <v>No</v>
      </c>
    </row>
    <row r="861" spans="1:50" x14ac:dyDescent="0.2">
      <c r="A861" s="1" t="s">
        <v>3756</v>
      </c>
      <c r="B861" s="1" t="s">
        <v>468</v>
      </c>
      <c r="C861" s="1" t="s">
        <v>43</v>
      </c>
      <c r="D861" s="174" t="s">
        <v>3757</v>
      </c>
      <c r="E861" s="177" t="s">
        <v>3758</v>
      </c>
      <c r="F861" s="1" t="s">
        <v>196</v>
      </c>
      <c r="G861" s="1" t="s">
        <v>229</v>
      </c>
      <c r="H861" s="17">
        <v>0</v>
      </c>
      <c r="I861" s="12">
        <v>64</v>
      </c>
      <c r="J861" s="1" t="s">
        <v>10</v>
      </c>
      <c r="K861" s="1" t="s">
        <v>12</v>
      </c>
      <c r="L861" s="4">
        <v>15</v>
      </c>
      <c r="N861" s="186">
        <v>0</v>
      </c>
      <c r="P861" s="14">
        <v>15.5383</v>
      </c>
      <c r="R861" s="14">
        <v>0</v>
      </c>
      <c r="T861" s="14">
        <v>2.6326999999999998</v>
      </c>
      <c r="V861" s="17">
        <v>0</v>
      </c>
      <c r="X861" s="17">
        <v>0</v>
      </c>
      <c r="Z861" s="17">
        <v>320757</v>
      </c>
      <c r="AB861" s="17">
        <v>0</v>
      </c>
      <c r="AD861" s="17">
        <v>0</v>
      </c>
      <c r="AF861" s="17">
        <v>20643</v>
      </c>
      <c r="AH861" s="17">
        <v>0</v>
      </c>
      <c r="AJ861" s="17">
        <v>0</v>
      </c>
      <c r="AL861" s="17">
        <v>0</v>
      </c>
      <c r="AN861" s="17">
        <v>0</v>
      </c>
      <c r="AP861" s="172">
        <v>0</v>
      </c>
      <c r="AR861" s="17">
        <v>54347</v>
      </c>
      <c r="AT861" s="17">
        <v>0</v>
      </c>
      <c r="AV861" s="185">
        <v>0</v>
      </c>
      <c r="AW861" s="1" t="s">
        <v>5655</v>
      </c>
      <c r="AX861" s="1" t="str">
        <f t="shared" si="13"/>
        <v>No</v>
      </c>
    </row>
    <row r="862" spans="1:50" x14ac:dyDescent="0.2">
      <c r="A862" s="1" t="s">
        <v>6014</v>
      </c>
      <c r="B862" s="1" t="s">
        <v>631</v>
      </c>
      <c r="C862" s="1" t="s">
        <v>20</v>
      </c>
      <c r="D862" s="174">
        <v>9007</v>
      </c>
      <c r="E862" s="177">
        <v>90007</v>
      </c>
      <c r="F862" s="1" t="s">
        <v>194</v>
      </c>
      <c r="G862" s="1" t="s">
        <v>192</v>
      </c>
      <c r="H862" s="17">
        <v>358172</v>
      </c>
      <c r="I862" s="12">
        <v>63</v>
      </c>
      <c r="J862" s="1" t="s">
        <v>10</v>
      </c>
      <c r="K862" s="1" t="s">
        <v>12</v>
      </c>
      <c r="L862" s="4">
        <v>12</v>
      </c>
      <c r="N862" s="186">
        <v>0</v>
      </c>
      <c r="P862" s="14">
        <v>12.833600000000001</v>
      </c>
      <c r="R862" s="14">
        <v>6.8</v>
      </c>
      <c r="T862" s="14">
        <v>3.1760999999999999</v>
      </c>
      <c r="V862" s="17">
        <v>0</v>
      </c>
      <c r="X862" s="17">
        <v>432480</v>
      </c>
      <c r="Z862" s="17">
        <v>371842</v>
      </c>
      <c r="AB862" s="17">
        <v>60638</v>
      </c>
      <c r="AD862" s="17">
        <v>33778</v>
      </c>
      <c r="AF862" s="17">
        <v>28974</v>
      </c>
      <c r="AH862" s="17">
        <v>4804</v>
      </c>
      <c r="AJ862" s="17">
        <v>0</v>
      </c>
      <c r="AL862" s="17">
        <v>0</v>
      </c>
      <c r="AN862" s="17">
        <v>0</v>
      </c>
      <c r="AP862" s="172">
        <v>0</v>
      </c>
      <c r="AR862" s="17">
        <v>92025</v>
      </c>
      <c r="AT862" s="17">
        <v>625770</v>
      </c>
      <c r="AV862" s="185">
        <v>0</v>
      </c>
      <c r="AW862" s="1" t="s">
        <v>5655</v>
      </c>
      <c r="AX862" s="1" t="str">
        <f t="shared" si="13"/>
        <v>No</v>
      </c>
    </row>
    <row r="863" spans="1:50" x14ac:dyDescent="0.2">
      <c r="A863" s="1" t="s">
        <v>1390</v>
      </c>
      <c r="B863" s="1" t="s">
        <v>1391</v>
      </c>
      <c r="C863" s="1" t="s">
        <v>37</v>
      </c>
      <c r="D863" s="174" t="s">
        <v>1392</v>
      </c>
      <c r="E863" s="177" t="s">
        <v>1393</v>
      </c>
      <c r="F863" s="1" t="s">
        <v>242</v>
      </c>
      <c r="G863" s="1" t="s">
        <v>229</v>
      </c>
      <c r="H863" s="17">
        <v>0</v>
      </c>
      <c r="I863" s="12">
        <v>63</v>
      </c>
      <c r="J863" s="1" t="s">
        <v>11</v>
      </c>
      <c r="K863" s="1" t="s">
        <v>8</v>
      </c>
      <c r="L863" s="4">
        <v>1</v>
      </c>
      <c r="N863" s="186">
        <v>0</v>
      </c>
      <c r="P863" s="14">
        <v>11.5017</v>
      </c>
      <c r="R863" s="14">
        <v>0</v>
      </c>
      <c r="T863" s="14">
        <v>5.9241999999999999</v>
      </c>
      <c r="V863" s="17">
        <v>0</v>
      </c>
      <c r="X863" s="17">
        <v>0</v>
      </c>
      <c r="Z863" s="17">
        <v>41406</v>
      </c>
      <c r="AB863" s="17">
        <v>0</v>
      </c>
      <c r="AD863" s="17">
        <v>0</v>
      </c>
      <c r="AF863" s="17">
        <v>3600</v>
      </c>
      <c r="AH863" s="17">
        <v>0</v>
      </c>
      <c r="AJ863" s="17">
        <v>0</v>
      </c>
      <c r="AL863" s="17">
        <v>0</v>
      </c>
      <c r="AN863" s="17">
        <v>0</v>
      </c>
      <c r="AP863" s="172">
        <v>0</v>
      </c>
      <c r="AR863" s="17">
        <v>21327</v>
      </c>
      <c r="AT863" s="17">
        <v>0</v>
      </c>
      <c r="AV863" s="185">
        <v>0</v>
      </c>
      <c r="AW863" s="1" t="s">
        <v>5655</v>
      </c>
      <c r="AX863" s="1" t="str">
        <f t="shared" si="13"/>
        <v>No</v>
      </c>
    </row>
    <row r="864" spans="1:50" x14ac:dyDescent="0.2">
      <c r="A864" s="1" t="s">
        <v>3138</v>
      </c>
      <c r="B864" s="1" t="s">
        <v>6013</v>
      </c>
      <c r="C864" s="1" t="s">
        <v>55</v>
      </c>
      <c r="D864" s="174" t="s">
        <v>3139</v>
      </c>
      <c r="E864" s="177" t="s">
        <v>3140</v>
      </c>
      <c r="F864" s="1" t="s">
        <v>196</v>
      </c>
      <c r="G864" s="1" t="s">
        <v>229</v>
      </c>
      <c r="H864" s="17">
        <v>0</v>
      </c>
      <c r="I864" s="12">
        <v>63</v>
      </c>
      <c r="J864" s="1" t="s">
        <v>10</v>
      </c>
      <c r="K864" s="1" t="s">
        <v>8</v>
      </c>
      <c r="L864" s="4">
        <v>21</v>
      </c>
      <c r="N864" s="186">
        <v>0</v>
      </c>
      <c r="P864" s="14">
        <v>16.9467</v>
      </c>
      <c r="R864" s="14">
        <v>0</v>
      </c>
      <c r="T864" s="14">
        <v>2.9801000000000002</v>
      </c>
      <c r="V864" s="17">
        <v>0</v>
      </c>
      <c r="X864" s="17">
        <v>0</v>
      </c>
      <c r="Z864" s="17">
        <v>623536</v>
      </c>
      <c r="AB864" s="17">
        <v>0</v>
      </c>
      <c r="AD864" s="17">
        <v>0</v>
      </c>
      <c r="AF864" s="17">
        <v>36794</v>
      </c>
      <c r="AH864" s="17">
        <v>0</v>
      </c>
      <c r="AJ864" s="17">
        <v>0</v>
      </c>
      <c r="AL864" s="17">
        <v>0</v>
      </c>
      <c r="AN864" s="17">
        <v>0</v>
      </c>
      <c r="AP864" s="172">
        <v>0</v>
      </c>
      <c r="AR864" s="17">
        <v>109648</v>
      </c>
      <c r="AT864" s="17">
        <v>0</v>
      </c>
      <c r="AV864" s="185">
        <v>0</v>
      </c>
      <c r="AW864" s="1" t="s">
        <v>5655</v>
      </c>
      <c r="AX864" s="1" t="str">
        <f t="shared" si="13"/>
        <v>No</v>
      </c>
    </row>
    <row r="865" spans="1:50" x14ac:dyDescent="0.2">
      <c r="A865" s="1" t="s">
        <v>1234</v>
      </c>
      <c r="B865" s="1" t="s">
        <v>1235</v>
      </c>
      <c r="C865" s="1" t="s">
        <v>18</v>
      </c>
      <c r="D865" s="174">
        <v>9233</v>
      </c>
      <c r="E865" s="177">
        <v>90233</v>
      </c>
      <c r="F865" s="1" t="s">
        <v>196</v>
      </c>
      <c r="G865" s="1" t="s">
        <v>192</v>
      </c>
      <c r="H865" s="17">
        <v>135267</v>
      </c>
      <c r="I865" s="12">
        <v>63</v>
      </c>
      <c r="J865" s="1" t="s">
        <v>13</v>
      </c>
      <c r="K865" s="1" t="s">
        <v>12</v>
      </c>
      <c r="L865" s="4">
        <v>39</v>
      </c>
      <c r="N865" s="186">
        <v>0</v>
      </c>
      <c r="P865" s="14">
        <v>45.141300000000001</v>
      </c>
      <c r="R865" s="14">
        <v>32.592799999999997</v>
      </c>
      <c r="T865" s="14">
        <v>6.5819000000000001</v>
      </c>
      <c r="V865" s="17">
        <v>0</v>
      </c>
      <c r="X865" s="17">
        <v>463782</v>
      </c>
      <c r="Z865" s="17">
        <v>463782</v>
      </c>
      <c r="AB865" s="17">
        <v>0</v>
      </c>
      <c r="AD865" s="17">
        <v>10274</v>
      </c>
      <c r="AF865" s="17">
        <v>10274</v>
      </c>
      <c r="AH865" s="17">
        <v>0</v>
      </c>
      <c r="AJ865" s="17">
        <v>0</v>
      </c>
      <c r="AL865" s="17">
        <v>0</v>
      </c>
      <c r="AN865" s="17">
        <v>0</v>
      </c>
      <c r="AP865" s="172">
        <v>0</v>
      </c>
      <c r="AR865" s="17">
        <v>67622</v>
      </c>
      <c r="AT865" s="17">
        <v>2203991</v>
      </c>
      <c r="AV865" s="185">
        <v>0</v>
      </c>
      <c r="AW865" s="1" t="s">
        <v>5655</v>
      </c>
      <c r="AX865" s="1" t="str">
        <f t="shared" si="13"/>
        <v>No</v>
      </c>
    </row>
    <row r="866" spans="1:50" x14ac:dyDescent="0.2">
      <c r="A866" s="1" t="s">
        <v>6014</v>
      </c>
      <c r="B866" s="1" t="s">
        <v>631</v>
      </c>
      <c r="C866" s="1" t="s">
        <v>20</v>
      </c>
      <c r="D866" s="174">
        <v>9007</v>
      </c>
      <c r="E866" s="177">
        <v>90007</v>
      </c>
      <c r="F866" s="1" t="s">
        <v>194</v>
      </c>
      <c r="G866" s="1" t="s">
        <v>192</v>
      </c>
      <c r="H866" s="17">
        <v>358172</v>
      </c>
      <c r="I866" s="12">
        <v>63</v>
      </c>
      <c r="J866" s="1" t="s">
        <v>11</v>
      </c>
      <c r="K866" s="1" t="s">
        <v>12</v>
      </c>
      <c r="L866" s="4">
        <v>46</v>
      </c>
      <c r="N866" s="186">
        <v>0</v>
      </c>
      <c r="P866" s="14">
        <v>11.8086</v>
      </c>
      <c r="R866" s="14">
        <v>3.5426000000000002</v>
      </c>
      <c r="T866" s="14">
        <v>16.058</v>
      </c>
      <c r="V866" s="17">
        <v>2029010</v>
      </c>
      <c r="X866" s="17">
        <v>1957473</v>
      </c>
      <c r="Z866" s="17">
        <v>1903908</v>
      </c>
      <c r="AB866" s="17">
        <v>53565</v>
      </c>
      <c r="AD866" s="17">
        <v>166248</v>
      </c>
      <c r="AF866" s="17">
        <v>161231</v>
      </c>
      <c r="AH866" s="17">
        <v>5017</v>
      </c>
      <c r="AJ866" s="17">
        <v>0</v>
      </c>
      <c r="AL866" s="17">
        <v>0</v>
      </c>
      <c r="AN866" s="17">
        <v>0</v>
      </c>
      <c r="AP866" s="172">
        <v>0</v>
      </c>
      <c r="AR866" s="17">
        <v>2589049</v>
      </c>
      <c r="AT866" s="17">
        <v>9171930</v>
      </c>
      <c r="AV866" s="185">
        <v>338.6</v>
      </c>
      <c r="AW866" s="1" t="s">
        <v>5655</v>
      </c>
      <c r="AX866" s="1" t="str">
        <f t="shared" si="13"/>
        <v>No</v>
      </c>
    </row>
    <row r="867" spans="1:50" x14ac:dyDescent="0.2">
      <c r="A867" s="1" t="s">
        <v>1390</v>
      </c>
      <c r="B867" s="1" t="s">
        <v>1391</v>
      </c>
      <c r="C867" s="1" t="s">
        <v>37</v>
      </c>
      <c r="D867" s="174" t="s">
        <v>1392</v>
      </c>
      <c r="E867" s="177" t="s">
        <v>1393</v>
      </c>
      <c r="F867" s="1" t="s">
        <v>242</v>
      </c>
      <c r="G867" s="1" t="s">
        <v>229</v>
      </c>
      <c r="H867" s="17">
        <v>0</v>
      </c>
      <c r="I867" s="12">
        <v>63</v>
      </c>
      <c r="J867" s="1" t="s">
        <v>10</v>
      </c>
      <c r="K867" s="1" t="s">
        <v>8</v>
      </c>
      <c r="L867" s="4">
        <v>62</v>
      </c>
      <c r="N867" s="186">
        <v>0</v>
      </c>
      <c r="P867" s="14">
        <v>6.2835000000000001</v>
      </c>
      <c r="R867" s="14">
        <v>0</v>
      </c>
      <c r="T867" s="14">
        <v>0.62870000000000004</v>
      </c>
      <c r="V867" s="17">
        <v>0</v>
      </c>
      <c r="X867" s="17">
        <v>0</v>
      </c>
      <c r="Z867" s="17">
        <v>2144236</v>
      </c>
      <c r="AB867" s="17">
        <v>0</v>
      </c>
      <c r="AD867" s="17">
        <v>0</v>
      </c>
      <c r="AF867" s="17">
        <v>341250</v>
      </c>
      <c r="AH867" s="17">
        <v>0</v>
      </c>
      <c r="AJ867" s="17">
        <v>0</v>
      </c>
      <c r="AL867" s="17">
        <v>0</v>
      </c>
      <c r="AN867" s="17">
        <v>0</v>
      </c>
      <c r="AP867" s="172">
        <v>0</v>
      </c>
      <c r="AR867" s="17">
        <v>214535</v>
      </c>
      <c r="AT867" s="17">
        <v>0</v>
      </c>
      <c r="AV867" s="185">
        <v>0</v>
      </c>
      <c r="AW867" s="1" t="s">
        <v>5655</v>
      </c>
      <c r="AX867" s="1" t="str">
        <f t="shared" si="13"/>
        <v>No</v>
      </c>
    </row>
    <row r="868" spans="1:50" x14ac:dyDescent="0.2">
      <c r="A868" s="1" t="s">
        <v>1234</v>
      </c>
      <c r="B868" s="1" t="s">
        <v>1235</v>
      </c>
      <c r="C868" s="1" t="s">
        <v>18</v>
      </c>
      <c r="D868" s="174">
        <v>9233</v>
      </c>
      <c r="E868" s="177">
        <v>90233</v>
      </c>
      <c r="F868" s="1" t="s">
        <v>196</v>
      </c>
      <c r="G868" s="1" t="s">
        <v>192</v>
      </c>
      <c r="H868" s="17">
        <v>135267</v>
      </c>
      <c r="I868" s="12">
        <v>63</v>
      </c>
      <c r="J868" s="1" t="s">
        <v>11</v>
      </c>
      <c r="K868" s="1" t="s">
        <v>12</v>
      </c>
      <c r="L868" s="4">
        <v>20</v>
      </c>
      <c r="N868" s="186">
        <v>0</v>
      </c>
      <c r="P868" s="14">
        <v>22.327400000000001</v>
      </c>
      <c r="R868" s="14">
        <v>10.3873</v>
      </c>
      <c r="T868" s="14">
        <v>11.6144</v>
      </c>
      <c r="V868" s="17">
        <v>835789</v>
      </c>
      <c r="X868" s="17">
        <v>941937</v>
      </c>
      <c r="Z868" s="17">
        <v>835223</v>
      </c>
      <c r="AB868" s="17">
        <v>106714</v>
      </c>
      <c r="AD868" s="17">
        <v>42152</v>
      </c>
      <c r="AF868" s="17">
        <v>37408</v>
      </c>
      <c r="AH868" s="17">
        <v>4744</v>
      </c>
      <c r="AJ868" s="17">
        <v>0</v>
      </c>
      <c r="AL868" s="17">
        <v>0</v>
      </c>
      <c r="AN868" s="17">
        <v>0</v>
      </c>
      <c r="AP868" s="172">
        <v>0</v>
      </c>
      <c r="AR868" s="17">
        <v>434472</v>
      </c>
      <c r="AT868" s="17">
        <v>4512988</v>
      </c>
      <c r="AV868" s="185">
        <v>344</v>
      </c>
      <c r="AW868" s="1" t="s">
        <v>5655</v>
      </c>
      <c r="AX868" s="1" t="str">
        <f t="shared" si="13"/>
        <v>No</v>
      </c>
    </row>
    <row r="869" spans="1:50" x14ac:dyDescent="0.2">
      <c r="A869" s="1" t="s">
        <v>6014</v>
      </c>
      <c r="B869" s="1" t="s">
        <v>631</v>
      </c>
      <c r="C869" s="1" t="s">
        <v>20</v>
      </c>
      <c r="D869" s="174">
        <v>9007</v>
      </c>
      <c r="E869" s="177">
        <v>90007</v>
      </c>
      <c r="F869" s="1" t="s">
        <v>194</v>
      </c>
      <c r="G869" s="1" t="s">
        <v>192</v>
      </c>
      <c r="H869" s="17">
        <v>358172</v>
      </c>
      <c r="I869" s="12">
        <v>63</v>
      </c>
      <c r="J869" s="1" t="s">
        <v>15</v>
      </c>
      <c r="K869" s="1" t="s">
        <v>12</v>
      </c>
      <c r="L869" s="4">
        <v>5</v>
      </c>
      <c r="N869" s="186">
        <v>0</v>
      </c>
      <c r="P869" s="14">
        <v>10.0908</v>
      </c>
      <c r="R869" s="14">
        <v>4.7979000000000003</v>
      </c>
      <c r="T869" s="14">
        <v>2.5005999999999999</v>
      </c>
      <c r="V869" s="17">
        <v>0</v>
      </c>
      <c r="X869" s="17">
        <v>0</v>
      </c>
      <c r="Z869" s="17">
        <v>23663</v>
      </c>
      <c r="AB869" s="17">
        <v>0</v>
      </c>
      <c r="AD869" s="17">
        <v>0</v>
      </c>
      <c r="AF869" s="17">
        <v>2345</v>
      </c>
      <c r="AH869" s="17">
        <v>0</v>
      </c>
      <c r="AJ869" s="17">
        <v>0</v>
      </c>
      <c r="AL869" s="17">
        <v>0</v>
      </c>
      <c r="AN869" s="17">
        <v>0</v>
      </c>
      <c r="AP869" s="172">
        <v>0</v>
      </c>
      <c r="AR869" s="17">
        <v>5864</v>
      </c>
      <c r="AT869" s="17">
        <v>28135</v>
      </c>
      <c r="AV869" s="185">
        <v>0</v>
      </c>
      <c r="AW869" s="1" t="s">
        <v>5655</v>
      </c>
      <c r="AX869" s="1" t="str">
        <f t="shared" si="13"/>
        <v>No</v>
      </c>
    </row>
    <row r="870" spans="1:50" x14ac:dyDescent="0.2">
      <c r="A870" s="1" t="s">
        <v>3138</v>
      </c>
      <c r="B870" s="1" t="s">
        <v>6013</v>
      </c>
      <c r="C870" s="1" t="s">
        <v>55</v>
      </c>
      <c r="D870" s="174" t="s">
        <v>3139</v>
      </c>
      <c r="E870" s="177" t="s">
        <v>3140</v>
      </c>
      <c r="F870" s="1" t="s">
        <v>196</v>
      </c>
      <c r="G870" s="1" t="s">
        <v>229</v>
      </c>
      <c r="H870" s="17">
        <v>0</v>
      </c>
      <c r="I870" s="12">
        <v>63</v>
      </c>
      <c r="J870" s="1" t="s">
        <v>11</v>
      </c>
      <c r="K870" s="1" t="s">
        <v>8</v>
      </c>
      <c r="L870" s="4">
        <v>42</v>
      </c>
      <c r="N870" s="186">
        <v>0</v>
      </c>
      <c r="P870" s="14">
        <v>14.029500000000001</v>
      </c>
      <c r="R870" s="14">
        <v>0</v>
      </c>
      <c r="T870" s="14">
        <v>3.8571</v>
      </c>
      <c r="V870" s="17">
        <v>0</v>
      </c>
      <c r="X870" s="17">
        <v>0</v>
      </c>
      <c r="Z870" s="17">
        <v>1538673</v>
      </c>
      <c r="AB870" s="17">
        <v>0</v>
      </c>
      <c r="AD870" s="17">
        <v>0</v>
      </c>
      <c r="AF870" s="17">
        <v>109674</v>
      </c>
      <c r="AH870" s="17">
        <v>0</v>
      </c>
      <c r="AJ870" s="17">
        <v>0</v>
      </c>
      <c r="AL870" s="17">
        <v>0</v>
      </c>
      <c r="AN870" s="17">
        <v>0</v>
      </c>
      <c r="AP870" s="172">
        <v>0</v>
      </c>
      <c r="AR870" s="17">
        <v>423019</v>
      </c>
      <c r="AT870" s="17">
        <v>0</v>
      </c>
      <c r="AV870" s="185">
        <v>0</v>
      </c>
      <c r="AW870" s="1" t="s">
        <v>5655</v>
      </c>
      <c r="AX870" s="1" t="str">
        <f t="shared" si="13"/>
        <v>No</v>
      </c>
    </row>
    <row r="871" spans="1:50" x14ac:dyDescent="0.2">
      <c r="A871" s="1" t="s">
        <v>1234</v>
      </c>
      <c r="B871" s="1" t="s">
        <v>1235</v>
      </c>
      <c r="C871" s="1" t="s">
        <v>18</v>
      </c>
      <c r="D871" s="174">
        <v>9233</v>
      </c>
      <c r="E871" s="177">
        <v>90233</v>
      </c>
      <c r="F871" s="1" t="s">
        <v>196</v>
      </c>
      <c r="G871" s="1" t="s">
        <v>192</v>
      </c>
      <c r="H871" s="17">
        <v>135267</v>
      </c>
      <c r="I871" s="12">
        <v>63</v>
      </c>
      <c r="J871" s="1" t="s">
        <v>10</v>
      </c>
      <c r="K871" s="1" t="s">
        <v>12</v>
      </c>
      <c r="L871" s="4">
        <v>4</v>
      </c>
      <c r="N871" s="186">
        <v>0</v>
      </c>
      <c r="P871" s="14">
        <v>16.188700000000001</v>
      </c>
      <c r="R871" s="14">
        <v>9.0406999999999993</v>
      </c>
      <c r="T871" s="14">
        <v>1.8622000000000001</v>
      </c>
      <c r="V871" s="17">
        <v>0</v>
      </c>
      <c r="X871" s="17">
        <v>79102</v>
      </c>
      <c r="Z871" s="17">
        <v>68964</v>
      </c>
      <c r="AB871" s="17">
        <v>10138</v>
      </c>
      <c r="AD871" s="17">
        <v>5025</v>
      </c>
      <c r="AF871" s="17">
        <v>4260</v>
      </c>
      <c r="AH871" s="17">
        <v>765</v>
      </c>
      <c r="AJ871" s="17">
        <v>0</v>
      </c>
      <c r="AL871" s="17">
        <v>0</v>
      </c>
      <c r="AN871" s="17">
        <v>0</v>
      </c>
      <c r="AP871" s="172">
        <v>0</v>
      </c>
      <c r="AR871" s="17">
        <v>7933</v>
      </c>
      <c r="AT871" s="17">
        <v>71720</v>
      </c>
      <c r="AV871" s="185">
        <v>0</v>
      </c>
      <c r="AW871" s="1" t="s">
        <v>5655</v>
      </c>
      <c r="AX871" s="1" t="str">
        <f t="shared" si="13"/>
        <v>No</v>
      </c>
    </row>
    <row r="872" spans="1:50" x14ac:dyDescent="0.2">
      <c r="A872" s="1" t="s">
        <v>720</v>
      </c>
      <c r="B872" s="1" t="s">
        <v>721</v>
      </c>
      <c r="C872" s="1" t="s">
        <v>45</v>
      </c>
      <c r="D872" s="174">
        <v>5057</v>
      </c>
      <c r="E872" s="177">
        <v>50057</v>
      </c>
      <c r="F872" s="1" t="s">
        <v>196</v>
      </c>
      <c r="G872" s="1" t="s">
        <v>192</v>
      </c>
      <c r="H872" s="17">
        <v>280051</v>
      </c>
      <c r="I872" s="12">
        <v>62</v>
      </c>
      <c r="J872" s="1" t="s">
        <v>11</v>
      </c>
      <c r="K872" s="1" t="s">
        <v>8</v>
      </c>
      <c r="L872" s="4">
        <v>46</v>
      </c>
      <c r="N872" s="186">
        <v>0</v>
      </c>
      <c r="P872" s="14">
        <v>14.7681</v>
      </c>
      <c r="R872" s="14">
        <v>2.9683000000000002</v>
      </c>
      <c r="T872" s="14">
        <v>20.189499999999999</v>
      </c>
      <c r="V872" s="17">
        <v>2326848</v>
      </c>
      <c r="X872" s="17">
        <v>2428076</v>
      </c>
      <c r="Z872" s="17">
        <v>2310115</v>
      </c>
      <c r="AB872" s="17">
        <v>117961</v>
      </c>
      <c r="AD872" s="17">
        <v>162460</v>
      </c>
      <c r="AF872" s="17">
        <v>156426</v>
      </c>
      <c r="AH872" s="17">
        <v>6034</v>
      </c>
      <c r="AJ872" s="17">
        <v>0</v>
      </c>
      <c r="AL872" s="17">
        <v>0</v>
      </c>
      <c r="AN872" s="17">
        <v>0</v>
      </c>
      <c r="AP872" s="172">
        <v>0</v>
      </c>
      <c r="AR872" s="17">
        <v>3158164</v>
      </c>
      <c r="AT872" s="17">
        <v>9374254</v>
      </c>
      <c r="AV872" s="185">
        <v>296</v>
      </c>
      <c r="AW872" s="1" t="s">
        <v>5655</v>
      </c>
      <c r="AX872" s="1" t="str">
        <f t="shared" si="13"/>
        <v>No</v>
      </c>
    </row>
    <row r="873" spans="1:50" x14ac:dyDescent="0.2">
      <c r="A873" s="1" t="s">
        <v>720</v>
      </c>
      <c r="B873" s="1" t="s">
        <v>721</v>
      </c>
      <c r="C873" s="1" t="s">
        <v>45</v>
      </c>
      <c r="D873" s="174">
        <v>5057</v>
      </c>
      <c r="E873" s="177">
        <v>50057</v>
      </c>
      <c r="F873" s="1" t="s">
        <v>196</v>
      </c>
      <c r="G873" s="1" t="s">
        <v>192</v>
      </c>
      <c r="H873" s="17">
        <v>280051</v>
      </c>
      <c r="I873" s="12">
        <v>62</v>
      </c>
      <c r="J873" s="1" t="s">
        <v>10</v>
      </c>
      <c r="K873" s="1" t="s">
        <v>8</v>
      </c>
      <c r="L873" s="4">
        <v>9</v>
      </c>
      <c r="N873" s="186">
        <v>0</v>
      </c>
      <c r="P873" s="14">
        <v>13.566800000000001</v>
      </c>
      <c r="R873" s="14">
        <v>11.124000000000001</v>
      </c>
      <c r="T873" s="14">
        <v>5.1181999999999999</v>
      </c>
      <c r="V873" s="17">
        <v>0</v>
      </c>
      <c r="X873" s="17">
        <v>150270</v>
      </c>
      <c r="Z873" s="17">
        <v>125330</v>
      </c>
      <c r="AB873" s="17">
        <v>24940</v>
      </c>
      <c r="AD873" s="17">
        <v>10380</v>
      </c>
      <c r="AF873" s="17">
        <v>9238</v>
      </c>
      <c r="AH873" s="17">
        <v>1142</v>
      </c>
      <c r="AJ873" s="17">
        <v>0</v>
      </c>
      <c r="AL873" s="17">
        <v>0</v>
      </c>
      <c r="AN873" s="17">
        <v>0</v>
      </c>
      <c r="AP873" s="172">
        <v>0</v>
      </c>
      <c r="AR873" s="17">
        <v>47282</v>
      </c>
      <c r="AT873" s="17">
        <v>525965</v>
      </c>
      <c r="AV873" s="185">
        <v>0</v>
      </c>
      <c r="AW873" s="1" t="s">
        <v>5655</v>
      </c>
      <c r="AX873" s="1" t="str">
        <f t="shared" si="13"/>
        <v>No</v>
      </c>
    </row>
    <row r="874" spans="1:50" x14ac:dyDescent="0.2">
      <c r="A874" s="1" t="s">
        <v>720</v>
      </c>
      <c r="B874" s="1" t="s">
        <v>721</v>
      </c>
      <c r="C874" s="1" t="s">
        <v>45</v>
      </c>
      <c r="D874" s="174">
        <v>5057</v>
      </c>
      <c r="E874" s="177">
        <v>50057</v>
      </c>
      <c r="F874" s="1" t="s">
        <v>196</v>
      </c>
      <c r="G874" s="1" t="s">
        <v>192</v>
      </c>
      <c r="H874" s="17">
        <v>280051</v>
      </c>
      <c r="I874" s="12">
        <v>62</v>
      </c>
      <c r="J874" s="1" t="s">
        <v>23</v>
      </c>
      <c r="K874" s="1" t="s">
        <v>12</v>
      </c>
      <c r="L874" s="4">
        <v>3</v>
      </c>
      <c r="N874" s="186">
        <v>0</v>
      </c>
      <c r="P874" s="14">
        <v>7.6299000000000001</v>
      </c>
      <c r="R874" s="14">
        <v>5.6980000000000004</v>
      </c>
      <c r="T874" s="14">
        <v>22.991199999999999</v>
      </c>
      <c r="V874" s="17">
        <v>15364</v>
      </c>
      <c r="X874" s="17">
        <v>14802</v>
      </c>
      <c r="Z874" s="17">
        <v>14802</v>
      </c>
      <c r="AB874" s="17">
        <v>0</v>
      </c>
      <c r="AD874" s="17">
        <v>1940</v>
      </c>
      <c r="AF874" s="17">
        <v>1940</v>
      </c>
      <c r="AH874" s="17">
        <v>0</v>
      </c>
      <c r="AJ874" s="17">
        <v>0</v>
      </c>
      <c r="AL874" s="17">
        <v>0</v>
      </c>
      <c r="AN874" s="17">
        <v>0</v>
      </c>
      <c r="AP874" s="172">
        <v>0</v>
      </c>
      <c r="AR874" s="17">
        <v>44603</v>
      </c>
      <c r="AT874" s="17">
        <v>254150</v>
      </c>
      <c r="AV874" s="185">
        <v>8.1199999999999992</v>
      </c>
      <c r="AW874" s="1" t="s">
        <v>5655</v>
      </c>
      <c r="AX874" s="1" t="str">
        <f t="shared" si="13"/>
        <v>No</v>
      </c>
    </row>
    <row r="875" spans="1:50" x14ac:dyDescent="0.2">
      <c r="A875" s="1" t="s">
        <v>573</v>
      </c>
      <c r="B875" s="1" t="s">
        <v>574</v>
      </c>
      <c r="C875" s="1" t="s">
        <v>20</v>
      </c>
      <c r="D875" s="174">
        <v>9144</v>
      </c>
      <c r="E875" s="177">
        <v>90144</v>
      </c>
      <c r="F875" s="1" t="s">
        <v>196</v>
      </c>
      <c r="G875" s="1" t="s">
        <v>192</v>
      </c>
      <c r="H875" s="17">
        <v>615968</v>
      </c>
      <c r="I875" s="12">
        <v>62</v>
      </c>
      <c r="J875" s="1" t="s">
        <v>11</v>
      </c>
      <c r="K875" s="1" t="s">
        <v>12</v>
      </c>
      <c r="L875" s="4">
        <v>47</v>
      </c>
      <c r="N875" s="186">
        <v>0</v>
      </c>
      <c r="P875" s="14">
        <v>13.921799999999999</v>
      </c>
      <c r="R875" s="14">
        <v>4.6158999999999999</v>
      </c>
      <c r="T875" s="14">
        <v>13.1111</v>
      </c>
      <c r="V875" s="17">
        <v>1744881</v>
      </c>
      <c r="X875" s="17">
        <v>1984105</v>
      </c>
      <c r="Z875" s="17">
        <v>1748847</v>
      </c>
      <c r="AB875" s="17">
        <v>235258</v>
      </c>
      <c r="AD875" s="17">
        <v>136800</v>
      </c>
      <c r="AF875" s="17">
        <v>125619</v>
      </c>
      <c r="AH875" s="17">
        <v>11181</v>
      </c>
      <c r="AJ875" s="17">
        <v>0</v>
      </c>
      <c r="AL875" s="17">
        <v>0</v>
      </c>
      <c r="AN875" s="17">
        <v>0</v>
      </c>
      <c r="AP875" s="172">
        <v>0</v>
      </c>
      <c r="AR875" s="17">
        <v>1647002</v>
      </c>
      <c r="AT875" s="17">
        <v>7602329</v>
      </c>
      <c r="AV875" s="185">
        <v>300.39999999999998</v>
      </c>
      <c r="AW875" s="1" t="s">
        <v>5655</v>
      </c>
      <c r="AX875" s="1" t="str">
        <f t="shared" si="13"/>
        <v>No</v>
      </c>
    </row>
    <row r="876" spans="1:50" x14ac:dyDescent="0.2">
      <c r="A876" s="1" t="s">
        <v>4536</v>
      </c>
      <c r="B876" s="1" t="s">
        <v>4537</v>
      </c>
      <c r="C876" s="1" t="s">
        <v>31</v>
      </c>
      <c r="D876" s="174" t="s">
        <v>4538</v>
      </c>
      <c r="E876" s="177" t="s">
        <v>4539</v>
      </c>
      <c r="F876" s="1" t="s">
        <v>260</v>
      </c>
      <c r="G876" s="1" t="s">
        <v>229</v>
      </c>
      <c r="H876" s="17">
        <v>0</v>
      </c>
      <c r="I876" s="12">
        <v>62</v>
      </c>
      <c r="J876" s="1" t="s">
        <v>11</v>
      </c>
      <c r="K876" s="1" t="s">
        <v>8</v>
      </c>
      <c r="L876" s="4">
        <v>5</v>
      </c>
      <c r="N876" s="186">
        <v>0</v>
      </c>
      <c r="P876" s="14">
        <v>15.9373</v>
      </c>
      <c r="R876" s="14">
        <v>0</v>
      </c>
      <c r="T876" s="14">
        <v>8.7966999999999995</v>
      </c>
      <c r="V876" s="17">
        <v>0</v>
      </c>
      <c r="X876" s="17">
        <v>0</v>
      </c>
      <c r="Z876" s="17">
        <v>62235</v>
      </c>
      <c r="AB876" s="17">
        <v>0</v>
      </c>
      <c r="AD876" s="17">
        <v>0</v>
      </c>
      <c r="AF876" s="17">
        <v>3905</v>
      </c>
      <c r="AH876" s="17">
        <v>0</v>
      </c>
      <c r="AJ876" s="17">
        <v>0</v>
      </c>
      <c r="AL876" s="17">
        <v>0</v>
      </c>
      <c r="AN876" s="17">
        <v>0</v>
      </c>
      <c r="AP876" s="172">
        <v>0</v>
      </c>
      <c r="AR876" s="17">
        <v>34351</v>
      </c>
      <c r="AT876" s="17">
        <v>0</v>
      </c>
      <c r="AV876" s="185">
        <v>0</v>
      </c>
      <c r="AW876" s="1" t="s">
        <v>5655</v>
      </c>
      <c r="AX876" s="1" t="str">
        <f t="shared" si="13"/>
        <v>No</v>
      </c>
    </row>
    <row r="877" spans="1:50" x14ac:dyDescent="0.2">
      <c r="A877" s="1" t="s">
        <v>720</v>
      </c>
      <c r="B877" s="1" t="s">
        <v>721</v>
      </c>
      <c r="C877" s="1" t="s">
        <v>45</v>
      </c>
      <c r="D877" s="174">
        <v>5057</v>
      </c>
      <c r="E877" s="177">
        <v>50057</v>
      </c>
      <c r="F877" s="1" t="s">
        <v>196</v>
      </c>
      <c r="G877" s="1" t="s">
        <v>192</v>
      </c>
      <c r="H877" s="17">
        <v>280051</v>
      </c>
      <c r="I877" s="12">
        <v>62</v>
      </c>
      <c r="J877" s="1" t="s">
        <v>10</v>
      </c>
      <c r="K877" s="1" t="s">
        <v>12</v>
      </c>
      <c r="L877" s="4">
        <v>4</v>
      </c>
      <c r="N877" s="186">
        <v>0</v>
      </c>
      <c r="P877" s="14">
        <v>13.6187</v>
      </c>
      <c r="R877" s="14">
        <v>4.8451000000000004</v>
      </c>
      <c r="T877" s="14">
        <v>2.0308999999999999</v>
      </c>
      <c r="V877" s="17">
        <v>0</v>
      </c>
      <c r="X877" s="17">
        <v>170747</v>
      </c>
      <c r="Z877" s="17">
        <v>139197</v>
      </c>
      <c r="AB877" s="17">
        <v>31550</v>
      </c>
      <c r="AD877" s="17">
        <v>11128</v>
      </c>
      <c r="AF877" s="17">
        <v>10221</v>
      </c>
      <c r="AH877" s="17">
        <v>907</v>
      </c>
      <c r="AJ877" s="17">
        <v>0</v>
      </c>
      <c r="AL877" s="17">
        <v>0</v>
      </c>
      <c r="AN877" s="17">
        <v>0</v>
      </c>
      <c r="AP877" s="172">
        <v>0</v>
      </c>
      <c r="AR877" s="17">
        <v>20758</v>
      </c>
      <c r="AT877" s="17">
        <v>100575</v>
      </c>
      <c r="AV877" s="185">
        <v>0</v>
      </c>
      <c r="AW877" s="1" t="s">
        <v>5655</v>
      </c>
      <c r="AX877" s="1" t="str">
        <f t="shared" si="13"/>
        <v>No</v>
      </c>
    </row>
    <row r="878" spans="1:50" x14ac:dyDescent="0.2">
      <c r="A878" s="1" t="s">
        <v>573</v>
      </c>
      <c r="B878" s="1" t="s">
        <v>574</v>
      </c>
      <c r="C878" s="1" t="s">
        <v>20</v>
      </c>
      <c r="D878" s="174">
        <v>9144</v>
      </c>
      <c r="E878" s="177">
        <v>90144</v>
      </c>
      <c r="F878" s="1" t="s">
        <v>196</v>
      </c>
      <c r="G878" s="1" t="s">
        <v>192</v>
      </c>
      <c r="H878" s="17">
        <v>615968</v>
      </c>
      <c r="I878" s="12">
        <v>62</v>
      </c>
      <c r="J878" s="1" t="s">
        <v>10</v>
      </c>
      <c r="K878" s="1" t="s">
        <v>12</v>
      </c>
      <c r="L878" s="4">
        <v>15</v>
      </c>
      <c r="N878" s="186">
        <v>0</v>
      </c>
      <c r="P878" s="14">
        <v>13.1798</v>
      </c>
      <c r="R878" s="14">
        <v>6.8109000000000002</v>
      </c>
      <c r="T878" s="14">
        <v>1.5654999999999999</v>
      </c>
      <c r="V878" s="17">
        <v>0</v>
      </c>
      <c r="X878" s="17">
        <v>447779</v>
      </c>
      <c r="Z878" s="17">
        <v>411459</v>
      </c>
      <c r="AB878" s="17">
        <v>36320</v>
      </c>
      <c r="AD878" s="17">
        <v>32471</v>
      </c>
      <c r="AF878" s="17">
        <v>31219</v>
      </c>
      <c r="AH878" s="17">
        <v>1252</v>
      </c>
      <c r="AJ878" s="17">
        <v>0</v>
      </c>
      <c r="AL878" s="17">
        <v>0</v>
      </c>
      <c r="AN878" s="17">
        <v>0</v>
      </c>
      <c r="AP878" s="172">
        <v>0</v>
      </c>
      <c r="AR878" s="17">
        <v>48872</v>
      </c>
      <c r="AT878" s="17">
        <v>332863</v>
      </c>
      <c r="AV878" s="185">
        <v>0</v>
      </c>
      <c r="AW878" s="1" t="s">
        <v>5655</v>
      </c>
      <c r="AX878" s="1" t="str">
        <f t="shared" si="13"/>
        <v>No</v>
      </c>
    </row>
    <row r="879" spans="1:50" x14ac:dyDescent="0.2">
      <c r="A879" s="1" t="s">
        <v>4536</v>
      </c>
      <c r="B879" s="1" t="s">
        <v>4537</v>
      </c>
      <c r="C879" s="1" t="s">
        <v>31</v>
      </c>
      <c r="D879" s="174" t="s">
        <v>4538</v>
      </c>
      <c r="E879" s="177" t="s">
        <v>4539</v>
      </c>
      <c r="F879" s="1" t="s">
        <v>260</v>
      </c>
      <c r="G879" s="1" t="s">
        <v>229</v>
      </c>
      <c r="H879" s="17">
        <v>0</v>
      </c>
      <c r="I879" s="12">
        <v>62</v>
      </c>
      <c r="J879" s="1" t="s">
        <v>10</v>
      </c>
      <c r="K879" s="1" t="s">
        <v>8</v>
      </c>
      <c r="L879" s="4">
        <v>57</v>
      </c>
      <c r="N879" s="186">
        <v>0</v>
      </c>
      <c r="P879" s="14">
        <v>15.4772</v>
      </c>
      <c r="R879" s="14">
        <v>0</v>
      </c>
      <c r="T879" s="14">
        <v>2.2412000000000001</v>
      </c>
      <c r="V879" s="17">
        <v>0</v>
      </c>
      <c r="X879" s="17">
        <v>0</v>
      </c>
      <c r="Z879" s="17">
        <v>683487</v>
      </c>
      <c r="AB879" s="17">
        <v>0</v>
      </c>
      <c r="AD879" s="17">
        <v>0</v>
      </c>
      <c r="AF879" s="17">
        <v>44161</v>
      </c>
      <c r="AH879" s="17">
        <v>0</v>
      </c>
      <c r="AJ879" s="17">
        <v>0</v>
      </c>
      <c r="AL879" s="17">
        <v>0</v>
      </c>
      <c r="AN879" s="17">
        <v>0</v>
      </c>
      <c r="AP879" s="172">
        <v>0</v>
      </c>
      <c r="AR879" s="17">
        <v>98973</v>
      </c>
      <c r="AT879" s="17">
        <v>0</v>
      </c>
      <c r="AV879" s="185">
        <v>0</v>
      </c>
      <c r="AW879" s="1" t="s">
        <v>5655</v>
      </c>
      <c r="AX879" s="1" t="str">
        <f t="shared" si="13"/>
        <v>No</v>
      </c>
    </row>
    <row r="880" spans="1:50" x14ac:dyDescent="0.2">
      <c r="A880" s="1" t="s">
        <v>6015</v>
      </c>
      <c r="B880" s="1" t="s">
        <v>335</v>
      </c>
      <c r="C880" s="1" t="s">
        <v>62</v>
      </c>
      <c r="D880" s="174" t="s">
        <v>2420</v>
      </c>
      <c r="E880" s="177">
        <v>40222</v>
      </c>
      <c r="F880" s="1" t="s">
        <v>194</v>
      </c>
      <c r="G880" s="1" t="s">
        <v>192</v>
      </c>
      <c r="H880" s="17">
        <v>884891</v>
      </c>
      <c r="I880" s="12">
        <v>61</v>
      </c>
      <c r="J880" s="1" t="s">
        <v>10</v>
      </c>
      <c r="K880" s="1" t="s">
        <v>12</v>
      </c>
      <c r="L880" s="4">
        <v>61</v>
      </c>
      <c r="N880" s="186">
        <v>0</v>
      </c>
      <c r="P880" s="14">
        <v>19.842300000000002</v>
      </c>
      <c r="R880" s="14">
        <v>13.7416</v>
      </c>
      <c r="T880" s="14">
        <v>1.6344000000000001</v>
      </c>
      <c r="V880" s="17">
        <v>0</v>
      </c>
      <c r="X880" s="17">
        <v>2652856</v>
      </c>
      <c r="Z880" s="17">
        <v>2189244</v>
      </c>
      <c r="AB880" s="17">
        <v>463612</v>
      </c>
      <c r="AD880" s="17">
        <v>127625</v>
      </c>
      <c r="AF880" s="17">
        <v>110332</v>
      </c>
      <c r="AH880" s="17">
        <v>17293</v>
      </c>
      <c r="AJ880" s="17">
        <v>0</v>
      </c>
      <c r="AL880" s="17">
        <v>0</v>
      </c>
      <c r="AN880" s="17">
        <v>0</v>
      </c>
      <c r="AP880" s="172">
        <v>0</v>
      </c>
      <c r="AR880" s="17">
        <v>180328</v>
      </c>
      <c r="AT880" s="17">
        <v>2477989</v>
      </c>
      <c r="AV880" s="185">
        <v>0</v>
      </c>
      <c r="AW880" s="1" t="s">
        <v>5655</v>
      </c>
      <c r="AX880" s="1" t="str">
        <f t="shared" si="13"/>
        <v>No</v>
      </c>
    </row>
    <row r="881" spans="1:50" x14ac:dyDescent="0.2">
      <c r="A881" s="1" t="s">
        <v>6016</v>
      </c>
      <c r="B881" s="1" t="s">
        <v>287</v>
      </c>
      <c r="C881" s="1" t="s">
        <v>40</v>
      </c>
      <c r="D881" s="174">
        <v>4180</v>
      </c>
      <c r="E881" s="177">
        <v>40180</v>
      </c>
      <c r="F881" s="1" t="s">
        <v>17</v>
      </c>
      <c r="G881" s="1" t="s">
        <v>192</v>
      </c>
      <c r="H881" s="17">
        <v>128754</v>
      </c>
      <c r="I881" s="12">
        <v>61</v>
      </c>
      <c r="J881" s="1" t="s">
        <v>11</v>
      </c>
      <c r="K881" s="1" t="s">
        <v>8</v>
      </c>
      <c r="L881" s="4">
        <v>55</v>
      </c>
      <c r="N881" s="186">
        <v>0</v>
      </c>
      <c r="P881" s="14">
        <v>8.7463999999999995</v>
      </c>
      <c r="R881" s="14">
        <v>1.0802</v>
      </c>
      <c r="T881" s="14">
        <v>60.630699999999997</v>
      </c>
      <c r="V881" s="17">
        <v>830874</v>
      </c>
      <c r="X881" s="17">
        <v>866623</v>
      </c>
      <c r="Z881" s="17">
        <v>828910</v>
      </c>
      <c r="AB881" s="17">
        <v>37713</v>
      </c>
      <c r="AD881" s="17">
        <v>99544</v>
      </c>
      <c r="AF881" s="17">
        <v>94772</v>
      </c>
      <c r="AH881" s="17">
        <v>4772</v>
      </c>
      <c r="AJ881" s="17">
        <v>0</v>
      </c>
      <c r="AL881" s="17">
        <v>0</v>
      </c>
      <c r="AN881" s="17">
        <v>0</v>
      </c>
      <c r="AP881" s="172">
        <v>0</v>
      </c>
      <c r="AR881" s="17">
        <v>5746090</v>
      </c>
      <c r="AT881" s="17">
        <v>6206878</v>
      </c>
      <c r="AV881" s="185">
        <v>107.4</v>
      </c>
      <c r="AW881" s="1" t="s">
        <v>5655</v>
      </c>
      <c r="AX881" s="1" t="str">
        <f t="shared" si="13"/>
        <v>No</v>
      </c>
    </row>
    <row r="882" spans="1:50" x14ac:dyDescent="0.2">
      <c r="A882" s="1" t="s">
        <v>1197</v>
      </c>
      <c r="B882" s="1" t="s">
        <v>1198</v>
      </c>
      <c r="C882" s="1" t="s">
        <v>50</v>
      </c>
      <c r="D882" s="174">
        <v>4191</v>
      </c>
      <c r="E882" s="177">
        <v>40191</v>
      </c>
      <c r="F882" s="1" t="s">
        <v>196</v>
      </c>
      <c r="G882" s="1" t="s">
        <v>192</v>
      </c>
      <c r="H882" s="17">
        <v>73467</v>
      </c>
      <c r="I882" s="12">
        <v>61</v>
      </c>
      <c r="J882" s="1" t="s">
        <v>11</v>
      </c>
      <c r="K882" s="1" t="s">
        <v>8</v>
      </c>
      <c r="L882" s="4">
        <v>5</v>
      </c>
      <c r="N882" s="186">
        <v>0</v>
      </c>
      <c r="P882" s="14">
        <v>7.9976000000000003</v>
      </c>
      <c r="R882" s="14">
        <v>20.078199999999999</v>
      </c>
      <c r="T882" s="14">
        <v>6.5705</v>
      </c>
      <c r="V882" s="17">
        <v>42515</v>
      </c>
      <c r="X882" s="17">
        <v>50595</v>
      </c>
      <c r="Z882" s="17">
        <v>39788</v>
      </c>
      <c r="AB882" s="17">
        <v>10807</v>
      </c>
      <c r="AD882" s="17">
        <v>5702</v>
      </c>
      <c r="AF882" s="17">
        <v>4975</v>
      </c>
      <c r="AH882" s="17">
        <v>727</v>
      </c>
      <c r="AJ882" s="17">
        <v>0</v>
      </c>
      <c r="AL882" s="17">
        <v>0</v>
      </c>
      <c r="AN882" s="17">
        <v>0</v>
      </c>
      <c r="AP882" s="172">
        <v>0</v>
      </c>
      <c r="AR882" s="17">
        <v>32688</v>
      </c>
      <c r="AT882" s="17">
        <v>656317</v>
      </c>
      <c r="AV882" s="185">
        <v>32</v>
      </c>
      <c r="AW882" s="1" t="s">
        <v>5655</v>
      </c>
      <c r="AX882" s="1" t="str">
        <f t="shared" si="13"/>
        <v>No</v>
      </c>
    </row>
    <row r="883" spans="1:50" x14ac:dyDescent="0.2">
      <c r="A883" s="1" t="s">
        <v>512</v>
      </c>
      <c r="B883" s="1" t="s">
        <v>398</v>
      </c>
      <c r="C883" s="1" t="s">
        <v>46</v>
      </c>
      <c r="D883" s="174">
        <v>5051</v>
      </c>
      <c r="E883" s="177">
        <v>50051</v>
      </c>
      <c r="F883" s="1" t="s">
        <v>196</v>
      </c>
      <c r="G883" s="1" t="s">
        <v>192</v>
      </c>
      <c r="H883" s="17">
        <v>147725</v>
      </c>
      <c r="I883" s="12">
        <v>61</v>
      </c>
      <c r="J883" s="1" t="s">
        <v>11</v>
      </c>
      <c r="K883" s="1" t="s">
        <v>8</v>
      </c>
      <c r="L883" s="4">
        <v>56</v>
      </c>
      <c r="N883" s="186">
        <v>0</v>
      </c>
      <c r="P883" s="14">
        <v>12.721399999999999</v>
      </c>
      <c r="R883" s="14">
        <v>2.4944999999999999</v>
      </c>
      <c r="T883" s="14">
        <v>33.231400000000001</v>
      </c>
      <c r="V883" s="17">
        <v>1797359</v>
      </c>
      <c r="X883" s="17">
        <v>1883137</v>
      </c>
      <c r="Z883" s="17">
        <v>1804300</v>
      </c>
      <c r="AB883" s="17">
        <v>78837</v>
      </c>
      <c r="AD883" s="17">
        <v>146762</v>
      </c>
      <c r="AF883" s="17">
        <v>141832</v>
      </c>
      <c r="AH883" s="17">
        <v>4930</v>
      </c>
      <c r="AJ883" s="17">
        <v>0</v>
      </c>
      <c r="AL883" s="17">
        <v>0</v>
      </c>
      <c r="AN883" s="17">
        <v>0</v>
      </c>
      <c r="AP883" s="172">
        <v>0</v>
      </c>
      <c r="AR883" s="17">
        <v>4713280</v>
      </c>
      <c r="AT883" s="17">
        <v>11757492</v>
      </c>
      <c r="AV883" s="185">
        <v>154.9</v>
      </c>
      <c r="AW883" s="1" t="s">
        <v>5655</v>
      </c>
      <c r="AX883" s="1" t="str">
        <f t="shared" si="13"/>
        <v>No</v>
      </c>
    </row>
    <row r="884" spans="1:50" x14ac:dyDescent="0.2">
      <c r="A884" s="1" t="s">
        <v>4979</v>
      </c>
      <c r="B884" s="1" t="s">
        <v>4980</v>
      </c>
      <c r="C884" s="1" t="s">
        <v>94</v>
      </c>
      <c r="D884" s="174" t="s">
        <v>4981</v>
      </c>
      <c r="E884" s="177" t="s">
        <v>4982</v>
      </c>
      <c r="F884" s="1" t="s">
        <v>196</v>
      </c>
      <c r="G884" s="1" t="s">
        <v>229</v>
      </c>
      <c r="H884" s="17">
        <v>0</v>
      </c>
      <c r="I884" s="12">
        <v>61</v>
      </c>
      <c r="J884" s="1" t="s">
        <v>10</v>
      </c>
      <c r="K884" s="1" t="s">
        <v>8</v>
      </c>
      <c r="L884" s="4">
        <v>20</v>
      </c>
      <c r="N884" s="186">
        <v>0</v>
      </c>
      <c r="P884" s="14">
        <v>11.523</v>
      </c>
      <c r="R884" s="14">
        <v>0</v>
      </c>
      <c r="T884" s="14">
        <v>1.7675000000000001</v>
      </c>
      <c r="V884" s="17">
        <v>0</v>
      </c>
      <c r="X884" s="17">
        <v>0</v>
      </c>
      <c r="Z884" s="17">
        <v>366721</v>
      </c>
      <c r="AB884" s="17">
        <v>0</v>
      </c>
      <c r="AD884" s="17">
        <v>0</v>
      </c>
      <c r="AF884" s="17">
        <v>31825</v>
      </c>
      <c r="AH884" s="17">
        <v>0</v>
      </c>
      <c r="AJ884" s="17">
        <v>0</v>
      </c>
      <c r="AL884" s="17">
        <v>0</v>
      </c>
      <c r="AN884" s="17">
        <v>0</v>
      </c>
      <c r="AP884" s="172">
        <v>0</v>
      </c>
      <c r="AR884" s="17">
        <v>56251</v>
      </c>
      <c r="AT884" s="17">
        <v>0</v>
      </c>
      <c r="AV884" s="185">
        <v>0</v>
      </c>
      <c r="AW884" s="1" t="s">
        <v>5655</v>
      </c>
      <c r="AX884" s="1" t="str">
        <f t="shared" si="13"/>
        <v>No</v>
      </c>
    </row>
    <row r="885" spans="1:50" x14ac:dyDescent="0.2">
      <c r="A885" s="1" t="s">
        <v>6016</v>
      </c>
      <c r="B885" s="1" t="s">
        <v>287</v>
      </c>
      <c r="C885" s="1" t="s">
        <v>40</v>
      </c>
      <c r="D885" s="174">
        <v>4180</v>
      </c>
      <c r="E885" s="177">
        <v>40180</v>
      </c>
      <c r="F885" s="1" t="s">
        <v>17</v>
      </c>
      <c r="G885" s="1" t="s">
        <v>192</v>
      </c>
      <c r="H885" s="17">
        <v>128754</v>
      </c>
      <c r="I885" s="12">
        <v>61</v>
      </c>
      <c r="J885" s="1" t="s">
        <v>10</v>
      </c>
      <c r="K885" s="1" t="s">
        <v>8</v>
      </c>
      <c r="L885" s="4">
        <v>6</v>
      </c>
      <c r="N885" s="186">
        <v>0</v>
      </c>
      <c r="P885" s="14">
        <v>4.2152000000000003</v>
      </c>
      <c r="R885" s="14">
        <v>1.1244000000000001</v>
      </c>
      <c r="T885" s="14">
        <v>1.1876</v>
      </c>
      <c r="V885" s="17">
        <v>0</v>
      </c>
      <c r="X885" s="17">
        <v>38340</v>
      </c>
      <c r="Z885" s="17">
        <v>26855</v>
      </c>
      <c r="AB885" s="17">
        <v>11485</v>
      </c>
      <c r="AD885" s="17">
        <v>8397</v>
      </c>
      <c r="AF885" s="17">
        <v>6371</v>
      </c>
      <c r="AH885" s="17">
        <v>2026</v>
      </c>
      <c r="AJ885" s="17">
        <v>0</v>
      </c>
      <c r="AL885" s="17">
        <v>0</v>
      </c>
      <c r="AN885" s="17">
        <v>0</v>
      </c>
      <c r="AP885" s="172">
        <v>0</v>
      </c>
      <c r="AR885" s="17">
        <v>7566</v>
      </c>
      <c r="AT885" s="17">
        <v>8507</v>
      </c>
      <c r="AV885" s="185">
        <v>0</v>
      </c>
      <c r="AW885" s="1" t="s">
        <v>5655</v>
      </c>
      <c r="AX885" s="1" t="str">
        <f t="shared" si="13"/>
        <v>No</v>
      </c>
    </row>
    <row r="886" spans="1:50" x14ac:dyDescent="0.2">
      <c r="A886" s="1" t="s">
        <v>1197</v>
      </c>
      <c r="B886" s="1" t="s">
        <v>1198</v>
      </c>
      <c r="C886" s="1" t="s">
        <v>50</v>
      </c>
      <c r="D886" s="174">
        <v>4191</v>
      </c>
      <c r="E886" s="177">
        <v>40191</v>
      </c>
      <c r="F886" s="1" t="s">
        <v>196</v>
      </c>
      <c r="G886" s="1" t="s">
        <v>192</v>
      </c>
      <c r="H886" s="17">
        <v>73467</v>
      </c>
      <c r="I886" s="12">
        <v>61</v>
      </c>
      <c r="J886" s="1" t="s">
        <v>10</v>
      </c>
      <c r="K886" s="1" t="s">
        <v>8</v>
      </c>
      <c r="L886" s="4">
        <v>43</v>
      </c>
      <c r="N886" s="186">
        <v>0</v>
      </c>
      <c r="P886" s="14">
        <v>17.749099999999999</v>
      </c>
      <c r="R886" s="14">
        <v>14.364800000000001</v>
      </c>
      <c r="T886" s="14">
        <v>1.319</v>
      </c>
      <c r="V886" s="17">
        <v>0</v>
      </c>
      <c r="X886" s="17">
        <v>1729622</v>
      </c>
      <c r="Z886" s="17">
        <v>1514458</v>
      </c>
      <c r="AB886" s="17">
        <v>215164</v>
      </c>
      <c r="AD886" s="17">
        <v>96574</v>
      </c>
      <c r="AF886" s="17">
        <v>85326</v>
      </c>
      <c r="AH886" s="17">
        <v>11248</v>
      </c>
      <c r="AJ886" s="17">
        <v>0</v>
      </c>
      <c r="AL886" s="17">
        <v>0</v>
      </c>
      <c r="AN886" s="17">
        <v>0</v>
      </c>
      <c r="AP886" s="172">
        <v>0</v>
      </c>
      <c r="AR886" s="17">
        <v>112548</v>
      </c>
      <c r="AT886" s="17">
        <v>1616724</v>
      </c>
      <c r="AV886" s="185">
        <v>0</v>
      </c>
      <c r="AW886" s="1" t="s">
        <v>5655</v>
      </c>
      <c r="AX886" s="1" t="str">
        <f t="shared" si="13"/>
        <v>No</v>
      </c>
    </row>
    <row r="887" spans="1:50" x14ac:dyDescent="0.2">
      <c r="A887" s="1" t="s">
        <v>4979</v>
      </c>
      <c r="B887" s="1" t="s">
        <v>4980</v>
      </c>
      <c r="C887" s="1" t="s">
        <v>94</v>
      </c>
      <c r="D887" s="174" t="s">
        <v>4981</v>
      </c>
      <c r="E887" s="177" t="s">
        <v>4982</v>
      </c>
      <c r="F887" s="1" t="s">
        <v>196</v>
      </c>
      <c r="G887" s="1" t="s">
        <v>229</v>
      </c>
      <c r="H887" s="17">
        <v>0</v>
      </c>
      <c r="I887" s="12">
        <v>61</v>
      </c>
      <c r="J887" s="1" t="s">
        <v>13</v>
      </c>
      <c r="K887" s="1" t="s">
        <v>8</v>
      </c>
      <c r="L887" s="4">
        <v>21</v>
      </c>
      <c r="N887" s="186">
        <v>0</v>
      </c>
      <c r="P887" s="14">
        <v>36.394300000000001</v>
      </c>
      <c r="R887" s="14">
        <v>0</v>
      </c>
      <c r="T887" s="14">
        <v>5.2511000000000001</v>
      </c>
      <c r="V887" s="17">
        <v>0</v>
      </c>
      <c r="X887" s="17">
        <v>0</v>
      </c>
      <c r="Z887" s="17">
        <v>541984</v>
      </c>
      <c r="AB887" s="17">
        <v>0</v>
      </c>
      <c r="AD887" s="17">
        <v>0</v>
      </c>
      <c r="AF887" s="17">
        <v>14892</v>
      </c>
      <c r="AH887" s="17">
        <v>0</v>
      </c>
      <c r="AJ887" s="17">
        <v>0</v>
      </c>
      <c r="AL887" s="17">
        <v>0</v>
      </c>
      <c r="AN887" s="17">
        <v>0</v>
      </c>
      <c r="AP887" s="172">
        <v>0</v>
      </c>
      <c r="AR887" s="17">
        <v>78200</v>
      </c>
      <c r="AT887" s="17">
        <v>0</v>
      </c>
      <c r="AV887" s="185">
        <v>0</v>
      </c>
      <c r="AW887" s="1" t="s">
        <v>5655</v>
      </c>
      <c r="AX887" s="1" t="str">
        <f t="shared" si="13"/>
        <v>No</v>
      </c>
    </row>
    <row r="888" spans="1:50" x14ac:dyDescent="0.2">
      <c r="A888" s="1" t="s">
        <v>512</v>
      </c>
      <c r="B888" s="1" t="s">
        <v>398</v>
      </c>
      <c r="C888" s="1" t="s">
        <v>46</v>
      </c>
      <c r="D888" s="174">
        <v>5051</v>
      </c>
      <c r="E888" s="177">
        <v>50051</v>
      </c>
      <c r="F888" s="1" t="s">
        <v>196</v>
      </c>
      <c r="G888" s="1" t="s">
        <v>192</v>
      </c>
      <c r="H888" s="17">
        <v>147725</v>
      </c>
      <c r="I888" s="12">
        <v>61</v>
      </c>
      <c r="J888" s="1" t="s">
        <v>10</v>
      </c>
      <c r="K888" s="1" t="s">
        <v>8</v>
      </c>
      <c r="L888" s="4">
        <v>5</v>
      </c>
      <c r="N888" s="186">
        <v>0</v>
      </c>
      <c r="P888" s="14">
        <v>12.1509</v>
      </c>
      <c r="R888" s="14">
        <v>5.6984000000000004</v>
      </c>
      <c r="T888" s="14">
        <v>3.1494</v>
      </c>
      <c r="V888" s="17">
        <v>0</v>
      </c>
      <c r="X888" s="17">
        <v>119899</v>
      </c>
      <c r="Z888" s="17">
        <v>104923</v>
      </c>
      <c r="AB888" s="17">
        <v>14976</v>
      </c>
      <c r="AD888" s="17">
        <v>9730</v>
      </c>
      <c r="AF888" s="17">
        <v>8635</v>
      </c>
      <c r="AH888" s="17">
        <v>1095</v>
      </c>
      <c r="AJ888" s="17">
        <v>0</v>
      </c>
      <c r="AL888" s="17">
        <v>0</v>
      </c>
      <c r="AN888" s="17">
        <v>0</v>
      </c>
      <c r="AP888" s="172">
        <v>0</v>
      </c>
      <c r="AR888" s="17">
        <v>27195</v>
      </c>
      <c r="AT888" s="17">
        <v>154969</v>
      </c>
      <c r="AV888" s="185">
        <v>0</v>
      </c>
      <c r="AW888" s="1" t="s">
        <v>5655</v>
      </c>
      <c r="AX888" s="1" t="str">
        <f t="shared" si="13"/>
        <v>No</v>
      </c>
    </row>
    <row r="889" spans="1:50" x14ac:dyDescent="0.2">
      <c r="A889" s="1" t="s">
        <v>1197</v>
      </c>
      <c r="B889" s="1" t="s">
        <v>1198</v>
      </c>
      <c r="C889" s="1" t="s">
        <v>50</v>
      </c>
      <c r="D889" s="174">
        <v>4191</v>
      </c>
      <c r="E889" s="177">
        <v>40191</v>
      </c>
      <c r="F889" s="1" t="s">
        <v>196</v>
      </c>
      <c r="G889" s="1" t="s">
        <v>192</v>
      </c>
      <c r="H889" s="17">
        <v>73467</v>
      </c>
      <c r="I889" s="12">
        <v>61</v>
      </c>
      <c r="J889" s="1" t="s">
        <v>13</v>
      </c>
      <c r="K889" s="1" t="s">
        <v>8</v>
      </c>
      <c r="L889" s="4">
        <v>13</v>
      </c>
      <c r="N889" s="186">
        <v>0</v>
      </c>
      <c r="P889" s="14">
        <v>43.058100000000003</v>
      </c>
      <c r="R889" s="14">
        <v>43.002600000000001</v>
      </c>
      <c r="T889" s="14">
        <v>6.1200999999999999</v>
      </c>
      <c r="V889" s="17">
        <v>0</v>
      </c>
      <c r="X889" s="17">
        <v>245216</v>
      </c>
      <c r="Z889" s="17">
        <v>245216</v>
      </c>
      <c r="AB889" s="17">
        <v>0</v>
      </c>
      <c r="AD889" s="17">
        <v>5695</v>
      </c>
      <c r="AF889" s="17">
        <v>5695</v>
      </c>
      <c r="AH889" s="17">
        <v>0</v>
      </c>
      <c r="AJ889" s="17">
        <v>0</v>
      </c>
      <c r="AL889" s="17">
        <v>0</v>
      </c>
      <c r="AN889" s="17">
        <v>0</v>
      </c>
      <c r="AP889" s="172">
        <v>0</v>
      </c>
      <c r="AR889" s="17">
        <v>34854</v>
      </c>
      <c r="AT889" s="17">
        <v>1498812</v>
      </c>
      <c r="AV889" s="185">
        <v>0</v>
      </c>
      <c r="AW889" s="1" t="s">
        <v>5655</v>
      </c>
      <c r="AX889" s="1" t="str">
        <f t="shared" si="13"/>
        <v>No</v>
      </c>
    </row>
    <row r="890" spans="1:50" x14ac:dyDescent="0.2">
      <c r="A890" s="1" t="s">
        <v>4979</v>
      </c>
      <c r="B890" s="1" t="s">
        <v>4980</v>
      </c>
      <c r="C890" s="1" t="s">
        <v>94</v>
      </c>
      <c r="D890" s="174" t="s">
        <v>4981</v>
      </c>
      <c r="E890" s="177" t="s">
        <v>4982</v>
      </c>
      <c r="F890" s="1" t="s">
        <v>196</v>
      </c>
      <c r="G890" s="1" t="s">
        <v>229</v>
      </c>
      <c r="H890" s="17">
        <v>0</v>
      </c>
      <c r="I890" s="12">
        <v>61</v>
      </c>
      <c r="J890" s="1" t="s">
        <v>11</v>
      </c>
      <c r="K890" s="1" t="s">
        <v>8</v>
      </c>
      <c r="L890" s="4">
        <v>20</v>
      </c>
      <c r="N890" s="186">
        <v>0</v>
      </c>
      <c r="P890" s="14">
        <v>22.319700000000001</v>
      </c>
      <c r="R890" s="14">
        <v>0</v>
      </c>
      <c r="T890" s="14">
        <v>14.164199999999999</v>
      </c>
      <c r="V890" s="17">
        <v>0</v>
      </c>
      <c r="X890" s="17">
        <v>0</v>
      </c>
      <c r="Z890" s="17">
        <v>1120359</v>
      </c>
      <c r="AB890" s="17">
        <v>0</v>
      </c>
      <c r="AD890" s="17">
        <v>0</v>
      </c>
      <c r="AF890" s="17">
        <v>50196</v>
      </c>
      <c r="AH890" s="17">
        <v>0</v>
      </c>
      <c r="AJ890" s="17">
        <v>0</v>
      </c>
      <c r="AL890" s="17">
        <v>0</v>
      </c>
      <c r="AN890" s="17">
        <v>0</v>
      </c>
      <c r="AP890" s="172">
        <v>0</v>
      </c>
      <c r="AR890" s="17">
        <v>710987</v>
      </c>
      <c r="AT890" s="17">
        <v>0</v>
      </c>
      <c r="AV890" s="185">
        <v>0</v>
      </c>
      <c r="AW890" s="1" t="s">
        <v>5655</v>
      </c>
      <c r="AX890" s="1" t="str">
        <f t="shared" si="13"/>
        <v>No</v>
      </c>
    </row>
    <row r="891" spans="1:50" x14ac:dyDescent="0.2">
      <c r="A891" s="1" t="s">
        <v>6018</v>
      </c>
      <c r="B891" s="1" t="s">
        <v>370</v>
      </c>
      <c r="C891" s="1" t="s">
        <v>45</v>
      </c>
      <c r="D891" s="174">
        <v>5059</v>
      </c>
      <c r="E891" s="177">
        <v>50059</v>
      </c>
      <c r="F891" s="1" t="s">
        <v>196</v>
      </c>
      <c r="G891" s="1" t="s">
        <v>192</v>
      </c>
      <c r="H891" s="17">
        <v>161316</v>
      </c>
      <c r="I891" s="12">
        <v>60</v>
      </c>
      <c r="J891" s="1" t="s">
        <v>10</v>
      </c>
      <c r="K891" s="1" t="s">
        <v>8</v>
      </c>
      <c r="L891" s="4">
        <v>12</v>
      </c>
      <c r="N891" s="186">
        <v>0</v>
      </c>
      <c r="P891" s="14">
        <v>13.0603</v>
      </c>
      <c r="R891" s="14">
        <v>6.3133999999999997</v>
      </c>
      <c r="T891" s="14">
        <v>2.6147</v>
      </c>
      <c r="V891" s="17">
        <v>0</v>
      </c>
      <c r="X891" s="17">
        <v>429527</v>
      </c>
      <c r="Z891" s="17">
        <v>390215</v>
      </c>
      <c r="AB891" s="17">
        <v>39312</v>
      </c>
      <c r="AD891" s="17">
        <v>31509</v>
      </c>
      <c r="AF891" s="17">
        <v>29878</v>
      </c>
      <c r="AH891" s="17">
        <v>1631</v>
      </c>
      <c r="AJ891" s="17">
        <v>0</v>
      </c>
      <c r="AL891" s="17">
        <v>0</v>
      </c>
      <c r="AN891" s="17">
        <v>0</v>
      </c>
      <c r="AP891" s="172">
        <v>0</v>
      </c>
      <c r="AR891" s="17">
        <v>78123</v>
      </c>
      <c r="AT891" s="17">
        <v>493221</v>
      </c>
      <c r="AV891" s="185">
        <v>0</v>
      </c>
      <c r="AW891" s="1" t="s">
        <v>5655</v>
      </c>
      <c r="AX891" s="1" t="str">
        <f t="shared" si="13"/>
        <v>No</v>
      </c>
    </row>
    <row r="892" spans="1:50" x14ac:dyDescent="0.2">
      <c r="A892" s="1" t="s">
        <v>6020</v>
      </c>
      <c r="B892" s="1" t="s">
        <v>535</v>
      </c>
      <c r="C892" s="1" t="s">
        <v>53</v>
      </c>
      <c r="D892" s="174">
        <v>3048</v>
      </c>
      <c r="E892" s="177">
        <v>30048</v>
      </c>
      <c r="F892" s="1" t="s">
        <v>194</v>
      </c>
      <c r="G892" s="1" t="s">
        <v>192</v>
      </c>
      <c r="H892" s="17">
        <v>2203663</v>
      </c>
      <c r="I892" s="12">
        <v>60</v>
      </c>
      <c r="J892" s="1" t="s">
        <v>11</v>
      </c>
      <c r="K892" s="1" t="s">
        <v>12</v>
      </c>
      <c r="L892" s="4">
        <v>23</v>
      </c>
      <c r="N892" s="186">
        <v>0</v>
      </c>
      <c r="P892" s="14">
        <v>14.805899999999999</v>
      </c>
      <c r="R892" s="14">
        <v>8.5002999999999993</v>
      </c>
      <c r="T892" s="14">
        <v>8.2331000000000003</v>
      </c>
      <c r="V892" s="17">
        <v>1352643</v>
      </c>
      <c r="X892" s="17">
        <v>1320050</v>
      </c>
      <c r="Z892" s="17">
        <v>1215995</v>
      </c>
      <c r="AB892" s="17">
        <v>104055</v>
      </c>
      <c r="AD892" s="17">
        <v>87650</v>
      </c>
      <c r="AF892" s="17">
        <v>82129</v>
      </c>
      <c r="AH892" s="17">
        <v>5521</v>
      </c>
      <c r="AJ892" s="17">
        <v>0</v>
      </c>
      <c r="AL892" s="17">
        <v>0</v>
      </c>
      <c r="AN892" s="17">
        <v>0</v>
      </c>
      <c r="AP892" s="172">
        <v>0</v>
      </c>
      <c r="AR892" s="17">
        <v>676178</v>
      </c>
      <c r="AT892" s="17">
        <v>5747733</v>
      </c>
      <c r="AV892" s="185">
        <v>492</v>
      </c>
      <c r="AW892" s="1" t="s">
        <v>5655</v>
      </c>
      <c r="AX892" s="1" t="str">
        <f t="shared" si="13"/>
        <v>No</v>
      </c>
    </row>
    <row r="893" spans="1:50" x14ac:dyDescent="0.2">
      <c r="A893" s="1" t="s">
        <v>6017</v>
      </c>
      <c r="B893" s="1" t="s">
        <v>3511</v>
      </c>
      <c r="C893" s="1" t="s">
        <v>89</v>
      </c>
      <c r="D893" s="174" t="s">
        <v>3512</v>
      </c>
      <c r="E893" s="177" t="s">
        <v>3513</v>
      </c>
      <c r="F893" s="1" t="s">
        <v>242</v>
      </c>
      <c r="G893" s="1" t="s">
        <v>229</v>
      </c>
      <c r="H893" s="17">
        <v>0</v>
      </c>
      <c r="I893" s="12">
        <v>60</v>
      </c>
      <c r="J893" s="1" t="s">
        <v>10</v>
      </c>
      <c r="K893" s="1" t="s">
        <v>8</v>
      </c>
      <c r="L893" s="4">
        <v>60</v>
      </c>
      <c r="N893" s="186">
        <v>0</v>
      </c>
      <c r="P893" s="14">
        <v>17.652899999999999</v>
      </c>
      <c r="R893" s="14">
        <v>0</v>
      </c>
      <c r="T893" s="14">
        <v>4.7504999999999997</v>
      </c>
      <c r="V893" s="17">
        <v>0</v>
      </c>
      <c r="X893" s="17">
        <v>0</v>
      </c>
      <c r="Z893" s="17">
        <v>1010169</v>
      </c>
      <c r="AB893" s="17">
        <v>0</v>
      </c>
      <c r="AD893" s="17">
        <v>0</v>
      </c>
      <c r="AF893" s="17">
        <v>57224</v>
      </c>
      <c r="AH893" s="17">
        <v>0</v>
      </c>
      <c r="AJ893" s="17">
        <v>0</v>
      </c>
      <c r="AL893" s="17">
        <v>0</v>
      </c>
      <c r="AN893" s="17">
        <v>0</v>
      </c>
      <c r="AP893" s="172">
        <v>0</v>
      </c>
      <c r="AR893" s="17">
        <v>271842</v>
      </c>
      <c r="AT893" s="17">
        <v>0</v>
      </c>
      <c r="AV893" s="185">
        <v>0</v>
      </c>
      <c r="AW893" s="1" t="s">
        <v>5655</v>
      </c>
      <c r="AX893" s="1" t="str">
        <f t="shared" si="13"/>
        <v>No</v>
      </c>
    </row>
    <row r="894" spans="1:50" x14ac:dyDescent="0.2">
      <c r="A894" s="1" t="s">
        <v>6019</v>
      </c>
      <c r="B894" s="1" t="s">
        <v>756</v>
      </c>
      <c r="C894" s="1" t="s">
        <v>51</v>
      </c>
      <c r="D894" s="174">
        <v>6024</v>
      </c>
      <c r="E894" s="177">
        <v>60024</v>
      </c>
      <c r="F894" s="1" t="s">
        <v>194</v>
      </c>
      <c r="G894" s="1" t="s">
        <v>192</v>
      </c>
      <c r="H894" s="17">
        <v>298317</v>
      </c>
      <c r="I894" s="12">
        <v>60</v>
      </c>
      <c r="J894" s="1" t="s">
        <v>11</v>
      </c>
      <c r="K894" s="1" t="s">
        <v>8</v>
      </c>
      <c r="L894" s="4">
        <v>41</v>
      </c>
      <c r="N894" s="186">
        <v>0</v>
      </c>
      <c r="P894" s="14">
        <v>15.1442</v>
      </c>
      <c r="R894" s="14">
        <v>6.2320000000000002</v>
      </c>
      <c r="T894" s="14">
        <v>16.7761</v>
      </c>
      <c r="V894" s="17">
        <v>2279243</v>
      </c>
      <c r="X894" s="17">
        <v>2430638</v>
      </c>
      <c r="Z894" s="17">
        <v>2278358</v>
      </c>
      <c r="AB894" s="17">
        <v>152280</v>
      </c>
      <c r="AD894" s="17">
        <v>157499</v>
      </c>
      <c r="AF894" s="17">
        <v>150444</v>
      </c>
      <c r="AH894" s="17">
        <v>7055</v>
      </c>
      <c r="AJ894" s="17">
        <v>0</v>
      </c>
      <c r="AL894" s="17">
        <v>0</v>
      </c>
      <c r="AN894" s="17">
        <v>0</v>
      </c>
      <c r="AP894" s="172">
        <v>0</v>
      </c>
      <c r="AR894" s="17">
        <v>2523868</v>
      </c>
      <c r="AT894" s="17">
        <v>15728847</v>
      </c>
      <c r="AV894" s="185">
        <v>341.6</v>
      </c>
      <c r="AW894" s="1" t="s">
        <v>5655</v>
      </c>
      <c r="AX894" s="1" t="str">
        <f t="shared" si="13"/>
        <v>No</v>
      </c>
    </row>
    <row r="895" spans="1:50" x14ac:dyDescent="0.2">
      <c r="A895" s="1" t="s">
        <v>6020</v>
      </c>
      <c r="B895" s="1" t="s">
        <v>535</v>
      </c>
      <c r="C895" s="1" t="s">
        <v>53</v>
      </c>
      <c r="D895" s="174">
        <v>3048</v>
      </c>
      <c r="E895" s="177">
        <v>30048</v>
      </c>
      <c r="F895" s="1" t="s">
        <v>194</v>
      </c>
      <c r="G895" s="1" t="s">
        <v>192</v>
      </c>
      <c r="H895" s="17">
        <v>2203663</v>
      </c>
      <c r="I895" s="12">
        <v>60</v>
      </c>
      <c r="J895" s="1" t="s">
        <v>15</v>
      </c>
      <c r="K895" s="1" t="s">
        <v>12</v>
      </c>
      <c r="L895" s="4">
        <v>17</v>
      </c>
      <c r="N895" s="186">
        <v>0</v>
      </c>
      <c r="P895" s="14">
        <v>17.763000000000002</v>
      </c>
      <c r="R895" s="14">
        <v>7.8563000000000001</v>
      </c>
      <c r="T895" s="14">
        <v>2.2610000000000001</v>
      </c>
      <c r="V895" s="17">
        <v>0</v>
      </c>
      <c r="X895" s="17">
        <v>0</v>
      </c>
      <c r="Z895" s="17">
        <v>109438</v>
      </c>
      <c r="AB895" s="17">
        <v>0</v>
      </c>
      <c r="AD895" s="17">
        <v>0</v>
      </c>
      <c r="AF895" s="17">
        <v>6161</v>
      </c>
      <c r="AH895" s="17">
        <v>0</v>
      </c>
      <c r="AJ895" s="17">
        <v>0</v>
      </c>
      <c r="AL895" s="17">
        <v>0</v>
      </c>
      <c r="AN895" s="17">
        <v>0</v>
      </c>
      <c r="AP895" s="172">
        <v>0</v>
      </c>
      <c r="AR895" s="17">
        <v>13930</v>
      </c>
      <c r="AT895" s="17">
        <v>109438</v>
      </c>
      <c r="AV895" s="185">
        <v>0</v>
      </c>
      <c r="AW895" s="1" t="s">
        <v>5655</v>
      </c>
      <c r="AX895" s="1" t="str">
        <f t="shared" si="13"/>
        <v>No</v>
      </c>
    </row>
    <row r="896" spans="1:50" x14ac:dyDescent="0.2">
      <c r="A896" s="1" t="s">
        <v>6019</v>
      </c>
      <c r="B896" s="1" t="s">
        <v>756</v>
      </c>
      <c r="C896" s="1" t="s">
        <v>51</v>
      </c>
      <c r="D896" s="174">
        <v>6024</v>
      </c>
      <c r="E896" s="177">
        <v>60024</v>
      </c>
      <c r="F896" s="1" t="s">
        <v>194</v>
      </c>
      <c r="G896" s="1" t="s">
        <v>192</v>
      </c>
      <c r="H896" s="17">
        <v>298317</v>
      </c>
      <c r="I896" s="12">
        <v>60</v>
      </c>
      <c r="J896" s="1" t="s">
        <v>10</v>
      </c>
      <c r="K896" s="1" t="s">
        <v>8</v>
      </c>
      <c r="L896" s="4">
        <v>19</v>
      </c>
      <c r="N896" s="186">
        <v>0</v>
      </c>
      <c r="P896" s="14">
        <v>15.9475</v>
      </c>
      <c r="R896" s="14">
        <v>9.8126999999999995</v>
      </c>
      <c r="T896" s="14">
        <v>1.5674999999999999</v>
      </c>
      <c r="V896" s="17">
        <v>0</v>
      </c>
      <c r="X896" s="17">
        <v>731357</v>
      </c>
      <c r="Z896" s="17">
        <v>658761</v>
      </c>
      <c r="AB896" s="17">
        <v>72596</v>
      </c>
      <c r="AD896" s="17">
        <v>45042</v>
      </c>
      <c r="AF896" s="17">
        <v>41308</v>
      </c>
      <c r="AH896" s="17">
        <v>3734</v>
      </c>
      <c r="AJ896" s="17">
        <v>0</v>
      </c>
      <c r="AL896" s="17">
        <v>0</v>
      </c>
      <c r="AN896" s="17">
        <v>0</v>
      </c>
      <c r="AP896" s="172">
        <v>0</v>
      </c>
      <c r="AR896" s="17">
        <v>64750</v>
      </c>
      <c r="AT896" s="17">
        <v>635372</v>
      </c>
      <c r="AV896" s="185">
        <v>0</v>
      </c>
      <c r="AW896" s="1" t="s">
        <v>5655</v>
      </c>
      <c r="AX896" s="1" t="str">
        <f t="shared" si="13"/>
        <v>No</v>
      </c>
    </row>
    <row r="897" spans="1:50" x14ac:dyDescent="0.2">
      <c r="A897" s="1" t="s">
        <v>2512</v>
      </c>
      <c r="B897" s="1" t="s">
        <v>913</v>
      </c>
      <c r="C897" s="1" t="s">
        <v>50</v>
      </c>
      <c r="D897" s="174" t="s">
        <v>2513</v>
      </c>
      <c r="E897" s="177" t="s">
        <v>2514</v>
      </c>
      <c r="F897" s="1" t="s">
        <v>242</v>
      </c>
      <c r="G897" s="1" t="s">
        <v>229</v>
      </c>
      <c r="H897" s="17">
        <v>0</v>
      </c>
      <c r="I897" s="12">
        <v>60</v>
      </c>
      <c r="J897" s="1" t="s">
        <v>10</v>
      </c>
      <c r="K897" s="1" t="s">
        <v>8</v>
      </c>
      <c r="L897" s="4">
        <v>60</v>
      </c>
      <c r="N897" s="186">
        <v>0</v>
      </c>
      <c r="P897" s="14">
        <v>22.160699999999999</v>
      </c>
      <c r="R897" s="14">
        <v>0</v>
      </c>
      <c r="T897" s="14">
        <v>0.99770000000000003</v>
      </c>
      <c r="V897" s="17">
        <v>0</v>
      </c>
      <c r="X897" s="17">
        <v>0</v>
      </c>
      <c r="Z897" s="17">
        <v>1747525</v>
      </c>
      <c r="AB897" s="17">
        <v>0</v>
      </c>
      <c r="AD897" s="17">
        <v>0</v>
      </c>
      <c r="AF897" s="17">
        <v>78857</v>
      </c>
      <c r="AH897" s="17">
        <v>0</v>
      </c>
      <c r="AJ897" s="17">
        <v>0</v>
      </c>
      <c r="AL897" s="17">
        <v>0</v>
      </c>
      <c r="AN897" s="17">
        <v>0</v>
      </c>
      <c r="AP897" s="172">
        <v>0</v>
      </c>
      <c r="AR897" s="17">
        <v>78676</v>
      </c>
      <c r="AT897" s="17">
        <v>0</v>
      </c>
      <c r="AV897" s="185">
        <v>0</v>
      </c>
      <c r="AW897" s="1" t="s">
        <v>5655</v>
      </c>
      <c r="AX897" s="1" t="str">
        <f t="shared" si="13"/>
        <v>No</v>
      </c>
    </row>
    <row r="898" spans="1:50" x14ac:dyDescent="0.2">
      <c r="A898" s="1" t="s">
        <v>6018</v>
      </c>
      <c r="B898" s="1" t="s">
        <v>370</v>
      </c>
      <c r="C898" s="1" t="s">
        <v>45</v>
      </c>
      <c r="D898" s="174">
        <v>5059</v>
      </c>
      <c r="E898" s="177">
        <v>50059</v>
      </c>
      <c r="F898" s="1" t="s">
        <v>196</v>
      </c>
      <c r="G898" s="1" t="s">
        <v>192</v>
      </c>
      <c r="H898" s="17">
        <v>161316</v>
      </c>
      <c r="I898" s="12">
        <v>60</v>
      </c>
      <c r="J898" s="1" t="s">
        <v>11</v>
      </c>
      <c r="K898" s="1" t="s">
        <v>8</v>
      </c>
      <c r="L898" s="4">
        <v>48</v>
      </c>
      <c r="N898" s="186">
        <v>0</v>
      </c>
      <c r="P898" s="14">
        <v>12.7622</v>
      </c>
      <c r="R898" s="14">
        <v>3.6756000000000002</v>
      </c>
      <c r="T898" s="14">
        <v>14.3996</v>
      </c>
      <c r="V898" s="17">
        <v>1390678</v>
      </c>
      <c r="X898" s="17">
        <v>1428785</v>
      </c>
      <c r="Z898" s="17">
        <v>1369075</v>
      </c>
      <c r="AB898" s="17">
        <v>59710</v>
      </c>
      <c r="AD898" s="17">
        <v>110330</v>
      </c>
      <c r="AF898" s="17">
        <v>107276</v>
      </c>
      <c r="AH898" s="17">
        <v>3054</v>
      </c>
      <c r="AJ898" s="17">
        <v>0</v>
      </c>
      <c r="AL898" s="17">
        <v>0</v>
      </c>
      <c r="AN898" s="17">
        <v>0</v>
      </c>
      <c r="AP898" s="172">
        <v>0</v>
      </c>
      <c r="AR898" s="17">
        <v>1544731</v>
      </c>
      <c r="AT898" s="17">
        <v>5677827</v>
      </c>
      <c r="AV898" s="185">
        <v>362</v>
      </c>
      <c r="AW898" s="1" t="s">
        <v>5655</v>
      </c>
      <c r="AX898" s="1" t="str">
        <f t="shared" ref="AX898:AX961" si="14">IF(AW898&amp;AU898&amp;AS898&amp;AQ898&amp;AO898&amp;AM898&amp;AK898&amp;AI898&amp;AG898&amp;AE898&amp;AC898&amp;AA898&amp;Y898&amp;W898&amp;U898&amp;S898&amp;Q898&amp;O898&amp;M898&lt;&gt;"","Yes","No")</f>
        <v>No</v>
      </c>
    </row>
    <row r="899" spans="1:50" x14ac:dyDescent="0.2">
      <c r="A899" s="1" t="s">
        <v>6020</v>
      </c>
      <c r="B899" s="1" t="s">
        <v>535</v>
      </c>
      <c r="C899" s="1" t="s">
        <v>53</v>
      </c>
      <c r="D899" s="174">
        <v>3048</v>
      </c>
      <c r="E899" s="177">
        <v>30048</v>
      </c>
      <c r="F899" s="1" t="s">
        <v>194</v>
      </c>
      <c r="G899" s="1" t="s">
        <v>192</v>
      </c>
      <c r="H899" s="17">
        <v>2203663</v>
      </c>
      <c r="I899" s="12">
        <v>60</v>
      </c>
      <c r="J899" s="1" t="s">
        <v>10</v>
      </c>
      <c r="K899" s="1" t="s">
        <v>12</v>
      </c>
      <c r="L899" s="4">
        <v>20</v>
      </c>
      <c r="N899" s="186">
        <v>0</v>
      </c>
      <c r="P899" s="14">
        <v>17.286000000000001</v>
      </c>
      <c r="R899" s="14">
        <v>9.5381</v>
      </c>
      <c r="T899" s="14">
        <v>1.6279999999999999</v>
      </c>
      <c r="V899" s="17">
        <v>0</v>
      </c>
      <c r="X899" s="17">
        <v>873972</v>
      </c>
      <c r="Z899" s="17">
        <v>762829</v>
      </c>
      <c r="AB899" s="17">
        <v>111143</v>
      </c>
      <c r="AD899" s="17">
        <v>49790</v>
      </c>
      <c r="AF899" s="17">
        <v>44130</v>
      </c>
      <c r="AH899" s="17">
        <v>5660</v>
      </c>
      <c r="AJ899" s="17">
        <v>0</v>
      </c>
      <c r="AL899" s="17">
        <v>0</v>
      </c>
      <c r="AN899" s="17">
        <v>0</v>
      </c>
      <c r="AP899" s="172">
        <v>0</v>
      </c>
      <c r="AR899" s="17">
        <v>71842</v>
      </c>
      <c r="AT899" s="17">
        <v>685234</v>
      </c>
      <c r="AV899" s="185">
        <v>0</v>
      </c>
      <c r="AW899" s="1" t="s">
        <v>5655</v>
      </c>
      <c r="AX899" s="1" t="str">
        <f t="shared" si="14"/>
        <v>No</v>
      </c>
    </row>
    <row r="900" spans="1:50" x14ac:dyDescent="0.2">
      <c r="A900" s="1" t="s">
        <v>6021</v>
      </c>
      <c r="B900" s="1" t="s">
        <v>865</v>
      </c>
      <c r="C900" s="1" t="s">
        <v>94</v>
      </c>
      <c r="D900" s="174">
        <v>6</v>
      </c>
      <c r="E900" s="177">
        <v>6</v>
      </c>
      <c r="F900" s="1" t="s">
        <v>194</v>
      </c>
      <c r="G900" s="1" t="s">
        <v>192</v>
      </c>
      <c r="H900" s="17">
        <v>129534</v>
      </c>
      <c r="I900" s="12">
        <v>59</v>
      </c>
      <c r="J900" s="1" t="s">
        <v>10</v>
      </c>
      <c r="K900" s="1" t="s">
        <v>12</v>
      </c>
      <c r="L900" s="4">
        <v>25</v>
      </c>
      <c r="N900" s="186">
        <v>0</v>
      </c>
      <c r="P900" s="14">
        <v>10.907999999999999</v>
      </c>
      <c r="R900" s="14">
        <v>3.0306000000000002</v>
      </c>
      <c r="T900" s="14">
        <v>2.4624999999999999</v>
      </c>
      <c r="V900" s="17">
        <v>0</v>
      </c>
      <c r="X900" s="17">
        <v>337524</v>
      </c>
      <c r="Z900" s="17">
        <v>306143</v>
      </c>
      <c r="AB900" s="17">
        <v>31381</v>
      </c>
      <c r="AD900" s="17">
        <v>29543</v>
      </c>
      <c r="AF900" s="17">
        <v>28066</v>
      </c>
      <c r="AH900" s="17">
        <v>1477</v>
      </c>
      <c r="AJ900" s="17">
        <v>0</v>
      </c>
      <c r="AL900" s="17">
        <v>0</v>
      </c>
      <c r="AN900" s="17">
        <v>0</v>
      </c>
      <c r="AP900" s="172">
        <v>0</v>
      </c>
      <c r="AR900" s="17">
        <v>69112</v>
      </c>
      <c r="AT900" s="17">
        <v>209451</v>
      </c>
      <c r="AV900" s="185">
        <v>0</v>
      </c>
      <c r="AW900" s="1" t="s">
        <v>5655</v>
      </c>
      <c r="AX900" s="1" t="str">
        <f t="shared" si="14"/>
        <v>No</v>
      </c>
    </row>
    <row r="901" spans="1:50" x14ac:dyDescent="0.2">
      <c r="A901" s="1" t="s">
        <v>2092</v>
      </c>
      <c r="B901" s="1" t="s">
        <v>2093</v>
      </c>
      <c r="C901" s="1" t="s">
        <v>50</v>
      </c>
      <c r="D901" s="174" t="s">
        <v>2094</v>
      </c>
      <c r="E901" s="177" t="s">
        <v>2095</v>
      </c>
      <c r="F901" s="1" t="s">
        <v>196</v>
      </c>
      <c r="G901" s="1" t="s">
        <v>229</v>
      </c>
      <c r="H901" s="17">
        <v>0</v>
      </c>
      <c r="I901" s="12">
        <v>59</v>
      </c>
      <c r="J901" s="1" t="s">
        <v>11</v>
      </c>
      <c r="K901" s="1" t="s">
        <v>8</v>
      </c>
      <c r="L901" s="4">
        <v>10</v>
      </c>
      <c r="N901" s="186">
        <v>0</v>
      </c>
      <c r="P901" s="14">
        <v>15.0526</v>
      </c>
      <c r="R901" s="14">
        <v>0</v>
      </c>
      <c r="T901" s="14">
        <v>10.297700000000001</v>
      </c>
      <c r="V901" s="17">
        <v>0</v>
      </c>
      <c r="X901" s="17">
        <v>0</v>
      </c>
      <c r="Z901" s="17">
        <v>229627</v>
      </c>
      <c r="AB901" s="17">
        <v>0</v>
      </c>
      <c r="AD901" s="17">
        <v>0</v>
      </c>
      <c r="AF901" s="17">
        <v>15255</v>
      </c>
      <c r="AH901" s="17">
        <v>0</v>
      </c>
      <c r="AJ901" s="17">
        <v>0</v>
      </c>
      <c r="AL901" s="17">
        <v>0</v>
      </c>
      <c r="AN901" s="17">
        <v>0</v>
      </c>
      <c r="AP901" s="172">
        <v>0</v>
      </c>
      <c r="AR901" s="17">
        <v>157091</v>
      </c>
      <c r="AT901" s="17">
        <v>0</v>
      </c>
      <c r="AV901" s="185">
        <v>0</v>
      </c>
      <c r="AW901" s="1" t="s">
        <v>5655</v>
      </c>
      <c r="AX901" s="1" t="str">
        <f t="shared" si="14"/>
        <v>No</v>
      </c>
    </row>
    <row r="902" spans="1:50" x14ac:dyDescent="0.2">
      <c r="A902" s="1" t="s">
        <v>6021</v>
      </c>
      <c r="B902" s="1" t="s">
        <v>865</v>
      </c>
      <c r="C902" s="1" t="s">
        <v>94</v>
      </c>
      <c r="D902" s="174">
        <v>6</v>
      </c>
      <c r="E902" s="177">
        <v>6</v>
      </c>
      <c r="F902" s="1" t="s">
        <v>194</v>
      </c>
      <c r="G902" s="1" t="s">
        <v>192</v>
      </c>
      <c r="H902" s="17">
        <v>129534</v>
      </c>
      <c r="I902" s="12">
        <v>59</v>
      </c>
      <c r="J902" s="1" t="s">
        <v>13</v>
      </c>
      <c r="K902" s="1" t="s">
        <v>8</v>
      </c>
      <c r="L902" s="4">
        <v>14</v>
      </c>
      <c r="N902" s="186">
        <v>0</v>
      </c>
      <c r="P902" s="14">
        <v>47.1248</v>
      </c>
      <c r="R902" s="14">
        <v>56.222799999999999</v>
      </c>
      <c r="T902" s="14">
        <v>6.5662000000000003</v>
      </c>
      <c r="V902" s="17">
        <v>0</v>
      </c>
      <c r="X902" s="17">
        <v>309516</v>
      </c>
      <c r="Z902" s="17">
        <v>309516</v>
      </c>
      <c r="AB902" s="17">
        <v>0</v>
      </c>
      <c r="AD902" s="17">
        <v>6568</v>
      </c>
      <c r="AF902" s="17">
        <v>6568</v>
      </c>
      <c r="AH902" s="17">
        <v>0</v>
      </c>
      <c r="AJ902" s="17">
        <v>0</v>
      </c>
      <c r="AL902" s="17">
        <v>0</v>
      </c>
      <c r="AN902" s="17">
        <v>0</v>
      </c>
      <c r="AP902" s="172">
        <v>0</v>
      </c>
      <c r="AR902" s="17">
        <v>43127</v>
      </c>
      <c r="AT902" s="17">
        <v>2424719</v>
      </c>
      <c r="AV902" s="185">
        <v>0</v>
      </c>
      <c r="AW902" s="1" t="s">
        <v>5655</v>
      </c>
      <c r="AX902" s="1" t="str">
        <f t="shared" si="14"/>
        <v>No</v>
      </c>
    </row>
    <row r="903" spans="1:50" x14ac:dyDescent="0.2">
      <c r="A903" s="1" t="s">
        <v>6021</v>
      </c>
      <c r="B903" s="1" t="s">
        <v>865</v>
      </c>
      <c r="C903" s="1" t="s">
        <v>94</v>
      </c>
      <c r="D903" s="174">
        <v>6</v>
      </c>
      <c r="E903" s="177">
        <v>6</v>
      </c>
      <c r="F903" s="1" t="s">
        <v>194</v>
      </c>
      <c r="G903" s="1" t="s">
        <v>192</v>
      </c>
      <c r="H903" s="17">
        <v>129534</v>
      </c>
      <c r="I903" s="12">
        <v>59</v>
      </c>
      <c r="J903" s="1" t="s">
        <v>22</v>
      </c>
      <c r="K903" s="1" t="s">
        <v>12</v>
      </c>
      <c r="L903" s="4">
        <v>2</v>
      </c>
      <c r="N903" s="186">
        <v>0</v>
      </c>
      <c r="P903" s="14">
        <v>29.691099999999999</v>
      </c>
      <c r="R903" s="14">
        <v>36.725200000000001</v>
      </c>
      <c r="T903" s="14">
        <v>4.8196000000000003</v>
      </c>
      <c r="V903" s="17">
        <v>156492</v>
      </c>
      <c r="X903" s="17">
        <v>159031</v>
      </c>
      <c r="Z903" s="17">
        <v>155997</v>
      </c>
      <c r="AB903" s="17">
        <v>3034</v>
      </c>
      <c r="AD903" s="17">
        <v>5507</v>
      </c>
      <c r="AF903" s="17">
        <v>5254</v>
      </c>
      <c r="AH903" s="17">
        <v>253</v>
      </c>
      <c r="AJ903" s="17">
        <v>0</v>
      </c>
      <c r="AL903" s="17">
        <v>0</v>
      </c>
      <c r="AN903" s="17">
        <v>0</v>
      </c>
      <c r="AP903" s="172">
        <v>0</v>
      </c>
      <c r="AR903" s="17">
        <v>25322</v>
      </c>
      <c r="AT903" s="17">
        <v>929955</v>
      </c>
      <c r="AV903" s="185">
        <v>44</v>
      </c>
      <c r="AW903" s="1" t="s">
        <v>5655</v>
      </c>
      <c r="AX903" s="1" t="str">
        <f t="shared" si="14"/>
        <v>No</v>
      </c>
    </row>
    <row r="904" spans="1:50" x14ac:dyDescent="0.2">
      <c r="A904" s="1" t="s">
        <v>2092</v>
      </c>
      <c r="B904" s="1" t="s">
        <v>2093</v>
      </c>
      <c r="C904" s="1" t="s">
        <v>50</v>
      </c>
      <c r="D904" s="174" t="s">
        <v>2094</v>
      </c>
      <c r="E904" s="177" t="s">
        <v>2095</v>
      </c>
      <c r="F904" s="1" t="s">
        <v>196</v>
      </c>
      <c r="G904" s="1" t="s">
        <v>229</v>
      </c>
      <c r="H904" s="17">
        <v>0</v>
      </c>
      <c r="I904" s="12">
        <v>59</v>
      </c>
      <c r="J904" s="1" t="s">
        <v>10</v>
      </c>
      <c r="K904" s="1" t="s">
        <v>8</v>
      </c>
      <c r="L904" s="4">
        <v>49</v>
      </c>
      <c r="N904" s="186">
        <v>0</v>
      </c>
      <c r="P904" s="14">
        <v>24.9892</v>
      </c>
      <c r="R904" s="14">
        <v>0</v>
      </c>
      <c r="T904" s="14">
        <v>2.0110000000000001</v>
      </c>
      <c r="V904" s="17">
        <v>0</v>
      </c>
      <c r="X904" s="17">
        <v>0</v>
      </c>
      <c r="Z904" s="17">
        <v>1255233</v>
      </c>
      <c r="AB904" s="17">
        <v>0</v>
      </c>
      <c r="AD904" s="17">
        <v>0</v>
      </c>
      <c r="AF904" s="17">
        <v>50231</v>
      </c>
      <c r="AH904" s="17">
        <v>0</v>
      </c>
      <c r="AJ904" s="17">
        <v>0</v>
      </c>
      <c r="AL904" s="17">
        <v>0</v>
      </c>
      <c r="AN904" s="17">
        <v>0</v>
      </c>
      <c r="AP904" s="172">
        <v>0</v>
      </c>
      <c r="AR904" s="17">
        <v>101013</v>
      </c>
      <c r="AT904" s="17">
        <v>0</v>
      </c>
      <c r="AV904" s="185">
        <v>0</v>
      </c>
      <c r="AW904" s="1" t="s">
        <v>5655</v>
      </c>
      <c r="AX904" s="1" t="str">
        <f t="shared" si="14"/>
        <v>No</v>
      </c>
    </row>
    <row r="905" spans="1:50" x14ac:dyDescent="0.2">
      <c r="A905" s="1" t="s">
        <v>6021</v>
      </c>
      <c r="B905" s="1" t="s">
        <v>865</v>
      </c>
      <c r="C905" s="1" t="s">
        <v>94</v>
      </c>
      <c r="D905" s="174">
        <v>6</v>
      </c>
      <c r="E905" s="177">
        <v>6</v>
      </c>
      <c r="F905" s="1" t="s">
        <v>194</v>
      </c>
      <c r="G905" s="1" t="s">
        <v>192</v>
      </c>
      <c r="H905" s="17">
        <v>129534</v>
      </c>
      <c r="I905" s="12">
        <v>59</v>
      </c>
      <c r="J905" s="1" t="s">
        <v>11</v>
      </c>
      <c r="K905" s="1" t="s">
        <v>8</v>
      </c>
      <c r="L905" s="4">
        <v>18</v>
      </c>
      <c r="N905" s="186">
        <v>0</v>
      </c>
      <c r="P905" s="14">
        <v>13.6046</v>
      </c>
      <c r="Q905" s="12" t="s">
        <v>102</v>
      </c>
      <c r="R905" s="14">
        <v>3.5630999999999999</v>
      </c>
      <c r="S905" s="12" t="s">
        <v>102</v>
      </c>
      <c r="T905" s="14">
        <v>18.524100000000001</v>
      </c>
      <c r="V905" s="17">
        <v>721393</v>
      </c>
      <c r="X905" s="17">
        <v>743835</v>
      </c>
      <c r="Y905" s="12" t="s">
        <v>102</v>
      </c>
      <c r="Z905" s="17">
        <v>709482</v>
      </c>
      <c r="AA905" s="12" t="s">
        <v>102</v>
      </c>
      <c r="AB905" s="17">
        <v>34353</v>
      </c>
      <c r="AD905" s="17">
        <v>53948</v>
      </c>
      <c r="AF905" s="17">
        <v>52150</v>
      </c>
      <c r="AH905" s="17">
        <v>1798</v>
      </c>
      <c r="AJ905" s="17">
        <v>0</v>
      </c>
      <c r="AL905" s="17">
        <v>0</v>
      </c>
      <c r="AN905" s="17">
        <v>0</v>
      </c>
      <c r="AP905" s="172">
        <v>0</v>
      </c>
      <c r="AR905" s="17">
        <v>966034</v>
      </c>
      <c r="AT905" s="17">
        <v>3442110</v>
      </c>
      <c r="AU905" s="1" t="s">
        <v>102</v>
      </c>
      <c r="AV905" s="185">
        <v>125.2</v>
      </c>
      <c r="AW905" s="1" t="s">
        <v>5655</v>
      </c>
      <c r="AX905" s="1" t="str">
        <f t="shared" si="14"/>
        <v>Yes</v>
      </c>
    </row>
    <row r="906" spans="1:50" x14ac:dyDescent="0.2">
      <c r="A906" s="1" t="s">
        <v>6023</v>
      </c>
      <c r="B906" s="1" t="s">
        <v>559</v>
      </c>
      <c r="C906" s="1" t="s">
        <v>98</v>
      </c>
      <c r="D906" s="174">
        <v>5003</v>
      </c>
      <c r="E906" s="177">
        <v>50003</v>
      </c>
      <c r="F906" s="1" t="s">
        <v>194</v>
      </c>
      <c r="G906" s="1" t="s">
        <v>192</v>
      </c>
      <c r="H906" s="17">
        <v>124064</v>
      </c>
      <c r="I906" s="12">
        <v>58</v>
      </c>
      <c r="J906" s="1" t="s">
        <v>16</v>
      </c>
      <c r="K906" s="1" t="s">
        <v>8</v>
      </c>
      <c r="L906" s="4">
        <v>3</v>
      </c>
      <c r="N906" s="186">
        <v>1</v>
      </c>
      <c r="P906" s="14">
        <v>7.1455000000000002</v>
      </c>
      <c r="R906" s="14">
        <v>1.65</v>
      </c>
      <c r="S906" s="12" t="s">
        <v>102</v>
      </c>
      <c r="T906" s="14">
        <v>16.398299999999999</v>
      </c>
      <c r="V906" s="17">
        <v>17242</v>
      </c>
      <c r="X906" s="17">
        <v>17342</v>
      </c>
      <c r="Z906" s="17">
        <v>17242</v>
      </c>
      <c r="AB906" s="17">
        <v>100</v>
      </c>
      <c r="AD906" s="17">
        <v>2583</v>
      </c>
      <c r="AF906" s="17">
        <v>2413</v>
      </c>
      <c r="AH906" s="17">
        <v>170</v>
      </c>
      <c r="AJ906" s="17">
        <v>17342</v>
      </c>
      <c r="AL906" s="17">
        <v>17242</v>
      </c>
      <c r="AN906" s="17">
        <v>2583</v>
      </c>
      <c r="AP906" s="172">
        <v>2413</v>
      </c>
      <c r="AR906" s="17">
        <v>39569</v>
      </c>
      <c r="AT906" s="17">
        <v>65289</v>
      </c>
      <c r="AU906" s="1" t="s">
        <v>102</v>
      </c>
      <c r="AV906" s="185">
        <v>1.74</v>
      </c>
      <c r="AW906" s="1" t="s">
        <v>5655</v>
      </c>
      <c r="AX906" s="1" t="str">
        <f t="shared" si="14"/>
        <v>Yes</v>
      </c>
    </row>
    <row r="907" spans="1:50" x14ac:dyDescent="0.2">
      <c r="A907" s="1" t="s">
        <v>6022</v>
      </c>
      <c r="B907" s="1" t="s">
        <v>296</v>
      </c>
      <c r="C907" s="1" t="s">
        <v>56</v>
      </c>
      <c r="D907" s="174">
        <v>5092</v>
      </c>
      <c r="E907" s="177">
        <v>50092</v>
      </c>
      <c r="F907" s="1" t="s">
        <v>194</v>
      </c>
      <c r="G907" s="1" t="s">
        <v>192</v>
      </c>
      <c r="H907" s="17">
        <v>107677</v>
      </c>
      <c r="I907" s="12">
        <v>58</v>
      </c>
      <c r="J907" s="1" t="s">
        <v>10</v>
      </c>
      <c r="K907" s="1" t="s">
        <v>12</v>
      </c>
      <c r="L907" s="4">
        <v>5</v>
      </c>
      <c r="N907" s="186">
        <v>0</v>
      </c>
      <c r="P907" s="14">
        <v>15.616400000000001</v>
      </c>
      <c r="R907" s="14">
        <v>6.8529</v>
      </c>
      <c r="S907" s="12" t="s">
        <v>102</v>
      </c>
      <c r="T907" s="14">
        <v>2.4803000000000002</v>
      </c>
      <c r="V907" s="17">
        <v>0</v>
      </c>
      <c r="X907" s="17">
        <v>184384</v>
      </c>
      <c r="Z907" s="17">
        <v>163348</v>
      </c>
      <c r="AB907" s="17">
        <v>21036</v>
      </c>
      <c r="AD907" s="17">
        <v>11470</v>
      </c>
      <c r="AF907" s="17">
        <v>10460</v>
      </c>
      <c r="AH907" s="17">
        <v>1010</v>
      </c>
      <c r="AJ907" s="17">
        <v>0</v>
      </c>
      <c r="AL907" s="17">
        <v>0</v>
      </c>
      <c r="AN907" s="17">
        <v>0</v>
      </c>
      <c r="AP907" s="172">
        <v>0</v>
      </c>
      <c r="AR907" s="17">
        <v>25944</v>
      </c>
      <c r="AT907" s="17">
        <v>177791</v>
      </c>
      <c r="AU907" s="1" t="s">
        <v>102</v>
      </c>
      <c r="AV907" s="185">
        <v>0</v>
      </c>
      <c r="AW907" s="1" t="s">
        <v>5655</v>
      </c>
      <c r="AX907" s="1" t="str">
        <f t="shared" si="14"/>
        <v>Yes</v>
      </c>
    </row>
    <row r="908" spans="1:50" x14ac:dyDescent="0.2">
      <c r="A908" s="1" t="s">
        <v>3420</v>
      </c>
      <c r="B908" s="1" t="s">
        <v>3421</v>
      </c>
      <c r="C908" s="1" t="s">
        <v>7</v>
      </c>
      <c r="D908" s="174" t="s">
        <v>3422</v>
      </c>
      <c r="E908" s="177" t="s">
        <v>3423</v>
      </c>
      <c r="F908" s="1" t="s">
        <v>242</v>
      </c>
      <c r="G908" s="1" t="s">
        <v>229</v>
      </c>
      <c r="H908" s="17">
        <v>0</v>
      </c>
      <c r="I908" s="12">
        <v>58</v>
      </c>
      <c r="J908" s="1" t="s">
        <v>10</v>
      </c>
      <c r="K908" s="1" t="s">
        <v>8</v>
      </c>
      <c r="L908" s="4">
        <v>58</v>
      </c>
      <c r="N908" s="186">
        <v>0</v>
      </c>
      <c r="P908" s="14">
        <v>23.352599999999999</v>
      </c>
      <c r="R908" s="14">
        <v>0</v>
      </c>
      <c r="T908" s="14">
        <v>1.4078999999999999</v>
      </c>
      <c r="V908" s="17">
        <v>0</v>
      </c>
      <c r="X908" s="17">
        <v>0</v>
      </c>
      <c r="Z908" s="17">
        <v>1585267</v>
      </c>
      <c r="AB908" s="17">
        <v>0</v>
      </c>
      <c r="AD908" s="17">
        <v>0</v>
      </c>
      <c r="AF908" s="17">
        <v>67884</v>
      </c>
      <c r="AH908" s="17">
        <v>0</v>
      </c>
      <c r="AJ908" s="17">
        <v>0</v>
      </c>
      <c r="AL908" s="17">
        <v>0</v>
      </c>
      <c r="AN908" s="17">
        <v>0</v>
      </c>
      <c r="AP908" s="172">
        <v>0</v>
      </c>
      <c r="AR908" s="17">
        <v>95571</v>
      </c>
      <c r="AT908" s="17">
        <v>0</v>
      </c>
      <c r="AV908" s="185">
        <v>0</v>
      </c>
      <c r="AW908" s="1" t="s">
        <v>101</v>
      </c>
      <c r="AX908" s="1" t="str">
        <f t="shared" si="14"/>
        <v>Yes</v>
      </c>
    </row>
    <row r="909" spans="1:50" x14ac:dyDescent="0.2">
      <c r="A909" s="1" t="s">
        <v>3431</v>
      </c>
      <c r="B909" s="1" t="s">
        <v>3432</v>
      </c>
      <c r="C909" s="1" t="s">
        <v>89</v>
      </c>
      <c r="D909" s="174" t="s">
        <v>3433</v>
      </c>
      <c r="E909" s="177" t="s">
        <v>3434</v>
      </c>
      <c r="F909" s="1" t="s">
        <v>520</v>
      </c>
      <c r="G909" s="1" t="s">
        <v>229</v>
      </c>
      <c r="H909" s="17">
        <v>0</v>
      </c>
      <c r="I909" s="12">
        <v>58</v>
      </c>
      <c r="J909" s="1" t="s">
        <v>10</v>
      </c>
      <c r="K909" s="1" t="s">
        <v>8</v>
      </c>
      <c r="L909" s="4">
        <v>58</v>
      </c>
      <c r="N909" s="186">
        <v>0</v>
      </c>
      <c r="P909" s="14">
        <v>16.009</v>
      </c>
      <c r="R909" s="14">
        <v>0</v>
      </c>
      <c r="T909" s="14">
        <v>2.7145000000000001</v>
      </c>
      <c r="V909" s="17">
        <v>0</v>
      </c>
      <c r="X909" s="17">
        <v>0</v>
      </c>
      <c r="Z909" s="17">
        <v>871979</v>
      </c>
      <c r="AB909" s="17">
        <v>0</v>
      </c>
      <c r="AD909" s="17">
        <v>0</v>
      </c>
      <c r="AF909" s="17">
        <v>54468</v>
      </c>
      <c r="AH909" s="17">
        <v>0</v>
      </c>
      <c r="AJ909" s="17">
        <v>0</v>
      </c>
      <c r="AL909" s="17">
        <v>0</v>
      </c>
      <c r="AN909" s="17">
        <v>0</v>
      </c>
      <c r="AP909" s="172">
        <v>0</v>
      </c>
      <c r="AR909" s="17">
        <v>147854</v>
      </c>
      <c r="AT909" s="17">
        <v>0</v>
      </c>
      <c r="AV909" s="185">
        <v>0</v>
      </c>
      <c r="AW909" s="1" t="s">
        <v>5655</v>
      </c>
      <c r="AX909" s="1" t="str">
        <f t="shared" si="14"/>
        <v>No</v>
      </c>
    </row>
    <row r="910" spans="1:50" x14ac:dyDescent="0.2">
      <c r="A910" s="1" t="s">
        <v>6023</v>
      </c>
      <c r="B910" s="1" t="s">
        <v>559</v>
      </c>
      <c r="C910" s="1" t="s">
        <v>98</v>
      </c>
      <c r="D910" s="174">
        <v>5003</v>
      </c>
      <c r="E910" s="177">
        <v>50003</v>
      </c>
      <c r="F910" s="1" t="s">
        <v>194</v>
      </c>
      <c r="G910" s="1" t="s">
        <v>192</v>
      </c>
      <c r="H910" s="17">
        <v>124064</v>
      </c>
      <c r="I910" s="12">
        <v>58</v>
      </c>
      <c r="J910" s="1" t="s">
        <v>11</v>
      </c>
      <c r="K910" s="1" t="s">
        <v>8</v>
      </c>
      <c r="L910" s="4">
        <v>40</v>
      </c>
      <c r="N910" s="186">
        <v>0</v>
      </c>
      <c r="P910" s="14">
        <v>13.0899</v>
      </c>
      <c r="R910" s="14">
        <v>3.18</v>
      </c>
      <c r="T910" s="14">
        <v>16.904900000000001</v>
      </c>
      <c r="V910" s="17">
        <v>1036461</v>
      </c>
      <c r="X910" s="17">
        <v>1141274</v>
      </c>
      <c r="Z910" s="17">
        <v>1036132</v>
      </c>
      <c r="AB910" s="17">
        <v>105142</v>
      </c>
      <c r="AD910" s="17">
        <v>87366</v>
      </c>
      <c r="AF910" s="17">
        <v>79155</v>
      </c>
      <c r="AH910" s="17">
        <v>8211</v>
      </c>
      <c r="AJ910" s="17">
        <v>0</v>
      </c>
      <c r="AL910" s="17">
        <v>0</v>
      </c>
      <c r="AN910" s="17">
        <v>0</v>
      </c>
      <c r="AP910" s="172">
        <v>0</v>
      </c>
      <c r="AR910" s="17">
        <v>1338109</v>
      </c>
      <c r="AT910" s="17">
        <v>4255186</v>
      </c>
      <c r="AV910" s="185">
        <v>176</v>
      </c>
      <c r="AW910" s="1" t="s">
        <v>5655</v>
      </c>
      <c r="AX910" s="1" t="str">
        <f t="shared" si="14"/>
        <v>No</v>
      </c>
    </row>
    <row r="911" spans="1:50" x14ac:dyDescent="0.2">
      <c r="A911" s="1" t="s">
        <v>6022</v>
      </c>
      <c r="B911" s="1" t="s">
        <v>296</v>
      </c>
      <c r="C911" s="1" t="s">
        <v>56</v>
      </c>
      <c r="D911" s="174">
        <v>5092</v>
      </c>
      <c r="E911" s="177">
        <v>50092</v>
      </c>
      <c r="F911" s="1" t="s">
        <v>194</v>
      </c>
      <c r="G911" s="1" t="s">
        <v>192</v>
      </c>
      <c r="H911" s="17">
        <v>107677</v>
      </c>
      <c r="I911" s="12">
        <v>58</v>
      </c>
      <c r="J911" s="1" t="s">
        <v>11</v>
      </c>
      <c r="K911" s="1" t="s">
        <v>12</v>
      </c>
      <c r="L911" s="4">
        <v>52</v>
      </c>
      <c r="N911" s="186">
        <v>0</v>
      </c>
      <c r="P911" s="14">
        <v>14.898300000000001</v>
      </c>
      <c r="R911" s="14">
        <v>3.6650999999999998</v>
      </c>
      <c r="T911" s="14">
        <v>20.904399999999999</v>
      </c>
      <c r="V911" s="17">
        <v>1597077</v>
      </c>
      <c r="X911" s="17">
        <v>1646402</v>
      </c>
      <c r="Z911" s="17">
        <v>1432607</v>
      </c>
      <c r="AB911" s="17">
        <v>213795</v>
      </c>
      <c r="AD911" s="17">
        <v>108238</v>
      </c>
      <c r="AF911" s="17">
        <v>96159</v>
      </c>
      <c r="AH911" s="17">
        <v>12079</v>
      </c>
      <c r="AJ911" s="17">
        <v>0</v>
      </c>
      <c r="AL911" s="17">
        <v>0</v>
      </c>
      <c r="AN911" s="17">
        <v>0</v>
      </c>
      <c r="AP911" s="172">
        <v>0</v>
      </c>
      <c r="AR911" s="17">
        <v>2010145</v>
      </c>
      <c r="AT911" s="17">
        <v>7367360</v>
      </c>
      <c r="AV911" s="185">
        <v>485</v>
      </c>
      <c r="AW911" s="1" t="s">
        <v>5655</v>
      </c>
      <c r="AX911" s="1" t="str">
        <f t="shared" si="14"/>
        <v>No</v>
      </c>
    </row>
    <row r="912" spans="1:50" x14ac:dyDescent="0.2">
      <c r="A912" s="1" t="s">
        <v>3437</v>
      </c>
      <c r="B912" s="1" t="s">
        <v>3438</v>
      </c>
      <c r="C912" s="1" t="s">
        <v>79</v>
      </c>
      <c r="D912" s="174" t="s">
        <v>3439</v>
      </c>
      <c r="E912" s="177" t="s">
        <v>3440</v>
      </c>
      <c r="F912" s="1" t="s">
        <v>242</v>
      </c>
      <c r="G912" s="1" t="s">
        <v>229</v>
      </c>
      <c r="H912" s="17">
        <v>0</v>
      </c>
      <c r="I912" s="12">
        <v>58</v>
      </c>
      <c r="J912" s="1" t="s">
        <v>10</v>
      </c>
      <c r="K912" s="1" t="s">
        <v>8</v>
      </c>
      <c r="L912" s="4">
        <v>58</v>
      </c>
      <c r="N912" s="186">
        <v>0</v>
      </c>
      <c r="P912" s="14">
        <v>15.924099999999999</v>
      </c>
      <c r="R912" s="14">
        <v>0</v>
      </c>
      <c r="T912" s="14">
        <v>1.3466</v>
      </c>
      <c r="V912" s="17">
        <v>0</v>
      </c>
      <c r="X912" s="17">
        <v>0</v>
      </c>
      <c r="Z912" s="17">
        <v>1480879</v>
      </c>
      <c r="AB912" s="17">
        <v>0</v>
      </c>
      <c r="AD912" s="17">
        <v>0</v>
      </c>
      <c r="AF912" s="17">
        <v>92996</v>
      </c>
      <c r="AH912" s="17">
        <v>0</v>
      </c>
      <c r="AJ912" s="17">
        <v>0</v>
      </c>
      <c r="AL912" s="17">
        <v>0</v>
      </c>
      <c r="AN912" s="17">
        <v>0</v>
      </c>
      <c r="AP912" s="172">
        <v>0</v>
      </c>
      <c r="AR912" s="17">
        <v>125231</v>
      </c>
      <c r="AT912" s="17">
        <v>0</v>
      </c>
      <c r="AV912" s="185">
        <v>0</v>
      </c>
      <c r="AW912" s="1" t="s">
        <v>5655</v>
      </c>
      <c r="AX912" s="1" t="str">
        <f t="shared" si="14"/>
        <v>No</v>
      </c>
    </row>
    <row r="913" spans="1:50" x14ac:dyDescent="0.2">
      <c r="A913" s="1" t="s">
        <v>6022</v>
      </c>
      <c r="B913" s="1" t="s">
        <v>296</v>
      </c>
      <c r="C913" s="1" t="s">
        <v>56</v>
      </c>
      <c r="D913" s="174">
        <v>5092</v>
      </c>
      <c r="E913" s="177">
        <v>50092</v>
      </c>
      <c r="F913" s="1" t="s">
        <v>194</v>
      </c>
      <c r="G913" s="1" t="s">
        <v>192</v>
      </c>
      <c r="H913" s="17">
        <v>107677</v>
      </c>
      <c r="I913" s="12">
        <v>58</v>
      </c>
      <c r="J913" s="1" t="s">
        <v>15</v>
      </c>
      <c r="K913" s="1" t="s">
        <v>12</v>
      </c>
      <c r="L913" s="4">
        <v>1</v>
      </c>
      <c r="N913" s="186">
        <v>0</v>
      </c>
      <c r="P913" s="14">
        <v>16.3033</v>
      </c>
      <c r="R913" s="14">
        <v>4.4066999999999998</v>
      </c>
      <c r="T913" s="14">
        <v>3.6997</v>
      </c>
      <c r="V913" s="17">
        <v>0</v>
      </c>
      <c r="X913" s="17">
        <v>0</v>
      </c>
      <c r="Z913" s="17">
        <v>88967</v>
      </c>
      <c r="AB913" s="17">
        <v>0</v>
      </c>
      <c r="AD913" s="17">
        <v>0</v>
      </c>
      <c r="AF913" s="17">
        <v>5457</v>
      </c>
      <c r="AH913" s="17">
        <v>0</v>
      </c>
      <c r="AJ913" s="17">
        <v>0</v>
      </c>
      <c r="AL913" s="17">
        <v>0</v>
      </c>
      <c r="AN913" s="17">
        <v>0</v>
      </c>
      <c r="AP913" s="172">
        <v>0</v>
      </c>
      <c r="AR913" s="17">
        <v>20189</v>
      </c>
      <c r="AT913" s="17">
        <v>88967</v>
      </c>
      <c r="AV913" s="185">
        <v>0</v>
      </c>
      <c r="AW913" s="1" t="s">
        <v>5655</v>
      </c>
      <c r="AX913" s="1" t="str">
        <f t="shared" si="14"/>
        <v>No</v>
      </c>
    </row>
    <row r="914" spans="1:50" x14ac:dyDescent="0.2">
      <c r="A914" s="1" t="s">
        <v>6023</v>
      </c>
      <c r="B914" s="1" t="s">
        <v>559</v>
      </c>
      <c r="C914" s="1" t="s">
        <v>98</v>
      </c>
      <c r="D914" s="174">
        <v>5003</v>
      </c>
      <c r="E914" s="177">
        <v>50003</v>
      </c>
      <c r="F914" s="1" t="s">
        <v>194</v>
      </c>
      <c r="G914" s="1" t="s">
        <v>192</v>
      </c>
      <c r="H914" s="17">
        <v>124064</v>
      </c>
      <c r="I914" s="12">
        <v>58</v>
      </c>
      <c r="J914" s="1" t="s">
        <v>10</v>
      </c>
      <c r="K914" s="1" t="s">
        <v>12</v>
      </c>
      <c r="L914" s="4">
        <v>15</v>
      </c>
      <c r="N914" s="186">
        <v>0</v>
      </c>
      <c r="P914" s="14">
        <v>13.3675</v>
      </c>
      <c r="R914" s="14">
        <v>5.4177</v>
      </c>
      <c r="T914" s="14">
        <v>2.1480000000000001</v>
      </c>
      <c r="V914" s="17">
        <v>0</v>
      </c>
      <c r="X914" s="17">
        <v>216587</v>
      </c>
      <c r="Z914" s="17">
        <v>187239</v>
      </c>
      <c r="AB914" s="17">
        <v>29348</v>
      </c>
      <c r="AD914" s="17">
        <v>16055</v>
      </c>
      <c r="AF914" s="17">
        <v>14007</v>
      </c>
      <c r="AH914" s="17">
        <v>2048</v>
      </c>
      <c r="AJ914" s="17">
        <v>0</v>
      </c>
      <c r="AL914" s="17">
        <v>0</v>
      </c>
      <c r="AN914" s="17">
        <v>0</v>
      </c>
      <c r="AP914" s="172">
        <v>0</v>
      </c>
      <c r="AR914" s="17">
        <v>30087</v>
      </c>
      <c r="AT914" s="17">
        <v>163001</v>
      </c>
      <c r="AV914" s="185">
        <v>0</v>
      </c>
      <c r="AW914" s="1" t="s">
        <v>5655</v>
      </c>
      <c r="AX914" s="1" t="str">
        <f t="shared" si="14"/>
        <v>No</v>
      </c>
    </row>
    <row r="915" spans="1:50" x14ac:dyDescent="0.2">
      <c r="A915" s="1" t="s">
        <v>701</v>
      </c>
      <c r="B915" s="1" t="s">
        <v>414</v>
      </c>
      <c r="C915" s="1" t="s">
        <v>83</v>
      </c>
      <c r="D915" s="174">
        <v>4094</v>
      </c>
      <c r="E915" s="177">
        <v>40094</v>
      </c>
      <c r="F915" s="1" t="s">
        <v>191</v>
      </c>
      <c r="G915" s="1" t="s">
        <v>192</v>
      </c>
      <c r="H915" s="17">
        <v>2148346</v>
      </c>
      <c r="I915" s="12">
        <v>57</v>
      </c>
      <c r="J915" s="1" t="s">
        <v>11</v>
      </c>
      <c r="K915" s="1" t="s">
        <v>12</v>
      </c>
      <c r="L915" s="4">
        <v>25</v>
      </c>
      <c r="N915" s="186">
        <v>0</v>
      </c>
      <c r="P915" s="14">
        <v>10.051</v>
      </c>
      <c r="R915" s="14">
        <v>3.55</v>
      </c>
      <c r="S915" s="12" t="s">
        <v>102</v>
      </c>
      <c r="T915" s="14">
        <v>16.5671</v>
      </c>
      <c r="U915" s="12" t="s">
        <v>102</v>
      </c>
      <c r="V915" s="17">
        <v>806800</v>
      </c>
      <c r="X915" s="17">
        <v>914861</v>
      </c>
      <c r="Z915" s="17">
        <v>726847</v>
      </c>
      <c r="AB915" s="17">
        <v>188014</v>
      </c>
      <c r="AD915" s="17">
        <v>81231</v>
      </c>
      <c r="AF915" s="17">
        <v>72316</v>
      </c>
      <c r="AH915" s="17">
        <v>8915</v>
      </c>
      <c r="AJ915" s="17">
        <v>0</v>
      </c>
      <c r="AL915" s="17">
        <v>0</v>
      </c>
      <c r="AN915" s="17">
        <v>0</v>
      </c>
      <c r="AP915" s="172">
        <v>0</v>
      </c>
      <c r="AR915" s="17">
        <v>1198068</v>
      </c>
      <c r="AS915" s="12" t="s">
        <v>102</v>
      </c>
      <c r="AT915" s="17">
        <v>4253141</v>
      </c>
      <c r="AU915" s="1" t="s">
        <v>102</v>
      </c>
      <c r="AV915" s="185">
        <v>66.66</v>
      </c>
      <c r="AW915" s="1" t="s">
        <v>5655</v>
      </c>
      <c r="AX915" s="1" t="str">
        <f t="shared" si="14"/>
        <v>Yes</v>
      </c>
    </row>
    <row r="916" spans="1:50" x14ac:dyDescent="0.2">
      <c r="A916" s="1" t="s">
        <v>68</v>
      </c>
      <c r="B916" s="1" t="s">
        <v>464</v>
      </c>
      <c r="C916" s="1" t="s">
        <v>66</v>
      </c>
      <c r="D916" s="174">
        <v>2161</v>
      </c>
      <c r="E916" s="177">
        <v>20161</v>
      </c>
      <c r="F916" s="1" t="s">
        <v>208</v>
      </c>
      <c r="G916" s="1" t="s">
        <v>192</v>
      </c>
      <c r="H916" s="17">
        <v>18351295</v>
      </c>
      <c r="I916" s="12">
        <v>57</v>
      </c>
      <c r="J916" s="1" t="s">
        <v>22</v>
      </c>
      <c r="K916" s="1" t="s">
        <v>8</v>
      </c>
      <c r="L916" s="4">
        <v>57</v>
      </c>
      <c r="N916" s="186">
        <v>0</v>
      </c>
      <c r="P916" s="14">
        <v>15.8055</v>
      </c>
      <c r="R916" s="14">
        <v>16.814599999999999</v>
      </c>
      <c r="T916" s="14">
        <v>15.408099999999999</v>
      </c>
      <c r="V916" s="17">
        <v>1950253</v>
      </c>
      <c r="X916" s="17">
        <v>2088938</v>
      </c>
      <c r="Z916" s="17">
        <v>1891000</v>
      </c>
      <c r="AB916" s="17">
        <v>197938</v>
      </c>
      <c r="AD916" s="17">
        <v>125855</v>
      </c>
      <c r="AF916" s="17">
        <v>119642</v>
      </c>
      <c r="AH916" s="17">
        <v>6213</v>
      </c>
      <c r="AJ916" s="17">
        <v>0</v>
      </c>
      <c r="AL916" s="17">
        <v>0</v>
      </c>
      <c r="AN916" s="17">
        <v>0</v>
      </c>
      <c r="AP916" s="172">
        <v>0</v>
      </c>
      <c r="AR916" s="17">
        <v>1843456</v>
      </c>
      <c r="AT916" s="17">
        <v>30996958</v>
      </c>
      <c r="AV916" s="185">
        <v>141.30000000000001</v>
      </c>
      <c r="AW916" s="1" t="s">
        <v>5655</v>
      </c>
      <c r="AX916" s="1" t="str">
        <f t="shared" si="14"/>
        <v>No</v>
      </c>
    </row>
    <row r="917" spans="1:50" x14ac:dyDescent="0.2">
      <c r="A917" s="1" t="s">
        <v>971</v>
      </c>
      <c r="B917" s="1" t="s">
        <v>611</v>
      </c>
      <c r="C917" s="1" t="s">
        <v>88</v>
      </c>
      <c r="D917" s="174">
        <v>4159</v>
      </c>
      <c r="E917" s="177">
        <v>40159</v>
      </c>
      <c r="F917" s="1" t="s">
        <v>196</v>
      </c>
      <c r="G917" s="1" t="s">
        <v>192</v>
      </c>
      <c r="H917" s="17">
        <v>969587</v>
      </c>
      <c r="I917" s="12">
        <v>57</v>
      </c>
      <c r="J917" s="1" t="s">
        <v>22</v>
      </c>
      <c r="K917" s="1" t="s">
        <v>12</v>
      </c>
      <c r="L917" s="4">
        <v>19</v>
      </c>
      <c r="N917" s="186">
        <v>0</v>
      </c>
      <c r="P917" s="14">
        <v>30.4483</v>
      </c>
      <c r="R917" s="14">
        <v>32.048999999999999</v>
      </c>
      <c r="T917" s="14">
        <v>16.013999999999999</v>
      </c>
      <c r="V917" s="17">
        <v>364098</v>
      </c>
      <c r="X917" s="17">
        <v>645549</v>
      </c>
      <c r="Z917" s="17">
        <v>362852</v>
      </c>
      <c r="AB917" s="17">
        <v>282697</v>
      </c>
      <c r="AD917" s="17">
        <v>21786</v>
      </c>
      <c r="AF917" s="17">
        <v>11917</v>
      </c>
      <c r="AH917" s="17">
        <v>9869</v>
      </c>
      <c r="AJ917" s="17">
        <v>0</v>
      </c>
      <c r="AL917" s="17">
        <v>0</v>
      </c>
      <c r="AN917" s="17">
        <v>0</v>
      </c>
      <c r="AP917" s="172">
        <v>0</v>
      </c>
      <c r="AR917" s="17">
        <v>190839</v>
      </c>
      <c r="AT917" s="17">
        <v>6116191</v>
      </c>
      <c r="AV917" s="185">
        <v>496.7</v>
      </c>
      <c r="AW917" s="1" t="s">
        <v>5655</v>
      </c>
      <c r="AX917" s="1" t="str">
        <f t="shared" si="14"/>
        <v>No</v>
      </c>
    </row>
    <row r="918" spans="1:50" x14ac:dyDescent="0.2">
      <c r="A918" s="1" t="s">
        <v>5481</v>
      </c>
      <c r="B918" s="1" t="s">
        <v>842</v>
      </c>
      <c r="C918" s="1" t="s">
        <v>35</v>
      </c>
      <c r="D918" s="174">
        <v>3112</v>
      </c>
      <c r="E918" s="177">
        <v>30112</v>
      </c>
      <c r="F918" s="1" t="s">
        <v>191</v>
      </c>
      <c r="G918" s="1" t="s">
        <v>192</v>
      </c>
      <c r="H918" s="17">
        <v>4586770</v>
      </c>
      <c r="I918" s="12">
        <v>57</v>
      </c>
      <c r="J918" s="1" t="s">
        <v>16</v>
      </c>
      <c r="K918" s="1" t="s">
        <v>12</v>
      </c>
      <c r="L918" s="4">
        <v>5</v>
      </c>
      <c r="N918" s="186">
        <v>5</v>
      </c>
      <c r="P918" s="14">
        <v>5.2058999999999997</v>
      </c>
      <c r="R918" s="14">
        <v>0.83460000000000001</v>
      </c>
      <c r="T918" s="14">
        <v>46.303600000000003</v>
      </c>
      <c r="V918" s="17">
        <v>125484</v>
      </c>
      <c r="X918" s="17">
        <v>138383</v>
      </c>
      <c r="Z918" s="17">
        <v>131715</v>
      </c>
      <c r="AB918" s="17">
        <v>6668</v>
      </c>
      <c r="AD918" s="17">
        <v>26823</v>
      </c>
      <c r="AF918" s="17">
        <v>25301</v>
      </c>
      <c r="AH918" s="17">
        <v>1522</v>
      </c>
      <c r="AJ918" s="17">
        <v>138383</v>
      </c>
      <c r="AL918" s="17">
        <v>131715</v>
      </c>
      <c r="AN918" s="17">
        <v>26823</v>
      </c>
      <c r="AP918" s="172">
        <v>25301</v>
      </c>
      <c r="AR918" s="17">
        <v>1171527</v>
      </c>
      <c r="AT918" s="17">
        <v>977740</v>
      </c>
      <c r="AV918" s="185">
        <v>3.82</v>
      </c>
      <c r="AW918" s="1" t="s">
        <v>5655</v>
      </c>
      <c r="AX918" s="1" t="str">
        <f t="shared" si="14"/>
        <v>No</v>
      </c>
    </row>
    <row r="919" spans="1:50" x14ac:dyDescent="0.2">
      <c r="A919" s="1" t="s">
        <v>701</v>
      </c>
      <c r="B919" s="1" t="s">
        <v>414</v>
      </c>
      <c r="C919" s="1" t="s">
        <v>83</v>
      </c>
      <c r="D919" s="174">
        <v>4094</v>
      </c>
      <c r="E919" s="177">
        <v>40094</v>
      </c>
      <c r="F919" s="1" t="s">
        <v>191</v>
      </c>
      <c r="G919" s="1" t="s">
        <v>192</v>
      </c>
      <c r="H919" s="17">
        <v>2148346</v>
      </c>
      <c r="I919" s="12">
        <v>57</v>
      </c>
      <c r="J919" s="1" t="s">
        <v>25</v>
      </c>
      <c r="K919" s="1" t="s">
        <v>12</v>
      </c>
      <c r="L919" s="4">
        <v>32</v>
      </c>
      <c r="N919" s="186">
        <v>8</v>
      </c>
      <c r="P919" s="14">
        <v>18.232099999999999</v>
      </c>
      <c r="R919" s="14">
        <v>4.8648999999999996</v>
      </c>
      <c r="T919" s="14">
        <v>52.452300000000001</v>
      </c>
      <c r="V919" s="17">
        <v>1317126</v>
      </c>
      <c r="X919" s="17">
        <v>1395376</v>
      </c>
      <c r="Z919" s="17">
        <v>1321004</v>
      </c>
      <c r="AB919" s="17">
        <v>74372</v>
      </c>
      <c r="AD919" s="17">
        <v>75607</v>
      </c>
      <c r="AF919" s="17">
        <v>72455</v>
      </c>
      <c r="AH919" s="17">
        <v>3152</v>
      </c>
      <c r="AJ919" s="17">
        <v>434573</v>
      </c>
      <c r="AL919" s="17">
        <v>414389</v>
      </c>
      <c r="AN919" s="17">
        <v>23435</v>
      </c>
      <c r="AP919" s="172">
        <v>22583</v>
      </c>
      <c r="AR919" s="17">
        <v>3800430</v>
      </c>
      <c r="AT919" s="17">
        <v>18488753</v>
      </c>
      <c r="AV919" s="185">
        <v>20.62</v>
      </c>
      <c r="AW919" s="1" t="s">
        <v>5655</v>
      </c>
      <c r="AX919" s="1" t="str">
        <f t="shared" si="14"/>
        <v>No</v>
      </c>
    </row>
    <row r="920" spans="1:50" x14ac:dyDescent="0.2">
      <c r="A920" s="1" t="s">
        <v>3542</v>
      </c>
      <c r="B920" s="1" t="s">
        <v>3244</v>
      </c>
      <c r="C920" s="1" t="s">
        <v>7</v>
      </c>
      <c r="D920" s="174" t="s">
        <v>3543</v>
      </c>
      <c r="E920" s="177" t="s">
        <v>3544</v>
      </c>
      <c r="F920" s="1" t="s">
        <v>242</v>
      </c>
      <c r="G920" s="1" t="s">
        <v>229</v>
      </c>
      <c r="H920" s="17">
        <v>0</v>
      </c>
      <c r="I920" s="12">
        <v>57</v>
      </c>
      <c r="J920" s="1" t="s">
        <v>11</v>
      </c>
      <c r="K920" s="1" t="s">
        <v>8</v>
      </c>
      <c r="L920" s="4">
        <v>3</v>
      </c>
      <c r="N920" s="186">
        <v>0</v>
      </c>
      <c r="P920" s="14">
        <v>10.0944</v>
      </c>
      <c r="R920" s="14">
        <v>0</v>
      </c>
      <c r="T920" s="14">
        <v>1.5128999999999999</v>
      </c>
      <c r="V920" s="17">
        <v>0</v>
      </c>
      <c r="X920" s="17">
        <v>0</v>
      </c>
      <c r="Z920" s="17">
        <v>83945</v>
      </c>
      <c r="AB920" s="17">
        <v>0</v>
      </c>
      <c r="AD920" s="17">
        <v>0</v>
      </c>
      <c r="AF920" s="17">
        <v>8316</v>
      </c>
      <c r="AH920" s="17">
        <v>0</v>
      </c>
      <c r="AJ920" s="17">
        <v>0</v>
      </c>
      <c r="AL920" s="17">
        <v>0</v>
      </c>
      <c r="AN920" s="17">
        <v>0</v>
      </c>
      <c r="AP920" s="172">
        <v>0</v>
      </c>
      <c r="AR920" s="17">
        <v>12581</v>
      </c>
      <c r="AT920" s="17">
        <v>0</v>
      </c>
      <c r="AV920" s="185">
        <v>0</v>
      </c>
      <c r="AW920" s="1" t="s">
        <v>5655</v>
      </c>
      <c r="AX920" s="1" t="str">
        <f t="shared" si="14"/>
        <v>No</v>
      </c>
    </row>
    <row r="921" spans="1:50" x14ac:dyDescent="0.2">
      <c r="A921" s="1" t="s">
        <v>971</v>
      </c>
      <c r="B921" s="1" t="s">
        <v>611</v>
      </c>
      <c r="C921" s="1" t="s">
        <v>88</v>
      </c>
      <c r="D921" s="174">
        <v>4159</v>
      </c>
      <c r="E921" s="177">
        <v>40159</v>
      </c>
      <c r="F921" s="1" t="s">
        <v>196</v>
      </c>
      <c r="G921" s="1" t="s">
        <v>192</v>
      </c>
      <c r="H921" s="17">
        <v>969587</v>
      </c>
      <c r="I921" s="12">
        <v>57</v>
      </c>
      <c r="J921" s="1" t="s">
        <v>13</v>
      </c>
      <c r="K921" s="1" t="s">
        <v>12</v>
      </c>
      <c r="L921" s="4">
        <v>30</v>
      </c>
      <c r="N921" s="186">
        <v>0</v>
      </c>
      <c r="P921" s="14">
        <v>43.305599999999998</v>
      </c>
      <c r="R921" s="14">
        <v>42.267699999999998</v>
      </c>
      <c r="T921" s="14">
        <v>9.1765000000000008</v>
      </c>
      <c r="V921" s="17">
        <v>0</v>
      </c>
      <c r="X921" s="17">
        <v>568776</v>
      </c>
      <c r="Z921" s="17">
        <v>568776</v>
      </c>
      <c r="AB921" s="17">
        <v>0</v>
      </c>
      <c r="AD921" s="17">
        <v>13134</v>
      </c>
      <c r="AF921" s="17">
        <v>13134</v>
      </c>
      <c r="AH921" s="17">
        <v>0</v>
      </c>
      <c r="AJ921" s="17">
        <v>0</v>
      </c>
      <c r="AL921" s="17">
        <v>0</v>
      </c>
      <c r="AN921" s="17">
        <v>0</v>
      </c>
      <c r="AP921" s="172">
        <v>0</v>
      </c>
      <c r="AR921" s="17">
        <v>120524</v>
      </c>
      <c r="AT921" s="17">
        <v>5094270</v>
      </c>
      <c r="AV921" s="185">
        <v>0</v>
      </c>
      <c r="AW921" s="1" t="s">
        <v>5655</v>
      </c>
      <c r="AX921" s="1" t="str">
        <f t="shared" si="14"/>
        <v>No</v>
      </c>
    </row>
    <row r="922" spans="1:50" x14ac:dyDescent="0.2">
      <c r="A922" s="1" t="s">
        <v>3708</v>
      </c>
      <c r="B922" s="1" t="s">
        <v>3709</v>
      </c>
      <c r="C922" s="1" t="s">
        <v>89</v>
      </c>
      <c r="D922" s="174" t="s">
        <v>3710</v>
      </c>
      <c r="E922" s="177" t="s">
        <v>3711</v>
      </c>
      <c r="F922" s="1" t="s">
        <v>196</v>
      </c>
      <c r="G922" s="1" t="s">
        <v>229</v>
      </c>
      <c r="H922" s="17">
        <v>0</v>
      </c>
      <c r="I922" s="12">
        <v>57</v>
      </c>
      <c r="J922" s="1" t="s">
        <v>10</v>
      </c>
      <c r="K922" s="1" t="s">
        <v>8</v>
      </c>
      <c r="L922" s="4">
        <v>57</v>
      </c>
      <c r="N922" s="186">
        <v>0</v>
      </c>
      <c r="P922" s="14">
        <v>20.136700000000001</v>
      </c>
      <c r="R922" s="14">
        <v>0</v>
      </c>
      <c r="T922" s="14">
        <v>2.6036999999999999</v>
      </c>
      <c r="V922" s="17">
        <v>0</v>
      </c>
      <c r="X922" s="17">
        <v>0</v>
      </c>
      <c r="Z922" s="17">
        <v>929369</v>
      </c>
      <c r="AB922" s="17">
        <v>0</v>
      </c>
      <c r="AD922" s="17">
        <v>0</v>
      </c>
      <c r="AF922" s="17">
        <v>46153</v>
      </c>
      <c r="AH922" s="17">
        <v>0</v>
      </c>
      <c r="AJ922" s="17">
        <v>0</v>
      </c>
      <c r="AL922" s="17">
        <v>0</v>
      </c>
      <c r="AN922" s="17">
        <v>0</v>
      </c>
      <c r="AP922" s="172">
        <v>0</v>
      </c>
      <c r="AR922" s="17">
        <v>120168</v>
      </c>
      <c r="AT922" s="17">
        <v>0</v>
      </c>
      <c r="AV922" s="185">
        <v>0</v>
      </c>
      <c r="AW922" s="1" t="s">
        <v>5655</v>
      </c>
      <c r="AX922" s="1" t="str">
        <f t="shared" si="14"/>
        <v>No</v>
      </c>
    </row>
    <row r="923" spans="1:50" x14ac:dyDescent="0.2">
      <c r="A923" s="1" t="s">
        <v>5481</v>
      </c>
      <c r="B923" s="1" t="s">
        <v>842</v>
      </c>
      <c r="C923" s="1" t="s">
        <v>35</v>
      </c>
      <c r="D923" s="174">
        <v>3112</v>
      </c>
      <c r="E923" s="177">
        <v>30112</v>
      </c>
      <c r="F923" s="1" t="s">
        <v>191</v>
      </c>
      <c r="G923" s="1" t="s">
        <v>192</v>
      </c>
      <c r="H923" s="17">
        <v>4586770</v>
      </c>
      <c r="I923" s="12">
        <v>57</v>
      </c>
      <c r="J923" s="1" t="s">
        <v>11</v>
      </c>
      <c r="K923" s="1" t="s">
        <v>12</v>
      </c>
      <c r="L923" s="4">
        <v>52</v>
      </c>
      <c r="N923" s="186">
        <v>0</v>
      </c>
      <c r="P923" s="14">
        <v>5.6635999999999997</v>
      </c>
      <c r="R923" s="14">
        <v>1.3101</v>
      </c>
      <c r="T923" s="14">
        <v>19.5167</v>
      </c>
      <c r="V923" s="17">
        <v>1793603</v>
      </c>
      <c r="X923" s="17">
        <v>1488966</v>
      </c>
      <c r="Z923" s="17">
        <v>1348042</v>
      </c>
      <c r="AB923" s="17">
        <v>140924</v>
      </c>
      <c r="AD923" s="17">
        <v>266498</v>
      </c>
      <c r="AF923" s="17">
        <v>238018</v>
      </c>
      <c r="AH923" s="17">
        <v>28480</v>
      </c>
      <c r="AJ923" s="17">
        <v>0</v>
      </c>
      <c r="AL923" s="17">
        <v>0</v>
      </c>
      <c r="AN923" s="17">
        <v>0</v>
      </c>
      <c r="AP923" s="172">
        <v>0</v>
      </c>
      <c r="AR923" s="17">
        <v>4645318</v>
      </c>
      <c r="AT923" s="17">
        <v>6085819</v>
      </c>
      <c r="AV923" s="185">
        <v>43</v>
      </c>
      <c r="AW923" s="1" t="s">
        <v>5655</v>
      </c>
      <c r="AX923" s="1" t="str">
        <f t="shared" si="14"/>
        <v>No</v>
      </c>
    </row>
    <row r="924" spans="1:50" x14ac:dyDescent="0.2">
      <c r="A924" s="1" t="s">
        <v>3542</v>
      </c>
      <c r="B924" s="1" t="s">
        <v>3244</v>
      </c>
      <c r="C924" s="1" t="s">
        <v>7</v>
      </c>
      <c r="D924" s="174" t="s">
        <v>3543</v>
      </c>
      <c r="E924" s="177" t="s">
        <v>3544</v>
      </c>
      <c r="F924" s="1" t="s">
        <v>242</v>
      </c>
      <c r="G924" s="1" t="s">
        <v>229</v>
      </c>
      <c r="H924" s="17">
        <v>0</v>
      </c>
      <c r="I924" s="12">
        <v>57</v>
      </c>
      <c r="J924" s="1" t="s">
        <v>10</v>
      </c>
      <c r="K924" s="1" t="s">
        <v>8</v>
      </c>
      <c r="L924" s="4">
        <v>54</v>
      </c>
      <c r="N924" s="186">
        <v>0</v>
      </c>
      <c r="P924" s="14">
        <v>7.8686999999999996</v>
      </c>
      <c r="R924" s="14">
        <v>0</v>
      </c>
      <c r="T924" s="14">
        <v>1.4065000000000001</v>
      </c>
      <c r="V924" s="17">
        <v>0</v>
      </c>
      <c r="X924" s="17">
        <v>0</v>
      </c>
      <c r="Z924" s="17">
        <v>574446</v>
      </c>
      <c r="AB924" s="17">
        <v>0</v>
      </c>
      <c r="AD924" s="17">
        <v>0</v>
      </c>
      <c r="AF924" s="17">
        <v>73004</v>
      </c>
      <c r="AH924" s="17">
        <v>0</v>
      </c>
      <c r="AJ924" s="17">
        <v>0</v>
      </c>
      <c r="AL924" s="17">
        <v>0</v>
      </c>
      <c r="AN924" s="17">
        <v>0</v>
      </c>
      <c r="AP924" s="172">
        <v>0</v>
      </c>
      <c r="AR924" s="17">
        <v>102683</v>
      </c>
      <c r="AT924" s="17">
        <v>0</v>
      </c>
      <c r="AV924" s="185">
        <v>0</v>
      </c>
      <c r="AW924" s="1" t="s">
        <v>5655</v>
      </c>
      <c r="AX924" s="1" t="str">
        <f t="shared" si="14"/>
        <v>No</v>
      </c>
    </row>
    <row r="925" spans="1:50" x14ac:dyDescent="0.2">
      <c r="A925" s="1" t="s">
        <v>971</v>
      </c>
      <c r="B925" s="1" t="s">
        <v>611</v>
      </c>
      <c r="C925" s="1" t="s">
        <v>88</v>
      </c>
      <c r="D925" s="174">
        <v>4159</v>
      </c>
      <c r="E925" s="177">
        <v>40159</v>
      </c>
      <c r="F925" s="1" t="s">
        <v>196</v>
      </c>
      <c r="G925" s="1" t="s">
        <v>192</v>
      </c>
      <c r="H925" s="17">
        <v>969587</v>
      </c>
      <c r="I925" s="12">
        <v>57</v>
      </c>
      <c r="J925" s="1" t="s">
        <v>21</v>
      </c>
      <c r="K925" s="1" t="s">
        <v>12</v>
      </c>
      <c r="L925" s="4">
        <v>8</v>
      </c>
      <c r="N925" s="186">
        <v>2</v>
      </c>
      <c r="P925" s="14">
        <v>26.040600000000001</v>
      </c>
      <c r="R925" s="14">
        <v>16.266999999999999</v>
      </c>
      <c r="T925" s="14">
        <v>38.831600000000002</v>
      </c>
      <c r="V925" s="17">
        <v>203665</v>
      </c>
      <c r="X925" s="17">
        <v>228442</v>
      </c>
      <c r="Z925" s="17">
        <v>203195</v>
      </c>
      <c r="AB925" s="17">
        <v>25247</v>
      </c>
      <c r="AD925" s="17">
        <v>10389</v>
      </c>
      <c r="AF925" s="17">
        <v>7803</v>
      </c>
      <c r="AH925" s="17">
        <v>2586</v>
      </c>
      <c r="AJ925" s="17">
        <v>89053</v>
      </c>
      <c r="AL925" s="17">
        <v>84130</v>
      </c>
      <c r="AN925" s="17">
        <v>3508</v>
      </c>
      <c r="AP925" s="172">
        <v>2983</v>
      </c>
      <c r="AR925" s="17">
        <v>303003</v>
      </c>
      <c r="AT925" s="17">
        <v>4928935</v>
      </c>
      <c r="AV925" s="185">
        <v>62.8</v>
      </c>
      <c r="AW925" s="1" t="s">
        <v>5655</v>
      </c>
      <c r="AX925" s="1" t="str">
        <f t="shared" si="14"/>
        <v>No</v>
      </c>
    </row>
    <row r="926" spans="1:50" x14ac:dyDescent="0.2">
      <c r="A926" s="1" t="s">
        <v>1241</v>
      </c>
      <c r="B926" s="1" t="s">
        <v>462</v>
      </c>
      <c r="C926" s="1" t="s">
        <v>43</v>
      </c>
      <c r="D926" s="174">
        <v>7049</v>
      </c>
      <c r="E926" s="177">
        <v>70049</v>
      </c>
      <c r="F926" s="1" t="s">
        <v>242</v>
      </c>
      <c r="G926" s="1" t="s">
        <v>192</v>
      </c>
      <c r="H926" s="17">
        <v>280051</v>
      </c>
      <c r="I926" s="12">
        <v>56</v>
      </c>
      <c r="J926" s="1" t="s">
        <v>10</v>
      </c>
      <c r="K926" s="1" t="s">
        <v>8</v>
      </c>
      <c r="L926" s="4">
        <v>45</v>
      </c>
      <c r="N926" s="186">
        <v>0</v>
      </c>
      <c r="P926" s="14">
        <v>14.5863</v>
      </c>
      <c r="R926" s="14">
        <v>9.2873999999999999</v>
      </c>
      <c r="T926" s="14">
        <v>3.6793</v>
      </c>
      <c r="V926" s="17">
        <v>0</v>
      </c>
      <c r="X926" s="17">
        <v>746993</v>
      </c>
      <c r="Z926" s="17">
        <v>533697</v>
      </c>
      <c r="AB926" s="17">
        <v>213296</v>
      </c>
      <c r="AD926" s="17">
        <v>50389</v>
      </c>
      <c r="AF926" s="17">
        <v>36589</v>
      </c>
      <c r="AH926" s="17">
        <v>13800</v>
      </c>
      <c r="AJ926" s="17">
        <v>0</v>
      </c>
      <c r="AL926" s="17">
        <v>0</v>
      </c>
      <c r="AN926" s="17">
        <v>0</v>
      </c>
      <c r="AP926" s="172">
        <v>0</v>
      </c>
      <c r="AR926" s="17">
        <v>134621</v>
      </c>
      <c r="AT926" s="17">
        <v>1250281</v>
      </c>
      <c r="AV926" s="185">
        <v>0</v>
      </c>
      <c r="AW926" s="1" t="s">
        <v>5655</v>
      </c>
      <c r="AX926" s="1" t="str">
        <f t="shared" si="14"/>
        <v>No</v>
      </c>
    </row>
    <row r="927" spans="1:50" x14ac:dyDescent="0.2">
      <c r="A927" s="1" t="s">
        <v>6024</v>
      </c>
      <c r="B927" s="1" t="s">
        <v>275</v>
      </c>
      <c r="C927" s="1" t="s">
        <v>20</v>
      </c>
      <c r="E927" s="177">
        <v>99422</v>
      </c>
      <c r="F927" s="1" t="s">
        <v>260</v>
      </c>
      <c r="G927" s="1" t="s">
        <v>192</v>
      </c>
      <c r="H927" s="17">
        <v>370583</v>
      </c>
      <c r="I927" s="12">
        <v>56</v>
      </c>
      <c r="J927" s="1" t="s">
        <v>13</v>
      </c>
      <c r="K927" s="1" t="s">
        <v>12</v>
      </c>
      <c r="L927" s="4">
        <v>56</v>
      </c>
      <c r="N927" s="186">
        <v>0</v>
      </c>
      <c r="P927" s="14">
        <v>37.181699999999999</v>
      </c>
      <c r="R927" s="14">
        <v>45.365900000000003</v>
      </c>
      <c r="T927" s="14">
        <v>4.5002000000000004</v>
      </c>
      <c r="V927" s="17">
        <v>0</v>
      </c>
      <c r="X927" s="17">
        <v>699350</v>
      </c>
      <c r="Z927" s="17">
        <v>699350</v>
      </c>
      <c r="AB927" s="17">
        <v>0</v>
      </c>
      <c r="AD927" s="17">
        <v>18809</v>
      </c>
      <c r="AF927" s="17">
        <v>18809</v>
      </c>
      <c r="AH927" s="17">
        <v>0</v>
      </c>
      <c r="AJ927" s="17">
        <v>0</v>
      </c>
      <c r="AL927" s="17">
        <v>0</v>
      </c>
      <c r="AN927" s="17">
        <v>0</v>
      </c>
      <c r="AP927" s="172">
        <v>0</v>
      </c>
      <c r="AR927" s="17">
        <v>84645</v>
      </c>
      <c r="AT927" s="17">
        <v>3839997</v>
      </c>
      <c r="AV927" s="185">
        <v>0</v>
      </c>
      <c r="AW927" s="1" t="s">
        <v>5655</v>
      </c>
      <c r="AX927" s="1" t="str">
        <f t="shared" si="14"/>
        <v>No</v>
      </c>
    </row>
    <row r="928" spans="1:50" x14ac:dyDescent="0.2">
      <c r="A928" s="1" t="s">
        <v>6025</v>
      </c>
      <c r="B928" s="1" t="s">
        <v>483</v>
      </c>
      <c r="C928" s="1" t="s">
        <v>94</v>
      </c>
      <c r="D928" s="174">
        <v>5</v>
      </c>
      <c r="E928" s="177">
        <v>5</v>
      </c>
      <c r="F928" s="1" t="s">
        <v>194</v>
      </c>
      <c r="G928" s="1" t="s">
        <v>192</v>
      </c>
      <c r="H928" s="17">
        <v>3059393</v>
      </c>
      <c r="I928" s="12">
        <v>56</v>
      </c>
      <c r="J928" s="1" t="s">
        <v>10</v>
      </c>
      <c r="K928" s="1" t="s">
        <v>8</v>
      </c>
      <c r="L928" s="4">
        <v>23</v>
      </c>
      <c r="N928" s="186">
        <v>0</v>
      </c>
      <c r="P928" s="14">
        <v>11.3996</v>
      </c>
      <c r="R928" s="14">
        <v>5.3426999999999998</v>
      </c>
      <c r="T928" s="14">
        <v>2.5746000000000002</v>
      </c>
      <c r="V928" s="17">
        <v>0</v>
      </c>
      <c r="X928" s="17">
        <v>636269</v>
      </c>
      <c r="Z928" s="17">
        <v>571223</v>
      </c>
      <c r="AB928" s="17">
        <v>65046</v>
      </c>
      <c r="AD928" s="17">
        <v>54308</v>
      </c>
      <c r="AF928" s="17">
        <v>50109</v>
      </c>
      <c r="AH928" s="17">
        <v>4199</v>
      </c>
      <c r="AJ928" s="17">
        <v>0</v>
      </c>
      <c r="AL928" s="17">
        <v>0</v>
      </c>
      <c r="AN928" s="17">
        <v>0</v>
      </c>
      <c r="AP928" s="172">
        <v>0</v>
      </c>
      <c r="AR928" s="17">
        <v>129011</v>
      </c>
      <c r="AT928" s="17">
        <v>689264</v>
      </c>
      <c r="AV928" s="185">
        <v>0</v>
      </c>
      <c r="AW928" s="1" t="s">
        <v>5655</v>
      </c>
      <c r="AX928" s="1" t="str">
        <f t="shared" si="14"/>
        <v>No</v>
      </c>
    </row>
    <row r="929" spans="1:50" x14ac:dyDescent="0.2">
      <c r="A929" s="1" t="s">
        <v>1241</v>
      </c>
      <c r="B929" s="1" t="s">
        <v>462</v>
      </c>
      <c r="C929" s="1" t="s">
        <v>43</v>
      </c>
      <c r="D929" s="174">
        <v>7049</v>
      </c>
      <c r="E929" s="177">
        <v>70049</v>
      </c>
      <c r="F929" s="1" t="s">
        <v>242</v>
      </c>
      <c r="G929" s="1" t="s">
        <v>192</v>
      </c>
      <c r="H929" s="17">
        <v>280051</v>
      </c>
      <c r="I929" s="12">
        <v>56</v>
      </c>
      <c r="J929" s="1" t="s">
        <v>11</v>
      </c>
      <c r="K929" s="1" t="s">
        <v>12</v>
      </c>
      <c r="L929" s="4">
        <v>1</v>
      </c>
      <c r="N929" s="186">
        <v>0</v>
      </c>
      <c r="P929" s="14">
        <v>15.941700000000001</v>
      </c>
      <c r="R929" s="14">
        <v>6.1596000000000002</v>
      </c>
      <c r="T929" s="14">
        <v>2.9933000000000001</v>
      </c>
      <c r="V929" s="17">
        <v>30855</v>
      </c>
      <c r="X929" s="17">
        <v>33639</v>
      </c>
      <c r="Z929" s="17">
        <v>28424</v>
      </c>
      <c r="AB929" s="17">
        <v>5215</v>
      </c>
      <c r="AD929" s="17">
        <v>2153</v>
      </c>
      <c r="AF929" s="17">
        <v>1783</v>
      </c>
      <c r="AH929" s="17">
        <v>370</v>
      </c>
      <c r="AJ929" s="17">
        <v>0</v>
      </c>
      <c r="AL929" s="17">
        <v>0</v>
      </c>
      <c r="AN929" s="17">
        <v>0</v>
      </c>
      <c r="AP929" s="172">
        <v>0</v>
      </c>
      <c r="AR929" s="17">
        <v>5337</v>
      </c>
      <c r="AT929" s="17">
        <v>32874</v>
      </c>
      <c r="AV929" s="185">
        <v>16.7</v>
      </c>
      <c r="AW929" s="1" t="s">
        <v>5655</v>
      </c>
      <c r="AX929" s="1" t="str">
        <f t="shared" si="14"/>
        <v>No</v>
      </c>
    </row>
    <row r="930" spans="1:50" x14ac:dyDescent="0.2">
      <c r="A930" s="1" t="s">
        <v>1922</v>
      </c>
      <c r="B930" s="1" t="s">
        <v>553</v>
      </c>
      <c r="C930" s="1" t="s">
        <v>88</v>
      </c>
      <c r="D930" s="174" t="s">
        <v>1923</v>
      </c>
      <c r="E930" s="177">
        <v>40950</v>
      </c>
      <c r="F930" s="1" t="s">
        <v>196</v>
      </c>
      <c r="G930" s="1" t="s">
        <v>192</v>
      </c>
      <c r="H930" s="17">
        <v>120415</v>
      </c>
      <c r="I930" s="12">
        <v>56</v>
      </c>
      <c r="J930" s="1" t="s">
        <v>10</v>
      </c>
      <c r="K930" s="1" t="s">
        <v>8</v>
      </c>
      <c r="L930" s="4">
        <v>56</v>
      </c>
      <c r="N930" s="186">
        <v>0</v>
      </c>
      <c r="P930" s="14">
        <v>22.2468</v>
      </c>
      <c r="R930" s="14">
        <v>19.0105</v>
      </c>
      <c r="T930" s="14">
        <v>1.2532000000000001</v>
      </c>
      <c r="V930" s="17">
        <v>0</v>
      </c>
      <c r="X930" s="17">
        <v>3392355</v>
      </c>
      <c r="Z930" s="17">
        <v>3076646</v>
      </c>
      <c r="AB930" s="17">
        <v>315709</v>
      </c>
      <c r="AD930" s="17">
        <v>164872</v>
      </c>
      <c r="AF930" s="17">
        <v>138296</v>
      </c>
      <c r="AH930" s="17">
        <v>26576</v>
      </c>
      <c r="AJ930" s="17">
        <v>0</v>
      </c>
      <c r="AL930" s="17">
        <v>0</v>
      </c>
      <c r="AN930" s="17">
        <v>0</v>
      </c>
      <c r="AP930" s="172">
        <v>0</v>
      </c>
      <c r="AR930" s="17">
        <v>173314</v>
      </c>
      <c r="AT930" s="17">
        <v>3294787</v>
      </c>
      <c r="AV930" s="185">
        <v>0</v>
      </c>
      <c r="AW930" s="1" t="s">
        <v>5655</v>
      </c>
      <c r="AX930" s="1" t="str">
        <f t="shared" si="14"/>
        <v>No</v>
      </c>
    </row>
    <row r="931" spans="1:50" x14ac:dyDescent="0.2">
      <c r="A931" s="1" t="s">
        <v>1241</v>
      </c>
      <c r="B931" s="1" t="s">
        <v>462</v>
      </c>
      <c r="C931" s="1" t="s">
        <v>43</v>
      </c>
      <c r="D931" s="174">
        <v>7049</v>
      </c>
      <c r="E931" s="177">
        <v>70049</v>
      </c>
      <c r="F931" s="1" t="s">
        <v>242</v>
      </c>
      <c r="G931" s="1" t="s">
        <v>192</v>
      </c>
      <c r="H931" s="17">
        <v>280051</v>
      </c>
      <c r="I931" s="12">
        <v>56</v>
      </c>
      <c r="J931" s="1" t="s">
        <v>10</v>
      </c>
      <c r="K931" s="1" t="s">
        <v>12</v>
      </c>
      <c r="L931" s="4">
        <v>10</v>
      </c>
      <c r="N931" s="186">
        <v>0</v>
      </c>
      <c r="P931" s="14">
        <v>13.093</v>
      </c>
      <c r="R931" s="14">
        <v>6.5243000000000002</v>
      </c>
      <c r="T931" s="14">
        <v>2.2677</v>
      </c>
      <c r="V931" s="17">
        <v>0</v>
      </c>
      <c r="X931" s="17">
        <v>286943</v>
      </c>
      <c r="Z931" s="17">
        <v>240505</v>
      </c>
      <c r="AB931" s="17">
        <v>46438</v>
      </c>
      <c r="AD931" s="17">
        <v>22175</v>
      </c>
      <c r="AF931" s="17">
        <v>18369</v>
      </c>
      <c r="AH931" s="17">
        <v>3806</v>
      </c>
      <c r="AJ931" s="17">
        <v>0</v>
      </c>
      <c r="AL931" s="17">
        <v>0</v>
      </c>
      <c r="AN931" s="17">
        <v>0</v>
      </c>
      <c r="AP931" s="172">
        <v>0</v>
      </c>
      <c r="AR931" s="17">
        <v>41655</v>
      </c>
      <c r="AT931" s="17">
        <v>271771</v>
      </c>
      <c r="AV931" s="185">
        <v>0</v>
      </c>
      <c r="AW931" s="1" t="s">
        <v>5655</v>
      </c>
      <c r="AX931" s="1" t="str">
        <f t="shared" si="14"/>
        <v>No</v>
      </c>
    </row>
    <row r="932" spans="1:50" x14ac:dyDescent="0.2">
      <c r="A932" s="1" t="s">
        <v>893</v>
      </c>
      <c r="B932" s="1" t="s">
        <v>695</v>
      </c>
      <c r="C932" s="1" t="s">
        <v>81</v>
      </c>
      <c r="D932" s="174">
        <v>3078</v>
      </c>
      <c r="E932" s="177">
        <v>30078</v>
      </c>
      <c r="F932" s="1" t="s">
        <v>260</v>
      </c>
      <c r="G932" s="1" t="s">
        <v>192</v>
      </c>
      <c r="H932" s="17">
        <v>1733853</v>
      </c>
      <c r="I932" s="12">
        <v>56</v>
      </c>
      <c r="J932" s="1" t="s">
        <v>13</v>
      </c>
      <c r="K932" s="1" t="s">
        <v>12</v>
      </c>
      <c r="L932" s="4">
        <v>56</v>
      </c>
      <c r="N932" s="186">
        <v>0</v>
      </c>
      <c r="P932" s="14">
        <v>37.707500000000003</v>
      </c>
      <c r="R932" s="14">
        <v>32.162599999999998</v>
      </c>
      <c r="T932" s="14">
        <v>7.8655999999999997</v>
      </c>
      <c r="V932" s="17">
        <v>0</v>
      </c>
      <c r="X932" s="17">
        <v>835486</v>
      </c>
      <c r="Z932" s="17">
        <v>835486</v>
      </c>
      <c r="AB932" s="17">
        <v>0</v>
      </c>
      <c r="AD932" s="17">
        <v>22157</v>
      </c>
      <c r="AF932" s="17">
        <v>22157</v>
      </c>
      <c r="AH932" s="17">
        <v>0</v>
      </c>
      <c r="AJ932" s="17">
        <v>0</v>
      </c>
      <c r="AL932" s="17">
        <v>0</v>
      </c>
      <c r="AN932" s="17">
        <v>0</v>
      </c>
      <c r="AP932" s="172">
        <v>0</v>
      </c>
      <c r="AR932" s="17">
        <v>174278</v>
      </c>
      <c r="AT932" s="17">
        <v>5605226</v>
      </c>
      <c r="AV932" s="185">
        <v>0</v>
      </c>
      <c r="AW932" s="1" t="s">
        <v>5655</v>
      </c>
      <c r="AX932" s="1" t="str">
        <f t="shared" si="14"/>
        <v>No</v>
      </c>
    </row>
    <row r="933" spans="1:50" x14ac:dyDescent="0.2">
      <c r="A933" s="1" t="s">
        <v>6025</v>
      </c>
      <c r="B933" s="1" t="s">
        <v>483</v>
      </c>
      <c r="C933" s="1" t="s">
        <v>94</v>
      </c>
      <c r="D933" s="174">
        <v>5</v>
      </c>
      <c r="E933" s="177">
        <v>5</v>
      </c>
      <c r="F933" s="1" t="s">
        <v>194</v>
      </c>
      <c r="G933" s="1" t="s">
        <v>192</v>
      </c>
      <c r="H933" s="17">
        <v>3059393</v>
      </c>
      <c r="I933" s="12">
        <v>56</v>
      </c>
      <c r="J933" s="1" t="s">
        <v>11</v>
      </c>
      <c r="K933" s="1" t="s">
        <v>8</v>
      </c>
      <c r="L933" s="4">
        <v>33</v>
      </c>
      <c r="N933" s="186">
        <v>0</v>
      </c>
      <c r="P933" s="14">
        <v>12.0044</v>
      </c>
      <c r="R933" s="14">
        <v>3.8045</v>
      </c>
      <c r="T933" s="14">
        <v>17.014299999999999</v>
      </c>
      <c r="V933" s="17">
        <v>1269815</v>
      </c>
      <c r="X933" s="17">
        <v>1463519</v>
      </c>
      <c r="Z933" s="17">
        <v>1270213</v>
      </c>
      <c r="AB933" s="17">
        <v>193306</v>
      </c>
      <c r="AD933" s="17">
        <v>114440</v>
      </c>
      <c r="AF933" s="17">
        <v>105812</v>
      </c>
      <c r="AH933" s="17">
        <v>8628</v>
      </c>
      <c r="AJ933" s="17">
        <v>0</v>
      </c>
      <c r="AL933" s="17">
        <v>0</v>
      </c>
      <c r="AN933" s="17">
        <v>0</v>
      </c>
      <c r="AP933" s="172">
        <v>0</v>
      </c>
      <c r="AR933" s="17">
        <v>1800312</v>
      </c>
      <c r="AT933" s="17">
        <v>6849311</v>
      </c>
      <c r="AV933" s="185">
        <v>147.5</v>
      </c>
      <c r="AW933" s="1" t="s">
        <v>5655</v>
      </c>
      <c r="AX933" s="1" t="str">
        <f t="shared" si="14"/>
        <v>No</v>
      </c>
    </row>
    <row r="934" spans="1:50" x14ac:dyDescent="0.2">
      <c r="A934" s="1" t="s">
        <v>3549</v>
      </c>
      <c r="B934" s="1" t="s">
        <v>1082</v>
      </c>
      <c r="C934" s="1" t="s">
        <v>79</v>
      </c>
      <c r="D934" s="174" t="s">
        <v>3550</v>
      </c>
      <c r="E934" s="177" t="s">
        <v>3551</v>
      </c>
      <c r="F934" s="1" t="s">
        <v>242</v>
      </c>
      <c r="G934" s="1" t="s">
        <v>229</v>
      </c>
      <c r="H934" s="17">
        <v>0</v>
      </c>
      <c r="I934" s="12">
        <v>55</v>
      </c>
      <c r="J934" s="1" t="s">
        <v>10</v>
      </c>
      <c r="K934" s="1" t="s">
        <v>8</v>
      </c>
      <c r="L934" s="4">
        <v>55</v>
      </c>
      <c r="N934" s="186">
        <v>0</v>
      </c>
      <c r="P934" s="14">
        <v>17.338200000000001</v>
      </c>
      <c r="R934" s="14">
        <v>0</v>
      </c>
      <c r="T934" s="14">
        <v>2.335</v>
      </c>
      <c r="V934" s="17">
        <v>0</v>
      </c>
      <c r="X934" s="17">
        <v>0</v>
      </c>
      <c r="Z934" s="17">
        <v>729295</v>
      </c>
      <c r="AB934" s="17">
        <v>0</v>
      </c>
      <c r="AD934" s="17">
        <v>0</v>
      </c>
      <c r="AF934" s="17">
        <v>42063</v>
      </c>
      <c r="AH934" s="17">
        <v>0</v>
      </c>
      <c r="AJ934" s="17">
        <v>0</v>
      </c>
      <c r="AL934" s="17">
        <v>0</v>
      </c>
      <c r="AN934" s="17">
        <v>0</v>
      </c>
      <c r="AP934" s="172">
        <v>0</v>
      </c>
      <c r="AR934" s="17">
        <v>98219</v>
      </c>
      <c r="AT934" s="17">
        <v>0</v>
      </c>
      <c r="AV934" s="185">
        <v>0</v>
      </c>
      <c r="AW934" s="1" t="s">
        <v>5655</v>
      </c>
      <c r="AX934" s="1" t="str">
        <f t="shared" si="14"/>
        <v>No</v>
      </c>
    </row>
    <row r="935" spans="1:50" x14ac:dyDescent="0.2">
      <c r="A935" s="1" t="s">
        <v>582</v>
      </c>
      <c r="B935" s="1" t="s">
        <v>583</v>
      </c>
      <c r="C935" s="1" t="s">
        <v>89</v>
      </c>
      <c r="D935" s="174">
        <v>6090</v>
      </c>
      <c r="E935" s="177">
        <v>60090</v>
      </c>
      <c r="F935" s="1" t="s">
        <v>260</v>
      </c>
      <c r="G935" s="1" t="s">
        <v>192</v>
      </c>
      <c r="H935" s="17">
        <v>728825</v>
      </c>
      <c r="I935" s="12">
        <v>55</v>
      </c>
      <c r="J935" s="1" t="s">
        <v>11</v>
      </c>
      <c r="K935" s="1" t="s">
        <v>8</v>
      </c>
      <c r="L935" s="4">
        <v>50</v>
      </c>
      <c r="N935" s="186">
        <v>0</v>
      </c>
      <c r="P935" s="14">
        <v>21.712800000000001</v>
      </c>
      <c r="R935" s="14">
        <v>8.8352000000000004</v>
      </c>
      <c r="T935" s="14">
        <v>7.2717000000000001</v>
      </c>
      <c r="V935" s="17">
        <v>2264426</v>
      </c>
      <c r="X935" s="17">
        <v>2225580</v>
      </c>
      <c r="Z935" s="17">
        <v>2073664</v>
      </c>
      <c r="AB935" s="17">
        <v>151916</v>
      </c>
      <c r="AD935" s="17">
        <v>104635</v>
      </c>
      <c r="AF935" s="17">
        <v>95504</v>
      </c>
      <c r="AH935" s="17">
        <v>9131</v>
      </c>
      <c r="AJ935" s="17">
        <v>0</v>
      </c>
      <c r="AL935" s="17">
        <v>0</v>
      </c>
      <c r="AN935" s="17">
        <v>0</v>
      </c>
      <c r="AP935" s="172">
        <v>0</v>
      </c>
      <c r="AR935" s="17">
        <v>694479</v>
      </c>
      <c r="AT935" s="17">
        <v>6135877</v>
      </c>
      <c r="AV935" s="185">
        <v>1263.0999999999999</v>
      </c>
      <c r="AW935" s="1" t="s">
        <v>5655</v>
      </c>
      <c r="AX935" s="1" t="str">
        <f t="shared" si="14"/>
        <v>No</v>
      </c>
    </row>
    <row r="936" spans="1:50" x14ac:dyDescent="0.2">
      <c r="A936" s="1" t="s">
        <v>1715</v>
      </c>
      <c r="B936" s="1" t="s">
        <v>1716</v>
      </c>
      <c r="C936" s="1" t="s">
        <v>53</v>
      </c>
      <c r="D936" s="174" t="s">
        <v>1717</v>
      </c>
      <c r="E936" s="177" t="s">
        <v>1718</v>
      </c>
      <c r="F936" s="1" t="s">
        <v>194</v>
      </c>
      <c r="G936" s="1" t="s">
        <v>229</v>
      </c>
      <c r="H936" s="17">
        <v>0</v>
      </c>
      <c r="I936" s="12">
        <v>55</v>
      </c>
      <c r="J936" s="1" t="s">
        <v>11</v>
      </c>
      <c r="K936" s="1" t="s">
        <v>8</v>
      </c>
      <c r="L936" s="4">
        <v>52</v>
      </c>
      <c r="N936" s="186">
        <v>0</v>
      </c>
      <c r="P936" s="14">
        <v>10.2148</v>
      </c>
      <c r="R936" s="14">
        <v>0</v>
      </c>
      <c r="T936" s="14">
        <v>31.1509</v>
      </c>
      <c r="V936" s="17">
        <v>0</v>
      </c>
      <c r="X936" s="17">
        <v>0</v>
      </c>
      <c r="Z936" s="17">
        <v>794756</v>
      </c>
      <c r="AB936" s="17">
        <v>0</v>
      </c>
      <c r="AD936" s="17">
        <v>0</v>
      </c>
      <c r="AF936" s="17">
        <v>77804</v>
      </c>
      <c r="AH936" s="17">
        <v>0</v>
      </c>
      <c r="AJ936" s="17">
        <v>0</v>
      </c>
      <c r="AL936" s="17">
        <v>0</v>
      </c>
      <c r="AN936" s="17">
        <v>0</v>
      </c>
      <c r="AP936" s="172">
        <v>0</v>
      </c>
      <c r="AR936" s="17">
        <v>2423665</v>
      </c>
      <c r="AT936" s="17">
        <v>0</v>
      </c>
      <c r="AV936" s="185">
        <v>0</v>
      </c>
      <c r="AW936" s="1" t="s">
        <v>5655</v>
      </c>
      <c r="AX936" s="1" t="str">
        <f t="shared" si="14"/>
        <v>No</v>
      </c>
    </row>
    <row r="937" spans="1:50" x14ac:dyDescent="0.2">
      <c r="A937" s="1" t="s">
        <v>582</v>
      </c>
      <c r="B937" s="1" t="s">
        <v>583</v>
      </c>
      <c r="C937" s="1" t="s">
        <v>89</v>
      </c>
      <c r="D937" s="174">
        <v>6090</v>
      </c>
      <c r="E937" s="177">
        <v>60090</v>
      </c>
      <c r="F937" s="1" t="s">
        <v>260</v>
      </c>
      <c r="G937" s="1" t="s">
        <v>192</v>
      </c>
      <c r="H937" s="17">
        <v>728825</v>
      </c>
      <c r="I937" s="12">
        <v>55</v>
      </c>
      <c r="J937" s="1" t="s">
        <v>10</v>
      </c>
      <c r="K937" s="1" t="s">
        <v>8</v>
      </c>
      <c r="L937" s="4">
        <v>5</v>
      </c>
      <c r="N937" s="186">
        <v>0</v>
      </c>
      <c r="P937" s="14">
        <v>21.084800000000001</v>
      </c>
      <c r="R937" s="14">
        <v>16.852</v>
      </c>
      <c r="T937" s="14">
        <v>2.5482999999999998</v>
      </c>
      <c r="V937" s="17">
        <v>0</v>
      </c>
      <c r="X937" s="17">
        <v>137446</v>
      </c>
      <c r="Z937" s="17">
        <v>122018</v>
      </c>
      <c r="AB937" s="17">
        <v>15428</v>
      </c>
      <c r="AD937" s="17">
        <v>6626</v>
      </c>
      <c r="AF937" s="17">
        <v>5787</v>
      </c>
      <c r="AH937" s="17">
        <v>839</v>
      </c>
      <c r="AJ937" s="17">
        <v>0</v>
      </c>
      <c r="AL937" s="17">
        <v>0</v>
      </c>
      <c r="AN937" s="17">
        <v>0</v>
      </c>
      <c r="AP937" s="172">
        <v>0</v>
      </c>
      <c r="AR937" s="17">
        <v>14747</v>
      </c>
      <c r="AT937" s="17">
        <v>248516</v>
      </c>
      <c r="AV937" s="185">
        <v>0</v>
      </c>
      <c r="AW937" s="1" t="s">
        <v>5655</v>
      </c>
      <c r="AX937" s="1" t="str">
        <f t="shared" si="14"/>
        <v>No</v>
      </c>
    </row>
    <row r="938" spans="1:50" x14ac:dyDescent="0.2">
      <c r="A938" s="1" t="s">
        <v>1715</v>
      </c>
      <c r="B938" s="1" t="s">
        <v>1716</v>
      </c>
      <c r="C938" s="1" t="s">
        <v>53</v>
      </c>
      <c r="D938" s="174" t="s">
        <v>1717</v>
      </c>
      <c r="E938" s="177" t="s">
        <v>1718</v>
      </c>
      <c r="F938" s="1" t="s">
        <v>194</v>
      </c>
      <c r="G938" s="1" t="s">
        <v>229</v>
      </c>
      <c r="H938" s="17">
        <v>0</v>
      </c>
      <c r="I938" s="12">
        <v>55</v>
      </c>
      <c r="J938" s="1" t="s">
        <v>10</v>
      </c>
      <c r="K938" s="1" t="s">
        <v>8</v>
      </c>
      <c r="L938" s="4">
        <v>3</v>
      </c>
      <c r="N938" s="186">
        <v>0</v>
      </c>
      <c r="P938" s="14">
        <v>9.0673999999999992</v>
      </c>
      <c r="R938" s="14">
        <v>0</v>
      </c>
      <c r="T938" s="14">
        <v>1.8335999999999999</v>
      </c>
      <c r="V938" s="17">
        <v>0</v>
      </c>
      <c r="X938" s="17">
        <v>0</v>
      </c>
      <c r="Z938" s="17">
        <v>44965</v>
      </c>
      <c r="AB938" s="17">
        <v>0</v>
      </c>
      <c r="AD938" s="17">
        <v>0</v>
      </c>
      <c r="AF938" s="17">
        <v>4959</v>
      </c>
      <c r="AH938" s="17">
        <v>0</v>
      </c>
      <c r="AJ938" s="17">
        <v>0</v>
      </c>
      <c r="AL938" s="17">
        <v>0</v>
      </c>
      <c r="AN938" s="17">
        <v>0</v>
      </c>
      <c r="AP938" s="172">
        <v>0</v>
      </c>
      <c r="AR938" s="17">
        <v>9093</v>
      </c>
      <c r="AT938" s="17">
        <v>0</v>
      </c>
      <c r="AV938" s="185">
        <v>0</v>
      </c>
      <c r="AW938" s="1" t="s">
        <v>5655</v>
      </c>
      <c r="AX938" s="1" t="str">
        <f t="shared" si="14"/>
        <v>No</v>
      </c>
    </row>
    <row r="939" spans="1:50" x14ac:dyDescent="0.2">
      <c r="A939" s="1" t="s">
        <v>69</v>
      </c>
      <c r="B939" s="1" t="s">
        <v>447</v>
      </c>
      <c r="C939" s="1" t="s">
        <v>66</v>
      </c>
      <c r="D939" s="174">
        <v>2163</v>
      </c>
      <c r="E939" s="177">
        <v>20163</v>
      </c>
      <c r="F939" s="1" t="s">
        <v>208</v>
      </c>
      <c r="G939" s="1" t="s">
        <v>192</v>
      </c>
      <c r="H939" s="17">
        <v>18351295</v>
      </c>
      <c r="I939" s="12">
        <v>55</v>
      </c>
      <c r="J939" s="1" t="s">
        <v>22</v>
      </c>
      <c r="K939" s="1" t="s">
        <v>8</v>
      </c>
      <c r="L939" s="4">
        <v>55</v>
      </c>
      <c r="N939" s="186">
        <v>0</v>
      </c>
      <c r="P939" s="14">
        <v>17.485099999999999</v>
      </c>
      <c r="R939" s="14">
        <v>32.554200000000002</v>
      </c>
      <c r="T939" s="14">
        <v>12.686400000000001</v>
      </c>
      <c r="V939" s="17">
        <v>2141057</v>
      </c>
      <c r="X939" s="17">
        <v>3349342</v>
      </c>
      <c r="Z939" s="17">
        <v>2238372</v>
      </c>
      <c r="AB939" s="17">
        <v>1110970</v>
      </c>
      <c r="AD939" s="17">
        <v>159690</v>
      </c>
      <c r="AF939" s="17">
        <v>128016</v>
      </c>
      <c r="AH939" s="17">
        <v>31674</v>
      </c>
      <c r="AJ939" s="17">
        <v>0</v>
      </c>
      <c r="AL939" s="17">
        <v>0</v>
      </c>
      <c r="AN939" s="17">
        <v>0</v>
      </c>
      <c r="AP939" s="172">
        <v>0</v>
      </c>
      <c r="AR939" s="17">
        <v>1624066</v>
      </c>
      <c r="AT939" s="17">
        <v>52870209</v>
      </c>
      <c r="AV939" s="185">
        <v>356</v>
      </c>
      <c r="AW939" s="1" t="s">
        <v>5655</v>
      </c>
      <c r="AX939" s="1" t="str">
        <f t="shared" si="14"/>
        <v>No</v>
      </c>
    </row>
    <row r="940" spans="1:50" x14ac:dyDescent="0.2">
      <c r="A940" s="1" t="s">
        <v>521</v>
      </c>
      <c r="B940" s="1" t="s">
        <v>522</v>
      </c>
      <c r="C940" s="1" t="s">
        <v>91</v>
      </c>
      <c r="D940" s="174">
        <v>3007</v>
      </c>
      <c r="E940" s="177">
        <v>30007</v>
      </c>
      <c r="F940" s="1" t="s">
        <v>520</v>
      </c>
      <c r="G940" s="1" t="s">
        <v>192</v>
      </c>
      <c r="H940" s="17">
        <v>210111</v>
      </c>
      <c r="I940" s="12">
        <v>54</v>
      </c>
      <c r="J940" s="1" t="s">
        <v>11</v>
      </c>
      <c r="K940" s="1" t="s">
        <v>8</v>
      </c>
      <c r="L940" s="4">
        <v>36</v>
      </c>
      <c r="N940" s="186">
        <v>0</v>
      </c>
      <c r="P940" s="14">
        <v>14.558299999999999</v>
      </c>
      <c r="R940" s="14">
        <v>5.68</v>
      </c>
      <c r="T940" s="14">
        <v>17.5947</v>
      </c>
      <c r="V940" s="17">
        <v>1641532</v>
      </c>
      <c r="X940" s="17">
        <v>1725854</v>
      </c>
      <c r="Z940" s="17">
        <v>1640806</v>
      </c>
      <c r="AB940" s="17">
        <v>85048</v>
      </c>
      <c r="AD940" s="17">
        <v>117493</v>
      </c>
      <c r="AF940" s="17">
        <v>112706</v>
      </c>
      <c r="AH940" s="17">
        <v>4787</v>
      </c>
      <c r="AJ940" s="17">
        <v>0</v>
      </c>
      <c r="AL940" s="17">
        <v>0</v>
      </c>
      <c r="AN940" s="17">
        <v>0</v>
      </c>
      <c r="AP940" s="172">
        <v>0</v>
      </c>
      <c r="AR940" s="17">
        <v>1983028</v>
      </c>
      <c r="AT940" s="17">
        <v>11263599</v>
      </c>
      <c r="AV940" s="185">
        <v>305.2</v>
      </c>
      <c r="AW940" s="1" t="s">
        <v>5655</v>
      </c>
      <c r="AX940" s="1" t="str">
        <f t="shared" si="14"/>
        <v>No</v>
      </c>
    </row>
    <row r="941" spans="1:50" x14ac:dyDescent="0.2">
      <c r="A941" s="1" t="s">
        <v>4251</v>
      </c>
      <c r="B941" s="1" t="s">
        <v>4252</v>
      </c>
      <c r="C941" s="1" t="s">
        <v>43</v>
      </c>
      <c r="D941" s="174" t="s">
        <v>4253</v>
      </c>
      <c r="E941" s="177" t="s">
        <v>4254</v>
      </c>
      <c r="F941" s="1" t="s">
        <v>242</v>
      </c>
      <c r="G941" s="1" t="s">
        <v>229</v>
      </c>
      <c r="H941" s="17">
        <v>0</v>
      </c>
      <c r="I941" s="12">
        <v>54</v>
      </c>
      <c r="J941" s="1" t="s">
        <v>10</v>
      </c>
      <c r="K941" s="1" t="s">
        <v>8</v>
      </c>
      <c r="L941" s="4">
        <v>54</v>
      </c>
      <c r="N941" s="186">
        <v>0</v>
      </c>
      <c r="P941" s="14">
        <v>11.124700000000001</v>
      </c>
      <c r="R941" s="14">
        <v>0</v>
      </c>
      <c r="T941" s="14">
        <v>2.4377</v>
      </c>
      <c r="V941" s="17">
        <v>0</v>
      </c>
      <c r="X941" s="17">
        <v>0</v>
      </c>
      <c r="Z941" s="17">
        <v>1006754</v>
      </c>
      <c r="AB941" s="17">
        <v>0</v>
      </c>
      <c r="AD941" s="17">
        <v>0</v>
      </c>
      <c r="AF941" s="17">
        <v>90497</v>
      </c>
      <c r="AH941" s="17">
        <v>0</v>
      </c>
      <c r="AJ941" s="17">
        <v>0</v>
      </c>
      <c r="AL941" s="17">
        <v>0</v>
      </c>
      <c r="AN941" s="17">
        <v>0</v>
      </c>
      <c r="AP941" s="172">
        <v>0</v>
      </c>
      <c r="AR941" s="17">
        <v>220603</v>
      </c>
      <c r="AT941" s="17">
        <v>0</v>
      </c>
      <c r="AV941" s="185">
        <v>0</v>
      </c>
      <c r="AW941" s="1" t="s">
        <v>5655</v>
      </c>
      <c r="AX941" s="1" t="str">
        <f t="shared" si="14"/>
        <v>No</v>
      </c>
    </row>
    <row r="942" spans="1:50" x14ac:dyDescent="0.2">
      <c r="A942" s="1" t="s">
        <v>6026</v>
      </c>
      <c r="B942" s="1" t="s">
        <v>776</v>
      </c>
      <c r="C942" s="1" t="s">
        <v>56</v>
      </c>
      <c r="D942" s="174">
        <v>5028</v>
      </c>
      <c r="E942" s="177">
        <v>50028</v>
      </c>
      <c r="F942" s="1" t="s">
        <v>196</v>
      </c>
      <c r="G942" s="1" t="s">
        <v>192</v>
      </c>
      <c r="H942" s="17">
        <v>110621</v>
      </c>
      <c r="I942" s="12">
        <v>54</v>
      </c>
      <c r="J942" s="1" t="s">
        <v>10</v>
      </c>
      <c r="K942" s="1" t="s">
        <v>8</v>
      </c>
      <c r="L942" s="4">
        <v>23</v>
      </c>
      <c r="N942" s="186">
        <v>0</v>
      </c>
      <c r="P942" s="14">
        <v>12.680099999999999</v>
      </c>
      <c r="R942" s="14">
        <v>4.2935999999999996</v>
      </c>
      <c r="T942" s="14">
        <v>2.9554</v>
      </c>
      <c r="V942" s="17">
        <v>0</v>
      </c>
      <c r="X942" s="17">
        <v>643115</v>
      </c>
      <c r="Z942" s="17">
        <v>598097</v>
      </c>
      <c r="AB942" s="17">
        <v>45018</v>
      </c>
      <c r="AD942" s="17">
        <v>52908</v>
      </c>
      <c r="AF942" s="17">
        <v>47168</v>
      </c>
      <c r="AH942" s="17">
        <v>5740</v>
      </c>
      <c r="AJ942" s="17">
        <v>0</v>
      </c>
      <c r="AL942" s="17">
        <v>0</v>
      </c>
      <c r="AN942" s="17">
        <v>0</v>
      </c>
      <c r="AP942" s="172">
        <v>0</v>
      </c>
      <c r="AR942" s="17">
        <v>139399</v>
      </c>
      <c r="AT942" s="17">
        <v>598526</v>
      </c>
      <c r="AV942" s="185">
        <v>0</v>
      </c>
      <c r="AW942" s="1" t="s">
        <v>5655</v>
      </c>
      <c r="AX942" s="1" t="str">
        <f t="shared" si="14"/>
        <v>No</v>
      </c>
    </row>
    <row r="943" spans="1:50" x14ac:dyDescent="0.2">
      <c r="A943" s="1" t="s">
        <v>949</v>
      </c>
      <c r="B943" s="1" t="s">
        <v>950</v>
      </c>
      <c r="C943" s="1" t="s">
        <v>20</v>
      </c>
      <c r="D943" s="174">
        <v>9205</v>
      </c>
      <c r="E943" s="177">
        <v>90205</v>
      </c>
      <c r="F943" s="1" t="s">
        <v>194</v>
      </c>
      <c r="G943" s="1" t="s">
        <v>192</v>
      </c>
      <c r="H943" s="17">
        <v>1723634</v>
      </c>
      <c r="I943" s="12">
        <v>54</v>
      </c>
      <c r="J943" s="1" t="s">
        <v>11</v>
      </c>
      <c r="K943" s="1" t="s">
        <v>12</v>
      </c>
      <c r="L943" s="4">
        <v>19</v>
      </c>
      <c r="N943" s="186">
        <v>0</v>
      </c>
      <c r="P943" s="14">
        <v>13.5907</v>
      </c>
      <c r="R943" s="14">
        <v>4.1104000000000003</v>
      </c>
      <c r="T943" s="14">
        <v>10.1393</v>
      </c>
      <c r="V943" s="17">
        <v>515964</v>
      </c>
      <c r="X943" s="17">
        <v>581604</v>
      </c>
      <c r="Z943" s="17">
        <v>515320</v>
      </c>
      <c r="AB943" s="17">
        <v>66284</v>
      </c>
      <c r="AD943" s="17">
        <v>41092</v>
      </c>
      <c r="AF943" s="17">
        <v>37917</v>
      </c>
      <c r="AH943" s="17">
        <v>3175</v>
      </c>
      <c r="AJ943" s="17">
        <v>0</v>
      </c>
      <c r="AL943" s="17">
        <v>0</v>
      </c>
      <c r="AN943" s="17">
        <v>0</v>
      </c>
      <c r="AP943" s="172">
        <v>0</v>
      </c>
      <c r="AR943" s="17">
        <v>384453</v>
      </c>
      <c r="AT943" s="17">
        <v>1580254</v>
      </c>
      <c r="AV943" s="185">
        <v>112.9</v>
      </c>
      <c r="AW943" s="1" t="s">
        <v>5655</v>
      </c>
      <c r="AX943" s="1" t="str">
        <f t="shared" si="14"/>
        <v>No</v>
      </c>
    </row>
    <row r="944" spans="1:50" x14ac:dyDescent="0.2">
      <c r="A944" s="1" t="s">
        <v>521</v>
      </c>
      <c r="B944" s="1" t="s">
        <v>522</v>
      </c>
      <c r="C944" s="1" t="s">
        <v>91</v>
      </c>
      <c r="D944" s="174">
        <v>3007</v>
      </c>
      <c r="E944" s="177">
        <v>30007</v>
      </c>
      <c r="F944" s="1" t="s">
        <v>520</v>
      </c>
      <c r="G944" s="1" t="s">
        <v>192</v>
      </c>
      <c r="H944" s="17">
        <v>210111</v>
      </c>
      <c r="I944" s="12">
        <v>54</v>
      </c>
      <c r="J944" s="1" t="s">
        <v>10</v>
      </c>
      <c r="K944" s="1" t="s">
        <v>12</v>
      </c>
      <c r="L944" s="4">
        <v>17</v>
      </c>
      <c r="N944" s="186">
        <v>0</v>
      </c>
      <c r="P944" s="14">
        <v>18.767900000000001</v>
      </c>
      <c r="R944" s="14">
        <v>9.2470999999999997</v>
      </c>
      <c r="T944" s="14">
        <v>2.0293000000000001</v>
      </c>
      <c r="V944" s="17">
        <v>0</v>
      </c>
      <c r="X944" s="17">
        <v>782703</v>
      </c>
      <c r="Z944" s="17">
        <v>767270</v>
      </c>
      <c r="AB944" s="17">
        <v>15433</v>
      </c>
      <c r="AD944" s="17">
        <v>41476</v>
      </c>
      <c r="AF944" s="17">
        <v>40882</v>
      </c>
      <c r="AH944" s="17">
        <v>594</v>
      </c>
      <c r="AJ944" s="17">
        <v>0</v>
      </c>
      <c r="AL944" s="17">
        <v>0</v>
      </c>
      <c r="AN944" s="17">
        <v>0</v>
      </c>
      <c r="AP944" s="172">
        <v>0</v>
      </c>
      <c r="AR944" s="17">
        <v>82962</v>
      </c>
      <c r="AT944" s="17">
        <v>767157</v>
      </c>
      <c r="AV944" s="185">
        <v>0</v>
      </c>
      <c r="AW944" s="1" t="s">
        <v>5655</v>
      </c>
      <c r="AX944" s="1" t="str">
        <f t="shared" si="14"/>
        <v>No</v>
      </c>
    </row>
    <row r="945" spans="1:50" x14ac:dyDescent="0.2">
      <c r="A945" s="1" t="s">
        <v>6026</v>
      </c>
      <c r="B945" s="1" t="s">
        <v>776</v>
      </c>
      <c r="C945" s="1" t="s">
        <v>56</v>
      </c>
      <c r="D945" s="174">
        <v>5028</v>
      </c>
      <c r="E945" s="177">
        <v>50028</v>
      </c>
      <c r="F945" s="1" t="s">
        <v>196</v>
      </c>
      <c r="G945" s="1" t="s">
        <v>192</v>
      </c>
      <c r="H945" s="17">
        <v>110621</v>
      </c>
      <c r="I945" s="12">
        <v>54</v>
      </c>
      <c r="J945" s="1" t="s">
        <v>22</v>
      </c>
      <c r="K945" s="1" t="s">
        <v>8</v>
      </c>
      <c r="L945" s="4">
        <v>4</v>
      </c>
      <c r="N945" s="186">
        <v>0</v>
      </c>
      <c r="P945" s="14">
        <v>29.616299999999999</v>
      </c>
      <c r="R945" s="14">
        <v>27.4255</v>
      </c>
      <c r="T945" s="14">
        <v>8.1553000000000004</v>
      </c>
      <c r="V945" s="17">
        <v>173108</v>
      </c>
      <c r="X945" s="17">
        <v>184452</v>
      </c>
      <c r="Z945" s="17">
        <v>172752</v>
      </c>
      <c r="AB945" s="17">
        <v>11700</v>
      </c>
      <c r="AD945" s="17">
        <v>7674</v>
      </c>
      <c r="AF945" s="17">
        <v>5833</v>
      </c>
      <c r="AH945" s="17">
        <v>1841</v>
      </c>
      <c r="AJ945" s="17">
        <v>0</v>
      </c>
      <c r="AL945" s="17">
        <v>0</v>
      </c>
      <c r="AN945" s="17">
        <v>0</v>
      </c>
      <c r="AP945" s="172">
        <v>0</v>
      </c>
      <c r="AR945" s="17">
        <v>47570</v>
      </c>
      <c r="AT945" s="17">
        <v>1304633</v>
      </c>
      <c r="AV945" s="185">
        <v>69.599999999999994</v>
      </c>
      <c r="AW945" s="1" t="s">
        <v>5655</v>
      </c>
      <c r="AX945" s="1" t="str">
        <f t="shared" si="14"/>
        <v>No</v>
      </c>
    </row>
    <row r="946" spans="1:50" x14ac:dyDescent="0.2">
      <c r="A946" s="1" t="s">
        <v>949</v>
      </c>
      <c r="B946" s="1" t="s">
        <v>950</v>
      </c>
      <c r="C946" s="1" t="s">
        <v>20</v>
      </c>
      <c r="D946" s="174">
        <v>9205</v>
      </c>
      <c r="E946" s="177">
        <v>90205</v>
      </c>
      <c r="F946" s="1" t="s">
        <v>194</v>
      </c>
      <c r="G946" s="1" t="s">
        <v>192</v>
      </c>
      <c r="H946" s="17">
        <v>1723634</v>
      </c>
      <c r="I946" s="12">
        <v>54</v>
      </c>
      <c r="J946" s="1" t="s">
        <v>10</v>
      </c>
      <c r="K946" s="1" t="s">
        <v>12</v>
      </c>
      <c r="L946" s="4">
        <v>9</v>
      </c>
      <c r="N946" s="186">
        <v>0</v>
      </c>
      <c r="P946" s="14">
        <v>12.0532</v>
      </c>
      <c r="R946" s="14">
        <v>6.2388000000000003</v>
      </c>
      <c r="T946" s="14">
        <v>1.5396000000000001</v>
      </c>
      <c r="V946" s="17">
        <v>0</v>
      </c>
      <c r="X946" s="17">
        <v>199487</v>
      </c>
      <c r="Z946" s="17">
        <v>162718</v>
      </c>
      <c r="AB946" s="17">
        <v>36769</v>
      </c>
      <c r="AD946" s="17">
        <v>15410</v>
      </c>
      <c r="AF946" s="17">
        <v>13500</v>
      </c>
      <c r="AH946" s="17">
        <v>1910</v>
      </c>
      <c r="AJ946" s="17">
        <v>0</v>
      </c>
      <c r="AL946" s="17">
        <v>0</v>
      </c>
      <c r="AN946" s="17">
        <v>0</v>
      </c>
      <c r="AP946" s="172">
        <v>0</v>
      </c>
      <c r="AR946" s="17">
        <v>20784</v>
      </c>
      <c r="AT946" s="17">
        <v>129667</v>
      </c>
      <c r="AV946" s="185">
        <v>0</v>
      </c>
      <c r="AW946" s="1" t="s">
        <v>5655</v>
      </c>
      <c r="AX946" s="1" t="str">
        <f t="shared" si="14"/>
        <v>No</v>
      </c>
    </row>
    <row r="947" spans="1:50" x14ac:dyDescent="0.2">
      <c r="A947" s="1" t="s">
        <v>521</v>
      </c>
      <c r="B947" s="1" t="s">
        <v>522</v>
      </c>
      <c r="C947" s="1" t="s">
        <v>91</v>
      </c>
      <c r="D947" s="174">
        <v>3007</v>
      </c>
      <c r="E947" s="177">
        <v>30007</v>
      </c>
      <c r="F947" s="1" t="s">
        <v>520</v>
      </c>
      <c r="G947" s="1" t="s">
        <v>192</v>
      </c>
      <c r="H947" s="17">
        <v>210111</v>
      </c>
      <c r="I947" s="12">
        <v>54</v>
      </c>
      <c r="J947" s="1" t="s">
        <v>22</v>
      </c>
      <c r="K947" s="1" t="s">
        <v>8</v>
      </c>
      <c r="L947" s="4">
        <v>1</v>
      </c>
      <c r="N947" s="186">
        <v>0</v>
      </c>
      <c r="P947" s="14">
        <v>33.045499999999997</v>
      </c>
      <c r="R947" s="14">
        <v>49.320099999999996</v>
      </c>
      <c r="T947" s="14">
        <v>4.8438999999999997</v>
      </c>
      <c r="V947" s="17">
        <v>40734</v>
      </c>
      <c r="X947" s="17">
        <v>43146</v>
      </c>
      <c r="Z947" s="17">
        <v>40646</v>
      </c>
      <c r="AB947" s="17">
        <v>2500</v>
      </c>
      <c r="AD947" s="17">
        <v>1341</v>
      </c>
      <c r="AF947" s="17">
        <v>1230</v>
      </c>
      <c r="AH947" s="17">
        <v>111</v>
      </c>
      <c r="AJ947" s="17">
        <v>0</v>
      </c>
      <c r="AL947" s="17">
        <v>0</v>
      </c>
      <c r="AN947" s="17">
        <v>0</v>
      </c>
      <c r="AP947" s="172">
        <v>0</v>
      </c>
      <c r="AR947" s="17">
        <v>5958</v>
      </c>
      <c r="AT947" s="17">
        <v>293849</v>
      </c>
      <c r="AV947" s="185">
        <v>95</v>
      </c>
      <c r="AW947" s="1" t="s">
        <v>5655</v>
      </c>
      <c r="AX947" s="1" t="str">
        <f t="shared" si="14"/>
        <v>No</v>
      </c>
    </row>
    <row r="948" spans="1:50" x14ac:dyDescent="0.2">
      <c r="A948" s="1" t="s">
        <v>6026</v>
      </c>
      <c r="B948" s="1" t="s">
        <v>776</v>
      </c>
      <c r="C948" s="1" t="s">
        <v>56</v>
      </c>
      <c r="D948" s="174">
        <v>5028</v>
      </c>
      <c r="E948" s="177">
        <v>50028</v>
      </c>
      <c r="F948" s="1" t="s">
        <v>196</v>
      </c>
      <c r="G948" s="1" t="s">
        <v>192</v>
      </c>
      <c r="H948" s="17">
        <v>110621</v>
      </c>
      <c r="I948" s="12">
        <v>54</v>
      </c>
      <c r="J948" s="1" t="s">
        <v>11</v>
      </c>
      <c r="K948" s="1" t="s">
        <v>8</v>
      </c>
      <c r="L948" s="4">
        <v>27</v>
      </c>
      <c r="N948" s="186">
        <v>0</v>
      </c>
      <c r="P948" s="14">
        <v>13.3597</v>
      </c>
      <c r="R948" s="14">
        <v>3.0691999999999999</v>
      </c>
      <c r="T948" s="14">
        <v>16.8965</v>
      </c>
      <c r="V948" s="17">
        <v>1285770</v>
      </c>
      <c r="X948" s="17">
        <v>1357640</v>
      </c>
      <c r="Z948" s="17">
        <v>1283305</v>
      </c>
      <c r="AB948" s="17">
        <v>74335</v>
      </c>
      <c r="AC948" s="12" t="s">
        <v>101</v>
      </c>
      <c r="AD948" s="17">
        <v>107039</v>
      </c>
      <c r="AF948" s="17">
        <v>96058</v>
      </c>
      <c r="AH948" s="17">
        <v>10981</v>
      </c>
      <c r="AJ948" s="17">
        <v>0</v>
      </c>
      <c r="AL948" s="17">
        <v>0</v>
      </c>
      <c r="AN948" s="17">
        <v>0</v>
      </c>
      <c r="AP948" s="172">
        <v>0</v>
      </c>
      <c r="AR948" s="17">
        <v>1623048</v>
      </c>
      <c r="AT948" s="17">
        <v>4981421</v>
      </c>
      <c r="AV948" s="185">
        <v>131.1</v>
      </c>
      <c r="AW948" s="1" t="s">
        <v>5655</v>
      </c>
      <c r="AX948" s="1" t="str">
        <f t="shared" si="14"/>
        <v>Yes</v>
      </c>
    </row>
    <row r="949" spans="1:50" x14ac:dyDescent="0.2">
      <c r="A949" s="1" t="s">
        <v>949</v>
      </c>
      <c r="B949" s="1" t="s">
        <v>950</v>
      </c>
      <c r="C949" s="1" t="s">
        <v>20</v>
      </c>
      <c r="D949" s="174">
        <v>9205</v>
      </c>
      <c r="E949" s="177">
        <v>90205</v>
      </c>
      <c r="F949" s="1" t="s">
        <v>194</v>
      </c>
      <c r="G949" s="1" t="s">
        <v>192</v>
      </c>
      <c r="H949" s="17">
        <v>1723634</v>
      </c>
      <c r="I949" s="12">
        <v>54</v>
      </c>
      <c r="J949" s="1" t="s">
        <v>22</v>
      </c>
      <c r="K949" s="1" t="s">
        <v>12</v>
      </c>
      <c r="L949" s="4">
        <v>26</v>
      </c>
      <c r="N949" s="186">
        <v>0</v>
      </c>
      <c r="P949" s="14">
        <v>18.414400000000001</v>
      </c>
      <c r="R949" s="14">
        <v>12.875</v>
      </c>
      <c r="T949" s="14">
        <v>20.029199999999999</v>
      </c>
      <c r="V949" s="17">
        <v>348000</v>
      </c>
      <c r="X949" s="17">
        <v>667833</v>
      </c>
      <c r="Z949" s="17">
        <v>347829</v>
      </c>
      <c r="AB949" s="17">
        <v>320004</v>
      </c>
      <c r="AD949" s="17">
        <v>29982</v>
      </c>
      <c r="AF949" s="17">
        <v>18889</v>
      </c>
      <c r="AH949" s="17">
        <v>11093</v>
      </c>
      <c r="AJ949" s="17">
        <v>0</v>
      </c>
      <c r="AL949" s="17">
        <v>0</v>
      </c>
      <c r="AN949" s="17">
        <v>0</v>
      </c>
      <c r="AP949" s="172">
        <v>0</v>
      </c>
      <c r="AR949" s="17">
        <v>378332</v>
      </c>
      <c r="AT949" s="17">
        <v>4871029</v>
      </c>
      <c r="AV949" s="185">
        <v>177.8</v>
      </c>
      <c r="AW949" s="1" t="s">
        <v>5655</v>
      </c>
      <c r="AX949" s="1" t="str">
        <f t="shared" si="14"/>
        <v>No</v>
      </c>
    </row>
    <row r="950" spans="1:50" x14ac:dyDescent="0.2">
      <c r="A950" s="1" t="s">
        <v>2587</v>
      </c>
      <c r="B950" s="1" t="s">
        <v>796</v>
      </c>
      <c r="C950" s="1" t="s">
        <v>60</v>
      </c>
      <c r="D950" s="174" t="s">
        <v>2588</v>
      </c>
      <c r="E950" s="177" t="s">
        <v>2589</v>
      </c>
      <c r="F950" s="1" t="s">
        <v>242</v>
      </c>
      <c r="G950" s="1" t="s">
        <v>229</v>
      </c>
      <c r="H950" s="17">
        <v>0</v>
      </c>
      <c r="I950" s="12">
        <v>53</v>
      </c>
      <c r="J950" s="1" t="s">
        <v>10</v>
      </c>
      <c r="K950" s="1" t="s">
        <v>8</v>
      </c>
      <c r="L950" s="4">
        <v>53</v>
      </c>
      <c r="N950" s="186">
        <v>0</v>
      </c>
      <c r="P950" s="14">
        <v>28.2544</v>
      </c>
      <c r="R950" s="14">
        <v>0</v>
      </c>
      <c r="T950" s="14">
        <v>1.9179999999999999</v>
      </c>
      <c r="V950" s="17">
        <v>0</v>
      </c>
      <c r="X950" s="17">
        <v>0</v>
      </c>
      <c r="Z950" s="17">
        <v>1959158</v>
      </c>
      <c r="AB950" s="17">
        <v>0</v>
      </c>
      <c r="AD950" s="17">
        <v>0</v>
      </c>
      <c r="AF950" s="17">
        <v>69340</v>
      </c>
      <c r="AH950" s="17">
        <v>0</v>
      </c>
      <c r="AJ950" s="17">
        <v>0</v>
      </c>
      <c r="AL950" s="17">
        <v>0</v>
      </c>
      <c r="AN950" s="17">
        <v>0</v>
      </c>
      <c r="AP950" s="172">
        <v>0</v>
      </c>
      <c r="AR950" s="17">
        <v>132992</v>
      </c>
      <c r="AT950" s="17">
        <v>0</v>
      </c>
      <c r="AV950" s="185">
        <v>0</v>
      </c>
      <c r="AW950" s="1" t="s">
        <v>5655</v>
      </c>
      <c r="AX950" s="1" t="str">
        <f t="shared" si="14"/>
        <v>No</v>
      </c>
    </row>
    <row r="951" spans="1:50" x14ac:dyDescent="0.2">
      <c r="A951" s="1" t="s">
        <v>6028</v>
      </c>
      <c r="B951" s="1" t="s">
        <v>324</v>
      </c>
      <c r="C951" s="1" t="s">
        <v>73</v>
      </c>
      <c r="D951" s="174">
        <v>2003</v>
      </c>
      <c r="E951" s="177">
        <v>20003</v>
      </c>
      <c r="F951" s="1" t="s">
        <v>194</v>
      </c>
      <c r="G951" s="1" t="s">
        <v>192</v>
      </c>
      <c r="H951" s="17">
        <v>158084</v>
      </c>
      <c r="I951" s="12">
        <v>53</v>
      </c>
      <c r="J951" s="1" t="s">
        <v>10</v>
      </c>
      <c r="K951" s="1" t="s">
        <v>8</v>
      </c>
      <c r="L951" s="4">
        <v>7</v>
      </c>
      <c r="N951" s="186">
        <v>0</v>
      </c>
      <c r="P951" s="14">
        <v>13.382099999999999</v>
      </c>
      <c r="R951" s="14">
        <v>10.704599999999999</v>
      </c>
      <c r="T951" s="14">
        <v>1.6400999999999999</v>
      </c>
      <c r="V951" s="17">
        <v>0</v>
      </c>
      <c r="X951" s="17">
        <v>215780</v>
      </c>
      <c r="Z951" s="17">
        <v>174811</v>
      </c>
      <c r="AB951" s="17">
        <v>40969</v>
      </c>
      <c r="AD951" s="17">
        <v>14885</v>
      </c>
      <c r="AF951" s="17">
        <v>13063</v>
      </c>
      <c r="AH951" s="17">
        <v>1822</v>
      </c>
      <c r="AJ951" s="17">
        <v>0</v>
      </c>
      <c r="AL951" s="17">
        <v>0</v>
      </c>
      <c r="AN951" s="17">
        <v>0</v>
      </c>
      <c r="AP951" s="172">
        <v>0</v>
      </c>
      <c r="AR951" s="17">
        <v>21425</v>
      </c>
      <c r="AT951" s="17">
        <v>229345</v>
      </c>
      <c r="AV951" s="185">
        <v>0</v>
      </c>
      <c r="AW951" s="1" t="s">
        <v>5655</v>
      </c>
      <c r="AX951" s="1" t="str">
        <f t="shared" si="14"/>
        <v>No</v>
      </c>
    </row>
    <row r="952" spans="1:50" x14ac:dyDescent="0.2">
      <c r="A952" s="1" t="s">
        <v>329</v>
      </c>
      <c r="B952" s="1" t="s">
        <v>330</v>
      </c>
      <c r="C952" s="1" t="s">
        <v>81</v>
      </c>
      <c r="D952" s="174">
        <v>3012</v>
      </c>
      <c r="E952" s="177">
        <v>30012</v>
      </c>
      <c r="F952" s="1" t="s">
        <v>196</v>
      </c>
      <c r="G952" s="1" t="s">
        <v>192</v>
      </c>
      <c r="H952" s="17">
        <v>69014</v>
      </c>
      <c r="I952" s="12">
        <v>53</v>
      </c>
      <c r="J952" s="1" t="s">
        <v>10</v>
      </c>
      <c r="K952" s="1" t="s">
        <v>8</v>
      </c>
      <c r="L952" s="4">
        <v>19</v>
      </c>
      <c r="N952" s="186">
        <v>0</v>
      </c>
      <c r="P952" s="14">
        <v>16.651900000000001</v>
      </c>
      <c r="R952" s="14">
        <v>11.658300000000001</v>
      </c>
      <c r="T952" s="14">
        <v>2.7786</v>
      </c>
      <c r="V952" s="17">
        <v>0</v>
      </c>
      <c r="X952" s="17">
        <v>482425</v>
      </c>
      <c r="Z952" s="17">
        <v>382162</v>
      </c>
      <c r="AB952" s="17">
        <v>100263</v>
      </c>
      <c r="AD952" s="17">
        <v>27332</v>
      </c>
      <c r="AF952" s="17">
        <v>22950</v>
      </c>
      <c r="AH952" s="17">
        <v>4382</v>
      </c>
      <c r="AJ952" s="17">
        <v>0</v>
      </c>
      <c r="AL952" s="17">
        <v>0</v>
      </c>
      <c r="AN952" s="17">
        <v>0</v>
      </c>
      <c r="AP952" s="172">
        <v>0</v>
      </c>
      <c r="AR952" s="17">
        <v>63768</v>
      </c>
      <c r="AT952" s="17">
        <v>743424</v>
      </c>
      <c r="AV952" s="185">
        <v>0</v>
      </c>
      <c r="AW952" s="1" t="s">
        <v>5655</v>
      </c>
      <c r="AX952" s="1" t="str">
        <f t="shared" si="14"/>
        <v>No</v>
      </c>
    </row>
    <row r="953" spans="1:50" x14ac:dyDescent="0.2">
      <c r="A953" s="1" t="s">
        <v>6028</v>
      </c>
      <c r="B953" s="1" t="s">
        <v>324</v>
      </c>
      <c r="C953" s="1" t="s">
        <v>73</v>
      </c>
      <c r="D953" s="174">
        <v>2003</v>
      </c>
      <c r="E953" s="177">
        <v>20003</v>
      </c>
      <c r="F953" s="1" t="s">
        <v>194</v>
      </c>
      <c r="G953" s="1" t="s">
        <v>192</v>
      </c>
      <c r="H953" s="17">
        <v>158084</v>
      </c>
      <c r="I953" s="12">
        <v>53</v>
      </c>
      <c r="J953" s="1" t="s">
        <v>11</v>
      </c>
      <c r="K953" s="1" t="s">
        <v>8</v>
      </c>
      <c r="L953" s="4">
        <v>36</v>
      </c>
      <c r="N953" s="186">
        <v>0</v>
      </c>
      <c r="P953" s="14">
        <v>11.880699999999999</v>
      </c>
      <c r="R953" s="14">
        <v>3.5994000000000002</v>
      </c>
      <c r="T953" s="14">
        <v>20.035299999999999</v>
      </c>
      <c r="V953" s="17">
        <v>1149689</v>
      </c>
      <c r="X953" s="17">
        <v>1256143</v>
      </c>
      <c r="Z953" s="17">
        <v>1157919</v>
      </c>
      <c r="AB953" s="17">
        <v>98224</v>
      </c>
      <c r="AD953" s="17">
        <v>106037</v>
      </c>
      <c r="AF953" s="17">
        <v>97462</v>
      </c>
      <c r="AH953" s="17">
        <v>8575</v>
      </c>
      <c r="AJ953" s="17">
        <v>0</v>
      </c>
      <c r="AL953" s="17">
        <v>0</v>
      </c>
      <c r="AN953" s="17">
        <v>0</v>
      </c>
      <c r="AP953" s="172">
        <v>0</v>
      </c>
      <c r="AR953" s="17">
        <v>1952682</v>
      </c>
      <c r="AT953" s="17">
        <v>7028557</v>
      </c>
      <c r="AV953" s="185">
        <v>311.5</v>
      </c>
      <c r="AW953" s="1" t="s">
        <v>5655</v>
      </c>
      <c r="AX953" s="1" t="str">
        <f t="shared" si="14"/>
        <v>No</v>
      </c>
    </row>
    <row r="954" spans="1:50" x14ac:dyDescent="0.2">
      <c r="A954" s="1" t="s">
        <v>329</v>
      </c>
      <c r="B954" s="1" t="s">
        <v>330</v>
      </c>
      <c r="C954" s="1" t="s">
        <v>81</v>
      </c>
      <c r="D954" s="174">
        <v>3012</v>
      </c>
      <c r="E954" s="177">
        <v>30012</v>
      </c>
      <c r="F954" s="1" t="s">
        <v>196</v>
      </c>
      <c r="G954" s="1" t="s">
        <v>192</v>
      </c>
      <c r="H954" s="17">
        <v>69014</v>
      </c>
      <c r="I954" s="12">
        <v>53</v>
      </c>
      <c r="J954" s="1" t="s">
        <v>11</v>
      </c>
      <c r="K954" s="1" t="s">
        <v>8</v>
      </c>
      <c r="L954" s="4">
        <v>32</v>
      </c>
      <c r="N954" s="186">
        <v>0</v>
      </c>
      <c r="P954" s="14">
        <v>13.254099999999999</v>
      </c>
      <c r="R954" s="14">
        <v>3.39</v>
      </c>
      <c r="T954" s="14">
        <v>13.162100000000001</v>
      </c>
      <c r="V954" s="17">
        <v>1040856</v>
      </c>
      <c r="X954" s="17">
        <v>1110443</v>
      </c>
      <c r="Z954" s="17">
        <v>1043996</v>
      </c>
      <c r="AB954" s="17">
        <v>66447</v>
      </c>
      <c r="AD954" s="17">
        <v>82849</v>
      </c>
      <c r="AF954" s="17">
        <v>78768</v>
      </c>
      <c r="AH954" s="17">
        <v>4081</v>
      </c>
      <c r="AJ954" s="17">
        <v>0</v>
      </c>
      <c r="AL954" s="17">
        <v>0</v>
      </c>
      <c r="AN954" s="17">
        <v>0</v>
      </c>
      <c r="AP954" s="172">
        <v>0</v>
      </c>
      <c r="AR954" s="17">
        <v>1036753</v>
      </c>
      <c r="AT954" s="17">
        <v>3514593</v>
      </c>
      <c r="AV954" s="185">
        <v>239</v>
      </c>
      <c r="AW954" s="1" t="s">
        <v>5655</v>
      </c>
      <c r="AX954" s="1" t="str">
        <f t="shared" si="14"/>
        <v>No</v>
      </c>
    </row>
    <row r="955" spans="1:50" x14ac:dyDescent="0.2">
      <c r="A955" s="1" t="s">
        <v>6028</v>
      </c>
      <c r="B955" s="1" t="s">
        <v>324</v>
      </c>
      <c r="C955" s="1" t="s">
        <v>73</v>
      </c>
      <c r="D955" s="174">
        <v>2003</v>
      </c>
      <c r="E955" s="177">
        <v>20003</v>
      </c>
      <c r="F955" s="1" t="s">
        <v>194</v>
      </c>
      <c r="G955" s="1" t="s">
        <v>192</v>
      </c>
      <c r="H955" s="17">
        <v>158084</v>
      </c>
      <c r="I955" s="12">
        <v>53</v>
      </c>
      <c r="J955" s="1" t="s">
        <v>10</v>
      </c>
      <c r="K955" s="1" t="s">
        <v>12</v>
      </c>
      <c r="L955" s="4">
        <v>10</v>
      </c>
      <c r="N955" s="186">
        <v>0</v>
      </c>
      <c r="P955" s="14">
        <v>11.8515</v>
      </c>
      <c r="R955" s="14">
        <v>6.5774999999999997</v>
      </c>
      <c r="T955" s="14">
        <v>2.4621</v>
      </c>
      <c r="V955" s="17">
        <v>0</v>
      </c>
      <c r="X955" s="17">
        <v>330525</v>
      </c>
      <c r="Z955" s="17">
        <v>288678</v>
      </c>
      <c r="AB955" s="17">
        <v>41847</v>
      </c>
      <c r="AD955" s="17">
        <v>26875</v>
      </c>
      <c r="AF955" s="17">
        <v>24358</v>
      </c>
      <c r="AH955" s="17">
        <v>2517</v>
      </c>
      <c r="AJ955" s="17">
        <v>0</v>
      </c>
      <c r="AL955" s="17">
        <v>0</v>
      </c>
      <c r="AN955" s="17">
        <v>0</v>
      </c>
      <c r="AP955" s="172">
        <v>0</v>
      </c>
      <c r="AR955" s="17">
        <v>59973</v>
      </c>
      <c r="AT955" s="17">
        <v>394472</v>
      </c>
      <c r="AV955" s="185">
        <v>0</v>
      </c>
      <c r="AW955" s="1" t="s">
        <v>5655</v>
      </c>
      <c r="AX955" s="1" t="str">
        <f t="shared" si="14"/>
        <v>No</v>
      </c>
    </row>
    <row r="956" spans="1:50" x14ac:dyDescent="0.2">
      <c r="A956" s="1" t="s">
        <v>329</v>
      </c>
      <c r="B956" s="1" t="s">
        <v>330</v>
      </c>
      <c r="C956" s="1" t="s">
        <v>81</v>
      </c>
      <c r="D956" s="174">
        <v>3012</v>
      </c>
      <c r="E956" s="177">
        <v>30012</v>
      </c>
      <c r="F956" s="1" t="s">
        <v>196</v>
      </c>
      <c r="G956" s="1" t="s">
        <v>192</v>
      </c>
      <c r="H956" s="17">
        <v>69014</v>
      </c>
      <c r="I956" s="12">
        <v>53</v>
      </c>
      <c r="J956" s="1" t="s">
        <v>82</v>
      </c>
      <c r="K956" s="1" t="s">
        <v>8</v>
      </c>
      <c r="L956" s="4">
        <v>2</v>
      </c>
      <c r="N956" s="186">
        <v>2</v>
      </c>
      <c r="P956" s="14">
        <v>2.5356999999999998</v>
      </c>
      <c r="R956" s="14">
        <v>0.17</v>
      </c>
      <c r="T956" s="14">
        <v>65.664500000000004</v>
      </c>
      <c r="V956" s="17">
        <v>1988</v>
      </c>
      <c r="X956" s="17">
        <v>1988</v>
      </c>
      <c r="Z956" s="17">
        <v>1988</v>
      </c>
      <c r="AB956" s="17">
        <v>0</v>
      </c>
      <c r="AD956" s="17">
        <v>784</v>
      </c>
      <c r="AF956" s="17">
        <v>784</v>
      </c>
      <c r="AH956" s="17">
        <v>0</v>
      </c>
      <c r="AJ956" s="17">
        <v>1988</v>
      </c>
      <c r="AL956" s="17">
        <v>1988</v>
      </c>
      <c r="AN956" s="17">
        <v>784</v>
      </c>
      <c r="AP956" s="172">
        <v>784</v>
      </c>
      <c r="AR956" s="17">
        <v>51481</v>
      </c>
      <c r="AT956" s="17">
        <v>8752</v>
      </c>
      <c r="AV956" s="185">
        <v>0.34</v>
      </c>
      <c r="AW956" s="1" t="s">
        <v>5655</v>
      </c>
      <c r="AX956" s="1" t="str">
        <f t="shared" si="14"/>
        <v>No</v>
      </c>
    </row>
    <row r="957" spans="1:50" x14ac:dyDescent="0.2">
      <c r="A957" s="1" t="s">
        <v>6027</v>
      </c>
      <c r="B957" s="1" t="s">
        <v>812</v>
      </c>
      <c r="C957" s="1" t="s">
        <v>31</v>
      </c>
      <c r="D957" s="174">
        <v>8106</v>
      </c>
      <c r="E957" s="177">
        <v>80106</v>
      </c>
      <c r="F957" s="1" t="s">
        <v>260</v>
      </c>
      <c r="G957" s="1" t="s">
        <v>192</v>
      </c>
      <c r="H957" s="17">
        <v>264465</v>
      </c>
      <c r="I957" s="12">
        <v>53</v>
      </c>
      <c r="J957" s="1" t="s">
        <v>13</v>
      </c>
      <c r="K957" s="1" t="s">
        <v>8</v>
      </c>
      <c r="L957" s="4">
        <v>53</v>
      </c>
      <c r="N957" s="186">
        <v>0</v>
      </c>
      <c r="P957" s="14">
        <v>46.390099999999997</v>
      </c>
      <c r="R957" s="14">
        <v>43.854599999999998</v>
      </c>
      <c r="T957" s="14">
        <v>2.7673999999999999</v>
      </c>
      <c r="V957" s="17">
        <v>0</v>
      </c>
      <c r="X957" s="17">
        <v>1271554</v>
      </c>
      <c r="Z957" s="17">
        <v>1271554</v>
      </c>
      <c r="AB957" s="17">
        <v>0</v>
      </c>
      <c r="AD957" s="17">
        <v>27410</v>
      </c>
      <c r="AF957" s="17">
        <v>27410</v>
      </c>
      <c r="AH957" s="17">
        <v>0</v>
      </c>
      <c r="AJ957" s="17">
        <v>0</v>
      </c>
      <c r="AL957" s="17">
        <v>0</v>
      </c>
      <c r="AN957" s="17">
        <v>0</v>
      </c>
      <c r="AP957" s="172">
        <v>0</v>
      </c>
      <c r="AR957" s="17">
        <v>75854</v>
      </c>
      <c r="AT957" s="17">
        <v>3326548</v>
      </c>
      <c r="AV957" s="185">
        <v>0</v>
      </c>
      <c r="AW957" s="1" t="s">
        <v>5655</v>
      </c>
      <c r="AX957" s="1" t="str">
        <f t="shared" si="14"/>
        <v>No</v>
      </c>
    </row>
    <row r="958" spans="1:50" x14ac:dyDescent="0.2">
      <c r="A958" s="1" t="s">
        <v>292</v>
      </c>
      <c r="B958" s="1" t="s">
        <v>293</v>
      </c>
      <c r="C958" s="1" t="s">
        <v>55</v>
      </c>
      <c r="D958" s="174">
        <v>5029</v>
      </c>
      <c r="E958" s="177">
        <v>50029</v>
      </c>
      <c r="F958" s="1" t="s">
        <v>196</v>
      </c>
      <c r="G958" s="1" t="s">
        <v>192</v>
      </c>
      <c r="H958" s="17">
        <v>70585</v>
      </c>
      <c r="I958" s="12">
        <v>52</v>
      </c>
      <c r="J958" s="1" t="s">
        <v>11</v>
      </c>
      <c r="K958" s="1" t="s">
        <v>8</v>
      </c>
      <c r="L958" s="4">
        <v>38</v>
      </c>
      <c r="N958" s="186">
        <v>0</v>
      </c>
      <c r="P958" s="14">
        <v>20.9298</v>
      </c>
      <c r="R958" s="14">
        <v>6.7859999999999996</v>
      </c>
      <c r="T958" s="14">
        <v>9.968</v>
      </c>
      <c r="V958" s="17">
        <v>1005326</v>
      </c>
      <c r="X958" s="17">
        <v>1006345</v>
      </c>
      <c r="Z958" s="17">
        <v>1005176</v>
      </c>
      <c r="AB958" s="17">
        <v>1169</v>
      </c>
      <c r="AD958" s="17">
        <v>48071</v>
      </c>
      <c r="AF958" s="17">
        <v>48026</v>
      </c>
      <c r="AH958" s="17">
        <v>45</v>
      </c>
      <c r="AJ958" s="17">
        <v>0</v>
      </c>
      <c r="AL958" s="17">
        <v>0</v>
      </c>
      <c r="AN958" s="17">
        <v>0</v>
      </c>
      <c r="AP958" s="172">
        <v>0</v>
      </c>
      <c r="AR958" s="17">
        <v>478721</v>
      </c>
      <c r="AT958" s="17">
        <v>3248592</v>
      </c>
      <c r="AV958" s="185">
        <v>604</v>
      </c>
      <c r="AW958" s="1" t="s">
        <v>5655</v>
      </c>
      <c r="AX958" s="1" t="str">
        <f t="shared" si="14"/>
        <v>No</v>
      </c>
    </row>
    <row r="959" spans="1:50" x14ac:dyDescent="0.2">
      <c r="A959" s="1" t="s">
        <v>6031</v>
      </c>
      <c r="B959" s="1" t="s">
        <v>812</v>
      </c>
      <c r="C959" s="1" t="s">
        <v>31</v>
      </c>
      <c r="D959" s="174">
        <v>8011</v>
      </c>
      <c r="E959" s="177">
        <v>80011</v>
      </c>
      <c r="F959" s="1" t="s">
        <v>194</v>
      </c>
      <c r="G959" s="1" t="s">
        <v>192</v>
      </c>
      <c r="H959" s="17">
        <v>264465</v>
      </c>
      <c r="I959" s="12">
        <v>52</v>
      </c>
      <c r="J959" s="1" t="s">
        <v>11</v>
      </c>
      <c r="K959" s="1" t="s">
        <v>8</v>
      </c>
      <c r="L959" s="4">
        <v>32</v>
      </c>
      <c r="N959" s="186">
        <v>0</v>
      </c>
      <c r="P959" s="14">
        <v>13.148400000000001</v>
      </c>
      <c r="R959" s="14">
        <v>3.1408999999999998</v>
      </c>
      <c r="T959" s="14">
        <v>29.340299999999999</v>
      </c>
      <c r="V959" s="17">
        <v>1309991</v>
      </c>
      <c r="X959" s="17">
        <v>1431595</v>
      </c>
      <c r="Z959" s="17">
        <v>1307947</v>
      </c>
      <c r="AB959" s="17">
        <v>123648</v>
      </c>
      <c r="AD959" s="17">
        <v>104895</v>
      </c>
      <c r="AF959" s="17">
        <v>99476</v>
      </c>
      <c r="AH959" s="17">
        <v>5419</v>
      </c>
      <c r="AJ959" s="17">
        <v>0</v>
      </c>
      <c r="AL959" s="17">
        <v>0</v>
      </c>
      <c r="AN959" s="17">
        <v>0</v>
      </c>
      <c r="AP959" s="172">
        <v>0</v>
      </c>
      <c r="AR959" s="17">
        <v>2918654</v>
      </c>
      <c r="AT959" s="17">
        <v>9167118</v>
      </c>
      <c r="AV959" s="185">
        <v>220.76</v>
      </c>
      <c r="AW959" s="1" t="s">
        <v>5655</v>
      </c>
      <c r="AX959" s="1" t="str">
        <f t="shared" si="14"/>
        <v>No</v>
      </c>
    </row>
    <row r="960" spans="1:50" x14ac:dyDescent="0.2">
      <c r="A960" s="1" t="s">
        <v>6029</v>
      </c>
      <c r="B960" s="1" t="s">
        <v>597</v>
      </c>
      <c r="C960" s="1" t="s">
        <v>20</v>
      </c>
      <c r="D960" s="174">
        <v>9173</v>
      </c>
      <c r="E960" s="177">
        <v>90173</v>
      </c>
      <c r="F960" s="1" t="s">
        <v>196</v>
      </c>
      <c r="G960" s="1" t="s">
        <v>192</v>
      </c>
      <c r="H960" s="17">
        <v>136969</v>
      </c>
      <c r="I960" s="12">
        <v>52</v>
      </c>
      <c r="J960" s="1" t="s">
        <v>11</v>
      </c>
      <c r="K960" s="1" t="s">
        <v>12</v>
      </c>
      <c r="L960" s="4">
        <v>37</v>
      </c>
      <c r="N960" s="186">
        <v>0</v>
      </c>
      <c r="P960" s="14">
        <v>14.775499999999999</v>
      </c>
      <c r="R960" s="14">
        <v>6.2154999999999996</v>
      </c>
      <c r="T960" s="14">
        <v>7.0552000000000001</v>
      </c>
      <c r="V960" s="17">
        <v>1698282</v>
      </c>
      <c r="X960" s="17">
        <v>1974881</v>
      </c>
      <c r="Z960" s="17">
        <v>1747852</v>
      </c>
      <c r="AB960" s="17">
        <v>227029</v>
      </c>
      <c r="AD960" s="17">
        <v>126750</v>
      </c>
      <c r="AF960" s="17">
        <v>118294</v>
      </c>
      <c r="AH960" s="17">
        <v>8456</v>
      </c>
      <c r="AJ960" s="17">
        <v>0</v>
      </c>
      <c r="AL960" s="17">
        <v>0</v>
      </c>
      <c r="AN960" s="17">
        <v>0</v>
      </c>
      <c r="AP960" s="172">
        <v>0</v>
      </c>
      <c r="AR960" s="17">
        <v>834591</v>
      </c>
      <c r="AT960" s="17">
        <v>5187369</v>
      </c>
      <c r="AV960" s="185">
        <v>387.5</v>
      </c>
      <c r="AW960" s="1" t="s">
        <v>5655</v>
      </c>
      <c r="AX960" s="1" t="str">
        <f t="shared" si="14"/>
        <v>No</v>
      </c>
    </row>
    <row r="961" spans="1:50" x14ac:dyDescent="0.2">
      <c r="A961" s="1" t="s">
        <v>6031</v>
      </c>
      <c r="B961" s="1" t="s">
        <v>812</v>
      </c>
      <c r="C961" s="1" t="s">
        <v>31</v>
      </c>
      <c r="D961" s="174">
        <v>8011</v>
      </c>
      <c r="E961" s="177">
        <v>80011</v>
      </c>
      <c r="F961" s="1" t="s">
        <v>194</v>
      </c>
      <c r="G961" s="1" t="s">
        <v>192</v>
      </c>
      <c r="H961" s="17">
        <v>264465</v>
      </c>
      <c r="I961" s="12">
        <v>52</v>
      </c>
      <c r="J961" s="1" t="s">
        <v>26</v>
      </c>
      <c r="K961" s="1" t="s">
        <v>8</v>
      </c>
      <c r="L961" s="4">
        <v>6</v>
      </c>
      <c r="N961" s="186">
        <v>0</v>
      </c>
      <c r="P961" s="14">
        <v>10.2738</v>
      </c>
      <c r="R961" s="14">
        <v>2.5226999999999999</v>
      </c>
      <c r="T961" s="14">
        <v>48.018799999999999</v>
      </c>
      <c r="V961" s="17">
        <v>315000</v>
      </c>
      <c r="X961" s="17">
        <v>331788</v>
      </c>
      <c r="Z961" s="17">
        <v>314091</v>
      </c>
      <c r="AB961" s="17">
        <v>17697</v>
      </c>
      <c r="AD961" s="17">
        <v>31356</v>
      </c>
      <c r="AF961" s="17">
        <v>30572</v>
      </c>
      <c r="AH961" s="17">
        <v>784</v>
      </c>
      <c r="AJ961" s="17">
        <v>0</v>
      </c>
      <c r="AL961" s="17">
        <v>0</v>
      </c>
      <c r="AN961" s="17">
        <v>0</v>
      </c>
      <c r="AP961" s="172">
        <v>0</v>
      </c>
      <c r="AR961" s="17">
        <v>1468030</v>
      </c>
      <c r="AT961" s="17">
        <v>3703451</v>
      </c>
      <c r="AV961" s="185">
        <v>9.84</v>
      </c>
      <c r="AW961" s="1" t="s">
        <v>5655</v>
      </c>
      <c r="AX961" s="1" t="str">
        <f t="shared" si="14"/>
        <v>No</v>
      </c>
    </row>
    <row r="962" spans="1:50" x14ac:dyDescent="0.2">
      <c r="A962" s="1" t="s">
        <v>6031</v>
      </c>
      <c r="B962" s="1" t="s">
        <v>812</v>
      </c>
      <c r="C962" s="1" t="s">
        <v>31</v>
      </c>
      <c r="D962" s="174">
        <v>8011</v>
      </c>
      <c r="E962" s="177">
        <v>80011</v>
      </c>
      <c r="F962" s="1" t="s">
        <v>194</v>
      </c>
      <c r="G962" s="1" t="s">
        <v>192</v>
      </c>
      <c r="H962" s="17">
        <v>264465</v>
      </c>
      <c r="I962" s="12">
        <v>52</v>
      </c>
      <c r="J962" s="1" t="s">
        <v>15</v>
      </c>
      <c r="K962" s="1" t="s">
        <v>12</v>
      </c>
      <c r="L962" s="4">
        <v>10</v>
      </c>
      <c r="N962" s="186">
        <v>0</v>
      </c>
      <c r="P962" s="14">
        <v>12.300700000000001</v>
      </c>
      <c r="R962" s="14">
        <v>4.6116999999999999</v>
      </c>
      <c r="T962" s="14">
        <v>1.8834</v>
      </c>
      <c r="V962" s="17">
        <v>0</v>
      </c>
      <c r="X962" s="17">
        <v>0</v>
      </c>
      <c r="Z962" s="17">
        <v>196492</v>
      </c>
      <c r="AB962" s="17">
        <v>0</v>
      </c>
      <c r="AD962" s="17">
        <v>0</v>
      </c>
      <c r="AF962" s="17">
        <v>15974</v>
      </c>
      <c r="AH962" s="17">
        <v>0</v>
      </c>
      <c r="AJ962" s="17">
        <v>0</v>
      </c>
      <c r="AL962" s="17">
        <v>0</v>
      </c>
      <c r="AN962" s="17">
        <v>0</v>
      </c>
      <c r="AP962" s="172">
        <v>0</v>
      </c>
      <c r="AR962" s="17">
        <v>30086</v>
      </c>
      <c r="AT962" s="17">
        <v>138747</v>
      </c>
      <c r="AV962" s="185">
        <v>0</v>
      </c>
      <c r="AW962" s="1" t="s">
        <v>5655</v>
      </c>
      <c r="AX962" s="1" t="str">
        <f t="shared" ref="AX962:AX1025" si="15">IF(AW962&amp;AU962&amp;AS962&amp;AQ962&amp;AO962&amp;AM962&amp;AK962&amp;AI962&amp;AG962&amp;AE962&amp;AC962&amp;AA962&amp;Y962&amp;W962&amp;U962&amp;S962&amp;Q962&amp;O962&amp;M962&lt;&gt;"","Yes","No")</f>
        <v>No</v>
      </c>
    </row>
    <row r="963" spans="1:50" x14ac:dyDescent="0.2">
      <c r="A963" s="1" t="s">
        <v>292</v>
      </c>
      <c r="B963" s="1" t="s">
        <v>293</v>
      </c>
      <c r="C963" s="1" t="s">
        <v>55</v>
      </c>
      <c r="D963" s="174">
        <v>5029</v>
      </c>
      <c r="E963" s="177">
        <v>50029</v>
      </c>
      <c r="F963" s="1" t="s">
        <v>196</v>
      </c>
      <c r="G963" s="1" t="s">
        <v>192</v>
      </c>
      <c r="H963" s="17">
        <v>70585</v>
      </c>
      <c r="I963" s="12">
        <v>52</v>
      </c>
      <c r="J963" s="1" t="s">
        <v>10</v>
      </c>
      <c r="K963" s="1" t="s">
        <v>8</v>
      </c>
      <c r="L963" s="4">
        <v>14</v>
      </c>
      <c r="N963" s="186">
        <v>0</v>
      </c>
      <c r="P963" s="14">
        <v>16.319299999999998</v>
      </c>
      <c r="R963" s="14">
        <v>9.1979000000000006</v>
      </c>
      <c r="T963" s="14">
        <v>1.825</v>
      </c>
      <c r="V963" s="17">
        <v>0</v>
      </c>
      <c r="X963" s="17">
        <v>426455</v>
      </c>
      <c r="Z963" s="17">
        <v>421756</v>
      </c>
      <c r="AB963" s="17">
        <v>4699</v>
      </c>
      <c r="AD963" s="17">
        <v>26122</v>
      </c>
      <c r="AF963" s="17">
        <v>25844</v>
      </c>
      <c r="AH963" s="17">
        <v>278</v>
      </c>
      <c r="AJ963" s="17">
        <v>0</v>
      </c>
      <c r="AL963" s="17">
        <v>0</v>
      </c>
      <c r="AN963" s="17">
        <v>0</v>
      </c>
      <c r="AP963" s="172">
        <v>0</v>
      </c>
      <c r="AR963" s="17">
        <v>47166</v>
      </c>
      <c r="AT963" s="17">
        <v>433830</v>
      </c>
      <c r="AV963" s="185">
        <v>0</v>
      </c>
      <c r="AW963" s="1" t="s">
        <v>5655</v>
      </c>
      <c r="AX963" s="1" t="str">
        <f t="shared" si="15"/>
        <v>No</v>
      </c>
    </row>
    <row r="964" spans="1:50" x14ac:dyDescent="0.2">
      <c r="A964" s="1" t="s">
        <v>6031</v>
      </c>
      <c r="B964" s="1" t="s">
        <v>812</v>
      </c>
      <c r="C964" s="1" t="s">
        <v>31</v>
      </c>
      <c r="D964" s="174">
        <v>8011</v>
      </c>
      <c r="E964" s="177">
        <v>80011</v>
      </c>
      <c r="F964" s="1" t="s">
        <v>194</v>
      </c>
      <c r="G964" s="1" t="s">
        <v>192</v>
      </c>
      <c r="H964" s="17">
        <v>264465</v>
      </c>
      <c r="I964" s="12">
        <v>52</v>
      </c>
      <c r="J964" s="1" t="s">
        <v>11</v>
      </c>
      <c r="K964" s="1" t="s">
        <v>12</v>
      </c>
      <c r="L964" s="4">
        <v>2</v>
      </c>
      <c r="N964" s="186">
        <v>0</v>
      </c>
      <c r="P964" s="14">
        <v>13.959</v>
      </c>
      <c r="R964" s="14">
        <v>4.0057999999999998</v>
      </c>
      <c r="T964" s="14">
        <v>7.6302000000000003</v>
      </c>
      <c r="V964" s="17">
        <v>37245</v>
      </c>
      <c r="X964" s="17">
        <v>48057</v>
      </c>
      <c r="Z964" s="17">
        <v>37145</v>
      </c>
      <c r="AB964" s="17">
        <v>10912</v>
      </c>
      <c r="AD964" s="17">
        <v>2935</v>
      </c>
      <c r="AF964" s="17">
        <v>2661</v>
      </c>
      <c r="AH964" s="17">
        <v>274</v>
      </c>
      <c r="AJ964" s="17">
        <v>0</v>
      </c>
      <c r="AL964" s="17">
        <v>0</v>
      </c>
      <c r="AN964" s="17">
        <v>0</v>
      </c>
      <c r="AP964" s="172">
        <v>0</v>
      </c>
      <c r="AR964" s="17">
        <v>20304</v>
      </c>
      <c r="AT964" s="17">
        <v>81334</v>
      </c>
      <c r="AV964" s="185">
        <v>20.7</v>
      </c>
      <c r="AW964" s="1" t="s">
        <v>5655</v>
      </c>
      <c r="AX964" s="1" t="str">
        <f t="shared" si="15"/>
        <v>No</v>
      </c>
    </row>
    <row r="965" spans="1:50" x14ac:dyDescent="0.2">
      <c r="A965" s="1" t="s">
        <v>6030</v>
      </c>
      <c r="B965" s="1" t="s">
        <v>811</v>
      </c>
      <c r="C965" s="1" t="s">
        <v>81</v>
      </c>
      <c r="D965" s="174">
        <v>2169</v>
      </c>
      <c r="E965" s="177">
        <v>20169</v>
      </c>
      <c r="F965" s="1" t="s">
        <v>208</v>
      </c>
      <c r="G965" s="1" t="s">
        <v>192</v>
      </c>
      <c r="H965" s="17">
        <v>18351295</v>
      </c>
      <c r="I965" s="12">
        <v>52</v>
      </c>
      <c r="J965" s="1" t="s">
        <v>22</v>
      </c>
      <c r="K965" s="1" t="s">
        <v>8</v>
      </c>
      <c r="L965" s="4">
        <v>52</v>
      </c>
      <c r="N965" s="186">
        <v>0</v>
      </c>
      <c r="P965" s="14">
        <v>40.202399999999997</v>
      </c>
      <c r="R965" s="14">
        <v>71.283900000000003</v>
      </c>
      <c r="T965" s="14">
        <v>11.3941</v>
      </c>
      <c r="V965" s="17">
        <v>4161753</v>
      </c>
      <c r="X965" s="17">
        <v>3959283</v>
      </c>
      <c r="Z965" s="17">
        <v>3951815</v>
      </c>
      <c r="AB965" s="17">
        <v>7468</v>
      </c>
      <c r="AC965" s="12" t="s">
        <v>101</v>
      </c>
      <c r="AD965" s="17">
        <v>98683</v>
      </c>
      <c r="AF965" s="17">
        <v>98298</v>
      </c>
      <c r="AH965" s="17">
        <v>385</v>
      </c>
      <c r="AI965" s="12" t="s">
        <v>101</v>
      </c>
      <c r="AJ965" s="17">
        <v>0</v>
      </c>
      <c r="AL965" s="17">
        <v>0</v>
      </c>
      <c r="AN965" s="17">
        <v>0</v>
      </c>
      <c r="AP965" s="172">
        <v>0</v>
      </c>
      <c r="AR965" s="17">
        <v>1120022</v>
      </c>
      <c r="AT965" s="17">
        <v>79839500</v>
      </c>
      <c r="AV965" s="185">
        <v>531.9</v>
      </c>
      <c r="AW965" s="1" t="s">
        <v>5655</v>
      </c>
      <c r="AX965" s="1" t="str">
        <f t="shared" si="15"/>
        <v>Yes</v>
      </c>
    </row>
    <row r="966" spans="1:50" x14ac:dyDescent="0.2">
      <c r="A966" s="1" t="s">
        <v>6029</v>
      </c>
      <c r="B966" s="1" t="s">
        <v>597</v>
      </c>
      <c r="C966" s="1" t="s">
        <v>20</v>
      </c>
      <c r="D966" s="174">
        <v>9173</v>
      </c>
      <c r="E966" s="177">
        <v>90173</v>
      </c>
      <c r="F966" s="1" t="s">
        <v>196</v>
      </c>
      <c r="G966" s="1" t="s">
        <v>192</v>
      </c>
      <c r="H966" s="17">
        <v>136969</v>
      </c>
      <c r="I966" s="12">
        <v>52</v>
      </c>
      <c r="J966" s="1" t="s">
        <v>10</v>
      </c>
      <c r="K966" s="1" t="s">
        <v>12</v>
      </c>
      <c r="L966" s="4">
        <v>15</v>
      </c>
      <c r="N966" s="186">
        <v>0</v>
      </c>
      <c r="P966" s="14">
        <v>13.3895</v>
      </c>
      <c r="R966" s="14">
        <v>6.3625999999999996</v>
      </c>
      <c r="T966" s="14">
        <v>1.8168</v>
      </c>
      <c r="V966" s="17">
        <v>0</v>
      </c>
      <c r="X966" s="17">
        <v>395035</v>
      </c>
      <c r="Z966" s="17">
        <v>367850</v>
      </c>
      <c r="AB966" s="17">
        <v>27185</v>
      </c>
      <c r="AD966" s="17">
        <v>29341</v>
      </c>
      <c r="AF966" s="17">
        <v>27473</v>
      </c>
      <c r="AH966" s="17">
        <v>1868</v>
      </c>
      <c r="AJ966" s="17">
        <v>0</v>
      </c>
      <c r="AL966" s="17">
        <v>0</v>
      </c>
      <c r="AN966" s="17">
        <v>0</v>
      </c>
      <c r="AP966" s="172">
        <v>0</v>
      </c>
      <c r="AR966" s="17">
        <v>49912</v>
      </c>
      <c r="AT966" s="17">
        <v>317570</v>
      </c>
      <c r="AV966" s="185">
        <v>0</v>
      </c>
      <c r="AW966" s="1" t="s">
        <v>5655</v>
      </c>
      <c r="AX966" s="1" t="str">
        <f t="shared" si="15"/>
        <v>No</v>
      </c>
    </row>
    <row r="967" spans="1:50" x14ac:dyDescent="0.2">
      <c r="A967" s="1" t="s">
        <v>6031</v>
      </c>
      <c r="B967" s="1" t="s">
        <v>812</v>
      </c>
      <c r="C967" s="1" t="s">
        <v>31</v>
      </c>
      <c r="D967" s="174">
        <v>8011</v>
      </c>
      <c r="E967" s="177">
        <v>80011</v>
      </c>
      <c r="F967" s="1" t="s">
        <v>194</v>
      </c>
      <c r="G967" s="1" t="s">
        <v>192</v>
      </c>
      <c r="H967" s="17">
        <v>264465</v>
      </c>
      <c r="I967" s="12">
        <v>52</v>
      </c>
      <c r="J967" s="1" t="s">
        <v>10</v>
      </c>
      <c r="K967" s="1" t="s">
        <v>12</v>
      </c>
      <c r="L967" s="4">
        <v>2</v>
      </c>
      <c r="N967" s="186">
        <v>0</v>
      </c>
      <c r="P967" s="14">
        <v>10.8858</v>
      </c>
      <c r="R967" s="14">
        <v>10.1432</v>
      </c>
      <c r="T967" s="14">
        <v>5.3578000000000001</v>
      </c>
      <c r="V967" s="17">
        <v>0</v>
      </c>
      <c r="X967" s="17">
        <v>26256</v>
      </c>
      <c r="Z967" s="17">
        <v>15153</v>
      </c>
      <c r="AB967" s="17">
        <v>11103</v>
      </c>
      <c r="AD967" s="17">
        <v>2273</v>
      </c>
      <c r="AF967" s="17">
        <v>1392</v>
      </c>
      <c r="AH967" s="17">
        <v>881</v>
      </c>
      <c r="AJ967" s="17">
        <v>0</v>
      </c>
      <c r="AL967" s="17">
        <v>0</v>
      </c>
      <c r="AN967" s="17">
        <v>0</v>
      </c>
      <c r="AP967" s="172">
        <v>0</v>
      </c>
      <c r="AR967" s="17">
        <v>7458</v>
      </c>
      <c r="AT967" s="17">
        <v>75648</v>
      </c>
      <c r="AV967" s="185">
        <v>0</v>
      </c>
      <c r="AW967" s="1" t="s">
        <v>5655</v>
      </c>
      <c r="AX967" s="1" t="str">
        <f t="shared" si="15"/>
        <v>No</v>
      </c>
    </row>
    <row r="968" spans="1:50" x14ac:dyDescent="0.2">
      <c r="A968" s="1" t="s">
        <v>967</v>
      </c>
      <c r="B968" s="1" t="s">
        <v>968</v>
      </c>
      <c r="C968" s="1" t="s">
        <v>89</v>
      </c>
      <c r="D968" s="174">
        <v>6102</v>
      </c>
      <c r="E968" s="177">
        <v>60102</v>
      </c>
      <c r="F968" s="1" t="s">
        <v>196</v>
      </c>
      <c r="G968" s="1" t="s">
        <v>192</v>
      </c>
      <c r="H968" s="17">
        <v>92984</v>
      </c>
      <c r="I968" s="12">
        <v>51</v>
      </c>
      <c r="J968" s="1" t="s">
        <v>10</v>
      </c>
      <c r="K968" s="1" t="s">
        <v>8</v>
      </c>
      <c r="L968" s="4">
        <v>35</v>
      </c>
      <c r="N968" s="186">
        <v>0</v>
      </c>
      <c r="P968" s="14">
        <v>19.220199999999998</v>
      </c>
      <c r="R968" s="14">
        <v>16.0928</v>
      </c>
      <c r="T968" s="14">
        <v>2.0238</v>
      </c>
      <c r="V968" s="17">
        <v>0</v>
      </c>
      <c r="X968" s="17">
        <v>950910</v>
      </c>
      <c r="Z968" s="17">
        <v>816475</v>
      </c>
      <c r="AB968" s="17">
        <v>134435</v>
      </c>
      <c r="AD968" s="17">
        <v>46501</v>
      </c>
      <c r="AF968" s="17">
        <v>42480</v>
      </c>
      <c r="AH968" s="17">
        <v>4021</v>
      </c>
      <c r="AJ968" s="17">
        <v>0</v>
      </c>
      <c r="AL968" s="17">
        <v>0</v>
      </c>
      <c r="AN968" s="17">
        <v>0</v>
      </c>
      <c r="AP968" s="172">
        <v>0</v>
      </c>
      <c r="AR968" s="17">
        <v>85970</v>
      </c>
      <c r="AT968" s="17">
        <v>1383499</v>
      </c>
      <c r="AV968" s="185">
        <v>0</v>
      </c>
      <c r="AW968" s="1" t="s">
        <v>5655</v>
      </c>
      <c r="AX968" s="1" t="str">
        <f t="shared" si="15"/>
        <v>No</v>
      </c>
    </row>
    <row r="969" spans="1:50" x14ac:dyDescent="0.2">
      <c r="A969" s="1" t="s">
        <v>6032</v>
      </c>
      <c r="B969" s="1" t="s">
        <v>568</v>
      </c>
      <c r="C969" s="1" t="s">
        <v>89</v>
      </c>
      <c r="D969" s="174">
        <v>6009</v>
      </c>
      <c r="E969" s="177">
        <v>60009</v>
      </c>
      <c r="F969" s="1" t="s">
        <v>194</v>
      </c>
      <c r="G969" s="1" t="s">
        <v>192</v>
      </c>
      <c r="H969" s="17">
        <v>235730</v>
      </c>
      <c r="I969" s="12">
        <v>51</v>
      </c>
      <c r="J969" s="1" t="s">
        <v>10</v>
      </c>
      <c r="K969" s="1" t="s">
        <v>8</v>
      </c>
      <c r="L969" s="4">
        <v>16</v>
      </c>
      <c r="N969" s="186">
        <v>0</v>
      </c>
      <c r="P969" s="14">
        <v>10.5961</v>
      </c>
      <c r="R969" s="14">
        <v>5.4260000000000002</v>
      </c>
      <c r="T969" s="14">
        <v>1.8232999999999999</v>
      </c>
      <c r="V969" s="17">
        <v>0</v>
      </c>
      <c r="X969" s="17">
        <v>302418</v>
      </c>
      <c r="Z969" s="17">
        <v>261744</v>
      </c>
      <c r="AB969" s="17">
        <v>40674</v>
      </c>
      <c r="AD969" s="17">
        <v>26758</v>
      </c>
      <c r="AF969" s="17">
        <v>24702</v>
      </c>
      <c r="AH969" s="17">
        <v>2056</v>
      </c>
      <c r="AJ969" s="17">
        <v>0</v>
      </c>
      <c r="AL969" s="17">
        <v>0</v>
      </c>
      <c r="AN969" s="17">
        <v>0</v>
      </c>
      <c r="AP969" s="172">
        <v>0</v>
      </c>
      <c r="AR969" s="17">
        <v>45038</v>
      </c>
      <c r="AT969" s="17">
        <v>244374</v>
      </c>
      <c r="AV969" s="185">
        <v>0</v>
      </c>
      <c r="AW969" s="1" t="s">
        <v>5655</v>
      </c>
      <c r="AX969" s="1" t="str">
        <f t="shared" si="15"/>
        <v>No</v>
      </c>
    </row>
    <row r="970" spans="1:50" x14ac:dyDescent="0.2">
      <c r="A970" s="1" t="s">
        <v>722</v>
      </c>
      <c r="B970" s="1" t="s">
        <v>723</v>
      </c>
      <c r="C970" s="1" t="s">
        <v>45</v>
      </c>
      <c r="D970" s="174">
        <v>5058</v>
      </c>
      <c r="E970" s="177">
        <v>50058</v>
      </c>
      <c r="F970" s="1" t="s">
        <v>196</v>
      </c>
      <c r="G970" s="1" t="s">
        <v>192</v>
      </c>
      <c r="H970" s="17">
        <v>296863</v>
      </c>
      <c r="I970" s="12">
        <v>51</v>
      </c>
      <c r="J970" s="1" t="s">
        <v>11</v>
      </c>
      <c r="K970" s="1" t="s">
        <v>8</v>
      </c>
      <c r="L970" s="4">
        <v>24</v>
      </c>
      <c r="N970" s="186">
        <v>0</v>
      </c>
      <c r="P970" s="14">
        <v>12.8125</v>
      </c>
      <c r="R970" s="14">
        <v>4.3600000000000003</v>
      </c>
      <c r="T970" s="14">
        <v>16.360900000000001</v>
      </c>
      <c r="V970" s="17">
        <v>1204041</v>
      </c>
      <c r="X970" s="17">
        <v>1219010</v>
      </c>
      <c r="Z970" s="17">
        <v>1215315</v>
      </c>
      <c r="AB970" s="17">
        <v>3695</v>
      </c>
      <c r="AD970" s="17">
        <v>94977</v>
      </c>
      <c r="AF970" s="17">
        <v>94854</v>
      </c>
      <c r="AH970" s="17">
        <v>123</v>
      </c>
      <c r="AJ970" s="17">
        <v>0</v>
      </c>
      <c r="AL970" s="17">
        <v>0</v>
      </c>
      <c r="AN970" s="17">
        <v>0</v>
      </c>
      <c r="AP970" s="172">
        <v>0</v>
      </c>
      <c r="AR970" s="17">
        <v>1551899</v>
      </c>
      <c r="AT970" s="17">
        <v>6766280</v>
      </c>
      <c r="AV970" s="185">
        <v>240.4</v>
      </c>
      <c r="AW970" s="1" t="s">
        <v>5655</v>
      </c>
      <c r="AX970" s="1" t="str">
        <f t="shared" si="15"/>
        <v>No</v>
      </c>
    </row>
    <row r="971" spans="1:50" x14ac:dyDescent="0.2">
      <c r="A971" s="1" t="s">
        <v>967</v>
      </c>
      <c r="B971" s="1" t="s">
        <v>968</v>
      </c>
      <c r="C971" s="1" t="s">
        <v>89</v>
      </c>
      <c r="D971" s="174">
        <v>6102</v>
      </c>
      <c r="E971" s="177">
        <v>60102</v>
      </c>
      <c r="F971" s="1" t="s">
        <v>196</v>
      </c>
      <c r="G971" s="1" t="s">
        <v>192</v>
      </c>
      <c r="H971" s="17">
        <v>92984</v>
      </c>
      <c r="I971" s="12">
        <v>51</v>
      </c>
      <c r="J971" s="1" t="s">
        <v>11</v>
      </c>
      <c r="K971" s="1" t="s">
        <v>8</v>
      </c>
      <c r="L971" s="4">
        <v>16</v>
      </c>
      <c r="N971" s="186">
        <v>0</v>
      </c>
      <c r="P971" s="14">
        <v>15.039199999999999</v>
      </c>
      <c r="R971" s="14">
        <v>7.2657999999999996</v>
      </c>
      <c r="T971" s="14">
        <v>9.4947999999999997</v>
      </c>
      <c r="V971" s="17">
        <v>346159</v>
      </c>
      <c r="X971" s="17">
        <v>319165</v>
      </c>
      <c r="Z971" s="17">
        <v>289068</v>
      </c>
      <c r="AB971" s="17">
        <v>30097</v>
      </c>
      <c r="AD971" s="17">
        <v>21058</v>
      </c>
      <c r="AF971" s="17">
        <v>19221</v>
      </c>
      <c r="AH971" s="17">
        <v>1837</v>
      </c>
      <c r="AJ971" s="17">
        <v>0</v>
      </c>
      <c r="AL971" s="17">
        <v>0</v>
      </c>
      <c r="AN971" s="17">
        <v>0</v>
      </c>
      <c r="AP971" s="172">
        <v>0</v>
      </c>
      <c r="AR971" s="17">
        <v>182499</v>
      </c>
      <c r="AT971" s="17">
        <v>1326001</v>
      </c>
      <c r="AV971" s="185">
        <v>111.4</v>
      </c>
      <c r="AW971" s="1" t="s">
        <v>5655</v>
      </c>
      <c r="AX971" s="1" t="str">
        <f t="shared" si="15"/>
        <v>No</v>
      </c>
    </row>
    <row r="972" spans="1:50" x14ac:dyDescent="0.2">
      <c r="A972" s="1" t="s">
        <v>722</v>
      </c>
      <c r="B972" s="1" t="s">
        <v>723</v>
      </c>
      <c r="C972" s="1" t="s">
        <v>45</v>
      </c>
      <c r="D972" s="174">
        <v>5058</v>
      </c>
      <c r="E972" s="177">
        <v>50058</v>
      </c>
      <c r="F972" s="1" t="s">
        <v>196</v>
      </c>
      <c r="G972" s="1" t="s">
        <v>192</v>
      </c>
      <c r="H972" s="17">
        <v>296863</v>
      </c>
      <c r="I972" s="12">
        <v>51</v>
      </c>
      <c r="J972" s="1" t="s">
        <v>10</v>
      </c>
      <c r="K972" s="1" t="s">
        <v>8</v>
      </c>
      <c r="L972" s="4">
        <v>27</v>
      </c>
      <c r="N972" s="186">
        <v>0</v>
      </c>
      <c r="P972" s="14">
        <v>15.7973</v>
      </c>
      <c r="R972" s="14">
        <v>8.2319999999999993</v>
      </c>
      <c r="T972" s="14">
        <v>2.2284000000000002</v>
      </c>
      <c r="V972" s="17">
        <v>0</v>
      </c>
      <c r="X972" s="17">
        <v>938295</v>
      </c>
      <c r="Z972" s="17">
        <v>850366</v>
      </c>
      <c r="AB972" s="17">
        <v>87929</v>
      </c>
      <c r="AD972" s="17">
        <v>59075</v>
      </c>
      <c r="AF972" s="17">
        <v>53830</v>
      </c>
      <c r="AH972" s="17">
        <v>5245</v>
      </c>
      <c r="AJ972" s="17">
        <v>0</v>
      </c>
      <c r="AL972" s="17">
        <v>0</v>
      </c>
      <c r="AN972" s="17">
        <v>0</v>
      </c>
      <c r="AP972" s="172">
        <v>0</v>
      </c>
      <c r="AR972" s="17">
        <v>119957</v>
      </c>
      <c r="AT972" s="17">
        <v>987486</v>
      </c>
      <c r="AV972" s="185">
        <v>0</v>
      </c>
      <c r="AW972" s="1" t="s">
        <v>5655</v>
      </c>
      <c r="AX972" s="1" t="str">
        <f t="shared" si="15"/>
        <v>No</v>
      </c>
    </row>
    <row r="973" spans="1:50" x14ac:dyDescent="0.2">
      <c r="A973" s="1" t="s">
        <v>6032</v>
      </c>
      <c r="B973" s="1" t="s">
        <v>568</v>
      </c>
      <c r="C973" s="1" t="s">
        <v>89</v>
      </c>
      <c r="D973" s="174">
        <v>6009</v>
      </c>
      <c r="E973" s="177">
        <v>60009</v>
      </c>
      <c r="F973" s="1" t="s">
        <v>194</v>
      </c>
      <c r="G973" s="1" t="s">
        <v>192</v>
      </c>
      <c r="H973" s="17">
        <v>235730</v>
      </c>
      <c r="I973" s="12">
        <v>51</v>
      </c>
      <c r="J973" s="1" t="s">
        <v>11</v>
      </c>
      <c r="K973" s="1" t="s">
        <v>8</v>
      </c>
      <c r="L973" s="4">
        <v>35</v>
      </c>
      <c r="N973" s="186">
        <v>0</v>
      </c>
      <c r="P973" s="14">
        <v>11.401300000000001</v>
      </c>
      <c r="R973" s="14">
        <v>3.39</v>
      </c>
      <c r="T973" s="14">
        <v>18.5197</v>
      </c>
      <c r="V973" s="17">
        <v>1713380</v>
      </c>
      <c r="X973" s="17">
        <v>1762044</v>
      </c>
      <c r="Z973" s="17">
        <v>1691818</v>
      </c>
      <c r="AB973" s="17">
        <v>70226</v>
      </c>
      <c r="AD973" s="17">
        <v>152320</v>
      </c>
      <c r="AF973" s="17">
        <v>148388</v>
      </c>
      <c r="AH973" s="17">
        <v>3932</v>
      </c>
      <c r="AJ973" s="17">
        <v>0</v>
      </c>
      <c r="AL973" s="17">
        <v>0</v>
      </c>
      <c r="AN973" s="17">
        <v>0</v>
      </c>
      <c r="AP973" s="172">
        <v>0</v>
      </c>
      <c r="AR973" s="17">
        <v>2748108</v>
      </c>
      <c r="AT973" s="17">
        <v>9316086</v>
      </c>
      <c r="AV973" s="185">
        <v>354</v>
      </c>
      <c r="AW973" s="1" t="s">
        <v>5655</v>
      </c>
      <c r="AX973" s="1" t="str">
        <f t="shared" si="15"/>
        <v>No</v>
      </c>
    </row>
    <row r="974" spans="1:50" x14ac:dyDescent="0.2">
      <c r="A974" s="1" t="s">
        <v>6033</v>
      </c>
      <c r="B974" s="1" t="s">
        <v>470</v>
      </c>
      <c r="C974" s="1" t="s">
        <v>40</v>
      </c>
      <c r="D974" s="174">
        <v>4082</v>
      </c>
      <c r="E974" s="177">
        <v>40082</v>
      </c>
      <c r="F974" s="1" t="s">
        <v>194</v>
      </c>
      <c r="G974" s="1" t="s">
        <v>192</v>
      </c>
      <c r="H974" s="17">
        <v>4515419</v>
      </c>
      <c r="I974" s="12">
        <v>50</v>
      </c>
      <c r="J974" s="1" t="s">
        <v>10</v>
      </c>
      <c r="K974" s="1" t="s">
        <v>8</v>
      </c>
      <c r="L974" s="4">
        <v>5</v>
      </c>
      <c r="N974" s="186">
        <v>0</v>
      </c>
      <c r="P974" s="14">
        <v>12.0031</v>
      </c>
      <c r="R974" s="14">
        <v>14.8619</v>
      </c>
      <c r="T974" s="14">
        <v>2.6263000000000001</v>
      </c>
      <c r="V974" s="17">
        <v>0</v>
      </c>
      <c r="X974" s="17">
        <v>91855</v>
      </c>
      <c r="Z974" s="17">
        <v>89363</v>
      </c>
      <c r="AB974" s="17">
        <v>2492</v>
      </c>
      <c r="AD974" s="17">
        <v>8389</v>
      </c>
      <c r="AF974" s="17">
        <v>7445</v>
      </c>
      <c r="AH974" s="17">
        <v>944</v>
      </c>
      <c r="AJ974" s="17">
        <v>0</v>
      </c>
      <c r="AL974" s="17">
        <v>0</v>
      </c>
      <c r="AN974" s="17">
        <v>0</v>
      </c>
      <c r="AP974" s="172">
        <v>0</v>
      </c>
      <c r="AR974" s="17">
        <v>19553</v>
      </c>
      <c r="AT974" s="17">
        <v>290594</v>
      </c>
      <c r="AV974" s="185">
        <v>0</v>
      </c>
      <c r="AW974" s="1" t="s">
        <v>5655</v>
      </c>
      <c r="AX974" s="1" t="str">
        <f t="shared" si="15"/>
        <v>No</v>
      </c>
    </row>
    <row r="975" spans="1:50" x14ac:dyDescent="0.2">
      <c r="A975" s="1" t="s">
        <v>6034</v>
      </c>
      <c r="B975" s="1" t="s">
        <v>1994</v>
      </c>
      <c r="C975" s="1" t="s">
        <v>56</v>
      </c>
      <c r="E975" s="177" t="s">
        <v>6035</v>
      </c>
      <c r="F975" s="1" t="s">
        <v>196</v>
      </c>
      <c r="G975" s="1" t="s">
        <v>229</v>
      </c>
      <c r="H975" s="17">
        <v>0</v>
      </c>
      <c r="I975" s="12">
        <v>50</v>
      </c>
      <c r="J975" s="1" t="s">
        <v>11</v>
      </c>
      <c r="K975" s="1" t="s">
        <v>8</v>
      </c>
      <c r="L975" s="4">
        <v>6</v>
      </c>
      <c r="N975" s="186">
        <v>0</v>
      </c>
      <c r="P975" s="14">
        <v>11.7166</v>
      </c>
      <c r="R975" s="14">
        <v>0</v>
      </c>
      <c r="T975" s="14">
        <v>4.1421000000000001</v>
      </c>
      <c r="V975" s="17">
        <v>0</v>
      </c>
      <c r="X975" s="17">
        <v>0</v>
      </c>
      <c r="Z975" s="17">
        <v>78841</v>
      </c>
      <c r="AB975" s="17">
        <v>0</v>
      </c>
      <c r="AD975" s="17">
        <v>0</v>
      </c>
      <c r="AF975" s="17">
        <v>6729</v>
      </c>
      <c r="AH975" s="17">
        <v>0</v>
      </c>
      <c r="AJ975" s="17">
        <v>0</v>
      </c>
      <c r="AL975" s="17">
        <v>0</v>
      </c>
      <c r="AN975" s="17">
        <v>0</v>
      </c>
      <c r="AP975" s="172">
        <v>0</v>
      </c>
      <c r="AR975" s="17">
        <v>27872</v>
      </c>
      <c r="AT975" s="17">
        <v>0</v>
      </c>
      <c r="AV975" s="185">
        <v>0</v>
      </c>
      <c r="AW975" s="1" t="s">
        <v>5655</v>
      </c>
      <c r="AX975" s="1" t="str">
        <f t="shared" si="15"/>
        <v>No</v>
      </c>
    </row>
    <row r="976" spans="1:50" x14ac:dyDescent="0.2">
      <c r="A976" s="1" t="s">
        <v>6036</v>
      </c>
      <c r="B976" s="1" t="s">
        <v>479</v>
      </c>
      <c r="C976" s="1" t="s">
        <v>98</v>
      </c>
      <c r="D976" s="174">
        <v>5099</v>
      </c>
      <c r="E976" s="177">
        <v>50099</v>
      </c>
      <c r="F976" s="1" t="s">
        <v>194</v>
      </c>
      <c r="G976" s="1" t="s">
        <v>192</v>
      </c>
      <c r="H976" s="17">
        <v>102852</v>
      </c>
      <c r="I976" s="12">
        <v>50</v>
      </c>
      <c r="J976" s="1" t="s">
        <v>11</v>
      </c>
      <c r="K976" s="1" t="s">
        <v>8</v>
      </c>
      <c r="L976" s="4">
        <v>16</v>
      </c>
      <c r="N976" s="186">
        <v>0</v>
      </c>
      <c r="P976" s="14">
        <v>14.567500000000001</v>
      </c>
      <c r="R976" s="14">
        <v>2.5615000000000001</v>
      </c>
      <c r="T976" s="14">
        <v>19.0379</v>
      </c>
      <c r="V976" s="17">
        <v>694574</v>
      </c>
      <c r="X976" s="17">
        <v>706715</v>
      </c>
      <c r="Z976" s="17">
        <v>693353</v>
      </c>
      <c r="AB976" s="17">
        <v>13362</v>
      </c>
      <c r="AD976" s="17">
        <v>48570</v>
      </c>
      <c r="AF976" s="17">
        <v>47596</v>
      </c>
      <c r="AH976" s="17">
        <v>974</v>
      </c>
      <c r="AJ976" s="17">
        <v>0</v>
      </c>
      <c r="AL976" s="17">
        <v>0</v>
      </c>
      <c r="AN976" s="17">
        <v>0</v>
      </c>
      <c r="AP976" s="172">
        <v>0</v>
      </c>
      <c r="AR976" s="17">
        <v>906130</v>
      </c>
      <c r="AT976" s="17">
        <v>2321024</v>
      </c>
      <c r="AV976" s="185">
        <v>106.9</v>
      </c>
      <c r="AW976" s="1" t="s">
        <v>5655</v>
      </c>
      <c r="AX976" s="1" t="str">
        <f t="shared" si="15"/>
        <v>No</v>
      </c>
    </row>
    <row r="977" spans="1:50" x14ac:dyDescent="0.2">
      <c r="A977" s="1" t="s">
        <v>866</v>
      </c>
      <c r="B977" s="1" t="s">
        <v>867</v>
      </c>
      <c r="C977" s="1" t="s">
        <v>20</v>
      </c>
      <c r="D977" s="174">
        <v>9090</v>
      </c>
      <c r="E977" s="177">
        <v>90090</v>
      </c>
      <c r="F977" s="1" t="s">
        <v>196</v>
      </c>
      <c r="G977" s="1" t="s">
        <v>192</v>
      </c>
      <c r="H977" s="17">
        <v>1723634</v>
      </c>
      <c r="I977" s="12">
        <v>50</v>
      </c>
      <c r="J977" s="1" t="s">
        <v>10</v>
      </c>
      <c r="K977" s="1" t="s">
        <v>12</v>
      </c>
      <c r="L977" s="4">
        <v>9</v>
      </c>
      <c r="N977" s="186">
        <v>0</v>
      </c>
      <c r="P977" s="14">
        <v>18.652100000000001</v>
      </c>
      <c r="R977" s="14">
        <v>13.0345</v>
      </c>
      <c r="T977" s="14">
        <v>1.5418000000000001</v>
      </c>
      <c r="V977" s="17">
        <v>0</v>
      </c>
      <c r="X977" s="17">
        <v>352090</v>
      </c>
      <c r="Z977" s="17">
        <v>300187</v>
      </c>
      <c r="AB977" s="17">
        <v>51903</v>
      </c>
      <c r="AD977" s="17">
        <v>20177</v>
      </c>
      <c r="AF977" s="17">
        <v>16094</v>
      </c>
      <c r="AH977" s="17">
        <v>4083</v>
      </c>
      <c r="AJ977" s="17">
        <v>0</v>
      </c>
      <c r="AL977" s="17">
        <v>0</v>
      </c>
      <c r="AN977" s="17">
        <v>0</v>
      </c>
      <c r="AP977" s="172">
        <v>0</v>
      </c>
      <c r="AR977" s="17">
        <v>24813</v>
      </c>
      <c r="AT977" s="17">
        <v>323424</v>
      </c>
      <c r="AV977" s="185">
        <v>0</v>
      </c>
      <c r="AW977" s="1" t="s">
        <v>5655</v>
      </c>
      <c r="AX977" s="1" t="str">
        <f t="shared" si="15"/>
        <v>No</v>
      </c>
    </row>
    <row r="978" spans="1:50" x14ac:dyDescent="0.2">
      <c r="A978" s="1" t="s">
        <v>4994</v>
      </c>
      <c r="B978" s="1" t="s">
        <v>4942</v>
      </c>
      <c r="C978" s="1" t="s">
        <v>94</v>
      </c>
      <c r="D978" s="174" t="s">
        <v>4995</v>
      </c>
      <c r="E978" s="177" t="s">
        <v>4996</v>
      </c>
      <c r="F978" s="1" t="s">
        <v>196</v>
      </c>
      <c r="G978" s="1" t="s">
        <v>229</v>
      </c>
      <c r="H978" s="17">
        <v>0</v>
      </c>
      <c r="I978" s="12">
        <v>50</v>
      </c>
      <c r="J978" s="1" t="s">
        <v>10</v>
      </c>
      <c r="K978" s="1" t="s">
        <v>12</v>
      </c>
      <c r="L978" s="4">
        <v>15</v>
      </c>
      <c r="N978" s="186">
        <v>0</v>
      </c>
      <c r="P978" s="14">
        <v>15.923</v>
      </c>
      <c r="R978" s="14">
        <v>0</v>
      </c>
      <c r="T978" s="14">
        <v>2.2782</v>
      </c>
      <c r="V978" s="17">
        <v>0</v>
      </c>
      <c r="X978" s="17">
        <v>0</v>
      </c>
      <c r="Z978" s="17">
        <v>178768</v>
      </c>
      <c r="AB978" s="17">
        <v>0</v>
      </c>
      <c r="AD978" s="17">
        <v>0</v>
      </c>
      <c r="AF978" s="17">
        <v>11227</v>
      </c>
      <c r="AH978" s="17">
        <v>0</v>
      </c>
      <c r="AJ978" s="17">
        <v>0</v>
      </c>
      <c r="AL978" s="17">
        <v>0</v>
      </c>
      <c r="AN978" s="17">
        <v>0</v>
      </c>
      <c r="AP978" s="172">
        <v>0</v>
      </c>
      <c r="AR978" s="17">
        <v>25577</v>
      </c>
      <c r="AT978" s="17">
        <v>0</v>
      </c>
      <c r="AV978" s="185">
        <v>0</v>
      </c>
      <c r="AW978" s="1" t="s">
        <v>5655</v>
      </c>
      <c r="AX978" s="1" t="str">
        <f t="shared" si="15"/>
        <v>No</v>
      </c>
    </row>
    <row r="979" spans="1:50" x14ac:dyDescent="0.2">
      <c r="A979" s="1" t="s">
        <v>847</v>
      </c>
      <c r="B979" s="1" t="s">
        <v>848</v>
      </c>
      <c r="C979" s="1" t="s">
        <v>20</v>
      </c>
      <c r="D979" s="174">
        <v>9159</v>
      </c>
      <c r="E979" s="177">
        <v>90159</v>
      </c>
      <c r="F979" s="1" t="s">
        <v>196</v>
      </c>
      <c r="G979" s="1" t="s">
        <v>192</v>
      </c>
      <c r="H979" s="17">
        <v>3281212</v>
      </c>
      <c r="I979" s="12">
        <v>50</v>
      </c>
      <c r="J979" s="1" t="s">
        <v>10</v>
      </c>
      <c r="K979" s="1" t="s">
        <v>12</v>
      </c>
      <c r="L979" s="4">
        <v>9</v>
      </c>
      <c r="N979" s="186">
        <v>0</v>
      </c>
      <c r="P979" s="14">
        <v>13.8315</v>
      </c>
      <c r="R979" s="14">
        <v>8.7165999999999997</v>
      </c>
      <c r="T979" s="14">
        <v>2.6480999999999999</v>
      </c>
      <c r="V979" s="17">
        <v>0</v>
      </c>
      <c r="X979" s="17">
        <v>234829</v>
      </c>
      <c r="Z979" s="17">
        <v>211442</v>
      </c>
      <c r="AB979" s="17">
        <v>23387</v>
      </c>
      <c r="AD979" s="17">
        <v>16522</v>
      </c>
      <c r="AF979" s="17">
        <v>15287</v>
      </c>
      <c r="AH979" s="17">
        <v>1235</v>
      </c>
      <c r="AJ979" s="17">
        <v>0</v>
      </c>
      <c r="AL979" s="17">
        <v>0</v>
      </c>
      <c r="AN979" s="17">
        <v>0</v>
      </c>
      <c r="AP979" s="172">
        <v>0</v>
      </c>
      <c r="AR979" s="17">
        <v>40481</v>
      </c>
      <c r="AT979" s="17">
        <v>352855</v>
      </c>
      <c r="AV979" s="185">
        <v>0</v>
      </c>
      <c r="AW979" s="1" t="s">
        <v>5655</v>
      </c>
      <c r="AX979" s="1" t="str">
        <f t="shared" si="15"/>
        <v>No</v>
      </c>
    </row>
    <row r="980" spans="1:50" x14ac:dyDescent="0.2">
      <c r="A980" s="1" t="s">
        <v>851</v>
      </c>
      <c r="B980" s="1" t="s">
        <v>852</v>
      </c>
      <c r="C980" s="1" t="s">
        <v>77</v>
      </c>
      <c r="D980" s="174">
        <v>5024</v>
      </c>
      <c r="E980" s="177">
        <v>50024</v>
      </c>
      <c r="F980" s="1" t="s">
        <v>196</v>
      </c>
      <c r="G980" s="1" t="s">
        <v>192</v>
      </c>
      <c r="H980" s="17">
        <v>387550</v>
      </c>
      <c r="I980" s="12">
        <v>50</v>
      </c>
      <c r="J980" s="1" t="s">
        <v>11</v>
      </c>
      <c r="K980" s="1" t="s">
        <v>8</v>
      </c>
      <c r="L980" s="4">
        <v>35</v>
      </c>
      <c r="N980" s="186">
        <v>0</v>
      </c>
      <c r="P980" s="14">
        <v>13.658099999999999</v>
      </c>
      <c r="R980" s="14">
        <v>4.12</v>
      </c>
      <c r="T980" s="14">
        <v>14.5633</v>
      </c>
      <c r="V980" s="17">
        <v>1364383</v>
      </c>
      <c r="X980" s="17">
        <v>1428386</v>
      </c>
      <c r="Z980" s="17">
        <v>1320878</v>
      </c>
      <c r="AB980" s="17">
        <v>107508</v>
      </c>
      <c r="AD980" s="17">
        <v>103012</v>
      </c>
      <c r="AF980" s="17">
        <v>96710</v>
      </c>
      <c r="AH980" s="17">
        <v>6302</v>
      </c>
      <c r="AJ980" s="17">
        <v>0</v>
      </c>
      <c r="AL980" s="17">
        <v>0</v>
      </c>
      <c r="AN980" s="17">
        <v>0</v>
      </c>
      <c r="AP980" s="172">
        <v>0</v>
      </c>
      <c r="AR980" s="17">
        <v>1408417</v>
      </c>
      <c r="AT980" s="17">
        <v>5802678</v>
      </c>
      <c r="AV980" s="185">
        <v>307</v>
      </c>
      <c r="AW980" s="1" t="s">
        <v>5655</v>
      </c>
      <c r="AX980" s="1" t="str">
        <f t="shared" si="15"/>
        <v>No</v>
      </c>
    </row>
    <row r="981" spans="1:50" x14ac:dyDescent="0.2">
      <c r="A981" s="1" t="s">
        <v>6036</v>
      </c>
      <c r="B981" s="1" t="s">
        <v>479</v>
      </c>
      <c r="C981" s="1" t="s">
        <v>98</v>
      </c>
      <c r="D981" s="174">
        <v>5099</v>
      </c>
      <c r="E981" s="177">
        <v>50099</v>
      </c>
      <c r="F981" s="1" t="s">
        <v>194</v>
      </c>
      <c r="G981" s="1" t="s">
        <v>192</v>
      </c>
      <c r="H981" s="17">
        <v>102852</v>
      </c>
      <c r="I981" s="12">
        <v>50</v>
      </c>
      <c r="J981" s="1" t="s">
        <v>10</v>
      </c>
      <c r="K981" s="1" t="s">
        <v>12</v>
      </c>
      <c r="L981" s="4">
        <v>34</v>
      </c>
      <c r="N981" s="186">
        <v>0</v>
      </c>
      <c r="P981" s="14">
        <v>20.7728</v>
      </c>
      <c r="R981" s="14">
        <v>9.4097000000000008</v>
      </c>
      <c r="T981" s="14">
        <v>2.2452000000000001</v>
      </c>
      <c r="V981" s="17">
        <v>0</v>
      </c>
      <c r="X981" s="17">
        <v>864359</v>
      </c>
      <c r="Z981" s="17">
        <v>542337</v>
      </c>
      <c r="AB981" s="17">
        <v>322022</v>
      </c>
      <c r="AD981" s="17">
        <v>35567</v>
      </c>
      <c r="AF981" s="17">
        <v>26108</v>
      </c>
      <c r="AH981" s="17">
        <v>9459</v>
      </c>
      <c r="AJ981" s="17">
        <v>0</v>
      </c>
      <c r="AL981" s="17">
        <v>0</v>
      </c>
      <c r="AN981" s="17">
        <v>0</v>
      </c>
      <c r="AP981" s="172">
        <v>0</v>
      </c>
      <c r="AR981" s="17">
        <v>58618</v>
      </c>
      <c r="AT981" s="17">
        <v>551576</v>
      </c>
      <c r="AV981" s="185">
        <v>0</v>
      </c>
      <c r="AW981" s="1" t="s">
        <v>5655</v>
      </c>
      <c r="AX981" s="1" t="str">
        <f t="shared" si="15"/>
        <v>No</v>
      </c>
    </row>
    <row r="982" spans="1:50" x14ac:dyDescent="0.2">
      <c r="A982" s="1" t="s">
        <v>4994</v>
      </c>
      <c r="B982" s="1" t="s">
        <v>4942</v>
      </c>
      <c r="C982" s="1" t="s">
        <v>94</v>
      </c>
      <c r="D982" s="174" t="s">
        <v>4995</v>
      </c>
      <c r="E982" s="177" t="s">
        <v>4996</v>
      </c>
      <c r="F982" s="1" t="s">
        <v>196</v>
      </c>
      <c r="G982" s="1" t="s">
        <v>229</v>
      </c>
      <c r="H982" s="17">
        <v>0</v>
      </c>
      <c r="I982" s="12">
        <v>50</v>
      </c>
      <c r="J982" s="1" t="s">
        <v>13</v>
      </c>
      <c r="K982" s="1" t="s">
        <v>8</v>
      </c>
      <c r="L982" s="4">
        <v>13</v>
      </c>
      <c r="N982" s="186">
        <v>0</v>
      </c>
      <c r="P982" s="14">
        <v>59.826300000000003</v>
      </c>
      <c r="R982" s="14">
        <v>0</v>
      </c>
      <c r="T982" s="14">
        <v>8.8329000000000004</v>
      </c>
      <c r="V982" s="17">
        <v>0</v>
      </c>
      <c r="X982" s="17">
        <v>0</v>
      </c>
      <c r="Z982" s="17">
        <v>251749</v>
      </c>
      <c r="AB982" s="17">
        <v>0</v>
      </c>
      <c r="AD982" s="17">
        <v>0</v>
      </c>
      <c r="AF982" s="17">
        <v>4208</v>
      </c>
      <c r="AH982" s="17">
        <v>0</v>
      </c>
      <c r="AJ982" s="17">
        <v>0</v>
      </c>
      <c r="AL982" s="17">
        <v>0</v>
      </c>
      <c r="AN982" s="17">
        <v>0</v>
      </c>
      <c r="AP982" s="172">
        <v>0</v>
      </c>
      <c r="AR982" s="17">
        <v>37169</v>
      </c>
      <c r="AT982" s="17">
        <v>0</v>
      </c>
      <c r="AV982" s="185">
        <v>0</v>
      </c>
      <c r="AW982" s="1" t="s">
        <v>5655</v>
      </c>
      <c r="AX982" s="1" t="str">
        <f t="shared" si="15"/>
        <v>No</v>
      </c>
    </row>
    <row r="983" spans="1:50" x14ac:dyDescent="0.2">
      <c r="A983" s="1" t="s">
        <v>762</v>
      </c>
      <c r="B983" s="1" t="s">
        <v>529</v>
      </c>
      <c r="C983" s="1" t="s">
        <v>46</v>
      </c>
      <c r="D983" s="174">
        <v>5052</v>
      </c>
      <c r="E983" s="177">
        <v>50052</v>
      </c>
      <c r="F983" s="1" t="s">
        <v>196</v>
      </c>
      <c r="G983" s="1" t="s">
        <v>192</v>
      </c>
      <c r="H983" s="17">
        <v>278165</v>
      </c>
      <c r="I983" s="12">
        <v>50</v>
      </c>
      <c r="J983" s="1" t="s">
        <v>11</v>
      </c>
      <c r="K983" s="1" t="s">
        <v>8</v>
      </c>
      <c r="L983" s="4">
        <v>35</v>
      </c>
      <c r="N983" s="186">
        <v>0</v>
      </c>
      <c r="P983" s="14">
        <v>14.4199</v>
      </c>
      <c r="R983" s="14">
        <v>2.8812000000000002</v>
      </c>
      <c r="T983" s="14">
        <v>16.308399999999999</v>
      </c>
      <c r="V983" s="17">
        <v>1346936</v>
      </c>
      <c r="X983" s="17">
        <v>1420366</v>
      </c>
      <c r="Z983" s="17">
        <v>1346730</v>
      </c>
      <c r="AB983" s="17">
        <v>73636</v>
      </c>
      <c r="AD983" s="17">
        <v>99855</v>
      </c>
      <c r="AF983" s="17">
        <v>93394</v>
      </c>
      <c r="AH983" s="17">
        <v>6461</v>
      </c>
      <c r="AJ983" s="17">
        <v>0</v>
      </c>
      <c r="AL983" s="17">
        <v>0</v>
      </c>
      <c r="AN983" s="17">
        <v>0</v>
      </c>
      <c r="AP983" s="172">
        <v>0</v>
      </c>
      <c r="AR983" s="17">
        <v>1523104</v>
      </c>
      <c r="AT983" s="17">
        <v>4388359</v>
      </c>
      <c r="AV983" s="185">
        <v>289.5</v>
      </c>
      <c r="AW983" s="1" t="s">
        <v>5655</v>
      </c>
      <c r="AX983" s="1" t="str">
        <f t="shared" si="15"/>
        <v>No</v>
      </c>
    </row>
    <row r="984" spans="1:50" x14ac:dyDescent="0.2">
      <c r="A984" s="1" t="s">
        <v>847</v>
      </c>
      <c r="B984" s="1" t="s">
        <v>848</v>
      </c>
      <c r="C984" s="1" t="s">
        <v>20</v>
      </c>
      <c r="D984" s="174">
        <v>9159</v>
      </c>
      <c r="E984" s="177">
        <v>90159</v>
      </c>
      <c r="F984" s="1" t="s">
        <v>196</v>
      </c>
      <c r="G984" s="1" t="s">
        <v>192</v>
      </c>
      <c r="H984" s="17">
        <v>3281212</v>
      </c>
      <c r="I984" s="12">
        <v>50</v>
      </c>
      <c r="J984" s="1" t="s">
        <v>22</v>
      </c>
      <c r="K984" s="1" t="s">
        <v>12</v>
      </c>
      <c r="L984" s="4">
        <v>9</v>
      </c>
      <c r="N984" s="186">
        <v>0</v>
      </c>
      <c r="P984" s="14">
        <v>26.2974</v>
      </c>
      <c r="R984" s="14">
        <v>25.450299999999999</v>
      </c>
      <c r="T984" s="14">
        <v>15.9962</v>
      </c>
      <c r="V984" s="17">
        <v>478034</v>
      </c>
      <c r="X984" s="17">
        <v>510261</v>
      </c>
      <c r="Z984" s="17">
        <v>477061</v>
      </c>
      <c r="AB984" s="17">
        <v>33200</v>
      </c>
      <c r="AD984" s="17">
        <v>19487</v>
      </c>
      <c r="AF984" s="17">
        <v>18141</v>
      </c>
      <c r="AH984" s="17">
        <v>1346</v>
      </c>
      <c r="AJ984" s="17">
        <v>0</v>
      </c>
      <c r="AL984" s="17">
        <v>0</v>
      </c>
      <c r="AN984" s="17">
        <v>0</v>
      </c>
      <c r="AP984" s="172">
        <v>0</v>
      </c>
      <c r="AR984" s="17">
        <v>290187</v>
      </c>
      <c r="AT984" s="17">
        <v>7385352</v>
      </c>
      <c r="AV984" s="185">
        <v>51.1</v>
      </c>
      <c r="AW984" s="1" t="s">
        <v>5655</v>
      </c>
      <c r="AX984" s="1" t="str">
        <f t="shared" si="15"/>
        <v>No</v>
      </c>
    </row>
    <row r="985" spans="1:50" x14ac:dyDescent="0.2">
      <c r="A985" s="1" t="s">
        <v>6033</v>
      </c>
      <c r="B985" s="1" t="s">
        <v>470</v>
      </c>
      <c r="C985" s="1" t="s">
        <v>40</v>
      </c>
      <c r="D985" s="174">
        <v>4082</v>
      </c>
      <c r="E985" s="177">
        <v>40082</v>
      </c>
      <c r="F985" s="1" t="s">
        <v>194</v>
      </c>
      <c r="G985" s="1" t="s">
        <v>192</v>
      </c>
      <c r="H985" s="17">
        <v>4515419</v>
      </c>
      <c r="I985" s="12">
        <v>50</v>
      </c>
      <c r="J985" s="1" t="s">
        <v>13</v>
      </c>
      <c r="K985" s="1" t="s">
        <v>8</v>
      </c>
      <c r="L985" s="4">
        <v>45</v>
      </c>
      <c r="N985" s="186">
        <v>0</v>
      </c>
      <c r="P985" s="14">
        <v>38.175800000000002</v>
      </c>
      <c r="R985" s="14">
        <v>33.651800000000001</v>
      </c>
      <c r="T985" s="14">
        <v>4.3371000000000004</v>
      </c>
      <c r="V985" s="17">
        <v>0</v>
      </c>
      <c r="X985" s="17">
        <v>675139</v>
      </c>
      <c r="Z985" s="17">
        <v>675139</v>
      </c>
      <c r="AB985" s="17">
        <v>0</v>
      </c>
      <c r="AD985" s="17">
        <v>17685</v>
      </c>
      <c r="AF985" s="17">
        <v>17685</v>
      </c>
      <c r="AH985" s="17">
        <v>0</v>
      </c>
      <c r="AJ985" s="17">
        <v>0</v>
      </c>
      <c r="AL985" s="17">
        <v>0</v>
      </c>
      <c r="AN985" s="17">
        <v>0</v>
      </c>
      <c r="AP985" s="172">
        <v>0</v>
      </c>
      <c r="AR985" s="17">
        <v>76701</v>
      </c>
      <c r="AT985" s="17">
        <v>2581123</v>
      </c>
      <c r="AV985" s="185">
        <v>0</v>
      </c>
      <c r="AW985" s="1" t="s">
        <v>5655</v>
      </c>
      <c r="AX985" s="1" t="str">
        <f t="shared" si="15"/>
        <v>No</v>
      </c>
    </row>
    <row r="986" spans="1:50" x14ac:dyDescent="0.2">
      <c r="A986" s="1" t="s">
        <v>851</v>
      </c>
      <c r="B986" s="1" t="s">
        <v>852</v>
      </c>
      <c r="C986" s="1" t="s">
        <v>77</v>
      </c>
      <c r="D986" s="174">
        <v>5024</v>
      </c>
      <c r="E986" s="177">
        <v>50024</v>
      </c>
      <c r="F986" s="1" t="s">
        <v>196</v>
      </c>
      <c r="G986" s="1" t="s">
        <v>192</v>
      </c>
      <c r="H986" s="17">
        <v>387550</v>
      </c>
      <c r="I986" s="12">
        <v>50</v>
      </c>
      <c r="J986" s="1" t="s">
        <v>10</v>
      </c>
      <c r="K986" s="1" t="s">
        <v>8</v>
      </c>
      <c r="L986" s="4">
        <v>15</v>
      </c>
      <c r="N986" s="186">
        <v>0</v>
      </c>
      <c r="P986" s="14">
        <v>12.7378</v>
      </c>
      <c r="R986" s="14">
        <v>8.0299999999999994</v>
      </c>
      <c r="T986" s="14">
        <v>1.4267000000000001</v>
      </c>
      <c r="V986" s="17">
        <v>0</v>
      </c>
      <c r="X986" s="17">
        <v>473929</v>
      </c>
      <c r="Z986" s="17">
        <v>418603</v>
      </c>
      <c r="AB986" s="17">
        <v>55326</v>
      </c>
      <c r="AD986" s="17">
        <v>36087</v>
      </c>
      <c r="AF986" s="17">
        <v>32863</v>
      </c>
      <c r="AH986" s="17">
        <v>3224</v>
      </c>
      <c r="AJ986" s="17">
        <v>0</v>
      </c>
      <c r="AL986" s="17">
        <v>0</v>
      </c>
      <c r="AN986" s="17">
        <v>0</v>
      </c>
      <c r="AP986" s="172">
        <v>0</v>
      </c>
      <c r="AR986" s="17">
        <v>46884</v>
      </c>
      <c r="AT986" s="17">
        <v>376479</v>
      </c>
      <c r="AV986" s="185">
        <v>0</v>
      </c>
      <c r="AW986" s="1" t="s">
        <v>5655</v>
      </c>
      <c r="AX986" s="1" t="str">
        <f t="shared" si="15"/>
        <v>No</v>
      </c>
    </row>
    <row r="987" spans="1:50" x14ac:dyDescent="0.2">
      <c r="A987" s="1" t="s">
        <v>6034</v>
      </c>
      <c r="B987" s="1" t="s">
        <v>1994</v>
      </c>
      <c r="C987" s="1" t="s">
        <v>56</v>
      </c>
      <c r="E987" s="177" t="s">
        <v>6035</v>
      </c>
      <c r="F987" s="1" t="s">
        <v>196</v>
      </c>
      <c r="G987" s="1" t="s">
        <v>229</v>
      </c>
      <c r="H987" s="17">
        <v>0</v>
      </c>
      <c r="I987" s="12">
        <v>50</v>
      </c>
      <c r="J987" s="1" t="s">
        <v>10</v>
      </c>
      <c r="K987" s="1" t="s">
        <v>8</v>
      </c>
      <c r="L987" s="4">
        <v>44</v>
      </c>
      <c r="N987" s="186">
        <v>0</v>
      </c>
      <c r="P987" s="14">
        <v>16.930800000000001</v>
      </c>
      <c r="R987" s="14">
        <v>0</v>
      </c>
      <c r="T987" s="14">
        <v>3.4424999999999999</v>
      </c>
      <c r="V987" s="17">
        <v>0</v>
      </c>
      <c r="X987" s="17">
        <v>0</v>
      </c>
      <c r="Z987" s="17">
        <v>1095459</v>
      </c>
      <c r="AB987" s="17">
        <v>0</v>
      </c>
      <c r="AD987" s="17">
        <v>0</v>
      </c>
      <c r="AF987" s="17">
        <v>64702</v>
      </c>
      <c r="AH987" s="17">
        <v>0</v>
      </c>
      <c r="AJ987" s="17">
        <v>0</v>
      </c>
      <c r="AL987" s="17">
        <v>0</v>
      </c>
      <c r="AN987" s="17">
        <v>0</v>
      </c>
      <c r="AP987" s="172">
        <v>0</v>
      </c>
      <c r="AR987" s="17">
        <v>222735</v>
      </c>
      <c r="AT987" s="17">
        <v>0</v>
      </c>
      <c r="AV987" s="185">
        <v>0</v>
      </c>
      <c r="AW987" s="1" t="s">
        <v>5655</v>
      </c>
      <c r="AX987" s="1" t="str">
        <f t="shared" si="15"/>
        <v>No</v>
      </c>
    </row>
    <row r="988" spans="1:50" x14ac:dyDescent="0.2">
      <c r="A988" s="1" t="s">
        <v>866</v>
      </c>
      <c r="B988" s="1" t="s">
        <v>867</v>
      </c>
      <c r="C988" s="1" t="s">
        <v>20</v>
      </c>
      <c r="D988" s="174">
        <v>9090</v>
      </c>
      <c r="E988" s="177">
        <v>90090</v>
      </c>
      <c r="F988" s="1" t="s">
        <v>196</v>
      </c>
      <c r="G988" s="1" t="s">
        <v>192</v>
      </c>
      <c r="H988" s="17">
        <v>1723634</v>
      </c>
      <c r="I988" s="12">
        <v>50</v>
      </c>
      <c r="J988" s="1" t="s">
        <v>11</v>
      </c>
      <c r="K988" s="1" t="s">
        <v>12</v>
      </c>
      <c r="L988" s="4">
        <v>41</v>
      </c>
      <c r="N988" s="186">
        <v>0</v>
      </c>
      <c r="P988" s="14">
        <v>19.443899999999999</v>
      </c>
      <c r="R988" s="14">
        <v>10.63</v>
      </c>
      <c r="T988" s="14">
        <v>12.423500000000001</v>
      </c>
      <c r="V988" s="17">
        <v>2011912</v>
      </c>
      <c r="X988" s="17">
        <v>2335661</v>
      </c>
      <c r="Z988" s="17">
        <v>1979490</v>
      </c>
      <c r="AB988" s="17">
        <v>356171</v>
      </c>
      <c r="AD988" s="17">
        <v>109949</v>
      </c>
      <c r="AF988" s="17">
        <v>101805</v>
      </c>
      <c r="AH988" s="17">
        <v>8144</v>
      </c>
      <c r="AJ988" s="17">
        <v>0</v>
      </c>
      <c r="AL988" s="17">
        <v>0</v>
      </c>
      <c r="AN988" s="17">
        <v>0</v>
      </c>
      <c r="AP988" s="172">
        <v>0</v>
      </c>
      <c r="AR988" s="17">
        <v>1264771</v>
      </c>
      <c r="AT988" s="17">
        <v>13444516</v>
      </c>
      <c r="AV988" s="185">
        <v>462</v>
      </c>
      <c r="AW988" s="1" t="s">
        <v>5655</v>
      </c>
      <c r="AX988" s="1" t="str">
        <f t="shared" si="15"/>
        <v>No</v>
      </c>
    </row>
    <row r="989" spans="1:50" x14ac:dyDescent="0.2">
      <c r="A989" s="1" t="s">
        <v>4994</v>
      </c>
      <c r="B989" s="1" t="s">
        <v>4942</v>
      </c>
      <c r="C989" s="1" t="s">
        <v>94</v>
      </c>
      <c r="D989" s="174" t="s">
        <v>4995</v>
      </c>
      <c r="E989" s="177" t="s">
        <v>4996</v>
      </c>
      <c r="F989" s="1" t="s">
        <v>196</v>
      </c>
      <c r="G989" s="1" t="s">
        <v>229</v>
      </c>
      <c r="H989" s="17">
        <v>0</v>
      </c>
      <c r="I989" s="12">
        <v>50</v>
      </c>
      <c r="J989" s="1" t="s">
        <v>11</v>
      </c>
      <c r="K989" s="1" t="s">
        <v>8</v>
      </c>
      <c r="L989" s="4">
        <v>22</v>
      </c>
      <c r="N989" s="186">
        <v>0</v>
      </c>
      <c r="P989" s="14">
        <v>24.4191</v>
      </c>
      <c r="R989" s="14">
        <v>0</v>
      </c>
      <c r="T989" s="14">
        <v>4.8064999999999998</v>
      </c>
      <c r="V989" s="17">
        <v>0</v>
      </c>
      <c r="X989" s="17">
        <v>0</v>
      </c>
      <c r="Z989" s="17">
        <v>1297143</v>
      </c>
      <c r="AB989" s="17">
        <v>0</v>
      </c>
      <c r="AD989" s="17">
        <v>0</v>
      </c>
      <c r="AF989" s="17">
        <v>53120</v>
      </c>
      <c r="AH989" s="17">
        <v>0</v>
      </c>
      <c r="AJ989" s="17">
        <v>0</v>
      </c>
      <c r="AL989" s="17">
        <v>0</v>
      </c>
      <c r="AN989" s="17">
        <v>0</v>
      </c>
      <c r="AP989" s="172">
        <v>0</v>
      </c>
      <c r="AR989" s="17">
        <v>255323</v>
      </c>
      <c r="AT989" s="17">
        <v>0</v>
      </c>
      <c r="AV989" s="185">
        <v>0</v>
      </c>
      <c r="AW989" s="1" t="s">
        <v>5655</v>
      </c>
      <c r="AX989" s="1" t="str">
        <f t="shared" si="15"/>
        <v>No</v>
      </c>
    </row>
    <row r="990" spans="1:50" x14ac:dyDescent="0.2">
      <c r="A990" s="1" t="s">
        <v>762</v>
      </c>
      <c r="B990" s="1" t="s">
        <v>529</v>
      </c>
      <c r="C990" s="1" t="s">
        <v>46</v>
      </c>
      <c r="D990" s="174">
        <v>5052</v>
      </c>
      <c r="E990" s="177">
        <v>50052</v>
      </c>
      <c r="F990" s="1" t="s">
        <v>196</v>
      </c>
      <c r="G990" s="1" t="s">
        <v>192</v>
      </c>
      <c r="H990" s="17">
        <v>278165</v>
      </c>
      <c r="I990" s="12">
        <v>50</v>
      </c>
      <c r="J990" s="1" t="s">
        <v>10</v>
      </c>
      <c r="K990" s="1" t="s">
        <v>8</v>
      </c>
      <c r="L990" s="4">
        <v>15</v>
      </c>
      <c r="N990" s="186">
        <v>0</v>
      </c>
      <c r="P990" s="14">
        <v>12.8673</v>
      </c>
      <c r="R990" s="14">
        <v>8.0925999999999991</v>
      </c>
      <c r="T990" s="14">
        <v>2.7658</v>
      </c>
      <c r="V990" s="17">
        <v>0</v>
      </c>
      <c r="X990" s="17">
        <v>391331</v>
      </c>
      <c r="Z990" s="17">
        <v>351367</v>
      </c>
      <c r="AB990" s="17">
        <v>39964</v>
      </c>
      <c r="AD990" s="17">
        <v>30075</v>
      </c>
      <c r="AF990" s="17">
        <v>27307</v>
      </c>
      <c r="AH990" s="17">
        <v>2768</v>
      </c>
      <c r="AJ990" s="17">
        <v>0</v>
      </c>
      <c r="AL990" s="17">
        <v>0</v>
      </c>
      <c r="AN990" s="17">
        <v>0</v>
      </c>
      <c r="AP990" s="172">
        <v>0</v>
      </c>
      <c r="AR990" s="17">
        <v>75527</v>
      </c>
      <c r="AT990" s="17">
        <v>611212</v>
      </c>
      <c r="AV990" s="185">
        <v>0</v>
      </c>
      <c r="AW990" s="1" t="s">
        <v>5655</v>
      </c>
      <c r="AX990" s="1" t="str">
        <f t="shared" si="15"/>
        <v>No</v>
      </c>
    </row>
    <row r="991" spans="1:50" x14ac:dyDescent="0.2">
      <c r="A991" s="1" t="s">
        <v>847</v>
      </c>
      <c r="B991" s="1" t="s">
        <v>848</v>
      </c>
      <c r="C991" s="1" t="s">
        <v>20</v>
      </c>
      <c r="D991" s="174">
        <v>9159</v>
      </c>
      <c r="E991" s="177">
        <v>90159</v>
      </c>
      <c r="F991" s="1" t="s">
        <v>196</v>
      </c>
      <c r="G991" s="1" t="s">
        <v>192</v>
      </c>
      <c r="H991" s="17">
        <v>3281212</v>
      </c>
      <c r="I991" s="12">
        <v>50</v>
      </c>
      <c r="J991" s="1" t="s">
        <v>11</v>
      </c>
      <c r="K991" s="1" t="s">
        <v>12</v>
      </c>
      <c r="L991" s="4">
        <v>32</v>
      </c>
      <c r="N991" s="186">
        <v>0</v>
      </c>
      <c r="P991" s="14">
        <v>16.620699999999999</v>
      </c>
      <c r="R991" s="14">
        <v>7.9989999999999997</v>
      </c>
      <c r="T991" s="14">
        <v>12.4567</v>
      </c>
      <c r="V991" s="17">
        <v>1230809</v>
      </c>
      <c r="X991" s="17">
        <v>1246284</v>
      </c>
      <c r="Z991" s="17">
        <v>1170327</v>
      </c>
      <c r="AB991" s="17">
        <v>75957</v>
      </c>
      <c r="AD991" s="17">
        <v>74518</v>
      </c>
      <c r="AF991" s="17">
        <v>70414</v>
      </c>
      <c r="AH991" s="17">
        <v>4104</v>
      </c>
      <c r="AJ991" s="17">
        <v>0</v>
      </c>
      <c r="AL991" s="17">
        <v>0</v>
      </c>
      <c r="AN991" s="17">
        <v>0</v>
      </c>
      <c r="AP991" s="172">
        <v>0</v>
      </c>
      <c r="AR991" s="17">
        <v>877124</v>
      </c>
      <c r="AT991" s="17">
        <v>7016090</v>
      </c>
      <c r="AV991" s="185">
        <v>109.5</v>
      </c>
      <c r="AW991" s="1" t="s">
        <v>5655</v>
      </c>
      <c r="AX991" s="1" t="str">
        <f t="shared" si="15"/>
        <v>No</v>
      </c>
    </row>
    <row r="992" spans="1:50" x14ac:dyDescent="0.2">
      <c r="A992" s="1" t="s">
        <v>6039</v>
      </c>
      <c r="B992" s="1" t="s">
        <v>410</v>
      </c>
      <c r="C992" s="1" t="s">
        <v>73</v>
      </c>
      <c r="D992" s="174">
        <v>2010</v>
      </c>
      <c r="E992" s="177">
        <v>20010</v>
      </c>
      <c r="F992" s="1" t="s">
        <v>194</v>
      </c>
      <c r="G992" s="1" t="s">
        <v>192</v>
      </c>
      <c r="H992" s="17">
        <v>423566</v>
      </c>
      <c r="I992" s="12">
        <v>49</v>
      </c>
      <c r="J992" s="1" t="s">
        <v>10</v>
      </c>
      <c r="K992" s="1" t="s">
        <v>8</v>
      </c>
      <c r="L992" s="4">
        <v>15</v>
      </c>
      <c r="N992" s="186">
        <v>0</v>
      </c>
      <c r="P992" s="14">
        <v>14.8775</v>
      </c>
      <c r="R992" s="14">
        <v>7.4912999999999998</v>
      </c>
      <c r="T992" s="14">
        <v>2.0057999999999998</v>
      </c>
      <c r="V992" s="17">
        <v>0</v>
      </c>
      <c r="X992" s="17">
        <v>230388</v>
      </c>
      <c r="Z992" s="17">
        <v>163652</v>
      </c>
      <c r="AB992" s="17">
        <v>66736</v>
      </c>
      <c r="AD992" s="17">
        <v>17146</v>
      </c>
      <c r="AF992" s="17">
        <v>11000</v>
      </c>
      <c r="AH992" s="17">
        <v>6146</v>
      </c>
      <c r="AJ992" s="17">
        <v>0</v>
      </c>
      <c r="AL992" s="17">
        <v>0</v>
      </c>
      <c r="AN992" s="17">
        <v>0</v>
      </c>
      <c r="AP992" s="172">
        <v>0</v>
      </c>
      <c r="AR992" s="17">
        <v>22064</v>
      </c>
      <c r="AT992" s="17">
        <v>165288</v>
      </c>
      <c r="AV992" s="185">
        <v>0</v>
      </c>
      <c r="AW992" s="1" t="s">
        <v>5655</v>
      </c>
      <c r="AX992" s="1" t="str">
        <f t="shared" si="15"/>
        <v>No</v>
      </c>
    </row>
    <row r="993" spans="1:50" x14ac:dyDescent="0.2">
      <c r="A993" s="1" t="s">
        <v>696</v>
      </c>
      <c r="B993" s="1" t="s">
        <v>697</v>
      </c>
      <c r="C993" s="1" t="s">
        <v>77</v>
      </c>
      <c r="D993" s="174">
        <v>5021</v>
      </c>
      <c r="E993" s="177">
        <v>50021</v>
      </c>
      <c r="F993" s="1" t="s">
        <v>196</v>
      </c>
      <c r="G993" s="1" t="s">
        <v>192</v>
      </c>
      <c r="H993" s="17">
        <v>569499</v>
      </c>
      <c r="I993" s="12">
        <v>49</v>
      </c>
      <c r="J993" s="1" t="s">
        <v>11</v>
      </c>
      <c r="K993" s="1" t="s">
        <v>8</v>
      </c>
      <c r="L993" s="4">
        <v>23</v>
      </c>
      <c r="N993" s="186">
        <v>0</v>
      </c>
      <c r="P993" s="14">
        <v>12.8408</v>
      </c>
      <c r="R993" s="14">
        <v>2.6301999999999999</v>
      </c>
      <c r="T993" s="14">
        <v>17.480599999999999</v>
      </c>
      <c r="V993" s="17">
        <v>837919</v>
      </c>
      <c r="X993" s="17">
        <v>886095</v>
      </c>
      <c r="Z993" s="17">
        <v>837681</v>
      </c>
      <c r="AB993" s="17">
        <v>48414</v>
      </c>
      <c r="AD993" s="17">
        <v>69955</v>
      </c>
      <c r="AF993" s="17">
        <v>65236</v>
      </c>
      <c r="AH993" s="17">
        <v>4719</v>
      </c>
      <c r="AJ993" s="17">
        <v>0</v>
      </c>
      <c r="AL993" s="17">
        <v>0</v>
      </c>
      <c r="AN993" s="17">
        <v>0</v>
      </c>
      <c r="AP993" s="172">
        <v>0</v>
      </c>
      <c r="AR993" s="17">
        <v>1140362</v>
      </c>
      <c r="AT993" s="17">
        <v>2999437</v>
      </c>
      <c r="AV993" s="185">
        <v>240.4</v>
      </c>
      <c r="AW993" s="1" t="s">
        <v>5655</v>
      </c>
      <c r="AX993" s="1" t="str">
        <f t="shared" si="15"/>
        <v>No</v>
      </c>
    </row>
    <row r="994" spans="1:50" x14ac:dyDescent="0.2">
      <c r="A994" s="1" t="s">
        <v>6041</v>
      </c>
      <c r="B994" s="1" t="s">
        <v>257</v>
      </c>
      <c r="C994" s="1" t="s">
        <v>37</v>
      </c>
      <c r="D994" s="174">
        <v>4140</v>
      </c>
      <c r="E994" s="177">
        <v>40140</v>
      </c>
      <c r="F994" s="1" t="s">
        <v>194</v>
      </c>
      <c r="G994" s="1" t="s">
        <v>192</v>
      </c>
      <c r="H994" s="17">
        <v>310298</v>
      </c>
      <c r="I994" s="12">
        <v>49</v>
      </c>
      <c r="J994" s="1" t="s">
        <v>10</v>
      </c>
      <c r="K994" s="1" t="s">
        <v>12</v>
      </c>
      <c r="L994" s="4">
        <v>30</v>
      </c>
      <c r="N994" s="186">
        <v>0</v>
      </c>
      <c r="P994" s="14">
        <v>18.777999999999999</v>
      </c>
      <c r="R994" s="14">
        <v>12.649900000000001</v>
      </c>
      <c r="T994" s="14">
        <v>1.5789</v>
      </c>
      <c r="V994" s="17">
        <v>0</v>
      </c>
      <c r="X994" s="17">
        <v>1456863</v>
      </c>
      <c r="Z994" s="17">
        <v>1263684</v>
      </c>
      <c r="AB994" s="17">
        <v>193179</v>
      </c>
      <c r="AD994" s="17">
        <v>81799</v>
      </c>
      <c r="AF994" s="17">
        <v>67296</v>
      </c>
      <c r="AH994" s="17">
        <v>14503</v>
      </c>
      <c r="AJ994" s="17">
        <v>0</v>
      </c>
      <c r="AL994" s="17">
        <v>0</v>
      </c>
      <c r="AN994" s="17">
        <v>0</v>
      </c>
      <c r="AP994" s="172">
        <v>0</v>
      </c>
      <c r="AR994" s="17">
        <v>106256</v>
      </c>
      <c r="AT994" s="17">
        <v>1344125</v>
      </c>
      <c r="AV994" s="185">
        <v>0</v>
      </c>
      <c r="AW994" s="1" t="s">
        <v>5655</v>
      </c>
      <c r="AX994" s="1" t="str">
        <f t="shared" si="15"/>
        <v>No</v>
      </c>
    </row>
    <row r="995" spans="1:50" x14ac:dyDescent="0.2">
      <c r="A995" s="1" t="s">
        <v>6038</v>
      </c>
      <c r="B995" s="1" t="s">
        <v>1092</v>
      </c>
      <c r="C995" s="1" t="s">
        <v>62</v>
      </c>
      <c r="D995" s="174">
        <v>4172</v>
      </c>
      <c r="E995" s="177">
        <v>40172</v>
      </c>
      <c r="F995" s="1" t="s">
        <v>196</v>
      </c>
      <c r="G995" s="1" t="s">
        <v>192</v>
      </c>
      <c r="H995" s="17">
        <v>212195</v>
      </c>
      <c r="I995" s="12">
        <v>49</v>
      </c>
      <c r="J995" s="1" t="s">
        <v>10</v>
      </c>
      <c r="K995" s="1" t="s">
        <v>8</v>
      </c>
      <c r="L995" s="4">
        <v>43</v>
      </c>
      <c r="N995" s="186">
        <v>0</v>
      </c>
      <c r="P995" s="14">
        <v>18.6496</v>
      </c>
      <c r="R995" s="14">
        <v>8.8854000000000006</v>
      </c>
      <c r="T995" s="14">
        <v>2.1434000000000002</v>
      </c>
      <c r="V995" s="17">
        <v>0</v>
      </c>
      <c r="X995" s="17">
        <v>1006873</v>
      </c>
      <c r="Z995" s="17">
        <v>958403</v>
      </c>
      <c r="AB995" s="17">
        <v>48470</v>
      </c>
      <c r="AD995" s="17">
        <v>58159</v>
      </c>
      <c r="AF995" s="17">
        <v>51390</v>
      </c>
      <c r="AH995" s="17">
        <v>6769</v>
      </c>
      <c r="AJ995" s="17">
        <v>0</v>
      </c>
      <c r="AL995" s="17">
        <v>0</v>
      </c>
      <c r="AN995" s="17">
        <v>0</v>
      </c>
      <c r="AP995" s="172">
        <v>0</v>
      </c>
      <c r="AR995" s="17">
        <v>110147</v>
      </c>
      <c r="AT995" s="17">
        <v>978703</v>
      </c>
      <c r="AV995" s="185">
        <v>0</v>
      </c>
      <c r="AW995" s="1" t="s">
        <v>5655</v>
      </c>
      <c r="AX995" s="1" t="str">
        <f t="shared" si="15"/>
        <v>No</v>
      </c>
    </row>
    <row r="996" spans="1:50" x14ac:dyDescent="0.2">
      <c r="A996" s="1" t="s">
        <v>6040</v>
      </c>
      <c r="B996" s="1" t="s">
        <v>387</v>
      </c>
      <c r="C996" s="1" t="s">
        <v>20</v>
      </c>
      <c r="D996" s="174">
        <v>9042</v>
      </c>
      <c r="E996" s="177">
        <v>90042</v>
      </c>
      <c r="F996" s="1" t="s">
        <v>194</v>
      </c>
      <c r="G996" s="1" t="s">
        <v>192</v>
      </c>
      <c r="H996" s="17">
        <v>12150996</v>
      </c>
      <c r="I996" s="12">
        <v>49</v>
      </c>
      <c r="J996" s="1" t="s">
        <v>11</v>
      </c>
      <c r="K996" s="1" t="s">
        <v>8</v>
      </c>
      <c r="L996" s="4">
        <v>43</v>
      </c>
      <c r="N996" s="186">
        <v>0</v>
      </c>
      <c r="P996" s="14">
        <v>12.309200000000001</v>
      </c>
      <c r="R996" s="14">
        <v>3.6545000000000001</v>
      </c>
      <c r="T996" s="14">
        <v>22.617100000000001</v>
      </c>
      <c r="V996" s="17">
        <v>1695918</v>
      </c>
      <c r="X996" s="17">
        <v>1752887</v>
      </c>
      <c r="Z996" s="17">
        <v>1680040</v>
      </c>
      <c r="AB996" s="17">
        <v>72847</v>
      </c>
      <c r="AD996" s="17">
        <v>141504</v>
      </c>
      <c r="AF996" s="17">
        <v>136486</v>
      </c>
      <c r="AH996" s="17">
        <v>5018</v>
      </c>
      <c r="AJ996" s="17">
        <v>0</v>
      </c>
      <c r="AL996" s="17">
        <v>0</v>
      </c>
      <c r="AN996" s="17">
        <v>0</v>
      </c>
      <c r="AP996" s="172">
        <v>0</v>
      </c>
      <c r="AR996" s="17">
        <v>3086911</v>
      </c>
      <c r="AT996" s="17">
        <v>11281212</v>
      </c>
      <c r="AV996" s="185">
        <v>147.34</v>
      </c>
      <c r="AW996" s="1" t="s">
        <v>5655</v>
      </c>
      <c r="AX996" s="1" t="str">
        <f t="shared" si="15"/>
        <v>No</v>
      </c>
    </row>
    <row r="997" spans="1:50" x14ac:dyDescent="0.2">
      <c r="A997" s="1" t="s">
        <v>657</v>
      </c>
      <c r="B997" s="1" t="s">
        <v>658</v>
      </c>
      <c r="C997" s="1" t="s">
        <v>14</v>
      </c>
      <c r="D997" s="174">
        <v>4068</v>
      </c>
      <c r="E997" s="177">
        <v>40068</v>
      </c>
      <c r="F997" s="1" t="s">
        <v>260</v>
      </c>
      <c r="G997" s="1" t="s">
        <v>192</v>
      </c>
      <c r="H997" s="17">
        <v>77074</v>
      </c>
      <c r="I997" s="12">
        <v>49</v>
      </c>
      <c r="J997" s="1" t="s">
        <v>15</v>
      </c>
      <c r="K997" s="1" t="s">
        <v>12</v>
      </c>
      <c r="L997" s="4">
        <v>10</v>
      </c>
      <c r="N997" s="186">
        <v>0</v>
      </c>
      <c r="P997" s="14">
        <v>20.706299999999999</v>
      </c>
      <c r="R997" s="14">
        <v>5.4802</v>
      </c>
      <c r="T997" s="14">
        <v>4.4230999999999998</v>
      </c>
      <c r="V997" s="17">
        <v>0</v>
      </c>
      <c r="X997" s="17">
        <v>0</v>
      </c>
      <c r="Z997" s="17">
        <v>61125</v>
      </c>
      <c r="AB997" s="17">
        <v>0</v>
      </c>
      <c r="AD997" s="17">
        <v>0</v>
      </c>
      <c r="AF997" s="17">
        <v>2952</v>
      </c>
      <c r="AH997" s="17">
        <v>0</v>
      </c>
      <c r="AJ997" s="17">
        <v>0</v>
      </c>
      <c r="AL997" s="17">
        <v>0</v>
      </c>
      <c r="AN997" s="17">
        <v>0</v>
      </c>
      <c r="AP997" s="172">
        <v>0</v>
      </c>
      <c r="AR997" s="17">
        <v>13057</v>
      </c>
      <c r="AT997" s="17">
        <v>71555</v>
      </c>
      <c r="AV997" s="185">
        <v>0</v>
      </c>
      <c r="AW997" s="1" t="s">
        <v>5655</v>
      </c>
      <c r="AX997" s="1" t="str">
        <f t="shared" si="15"/>
        <v>No</v>
      </c>
    </row>
    <row r="998" spans="1:50" x14ac:dyDescent="0.2">
      <c r="A998" s="1" t="s">
        <v>6040</v>
      </c>
      <c r="B998" s="1" t="s">
        <v>387</v>
      </c>
      <c r="C998" s="1" t="s">
        <v>20</v>
      </c>
      <c r="D998" s="174">
        <v>9042</v>
      </c>
      <c r="E998" s="177">
        <v>90042</v>
      </c>
      <c r="F998" s="1" t="s">
        <v>194</v>
      </c>
      <c r="G998" s="1" t="s">
        <v>192</v>
      </c>
      <c r="H998" s="17">
        <v>12150996</v>
      </c>
      <c r="I998" s="12">
        <v>49</v>
      </c>
      <c r="J998" s="1" t="s">
        <v>10</v>
      </c>
      <c r="K998" s="1" t="s">
        <v>8</v>
      </c>
      <c r="L998" s="4">
        <v>6</v>
      </c>
      <c r="N998" s="186">
        <v>0</v>
      </c>
      <c r="P998" s="14">
        <v>7.1429</v>
      </c>
      <c r="R998" s="14">
        <v>3.2042999999999999</v>
      </c>
      <c r="T998" s="14">
        <v>2.5587</v>
      </c>
      <c r="V998" s="17">
        <v>0</v>
      </c>
      <c r="X998" s="17">
        <v>73347</v>
      </c>
      <c r="Z998" s="17">
        <v>65443</v>
      </c>
      <c r="AB998" s="17">
        <v>7904</v>
      </c>
      <c r="AD998" s="17">
        <v>9935</v>
      </c>
      <c r="AF998" s="17">
        <v>9162</v>
      </c>
      <c r="AH998" s="17">
        <v>773</v>
      </c>
      <c r="AJ998" s="17">
        <v>0</v>
      </c>
      <c r="AL998" s="17">
        <v>0</v>
      </c>
      <c r="AN998" s="17">
        <v>0</v>
      </c>
      <c r="AP998" s="172">
        <v>0</v>
      </c>
      <c r="AR998" s="17">
        <v>23443</v>
      </c>
      <c r="AT998" s="17">
        <v>75118</v>
      </c>
      <c r="AV998" s="185">
        <v>0</v>
      </c>
      <c r="AW998" s="1" t="s">
        <v>5655</v>
      </c>
      <c r="AX998" s="1" t="str">
        <f t="shared" si="15"/>
        <v>No</v>
      </c>
    </row>
    <row r="999" spans="1:50" x14ac:dyDescent="0.2">
      <c r="A999" s="1" t="s">
        <v>6039</v>
      </c>
      <c r="B999" s="1" t="s">
        <v>410</v>
      </c>
      <c r="C999" s="1" t="s">
        <v>73</v>
      </c>
      <c r="D999" s="174">
        <v>2010</v>
      </c>
      <c r="E999" s="177">
        <v>20010</v>
      </c>
      <c r="F999" s="1" t="s">
        <v>194</v>
      </c>
      <c r="G999" s="1" t="s">
        <v>192</v>
      </c>
      <c r="H999" s="17">
        <v>423566</v>
      </c>
      <c r="I999" s="12">
        <v>49</v>
      </c>
      <c r="J999" s="1" t="s">
        <v>11</v>
      </c>
      <c r="K999" s="1" t="s">
        <v>8</v>
      </c>
      <c r="L999" s="4">
        <v>34</v>
      </c>
      <c r="N999" s="186">
        <v>0</v>
      </c>
      <c r="P999" s="14">
        <v>15.9823</v>
      </c>
      <c r="R999" s="14">
        <v>5.7839999999999998</v>
      </c>
      <c r="T999" s="14">
        <v>8.8186</v>
      </c>
      <c r="V999" s="17">
        <v>1314181</v>
      </c>
      <c r="X999" s="17">
        <v>1363496</v>
      </c>
      <c r="Z999" s="17">
        <v>1313331</v>
      </c>
      <c r="AB999" s="17">
        <v>50165</v>
      </c>
      <c r="AD999" s="17">
        <v>85694</v>
      </c>
      <c r="AF999" s="17">
        <v>82174</v>
      </c>
      <c r="AH999" s="17">
        <v>3520</v>
      </c>
      <c r="AJ999" s="17">
        <v>0</v>
      </c>
      <c r="AL999" s="17">
        <v>0</v>
      </c>
      <c r="AN999" s="17">
        <v>0</v>
      </c>
      <c r="AP999" s="172">
        <v>0</v>
      </c>
      <c r="AR999" s="17">
        <v>724657</v>
      </c>
      <c r="AT999" s="17">
        <v>4191390</v>
      </c>
      <c r="AV999" s="185">
        <v>374</v>
      </c>
      <c r="AW999" s="1" t="s">
        <v>5655</v>
      </c>
      <c r="AX999" s="1" t="str">
        <f t="shared" si="15"/>
        <v>No</v>
      </c>
    </row>
    <row r="1000" spans="1:50" x14ac:dyDescent="0.2">
      <c r="A1000" s="1" t="s">
        <v>6037</v>
      </c>
      <c r="B1000" s="1" t="s">
        <v>411</v>
      </c>
      <c r="C1000" s="1" t="s">
        <v>20</v>
      </c>
      <c r="D1000" s="174">
        <v>9218</v>
      </c>
      <c r="E1000" s="177">
        <v>90218</v>
      </c>
      <c r="F1000" s="1" t="s">
        <v>260</v>
      </c>
      <c r="G1000" s="1" t="s">
        <v>192</v>
      </c>
      <c r="H1000" s="17">
        <v>1932666</v>
      </c>
      <c r="I1000" s="12">
        <v>49</v>
      </c>
      <c r="J1000" s="1" t="s">
        <v>13</v>
      </c>
      <c r="K1000" s="1" t="s">
        <v>12</v>
      </c>
      <c r="L1000" s="4">
        <v>49</v>
      </c>
      <c r="N1000" s="186">
        <v>0</v>
      </c>
      <c r="P1000" s="14">
        <v>39.524500000000003</v>
      </c>
      <c r="R1000" s="14">
        <v>36.427700000000002</v>
      </c>
      <c r="T1000" s="14">
        <v>5.0015000000000001</v>
      </c>
      <c r="V1000" s="17">
        <v>0</v>
      </c>
      <c r="X1000" s="17">
        <v>106479</v>
      </c>
      <c r="Z1000" s="17">
        <v>106479</v>
      </c>
      <c r="AB1000" s="17">
        <v>0</v>
      </c>
      <c r="AD1000" s="17">
        <v>2694</v>
      </c>
      <c r="AF1000" s="17">
        <v>2694</v>
      </c>
      <c r="AH1000" s="17">
        <v>0</v>
      </c>
      <c r="AJ1000" s="17">
        <v>0</v>
      </c>
      <c r="AL1000" s="17">
        <v>0</v>
      </c>
      <c r="AN1000" s="17">
        <v>0</v>
      </c>
      <c r="AP1000" s="172">
        <v>0</v>
      </c>
      <c r="AR1000" s="17">
        <v>13474</v>
      </c>
      <c r="AT1000" s="17">
        <v>490827</v>
      </c>
      <c r="AV1000" s="185">
        <v>0</v>
      </c>
      <c r="AW1000" s="1" t="s">
        <v>5655</v>
      </c>
      <c r="AX1000" s="1" t="str">
        <f t="shared" si="15"/>
        <v>No</v>
      </c>
    </row>
    <row r="1001" spans="1:50" x14ac:dyDescent="0.2">
      <c r="A1001" s="1" t="s">
        <v>657</v>
      </c>
      <c r="B1001" s="1" t="s">
        <v>658</v>
      </c>
      <c r="C1001" s="1" t="s">
        <v>14</v>
      </c>
      <c r="D1001" s="174">
        <v>4068</v>
      </c>
      <c r="E1001" s="177">
        <v>40068</v>
      </c>
      <c r="F1001" s="1" t="s">
        <v>260</v>
      </c>
      <c r="G1001" s="1" t="s">
        <v>192</v>
      </c>
      <c r="H1001" s="17">
        <v>77074</v>
      </c>
      <c r="I1001" s="12">
        <v>49</v>
      </c>
      <c r="J1001" s="1" t="s">
        <v>10</v>
      </c>
      <c r="K1001" s="1" t="s">
        <v>8</v>
      </c>
      <c r="L1001" s="4">
        <v>39</v>
      </c>
      <c r="N1001" s="186">
        <v>0</v>
      </c>
      <c r="P1001" s="14">
        <v>13.58</v>
      </c>
      <c r="R1001" s="14">
        <v>10.23</v>
      </c>
      <c r="T1001" s="14">
        <v>2.9882</v>
      </c>
      <c r="V1001" s="17">
        <v>0</v>
      </c>
      <c r="X1001" s="17">
        <v>492558</v>
      </c>
      <c r="Z1001" s="17">
        <v>424905</v>
      </c>
      <c r="AB1001" s="17">
        <v>67653</v>
      </c>
      <c r="AD1001" s="17">
        <v>34762</v>
      </c>
      <c r="AF1001" s="17">
        <v>31289</v>
      </c>
      <c r="AH1001" s="17">
        <v>3473</v>
      </c>
      <c r="AJ1001" s="17">
        <v>0</v>
      </c>
      <c r="AL1001" s="17">
        <v>0</v>
      </c>
      <c r="AN1001" s="17">
        <v>0</v>
      </c>
      <c r="AP1001" s="172">
        <v>0</v>
      </c>
      <c r="AR1001" s="17">
        <v>93498</v>
      </c>
      <c r="AT1001" s="17">
        <v>956485</v>
      </c>
      <c r="AV1001" s="185">
        <v>0</v>
      </c>
      <c r="AW1001" s="1" t="s">
        <v>5655</v>
      </c>
      <c r="AX1001" s="1" t="str">
        <f t="shared" si="15"/>
        <v>No</v>
      </c>
    </row>
    <row r="1002" spans="1:50" x14ac:dyDescent="0.2">
      <c r="A1002" s="1" t="s">
        <v>696</v>
      </c>
      <c r="B1002" s="1" t="s">
        <v>697</v>
      </c>
      <c r="C1002" s="1" t="s">
        <v>77</v>
      </c>
      <c r="D1002" s="174">
        <v>5021</v>
      </c>
      <c r="E1002" s="177">
        <v>50021</v>
      </c>
      <c r="F1002" s="1" t="s">
        <v>196</v>
      </c>
      <c r="G1002" s="1" t="s">
        <v>192</v>
      </c>
      <c r="H1002" s="17">
        <v>569499</v>
      </c>
      <c r="I1002" s="12">
        <v>49</v>
      </c>
      <c r="J1002" s="1" t="s">
        <v>10</v>
      </c>
      <c r="K1002" s="1" t="s">
        <v>8</v>
      </c>
      <c r="L1002" s="4">
        <v>26</v>
      </c>
      <c r="N1002" s="186">
        <v>0</v>
      </c>
      <c r="P1002" s="14">
        <v>18.657900000000001</v>
      </c>
      <c r="R1002" s="14">
        <v>8.4328000000000003</v>
      </c>
      <c r="T1002" s="14">
        <v>2.2827999999999999</v>
      </c>
      <c r="V1002" s="17">
        <v>0</v>
      </c>
      <c r="X1002" s="17">
        <v>788135</v>
      </c>
      <c r="Z1002" s="17">
        <v>675660</v>
      </c>
      <c r="AB1002" s="17">
        <v>112475</v>
      </c>
      <c r="AD1002" s="17">
        <v>42924</v>
      </c>
      <c r="AF1002" s="17">
        <v>36213</v>
      </c>
      <c r="AH1002" s="17">
        <v>6711</v>
      </c>
      <c r="AJ1002" s="17">
        <v>0</v>
      </c>
      <c r="AL1002" s="17">
        <v>0</v>
      </c>
      <c r="AN1002" s="17">
        <v>0</v>
      </c>
      <c r="AP1002" s="172">
        <v>0</v>
      </c>
      <c r="AR1002" s="17">
        <v>82666</v>
      </c>
      <c r="AT1002" s="17">
        <v>697107</v>
      </c>
      <c r="AV1002" s="185">
        <v>0</v>
      </c>
      <c r="AW1002" s="1" t="s">
        <v>5655</v>
      </c>
      <c r="AX1002" s="1" t="str">
        <f t="shared" si="15"/>
        <v>No</v>
      </c>
    </row>
    <row r="1003" spans="1:50" x14ac:dyDescent="0.2">
      <c r="A1003" s="1" t="s">
        <v>6041</v>
      </c>
      <c r="B1003" s="1" t="s">
        <v>257</v>
      </c>
      <c r="C1003" s="1" t="s">
        <v>37</v>
      </c>
      <c r="D1003" s="174">
        <v>4140</v>
      </c>
      <c r="E1003" s="177">
        <v>40140</v>
      </c>
      <c r="F1003" s="1" t="s">
        <v>194</v>
      </c>
      <c r="G1003" s="1" t="s">
        <v>192</v>
      </c>
      <c r="H1003" s="17">
        <v>310298</v>
      </c>
      <c r="I1003" s="12">
        <v>49</v>
      </c>
      <c r="J1003" s="1" t="s">
        <v>11</v>
      </c>
      <c r="K1003" s="1" t="s">
        <v>12</v>
      </c>
      <c r="L1003" s="4">
        <v>19</v>
      </c>
      <c r="N1003" s="186">
        <v>0</v>
      </c>
      <c r="P1003" s="14">
        <v>17.366099999999999</v>
      </c>
      <c r="R1003" s="14">
        <v>7.25</v>
      </c>
      <c r="T1003" s="14">
        <v>11.511200000000001</v>
      </c>
      <c r="V1003" s="17">
        <v>1288443</v>
      </c>
      <c r="X1003" s="17">
        <v>1378009</v>
      </c>
      <c r="Z1003" s="17">
        <v>1268696</v>
      </c>
      <c r="AB1003" s="17">
        <v>109313</v>
      </c>
      <c r="AD1003" s="17">
        <v>76216</v>
      </c>
      <c r="AF1003" s="17">
        <v>73056</v>
      </c>
      <c r="AH1003" s="17">
        <v>3160</v>
      </c>
      <c r="AJ1003" s="17">
        <v>0</v>
      </c>
      <c r="AL1003" s="17">
        <v>0</v>
      </c>
      <c r="AN1003" s="17">
        <v>0</v>
      </c>
      <c r="AP1003" s="172">
        <v>0</v>
      </c>
      <c r="AR1003" s="17">
        <v>840961</v>
      </c>
      <c r="AT1003" s="17">
        <v>6096967</v>
      </c>
      <c r="AV1003" s="185">
        <v>435.7</v>
      </c>
      <c r="AW1003" s="1" t="s">
        <v>5655</v>
      </c>
      <c r="AX1003" s="1" t="str">
        <f t="shared" si="15"/>
        <v>No</v>
      </c>
    </row>
    <row r="1004" spans="1:50" x14ac:dyDescent="0.2">
      <c r="A1004" s="1" t="s">
        <v>6038</v>
      </c>
      <c r="B1004" s="1" t="s">
        <v>1092</v>
      </c>
      <c r="C1004" s="1" t="s">
        <v>62</v>
      </c>
      <c r="D1004" s="174">
        <v>4172</v>
      </c>
      <c r="E1004" s="177">
        <v>40172</v>
      </c>
      <c r="F1004" s="1" t="s">
        <v>196</v>
      </c>
      <c r="G1004" s="1" t="s">
        <v>192</v>
      </c>
      <c r="H1004" s="17">
        <v>212195</v>
      </c>
      <c r="I1004" s="12">
        <v>49</v>
      </c>
      <c r="J1004" s="1" t="s">
        <v>11</v>
      </c>
      <c r="K1004" s="1" t="s">
        <v>8</v>
      </c>
      <c r="L1004" s="4">
        <v>6</v>
      </c>
      <c r="N1004" s="186">
        <v>0</v>
      </c>
      <c r="P1004" s="14">
        <v>18.010100000000001</v>
      </c>
      <c r="R1004" s="14">
        <v>5.9440999999999997</v>
      </c>
      <c r="T1004" s="14">
        <v>8.5151000000000003</v>
      </c>
      <c r="V1004" s="17">
        <v>286063</v>
      </c>
      <c r="X1004" s="17">
        <v>318227</v>
      </c>
      <c r="Z1004" s="17">
        <v>284217</v>
      </c>
      <c r="AB1004" s="17">
        <v>34010</v>
      </c>
      <c r="AD1004" s="17">
        <v>18543</v>
      </c>
      <c r="AF1004" s="17">
        <v>15781</v>
      </c>
      <c r="AH1004" s="17">
        <v>2762</v>
      </c>
      <c r="AJ1004" s="17">
        <v>0</v>
      </c>
      <c r="AL1004" s="17">
        <v>0</v>
      </c>
      <c r="AN1004" s="17">
        <v>0</v>
      </c>
      <c r="AP1004" s="172">
        <v>0</v>
      </c>
      <c r="AR1004" s="17">
        <v>134377</v>
      </c>
      <c r="AT1004" s="17">
        <v>798753</v>
      </c>
      <c r="AV1004" s="185">
        <v>116</v>
      </c>
      <c r="AW1004" s="1" t="s">
        <v>5655</v>
      </c>
      <c r="AX1004" s="1" t="str">
        <f t="shared" si="15"/>
        <v>No</v>
      </c>
    </row>
    <row r="1005" spans="1:50" x14ac:dyDescent="0.2">
      <c r="A1005" s="1" t="s">
        <v>3637</v>
      </c>
      <c r="B1005" s="1" t="s">
        <v>3638</v>
      </c>
      <c r="C1005" s="1" t="s">
        <v>79</v>
      </c>
      <c r="D1005" s="174" t="s">
        <v>3639</v>
      </c>
      <c r="E1005" s="177" t="s">
        <v>3640</v>
      </c>
      <c r="F1005" s="1" t="s">
        <v>260</v>
      </c>
      <c r="G1005" s="1" t="s">
        <v>229</v>
      </c>
      <c r="H1005" s="17">
        <v>0</v>
      </c>
      <c r="I1005" s="12">
        <v>48</v>
      </c>
      <c r="J1005" s="1" t="s">
        <v>10</v>
      </c>
      <c r="K1005" s="1" t="s">
        <v>8</v>
      </c>
      <c r="L1005" s="4">
        <v>48</v>
      </c>
      <c r="N1005" s="186">
        <v>0</v>
      </c>
      <c r="P1005" s="14">
        <v>18.622900000000001</v>
      </c>
      <c r="R1005" s="14">
        <v>0</v>
      </c>
      <c r="T1005" s="14">
        <v>1.0928</v>
      </c>
      <c r="V1005" s="17">
        <v>0</v>
      </c>
      <c r="X1005" s="17">
        <v>0</v>
      </c>
      <c r="Z1005" s="17">
        <v>853318</v>
      </c>
      <c r="AB1005" s="17">
        <v>0</v>
      </c>
      <c r="AD1005" s="17">
        <v>0</v>
      </c>
      <c r="AF1005" s="17">
        <v>45821</v>
      </c>
      <c r="AH1005" s="17">
        <v>0</v>
      </c>
      <c r="AJ1005" s="17">
        <v>0</v>
      </c>
      <c r="AL1005" s="17">
        <v>0</v>
      </c>
      <c r="AN1005" s="17">
        <v>0</v>
      </c>
      <c r="AP1005" s="172">
        <v>0</v>
      </c>
      <c r="AR1005" s="17">
        <v>50074</v>
      </c>
      <c r="AT1005" s="17">
        <v>0</v>
      </c>
      <c r="AV1005" s="185">
        <v>0</v>
      </c>
      <c r="AW1005" s="1" t="s">
        <v>5655</v>
      </c>
      <c r="AX1005" s="1" t="str">
        <f t="shared" si="15"/>
        <v>No</v>
      </c>
    </row>
    <row r="1006" spans="1:50" x14ac:dyDescent="0.2">
      <c r="A1006" s="1" t="s">
        <v>3624</v>
      </c>
      <c r="B1006" s="1" t="s">
        <v>3625</v>
      </c>
      <c r="C1006" s="1" t="s">
        <v>89</v>
      </c>
      <c r="D1006" s="174">
        <v>6130</v>
      </c>
      <c r="E1006" s="177">
        <v>60130</v>
      </c>
      <c r="F1006" s="1" t="s">
        <v>260</v>
      </c>
      <c r="G1006" s="1" t="s">
        <v>192</v>
      </c>
      <c r="H1006" s="17">
        <v>1758210</v>
      </c>
      <c r="I1006" s="12">
        <v>48</v>
      </c>
      <c r="J1006" s="1" t="s">
        <v>10</v>
      </c>
      <c r="K1006" s="1" t="s">
        <v>8</v>
      </c>
      <c r="L1006" s="4">
        <v>48</v>
      </c>
      <c r="N1006" s="186">
        <v>0</v>
      </c>
      <c r="P1006" s="14">
        <v>16.953299999999999</v>
      </c>
      <c r="R1006" s="14">
        <v>10.4834</v>
      </c>
      <c r="T1006" s="14">
        <v>1.8587</v>
      </c>
      <c r="V1006" s="17">
        <v>0</v>
      </c>
      <c r="X1006" s="17">
        <v>1346468</v>
      </c>
      <c r="Z1006" s="17">
        <v>1070586</v>
      </c>
      <c r="AB1006" s="17">
        <v>275882</v>
      </c>
      <c r="AD1006" s="17">
        <v>80602</v>
      </c>
      <c r="AF1006" s="17">
        <v>63149</v>
      </c>
      <c r="AH1006" s="17">
        <v>17453</v>
      </c>
      <c r="AJ1006" s="17">
        <v>0</v>
      </c>
      <c r="AL1006" s="17">
        <v>0</v>
      </c>
      <c r="AN1006" s="17">
        <v>0</v>
      </c>
      <c r="AP1006" s="172">
        <v>0</v>
      </c>
      <c r="AR1006" s="17">
        <v>117378</v>
      </c>
      <c r="AT1006" s="17">
        <v>1230524</v>
      </c>
      <c r="AV1006" s="185">
        <v>0</v>
      </c>
      <c r="AW1006" s="1" t="s">
        <v>5655</v>
      </c>
      <c r="AX1006" s="1" t="str">
        <f t="shared" si="15"/>
        <v>No</v>
      </c>
    </row>
    <row r="1007" spans="1:50" x14ac:dyDescent="0.2">
      <c r="A1007" s="1" t="s">
        <v>956</v>
      </c>
      <c r="B1007" s="1" t="s">
        <v>957</v>
      </c>
      <c r="C1007" s="1" t="s">
        <v>20</v>
      </c>
      <c r="D1007" s="174">
        <v>9208</v>
      </c>
      <c r="E1007" s="177">
        <v>90208</v>
      </c>
      <c r="F1007" s="1" t="s">
        <v>260</v>
      </c>
      <c r="G1007" s="1" t="s">
        <v>192</v>
      </c>
      <c r="H1007" s="17">
        <v>98176</v>
      </c>
      <c r="I1007" s="12">
        <v>48</v>
      </c>
      <c r="J1007" s="1" t="s">
        <v>11</v>
      </c>
      <c r="K1007" s="1" t="s">
        <v>12</v>
      </c>
      <c r="L1007" s="4">
        <v>26</v>
      </c>
      <c r="N1007" s="186">
        <v>0</v>
      </c>
      <c r="P1007" s="14">
        <v>14.679500000000001</v>
      </c>
      <c r="R1007" s="14">
        <v>4.92</v>
      </c>
      <c r="T1007" s="14">
        <v>15.1221</v>
      </c>
      <c r="V1007" s="17">
        <v>1051132</v>
      </c>
      <c r="X1007" s="17">
        <v>1182332</v>
      </c>
      <c r="Z1007" s="17">
        <v>1047634</v>
      </c>
      <c r="AB1007" s="17">
        <v>134698</v>
      </c>
      <c r="AD1007" s="17">
        <v>78042</v>
      </c>
      <c r="AF1007" s="17">
        <v>71367</v>
      </c>
      <c r="AH1007" s="17">
        <v>6675</v>
      </c>
      <c r="AJ1007" s="17">
        <v>0</v>
      </c>
      <c r="AL1007" s="17">
        <v>0</v>
      </c>
      <c r="AN1007" s="17">
        <v>0</v>
      </c>
      <c r="AP1007" s="172">
        <v>0</v>
      </c>
      <c r="AR1007" s="17">
        <v>1079218</v>
      </c>
      <c r="AT1007" s="17">
        <v>5309753</v>
      </c>
      <c r="AV1007" s="185">
        <v>375.8</v>
      </c>
      <c r="AW1007" s="1" t="s">
        <v>5655</v>
      </c>
      <c r="AX1007" s="1" t="str">
        <f t="shared" si="15"/>
        <v>No</v>
      </c>
    </row>
    <row r="1008" spans="1:50" x14ac:dyDescent="0.2">
      <c r="A1008" s="1" t="s">
        <v>4216</v>
      </c>
      <c r="B1008" s="1" t="s">
        <v>4217</v>
      </c>
      <c r="C1008" s="1" t="s">
        <v>43</v>
      </c>
      <c r="D1008" s="174" t="s">
        <v>4218</v>
      </c>
      <c r="E1008" s="177" t="s">
        <v>4219</v>
      </c>
      <c r="F1008" s="1" t="s">
        <v>196</v>
      </c>
      <c r="G1008" s="1" t="s">
        <v>229</v>
      </c>
      <c r="H1008" s="17">
        <v>0</v>
      </c>
      <c r="I1008" s="12">
        <v>48</v>
      </c>
      <c r="J1008" s="1" t="s">
        <v>10</v>
      </c>
      <c r="K1008" s="1" t="s">
        <v>8</v>
      </c>
      <c r="L1008" s="4">
        <v>48</v>
      </c>
      <c r="N1008" s="186">
        <v>0</v>
      </c>
      <c r="P1008" s="14">
        <v>21.9999</v>
      </c>
      <c r="R1008" s="14">
        <v>0</v>
      </c>
      <c r="T1008" s="14">
        <v>2.9506000000000001</v>
      </c>
      <c r="V1008" s="17">
        <v>0</v>
      </c>
      <c r="X1008" s="17">
        <v>0</v>
      </c>
      <c r="Z1008" s="17">
        <v>1154688</v>
      </c>
      <c r="AB1008" s="17">
        <v>0</v>
      </c>
      <c r="AD1008" s="17">
        <v>0</v>
      </c>
      <c r="AF1008" s="17">
        <v>52486</v>
      </c>
      <c r="AH1008" s="17">
        <v>0</v>
      </c>
      <c r="AJ1008" s="17">
        <v>0</v>
      </c>
      <c r="AL1008" s="17">
        <v>0</v>
      </c>
      <c r="AN1008" s="17">
        <v>0</v>
      </c>
      <c r="AP1008" s="172">
        <v>0</v>
      </c>
      <c r="AR1008" s="17">
        <v>154864</v>
      </c>
      <c r="AT1008" s="17">
        <v>0</v>
      </c>
      <c r="AV1008" s="185">
        <v>0</v>
      </c>
      <c r="AW1008" s="1" t="s">
        <v>5655</v>
      </c>
      <c r="AX1008" s="1" t="str">
        <f t="shared" si="15"/>
        <v>No</v>
      </c>
    </row>
    <row r="1009" spans="1:50" x14ac:dyDescent="0.2">
      <c r="A1009" s="1" t="s">
        <v>956</v>
      </c>
      <c r="B1009" s="1" t="s">
        <v>957</v>
      </c>
      <c r="C1009" s="1" t="s">
        <v>20</v>
      </c>
      <c r="D1009" s="174">
        <v>9208</v>
      </c>
      <c r="E1009" s="177">
        <v>90208</v>
      </c>
      <c r="F1009" s="1" t="s">
        <v>260</v>
      </c>
      <c r="G1009" s="1" t="s">
        <v>192</v>
      </c>
      <c r="H1009" s="17">
        <v>98176</v>
      </c>
      <c r="I1009" s="12">
        <v>48</v>
      </c>
      <c r="J1009" s="1" t="s">
        <v>10</v>
      </c>
      <c r="K1009" s="1" t="s">
        <v>12</v>
      </c>
      <c r="L1009" s="4">
        <v>22</v>
      </c>
      <c r="N1009" s="186">
        <v>0</v>
      </c>
      <c r="P1009" s="14">
        <v>8.8545999999999996</v>
      </c>
      <c r="Q1009" s="12" t="s">
        <v>101</v>
      </c>
      <c r="R1009" s="14">
        <v>3.8319000000000001</v>
      </c>
      <c r="T1009" s="14">
        <v>3.6450999999999998</v>
      </c>
      <c r="V1009" s="17">
        <v>0</v>
      </c>
      <c r="X1009" s="17">
        <v>453034</v>
      </c>
      <c r="Z1009" s="17">
        <v>409196</v>
      </c>
      <c r="AA1009" s="12" t="s">
        <v>101</v>
      </c>
      <c r="AB1009" s="17">
        <v>43838</v>
      </c>
      <c r="AD1009" s="17">
        <v>55655</v>
      </c>
      <c r="AF1009" s="17">
        <v>46213</v>
      </c>
      <c r="AH1009" s="17">
        <v>9442</v>
      </c>
      <c r="AJ1009" s="17">
        <v>0</v>
      </c>
      <c r="AL1009" s="17">
        <v>0</v>
      </c>
      <c r="AN1009" s="17">
        <v>0</v>
      </c>
      <c r="AP1009" s="172">
        <v>0</v>
      </c>
      <c r="AR1009" s="17">
        <v>168449</v>
      </c>
      <c r="AT1009" s="17">
        <v>645481</v>
      </c>
      <c r="AV1009" s="185">
        <v>0</v>
      </c>
      <c r="AW1009" s="1" t="s">
        <v>5655</v>
      </c>
      <c r="AX1009" s="1" t="str">
        <f t="shared" si="15"/>
        <v>Yes</v>
      </c>
    </row>
    <row r="1010" spans="1:50" x14ac:dyDescent="0.2">
      <c r="A1010" s="1" t="s">
        <v>312</v>
      </c>
      <c r="B1010" s="1" t="s">
        <v>313</v>
      </c>
      <c r="C1010" s="1" t="s">
        <v>45</v>
      </c>
      <c r="D1010" s="174">
        <v>5047</v>
      </c>
      <c r="E1010" s="177">
        <v>50047</v>
      </c>
      <c r="F1010" s="1" t="s">
        <v>196</v>
      </c>
      <c r="G1010" s="1" t="s">
        <v>192</v>
      </c>
      <c r="H1010" s="17">
        <v>132600</v>
      </c>
      <c r="I1010" s="12">
        <v>47</v>
      </c>
      <c r="J1010" s="1" t="s">
        <v>10</v>
      </c>
      <c r="K1010" s="1" t="s">
        <v>8</v>
      </c>
      <c r="L1010" s="4">
        <v>15</v>
      </c>
      <c r="N1010" s="186">
        <v>0</v>
      </c>
      <c r="P1010" s="14">
        <v>12.136200000000001</v>
      </c>
      <c r="R1010" s="14">
        <v>5.5659999999999998</v>
      </c>
      <c r="T1010" s="14">
        <v>2.9746999999999999</v>
      </c>
      <c r="V1010" s="17">
        <v>0</v>
      </c>
      <c r="X1010" s="17">
        <v>422061</v>
      </c>
      <c r="Z1010" s="17">
        <v>364376</v>
      </c>
      <c r="AB1010" s="17">
        <v>57685</v>
      </c>
      <c r="AD1010" s="17">
        <v>33853</v>
      </c>
      <c r="AF1010" s="17">
        <v>30024</v>
      </c>
      <c r="AH1010" s="17">
        <v>3829</v>
      </c>
      <c r="AJ1010" s="17">
        <v>0</v>
      </c>
      <c r="AL1010" s="17">
        <v>0</v>
      </c>
      <c r="AN1010" s="17">
        <v>0</v>
      </c>
      <c r="AP1010" s="172">
        <v>0</v>
      </c>
      <c r="AR1010" s="17">
        <v>89313</v>
      </c>
      <c r="AT1010" s="17">
        <v>497119</v>
      </c>
      <c r="AV1010" s="185">
        <v>0</v>
      </c>
      <c r="AW1010" s="1" t="s">
        <v>5655</v>
      </c>
      <c r="AX1010" s="1" t="str">
        <f t="shared" si="15"/>
        <v>No</v>
      </c>
    </row>
    <row r="1011" spans="1:50" x14ac:dyDescent="0.2">
      <c r="A1011" s="1" t="s">
        <v>2204</v>
      </c>
      <c r="B1011" s="1" t="s">
        <v>530</v>
      </c>
      <c r="C1011" s="1" t="s">
        <v>62</v>
      </c>
      <c r="D1011" s="174" t="s">
        <v>2205</v>
      </c>
      <c r="E1011" s="177" t="s">
        <v>2206</v>
      </c>
      <c r="F1011" s="1" t="s">
        <v>196</v>
      </c>
      <c r="G1011" s="1" t="s">
        <v>229</v>
      </c>
      <c r="H1011" s="17">
        <v>0</v>
      </c>
      <c r="I1011" s="12">
        <v>47</v>
      </c>
      <c r="J1011" s="1" t="s">
        <v>10</v>
      </c>
      <c r="K1011" s="1" t="s">
        <v>8</v>
      </c>
      <c r="L1011" s="4">
        <v>45</v>
      </c>
      <c r="N1011" s="186">
        <v>0</v>
      </c>
      <c r="P1011" s="14">
        <v>17.319099999999999</v>
      </c>
      <c r="R1011" s="14">
        <v>0</v>
      </c>
      <c r="T1011" s="14">
        <v>1.3333999999999999</v>
      </c>
      <c r="V1011" s="17">
        <v>0</v>
      </c>
      <c r="X1011" s="17">
        <v>0</v>
      </c>
      <c r="Z1011" s="17">
        <v>1975170</v>
      </c>
      <c r="AB1011" s="17">
        <v>0</v>
      </c>
      <c r="AD1011" s="17">
        <v>0</v>
      </c>
      <c r="AF1011" s="17">
        <v>114046</v>
      </c>
      <c r="AH1011" s="17">
        <v>0</v>
      </c>
      <c r="AJ1011" s="17">
        <v>0</v>
      </c>
      <c r="AL1011" s="17">
        <v>0</v>
      </c>
      <c r="AN1011" s="17">
        <v>0</v>
      </c>
      <c r="AP1011" s="172">
        <v>0</v>
      </c>
      <c r="AR1011" s="17">
        <v>152072</v>
      </c>
      <c r="AT1011" s="17">
        <v>0</v>
      </c>
      <c r="AV1011" s="185">
        <v>0</v>
      </c>
      <c r="AW1011" s="1" t="s">
        <v>5655</v>
      </c>
      <c r="AX1011" s="1" t="str">
        <f t="shared" si="15"/>
        <v>No</v>
      </c>
    </row>
    <row r="1012" spans="1:50" x14ac:dyDescent="0.2">
      <c r="A1012" s="1" t="s">
        <v>1204</v>
      </c>
      <c r="B1012" s="1" t="s">
        <v>1205</v>
      </c>
      <c r="C1012" s="1" t="s">
        <v>66</v>
      </c>
      <c r="D1012" s="174">
        <v>2204</v>
      </c>
      <c r="E1012" s="177">
        <v>20204</v>
      </c>
      <c r="F1012" s="1" t="s">
        <v>242</v>
      </c>
      <c r="G1012" s="1" t="s">
        <v>192</v>
      </c>
      <c r="H1012" s="17">
        <v>5441567</v>
      </c>
      <c r="I1012" s="12">
        <v>47</v>
      </c>
      <c r="J1012" s="1" t="s">
        <v>10</v>
      </c>
      <c r="K1012" s="1" t="s">
        <v>8</v>
      </c>
      <c r="L1012" s="4">
        <v>47</v>
      </c>
      <c r="N1012" s="186">
        <v>0</v>
      </c>
      <c r="P1012" s="14">
        <v>11.349500000000001</v>
      </c>
      <c r="R1012" s="14">
        <v>5.9660000000000002</v>
      </c>
      <c r="T1012" s="14">
        <v>2.0939999999999999</v>
      </c>
      <c r="V1012" s="17">
        <v>0</v>
      </c>
      <c r="X1012" s="17">
        <v>1034015</v>
      </c>
      <c r="Z1012" s="17">
        <v>808289</v>
      </c>
      <c r="AB1012" s="17">
        <v>225726</v>
      </c>
      <c r="AD1012" s="17">
        <v>78744</v>
      </c>
      <c r="AF1012" s="17">
        <v>71218</v>
      </c>
      <c r="AH1012" s="17">
        <v>7526</v>
      </c>
      <c r="AJ1012" s="17">
        <v>0</v>
      </c>
      <c r="AL1012" s="17">
        <v>0</v>
      </c>
      <c r="AN1012" s="17">
        <v>0</v>
      </c>
      <c r="AP1012" s="172">
        <v>0</v>
      </c>
      <c r="AR1012" s="17">
        <v>149129</v>
      </c>
      <c r="AT1012" s="17">
        <v>889699</v>
      </c>
      <c r="AV1012" s="185">
        <v>0</v>
      </c>
      <c r="AW1012" s="1" t="s">
        <v>5655</v>
      </c>
      <c r="AX1012" s="1" t="str">
        <f t="shared" si="15"/>
        <v>No</v>
      </c>
    </row>
    <row r="1013" spans="1:50" x14ac:dyDescent="0.2">
      <c r="A1013" s="1" t="s">
        <v>1677</v>
      </c>
      <c r="B1013" s="1" t="s">
        <v>1678</v>
      </c>
      <c r="C1013" s="1" t="s">
        <v>91</v>
      </c>
      <c r="D1013" s="174" t="s">
        <v>1679</v>
      </c>
      <c r="E1013" s="177" t="s">
        <v>1680</v>
      </c>
      <c r="F1013" s="1" t="s">
        <v>242</v>
      </c>
      <c r="G1013" s="1" t="s">
        <v>229</v>
      </c>
      <c r="H1013" s="17">
        <v>0</v>
      </c>
      <c r="I1013" s="12">
        <v>47</v>
      </c>
      <c r="J1013" s="1" t="s">
        <v>10</v>
      </c>
      <c r="K1013" s="1" t="s">
        <v>8</v>
      </c>
      <c r="L1013" s="4">
        <v>47</v>
      </c>
      <c r="N1013" s="186">
        <v>0</v>
      </c>
      <c r="P1013" s="14">
        <v>16.710899999999999</v>
      </c>
      <c r="R1013" s="14">
        <v>0</v>
      </c>
      <c r="T1013" s="14">
        <v>1.8627</v>
      </c>
      <c r="V1013" s="17">
        <v>0</v>
      </c>
      <c r="X1013" s="17">
        <v>0</v>
      </c>
      <c r="Z1013" s="17">
        <v>897659</v>
      </c>
      <c r="AB1013" s="17">
        <v>0</v>
      </c>
      <c r="AD1013" s="17">
        <v>0</v>
      </c>
      <c r="AF1013" s="17">
        <v>53717</v>
      </c>
      <c r="AH1013" s="17">
        <v>0</v>
      </c>
      <c r="AJ1013" s="17">
        <v>0</v>
      </c>
      <c r="AL1013" s="17">
        <v>0</v>
      </c>
      <c r="AN1013" s="17">
        <v>0</v>
      </c>
      <c r="AP1013" s="172">
        <v>0</v>
      </c>
      <c r="AR1013" s="17">
        <v>100058</v>
      </c>
      <c r="AT1013" s="17">
        <v>0</v>
      </c>
      <c r="AV1013" s="185">
        <v>0</v>
      </c>
      <c r="AW1013" s="1" t="s">
        <v>5655</v>
      </c>
      <c r="AX1013" s="1" t="str">
        <f t="shared" si="15"/>
        <v>No</v>
      </c>
    </row>
    <row r="1014" spans="1:50" x14ac:dyDescent="0.2">
      <c r="A1014" s="1" t="s">
        <v>951</v>
      </c>
      <c r="B1014" s="1" t="s">
        <v>416</v>
      </c>
      <c r="C1014" s="1" t="s">
        <v>20</v>
      </c>
      <c r="D1014" s="174">
        <v>9206</v>
      </c>
      <c r="E1014" s="177">
        <v>90206</v>
      </c>
      <c r="F1014" s="1" t="s">
        <v>196</v>
      </c>
      <c r="G1014" s="1" t="s">
        <v>192</v>
      </c>
      <c r="H1014" s="17">
        <v>59219</v>
      </c>
      <c r="I1014" s="12">
        <v>47</v>
      </c>
      <c r="J1014" s="1" t="s">
        <v>11</v>
      </c>
      <c r="K1014" s="1" t="s">
        <v>8</v>
      </c>
      <c r="L1014" s="4">
        <v>25</v>
      </c>
      <c r="N1014" s="186">
        <v>0</v>
      </c>
      <c r="P1014" s="14">
        <v>23.901399999999999</v>
      </c>
      <c r="R1014" s="14">
        <v>11.2173</v>
      </c>
      <c r="T1014" s="14">
        <v>18.731999999999999</v>
      </c>
      <c r="V1014" s="17">
        <v>1355241</v>
      </c>
      <c r="X1014" s="17">
        <v>1603485</v>
      </c>
      <c r="Z1014" s="17">
        <v>1353223</v>
      </c>
      <c r="AB1014" s="17">
        <v>250262</v>
      </c>
      <c r="AD1014" s="17">
        <v>64476</v>
      </c>
      <c r="AF1014" s="17">
        <v>56617</v>
      </c>
      <c r="AH1014" s="17">
        <v>7859</v>
      </c>
      <c r="AJ1014" s="17">
        <v>0</v>
      </c>
      <c r="AL1014" s="17">
        <v>0</v>
      </c>
      <c r="AN1014" s="17">
        <v>0</v>
      </c>
      <c r="AP1014" s="172">
        <v>0</v>
      </c>
      <c r="AR1014" s="17">
        <v>1060551</v>
      </c>
      <c r="AT1014" s="17">
        <v>11896511</v>
      </c>
      <c r="AV1014" s="185">
        <v>422.5</v>
      </c>
      <c r="AW1014" s="1" t="s">
        <v>5655</v>
      </c>
      <c r="AX1014" s="1" t="str">
        <f t="shared" si="15"/>
        <v>No</v>
      </c>
    </row>
    <row r="1015" spans="1:50" x14ac:dyDescent="0.2">
      <c r="A1015" s="1" t="s">
        <v>312</v>
      </c>
      <c r="B1015" s="1" t="s">
        <v>313</v>
      </c>
      <c r="C1015" s="1" t="s">
        <v>45</v>
      </c>
      <c r="D1015" s="174">
        <v>5047</v>
      </c>
      <c r="E1015" s="177">
        <v>50047</v>
      </c>
      <c r="F1015" s="1" t="s">
        <v>196</v>
      </c>
      <c r="G1015" s="1" t="s">
        <v>192</v>
      </c>
      <c r="H1015" s="17">
        <v>132600</v>
      </c>
      <c r="I1015" s="12">
        <v>47</v>
      </c>
      <c r="J1015" s="1" t="s">
        <v>11</v>
      </c>
      <c r="K1015" s="1" t="s">
        <v>8</v>
      </c>
      <c r="L1015" s="4">
        <v>32</v>
      </c>
      <c r="N1015" s="186">
        <v>0</v>
      </c>
      <c r="P1015" s="14">
        <v>11.669</v>
      </c>
      <c r="R1015" s="14">
        <v>3.0013999999999998</v>
      </c>
      <c r="T1015" s="14">
        <v>20.153700000000001</v>
      </c>
      <c r="V1015" s="17">
        <v>1295544</v>
      </c>
      <c r="X1015" s="17">
        <v>1375889</v>
      </c>
      <c r="Z1015" s="17">
        <v>1297434</v>
      </c>
      <c r="AB1015" s="17">
        <v>78455</v>
      </c>
      <c r="AD1015" s="17">
        <v>115139</v>
      </c>
      <c r="AF1015" s="17">
        <v>111186</v>
      </c>
      <c r="AH1015" s="17">
        <v>3953</v>
      </c>
      <c r="AJ1015" s="17">
        <v>0</v>
      </c>
      <c r="AL1015" s="17">
        <v>0</v>
      </c>
      <c r="AN1015" s="17">
        <v>0</v>
      </c>
      <c r="AP1015" s="172">
        <v>0</v>
      </c>
      <c r="AR1015" s="17">
        <v>2240810</v>
      </c>
      <c r="AT1015" s="17">
        <v>6725658</v>
      </c>
      <c r="AV1015" s="185">
        <v>126.4</v>
      </c>
      <c r="AW1015" s="1" t="s">
        <v>5655</v>
      </c>
      <c r="AX1015" s="1" t="str">
        <f t="shared" si="15"/>
        <v>No</v>
      </c>
    </row>
    <row r="1016" spans="1:50" x14ac:dyDescent="0.2">
      <c r="A1016" s="1" t="s">
        <v>3591</v>
      </c>
      <c r="B1016" s="1" t="s">
        <v>3592</v>
      </c>
      <c r="C1016" s="1" t="s">
        <v>79</v>
      </c>
      <c r="D1016" s="174" t="s">
        <v>3593</v>
      </c>
      <c r="E1016" s="177" t="s">
        <v>3594</v>
      </c>
      <c r="F1016" s="1" t="s">
        <v>242</v>
      </c>
      <c r="G1016" s="1" t="s">
        <v>229</v>
      </c>
      <c r="H1016" s="17">
        <v>0</v>
      </c>
      <c r="I1016" s="12">
        <v>47</v>
      </c>
      <c r="J1016" s="1" t="s">
        <v>10</v>
      </c>
      <c r="K1016" s="1" t="s">
        <v>8</v>
      </c>
      <c r="L1016" s="4">
        <v>47</v>
      </c>
      <c r="N1016" s="186">
        <v>0</v>
      </c>
      <c r="P1016" s="14">
        <v>16.274000000000001</v>
      </c>
      <c r="R1016" s="14">
        <v>0</v>
      </c>
      <c r="T1016" s="14">
        <v>2.9836</v>
      </c>
      <c r="V1016" s="17">
        <v>0</v>
      </c>
      <c r="X1016" s="17">
        <v>0</v>
      </c>
      <c r="Z1016" s="17">
        <v>774724</v>
      </c>
      <c r="AB1016" s="17">
        <v>0</v>
      </c>
      <c r="AD1016" s="17">
        <v>0</v>
      </c>
      <c r="AF1016" s="17">
        <v>47605</v>
      </c>
      <c r="AH1016" s="17">
        <v>0</v>
      </c>
      <c r="AJ1016" s="17">
        <v>0</v>
      </c>
      <c r="AL1016" s="17">
        <v>0</v>
      </c>
      <c r="AN1016" s="17">
        <v>0</v>
      </c>
      <c r="AP1016" s="172">
        <v>0</v>
      </c>
      <c r="AR1016" s="17">
        <v>142032</v>
      </c>
      <c r="AT1016" s="17">
        <v>0</v>
      </c>
      <c r="AV1016" s="185">
        <v>0</v>
      </c>
      <c r="AW1016" s="1" t="s">
        <v>5655</v>
      </c>
      <c r="AX1016" s="1" t="str">
        <f t="shared" si="15"/>
        <v>No</v>
      </c>
    </row>
    <row r="1017" spans="1:50" x14ac:dyDescent="0.2">
      <c r="A1017" s="1" t="s">
        <v>2204</v>
      </c>
      <c r="B1017" s="1" t="s">
        <v>530</v>
      </c>
      <c r="C1017" s="1" t="s">
        <v>62</v>
      </c>
      <c r="D1017" s="174" t="s">
        <v>2205</v>
      </c>
      <c r="E1017" s="177" t="s">
        <v>2206</v>
      </c>
      <c r="F1017" s="1" t="s">
        <v>196</v>
      </c>
      <c r="G1017" s="1" t="s">
        <v>229</v>
      </c>
      <c r="H1017" s="17">
        <v>0</v>
      </c>
      <c r="I1017" s="12">
        <v>47</v>
      </c>
      <c r="J1017" s="1" t="s">
        <v>11</v>
      </c>
      <c r="K1017" s="1" t="s">
        <v>8</v>
      </c>
      <c r="L1017" s="4">
        <v>2</v>
      </c>
      <c r="N1017" s="186">
        <v>0</v>
      </c>
      <c r="P1017" s="14">
        <v>13.197800000000001</v>
      </c>
      <c r="R1017" s="14">
        <v>0</v>
      </c>
      <c r="T1017" s="14">
        <v>3.4127000000000001</v>
      </c>
      <c r="V1017" s="17">
        <v>0</v>
      </c>
      <c r="X1017" s="17">
        <v>0</v>
      </c>
      <c r="Z1017" s="17">
        <v>123558</v>
      </c>
      <c r="AB1017" s="17">
        <v>0</v>
      </c>
      <c r="AD1017" s="17">
        <v>0</v>
      </c>
      <c r="AF1017" s="17">
        <v>9362</v>
      </c>
      <c r="AH1017" s="17">
        <v>0</v>
      </c>
      <c r="AJ1017" s="17">
        <v>0</v>
      </c>
      <c r="AL1017" s="17">
        <v>0</v>
      </c>
      <c r="AN1017" s="17">
        <v>0</v>
      </c>
      <c r="AP1017" s="172">
        <v>0</v>
      </c>
      <c r="AR1017" s="17">
        <v>31950</v>
      </c>
      <c r="AT1017" s="17">
        <v>0</v>
      </c>
      <c r="AV1017" s="185">
        <v>0</v>
      </c>
      <c r="AW1017" s="1" t="s">
        <v>5655</v>
      </c>
      <c r="AX1017" s="1" t="str">
        <f t="shared" si="15"/>
        <v>No</v>
      </c>
    </row>
    <row r="1018" spans="1:50" x14ac:dyDescent="0.2">
      <c r="A1018" s="1" t="s">
        <v>951</v>
      </c>
      <c r="B1018" s="1" t="s">
        <v>416</v>
      </c>
      <c r="C1018" s="1" t="s">
        <v>20</v>
      </c>
      <c r="D1018" s="174">
        <v>9206</v>
      </c>
      <c r="E1018" s="177">
        <v>90206</v>
      </c>
      <c r="F1018" s="1" t="s">
        <v>196</v>
      </c>
      <c r="G1018" s="1" t="s">
        <v>192</v>
      </c>
      <c r="H1018" s="17">
        <v>59219</v>
      </c>
      <c r="I1018" s="12">
        <v>47</v>
      </c>
      <c r="J1018" s="1" t="s">
        <v>10</v>
      </c>
      <c r="K1018" s="1" t="s">
        <v>8</v>
      </c>
      <c r="L1018" s="4">
        <v>22</v>
      </c>
      <c r="N1018" s="186">
        <v>0</v>
      </c>
      <c r="P1018" s="14">
        <v>15.5283</v>
      </c>
      <c r="R1018" s="14">
        <v>8.8681000000000001</v>
      </c>
      <c r="T1018" s="14">
        <v>1.7665</v>
      </c>
      <c r="V1018" s="17">
        <v>0</v>
      </c>
      <c r="X1018" s="17">
        <v>592436</v>
      </c>
      <c r="Z1018" s="17">
        <v>511984</v>
      </c>
      <c r="AB1018" s="17">
        <v>80452</v>
      </c>
      <c r="AD1018" s="17">
        <v>41833</v>
      </c>
      <c r="AF1018" s="17">
        <v>32971</v>
      </c>
      <c r="AH1018" s="17">
        <v>8862</v>
      </c>
      <c r="AJ1018" s="17">
        <v>0</v>
      </c>
      <c r="AL1018" s="17">
        <v>0</v>
      </c>
      <c r="AN1018" s="17">
        <v>0</v>
      </c>
      <c r="AP1018" s="172">
        <v>0</v>
      </c>
      <c r="AR1018" s="17">
        <v>58242</v>
      </c>
      <c r="AT1018" s="17">
        <v>516494</v>
      </c>
      <c r="AV1018" s="185">
        <v>0</v>
      </c>
      <c r="AW1018" s="1" t="s">
        <v>5655</v>
      </c>
      <c r="AX1018" s="1" t="str">
        <f t="shared" si="15"/>
        <v>No</v>
      </c>
    </row>
    <row r="1019" spans="1:50" x14ac:dyDescent="0.2">
      <c r="A1019" s="1" t="s">
        <v>6043</v>
      </c>
      <c r="B1019" s="1" t="s">
        <v>455</v>
      </c>
      <c r="C1019" s="1" t="s">
        <v>20</v>
      </c>
      <c r="D1019" s="174">
        <v>9039</v>
      </c>
      <c r="E1019" s="177">
        <v>90039</v>
      </c>
      <c r="F1019" s="1" t="s">
        <v>194</v>
      </c>
      <c r="G1019" s="1" t="s">
        <v>192</v>
      </c>
      <c r="H1019" s="17">
        <v>12150996</v>
      </c>
      <c r="I1019" s="12">
        <v>46</v>
      </c>
      <c r="J1019" s="1" t="s">
        <v>11</v>
      </c>
      <c r="K1019" s="1" t="s">
        <v>8</v>
      </c>
      <c r="L1019" s="4">
        <v>44</v>
      </c>
      <c r="N1019" s="186">
        <v>0</v>
      </c>
      <c r="P1019" s="14">
        <v>9.9131999999999998</v>
      </c>
      <c r="R1019" s="14">
        <v>3.3106</v>
      </c>
      <c r="T1019" s="14">
        <v>29.0716</v>
      </c>
      <c r="V1019" s="17">
        <v>1673989</v>
      </c>
      <c r="X1019" s="17">
        <v>1850075</v>
      </c>
      <c r="Z1019" s="17">
        <v>1658631</v>
      </c>
      <c r="AB1019" s="17">
        <v>191444</v>
      </c>
      <c r="AD1019" s="17">
        <v>179949</v>
      </c>
      <c r="AF1019" s="17">
        <v>167316</v>
      </c>
      <c r="AH1019" s="17">
        <v>12633</v>
      </c>
      <c r="AJ1019" s="17">
        <v>0</v>
      </c>
      <c r="AL1019" s="17">
        <v>0</v>
      </c>
      <c r="AN1019" s="17">
        <v>0</v>
      </c>
      <c r="AP1019" s="172">
        <v>0</v>
      </c>
      <c r="AR1019" s="17">
        <v>4864138</v>
      </c>
      <c r="AT1019" s="17">
        <v>16103312</v>
      </c>
      <c r="AV1019" s="185">
        <v>107</v>
      </c>
      <c r="AW1019" s="1" t="s">
        <v>5655</v>
      </c>
      <c r="AX1019" s="1" t="str">
        <f t="shared" si="15"/>
        <v>No</v>
      </c>
    </row>
    <row r="1020" spans="1:50" x14ac:dyDescent="0.2">
      <c r="A1020" s="1" t="s">
        <v>96</v>
      </c>
      <c r="B1020" s="1" t="s">
        <v>232</v>
      </c>
      <c r="C1020" s="1" t="s">
        <v>94</v>
      </c>
      <c r="D1020" s="174">
        <v>43</v>
      </c>
      <c r="E1020" s="177">
        <v>43</v>
      </c>
      <c r="F1020" s="1" t="s">
        <v>196</v>
      </c>
      <c r="G1020" s="1" t="s">
        <v>192</v>
      </c>
      <c r="H1020" s="17">
        <v>67227</v>
      </c>
      <c r="I1020" s="12">
        <v>46</v>
      </c>
      <c r="J1020" s="1" t="s">
        <v>10</v>
      </c>
      <c r="K1020" s="1" t="s">
        <v>8</v>
      </c>
      <c r="L1020" s="4">
        <v>14</v>
      </c>
      <c r="N1020" s="186">
        <v>0</v>
      </c>
      <c r="P1020" s="14">
        <v>11.863799999999999</v>
      </c>
      <c r="R1020" s="14">
        <v>3.9156</v>
      </c>
      <c r="T1020" s="14">
        <v>2.6848000000000001</v>
      </c>
      <c r="V1020" s="17">
        <v>0</v>
      </c>
      <c r="X1020" s="17">
        <v>270719</v>
      </c>
      <c r="Z1020" s="17">
        <v>233053</v>
      </c>
      <c r="AB1020" s="17">
        <v>37666</v>
      </c>
      <c r="AD1020" s="17">
        <v>21150</v>
      </c>
      <c r="AF1020" s="17">
        <v>19644</v>
      </c>
      <c r="AH1020" s="17">
        <v>1506</v>
      </c>
      <c r="AJ1020" s="17">
        <v>0</v>
      </c>
      <c r="AL1020" s="17">
        <v>0</v>
      </c>
      <c r="AN1020" s="17">
        <v>0</v>
      </c>
      <c r="AP1020" s="172">
        <v>0</v>
      </c>
      <c r="AR1020" s="17">
        <v>52740</v>
      </c>
      <c r="AT1020" s="17">
        <v>206511</v>
      </c>
      <c r="AV1020" s="185">
        <v>0</v>
      </c>
      <c r="AW1020" s="1" t="s">
        <v>5655</v>
      </c>
      <c r="AX1020" s="1" t="str">
        <f t="shared" si="15"/>
        <v>No</v>
      </c>
    </row>
    <row r="1021" spans="1:50" x14ac:dyDescent="0.2">
      <c r="A1021" s="1" t="s">
        <v>489</v>
      </c>
      <c r="B1021" s="1" t="s">
        <v>490</v>
      </c>
      <c r="C1021" s="1" t="s">
        <v>46</v>
      </c>
      <c r="D1021" s="174">
        <v>5044</v>
      </c>
      <c r="E1021" s="177">
        <v>50044</v>
      </c>
      <c r="F1021" s="1" t="s">
        <v>196</v>
      </c>
      <c r="G1021" s="1" t="s">
        <v>192</v>
      </c>
      <c r="H1021" s="17">
        <v>313492</v>
      </c>
      <c r="I1021" s="12">
        <v>46</v>
      </c>
      <c r="J1021" s="1" t="s">
        <v>11</v>
      </c>
      <c r="K1021" s="1" t="s">
        <v>8</v>
      </c>
      <c r="L1021" s="4">
        <v>29</v>
      </c>
      <c r="N1021" s="186">
        <v>0</v>
      </c>
      <c r="P1021" s="14">
        <v>14.0229</v>
      </c>
      <c r="R1021" s="14">
        <v>3.0344000000000002</v>
      </c>
      <c r="T1021" s="14">
        <v>16.534199999999998</v>
      </c>
      <c r="V1021" s="17">
        <v>1440858</v>
      </c>
      <c r="X1021" s="17">
        <v>1517994</v>
      </c>
      <c r="Z1021" s="17">
        <v>1435961</v>
      </c>
      <c r="AB1021" s="17">
        <v>82033</v>
      </c>
      <c r="AD1021" s="17">
        <v>107628</v>
      </c>
      <c r="AF1021" s="17">
        <v>102401</v>
      </c>
      <c r="AH1021" s="17">
        <v>5227</v>
      </c>
      <c r="AJ1021" s="17">
        <v>0</v>
      </c>
      <c r="AL1021" s="17">
        <v>0</v>
      </c>
      <c r="AN1021" s="17">
        <v>0</v>
      </c>
      <c r="AP1021" s="172">
        <v>0</v>
      </c>
      <c r="AR1021" s="17">
        <v>1693122</v>
      </c>
      <c r="AT1021" s="17">
        <v>5137688</v>
      </c>
      <c r="AV1021" s="185">
        <v>294</v>
      </c>
      <c r="AW1021" s="1" t="s">
        <v>5655</v>
      </c>
      <c r="AX1021" s="1" t="str">
        <f t="shared" si="15"/>
        <v>No</v>
      </c>
    </row>
    <row r="1022" spans="1:50" x14ac:dyDescent="0.2">
      <c r="A1022" s="1" t="s">
        <v>556</v>
      </c>
      <c r="B1022" s="1" t="s">
        <v>358</v>
      </c>
      <c r="C1022" s="1" t="s">
        <v>99</v>
      </c>
      <c r="D1022" s="174">
        <v>3001</v>
      </c>
      <c r="E1022" s="177">
        <v>30001</v>
      </c>
      <c r="F1022" s="1" t="s">
        <v>196</v>
      </c>
      <c r="G1022" s="1" t="s">
        <v>192</v>
      </c>
      <c r="H1022" s="17">
        <v>153199</v>
      </c>
      <c r="I1022" s="12">
        <v>46</v>
      </c>
      <c r="J1022" s="1" t="s">
        <v>11</v>
      </c>
      <c r="K1022" s="1" t="s">
        <v>8</v>
      </c>
      <c r="L1022" s="4">
        <v>35</v>
      </c>
      <c r="N1022" s="186">
        <v>0</v>
      </c>
      <c r="P1022" s="14">
        <v>16.901399999999999</v>
      </c>
      <c r="R1022" s="14">
        <v>4.8776000000000002</v>
      </c>
      <c r="T1022" s="14">
        <v>12.514699999999999</v>
      </c>
      <c r="V1022" s="17">
        <v>2272370</v>
      </c>
      <c r="X1022" s="17">
        <v>2312170</v>
      </c>
      <c r="Z1022" s="17">
        <v>2201277</v>
      </c>
      <c r="AB1022" s="17">
        <v>110893</v>
      </c>
      <c r="AD1022" s="17">
        <v>134388</v>
      </c>
      <c r="AF1022" s="17">
        <v>130242</v>
      </c>
      <c r="AH1022" s="17">
        <v>4146</v>
      </c>
      <c r="AJ1022" s="17">
        <v>0</v>
      </c>
      <c r="AL1022" s="17">
        <v>0</v>
      </c>
      <c r="AN1022" s="17">
        <v>0</v>
      </c>
      <c r="AP1022" s="172">
        <v>0</v>
      </c>
      <c r="AR1022" s="17">
        <v>1629942</v>
      </c>
      <c r="AT1022" s="17">
        <v>7950277</v>
      </c>
      <c r="AV1022" s="185">
        <v>503</v>
      </c>
      <c r="AW1022" s="1" t="s">
        <v>5655</v>
      </c>
      <c r="AX1022" s="1" t="str">
        <f t="shared" si="15"/>
        <v>No</v>
      </c>
    </row>
    <row r="1023" spans="1:50" x14ac:dyDescent="0.2">
      <c r="A1023" s="1" t="s">
        <v>6046</v>
      </c>
      <c r="B1023" s="1" t="s">
        <v>552</v>
      </c>
      <c r="C1023" s="1" t="s">
        <v>51</v>
      </c>
      <c r="D1023" s="174">
        <v>6088</v>
      </c>
      <c r="E1023" s="177">
        <v>60088</v>
      </c>
      <c r="F1023" s="1" t="s">
        <v>194</v>
      </c>
      <c r="G1023" s="1" t="s">
        <v>192</v>
      </c>
      <c r="H1023" s="17">
        <v>899703</v>
      </c>
      <c r="I1023" s="12">
        <v>46</v>
      </c>
      <c r="J1023" s="1" t="s">
        <v>11</v>
      </c>
      <c r="K1023" s="1" t="s">
        <v>12</v>
      </c>
      <c r="L1023" s="4">
        <v>31</v>
      </c>
      <c r="N1023" s="186">
        <v>0</v>
      </c>
      <c r="P1023" s="14">
        <v>13.754300000000001</v>
      </c>
      <c r="R1023" s="14">
        <v>5.0168999999999997</v>
      </c>
      <c r="S1023" s="12" t="s">
        <v>102</v>
      </c>
      <c r="T1023" s="14">
        <v>19.318999999999999</v>
      </c>
      <c r="V1023" s="17">
        <v>1488966</v>
      </c>
      <c r="X1023" s="17">
        <v>1504627</v>
      </c>
      <c r="Z1023" s="17">
        <v>1366143</v>
      </c>
      <c r="AB1023" s="17">
        <v>138484</v>
      </c>
      <c r="AD1023" s="17">
        <v>105445</v>
      </c>
      <c r="AF1023" s="17">
        <v>99325</v>
      </c>
      <c r="AH1023" s="17">
        <v>6120</v>
      </c>
      <c r="AJ1023" s="17">
        <v>0</v>
      </c>
      <c r="AL1023" s="17">
        <v>0</v>
      </c>
      <c r="AN1023" s="17">
        <v>0</v>
      </c>
      <c r="AP1023" s="172">
        <v>0</v>
      </c>
      <c r="AR1023" s="17">
        <v>1918859</v>
      </c>
      <c r="AT1023" s="17">
        <v>9626644</v>
      </c>
      <c r="AU1023" s="1" t="s">
        <v>102</v>
      </c>
      <c r="AV1023" s="185">
        <v>246.5</v>
      </c>
      <c r="AW1023" s="1" t="s">
        <v>5655</v>
      </c>
      <c r="AX1023" s="1" t="str">
        <f t="shared" si="15"/>
        <v>Yes</v>
      </c>
    </row>
    <row r="1024" spans="1:50" x14ac:dyDescent="0.2">
      <c r="A1024" s="1" t="s">
        <v>5013</v>
      </c>
      <c r="B1024" s="1" t="s">
        <v>5014</v>
      </c>
      <c r="C1024" s="1" t="s">
        <v>94</v>
      </c>
      <c r="D1024" s="174" t="s">
        <v>5015</v>
      </c>
      <c r="E1024" s="177" t="s">
        <v>5016</v>
      </c>
      <c r="F1024" s="1" t="s">
        <v>194</v>
      </c>
      <c r="G1024" s="1" t="s">
        <v>229</v>
      </c>
      <c r="H1024" s="17">
        <v>0</v>
      </c>
      <c r="I1024" s="12">
        <v>46</v>
      </c>
      <c r="J1024" s="1" t="s">
        <v>11</v>
      </c>
      <c r="K1024" s="1" t="s">
        <v>8</v>
      </c>
      <c r="L1024" s="4">
        <v>20</v>
      </c>
      <c r="N1024" s="186">
        <v>0</v>
      </c>
      <c r="P1024" s="14">
        <v>26.2803</v>
      </c>
      <c r="R1024" s="14">
        <v>0</v>
      </c>
      <c r="T1024" s="14">
        <v>17.787099999999999</v>
      </c>
      <c r="V1024" s="17">
        <v>0</v>
      </c>
      <c r="X1024" s="17">
        <v>0</v>
      </c>
      <c r="Z1024" s="17">
        <v>1155573</v>
      </c>
      <c r="AB1024" s="17">
        <v>0</v>
      </c>
      <c r="AD1024" s="17">
        <v>0</v>
      </c>
      <c r="AF1024" s="17">
        <v>43971</v>
      </c>
      <c r="AH1024" s="17">
        <v>0</v>
      </c>
      <c r="AJ1024" s="17">
        <v>0</v>
      </c>
      <c r="AL1024" s="17">
        <v>0</v>
      </c>
      <c r="AN1024" s="17">
        <v>0</v>
      </c>
      <c r="AP1024" s="172">
        <v>0</v>
      </c>
      <c r="AR1024" s="17">
        <v>782115</v>
      </c>
      <c r="AT1024" s="17">
        <v>0</v>
      </c>
      <c r="AV1024" s="185">
        <v>0</v>
      </c>
      <c r="AW1024" s="1" t="s">
        <v>5655</v>
      </c>
      <c r="AX1024" s="1" t="str">
        <f t="shared" si="15"/>
        <v>No</v>
      </c>
    </row>
    <row r="1025" spans="1:50" x14ac:dyDescent="0.2">
      <c r="A1025" s="1" t="s">
        <v>6043</v>
      </c>
      <c r="B1025" s="1" t="s">
        <v>455</v>
      </c>
      <c r="C1025" s="1" t="s">
        <v>20</v>
      </c>
      <c r="D1025" s="174">
        <v>9039</v>
      </c>
      <c r="E1025" s="177">
        <v>90039</v>
      </c>
      <c r="F1025" s="1" t="s">
        <v>194</v>
      </c>
      <c r="G1025" s="1" t="s">
        <v>192</v>
      </c>
      <c r="H1025" s="17">
        <v>12150996</v>
      </c>
      <c r="I1025" s="12">
        <v>46</v>
      </c>
      <c r="J1025" s="1" t="s">
        <v>10</v>
      </c>
      <c r="K1025" s="1" t="s">
        <v>8</v>
      </c>
      <c r="L1025" s="4">
        <v>2</v>
      </c>
      <c r="N1025" s="186">
        <v>0</v>
      </c>
      <c r="P1025" s="14">
        <v>9.5936000000000003</v>
      </c>
      <c r="R1025" s="14">
        <v>2.0621</v>
      </c>
      <c r="T1025" s="14">
        <v>3.9668000000000001</v>
      </c>
      <c r="V1025" s="17">
        <v>0</v>
      </c>
      <c r="X1025" s="17">
        <v>25073</v>
      </c>
      <c r="Z1025" s="17">
        <v>21106</v>
      </c>
      <c r="AB1025" s="17">
        <v>3967</v>
      </c>
      <c r="AD1025" s="17">
        <v>2844</v>
      </c>
      <c r="AF1025" s="17">
        <v>2200</v>
      </c>
      <c r="AH1025" s="17">
        <v>644</v>
      </c>
      <c r="AJ1025" s="17">
        <v>0</v>
      </c>
      <c r="AL1025" s="17">
        <v>0</v>
      </c>
      <c r="AN1025" s="17">
        <v>0</v>
      </c>
      <c r="AP1025" s="172">
        <v>0</v>
      </c>
      <c r="AR1025" s="17">
        <v>8727</v>
      </c>
      <c r="AT1025" s="17">
        <v>17996</v>
      </c>
      <c r="AV1025" s="185">
        <v>0</v>
      </c>
      <c r="AW1025" s="1" t="s">
        <v>5655</v>
      </c>
      <c r="AX1025" s="1" t="str">
        <f t="shared" si="15"/>
        <v>No</v>
      </c>
    </row>
    <row r="1026" spans="1:50" x14ac:dyDescent="0.2">
      <c r="A1026" s="1" t="s">
        <v>96</v>
      </c>
      <c r="B1026" s="1" t="s">
        <v>232</v>
      </c>
      <c r="C1026" s="1" t="s">
        <v>94</v>
      </c>
      <c r="D1026" s="174">
        <v>43</v>
      </c>
      <c r="E1026" s="177">
        <v>43</v>
      </c>
      <c r="F1026" s="1" t="s">
        <v>196</v>
      </c>
      <c r="G1026" s="1" t="s">
        <v>192</v>
      </c>
      <c r="H1026" s="17">
        <v>67227</v>
      </c>
      <c r="I1026" s="12">
        <v>46</v>
      </c>
      <c r="J1026" s="1" t="s">
        <v>11</v>
      </c>
      <c r="K1026" s="1" t="s">
        <v>8</v>
      </c>
      <c r="L1026" s="4">
        <v>31</v>
      </c>
      <c r="N1026" s="186">
        <v>0</v>
      </c>
      <c r="P1026" s="14">
        <v>20.872800000000002</v>
      </c>
      <c r="R1026" s="14">
        <v>11.2927</v>
      </c>
      <c r="T1026" s="14">
        <v>11.000500000000001</v>
      </c>
      <c r="V1026" s="17">
        <v>1798550</v>
      </c>
      <c r="X1026" s="17">
        <v>1895247</v>
      </c>
      <c r="Z1026" s="17">
        <v>1797064</v>
      </c>
      <c r="AB1026" s="17">
        <v>98183</v>
      </c>
      <c r="AD1026" s="17">
        <v>91823</v>
      </c>
      <c r="AF1026" s="17">
        <v>86096</v>
      </c>
      <c r="AH1026" s="17">
        <v>5727</v>
      </c>
      <c r="AJ1026" s="17">
        <v>0</v>
      </c>
      <c r="AL1026" s="17">
        <v>0</v>
      </c>
      <c r="AN1026" s="17">
        <v>0</v>
      </c>
      <c r="AP1026" s="172">
        <v>0</v>
      </c>
      <c r="AR1026" s="17">
        <v>947095</v>
      </c>
      <c r="AT1026" s="17">
        <v>10695307</v>
      </c>
      <c r="AV1026" s="185">
        <v>291.7</v>
      </c>
      <c r="AW1026" s="1" t="s">
        <v>5655</v>
      </c>
      <c r="AX1026" s="1" t="str">
        <f t="shared" ref="AX1026:AX1089" si="16">IF(AW1026&amp;AU1026&amp;AS1026&amp;AQ1026&amp;AO1026&amp;AM1026&amp;AK1026&amp;AI1026&amp;AG1026&amp;AE1026&amp;AC1026&amp;AA1026&amp;Y1026&amp;W1026&amp;U1026&amp;S1026&amp;Q1026&amp;O1026&amp;M1026&lt;&gt;"","Yes","No")</f>
        <v>No</v>
      </c>
    </row>
    <row r="1027" spans="1:50" x14ac:dyDescent="0.2">
      <c r="A1027" s="1" t="s">
        <v>6045</v>
      </c>
      <c r="B1027" s="1" t="s">
        <v>254</v>
      </c>
      <c r="C1027" s="1" t="s">
        <v>91</v>
      </c>
      <c r="D1027" s="174">
        <v>3091</v>
      </c>
      <c r="E1027" s="177">
        <v>30091</v>
      </c>
      <c r="F1027" s="1" t="s">
        <v>194</v>
      </c>
      <c r="G1027" s="1" t="s">
        <v>192</v>
      </c>
      <c r="H1027" s="17">
        <v>88542</v>
      </c>
      <c r="I1027" s="12">
        <v>46</v>
      </c>
      <c r="J1027" s="1" t="s">
        <v>11</v>
      </c>
      <c r="K1027" s="1" t="s">
        <v>8</v>
      </c>
      <c r="L1027" s="4">
        <v>37</v>
      </c>
      <c r="N1027" s="186">
        <v>0</v>
      </c>
      <c r="P1027" s="14">
        <v>10.075799999999999</v>
      </c>
      <c r="R1027" s="14">
        <v>1.7090000000000001</v>
      </c>
      <c r="T1027" s="14">
        <v>44.9223</v>
      </c>
      <c r="V1027" s="17">
        <v>908212</v>
      </c>
      <c r="X1027" s="17">
        <v>972842</v>
      </c>
      <c r="Z1027" s="17">
        <v>903342</v>
      </c>
      <c r="AB1027" s="17">
        <v>69500</v>
      </c>
      <c r="AD1027" s="17">
        <v>93505</v>
      </c>
      <c r="AF1027" s="17">
        <v>89655</v>
      </c>
      <c r="AH1027" s="17">
        <v>3850</v>
      </c>
      <c r="AJ1027" s="17">
        <v>0</v>
      </c>
      <c r="AL1027" s="17">
        <v>0</v>
      </c>
      <c r="AN1027" s="17">
        <v>0</v>
      </c>
      <c r="AP1027" s="172">
        <v>0</v>
      </c>
      <c r="AR1027" s="17">
        <v>4027506</v>
      </c>
      <c r="AT1027" s="17">
        <v>6882899</v>
      </c>
      <c r="AV1027" s="185">
        <v>77.8</v>
      </c>
      <c r="AW1027" s="1" t="s">
        <v>5655</v>
      </c>
      <c r="AX1027" s="1" t="str">
        <f t="shared" si="16"/>
        <v>No</v>
      </c>
    </row>
    <row r="1028" spans="1:50" x14ac:dyDescent="0.2">
      <c r="A1028" s="1" t="s">
        <v>6042</v>
      </c>
      <c r="B1028" s="1" t="s">
        <v>603</v>
      </c>
      <c r="C1028" s="1" t="s">
        <v>14</v>
      </c>
      <c r="D1028" s="174">
        <v>4043</v>
      </c>
      <c r="E1028" s="177">
        <v>40043</v>
      </c>
      <c r="F1028" s="1" t="s">
        <v>194</v>
      </c>
      <c r="G1028" s="1" t="s">
        <v>192</v>
      </c>
      <c r="H1028" s="17">
        <v>326183</v>
      </c>
      <c r="I1028" s="12">
        <v>46</v>
      </c>
      <c r="J1028" s="1" t="s">
        <v>11</v>
      </c>
      <c r="K1028" s="1" t="s">
        <v>8</v>
      </c>
      <c r="L1028" s="4">
        <v>21</v>
      </c>
      <c r="N1028" s="186">
        <v>0</v>
      </c>
      <c r="P1028" s="14">
        <v>13.873200000000001</v>
      </c>
      <c r="R1028" s="14">
        <v>6.6092000000000004</v>
      </c>
      <c r="T1028" s="14">
        <v>11.093</v>
      </c>
      <c r="V1028" s="17">
        <v>1104892</v>
      </c>
      <c r="X1028" s="17">
        <v>1106023</v>
      </c>
      <c r="Z1028" s="17">
        <v>1063780</v>
      </c>
      <c r="AB1028" s="17">
        <v>42243</v>
      </c>
      <c r="AD1028" s="17">
        <v>80454</v>
      </c>
      <c r="AF1028" s="17">
        <v>76679</v>
      </c>
      <c r="AH1028" s="17">
        <v>3775</v>
      </c>
      <c r="AJ1028" s="17">
        <v>0</v>
      </c>
      <c r="AL1028" s="17">
        <v>0</v>
      </c>
      <c r="AN1028" s="17">
        <v>0</v>
      </c>
      <c r="AP1028" s="172">
        <v>0</v>
      </c>
      <c r="AR1028" s="17">
        <v>850598</v>
      </c>
      <c r="AT1028" s="17">
        <v>5621757</v>
      </c>
      <c r="AV1028" s="185">
        <v>259</v>
      </c>
      <c r="AW1028" s="1" t="s">
        <v>5655</v>
      </c>
      <c r="AX1028" s="1" t="str">
        <f t="shared" si="16"/>
        <v>No</v>
      </c>
    </row>
    <row r="1029" spans="1:50" x14ac:dyDescent="0.2">
      <c r="A1029" s="1" t="s">
        <v>556</v>
      </c>
      <c r="B1029" s="1" t="s">
        <v>358</v>
      </c>
      <c r="C1029" s="1" t="s">
        <v>99</v>
      </c>
      <c r="D1029" s="174">
        <v>3001</v>
      </c>
      <c r="E1029" s="177">
        <v>30001</v>
      </c>
      <c r="F1029" s="1" t="s">
        <v>196</v>
      </c>
      <c r="G1029" s="1" t="s">
        <v>192</v>
      </c>
      <c r="H1029" s="17">
        <v>153199</v>
      </c>
      <c r="I1029" s="12">
        <v>46</v>
      </c>
      <c r="J1029" s="1" t="s">
        <v>10</v>
      </c>
      <c r="K1029" s="1" t="s">
        <v>8</v>
      </c>
      <c r="L1029" s="4">
        <v>11</v>
      </c>
      <c r="N1029" s="186">
        <v>0</v>
      </c>
      <c r="P1029" s="14">
        <v>10.876099999999999</v>
      </c>
      <c r="R1029" s="14">
        <v>11.3491</v>
      </c>
      <c r="T1029" s="14">
        <v>0.96299999999999997</v>
      </c>
      <c r="V1029" s="17">
        <v>0</v>
      </c>
      <c r="X1029" s="17">
        <v>241282</v>
      </c>
      <c r="Z1029" s="17">
        <v>222688</v>
      </c>
      <c r="AB1029" s="17">
        <v>18594</v>
      </c>
      <c r="AD1029" s="17">
        <v>22338</v>
      </c>
      <c r="AF1029" s="17">
        <v>20475</v>
      </c>
      <c r="AH1029" s="17">
        <v>1863</v>
      </c>
      <c r="AJ1029" s="17">
        <v>0</v>
      </c>
      <c r="AL1029" s="17">
        <v>0</v>
      </c>
      <c r="AN1029" s="17">
        <v>0</v>
      </c>
      <c r="AP1029" s="172">
        <v>0</v>
      </c>
      <c r="AR1029" s="17">
        <v>19718</v>
      </c>
      <c r="AT1029" s="17">
        <v>223781</v>
      </c>
      <c r="AV1029" s="185">
        <v>0</v>
      </c>
      <c r="AW1029" s="1" t="s">
        <v>5655</v>
      </c>
      <c r="AX1029" s="1" t="str">
        <f t="shared" si="16"/>
        <v>No</v>
      </c>
    </row>
    <row r="1030" spans="1:50" x14ac:dyDescent="0.2">
      <c r="A1030" s="1" t="s">
        <v>6046</v>
      </c>
      <c r="B1030" s="1" t="s">
        <v>552</v>
      </c>
      <c r="C1030" s="1" t="s">
        <v>51</v>
      </c>
      <c r="D1030" s="174">
        <v>6088</v>
      </c>
      <c r="E1030" s="177">
        <v>60088</v>
      </c>
      <c r="F1030" s="1" t="s">
        <v>194</v>
      </c>
      <c r="G1030" s="1" t="s">
        <v>192</v>
      </c>
      <c r="H1030" s="17">
        <v>899703</v>
      </c>
      <c r="I1030" s="12">
        <v>46</v>
      </c>
      <c r="J1030" s="1" t="s">
        <v>10</v>
      </c>
      <c r="K1030" s="1" t="s">
        <v>12</v>
      </c>
      <c r="L1030" s="4">
        <v>15</v>
      </c>
      <c r="N1030" s="186">
        <v>0</v>
      </c>
      <c r="P1030" s="14">
        <v>10.955</v>
      </c>
      <c r="R1030" s="14">
        <v>6.9615</v>
      </c>
      <c r="T1030" s="14">
        <v>1.6979</v>
      </c>
      <c r="V1030" s="17">
        <v>0</v>
      </c>
      <c r="X1030" s="17">
        <v>521484</v>
      </c>
      <c r="Z1030" s="17">
        <v>423969</v>
      </c>
      <c r="AB1030" s="17">
        <v>97515</v>
      </c>
      <c r="AD1030" s="17">
        <v>46032</v>
      </c>
      <c r="AF1030" s="17">
        <v>38701</v>
      </c>
      <c r="AH1030" s="17">
        <v>7331</v>
      </c>
      <c r="AJ1030" s="17">
        <v>0</v>
      </c>
      <c r="AL1030" s="17">
        <v>0</v>
      </c>
      <c r="AN1030" s="17">
        <v>0</v>
      </c>
      <c r="AP1030" s="172">
        <v>0</v>
      </c>
      <c r="AR1030" s="17">
        <v>65711</v>
      </c>
      <c r="AT1030" s="17">
        <v>457450</v>
      </c>
      <c r="AV1030" s="185">
        <v>0</v>
      </c>
      <c r="AW1030" s="1" t="s">
        <v>5655</v>
      </c>
      <c r="AX1030" s="1" t="str">
        <f t="shared" si="16"/>
        <v>No</v>
      </c>
    </row>
    <row r="1031" spans="1:50" x14ac:dyDescent="0.2">
      <c r="A1031" s="1" t="s">
        <v>5013</v>
      </c>
      <c r="B1031" s="1" t="s">
        <v>5014</v>
      </c>
      <c r="C1031" s="1" t="s">
        <v>94</v>
      </c>
      <c r="D1031" s="174" t="s">
        <v>5015</v>
      </c>
      <c r="E1031" s="177" t="s">
        <v>5016</v>
      </c>
      <c r="F1031" s="1" t="s">
        <v>194</v>
      </c>
      <c r="G1031" s="1" t="s">
        <v>229</v>
      </c>
      <c r="H1031" s="17">
        <v>0</v>
      </c>
      <c r="I1031" s="12">
        <v>46</v>
      </c>
      <c r="J1031" s="1" t="s">
        <v>10</v>
      </c>
      <c r="K1031" s="1" t="s">
        <v>8</v>
      </c>
      <c r="L1031" s="4">
        <v>12</v>
      </c>
      <c r="N1031" s="186">
        <v>0</v>
      </c>
      <c r="P1031" s="14">
        <v>12.6435</v>
      </c>
      <c r="R1031" s="14">
        <v>0</v>
      </c>
      <c r="T1031" s="14">
        <v>2.4914000000000001</v>
      </c>
      <c r="V1031" s="17">
        <v>0</v>
      </c>
      <c r="X1031" s="17">
        <v>0</v>
      </c>
      <c r="Z1031" s="17">
        <v>341374</v>
      </c>
      <c r="AB1031" s="17">
        <v>0</v>
      </c>
      <c r="AD1031" s="17">
        <v>0</v>
      </c>
      <c r="AF1031" s="17">
        <v>27000</v>
      </c>
      <c r="AH1031" s="17">
        <v>0</v>
      </c>
      <c r="AJ1031" s="17">
        <v>0</v>
      </c>
      <c r="AL1031" s="17">
        <v>0</v>
      </c>
      <c r="AN1031" s="17">
        <v>0</v>
      </c>
      <c r="AP1031" s="172">
        <v>0</v>
      </c>
      <c r="AR1031" s="17">
        <v>67267</v>
      </c>
      <c r="AT1031" s="17">
        <v>0</v>
      </c>
      <c r="AV1031" s="185">
        <v>0</v>
      </c>
      <c r="AW1031" s="1" t="s">
        <v>5655</v>
      </c>
      <c r="AX1031" s="1" t="str">
        <f t="shared" si="16"/>
        <v>No</v>
      </c>
    </row>
    <row r="1032" spans="1:50" x14ac:dyDescent="0.2">
      <c r="A1032" s="1" t="s">
        <v>6044</v>
      </c>
      <c r="B1032" s="1" t="s">
        <v>287</v>
      </c>
      <c r="C1032" s="1" t="s">
        <v>81</v>
      </c>
      <c r="D1032" s="174" t="s">
        <v>1741</v>
      </c>
      <c r="E1032" s="177" t="s">
        <v>1742</v>
      </c>
      <c r="F1032" s="1" t="s">
        <v>196</v>
      </c>
      <c r="G1032" s="1" t="s">
        <v>229</v>
      </c>
      <c r="H1032" s="17">
        <v>0</v>
      </c>
      <c r="I1032" s="12">
        <v>46</v>
      </c>
      <c r="J1032" s="1" t="s">
        <v>11</v>
      </c>
      <c r="K1032" s="1" t="s">
        <v>8</v>
      </c>
      <c r="L1032" s="4">
        <v>9</v>
      </c>
      <c r="N1032" s="186">
        <v>0</v>
      </c>
      <c r="P1032" s="14">
        <v>22.0367</v>
      </c>
      <c r="R1032" s="14">
        <v>0</v>
      </c>
      <c r="T1032" s="14">
        <v>5.4855999999999998</v>
      </c>
      <c r="V1032" s="17">
        <v>0</v>
      </c>
      <c r="X1032" s="17">
        <v>0</v>
      </c>
      <c r="Z1032" s="17">
        <v>456028</v>
      </c>
      <c r="AB1032" s="17">
        <v>0</v>
      </c>
      <c r="AD1032" s="17">
        <v>0</v>
      </c>
      <c r="AF1032" s="17">
        <v>20694</v>
      </c>
      <c r="AH1032" s="17">
        <v>0</v>
      </c>
      <c r="AJ1032" s="17">
        <v>0</v>
      </c>
      <c r="AL1032" s="17">
        <v>0</v>
      </c>
      <c r="AN1032" s="17">
        <v>0</v>
      </c>
      <c r="AP1032" s="172">
        <v>0</v>
      </c>
      <c r="AR1032" s="17">
        <v>113520</v>
      </c>
      <c r="AT1032" s="17">
        <v>0</v>
      </c>
      <c r="AV1032" s="185">
        <v>0</v>
      </c>
      <c r="AW1032" s="1" t="s">
        <v>5655</v>
      </c>
      <c r="AX1032" s="1" t="str">
        <f t="shared" si="16"/>
        <v>No</v>
      </c>
    </row>
    <row r="1033" spans="1:50" x14ac:dyDescent="0.2">
      <c r="A1033" s="1" t="s">
        <v>96</v>
      </c>
      <c r="B1033" s="1" t="s">
        <v>232</v>
      </c>
      <c r="C1033" s="1" t="s">
        <v>94</v>
      </c>
      <c r="D1033" s="174">
        <v>43</v>
      </c>
      <c r="E1033" s="177">
        <v>43</v>
      </c>
      <c r="F1033" s="1" t="s">
        <v>196</v>
      </c>
      <c r="G1033" s="1" t="s">
        <v>192</v>
      </c>
      <c r="H1033" s="17">
        <v>67227</v>
      </c>
      <c r="I1033" s="12">
        <v>46</v>
      </c>
      <c r="J1033" s="1" t="s">
        <v>10</v>
      </c>
      <c r="K1033" s="1" t="s">
        <v>12</v>
      </c>
      <c r="L1033" s="4">
        <v>1</v>
      </c>
      <c r="N1033" s="186">
        <v>0</v>
      </c>
      <c r="P1033" s="14">
        <v>16.795300000000001</v>
      </c>
      <c r="R1033" s="14">
        <v>4.3985000000000003</v>
      </c>
      <c r="T1033" s="14">
        <v>6.2807000000000004</v>
      </c>
      <c r="V1033" s="17">
        <v>0</v>
      </c>
      <c r="X1033" s="17">
        <v>9942</v>
      </c>
      <c r="Z1033" s="17">
        <v>5744</v>
      </c>
      <c r="AB1033" s="17">
        <v>4198</v>
      </c>
      <c r="AD1033" s="17">
        <v>509</v>
      </c>
      <c r="AF1033" s="17">
        <v>342</v>
      </c>
      <c r="AH1033" s="17">
        <v>167</v>
      </c>
      <c r="AJ1033" s="17">
        <v>0</v>
      </c>
      <c r="AL1033" s="17">
        <v>0</v>
      </c>
      <c r="AN1033" s="17">
        <v>0</v>
      </c>
      <c r="AP1033" s="172">
        <v>0</v>
      </c>
      <c r="AR1033" s="17">
        <v>2148</v>
      </c>
      <c r="AT1033" s="17">
        <v>9448</v>
      </c>
      <c r="AV1033" s="185">
        <v>0</v>
      </c>
      <c r="AW1033" s="1" t="s">
        <v>5655</v>
      </c>
      <c r="AX1033" s="1" t="str">
        <f t="shared" si="16"/>
        <v>No</v>
      </c>
    </row>
    <row r="1034" spans="1:50" x14ac:dyDescent="0.2">
      <c r="A1034" s="1" t="s">
        <v>6045</v>
      </c>
      <c r="B1034" s="1" t="s">
        <v>254</v>
      </c>
      <c r="C1034" s="1" t="s">
        <v>91</v>
      </c>
      <c r="D1034" s="174">
        <v>3091</v>
      </c>
      <c r="E1034" s="177">
        <v>30091</v>
      </c>
      <c r="F1034" s="1" t="s">
        <v>194</v>
      </c>
      <c r="G1034" s="1" t="s">
        <v>192</v>
      </c>
      <c r="H1034" s="17">
        <v>88542</v>
      </c>
      <c r="I1034" s="12">
        <v>46</v>
      </c>
      <c r="J1034" s="1" t="s">
        <v>10</v>
      </c>
      <c r="K1034" s="1" t="s">
        <v>8</v>
      </c>
      <c r="L1034" s="4">
        <v>9</v>
      </c>
      <c r="N1034" s="186">
        <v>0</v>
      </c>
      <c r="P1034" s="14">
        <v>8.5440000000000005</v>
      </c>
      <c r="R1034" s="14">
        <v>2.9662999999999999</v>
      </c>
      <c r="T1034" s="14">
        <v>1.8742000000000001</v>
      </c>
      <c r="V1034" s="17">
        <v>0</v>
      </c>
      <c r="X1034" s="17">
        <v>169427</v>
      </c>
      <c r="Z1034" s="17">
        <v>135977</v>
      </c>
      <c r="AB1034" s="17">
        <v>33450</v>
      </c>
      <c r="AD1034" s="17">
        <v>18736</v>
      </c>
      <c r="AF1034" s="17">
        <v>15915</v>
      </c>
      <c r="AH1034" s="17">
        <v>2821</v>
      </c>
      <c r="AJ1034" s="17">
        <v>0</v>
      </c>
      <c r="AL1034" s="17">
        <v>0</v>
      </c>
      <c r="AN1034" s="17">
        <v>0</v>
      </c>
      <c r="AP1034" s="172">
        <v>0</v>
      </c>
      <c r="AR1034" s="17">
        <v>29828</v>
      </c>
      <c r="AT1034" s="17">
        <v>88480</v>
      </c>
      <c r="AV1034" s="185">
        <v>0</v>
      </c>
      <c r="AW1034" s="1" t="s">
        <v>5655</v>
      </c>
      <c r="AX1034" s="1" t="str">
        <f t="shared" si="16"/>
        <v>No</v>
      </c>
    </row>
    <row r="1035" spans="1:50" x14ac:dyDescent="0.2">
      <c r="A1035" s="1" t="s">
        <v>6042</v>
      </c>
      <c r="B1035" s="1" t="s">
        <v>603</v>
      </c>
      <c r="C1035" s="1" t="s">
        <v>14</v>
      </c>
      <c r="D1035" s="174">
        <v>4043</v>
      </c>
      <c r="E1035" s="177">
        <v>40043</v>
      </c>
      <c r="F1035" s="1" t="s">
        <v>194</v>
      </c>
      <c r="G1035" s="1" t="s">
        <v>192</v>
      </c>
      <c r="H1035" s="17">
        <v>326183</v>
      </c>
      <c r="I1035" s="12">
        <v>46</v>
      </c>
      <c r="J1035" s="1" t="s">
        <v>10</v>
      </c>
      <c r="K1035" s="1" t="s">
        <v>8</v>
      </c>
      <c r="L1035" s="4">
        <v>25</v>
      </c>
      <c r="N1035" s="186">
        <v>0</v>
      </c>
      <c r="P1035" s="14">
        <v>14.775499999999999</v>
      </c>
      <c r="R1035" s="14">
        <v>8.0153999999999996</v>
      </c>
      <c r="T1035" s="14">
        <v>2.0139</v>
      </c>
      <c r="V1035" s="17">
        <v>0</v>
      </c>
      <c r="X1035" s="17">
        <v>685407</v>
      </c>
      <c r="Z1035" s="17">
        <v>617646</v>
      </c>
      <c r="AB1035" s="17">
        <v>67761</v>
      </c>
      <c r="AD1035" s="17">
        <v>45494</v>
      </c>
      <c r="AF1035" s="17">
        <v>41802</v>
      </c>
      <c r="AH1035" s="17">
        <v>3692</v>
      </c>
      <c r="AJ1035" s="17">
        <v>0</v>
      </c>
      <c r="AL1035" s="17">
        <v>0</v>
      </c>
      <c r="AN1035" s="17">
        <v>0</v>
      </c>
      <c r="AP1035" s="172">
        <v>0</v>
      </c>
      <c r="AR1035" s="17">
        <v>84183</v>
      </c>
      <c r="AT1035" s="17">
        <v>674762</v>
      </c>
      <c r="AV1035" s="185">
        <v>0</v>
      </c>
      <c r="AW1035" s="1" t="s">
        <v>5655</v>
      </c>
      <c r="AX1035" s="1" t="str">
        <f t="shared" si="16"/>
        <v>No</v>
      </c>
    </row>
    <row r="1036" spans="1:50" x14ac:dyDescent="0.2">
      <c r="A1036" s="1" t="s">
        <v>489</v>
      </c>
      <c r="B1036" s="1" t="s">
        <v>490</v>
      </c>
      <c r="C1036" s="1" t="s">
        <v>46</v>
      </c>
      <c r="D1036" s="174">
        <v>5044</v>
      </c>
      <c r="E1036" s="177">
        <v>50044</v>
      </c>
      <c r="F1036" s="1" t="s">
        <v>196</v>
      </c>
      <c r="G1036" s="1" t="s">
        <v>192</v>
      </c>
      <c r="H1036" s="17">
        <v>313492</v>
      </c>
      <c r="I1036" s="12">
        <v>46</v>
      </c>
      <c r="J1036" s="1" t="s">
        <v>10</v>
      </c>
      <c r="K1036" s="1" t="s">
        <v>8</v>
      </c>
      <c r="L1036" s="4">
        <v>17</v>
      </c>
      <c r="N1036" s="186">
        <v>0</v>
      </c>
      <c r="P1036" s="14">
        <v>15.225899999999999</v>
      </c>
      <c r="R1036" s="14">
        <v>8.6173000000000002</v>
      </c>
      <c r="T1036" s="14">
        <v>2.8460999999999999</v>
      </c>
      <c r="V1036" s="17">
        <v>0</v>
      </c>
      <c r="X1036" s="17">
        <v>477193</v>
      </c>
      <c r="Z1036" s="17">
        <v>395553</v>
      </c>
      <c r="AB1036" s="17">
        <v>81640</v>
      </c>
      <c r="AD1036" s="17">
        <v>31278</v>
      </c>
      <c r="AF1036" s="17">
        <v>25979</v>
      </c>
      <c r="AH1036" s="17">
        <v>5299</v>
      </c>
      <c r="AJ1036" s="17">
        <v>0</v>
      </c>
      <c r="AL1036" s="17">
        <v>0</v>
      </c>
      <c r="AN1036" s="17">
        <v>0</v>
      </c>
      <c r="AP1036" s="172">
        <v>0</v>
      </c>
      <c r="AR1036" s="17">
        <v>73939</v>
      </c>
      <c r="AT1036" s="17">
        <v>637153</v>
      </c>
      <c r="AV1036" s="185">
        <v>0</v>
      </c>
      <c r="AW1036" s="1" t="s">
        <v>5655</v>
      </c>
      <c r="AX1036" s="1" t="str">
        <f t="shared" si="16"/>
        <v>No</v>
      </c>
    </row>
    <row r="1037" spans="1:50" x14ac:dyDescent="0.2">
      <c r="A1037" s="1" t="s">
        <v>1981</v>
      </c>
      <c r="B1037" s="1" t="s">
        <v>1982</v>
      </c>
      <c r="C1037" s="1" t="s">
        <v>50</v>
      </c>
      <c r="D1037" s="174" t="s">
        <v>1983</v>
      </c>
      <c r="E1037" s="177" t="s">
        <v>1984</v>
      </c>
      <c r="F1037" s="1" t="s">
        <v>242</v>
      </c>
      <c r="G1037" s="1" t="s">
        <v>229</v>
      </c>
      <c r="H1037" s="17">
        <v>0</v>
      </c>
      <c r="I1037" s="12">
        <v>46</v>
      </c>
      <c r="J1037" s="1" t="s">
        <v>10</v>
      </c>
      <c r="K1037" s="1" t="s">
        <v>8</v>
      </c>
      <c r="L1037" s="4">
        <v>46</v>
      </c>
      <c r="N1037" s="186">
        <v>0</v>
      </c>
      <c r="P1037" s="14">
        <v>16.2334</v>
      </c>
      <c r="R1037" s="14">
        <v>0</v>
      </c>
      <c r="T1037" s="14">
        <v>0.53390000000000004</v>
      </c>
      <c r="V1037" s="17">
        <v>0</v>
      </c>
      <c r="X1037" s="17">
        <v>0</v>
      </c>
      <c r="Z1037" s="17">
        <v>1132472</v>
      </c>
      <c r="AB1037" s="17">
        <v>0</v>
      </c>
      <c r="AD1037" s="17">
        <v>0</v>
      </c>
      <c r="AF1037" s="17">
        <v>69762</v>
      </c>
      <c r="AH1037" s="17">
        <v>0</v>
      </c>
      <c r="AJ1037" s="17">
        <v>0</v>
      </c>
      <c r="AL1037" s="17">
        <v>0</v>
      </c>
      <c r="AN1037" s="17">
        <v>0</v>
      </c>
      <c r="AP1037" s="172">
        <v>0</v>
      </c>
      <c r="AR1037" s="17">
        <v>37247</v>
      </c>
      <c r="AT1037" s="17">
        <v>0</v>
      </c>
      <c r="AV1037" s="185">
        <v>0</v>
      </c>
      <c r="AW1037" s="1" t="s">
        <v>5655</v>
      </c>
      <c r="AX1037" s="1" t="str">
        <f t="shared" si="16"/>
        <v>No</v>
      </c>
    </row>
    <row r="1038" spans="1:50" x14ac:dyDescent="0.2">
      <c r="A1038" s="1" t="s">
        <v>5013</v>
      </c>
      <c r="B1038" s="1" t="s">
        <v>5014</v>
      </c>
      <c r="C1038" s="1" t="s">
        <v>94</v>
      </c>
      <c r="D1038" s="174" t="s">
        <v>5015</v>
      </c>
      <c r="E1038" s="177" t="s">
        <v>5016</v>
      </c>
      <c r="F1038" s="1" t="s">
        <v>194</v>
      </c>
      <c r="G1038" s="1" t="s">
        <v>229</v>
      </c>
      <c r="H1038" s="17">
        <v>0</v>
      </c>
      <c r="I1038" s="12">
        <v>46</v>
      </c>
      <c r="J1038" s="1" t="s">
        <v>13</v>
      </c>
      <c r="K1038" s="1" t="s">
        <v>8</v>
      </c>
      <c r="L1038" s="4">
        <v>14</v>
      </c>
      <c r="N1038" s="186">
        <v>0</v>
      </c>
      <c r="P1038" s="14">
        <v>24.4346</v>
      </c>
      <c r="R1038" s="14">
        <v>0</v>
      </c>
      <c r="T1038" s="14">
        <v>7.6897000000000002</v>
      </c>
      <c r="V1038" s="17">
        <v>0</v>
      </c>
      <c r="X1038" s="17">
        <v>0</v>
      </c>
      <c r="Z1038" s="17">
        <v>242831</v>
      </c>
      <c r="AB1038" s="17">
        <v>0</v>
      </c>
      <c r="AD1038" s="17">
        <v>0</v>
      </c>
      <c r="AF1038" s="17">
        <v>9938</v>
      </c>
      <c r="AH1038" s="17">
        <v>0</v>
      </c>
      <c r="AJ1038" s="17">
        <v>0</v>
      </c>
      <c r="AL1038" s="17">
        <v>0</v>
      </c>
      <c r="AN1038" s="17">
        <v>0</v>
      </c>
      <c r="AP1038" s="172">
        <v>0</v>
      </c>
      <c r="AR1038" s="17">
        <v>76420</v>
      </c>
      <c r="AT1038" s="17">
        <v>0</v>
      </c>
      <c r="AV1038" s="185">
        <v>0</v>
      </c>
      <c r="AW1038" s="1" t="s">
        <v>5655</v>
      </c>
      <c r="AX1038" s="1" t="str">
        <f t="shared" si="16"/>
        <v>No</v>
      </c>
    </row>
    <row r="1039" spans="1:50" x14ac:dyDescent="0.2">
      <c r="A1039" s="1" t="s">
        <v>4259</v>
      </c>
      <c r="B1039" s="1" t="s">
        <v>3909</v>
      </c>
      <c r="C1039" s="1" t="s">
        <v>43</v>
      </c>
      <c r="D1039" s="174" t="s">
        <v>4260</v>
      </c>
      <c r="E1039" s="177" t="s">
        <v>4261</v>
      </c>
      <c r="F1039" s="1" t="s">
        <v>196</v>
      </c>
      <c r="G1039" s="1" t="s">
        <v>229</v>
      </c>
      <c r="H1039" s="17">
        <v>0</v>
      </c>
      <c r="I1039" s="12">
        <v>46</v>
      </c>
      <c r="J1039" s="1" t="s">
        <v>10</v>
      </c>
      <c r="K1039" s="1" t="s">
        <v>8</v>
      </c>
      <c r="L1039" s="4">
        <v>46</v>
      </c>
      <c r="N1039" s="186">
        <v>0</v>
      </c>
      <c r="P1039" s="14">
        <v>20.2073</v>
      </c>
      <c r="R1039" s="14">
        <v>0</v>
      </c>
      <c r="T1039" s="14">
        <v>2.4508999999999999</v>
      </c>
      <c r="V1039" s="17">
        <v>0</v>
      </c>
      <c r="X1039" s="17">
        <v>0</v>
      </c>
      <c r="Z1039" s="17">
        <v>1462745</v>
      </c>
      <c r="AB1039" s="17">
        <v>0</v>
      </c>
      <c r="AD1039" s="17">
        <v>0</v>
      </c>
      <c r="AF1039" s="17">
        <v>72387</v>
      </c>
      <c r="AH1039" s="17">
        <v>0</v>
      </c>
      <c r="AJ1039" s="17">
        <v>0</v>
      </c>
      <c r="AL1039" s="17">
        <v>0</v>
      </c>
      <c r="AN1039" s="17">
        <v>0</v>
      </c>
      <c r="AP1039" s="172">
        <v>0</v>
      </c>
      <c r="AR1039" s="17">
        <v>177415</v>
      </c>
      <c r="AT1039" s="17">
        <v>0</v>
      </c>
      <c r="AV1039" s="185">
        <v>0</v>
      </c>
      <c r="AW1039" s="1" t="s">
        <v>5655</v>
      </c>
      <c r="AX1039" s="1" t="str">
        <f t="shared" si="16"/>
        <v>No</v>
      </c>
    </row>
    <row r="1040" spans="1:50" x14ac:dyDescent="0.2">
      <c r="A1040" s="1" t="s">
        <v>6044</v>
      </c>
      <c r="B1040" s="1" t="s">
        <v>287</v>
      </c>
      <c r="C1040" s="1" t="s">
        <v>81</v>
      </c>
      <c r="D1040" s="174" t="s">
        <v>1741</v>
      </c>
      <c r="E1040" s="177" t="s">
        <v>1742</v>
      </c>
      <c r="F1040" s="1" t="s">
        <v>196</v>
      </c>
      <c r="G1040" s="1" t="s">
        <v>229</v>
      </c>
      <c r="H1040" s="17">
        <v>0</v>
      </c>
      <c r="I1040" s="12">
        <v>46</v>
      </c>
      <c r="J1040" s="1" t="s">
        <v>10</v>
      </c>
      <c r="K1040" s="1" t="s">
        <v>8</v>
      </c>
      <c r="L1040" s="4">
        <v>37</v>
      </c>
      <c r="N1040" s="186">
        <v>0</v>
      </c>
      <c r="P1040" s="14">
        <v>28.337800000000001</v>
      </c>
      <c r="R1040" s="14">
        <v>0</v>
      </c>
      <c r="T1040" s="14">
        <v>1.4300999999999999</v>
      </c>
      <c r="V1040" s="17">
        <v>0</v>
      </c>
      <c r="X1040" s="17">
        <v>0</v>
      </c>
      <c r="Z1040" s="17">
        <v>1431231</v>
      </c>
      <c r="AB1040" s="17">
        <v>0</v>
      </c>
      <c r="AD1040" s="17">
        <v>0</v>
      </c>
      <c r="AF1040" s="17">
        <v>50506</v>
      </c>
      <c r="AH1040" s="17">
        <v>0</v>
      </c>
      <c r="AJ1040" s="17">
        <v>0</v>
      </c>
      <c r="AL1040" s="17">
        <v>0</v>
      </c>
      <c r="AN1040" s="17">
        <v>0</v>
      </c>
      <c r="AP1040" s="172">
        <v>0</v>
      </c>
      <c r="AR1040" s="17">
        <v>72231</v>
      </c>
      <c r="AT1040" s="17">
        <v>0</v>
      </c>
      <c r="AV1040" s="185">
        <v>0</v>
      </c>
      <c r="AW1040" s="1" t="s">
        <v>5655</v>
      </c>
      <c r="AX1040" s="1" t="str">
        <f t="shared" si="16"/>
        <v>No</v>
      </c>
    </row>
    <row r="1041" spans="1:50" x14ac:dyDescent="0.2">
      <c r="A1041" s="1" t="s">
        <v>4809</v>
      </c>
      <c r="B1041" s="1" t="s">
        <v>498</v>
      </c>
      <c r="C1041" s="1" t="s">
        <v>20</v>
      </c>
      <c r="D1041" s="174" t="s">
        <v>4810</v>
      </c>
      <c r="E1041" s="177" t="s">
        <v>4811</v>
      </c>
      <c r="F1041" s="1" t="s">
        <v>194</v>
      </c>
      <c r="G1041" s="1" t="s">
        <v>229</v>
      </c>
      <c r="H1041" s="17">
        <v>0</v>
      </c>
      <c r="I1041" s="12">
        <v>45</v>
      </c>
      <c r="J1041" s="1" t="s">
        <v>10</v>
      </c>
      <c r="K1041" s="1" t="s">
        <v>12</v>
      </c>
      <c r="L1041" s="4">
        <v>15</v>
      </c>
      <c r="N1041" s="186">
        <v>0</v>
      </c>
      <c r="P1041" s="14">
        <v>9.4542000000000002</v>
      </c>
      <c r="R1041" s="14">
        <v>0</v>
      </c>
      <c r="T1041" s="14">
        <v>2.4073000000000002</v>
      </c>
      <c r="V1041" s="17">
        <v>0</v>
      </c>
      <c r="X1041" s="17">
        <v>0</v>
      </c>
      <c r="Z1041" s="17">
        <v>349645</v>
      </c>
      <c r="AB1041" s="17">
        <v>0</v>
      </c>
      <c r="AD1041" s="17">
        <v>0</v>
      </c>
      <c r="AF1041" s="17">
        <v>36983</v>
      </c>
      <c r="AH1041" s="17">
        <v>0</v>
      </c>
      <c r="AJ1041" s="17">
        <v>0</v>
      </c>
      <c r="AL1041" s="17">
        <v>0</v>
      </c>
      <c r="AN1041" s="17">
        <v>0</v>
      </c>
      <c r="AP1041" s="172">
        <v>0</v>
      </c>
      <c r="AR1041" s="17">
        <v>89028</v>
      </c>
      <c r="AT1041" s="17">
        <v>0</v>
      </c>
      <c r="AV1041" s="185">
        <v>0</v>
      </c>
      <c r="AW1041" s="1" t="s">
        <v>5655</v>
      </c>
      <c r="AX1041" s="1" t="str">
        <f t="shared" si="16"/>
        <v>No</v>
      </c>
    </row>
    <row r="1042" spans="1:50" x14ac:dyDescent="0.2">
      <c r="A1042" s="1" t="s">
        <v>5665</v>
      </c>
      <c r="B1042" s="1" t="s">
        <v>4656</v>
      </c>
      <c r="C1042" s="1" t="s">
        <v>31</v>
      </c>
      <c r="D1042" s="174" t="s">
        <v>4657</v>
      </c>
      <c r="E1042" s="177" t="s">
        <v>4658</v>
      </c>
      <c r="F1042" s="1" t="s">
        <v>242</v>
      </c>
      <c r="G1042" s="1" t="s">
        <v>229</v>
      </c>
      <c r="H1042" s="17">
        <v>0</v>
      </c>
      <c r="I1042" s="12">
        <v>45</v>
      </c>
      <c r="J1042" s="1" t="s">
        <v>10</v>
      </c>
      <c r="K1042" s="1" t="s">
        <v>8</v>
      </c>
      <c r="L1042" s="4">
        <v>45</v>
      </c>
      <c r="N1042" s="186">
        <v>0</v>
      </c>
      <c r="P1042" s="14">
        <v>10.055400000000001</v>
      </c>
      <c r="R1042" s="14">
        <v>0</v>
      </c>
      <c r="T1042" s="14">
        <v>2.2610000000000001</v>
      </c>
      <c r="V1042" s="17">
        <v>0</v>
      </c>
      <c r="X1042" s="17">
        <v>0</v>
      </c>
      <c r="Z1042" s="17">
        <v>695927</v>
      </c>
      <c r="AB1042" s="17">
        <v>0</v>
      </c>
      <c r="AD1042" s="17">
        <v>0</v>
      </c>
      <c r="AF1042" s="17">
        <v>69209</v>
      </c>
      <c r="AH1042" s="17">
        <v>0</v>
      </c>
      <c r="AJ1042" s="17">
        <v>0</v>
      </c>
      <c r="AL1042" s="17">
        <v>0</v>
      </c>
      <c r="AN1042" s="17">
        <v>0</v>
      </c>
      <c r="AP1042" s="172">
        <v>0</v>
      </c>
      <c r="AR1042" s="17">
        <v>156485</v>
      </c>
      <c r="AT1042" s="17">
        <v>0</v>
      </c>
      <c r="AV1042" s="185">
        <v>0</v>
      </c>
      <c r="AW1042" s="1" t="s">
        <v>5655</v>
      </c>
      <c r="AX1042" s="1" t="str">
        <f t="shared" si="16"/>
        <v>No</v>
      </c>
    </row>
    <row r="1043" spans="1:50" x14ac:dyDescent="0.2">
      <c r="A1043" s="1" t="s">
        <v>6048</v>
      </c>
      <c r="B1043" s="1" t="s">
        <v>835</v>
      </c>
      <c r="C1043" s="1" t="s">
        <v>20</v>
      </c>
      <c r="D1043" s="174">
        <v>9164</v>
      </c>
      <c r="E1043" s="177">
        <v>90164</v>
      </c>
      <c r="F1043" s="1" t="s">
        <v>196</v>
      </c>
      <c r="G1043" s="1" t="s">
        <v>192</v>
      </c>
      <c r="H1043" s="17">
        <v>367260</v>
      </c>
      <c r="I1043" s="12">
        <v>45</v>
      </c>
      <c r="J1043" s="1" t="s">
        <v>10</v>
      </c>
      <c r="K1043" s="1" t="s">
        <v>12</v>
      </c>
      <c r="L1043" s="4">
        <v>10</v>
      </c>
      <c r="N1043" s="186">
        <v>0</v>
      </c>
      <c r="P1043" s="14">
        <v>14.259</v>
      </c>
      <c r="R1043" s="14">
        <v>3.2652999999999999</v>
      </c>
      <c r="T1043" s="14">
        <v>2.2498</v>
      </c>
      <c r="V1043" s="17">
        <v>0</v>
      </c>
      <c r="X1043" s="17">
        <v>241225</v>
      </c>
      <c r="Z1043" s="17">
        <v>209636</v>
      </c>
      <c r="AB1043" s="17">
        <v>31589</v>
      </c>
      <c r="AD1043" s="17">
        <v>16905</v>
      </c>
      <c r="AF1043" s="17">
        <v>14702</v>
      </c>
      <c r="AH1043" s="17">
        <v>2203</v>
      </c>
      <c r="AJ1043" s="17">
        <v>0</v>
      </c>
      <c r="AL1043" s="17">
        <v>0</v>
      </c>
      <c r="AN1043" s="17">
        <v>0</v>
      </c>
      <c r="AP1043" s="172">
        <v>0</v>
      </c>
      <c r="AR1043" s="17">
        <v>33076</v>
      </c>
      <c r="AT1043" s="17">
        <v>108003</v>
      </c>
      <c r="AV1043" s="185">
        <v>0</v>
      </c>
      <c r="AW1043" s="1" t="s">
        <v>5655</v>
      </c>
      <c r="AX1043" s="1" t="str">
        <f t="shared" si="16"/>
        <v>No</v>
      </c>
    </row>
    <row r="1044" spans="1:50" x14ac:dyDescent="0.2">
      <c r="A1044" s="1" t="s">
        <v>1278</v>
      </c>
      <c r="B1044" s="1" t="s">
        <v>1279</v>
      </c>
      <c r="C1044" s="1" t="s">
        <v>80</v>
      </c>
      <c r="D1044" s="174">
        <v>57</v>
      </c>
      <c r="E1044" s="177">
        <v>57</v>
      </c>
      <c r="F1044" s="1" t="s">
        <v>260</v>
      </c>
      <c r="G1044" s="1" t="s">
        <v>192</v>
      </c>
      <c r="H1044" s="17">
        <v>83794</v>
      </c>
      <c r="I1044" s="12">
        <v>45</v>
      </c>
      <c r="J1044" s="1" t="s">
        <v>11</v>
      </c>
      <c r="K1044" s="1" t="s">
        <v>12</v>
      </c>
      <c r="L1044" s="4">
        <v>13</v>
      </c>
      <c r="N1044" s="186">
        <v>0</v>
      </c>
      <c r="P1044" s="14">
        <v>13.774800000000001</v>
      </c>
      <c r="R1044" s="14">
        <v>3.7709999999999999</v>
      </c>
      <c r="T1044" s="14">
        <v>11.796200000000001</v>
      </c>
      <c r="V1044" s="17">
        <v>480500</v>
      </c>
      <c r="X1044" s="17">
        <v>488106</v>
      </c>
      <c r="Z1044" s="17">
        <v>479708</v>
      </c>
      <c r="AB1044" s="17">
        <v>8398</v>
      </c>
      <c r="AD1044" s="17">
        <v>35476</v>
      </c>
      <c r="AF1044" s="17">
        <v>34825</v>
      </c>
      <c r="AH1044" s="17">
        <v>651</v>
      </c>
      <c r="AJ1044" s="17">
        <v>0</v>
      </c>
      <c r="AL1044" s="17">
        <v>0</v>
      </c>
      <c r="AN1044" s="17">
        <v>0</v>
      </c>
      <c r="AP1044" s="172">
        <v>0</v>
      </c>
      <c r="AR1044" s="17">
        <v>410801</v>
      </c>
      <c r="AT1044" s="17">
        <v>1549137</v>
      </c>
      <c r="AV1044" s="185">
        <v>76.599999999999994</v>
      </c>
      <c r="AW1044" s="1" t="s">
        <v>5655</v>
      </c>
      <c r="AX1044" s="1" t="str">
        <f t="shared" si="16"/>
        <v>No</v>
      </c>
    </row>
    <row r="1045" spans="1:50" x14ac:dyDescent="0.2">
      <c r="A1045" s="1" t="s">
        <v>6047</v>
      </c>
      <c r="B1045" s="1" t="s">
        <v>246</v>
      </c>
      <c r="C1045" s="1" t="s">
        <v>89</v>
      </c>
      <c r="D1045" s="174" t="s">
        <v>3435</v>
      </c>
      <c r="E1045" s="177" t="s">
        <v>3436</v>
      </c>
      <c r="F1045" s="1" t="s">
        <v>260</v>
      </c>
      <c r="G1045" s="1" t="s">
        <v>229</v>
      </c>
      <c r="H1045" s="17">
        <v>0</v>
      </c>
      <c r="I1045" s="12">
        <v>45</v>
      </c>
      <c r="J1045" s="1" t="s">
        <v>11</v>
      </c>
      <c r="K1045" s="1" t="s">
        <v>8</v>
      </c>
      <c r="L1045" s="4">
        <v>4</v>
      </c>
      <c r="N1045" s="186">
        <v>0</v>
      </c>
      <c r="P1045" s="14">
        <v>16.757300000000001</v>
      </c>
      <c r="R1045" s="14">
        <v>0</v>
      </c>
      <c r="T1045" s="14">
        <v>6.0397999999999996</v>
      </c>
      <c r="V1045" s="17">
        <v>0</v>
      </c>
      <c r="X1045" s="17">
        <v>0</v>
      </c>
      <c r="Z1045" s="17">
        <v>163216</v>
      </c>
      <c r="AB1045" s="17">
        <v>0</v>
      </c>
      <c r="AD1045" s="17">
        <v>0</v>
      </c>
      <c r="AF1045" s="17">
        <v>9740</v>
      </c>
      <c r="AH1045" s="17">
        <v>0</v>
      </c>
      <c r="AJ1045" s="17">
        <v>0</v>
      </c>
      <c r="AL1045" s="17">
        <v>0</v>
      </c>
      <c r="AN1045" s="17">
        <v>0</v>
      </c>
      <c r="AP1045" s="172">
        <v>0</v>
      </c>
      <c r="AR1045" s="17">
        <v>58828</v>
      </c>
      <c r="AT1045" s="17">
        <v>0</v>
      </c>
      <c r="AV1045" s="185">
        <v>0</v>
      </c>
      <c r="AW1045" s="1" t="s">
        <v>5655</v>
      </c>
      <c r="AX1045" s="1" t="str">
        <f t="shared" si="16"/>
        <v>No</v>
      </c>
    </row>
    <row r="1046" spans="1:50" x14ac:dyDescent="0.2">
      <c r="A1046" s="1" t="s">
        <v>1278</v>
      </c>
      <c r="B1046" s="1" t="s">
        <v>1279</v>
      </c>
      <c r="C1046" s="1" t="s">
        <v>80</v>
      </c>
      <c r="D1046" s="174">
        <v>57</v>
      </c>
      <c r="E1046" s="177">
        <v>57</v>
      </c>
      <c r="F1046" s="1" t="s">
        <v>260</v>
      </c>
      <c r="G1046" s="1" t="s">
        <v>192</v>
      </c>
      <c r="H1046" s="17">
        <v>83794</v>
      </c>
      <c r="I1046" s="12">
        <v>45</v>
      </c>
      <c r="J1046" s="1" t="s">
        <v>10</v>
      </c>
      <c r="K1046" s="1" t="s">
        <v>8</v>
      </c>
      <c r="L1046" s="4">
        <v>9</v>
      </c>
      <c r="N1046" s="186">
        <v>0</v>
      </c>
      <c r="P1046" s="14">
        <v>11.2811</v>
      </c>
      <c r="R1046" s="14">
        <v>3.4643999999999999</v>
      </c>
      <c r="T1046" s="14">
        <v>3.6305999999999998</v>
      </c>
      <c r="V1046" s="17">
        <v>0</v>
      </c>
      <c r="X1046" s="17">
        <v>171392</v>
      </c>
      <c r="Z1046" s="17">
        <v>157766</v>
      </c>
      <c r="AB1046" s="17">
        <v>13626</v>
      </c>
      <c r="AD1046" s="17">
        <v>15148</v>
      </c>
      <c r="AF1046" s="17">
        <v>13985</v>
      </c>
      <c r="AH1046" s="17">
        <v>1163</v>
      </c>
      <c r="AJ1046" s="17">
        <v>0</v>
      </c>
      <c r="AL1046" s="17">
        <v>0</v>
      </c>
      <c r="AN1046" s="17">
        <v>0</v>
      </c>
      <c r="AP1046" s="172">
        <v>0</v>
      </c>
      <c r="AR1046" s="17">
        <v>50774</v>
      </c>
      <c r="AT1046" s="17">
        <v>175900</v>
      </c>
      <c r="AV1046" s="185">
        <v>0</v>
      </c>
      <c r="AW1046" s="1" t="s">
        <v>5655</v>
      </c>
      <c r="AX1046" s="1" t="str">
        <f t="shared" si="16"/>
        <v>No</v>
      </c>
    </row>
    <row r="1047" spans="1:50" x14ac:dyDescent="0.2">
      <c r="A1047" s="1" t="s">
        <v>6048</v>
      </c>
      <c r="B1047" s="1" t="s">
        <v>835</v>
      </c>
      <c r="C1047" s="1" t="s">
        <v>20</v>
      </c>
      <c r="D1047" s="174">
        <v>9164</v>
      </c>
      <c r="E1047" s="177">
        <v>90164</v>
      </c>
      <c r="F1047" s="1" t="s">
        <v>196</v>
      </c>
      <c r="G1047" s="1" t="s">
        <v>192</v>
      </c>
      <c r="H1047" s="17">
        <v>367260</v>
      </c>
      <c r="I1047" s="12">
        <v>45</v>
      </c>
      <c r="J1047" s="1" t="s">
        <v>22</v>
      </c>
      <c r="K1047" s="1" t="s">
        <v>12</v>
      </c>
      <c r="L1047" s="4">
        <v>30</v>
      </c>
      <c r="N1047" s="186">
        <v>0</v>
      </c>
      <c r="P1047" s="14">
        <v>25.460899999999999</v>
      </c>
      <c r="R1047" s="14">
        <v>21.167300000000001</v>
      </c>
      <c r="T1047" s="14">
        <v>11.0769</v>
      </c>
      <c r="V1047" s="17">
        <v>1489323</v>
      </c>
      <c r="X1047" s="17">
        <v>2066837</v>
      </c>
      <c r="Z1047" s="17">
        <v>1471359</v>
      </c>
      <c r="AB1047" s="17">
        <v>595478</v>
      </c>
      <c r="AD1047" s="17">
        <v>72916</v>
      </c>
      <c r="AF1047" s="17">
        <v>57789</v>
      </c>
      <c r="AH1047" s="17">
        <v>15127</v>
      </c>
      <c r="AJ1047" s="17">
        <v>0</v>
      </c>
      <c r="AL1047" s="17">
        <v>0</v>
      </c>
      <c r="AN1047" s="17">
        <v>0</v>
      </c>
      <c r="AP1047" s="172">
        <v>0</v>
      </c>
      <c r="AR1047" s="17">
        <v>640121</v>
      </c>
      <c r="AT1047" s="17">
        <v>13549637</v>
      </c>
      <c r="AV1047" s="185">
        <v>379.8</v>
      </c>
      <c r="AW1047" s="1" t="s">
        <v>5655</v>
      </c>
      <c r="AX1047" s="1" t="str">
        <f t="shared" si="16"/>
        <v>No</v>
      </c>
    </row>
    <row r="1048" spans="1:50" x14ac:dyDescent="0.2">
      <c r="A1048" s="1" t="s">
        <v>1278</v>
      </c>
      <c r="B1048" s="1" t="s">
        <v>1279</v>
      </c>
      <c r="C1048" s="1" t="s">
        <v>80</v>
      </c>
      <c r="D1048" s="174">
        <v>57</v>
      </c>
      <c r="E1048" s="177">
        <v>57</v>
      </c>
      <c r="F1048" s="1" t="s">
        <v>260</v>
      </c>
      <c r="G1048" s="1" t="s">
        <v>192</v>
      </c>
      <c r="H1048" s="17">
        <v>83794</v>
      </c>
      <c r="I1048" s="12">
        <v>45</v>
      </c>
      <c r="J1048" s="1" t="s">
        <v>11</v>
      </c>
      <c r="K1048" s="1" t="s">
        <v>8</v>
      </c>
      <c r="L1048" s="4">
        <v>1</v>
      </c>
      <c r="N1048" s="186">
        <v>0</v>
      </c>
      <c r="P1048" s="14">
        <v>16.9985</v>
      </c>
      <c r="R1048" s="14">
        <v>2.8144999999999998</v>
      </c>
      <c r="T1048" s="14">
        <v>7.4935999999999998</v>
      </c>
      <c r="V1048" s="17">
        <v>33750</v>
      </c>
      <c r="X1048" s="17">
        <v>34000</v>
      </c>
      <c r="Z1048" s="17">
        <v>33164</v>
      </c>
      <c r="AB1048" s="17">
        <v>836</v>
      </c>
      <c r="AD1048" s="17">
        <v>2050</v>
      </c>
      <c r="AF1048" s="17">
        <v>1951</v>
      </c>
      <c r="AH1048" s="17">
        <v>99</v>
      </c>
      <c r="AJ1048" s="17">
        <v>0</v>
      </c>
      <c r="AL1048" s="17">
        <v>0</v>
      </c>
      <c r="AN1048" s="17">
        <v>0</v>
      </c>
      <c r="AP1048" s="172">
        <v>0</v>
      </c>
      <c r="AR1048" s="17">
        <v>14620</v>
      </c>
      <c r="AT1048" s="17">
        <v>41148</v>
      </c>
      <c r="AV1048" s="185">
        <v>20</v>
      </c>
      <c r="AW1048" s="1" t="s">
        <v>5655</v>
      </c>
      <c r="AX1048" s="1" t="str">
        <f t="shared" si="16"/>
        <v>No</v>
      </c>
    </row>
    <row r="1049" spans="1:50" x14ac:dyDescent="0.2">
      <c r="A1049" s="1" t="s">
        <v>6047</v>
      </c>
      <c r="B1049" s="1" t="s">
        <v>246</v>
      </c>
      <c r="C1049" s="1" t="s">
        <v>89</v>
      </c>
      <c r="D1049" s="174" t="s">
        <v>3435</v>
      </c>
      <c r="E1049" s="177" t="s">
        <v>3436</v>
      </c>
      <c r="F1049" s="1" t="s">
        <v>260</v>
      </c>
      <c r="G1049" s="1" t="s">
        <v>229</v>
      </c>
      <c r="H1049" s="17">
        <v>0</v>
      </c>
      <c r="I1049" s="12">
        <v>45</v>
      </c>
      <c r="J1049" s="1" t="s">
        <v>10</v>
      </c>
      <c r="K1049" s="1" t="s">
        <v>8</v>
      </c>
      <c r="L1049" s="4">
        <v>35</v>
      </c>
      <c r="N1049" s="186">
        <v>0</v>
      </c>
      <c r="P1049" s="14">
        <v>20.4772</v>
      </c>
      <c r="R1049" s="14">
        <v>0</v>
      </c>
      <c r="T1049" s="14">
        <v>2.0863999999999998</v>
      </c>
      <c r="V1049" s="17">
        <v>0</v>
      </c>
      <c r="X1049" s="17">
        <v>0</v>
      </c>
      <c r="Z1049" s="17">
        <v>709943</v>
      </c>
      <c r="AB1049" s="17">
        <v>0</v>
      </c>
      <c r="AD1049" s="17">
        <v>0</v>
      </c>
      <c r="AF1049" s="17">
        <v>34670</v>
      </c>
      <c r="AH1049" s="17">
        <v>0</v>
      </c>
      <c r="AJ1049" s="17">
        <v>0</v>
      </c>
      <c r="AL1049" s="17">
        <v>0</v>
      </c>
      <c r="AN1049" s="17">
        <v>0</v>
      </c>
      <c r="AP1049" s="172">
        <v>0</v>
      </c>
      <c r="AR1049" s="17">
        <v>72335</v>
      </c>
      <c r="AT1049" s="17">
        <v>0</v>
      </c>
      <c r="AV1049" s="185">
        <v>0</v>
      </c>
      <c r="AW1049" s="1" t="s">
        <v>5655</v>
      </c>
      <c r="AX1049" s="1" t="str">
        <f t="shared" si="16"/>
        <v>No</v>
      </c>
    </row>
    <row r="1050" spans="1:50" x14ac:dyDescent="0.2">
      <c r="A1050" s="1" t="s">
        <v>1278</v>
      </c>
      <c r="B1050" s="1" t="s">
        <v>1279</v>
      </c>
      <c r="C1050" s="1" t="s">
        <v>80</v>
      </c>
      <c r="D1050" s="174">
        <v>57</v>
      </c>
      <c r="E1050" s="177">
        <v>57</v>
      </c>
      <c r="F1050" s="1" t="s">
        <v>260</v>
      </c>
      <c r="G1050" s="1" t="s">
        <v>192</v>
      </c>
      <c r="H1050" s="17">
        <v>83794</v>
      </c>
      <c r="I1050" s="12">
        <v>45</v>
      </c>
      <c r="J1050" s="1" t="s">
        <v>22</v>
      </c>
      <c r="K1050" s="1" t="s">
        <v>8</v>
      </c>
      <c r="L1050" s="4">
        <v>13</v>
      </c>
      <c r="N1050" s="186">
        <v>0</v>
      </c>
      <c r="P1050" s="14">
        <v>28.355899999999998</v>
      </c>
      <c r="R1050" s="14">
        <v>13.41</v>
      </c>
      <c r="T1050" s="14">
        <v>11.4915</v>
      </c>
      <c r="V1050" s="17">
        <v>542500</v>
      </c>
      <c r="X1050" s="17">
        <v>574816</v>
      </c>
      <c r="Z1050" s="17">
        <v>539131</v>
      </c>
      <c r="AB1050" s="17">
        <v>35685</v>
      </c>
      <c r="AD1050" s="17">
        <v>20420</v>
      </c>
      <c r="AF1050" s="17">
        <v>19013</v>
      </c>
      <c r="AH1050" s="17">
        <v>1407</v>
      </c>
      <c r="AJ1050" s="17">
        <v>0</v>
      </c>
      <c r="AL1050" s="17">
        <v>0</v>
      </c>
      <c r="AN1050" s="17">
        <v>0</v>
      </c>
      <c r="AP1050" s="172">
        <v>0</v>
      </c>
      <c r="AR1050" s="17">
        <v>218488</v>
      </c>
      <c r="AT1050" s="17">
        <v>2929924</v>
      </c>
      <c r="AV1050" s="185">
        <v>243.1</v>
      </c>
      <c r="AW1050" s="1" t="s">
        <v>5655</v>
      </c>
      <c r="AX1050" s="1" t="str">
        <f t="shared" si="16"/>
        <v>No</v>
      </c>
    </row>
    <row r="1051" spans="1:50" x14ac:dyDescent="0.2">
      <c r="A1051" s="1" t="s">
        <v>4809</v>
      </c>
      <c r="B1051" s="1" t="s">
        <v>498</v>
      </c>
      <c r="C1051" s="1" t="s">
        <v>20</v>
      </c>
      <c r="D1051" s="174" t="s">
        <v>4810</v>
      </c>
      <c r="E1051" s="177" t="s">
        <v>4811</v>
      </c>
      <c r="F1051" s="1" t="s">
        <v>194</v>
      </c>
      <c r="G1051" s="1" t="s">
        <v>229</v>
      </c>
      <c r="H1051" s="17">
        <v>0</v>
      </c>
      <c r="I1051" s="12">
        <v>45</v>
      </c>
      <c r="J1051" s="1" t="s">
        <v>11</v>
      </c>
      <c r="K1051" s="1" t="s">
        <v>12</v>
      </c>
      <c r="L1051" s="4">
        <v>30</v>
      </c>
      <c r="N1051" s="186">
        <v>0</v>
      </c>
      <c r="P1051" s="14">
        <v>35.322699999999998</v>
      </c>
      <c r="R1051" s="14">
        <v>0</v>
      </c>
      <c r="T1051" s="14">
        <v>4.8475999999999999</v>
      </c>
      <c r="V1051" s="17">
        <v>0</v>
      </c>
      <c r="X1051" s="17">
        <v>0</v>
      </c>
      <c r="Z1051" s="17">
        <v>2191276</v>
      </c>
      <c r="AB1051" s="17">
        <v>0</v>
      </c>
      <c r="AD1051" s="17">
        <v>0</v>
      </c>
      <c r="AF1051" s="17">
        <v>62036</v>
      </c>
      <c r="AH1051" s="17">
        <v>0</v>
      </c>
      <c r="AJ1051" s="17">
        <v>0</v>
      </c>
      <c r="AL1051" s="17">
        <v>0</v>
      </c>
      <c r="AN1051" s="17">
        <v>0</v>
      </c>
      <c r="AP1051" s="172">
        <v>0</v>
      </c>
      <c r="AR1051" s="17">
        <v>300723</v>
      </c>
      <c r="AT1051" s="17">
        <v>0</v>
      </c>
      <c r="AV1051" s="185">
        <v>0</v>
      </c>
      <c r="AW1051" s="1" t="s">
        <v>5655</v>
      </c>
      <c r="AX1051" s="1" t="str">
        <f t="shared" si="16"/>
        <v>No</v>
      </c>
    </row>
    <row r="1052" spans="1:50" x14ac:dyDescent="0.2">
      <c r="A1052" s="1" t="s">
        <v>6048</v>
      </c>
      <c r="B1052" s="1" t="s">
        <v>835</v>
      </c>
      <c r="C1052" s="1" t="s">
        <v>20</v>
      </c>
      <c r="D1052" s="174">
        <v>9164</v>
      </c>
      <c r="E1052" s="177">
        <v>90164</v>
      </c>
      <c r="F1052" s="1" t="s">
        <v>196</v>
      </c>
      <c r="G1052" s="1" t="s">
        <v>192</v>
      </c>
      <c r="H1052" s="17">
        <v>367260</v>
      </c>
      <c r="I1052" s="12">
        <v>45</v>
      </c>
      <c r="J1052" s="1" t="s">
        <v>11</v>
      </c>
      <c r="K1052" s="1" t="s">
        <v>12</v>
      </c>
      <c r="L1052" s="4">
        <v>5</v>
      </c>
      <c r="N1052" s="186">
        <v>0</v>
      </c>
      <c r="P1052" s="14">
        <v>14.9</v>
      </c>
      <c r="R1052" s="14">
        <v>5.9291999999999998</v>
      </c>
      <c r="T1052" s="14">
        <v>7.1571999999999996</v>
      </c>
      <c r="V1052" s="17">
        <v>105025</v>
      </c>
      <c r="X1052" s="17">
        <v>116368</v>
      </c>
      <c r="Z1052" s="17">
        <v>104747</v>
      </c>
      <c r="AB1052" s="17">
        <v>11621</v>
      </c>
      <c r="AD1052" s="17">
        <v>8225</v>
      </c>
      <c r="AF1052" s="17">
        <v>7030</v>
      </c>
      <c r="AH1052" s="17">
        <v>1195</v>
      </c>
      <c r="AJ1052" s="17">
        <v>0</v>
      </c>
      <c r="AL1052" s="17">
        <v>0</v>
      </c>
      <c r="AN1052" s="17">
        <v>0</v>
      </c>
      <c r="AP1052" s="172">
        <v>0</v>
      </c>
      <c r="AR1052" s="17">
        <v>50315</v>
      </c>
      <c r="AT1052" s="17">
        <v>298327</v>
      </c>
      <c r="AV1052" s="185">
        <v>51.1</v>
      </c>
      <c r="AW1052" s="1" t="s">
        <v>5655</v>
      </c>
      <c r="AX1052" s="1" t="str">
        <f t="shared" si="16"/>
        <v>No</v>
      </c>
    </row>
    <row r="1053" spans="1:50" x14ac:dyDescent="0.2">
      <c r="A1053" s="1" t="s">
        <v>1278</v>
      </c>
      <c r="B1053" s="1" t="s">
        <v>1279</v>
      </c>
      <c r="C1053" s="1" t="s">
        <v>80</v>
      </c>
      <c r="D1053" s="174">
        <v>57</v>
      </c>
      <c r="E1053" s="177">
        <v>57</v>
      </c>
      <c r="F1053" s="1" t="s">
        <v>260</v>
      </c>
      <c r="G1053" s="1" t="s">
        <v>192</v>
      </c>
      <c r="H1053" s="17">
        <v>83794</v>
      </c>
      <c r="I1053" s="12">
        <v>45</v>
      </c>
      <c r="J1053" s="1" t="s">
        <v>10</v>
      </c>
      <c r="K1053" s="1" t="s">
        <v>12</v>
      </c>
      <c r="L1053" s="4">
        <v>9</v>
      </c>
      <c r="N1053" s="186">
        <v>0</v>
      </c>
      <c r="P1053" s="14">
        <v>11.450200000000001</v>
      </c>
      <c r="R1053" s="14">
        <v>2.71</v>
      </c>
      <c r="T1053" s="14">
        <v>2.5099</v>
      </c>
      <c r="V1053" s="17">
        <v>0</v>
      </c>
      <c r="X1053" s="17">
        <v>195082</v>
      </c>
      <c r="Z1053" s="17">
        <v>174810</v>
      </c>
      <c r="AB1053" s="17">
        <v>20272</v>
      </c>
      <c r="AD1053" s="17">
        <v>17174</v>
      </c>
      <c r="AF1053" s="17">
        <v>15267</v>
      </c>
      <c r="AH1053" s="17">
        <v>1907</v>
      </c>
      <c r="AJ1053" s="17">
        <v>0</v>
      </c>
      <c r="AL1053" s="17">
        <v>0</v>
      </c>
      <c r="AN1053" s="17">
        <v>0</v>
      </c>
      <c r="AP1053" s="172">
        <v>0</v>
      </c>
      <c r="AR1053" s="17">
        <v>38319</v>
      </c>
      <c r="AT1053" s="17">
        <v>103844</v>
      </c>
      <c r="AV1053" s="185">
        <v>0</v>
      </c>
      <c r="AW1053" s="1" t="s">
        <v>5655</v>
      </c>
      <c r="AX1053" s="1" t="str">
        <f t="shared" si="16"/>
        <v>No</v>
      </c>
    </row>
    <row r="1054" spans="1:50" x14ac:dyDescent="0.2">
      <c r="A1054" s="1" t="s">
        <v>6047</v>
      </c>
      <c r="B1054" s="1" t="s">
        <v>246</v>
      </c>
      <c r="C1054" s="1" t="s">
        <v>89</v>
      </c>
      <c r="D1054" s="174" t="s">
        <v>3435</v>
      </c>
      <c r="E1054" s="177" t="s">
        <v>3436</v>
      </c>
      <c r="F1054" s="1" t="s">
        <v>260</v>
      </c>
      <c r="G1054" s="1" t="s">
        <v>229</v>
      </c>
      <c r="H1054" s="17">
        <v>0</v>
      </c>
      <c r="I1054" s="12">
        <v>45</v>
      </c>
      <c r="J1054" s="1" t="s">
        <v>22</v>
      </c>
      <c r="K1054" s="1" t="s">
        <v>8</v>
      </c>
      <c r="L1054" s="4">
        <v>6</v>
      </c>
      <c r="N1054" s="186">
        <v>0</v>
      </c>
      <c r="P1054" s="14">
        <v>25.6843</v>
      </c>
      <c r="R1054" s="14">
        <v>0</v>
      </c>
      <c r="T1054" s="14">
        <v>0.25380000000000003</v>
      </c>
      <c r="V1054" s="17">
        <v>0</v>
      </c>
      <c r="X1054" s="17">
        <v>0</v>
      </c>
      <c r="Z1054" s="17">
        <v>281731</v>
      </c>
      <c r="AB1054" s="17">
        <v>0</v>
      </c>
      <c r="AD1054" s="17">
        <v>0</v>
      </c>
      <c r="AF1054" s="17">
        <v>10969</v>
      </c>
      <c r="AH1054" s="17">
        <v>0</v>
      </c>
      <c r="AJ1054" s="17">
        <v>0</v>
      </c>
      <c r="AL1054" s="17">
        <v>0</v>
      </c>
      <c r="AN1054" s="17">
        <v>0</v>
      </c>
      <c r="AP1054" s="172">
        <v>0</v>
      </c>
      <c r="AR1054" s="17">
        <v>2784</v>
      </c>
      <c r="AT1054" s="17">
        <v>0</v>
      </c>
      <c r="AV1054" s="185">
        <v>0</v>
      </c>
      <c r="AW1054" s="1" t="s">
        <v>5655</v>
      </c>
      <c r="AX1054" s="1" t="str">
        <f t="shared" si="16"/>
        <v>No</v>
      </c>
    </row>
    <row r="1055" spans="1:50" x14ac:dyDescent="0.2">
      <c r="A1055" s="1" t="s">
        <v>4815</v>
      </c>
      <c r="B1055" s="1" t="s">
        <v>1106</v>
      </c>
      <c r="C1055" s="1" t="s">
        <v>20</v>
      </c>
      <c r="D1055" s="174" t="s">
        <v>4816</v>
      </c>
      <c r="E1055" s="177" t="s">
        <v>4817</v>
      </c>
      <c r="F1055" s="1" t="s">
        <v>196</v>
      </c>
      <c r="G1055" s="1" t="s">
        <v>229</v>
      </c>
      <c r="H1055" s="17">
        <v>0</v>
      </c>
      <c r="I1055" s="12">
        <v>44</v>
      </c>
      <c r="J1055" s="1" t="s">
        <v>10</v>
      </c>
      <c r="K1055" s="1" t="s">
        <v>8</v>
      </c>
      <c r="L1055" s="4">
        <v>11</v>
      </c>
      <c r="N1055" s="186">
        <v>0</v>
      </c>
      <c r="P1055" s="14">
        <v>9.7475000000000005</v>
      </c>
      <c r="R1055" s="14">
        <v>0</v>
      </c>
      <c r="T1055" s="14">
        <v>3.3079999999999998</v>
      </c>
      <c r="V1055" s="17">
        <v>0</v>
      </c>
      <c r="X1055" s="17">
        <v>0</v>
      </c>
      <c r="Z1055" s="17">
        <v>175085</v>
      </c>
      <c r="AB1055" s="17">
        <v>0</v>
      </c>
      <c r="AD1055" s="17">
        <v>0</v>
      </c>
      <c r="AF1055" s="17">
        <v>17962</v>
      </c>
      <c r="AH1055" s="17">
        <v>0</v>
      </c>
      <c r="AJ1055" s="17">
        <v>0</v>
      </c>
      <c r="AL1055" s="17">
        <v>0</v>
      </c>
      <c r="AN1055" s="17">
        <v>0</v>
      </c>
      <c r="AP1055" s="172">
        <v>0</v>
      </c>
      <c r="AR1055" s="17">
        <v>59418</v>
      </c>
      <c r="AT1055" s="17">
        <v>0</v>
      </c>
      <c r="AV1055" s="185">
        <v>0</v>
      </c>
      <c r="AW1055" s="1" t="s">
        <v>5655</v>
      </c>
      <c r="AX1055" s="1" t="str">
        <f t="shared" si="16"/>
        <v>No</v>
      </c>
    </row>
    <row r="1056" spans="1:50" x14ac:dyDescent="0.2">
      <c r="A1056" s="1" t="s">
        <v>6053</v>
      </c>
      <c r="B1056" s="1" t="s">
        <v>1684</v>
      </c>
      <c r="C1056" s="1" t="s">
        <v>81</v>
      </c>
      <c r="D1056" s="174" t="s">
        <v>1685</v>
      </c>
      <c r="E1056" s="177">
        <v>30137</v>
      </c>
      <c r="F1056" s="1" t="s">
        <v>196</v>
      </c>
      <c r="G1056" s="1" t="s">
        <v>192</v>
      </c>
      <c r="H1056" s="17">
        <v>54316</v>
      </c>
      <c r="I1056" s="12">
        <v>44</v>
      </c>
      <c r="J1056" s="1" t="s">
        <v>11</v>
      </c>
      <c r="K1056" s="1" t="s">
        <v>8</v>
      </c>
      <c r="L1056" s="4">
        <v>9</v>
      </c>
      <c r="N1056" s="186">
        <v>0</v>
      </c>
      <c r="P1056" s="14">
        <v>16.122800000000002</v>
      </c>
      <c r="R1056" s="14">
        <v>8.0967000000000002</v>
      </c>
      <c r="T1056" s="14">
        <v>7.5083000000000002</v>
      </c>
      <c r="V1056" s="17">
        <v>527937</v>
      </c>
      <c r="X1056" s="17">
        <v>564267</v>
      </c>
      <c r="Z1056" s="17">
        <v>525121</v>
      </c>
      <c r="AB1056" s="17">
        <v>39146</v>
      </c>
      <c r="AD1056" s="17">
        <v>34690</v>
      </c>
      <c r="AF1056" s="17">
        <v>32570</v>
      </c>
      <c r="AH1056" s="17">
        <v>2120</v>
      </c>
      <c r="AJ1056" s="17">
        <v>0</v>
      </c>
      <c r="AL1056" s="17">
        <v>0</v>
      </c>
      <c r="AN1056" s="17">
        <v>0</v>
      </c>
      <c r="AP1056" s="172">
        <v>0</v>
      </c>
      <c r="AR1056" s="17">
        <v>244545</v>
      </c>
      <c r="AT1056" s="17">
        <v>1980012</v>
      </c>
      <c r="AV1056" s="185">
        <v>260.89999999999998</v>
      </c>
      <c r="AW1056" s="1" t="s">
        <v>5655</v>
      </c>
      <c r="AX1056" s="1" t="str">
        <f t="shared" si="16"/>
        <v>No</v>
      </c>
    </row>
    <row r="1057" spans="1:50" x14ac:dyDescent="0.2">
      <c r="A1057" s="1" t="s">
        <v>6051</v>
      </c>
      <c r="B1057" s="1" t="s">
        <v>969</v>
      </c>
      <c r="C1057" s="1" t="s">
        <v>89</v>
      </c>
      <c r="D1057" s="174">
        <v>6103</v>
      </c>
      <c r="E1057" s="177">
        <v>60103</v>
      </c>
      <c r="F1057" s="1" t="s">
        <v>194</v>
      </c>
      <c r="G1057" s="1" t="s">
        <v>192</v>
      </c>
      <c r="H1057" s="17">
        <v>4944332</v>
      </c>
      <c r="I1057" s="12">
        <v>44</v>
      </c>
      <c r="J1057" s="1" t="s">
        <v>22</v>
      </c>
      <c r="K1057" s="1" t="s">
        <v>12</v>
      </c>
      <c r="L1057" s="4">
        <v>20</v>
      </c>
      <c r="N1057" s="186">
        <v>0</v>
      </c>
      <c r="P1057" s="14">
        <v>25.4968</v>
      </c>
      <c r="R1057" s="14">
        <v>20.6752</v>
      </c>
      <c r="T1057" s="14">
        <v>10.748100000000001</v>
      </c>
      <c r="V1057" s="17">
        <v>624960</v>
      </c>
      <c r="X1057" s="17">
        <v>851565</v>
      </c>
      <c r="Z1057" s="17">
        <v>591322</v>
      </c>
      <c r="AB1057" s="17">
        <v>260243</v>
      </c>
      <c r="AD1057" s="17">
        <v>33763</v>
      </c>
      <c r="AF1057" s="17">
        <v>23192</v>
      </c>
      <c r="AH1057" s="17">
        <v>10571</v>
      </c>
      <c r="AJ1057" s="17">
        <v>0</v>
      </c>
      <c r="AL1057" s="17">
        <v>0</v>
      </c>
      <c r="AN1057" s="17">
        <v>0</v>
      </c>
      <c r="AP1057" s="172">
        <v>0</v>
      </c>
      <c r="AR1057" s="17">
        <v>249270</v>
      </c>
      <c r="AT1057" s="17">
        <v>5153699</v>
      </c>
      <c r="AV1057" s="185">
        <v>76.099999999999994</v>
      </c>
      <c r="AW1057" s="1" t="s">
        <v>5655</v>
      </c>
      <c r="AX1057" s="1" t="str">
        <f t="shared" si="16"/>
        <v>No</v>
      </c>
    </row>
    <row r="1058" spans="1:50" x14ac:dyDescent="0.2">
      <c r="A1058" s="1" t="s">
        <v>747</v>
      </c>
      <c r="B1058" s="1" t="s">
        <v>748</v>
      </c>
      <c r="C1058" s="1" t="s">
        <v>86</v>
      </c>
      <c r="D1058" s="174">
        <v>4100</v>
      </c>
      <c r="E1058" s="177">
        <v>40100</v>
      </c>
      <c r="F1058" s="1" t="s">
        <v>196</v>
      </c>
      <c r="G1058" s="1" t="s">
        <v>192</v>
      </c>
      <c r="H1058" s="17">
        <v>73107</v>
      </c>
      <c r="I1058" s="12">
        <v>44</v>
      </c>
      <c r="J1058" s="1" t="s">
        <v>11</v>
      </c>
      <c r="K1058" s="1" t="s">
        <v>8</v>
      </c>
      <c r="L1058" s="4">
        <v>11</v>
      </c>
      <c r="N1058" s="186">
        <v>0</v>
      </c>
      <c r="P1058" s="14">
        <v>16.8811</v>
      </c>
      <c r="R1058" s="14">
        <v>5.92</v>
      </c>
      <c r="S1058" s="12" t="s">
        <v>102</v>
      </c>
      <c r="T1058" s="14">
        <v>6.4728000000000003</v>
      </c>
      <c r="V1058" s="17">
        <v>337680</v>
      </c>
      <c r="X1058" s="17">
        <v>337064</v>
      </c>
      <c r="Z1058" s="17">
        <v>337064</v>
      </c>
      <c r="AB1058" s="17">
        <v>0</v>
      </c>
      <c r="AD1058" s="17">
        <v>19967</v>
      </c>
      <c r="AF1058" s="17">
        <v>19967</v>
      </c>
      <c r="AH1058" s="17">
        <v>0</v>
      </c>
      <c r="AJ1058" s="17">
        <v>0</v>
      </c>
      <c r="AL1058" s="17">
        <v>0</v>
      </c>
      <c r="AN1058" s="17">
        <v>0</v>
      </c>
      <c r="AP1058" s="172">
        <v>0</v>
      </c>
      <c r="AR1058" s="17">
        <v>129242</v>
      </c>
      <c r="AT1058" s="17">
        <v>765113</v>
      </c>
      <c r="AU1058" s="1" t="s">
        <v>102</v>
      </c>
      <c r="AV1058" s="185">
        <v>431</v>
      </c>
      <c r="AW1058" s="1" t="s">
        <v>5655</v>
      </c>
      <c r="AX1058" s="1" t="str">
        <f t="shared" si="16"/>
        <v>Yes</v>
      </c>
    </row>
    <row r="1059" spans="1:50" x14ac:dyDescent="0.2">
      <c r="A1059" s="1" t="s">
        <v>3996</v>
      </c>
      <c r="B1059" s="1" t="s">
        <v>3997</v>
      </c>
      <c r="C1059" s="1" t="s">
        <v>48</v>
      </c>
      <c r="D1059" s="174" t="s">
        <v>3998</v>
      </c>
      <c r="E1059" s="177" t="s">
        <v>3999</v>
      </c>
      <c r="F1059" s="1" t="s">
        <v>242</v>
      </c>
      <c r="G1059" s="1" t="s">
        <v>229</v>
      </c>
      <c r="H1059" s="17">
        <v>0</v>
      </c>
      <c r="I1059" s="12">
        <v>44</v>
      </c>
      <c r="J1059" s="1" t="s">
        <v>11</v>
      </c>
      <c r="K1059" s="1" t="s">
        <v>8</v>
      </c>
      <c r="L1059" s="4">
        <v>18</v>
      </c>
      <c r="N1059" s="186">
        <v>0</v>
      </c>
      <c r="P1059" s="14">
        <v>15.504099999999999</v>
      </c>
      <c r="R1059" s="14">
        <v>0</v>
      </c>
      <c r="T1059" s="14">
        <v>7.9305000000000003</v>
      </c>
      <c r="V1059" s="17">
        <v>0</v>
      </c>
      <c r="X1059" s="17">
        <v>0</v>
      </c>
      <c r="Z1059" s="17">
        <v>548147</v>
      </c>
      <c r="AB1059" s="17">
        <v>0</v>
      </c>
      <c r="AD1059" s="17">
        <v>0</v>
      </c>
      <c r="AF1059" s="17">
        <v>35355</v>
      </c>
      <c r="AH1059" s="17">
        <v>0</v>
      </c>
      <c r="AJ1059" s="17">
        <v>0</v>
      </c>
      <c r="AL1059" s="17">
        <v>0</v>
      </c>
      <c r="AN1059" s="17">
        <v>0</v>
      </c>
      <c r="AP1059" s="172">
        <v>0</v>
      </c>
      <c r="AR1059" s="17">
        <v>280384</v>
      </c>
      <c r="AT1059" s="17">
        <v>0</v>
      </c>
      <c r="AV1059" s="185">
        <v>0</v>
      </c>
      <c r="AW1059" s="1" t="s">
        <v>5655</v>
      </c>
      <c r="AX1059" s="1" t="str">
        <f t="shared" si="16"/>
        <v>No</v>
      </c>
    </row>
    <row r="1060" spans="1:50" x14ac:dyDescent="0.2">
      <c r="A1060" s="1" t="s">
        <v>6052</v>
      </c>
      <c r="B1060" s="1" t="s">
        <v>859</v>
      </c>
      <c r="C1060" s="1" t="s">
        <v>62</v>
      </c>
      <c r="D1060" s="174">
        <v>4006</v>
      </c>
      <c r="E1060" s="177">
        <v>40006</v>
      </c>
      <c r="F1060" s="1" t="s">
        <v>196</v>
      </c>
      <c r="G1060" s="1" t="s">
        <v>192</v>
      </c>
      <c r="H1060" s="17">
        <v>219957</v>
      </c>
      <c r="I1060" s="12">
        <v>44</v>
      </c>
      <c r="J1060" s="1" t="s">
        <v>10</v>
      </c>
      <c r="K1060" s="1" t="s">
        <v>8</v>
      </c>
      <c r="L1060" s="4">
        <v>17</v>
      </c>
      <c r="N1060" s="186">
        <v>0</v>
      </c>
      <c r="P1060" s="14">
        <v>18.5852</v>
      </c>
      <c r="R1060" s="14">
        <v>6.1067</v>
      </c>
      <c r="T1060" s="14">
        <v>3.0436000000000001</v>
      </c>
      <c r="V1060" s="17">
        <v>0</v>
      </c>
      <c r="X1060" s="17">
        <v>487141</v>
      </c>
      <c r="Z1060" s="17">
        <v>370588</v>
      </c>
      <c r="AB1060" s="17">
        <v>116553</v>
      </c>
      <c r="AD1060" s="17">
        <v>34866</v>
      </c>
      <c r="AF1060" s="17">
        <v>19940</v>
      </c>
      <c r="AH1060" s="17">
        <v>14926</v>
      </c>
      <c r="AJ1060" s="17">
        <v>0</v>
      </c>
      <c r="AL1060" s="17">
        <v>0</v>
      </c>
      <c r="AN1060" s="17">
        <v>0</v>
      </c>
      <c r="AP1060" s="172">
        <v>0</v>
      </c>
      <c r="AR1060" s="17">
        <v>60690</v>
      </c>
      <c r="AT1060" s="17">
        <v>370618</v>
      </c>
      <c r="AV1060" s="185">
        <v>0</v>
      </c>
      <c r="AW1060" s="1" t="s">
        <v>5655</v>
      </c>
      <c r="AX1060" s="1" t="str">
        <f t="shared" si="16"/>
        <v>No</v>
      </c>
    </row>
    <row r="1061" spans="1:50" x14ac:dyDescent="0.2">
      <c r="A1061" s="1" t="s">
        <v>6050</v>
      </c>
      <c r="B1061" s="1" t="s">
        <v>749</v>
      </c>
      <c r="C1061" s="1" t="s">
        <v>37</v>
      </c>
      <c r="D1061" s="174">
        <v>4026</v>
      </c>
      <c r="E1061" s="177">
        <v>40026</v>
      </c>
      <c r="F1061" s="1" t="s">
        <v>194</v>
      </c>
      <c r="G1061" s="1" t="s">
        <v>192</v>
      </c>
      <c r="H1061" s="17">
        <v>643260</v>
      </c>
      <c r="I1061" s="12">
        <v>44</v>
      </c>
      <c r="J1061" s="1" t="s">
        <v>10</v>
      </c>
      <c r="K1061" s="1" t="s">
        <v>8</v>
      </c>
      <c r="L1061" s="4">
        <v>22</v>
      </c>
      <c r="N1061" s="186">
        <v>0</v>
      </c>
      <c r="P1061" s="14">
        <v>13.189399999999999</v>
      </c>
      <c r="R1061" s="14">
        <v>9.2783999999999995</v>
      </c>
      <c r="T1061" s="14">
        <v>1.9867999999999999</v>
      </c>
      <c r="V1061" s="17">
        <v>0</v>
      </c>
      <c r="X1061" s="17">
        <v>826241</v>
      </c>
      <c r="Z1061" s="17">
        <v>647443</v>
      </c>
      <c r="AB1061" s="17">
        <v>178798</v>
      </c>
      <c r="AD1061" s="17">
        <v>66959</v>
      </c>
      <c r="AF1061" s="17">
        <v>49088</v>
      </c>
      <c r="AH1061" s="17">
        <v>17871</v>
      </c>
      <c r="AJ1061" s="17">
        <v>0</v>
      </c>
      <c r="AL1061" s="17">
        <v>0</v>
      </c>
      <c r="AN1061" s="17">
        <v>0</v>
      </c>
      <c r="AP1061" s="172">
        <v>0</v>
      </c>
      <c r="AR1061" s="17">
        <v>97528</v>
      </c>
      <c r="AT1061" s="17">
        <v>904905</v>
      </c>
      <c r="AV1061" s="185">
        <v>0</v>
      </c>
      <c r="AW1061" s="1" t="s">
        <v>5655</v>
      </c>
      <c r="AX1061" s="1" t="str">
        <f t="shared" si="16"/>
        <v>No</v>
      </c>
    </row>
    <row r="1062" spans="1:50" x14ac:dyDescent="0.2">
      <c r="A1062" s="1" t="s">
        <v>6054</v>
      </c>
      <c r="B1062" s="1" t="s">
        <v>200</v>
      </c>
      <c r="C1062" s="1" t="s">
        <v>89</v>
      </c>
      <c r="D1062" s="174">
        <v>6041</v>
      </c>
      <c r="E1062" s="177">
        <v>60041</v>
      </c>
      <c r="F1062" s="1" t="s">
        <v>194</v>
      </c>
      <c r="G1062" s="1" t="s">
        <v>192</v>
      </c>
      <c r="H1062" s="17">
        <v>5121892</v>
      </c>
      <c r="I1062" s="12">
        <v>44</v>
      </c>
      <c r="J1062" s="1" t="s">
        <v>10</v>
      </c>
      <c r="K1062" s="1" t="s">
        <v>8</v>
      </c>
      <c r="L1062" s="4">
        <v>14</v>
      </c>
      <c r="N1062" s="186">
        <v>0</v>
      </c>
      <c r="P1062" s="14">
        <v>13.8706</v>
      </c>
      <c r="R1062" s="14">
        <v>7.8026999999999997</v>
      </c>
      <c r="T1062" s="14">
        <v>1.9377</v>
      </c>
      <c r="V1062" s="17">
        <v>0</v>
      </c>
      <c r="X1062" s="17">
        <v>295601</v>
      </c>
      <c r="Z1062" s="17">
        <v>241460</v>
      </c>
      <c r="AB1062" s="17">
        <v>54141</v>
      </c>
      <c r="AD1062" s="17">
        <v>22549</v>
      </c>
      <c r="AF1062" s="17">
        <v>17408</v>
      </c>
      <c r="AH1062" s="17">
        <v>5141</v>
      </c>
      <c r="AJ1062" s="17">
        <v>0</v>
      </c>
      <c r="AL1062" s="17">
        <v>0</v>
      </c>
      <c r="AN1062" s="17">
        <v>0</v>
      </c>
      <c r="AP1062" s="172">
        <v>0</v>
      </c>
      <c r="AR1062" s="17">
        <v>33731</v>
      </c>
      <c r="AT1062" s="17">
        <v>263194</v>
      </c>
      <c r="AV1062" s="185">
        <v>0</v>
      </c>
      <c r="AW1062" s="1" t="s">
        <v>5655</v>
      </c>
      <c r="AX1062" s="1" t="str">
        <f t="shared" si="16"/>
        <v>No</v>
      </c>
    </row>
    <row r="1063" spans="1:50" x14ac:dyDescent="0.2">
      <c r="A1063" s="1" t="s">
        <v>6049</v>
      </c>
      <c r="B1063" s="1" t="s">
        <v>781</v>
      </c>
      <c r="C1063" s="1" t="s">
        <v>73</v>
      </c>
      <c r="D1063" s="174">
        <v>2099</v>
      </c>
      <c r="E1063" s="177">
        <v>20099</v>
      </c>
      <c r="F1063" s="1" t="s">
        <v>196</v>
      </c>
      <c r="G1063" s="1" t="s">
        <v>192</v>
      </c>
      <c r="H1063" s="17">
        <v>18351295</v>
      </c>
      <c r="I1063" s="12">
        <v>44</v>
      </c>
      <c r="J1063" s="1" t="s">
        <v>25</v>
      </c>
      <c r="K1063" s="1" t="s">
        <v>8</v>
      </c>
      <c r="L1063" s="4">
        <v>44</v>
      </c>
      <c r="N1063" s="186">
        <v>11</v>
      </c>
      <c r="P1063" s="14">
        <v>14.9335</v>
      </c>
      <c r="R1063" s="14">
        <v>6.2369000000000003</v>
      </c>
      <c r="T1063" s="14">
        <v>46.243000000000002</v>
      </c>
      <c r="V1063" s="17">
        <v>2649454</v>
      </c>
      <c r="X1063" s="17">
        <v>2913717</v>
      </c>
      <c r="Z1063" s="17">
        <v>2625350</v>
      </c>
      <c r="AB1063" s="17">
        <v>288367</v>
      </c>
      <c r="AD1063" s="17">
        <v>186356</v>
      </c>
      <c r="AF1063" s="17">
        <v>175803</v>
      </c>
      <c r="AH1063" s="17">
        <v>10553</v>
      </c>
      <c r="AJ1063" s="17">
        <v>728429</v>
      </c>
      <c r="AL1063" s="17">
        <v>656337</v>
      </c>
      <c r="AN1063" s="17">
        <v>46589</v>
      </c>
      <c r="AP1063" s="172">
        <v>43951</v>
      </c>
      <c r="AR1063" s="17">
        <v>8129661</v>
      </c>
      <c r="AT1063" s="17">
        <v>50703762</v>
      </c>
      <c r="AV1063" s="185">
        <v>28.6</v>
      </c>
      <c r="AW1063" s="1" t="s">
        <v>5655</v>
      </c>
      <c r="AX1063" s="1" t="str">
        <f t="shared" si="16"/>
        <v>No</v>
      </c>
    </row>
    <row r="1064" spans="1:50" x14ac:dyDescent="0.2">
      <c r="A1064" s="1" t="s">
        <v>4815</v>
      </c>
      <c r="B1064" s="1" t="s">
        <v>1106</v>
      </c>
      <c r="C1064" s="1" t="s">
        <v>20</v>
      </c>
      <c r="D1064" s="174" t="s">
        <v>4816</v>
      </c>
      <c r="E1064" s="177" t="s">
        <v>4817</v>
      </c>
      <c r="F1064" s="1" t="s">
        <v>196</v>
      </c>
      <c r="G1064" s="1" t="s">
        <v>229</v>
      </c>
      <c r="H1064" s="17">
        <v>0</v>
      </c>
      <c r="I1064" s="12">
        <v>44</v>
      </c>
      <c r="J1064" s="1" t="s">
        <v>22</v>
      </c>
      <c r="K1064" s="1" t="s">
        <v>8</v>
      </c>
      <c r="L1064" s="4">
        <v>7</v>
      </c>
      <c r="N1064" s="186">
        <v>0</v>
      </c>
      <c r="P1064" s="14">
        <v>38.801000000000002</v>
      </c>
      <c r="R1064" s="14">
        <v>0</v>
      </c>
      <c r="T1064" s="14">
        <v>3.153</v>
      </c>
      <c r="V1064" s="17">
        <v>0</v>
      </c>
      <c r="X1064" s="17">
        <v>0</v>
      </c>
      <c r="Z1064" s="17">
        <v>129867</v>
      </c>
      <c r="AB1064" s="17">
        <v>0</v>
      </c>
      <c r="AD1064" s="17">
        <v>0</v>
      </c>
      <c r="AF1064" s="17">
        <v>3347</v>
      </c>
      <c r="AH1064" s="17">
        <v>0</v>
      </c>
      <c r="AJ1064" s="17">
        <v>0</v>
      </c>
      <c r="AL1064" s="17">
        <v>0</v>
      </c>
      <c r="AN1064" s="17">
        <v>0</v>
      </c>
      <c r="AP1064" s="172">
        <v>0</v>
      </c>
      <c r="AR1064" s="17">
        <v>10553</v>
      </c>
      <c r="AT1064" s="17">
        <v>0</v>
      </c>
      <c r="AV1064" s="185">
        <v>0</v>
      </c>
      <c r="AW1064" s="1" t="s">
        <v>5655</v>
      </c>
      <c r="AX1064" s="1" t="str">
        <f t="shared" si="16"/>
        <v>No</v>
      </c>
    </row>
    <row r="1065" spans="1:50" x14ac:dyDescent="0.2">
      <c r="A1065" s="1" t="s">
        <v>6053</v>
      </c>
      <c r="B1065" s="1" t="s">
        <v>1684</v>
      </c>
      <c r="C1065" s="1" t="s">
        <v>81</v>
      </c>
      <c r="D1065" s="174" t="s">
        <v>1685</v>
      </c>
      <c r="E1065" s="177">
        <v>30137</v>
      </c>
      <c r="F1065" s="1" t="s">
        <v>196</v>
      </c>
      <c r="G1065" s="1" t="s">
        <v>192</v>
      </c>
      <c r="H1065" s="17">
        <v>54316</v>
      </c>
      <c r="I1065" s="12">
        <v>44</v>
      </c>
      <c r="J1065" s="1" t="s">
        <v>15</v>
      </c>
      <c r="K1065" s="1" t="s">
        <v>12</v>
      </c>
      <c r="L1065" s="4">
        <v>4</v>
      </c>
      <c r="N1065" s="186">
        <v>0</v>
      </c>
      <c r="P1065" s="14">
        <v>27.773599999999998</v>
      </c>
      <c r="R1065" s="14">
        <v>37.055599999999998</v>
      </c>
      <c r="T1065" s="14">
        <v>0.76219999999999999</v>
      </c>
      <c r="V1065" s="17">
        <v>0</v>
      </c>
      <c r="X1065" s="17">
        <v>0</v>
      </c>
      <c r="Z1065" s="17">
        <v>17053</v>
      </c>
      <c r="AB1065" s="17">
        <v>0</v>
      </c>
      <c r="AD1065" s="17">
        <v>0</v>
      </c>
      <c r="AF1065" s="17">
        <v>614</v>
      </c>
      <c r="AH1065" s="17">
        <v>0</v>
      </c>
      <c r="AJ1065" s="17">
        <v>0</v>
      </c>
      <c r="AL1065" s="17">
        <v>0</v>
      </c>
      <c r="AN1065" s="17">
        <v>0</v>
      </c>
      <c r="AP1065" s="172">
        <v>0</v>
      </c>
      <c r="AR1065" s="17">
        <v>468</v>
      </c>
      <c r="AT1065" s="17">
        <v>17342</v>
      </c>
      <c r="AV1065" s="185">
        <v>0</v>
      </c>
      <c r="AW1065" s="1" t="s">
        <v>5655</v>
      </c>
      <c r="AX1065" s="1" t="str">
        <f t="shared" si="16"/>
        <v>No</v>
      </c>
    </row>
    <row r="1066" spans="1:50" x14ac:dyDescent="0.2">
      <c r="A1066" s="1" t="s">
        <v>6051</v>
      </c>
      <c r="B1066" s="1" t="s">
        <v>969</v>
      </c>
      <c r="C1066" s="1" t="s">
        <v>89</v>
      </c>
      <c r="D1066" s="174">
        <v>6103</v>
      </c>
      <c r="E1066" s="177">
        <v>60103</v>
      </c>
      <c r="F1066" s="1" t="s">
        <v>194</v>
      </c>
      <c r="G1066" s="1" t="s">
        <v>192</v>
      </c>
      <c r="H1066" s="17">
        <v>4944332</v>
      </c>
      <c r="I1066" s="12">
        <v>44</v>
      </c>
      <c r="J1066" s="1" t="s">
        <v>11</v>
      </c>
      <c r="K1066" s="1" t="s">
        <v>12</v>
      </c>
      <c r="L1066" s="4">
        <v>3</v>
      </c>
      <c r="N1066" s="186">
        <v>0</v>
      </c>
      <c r="P1066" s="14">
        <v>10.247199999999999</v>
      </c>
      <c r="R1066" s="14">
        <v>4.45</v>
      </c>
      <c r="T1066" s="14">
        <v>1.4237</v>
      </c>
      <c r="V1066" s="17">
        <v>63984</v>
      </c>
      <c r="X1066" s="17">
        <v>94969</v>
      </c>
      <c r="Z1066" s="17">
        <v>75409</v>
      </c>
      <c r="AB1066" s="17">
        <v>19560</v>
      </c>
      <c r="AD1066" s="17">
        <v>8071</v>
      </c>
      <c r="AF1066" s="17">
        <v>7359</v>
      </c>
      <c r="AH1066" s="17">
        <v>712</v>
      </c>
      <c r="AJ1066" s="17">
        <v>0</v>
      </c>
      <c r="AL1066" s="17">
        <v>0</v>
      </c>
      <c r="AN1066" s="17">
        <v>0</v>
      </c>
      <c r="AP1066" s="172">
        <v>0</v>
      </c>
      <c r="AR1066" s="17">
        <v>10477</v>
      </c>
      <c r="AT1066" s="17">
        <v>46623</v>
      </c>
      <c r="AV1066" s="185">
        <v>28.3</v>
      </c>
      <c r="AW1066" s="1" t="s">
        <v>5655</v>
      </c>
      <c r="AX1066" s="1" t="str">
        <f t="shared" si="16"/>
        <v>No</v>
      </c>
    </row>
    <row r="1067" spans="1:50" x14ac:dyDescent="0.2">
      <c r="A1067" s="1" t="s">
        <v>747</v>
      </c>
      <c r="B1067" s="1" t="s">
        <v>748</v>
      </c>
      <c r="C1067" s="1" t="s">
        <v>86</v>
      </c>
      <c r="D1067" s="174">
        <v>4100</v>
      </c>
      <c r="E1067" s="177">
        <v>40100</v>
      </c>
      <c r="F1067" s="1" t="s">
        <v>196</v>
      </c>
      <c r="G1067" s="1" t="s">
        <v>192</v>
      </c>
      <c r="H1067" s="17">
        <v>73107</v>
      </c>
      <c r="I1067" s="12">
        <v>44</v>
      </c>
      <c r="J1067" s="1" t="s">
        <v>10</v>
      </c>
      <c r="K1067" s="1" t="s">
        <v>8</v>
      </c>
      <c r="L1067" s="4">
        <v>26</v>
      </c>
      <c r="N1067" s="186">
        <v>0</v>
      </c>
      <c r="P1067" s="14">
        <v>14.1084</v>
      </c>
      <c r="R1067" s="14">
        <v>10.277200000000001</v>
      </c>
      <c r="T1067" s="14">
        <v>2.3529</v>
      </c>
      <c r="V1067" s="17">
        <v>0</v>
      </c>
      <c r="X1067" s="17">
        <v>136973</v>
      </c>
      <c r="Z1067" s="17">
        <v>123561</v>
      </c>
      <c r="AB1067" s="17">
        <v>13412</v>
      </c>
      <c r="AD1067" s="17">
        <v>9524</v>
      </c>
      <c r="AF1067" s="17">
        <v>8758</v>
      </c>
      <c r="AH1067" s="17">
        <v>766</v>
      </c>
      <c r="AJ1067" s="17">
        <v>0</v>
      </c>
      <c r="AL1067" s="17">
        <v>0</v>
      </c>
      <c r="AN1067" s="17">
        <v>0</v>
      </c>
      <c r="AP1067" s="172">
        <v>0</v>
      </c>
      <c r="AR1067" s="17">
        <v>20607</v>
      </c>
      <c r="AT1067" s="17">
        <v>211783</v>
      </c>
      <c r="AV1067" s="185">
        <v>0</v>
      </c>
      <c r="AW1067" s="1" t="s">
        <v>5655</v>
      </c>
      <c r="AX1067" s="1" t="str">
        <f t="shared" si="16"/>
        <v>No</v>
      </c>
    </row>
    <row r="1068" spans="1:50" x14ac:dyDescent="0.2">
      <c r="A1068" s="1" t="s">
        <v>3996</v>
      </c>
      <c r="B1068" s="1" t="s">
        <v>3997</v>
      </c>
      <c r="C1068" s="1" t="s">
        <v>48</v>
      </c>
      <c r="D1068" s="174" t="s">
        <v>3998</v>
      </c>
      <c r="E1068" s="177" t="s">
        <v>3999</v>
      </c>
      <c r="F1068" s="1" t="s">
        <v>242</v>
      </c>
      <c r="G1068" s="1" t="s">
        <v>229</v>
      </c>
      <c r="H1068" s="17">
        <v>0</v>
      </c>
      <c r="I1068" s="12">
        <v>44</v>
      </c>
      <c r="J1068" s="1" t="s">
        <v>10</v>
      </c>
      <c r="K1068" s="1" t="s">
        <v>8</v>
      </c>
      <c r="L1068" s="4">
        <v>26</v>
      </c>
      <c r="N1068" s="186">
        <v>0</v>
      </c>
      <c r="P1068" s="14">
        <v>28.150400000000001</v>
      </c>
      <c r="R1068" s="14">
        <v>0</v>
      </c>
      <c r="T1068" s="14">
        <v>2.5038</v>
      </c>
      <c r="V1068" s="17">
        <v>0</v>
      </c>
      <c r="X1068" s="17">
        <v>0</v>
      </c>
      <c r="Z1068" s="17">
        <v>588878</v>
      </c>
      <c r="AB1068" s="17">
        <v>0</v>
      </c>
      <c r="AD1068" s="17">
        <v>0</v>
      </c>
      <c r="AF1068" s="17">
        <v>20919</v>
      </c>
      <c r="AH1068" s="17">
        <v>0</v>
      </c>
      <c r="AJ1068" s="17">
        <v>0</v>
      </c>
      <c r="AL1068" s="17">
        <v>0</v>
      </c>
      <c r="AN1068" s="17">
        <v>0</v>
      </c>
      <c r="AP1068" s="172">
        <v>0</v>
      </c>
      <c r="AR1068" s="17">
        <v>52376</v>
      </c>
      <c r="AT1068" s="17">
        <v>0</v>
      </c>
      <c r="AV1068" s="185">
        <v>0</v>
      </c>
      <c r="AW1068" s="1" t="s">
        <v>5655</v>
      </c>
      <c r="AX1068" s="1" t="str">
        <f t="shared" si="16"/>
        <v>No</v>
      </c>
    </row>
    <row r="1069" spans="1:50" x14ac:dyDescent="0.2">
      <c r="A1069" s="1" t="s">
        <v>6052</v>
      </c>
      <c r="B1069" s="1" t="s">
        <v>859</v>
      </c>
      <c r="C1069" s="1" t="s">
        <v>62</v>
      </c>
      <c r="D1069" s="174">
        <v>4006</v>
      </c>
      <c r="E1069" s="177">
        <v>40006</v>
      </c>
      <c r="F1069" s="1" t="s">
        <v>196</v>
      </c>
      <c r="G1069" s="1" t="s">
        <v>192</v>
      </c>
      <c r="H1069" s="17">
        <v>219957</v>
      </c>
      <c r="I1069" s="12">
        <v>44</v>
      </c>
      <c r="J1069" s="1" t="s">
        <v>13</v>
      </c>
      <c r="K1069" s="1" t="s">
        <v>8</v>
      </c>
      <c r="L1069" s="4">
        <v>2</v>
      </c>
      <c r="N1069" s="186">
        <v>0</v>
      </c>
      <c r="P1069" s="14">
        <v>51.975200000000001</v>
      </c>
      <c r="R1069" s="14">
        <v>44.194400000000002</v>
      </c>
      <c r="T1069" s="14">
        <v>5.7145999999999999</v>
      </c>
      <c r="V1069" s="17">
        <v>0</v>
      </c>
      <c r="X1069" s="17">
        <v>44075</v>
      </c>
      <c r="Z1069" s="17">
        <v>44075</v>
      </c>
      <c r="AB1069" s="17">
        <v>0</v>
      </c>
      <c r="AD1069" s="17">
        <v>848</v>
      </c>
      <c r="AF1069" s="17">
        <v>848</v>
      </c>
      <c r="AH1069" s="17">
        <v>0</v>
      </c>
      <c r="AJ1069" s="17">
        <v>0</v>
      </c>
      <c r="AL1069" s="17">
        <v>0</v>
      </c>
      <c r="AN1069" s="17">
        <v>0</v>
      </c>
      <c r="AP1069" s="172">
        <v>0</v>
      </c>
      <c r="AR1069" s="17">
        <v>4846</v>
      </c>
      <c r="AT1069" s="17">
        <v>214166</v>
      </c>
      <c r="AV1069" s="185">
        <v>0</v>
      </c>
      <c r="AW1069" s="1" t="s">
        <v>5655</v>
      </c>
      <c r="AX1069" s="1" t="str">
        <f t="shared" si="16"/>
        <v>No</v>
      </c>
    </row>
    <row r="1070" spans="1:50" x14ac:dyDescent="0.2">
      <c r="A1070" s="1" t="s">
        <v>6054</v>
      </c>
      <c r="B1070" s="1" t="s">
        <v>200</v>
      </c>
      <c r="C1070" s="1" t="s">
        <v>89</v>
      </c>
      <c r="D1070" s="174">
        <v>6041</v>
      </c>
      <c r="E1070" s="177">
        <v>60041</v>
      </c>
      <c r="F1070" s="1" t="s">
        <v>194</v>
      </c>
      <c r="G1070" s="1" t="s">
        <v>192</v>
      </c>
      <c r="H1070" s="17">
        <v>5121892</v>
      </c>
      <c r="I1070" s="12">
        <v>44</v>
      </c>
      <c r="J1070" s="1" t="s">
        <v>11</v>
      </c>
      <c r="K1070" s="1" t="s">
        <v>12</v>
      </c>
      <c r="L1070" s="4">
        <v>2</v>
      </c>
      <c r="N1070" s="186">
        <v>0</v>
      </c>
      <c r="P1070" s="14">
        <v>16.1875</v>
      </c>
      <c r="R1070" s="14">
        <v>3.8986000000000001</v>
      </c>
      <c r="T1070" s="14">
        <v>10.963699999999999</v>
      </c>
      <c r="V1070" s="17">
        <v>21872</v>
      </c>
      <c r="X1070" s="17">
        <v>34476</v>
      </c>
      <c r="Z1070" s="17">
        <v>21837</v>
      </c>
      <c r="AB1070" s="17">
        <v>12639</v>
      </c>
      <c r="AD1070" s="17">
        <v>1735</v>
      </c>
      <c r="AF1070" s="17">
        <v>1349</v>
      </c>
      <c r="AH1070" s="17">
        <v>386</v>
      </c>
      <c r="AJ1070" s="17">
        <v>0</v>
      </c>
      <c r="AL1070" s="17">
        <v>0</v>
      </c>
      <c r="AN1070" s="17">
        <v>0</v>
      </c>
      <c r="AP1070" s="172">
        <v>0</v>
      </c>
      <c r="AR1070" s="17">
        <v>14790</v>
      </c>
      <c r="AT1070" s="17">
        <v>57661</v>
      </c>
      <c r="AV1070" s="185">
        <v>17.5</v>
      </c>
      <c r="AW1070" s="1" t="s">
        <v>5655</v>
      </c>
      <c r="AX1070" s="1" t="str">
        <f t="shared" si="16"/>
        <v>No</v>
      </c>
    </row>
    <row r="1071" spans="1:50" x14ac:dyDescent="0.2">
      <c r="A1071" s="1" t="s">
        <v>4815</v>
      </c>
      <c r="B1071" s="1" t="s">
        <v>1106</v>
      </c>
      <c r="C1071" s="1" t="s">
        <v>20</v>
      </c>
      <c r="D1071" s="174" t="s">
        <v>4816</v>
      </c>
      <c r="E1071" s="177" t="s">
        <v>4817</v>
      </c>
      <c r="F1071" s="1" t="s">
        <v>196</v>
      </c>
      <c r="G1071" s="1" t="s">
        <v>229</v>
      </c>
      <c r="H1071" s="17">
        <v>0</v>
      </c>
      <c r="I1071" s="12">
        <v>44</v>
      </c>
      <c r="J1071" s="1" t="s">
        <v>11</v>
      </c>
      <c r="K1071" s="1" t="s">
        <v>8</v>
      </c>
      <c r="L1071" s="4">
        <v>26</v>
      </c>
      <c r="N1071" s="186">
        <v>0</v>
      </c>
      <c r="P1071" s="14">
        <v>17.8169</v>
      </c>
      <c r="R1071" s="14">
        <v>0</v>
      </c>
      <c r="T1071" s="14">
        <v>27.259</v>
      </c>
      <c r="V1071" s="17">
        <v>0</v>
      </c>
      <c r="X1071" s="17">
        <v>0</v>
      </c>
      <c r="Z1071" s="17">
        <v>656963</v>
      </c>
      <c r="AB1071" s="17">
        <v>0</v>
      </c>
      <c r="AD1071" s="17">
        <v>0</v>
      </c>
      <c r="AF1071" s="17">
        <v>36873</v>
      </c>
      <c r="AH1071" s="17">
        <v>0</v>
      </c>
      <c r="AJ1071" s="17">
        <v>0</v>
      </c>
      <c r="AL1071" s="17">
        <v>0</v>
      </c>
      <c r="AN1071" s="17">
        <v>0</v>
      </c>
      <c r="AP1071" s="172">
        <v>0</v>
      </c>
      <c r="AR1071" s="17">
        <v>1005122</v>
      </c>
      <c r="AT1071" s="17">
        <v>0</v>
      </c>
      <c r="AV1071" s="185">
        <v>0</v>
      </c>
      <c r="AW1071" s="1" t="s">
        <v>5655</v>
      </c>
      <c r="AX1071" s="1" t="str">
        <f t="shared" si="16"/>
        <v>No</v>
      </c>
    </row>
    <row r="1072" spans="1:50" x14ac:dyDescent="0.2">
      <c r="A1072" s="1" t="s">
        <v>6053</v>
      </c>
      <c r="B1072" s="1" t="s">
        <v>1684</v>
      </c>
      <c r="C1072" s="1" t="s">
        <v>81</v>
      </c>
      <c r="D1072" s="174" t="s">
        <v>1685</v>
      </c>
      <c r="E1072" s="177">
        <v>30137</v>
      </c>
      <c r="F1072" s="1" t="s">
        <v>196</v>
      </c>
      <c r="G1072" s="1" t="s">
        <v>192</v>
      </c>
      <c r="H1072" s="17">
        <v>54316</v>
      </c>
      <c r="I1072" s="12">
        <v>44</v>
      </c>
      <c r="J1072" s="1" t="s">
        <v>10</v>
      </c>
      <c r="K1072" s="1" t="s">
        <v>8</v>
      </c>
      <c r="L1072" s="4">
        <v>31</v>
      </c>
      <c r="N1072" s="186">
        <v>0</v>
      </c>
      <c r="P1072" s="14">
        <v>21.344899999999999</v>
      </c>
      <c r="R1072" s="14">
        <v>17.795100000000001</v>
      </c>
      <c r="T1072" s="14">
        <v>1.9933000000000001</v>
      </c>
      <c r="V1072" s="17">
        <v>0</v>
      </c>
      <c r="X1072" s="17">
        <v>1148747</v>
      </c>
      <c r="Z1072" s="17">
        <v>910190</v>
      </c>
      <c r="AB1072" s="17">
        <v>238557</v>
      </c>
      <c r="AD1072" s="17">
        <v>50888</v>
      </c>
      <c r="AF1072" s="17">
        <v>42642</v>
      </c>
      <c r="AH1072" s="17">
        <v>8246</v>
      </c>
      <c r="AJ1072" s="17">
        <v>0</v>
      </c>
      <c r="AL1072" s="17">
        <v>0</v>
      </c>
      <c r="AN1072" s="17">
        <v>0</v>
      </c>
      <c r="AP1072" s="172">
        <v>0</v>
      </c>
      <c r="AR1072" s="17">
        <v>84998</v>
      </c>
      <c r="AT1072" s="17">
        <v>1512552</v>
      </c>
      <c r="AV1072" s="185">
        <v>0</v>
      </c>
      <c r="AW1072" s="1" t="s">
        <v>5655</v>
      </c>
      <c r="AX1072" s="1" t="str">
        <f t="shared" si="16"/>
        <v>No</v>
      </c>
    </row>
    <row r="1073" spans="1:50" x14ac:dyDescent="0.2">
      <c r="A1073" s="1" t="s">
        <v>6051</v>
      </c>
      <c r="B1073" s="1" t="s">
        <v>969</v>
      </c>
      <c r="C1073" s="1" t="s">
        <v>89</v>
      </c>
      <c r="D1073" s="174">
        <v>6103</v>
      </c>
      <c r="E1073" s="177">
        <v>60103</v>
      </c>
      <c r="F1073" s="1" t="s">
        <v>194</v>
      </c>
      <c r="G1073" s="1" t="s">
        <v>192</v>
      </c>
      <c r="H1073" s="17">
        <v>4944332</v>
      </c>
      <c r="I1073" s="12">
        <v>44</v>
      </c>
      <c r="J1073" s="1" t="s">
        <v>10</v>
      </c>
      <c r="K1073" s="1" t="s">
        <v>12</v>
      </c>
      <c r="L1073" s="4">
        <v>21</v>
      </c>
      <c r="N1073" s="186">
        <v>0</v>
      </c>
      <c r="P1073" s="14">
        <v>20.904199999999999</v>
      </c>
      <c r="R1073" s="14">
        <v>13.538</v>
      </c>
      <c r="T1073" s="14">
        <v>2.5527000000000002</v>
      </c>
      <c r="V1073" s="17">
        <v>0</v>
      </c>
      <c r="X1073" s="17">
        <v>1254408</v>
      </c>
      <c r="Z1073" s="17">
        <v>1088063</v>
      </c>
      <c r="AB1073" s="17">
        <v>166345</v>
      </c>
      <c r="AD1073" s="17">
        <v>58500</v>
      </c>
      <c r="AF1073" s="17">
        <v>52050</v>
      </c>
      <c r="AH1073" s="17">
        <v>6450</v>
      </c>
      <c r="AJ1073" s="17">
        <v>0</v>
      </c>
      <c r="AL1073" s="17">
        <v>0</v>
      </c>
      <c r="AN1073" s="17">
        <v>0</v>
      </c>
      <c r="AP1073" s="172">
        <v>0</v>
      </c>
      <c r="AR1073" s="17">
        <v>132866</v>
      </c>
      <c r="AT1073" s="17">
        <v>1798734</v>
      </c>
      <c r="AV1073" s="185">
        <v>0</v>
      </c>
      <c r="AW1073" s="1" t="s">
        <v>5655</v>
      </c>
      <c r="AX1073" s="1" t="str">
        <f t="shared" si="16"/>
        <v>No</v>
      </c>
    </row>
    <row r="1074" spans="1:50" x14ac:dyDescent="0.2">
      <c r="A1074" s="1" t="s">
        <v>747</v>
      </c>
      <c r="B1074" s="1" t="s">
        <v>748</v>
      </c>
      <c r="C1074" s="1" t="s">
        <v>86</v>
      </c>
      <c r="D1074" s="174">
        <v>4100</v>
      </c>
      <c r="E1074" s="177">
        <v>40100</v>
      </c>
      <c r="F1074" s="1" t="s">
        <v>196</v>
      </c>
      <c r="G1074" s="1" t="s">
        <v>192</v>
      </c>
      <c r="H1074" s="17">
        <v>73107</v>
      </c>
      <c r="I1074" s="12">
        <v>44</v>
      </c>
      <c r="J1074" s="1" t="s">
        <v>22</v>
      </c>
      <c r="K1074" s="1" t="s">
        <v>8</v>
      </c>
      <c r="L1074" s="4">
        <v>7</v>
      </c>
      <c r="N1074" s="186">
        <v>0</v>
      </c>
      <c r="P1074" s="14">
        <v>27.635000000000002</v>
      </c>
      <c r="R1074" s="14">
        <v>46.4</v>
      </c>
      <c r="S1074" s="12" t="s">
        <v>102</v>
      </c>
      <c r="T1074" s="14">
        <v>3.6869000000000001</v>
      </c>
      <c r="V1074" s="17">
        <v>113148</v>
      </c>
      <c r="X1074" s="17">
        <v>103106</v>
      </c>
      <c r="Z1074" s="17">
        <v>103106</v>
      </c>
      <c r="AB1074" s="17">
        <v>0</v>
      </c>
      <c r="AD1074" s="17">
        <v>3731</v>
      </c>
      <c r="AF1074" s="17">
        <v>3731</v>
      </c>
      <c r="AH1074" s="17">
        <v>0</v>
      </c>
      <c r="AJ1074" s="17">
        <v>0</v>
      </c>
      <c r="AL1074" s="17">
        <v>0</v>
      </c>
      <c r="AN1074" s="17">
        <v>0</v>
      </c>
      <c r="AP1074" s="172">
        <v>0</v>
      </c>
      <c r="AR1074" s="17">
        <v>13756</v>
      </c>
      <c r="AT1074" s="17">
        <v>638278</v>
      </c>
      <c r="AU1074" s="1" t="s">
        <v>102</v>
      </c>
      <c r="AV1074" s="185">
        <v>520</v>
      </c>
      <c r="AW1074" s="1" t="s">
        <v>5655</v>
      </c>
      <c r="AX1074" s="1" t="str">
        <f t="shared" si="16"/>
        <v>Yes</v>
      </c>
    </row>
    <row r="1075" spans="1:50" x14ac:dyDescent="0.2">
      <c r="A1075" s="1" t="s">
        <v>6052</v>
      </c>
      <c r="B1075" s="1" t="s">
        <v>859</v>
      </c>
      <c r="C1075" s="1" t="s">
        <v>62</v>
      </c>
      <c r="D1075" s="174">
        <v>4006</v>
      </c>
      <c r="E1075" s="177">
        <v>40006</v>
      </c>
      <c r="F1075" s="1" t="s">
        <v>196</v>
      </c>
      <c r="G1075" s="1" t="s">
        <v>192</v>
      </c>
      <c r="H1075" s="17">
        <v>219957</v>
      </c>
      <c r="I1075" s="12">
        <v>44</v>
      </c>
      <c r="J1075" s="1" t="s">
        <v>11</v>
      </c>
      <c r="K1075" s="1" t="s">
        <v>12</v>
      </c>
      <c r="L1075" s="4">
        <v>25</v>
      </c>
      <c r="N1075" s="186">
        <v>0</v>
      </c>
      <c r="P1075" s="14">
        <v>14.0458</v>
      </c>
      <c r="R1075" s="14">
        <v>2.8180000000000001</v>
      </c>
      <c r="T1075" s="14">
        <v>15.2555</v>
      </c>
      <c r="V1075" s="17">
        <v>1203809</v>
      </c>
      <c r="X1075" s="17">
        <v>1256500</v>
      </c>
      <c r="Z1075" s="17">
        <v>1202533</v>
      </c>
      <c r="AB1075" s="17">
        <v>53967</v>
      </c>
      <c r="AD1075" s="17">
        <v>91421</v>
      </c>
      <c r="AF1075" s="17">
        <v>85615</v>
      </c>
      <c r="AH1075" s="17">
        <v>5806</v>
      </c>
      <c r="AJ1075" s="17">
        <v>0</v>
      </c>
      <c r="AL1075" s="17">
        <v>0</v>
      </c>
      <c r="AN1075" s="17">
        <v>0</v>
      </c>
      <c r="AP1075" s="172">
        <v>0</v>
      </c>
      <c r="AR1075" s="17">
        <v>1306099</v>
      </c>
      <c r="AT1075" s="17">
        <v>3680587</v>
      </c>
      <c r="AV1075" s="185">
        <v>195.3</v>
      </c>
      <c r="AW1075" s="1" t="s">
        <v>5655</v>
      </c>
      <c r="AX1075" s="1" t="str">
        <f t="shared" si="16"/>
        <v>No</v>
      </c>
    </row>
    <row r="1076" spans="1:50" x14ac:dyDescent="0.2">
      <c r="A1076" s="1" t="s">
        <v>6050</v>
      </c>
      <c r="B1076" s="1" t="s">
        <v>749</v>
      </c>
      <c r="C1076" s="1" t="s">
        <v>37</v>
      </c>
      <c r="D1076" s="174">
        <v>4026</v>
      </c>
      <c r="E1076" s="177">
        <v>40026</v>
      </c>
      <c r="F1076" s="1" t="s">
        <v>194</v>
      </c>
      <c r="G1076" s="1" t="s">
        <v>192</v>
      </c>
      <c r="H1076" s="17">
        <v>643260</v>
      </c>
      <c r="I1076" s="12">
        <v>44</v>
      </c>
      <c r="J1076" s="1" t="s">
        <v>11</v>
      </c>
      <c r="K1076" s="1" t="s">
        <v>8</v>
      </c>
      <c r="L1076" s="4">
        <v>22</v>
      </c>
      <c r="N1076" s="186">
        <v>0</v>
      </c>
      <c r="P1076" s="14">
        <v>14.5427</v>
      </c>
      <c r="R1076" s="14">
        <v>4.3296000000000001</v>
      </c>
      <c r="T1076" s="14">
        <v>14.886699999999999</v>
      </c>
      <c r="V1076" s="17">
        <v>1345930</v>
      </c>
      <c r="X1076" s="17">
        <v>1472541</v>
      </c>
      <c r="Z1076" s="17">
        <v>1336838</v>
      </c>
      <c r="AB1076" s="17">
        <v>135703</v>
      </c>
      <c r="AD1076" s="17">
        <v>99206</v>
      </c>
      <c r="AF1076" s="17">
        <v>91925</v>
      </c>
      <c r="AH1076" s="17">
        <v>7281</v>
      </c>
      <c r="AJ1076" s="17">
        <v>0</v>
      </c>
      <c r="AL1076" s="17">
        <v>0</v>
      </c>
      <c r="AN1076" s="17">
        <v>0</v>
      </c>
      <c r="AP1076" s="172">
        <v>0</v>
      </c>
      <c r="AR1076" s="17">
        <v>1368460</v>
      </c>
      <c r="AT1076" s="17">
        <v>5924889</v>
      </c>
      <c r="AV1076" s="185">
        <v>306</v>
      </c>
      <c r="AW1076" s="1" t="s">
        <v>5655</v>
      </c>
      <c r="AX1076" s="1" t="str">
        <f t="shared" si="16"/>
        <v>No</v>
      </c>
    </row>
    <row r="1077" spans="1:50" x14ac:dyDescent="0.2">
      <c r="A1077" s="1" t="s">
        <v>6054</v>
      </c>
      <c r="B1077" s="1" t="s">
        <v>200</v>
      </c>
      <c r="C1077" s="1" t="s">
        <v>89</v>
      </c>
      <c r="D1077" s="174">
        <v>6041</v>
      </c>
      <c r="E1077" s="177">
        <v>60041</v>
      </c>
      <c r="F1077" s="1" t="s">
        <v>194</v>
      </c>
      <c r="G1077" s="1" t="s">
        <v>192</v>
      </c>
      <c r="H1077" s="17">
        <v>5121892</v>
      </c>
      <c r="I1077" s="12">
        <v>44</v>
      </c>
      <c r="J1077" s="1" t="s">
        <v>15</v>
      </c>
      <c r="K1077" s="1" t="s">
        <v>12</v>
      </c>
      <c r="L1077" s="4">
        <v>28</v>
      </c>
      <c r="N1077" s="186">
        <v>0</v>
      </c>
      <c r="P1077" s="14">
        <v>17.046800000000001</v>
      </c>
      <c r="R1077" s="14">
        <v>9.7499000000000002</v>
      </c>
      <c r="T1077" s="14">
        <v>2.8660999999999999</v>
      </c>
      <c r="V1077" s="17">
        <v>0</v>
      </c>
      <c r="X1077" s="17">
        <v>0</v>
      </c>
      <c r="Z1077" s="17">
        <v>939892</v>
      </c>
      <c r="AB1077" s="17">
        <v>0</v>
      </c>
      <c r="AD1077" s="17">
        <v>0</v>
      </c>
      <c r="AF1077" s="17">
        <v>55136</v>
      </c>
      <c r="AH1077" s="17">
        <v>0</v>
      </c>
      <c r="AJ1077" s="17">
        <v>0</v>
      </c>
      <c r="AL1077" s="17">
        <v>0</v>
      </c>
      <c r="AN1077" s="17">
        <v>0</v>
      </c>
      <c r="AP1077" s="172">
        <v>0</v>
      </c>
      <c r="AR1077" s="17">
        <v>158026</v>
      </c>
      <c r="AT1077" s="17">
        <v>1540731</v>
      </c>
      <c r="AV1077" s="185">
        <v>0</v>
      </c>
      <c r="AW1077" s="1" t="s">
        <v>5655</v>
      </c>
      <c r="AX1077" s="1" t="str">
        <f t="shared" si="16"/>
        <v>No</v>
      </c>
    </row>
    <row r="1078" spans="1:50" x14ac:dyDescent="0.2">
      <c r="A1078" s="1" t="s">
        <v>6056</v>
      </c>
      <c r="B1078" s="1" t="s">
        <v>231</v>
      </c>
      <c r="C1078" s="1" t="s">
        <v>77</v>
      </c>
      <c r="D1078" s="174">
        <v>5166</v>
      </c>
      <c r="E1078" s="177">
        <v>50166</v>
      </c>
      <c r="F1078" s="1" t="s">
        <v>194</v>
      </c>
      <c r="G1078" s="1" t="s">
        <v>192</v>
      </c>
      <c r="H1078" s="17">
        <v>1624827</v>
      </c>
      <c r="I1078" s="12">
        <v>43</v>
      </c>
      <c r="J1078" s="1" t="s">
        <v>10</v>
      </c>
      <c r="K1078" s="1" t="s">
        <v>8</v>
      </c>
      <c r="L1078" s="4">
        <v>16</v>
      </c>
      <c r="N1078" s="186">
        <v>0</v>
      </c>
      <c r="P1078" s="14">
        <v>18.181000000000001</v>
      </c>
      <c r="R1078" s="14">
        <v>12.12</v>
      </c>
      <c r="T1078" s="14">
        <v>1.54</v>
      </c>
      <c r="V1078" s="17">
        <v>0</v>
      </c>
      <c r="X1078" s="17">
        <v>419631</v>
      </c>
      <c r="Z1078" s="17">
        <v>321549</v>
      </c>
      <c r="AB1078" s="17">
        <v>98082</v>
      </c>
      <c r="AD1078" s="17">
        <v>24472</v>
      </c>
      <c r="AF1078" s="17">
        <v>17686</v>
      </c>
      <c r="AH1078" s="17">
        <v>6786</v>
      </c>
      <c r="AJ1078" s="17">
        <v>0</v>
      </c>
      <c r="AL1078" s="17">
        <v>0</v>
      </c>
      <c r="AN1078" s="17">
        <v>0</v>
      </c>
      <c r="AP1078" s="172">
        <v>0</v>
      </c>
      <c r="AR1078" s="17">
        <v>27237</v>
      </c>
      <c r="AT1078" s="17">
        <v>330112</v>
      </c>
      <c r="AV1078" s="185">
        <v>0</v>
      </c>
      <c r="AW1078" s="1" t="s">
        <v>5655</v>
      </c>
      <c r="AX1078" s="1" t="str">
        <f t="shared" si="16"/>
        <v>No</v>
      </c>
    </row>
    <row r="1079" spans="1:50" x14ac:dyDescent="0.2">
      <c r="A1079" s="1" t="s">
        <v>440</v>
      </c>
      <c r="B1079" s="1" t="s">
        <v>441</v>
      </c>
      <c r="C1079" s="1" t="s">
        <v>32</v>
      </c>
      <c r="D1079" s="174">
        <v>1102</v>
      </c>
      <c r="E1079" s="177">
        <v>10102</v>
      </c>
      <c r="F1079" s="1" t="s">
        <v>191</v>
      </c>
      <c r="G1079" s="1" t="s">
        <v>192</v>
      </c>
      <c r="H1079" s="17">
        <v>924859</v>
      </c>
      <c r="I1079" s="12">
        <v>43</v>
      </c>
      <c r="J1079" s="1" t="s">
        <v>21</v>
      </c>
      <c r="K1079" s="1" t="s">
        <v>12</v>
      </c>
      <c r="L1079" s="4">
        <v>28</v>
      </c>
      <c r="N1079" s="186">
        <v>6</v>
      </c>
      <c r="P1079" s="14">
        <v>44.517600000000002</v>
      </c>
      <c r="R1079" s="14">
        <v>25.322199999999999</v>
      </c>
      <c r="T1079" s="14">
        <v>20.803100000000001</v>
      </c>
      <c r="V1079" s="17">
        <v>1586699</v>
      </c>
      <c r="X1079" s="17">
        <v>1881856</v>
      </c>
      <c r="Z1079" s="17">
        <v>1542400</v>
      </c>
      <c r="AB1079" s="17">
        <v>339456</v>
      </c>
      <c r="AD1079" s="17">
        <v>41739</v>
      </c>
      <c r="AF1079" s="17">
        <v>34647</v>
      </c>
      <c r="AH1079" s="17">
        <v>7092</v>
      </c>
      <c r="AJ1079" s="17">
        <v>545397</v>
      </c>
      <c r="AL1079" s="17">
        <v>448640</v>
      </c>
      <c r="AN1079" s="17">
        <v>12082</v>
      </c>
      <c r="AP1079" s="172">
        <v>10071</v>
      </c>
      <c r="AR1079" s="17">
        <v>720765</v>
      </c>
      <c r="AT1079" s="17">
        <v>18251326</v>
      </c>
      <c r="AV1079" s="185">
        <v>101.2</v>
      </c>
      <c r="AW1079" s="1" t="s">
        <v>5655</v>
      </c>
      <c r="AX1079" s="1" t="str">
        <f t="shared" si="16"/>
        <v>No</v>
      </c>
    </row>
    <row r="1080" spans="1:50" x14ac:dyDescent="0.2">
      <c r="A1080" s="1" t="s">
        <v>1471</v>
      </c>
      <c r="B1080" s="1" t="s">
        <v>1472</v>
      </c>
      <c r="C1080" s="1" t="s">
        <v>93</v>
      </c>
      <c r="D1080" s="174" t="s">
        <v>1473</v>
      </c>
      <c r="E1080" s="177" t="s">
        <v>1474</v>
      </c>
      <c r="F1080" s="1" t="s">
        <v>194</v>
      </c>
      <c r="G1080" s="1" t="s">
        <v>229</v>
      </c>
      <c r="H1080" s="17">
        <v>0</v>
      </c>
      <c r="I1080" s="12">
        <v>43</v>
      </c>
      <c r="J1080" s="1" t="s">
        <v>11</v>
      </c>
      <c r="K1080" s="1" t="s">
        <v>8</v>
      </c>
      <c r="L1080" s="4">
        <v>17</v>
      </c>
      <c r="N1080" s="186">
        <v>0</v>
      </c>
      <c r="P1080" s="14">
        <v>11.7187</v>
      </c>
      <c r="R1080" s="14">
        <v>0</v>
      </c>
      <c r="T1080" s="14">
        <v>19.256900000000002</v>
      </c>
      <c r="V1080" s="17">
        <v>0</v>
      </c>
      <c r="X1080" s="17">
        <v>0</v>
      </c>
      <c r="Z1080" s="17">
        <v>308601</v>
      </c>
      <c r="AB1080" s="17">
        <v>0</v>
      </c>
      <c r="AD1080" s="17">
        <v>0</v>
      </c>
      <c r="AF1080" s="17">
        <v>26334</v>
      </c>
      <c r="AH1080" s="17">
        <v>0</v>
      </c>
      <c r="AJ1080" s="17">
        <v>0</v>
      </c>
      <c r="AL1080" s="17">
        <v>0</v>
      </c>
      <c r="AN1080" s="17">
        <v>0</v>
      </c>
      <c r="AP1080" s="172">
        <v>0</v>
      </c>
      <c r="AR1080" s="17">
        <v>507110</v>
      </c>
      <c r="AT1080" s="17">
        <v>0</v>
      </c>
      <c r="AV1080" s="185">
        <v>0</v>
      </c>
      <c r="AW1080" s="1" t="s">
        <v>5655</v>
      </c>
      <c r="AX1080" s="1" t="str">
        <f t="shared" si="16"/>
        <v>No</v>
      </c>
    </row>
    <row r="1081" spans="1:50" x14ac:dyDescent="0.2">
      <c r="A1081" s="1" t="s">
        <v>888</v>
      </c>
      <c r="B1081" s="1" t="s">
        <v>280</v>
      </c>
      <c r="C1081" s="1" t="s">
        <v>55</v>
      </c>
      <c r="D1081" s="174">
        <v>5158</v>
      </c>
      <c r="E1081" s="177">
        <v>50158</v>
      </c>
      <c r="F1081" s="1" t="s">
        <v>17</v>
      </c>
      <c r="G1081" s="1" t="s">
        <v>192</v>
      </c>
      <c r="H1081" s="17">
        <v>306022</v>
      </c>
      <c r="I1081" s="12">
        <v>43</v>
      </c>
      <c r="J1081" s="1" t="s">
        <v>11</v>
      </c>
      <c r="K1081" s="1" t="s">
        <v>8</v>
      </c>
      <c r="L1081" s="4">
        <v>43</v>
      </c>
      <c r="N1081" s="186">
        <v>0</v>
      </c>
      <c r="P1081" s="14">
        <v>9.4422999999999995</v>
      </c>
      <c r="R1081" s="14">
        <v>2.0499999999999998</v>
      </c>
      <c r="T1081" s="14">
        <v>64.482799999999997</v>
      </c>
      <c r="V1081" s="17">
        <v>1129667</v>
      </c>
      <c r="X1081" s="17">
        <v>1388682</v>
      </c>
      <c r="Z1081" s="17">
        <v>1122989</v>
      </c>
      <c r="AB1081" s="17">
        <v>265693</v>
      </c>
      <c r="AD1081" s="17">
        <v>135663</v>
      </c>
      <c r="AF1081" s="17">
        <v>118932</v>
      </c>
      <c r="AH1081" s="17">
        <v>16731</v>
      </c>
      <c r="AJ1081" s="17">
        <v>0</v>
      </c>
      <c r="AL1081" s="17">
        <v>0</v>
      </c>
      <c r="AN1081" s="17">
        <v>0</v>
      </c>
      <c r="AP1081" s="172">
        <v>0</v>
      </c>
      <c r="AR1081" s="17">
        <v>7669071</v>
      </c>
      <c r="AT1081" s="17">
        <v>15721596</v>
      </c>
      <c r="AV1081" s="185">
        <v>20.7</v>
      </c>
      <c r="AW1081" s="1" t="s">
        <v>5655</v>
      </c>
      <c r="AX1081" s="1" t="str">
        <f t="shared" si="16"/>
        <v>No</v>
      </c>
    </row>
    <row r="1082" spans="1:50" x14ac:dyDescent="0.2">
      <c r="A1082" s="1" t="s">
        <v>6055</v>
      </c>
      <c r="B1082" s="1" t="s">
        <v>386</v>
      </c>
      <c r="C1082" s="1" t="s">
        <v>20</v>
      </c>
      <c r="D1082" s="174">
        <v>9092</v>
      </c>
      <c r="E1082" s="177">
        <v>90092</v>
      </c>
      <c r="F1082" s="1" t="s">
        <v>194</v>
      </c>
      <c r="G1082" s="1" t="s">
        <v>192</v>
      </c>
      <c r="H1082" s="17">
        <v>133683</v>
      </c>
      <c r="I1082" s="12">
        <v>43</v>
      </c>
      <c r="J1082" s="1" t="s">
        <v>10</v>
      </c>
      <c r="K1082" s="1" t="s">
        <v>12</v>
      </c>
      <c r="L1082" s="4">
        <v>9</v>
      </c>
      <c r="N1082" s="186">
        <v>0</v>
      </c>
      <c r="P1082" s="14">
        <v>16.509</v>
      </c>
      <c r="R1082" s="14">
        <v>9.641</v>
      </c>
      <c r="T1082" s="14">
        <v>1.82</v>
      </c>
      <c r="V1082" s="17">
        <v>0</v>
      </c>
      <c r="X1082" s="17">
        <v>246708</v>
      </c>
      <c r="Z1082" s="17">
        <v>229706</v>
      </c>
      <c r="AB1082" s="17">
        <v>17002</v>
      </c>
      <c r="AD1082" s="17">
        <v>14733</v>
      </c>
      <c r="AF1082" s="17">
        <v>13914</v>
      </c>
      <c r="AH1082" s="17">
        <v>819</v>
      </c>
      <c r="AJ1082" s="17">
        <v>0</v>
      </c>
      <c r="AL1082" s="17">
        <v>0</v>
      </c>
      <c r="AN1082" s="17">
        <v>0</v>
      </c>
      <c r="AP1082" s="172">
        <v>0</v>
      </c>
      <c r="AR1082" s="17">
        <v>25324</v>
      </c>
      <c r="AT1082" s="17">
        <v>244149</v>
      </c>
      <c r="AV1082" s="185">
        <v>0</v>
      </c>
      <c r="AW1082" s="1" t="s">
        <v>5655</v>
      </c>
      <c r="AX1082" s="1" t="str">
        <f t="shared" si="16"/>
        <v>No</v>
      </c>
    </row>
    <row r="1083" spans="1:50" x14ac:dyDescent="0.2">
      <c r="A1083" s="1" t="s">
        <v>164</v>
      </c>
      <c r="B1083" s="1" t="s">
        <v>249</v>
      </c>
      <c r="C1083" s="1" t="s">
        <v>99</v>
      </c>
      <c r="D1083" s="174">
        <v>3107</v>
      </c>
      <c r="E1083" s="177">
        <v>30107</v>
      </c>
      <c r="F1083" s="1" t="s">
        <v>17</v>
      </c>
      <c r="G1083" s="1" t="s">
        <v>192</v>
      </c>
      <c r="H1083" s="17">
        <v>70350</v>
      </c>
      <c r="I1083" s="12">
        <v>43</v>
      </c>
      <c r="J1083" s="1" t="s">
        <v>38</v>
      </c>
      <c r="K1083" s="1" t="s">
        <v>8</v>
      </c>
      <c r="L1083" s="4">
        <v>43</v>
      </c>
      <c r="N1083" s="186">
        <v>43</v>
      </c>
      <c r="P1083" s="14">
        <v>7.2521000000000004</v>
      </c>
      <c r="R1083" s="14">
        <v>1.8472999999999999</v>
      </c>
      <c r="T1083" s="14">
        <v>22.506399999999999</v>
      </c>
      <c r="V1083" s="17">
        <v>651941</v>
      </c>
      <c r="X1083" s="17">
        <v>649334</v>
      </c>
      <c r="Z1083" s="17">
        <v>632104</v>
      </c>
      <c r="AB1083" s="17">
        <v>17230</v>
      </c>
      <c r="AD1083" s="17">
        <v>90647</v>
      </c>
      <c r="AF1083" s="17">
        <v>87161</v>
      </c>
      <c r="AH1083" s="17">
        <v>3486</v>
      </c>
      <c r="AJ1083" s="17">
        <v>649334</v>
      </c>
      <c r="AL1083" s="17">
        <v>632104</v>
      </c>
      <c r="AN1083" s="17">
        <v>90647</v>
      </c>
      <c r="AP1083" s="172">
        <v>87161</v>
      </c>
      <c r="AR1083" s="17">
        <v>1961676</v>
      </c>
      <c r="AT1083" s="17">
        <v>3623838</v>
      </c>
      <c r="AV1083" s="185">
        <v>6.3</v>
      </c>
      <c r="AW1083" s="1" t="s">
        <v>5655</v>
      </c>
      <c r="AX1083" s="1" t="str">
        <f t="shared" si="16"/>
        <v>No</v>
      </c>
    </row>
    <row r="1084" spans="1:50" x14ac:dyDescent="0.2">
      <c r="A1084" s="1" t="s">
        <v>2425</v>
      </c>
      <c r="B1084" s="1" t="s">
        <v>2426</v>
      </c>
      <c r="C1084" s="1" t="s">
        <v>62</v>
      </c>
      <c r="D1084" s="174" t="s">
        <v>2427</v>
      </c>
      <c r="E1084" s="177" t="s">
        <v>2428</v>
      </c>
      <c r="F1084" s="1" t="s">
        <v>242</v>
      </c>
      <c r="G1084" s="1" t="s">
        <v>229</v>
      </c>
      <c r="H1084" s="17">
        <v>0</v>
      </c>
      <c r="I1084" s="12">
        <v>43</v>
      </c>
      <c r="J1084" s="1" t="s">
        <v>11</v>
      </c>
      <c r="K1084" s="1" t="s">
        <v>8</v>
      </c>
      <c r="L1084" s="4">
        <v>4</v>
      </c>
      <c r="N1084" s="186">
        <v>0</v>
      </c>
      <c r="P1084" s="14">
        <v>17.494499999999999</v>
      </c>
      <c r="R1084" s="14">
        <v>0</v>
      </c>
      <c r="T1084" s="14">
        <v>0.5554</v>
      </c>
      <c r="V1084" s="17">
        <v>0</v>
      </c>
      <c r="X1084" s="17">
        <v>0</v>
      </c>
      <c r="Z1084" s="17">
        <v>137472</v>
      </c>
      <c r="AB1084" s="17">
        <v>0</v>
      </c>
      <c r="AD1084" s="17">
        <v>0</v>
      </c>
      <c r="AF1084" s="17">
        <v>7858</v>
      </c>
      <c r="AH1084" s="17">
        <v>0</v>
      </c>
      <c r="AJ1084" s="17">
        <v>0</v>
      </c>
      <c r="AL1084" s="17">
        <v>0</v>
      </c>
      <c r="AN1084" s="17">
        <v>0</v>
      </c>
      <c r="AP1084" s="172">
        <v>0</v>
      </c>
      <c r="AR1084" s="17">
        <v>4364</v>
      </c>
      <c r="AT1084" s="17">
        <v>0</v>
      </c>
      <c r="AV1084" s="185">
        <v>0</v>
      </c>
      <c r="AW1084" s="1" t="s">
        <v>5655</v>
      </c>
      <c r="AX1084" s="1" t="str">
        <f t="shared" si="16"/>
        <v>No</v>
      </c>
    </row>
    <row r="1085" spans="1:50" x14ac:dyDescent="0.2">
      <c r="A1085" s="1" t="s">
        <v>6056</v>
      </c>
      <c r="B1085" s="1" t="s">
        <v>231</v>
      </c>
      <c r="C1085" s="1" t="s">
        <v>77</v>
      </c>
      <c r="D1085" s="174">
        <v>5166</v>
      </c>
      <c r="E1085" s="177">
        <v>50166</v>
      </c>
      <c r="F1085" s="1" t="s">
        <v>194</v>
      </c>
      <c r="G1085" s="1" t="s">
        <v>192</v>
      </c>
      <c r="H1085" s="17">
        <v>1624827</v>
      </c>
      <c r="I1085" s="12">
        <v>43</v>
      </c>
      <c r="J1085" s="1" t="s">
        <v>11</v>
      </c>
      <c r="K1085" s="1" t="s">
        <v>8</v>
      </c>
      <c r="L1085" s="4">
        <v>8</v>
      </c>
      <c r="N1085" s="186">
        <v>0</v>
      </c>
      <c r="P1085" s="14">
        <v>30.723700000000001</v>
      </c>
      <c r="R1085" s="14">
        <v>19.000900000000001</v>
      </c>
      <c r="T1085" s="14">
        <v>9.8017000000000003</v>
      </c>
      <c r="V1085" s="17">
        <v>141268</v>
      </c>
      <c r="X1085" s="17">
        <v>257871</v>
      </c>
      <c r="Z1085" s="17">
        <v>140868</v>
      </c>
      <c r="AB1085" s="17">
        <v>117003</v>
      </c>
      <c r="AD1085" s="17">
        <v>10561</v>
      </c>
      <c r="AF1085" s="17">
        <v>4585</v>
      </c>
      <c r="AH1085" s="17">
        <v>5976</v>
      </c>
      <c r="AJ1085" s="17">
        <v>0</v>
      </c>
      <c r="AL1085" s="17">
        <v>0</v>
      </c>
      <c r="AN1085" s="17">
        <v>0</v>
      </c>
      <c r="AP1085" s="172">
        <v>0</v>
      </c>
      <c r="AR1085" s="17">
        <v>44941</v>
      </c>
      <c r="AT1085" s="17">
        <v>853921</v>
      </c>
      <c r="AV1085" s="185">
        <v>90</v>
      </c>
      <c r="AW1085" s="1" t="s">
        <v>5655</v>
      </c>
      <c r="AX1085" s="1" t="str">
        <f t="shared" si="16"/>
        <v>No</v>
      </c>
    </row>
    <row r="1086" spans="1:50" x14ac:dyDescent="0.2">
      <c r="A1086" s="1" t="s">
        <v>440</v>
      </c>
      <c r="B1086" s="1" t="s">
        <v>441</v>
      </c>
      <c r="C1086" s="1" t="s">
        <v>32</v>
      </c>
      <c r="D1086" s="174">
        <v>1102</v>
      </c>
      <c r="E1086" s="177">
        <v>10102</v>
      </c>
      <c r="F1086" s="1" t="s">
        <v>191</v>
      </c>
      <c r="G1086" s="1" t="s">
        <v>192</v>
      </c>
      <c r="H1086" s="17">
        <v>924859</v>
      </c>
      <c r="I1086" s="12">
        <v>43</v>
      </c>
      <c r="J1086" s="1" t="s">
        <v>22</v>
      </c>
      <c r="K1086" s="1" t="s">
        <v>12</v>
      </c>
      <c r="L1086" s="4">
        <v>15</v>
      </c>
      <c r="N1086" s="186">
        <v>0</v>
      </c>
      <c r="P1086" s="14">
        <v>26.0426</v>
      </c>
      <c r="R1086" s="14">
        <v>19.4529</v>
      </c>
      <c r="T1086" s="14">
        <v>15.139099999999999</v>
      </c>
      <c r="V1086" s="17">
        <v>324891</v>
      </c>
      <c r="X1086" s="17">
        <v>548281</v>
      </c>
      <c r="Z1086" s="17">
        <v>322355</v>
      </c>
      <c r="AB1086" s="17">
        <v>225926</v>
      </c>
      <c r="AD1086" s="17">
        <v>28043</v>
      </c>
      <c r="AF1086" s="17">
        <v>12378</v>
      </c>
      <c r="AH1086" s="17">
        <v>15665</v>
      </c>
      <c r="AJ1086" s="17">
        <v>0</v>
      </c>
      <c r="AL1086" s="17">
        <v>0</v>
      </c>
      <c r="AN1086" s="17">
        <v>0</v>
      </c>
      <c r="AP1086" s="172">
        <v>0</v>
      </c>
      <c r="AR1086" s="17">
        <v>187392</v>
      </c>
      <c r="AT1086" s="17">
        <v>3645321</v>
      </c>
      <c r="AV1086" s="185">
        <v>130.9</v>
      </c>
      <c r="AW1086" s="1" t="s">
        <v>5655</v>
      </c>
      <c r="AX1086" s="1" t="str">
        <f t="shared" si="16"/>
        <v>No</v>
      </c>
    </row>
    <row r="1087" spans="1:50" x14ac:dyDescent="0.2">
      <c r="A1087" s="1" t="s">
        <v>1471</v>
      </c>
      <c r="B1087" s="1" t="s">
        <v>1472</v>
      </c>
      <c r="C1087" s="1" t="s">
        <v>93</v>
      </c>
      <c r="D1087" s="174" t="s">
        <v>1473</v>
      </c>
      <c r="E1087" s="177" t="s">
        <v>1474</v>
      </c>
      <c r="F1087" s="1" t="s">
        <v>194</v>
      </c>
      <c r="G1087" s="1" t="s">
        <v>229</v>
      </c>
      <c r="H1087" s="17">
        <v>0</v>
      </c>
      <c r="I1087" s="12">
        <v>43</v>
      </c>
      <c r="J1087" s="1" t="s">
        <v>10</v>
      </c>
      <c r="K1087" s="1" t="s">
        <v>8</v>
      </c>
      <c r="L1087" s="4">
        <v>17</v>
      </c>
      <c r="N1087" s="186">
        <v>0</v>
      </c>
      <c r="P1087" s="14">
        <v>11.287800000000001</v>
      </c>
      <c r="R1087" s="14">
        <v>0</v>
      </c>
      <c r="T1087" s="14">
        <v>3.8994</v>
      </c>
      <c r="V1087" s="17">
        <v>0</v>
      </c>
      <c r="X1087" s="17">
        <v>0</v>
      </c>
      <c r="Z1087" s="17">
        <v>170592</v>
      </c>
      <c r="AB1087" s="17">
        <v>0</v>
      </c>
      <c r="AD1087" s="17">
        <v>0</v>
      </c>
      <c r="AF1087" s="17">
        <v>15113</v>
      </c>
      <c r="AH1087" s="17">
        <v>0</v>
      </c>
      <c r="AJ1087" s="17">
        <v>0</v>
      </c>
      <c r="AL1087" s="17">
        <v>0</v>
      </c>
      <c r="AN1087" s="17">
        <v>0</v>
      </c>
      <c r="AP1087" s="172">
        <v>0</v>
      </c>
      <c r="AR1087" s="17">
        <v>58931</v>
      </c>
      <c r="AT1087" s="17">
        <v>0</v>
      </c>
      <c r="AV1087" s="185">
        <v>0</v>
      </c>
      <c r="AW1087" s="1" t="s">
        <v>5655</v>
      </c>
      <c r="AX1087" s="1" t="str">
        <f t="shared" si="16"/>
        <v>No</v>
      </c>
    </row>
    <row r="1088" spans="1:50" x14ac:dyDescent="0.2">
      <c r="A1088" s="1" t="s">
        <v>6055</v>
      </c>
      <c r="B1088" s="1" t="s">
        <v>386</v>
      </c>
      <c r="C1088" s="1" t="s">
        <v>20</v>
      </c>
      <c r="D1088" s="174">
        <v>9092</v>
      </c>
      <c r="E1088" s="177">
        <v>90092</v>
      </c>
      <c r="F1088" s="1" t="s">
        <v>194</v>
      </c>
      <c r="G1088" s="1" t="s">
        <v>192</v>
      </c>
      <c r="H1088" s="17">
        <v>133683</v>
      </c>
      <c r="I1088" s="12">
        <v>43</v>
      </c>
      <c r="J1088" s="1" t="s">
        <v>22</v>
      </c>
      <c r="K1088" s="1" t="s">
        <v>12</v>
      </c>
      <c r="L1088" s="4">
        <v>17</v>
      </c>
      <c r="N1088" s="186">
        <v>0</v>
      </c>
      <c r="P1088" s="14">
        <v>32.822499999999998</v>
      </c>
      <c r="R1088" s="14">
        <v>19.03</v>
      </c>
      <c r="T1088" s="14">
        <v>12.8047</v>
      </c>
      <c r="V1088" s="17">
        <v>1010171</v>
      </c>
      <c r="X1088" s="17">
        <v>1107757</v>
      </c>
      <c r="Z1088" s="17">
        <v>1009226</v>
      </c>
      <c r="AB1088" s="17">
        <v>98531</v>
      </c>
      <c r="AD1088" s="17">
        <v>34391</v>
      </c>
      <c r="AF1088" s="17">
        <v>30748</v>
      </c>
      <c r="AH1088" s="17">
        <v>3643</v>
      </c>
      <c r="AJ1088" s="17">
        <v>0</v>
      </c>
      <c r="AL1088" s="17">
        <v>0</v>
      </c>
      <c r="AN1088" s="17">
        <v>0</v>
      </c>
      <c r="AP1088" s="172">
        <v>0</v>
      </c>
      <c r="AR1088" s="17">
        <v>393719</v>
      </c>
      <c r="AT1088" s="17">
        <v>7492473</v>
      </c>
      <c r="AV1088" s="185">
        <v>222.9</v>
      </c>
      <c r="AW1088" s="1" t="s">
        <v>5655</v>
      </c>
      <c r="AX1088" s="1" t="str">
        <f t="shared" si="16"/>
        <v>No</v>
      </c>
    </row>
    <row r="1089" spans="1:50" x14ac:dyDescent="0.2">
      <c r="A1089" s="1" t="s">
        <v>2425</v>
      </c>
      <c r="B1089" s="1" t="s">
        <v>2426</v>
      </c>
      <c r="C1089" s="1" t="s">
        <v>62</v>
      </c>
      <c r="D1089" s="174" t="s">
        <v>2427</v>
      </c>
      <c r="E1089" s="177" t="s">
        <v>2428</v>
      </c>
      <c r="F1089" s="1" t="s">
        <v>242</v>
      </c>
      <c r="G1089" s="1" t="s">
        <v>229</v>
      </c>
      <c r="H1089" s="17">
        <v>0</v>
      </c>
      <c r="I1089" s="12">
        <v>43</v>
      </c>
      <c r="J1089" s="1" t="s">
        <v>10</v>
      </c>
      <c r="K1089" s="1" t="s">
        <v>8</v>
      </c>
      <c r="L1089" s="4">
        <v>39</v>
      </c>
      <c r="N1089" s="186">
        <v>0</v>
      </c>
      <c r="P1089" s="14">
        <v>17.279699999999998</v>
      </c>
      <c r="R1089" s="14">
        <v>0</v>
      </c>
      <c r="T1089" s="14">
        <v>1.3432999999999999</v>
      </c>
      <c r="V1089" s="17">
        <v>0</v>
      </c>
      <c r="X1089" s="17">
        <v>0</v>
      </c>
      <c r="Z1089" s="17">
        <v>1353483</v>
      </c>
      <c r="AB1089" s="17">
        <v>0</v>
      </c>
      <c r="AD1089" s="17">
        <v>0</v>
      </c>
      <c r="AF1089" s="17">
        <v>78328</v>
      </c>
      <c r="AH1089" s="17">
        <v>0</v>
      </c>
      <c r="AJ1089" s="17">
        <v>0</v>
      </c>
      <c r="AL1089" s="17">
        <v>0</v>
      </c>
      <c r="AN1089" s="17">
        <v>0</v>
      </c>
      <c r="AP1089" s="172">
        <v>0</v>
      </c>
      <c r="AR1089" s="17">
        <v>105219</v>
      </c>
      <c r="AT1089" s="17">
        <v>0</v>
      </c>
      <c r="AV1089" s="185">
        <v>0</v>
      </c>
      <c r="AW1089" s="1" t="s">
        <v>5655</v>
      </c>
      <c r="AX1089" s="1" t="str">
        <f t="shared" si="16"/>
        <v>No</v>
      </c>
    </row>
    <row r="1090" spans="1:50" x14ac:dyDescent="0.2">
      <c r="A1090" s="1" t="s">
        <v>6056</v>
      </c>
      <c r="B1090" s="1" t="s">
        <v>231</v>
      </c>
      <c r="C1090" s="1" t="s">
        <v>77</v>
      </c>
      <c r="D1090" s="174">
        <v>5166</v>
      </c>
      <c r="E1090" s="177">
        <v>50166</v>
      </c>
      <c r="F1090" s="1" t="s">
        <v>194</v>
      </c>
      <c r="G1090" s="1" t="s">
        <v>192</v>
      </c>
      <c r="H1090" s="17">
        <v>1624827</v>
      </c>
      <c r="I1090" s="12">
        <v>43</v>
      </c>
      <c r="J1090" s="1" t="s">
        <v>10</v>
      </c>
      <c r="K1090" s="1" t="s">
        <v>12</v>
      </c>
      <c r="L1090" s="4">
        <v>19</v>
      </c>
      <c r="N1090" s="186">
        <v>0</v>
      </c>
      <c r="P1090" s="14">
        <v>15.928599999999999</v>
      </c>
      <c r="R1090" s="14">
        <v>14.110099999999999</v>
      </c>
      <c r="T1090" s="14">
        <v>1.4317</v>
      </c>
      <c r="V1090" s="17">
        <v>0</v>
      </c>
      <c r="X1090" s="17">
        <v>647393</v>
      </c>
      <c r="Z1090" s="17">
        <v>548358</v>
      </c>
      <c r="AB1090" s="17">
        <v>99035</v>
      </c>
      <c r="AD1090" s="17">
        <v>39965</v>
      </c>
      <c r="AF1090" s="17">
        <v>34426</v>
      </c>
      <c r="AH1090" s="17">
        <v>5539</v>
      </c>
      <c r="AJ1090" s="17">
        <v>0</v>
      </c>
      <c r="AL1090" s="17">
        <v>0</v>
      </c>
      <c r="AN1090" s="17">
        <v>0</v>
      </c>
      <c r="AP1090" s="172">
        <v>0</v>
      </c>
      <c r="AR1090" s="17">
        <v>49289</v>
      </c>
      <c r="AT1090" s="17">
        <v>695473</v>
      </c>
      <c r="AV1090" s="185">
        <v>0</v>
      </c>
      <c r="AW1090" s="1" t="s">
        <v>5655</v>
      </c>
      <c r="AX1090" s="1" t="str">
        <f t="shared" ref="AX1090:AX1153" si="17">IF(AW1090&amp;AU1090&amp;AS1090&amp;AQ1090&amp;AO1090&amp;AM1090&amp;AK1090&amp;AI1090&amp;AG1090&amp;AE1090&amp;AC1090&amp;AA1090&amp;Y1090&amp;W1090&amp;U1090&amp;S1090&amp;Q1090&amp;O1090&amp;M1090&lt;&gt;"","Yes","No")</f>
        <v>No</v>
      </c>
    </row>
    <row r="1091" spans="1:50" x14ac:dyDescent="0.2">
      <c r="A1091" s="1" t="s">
        <v>6055</v>
      </c>
      <c r="B1091" s="1" t="s">
        <v>386</v>
      </c>
      <c r="C1091" s="1" t="s">
        <v>20</v>
      </c>
      <c r="D1091" s="174">
        <v>9092</v>
      </c>
      <c r="E1091" s="177">
        <v>90092</v>
      </c>
      <c r="F1091" s="1" t="s">
        <v>194</v>
      </c>
      <c r="G1091" s="1" t="s">
        <v>192</v>
      </c>
      <c r="H1091" s="17">
        <v>133683</v>
      </c>
      <c r="I1091" s="12">
        <v>43</v>
      </c>
      <c r="J1091" s="1" t="s">
        <v>11</v>
      </c>
      <c r="K1091" s="1" t="s">
        <v>12</v>
      </c>
      <c r="L1091" s="4">
        <v>17</v>
      </c>
      <c r="N1091" s="186">
        <v>0</v>
      </c>
      <c r="P1091" s="14">
        <v>13.4025</v>
      </c>
      <c r="R1091" s="14">
        <v>2.2599999999999998</v>
      </c>
      <c r="T1091" s="14">
        <v>10.9411</v>
      </c>
      <c r="V1091" s="17">
        <v>699520</v>
      </c>
      <c r="X1091" s="17">
        <v>726023</v>
      </c>
      <c r="Z1091" s="17">
        <v>698527</v>
      </c>
      <c r="AB1091" s="17">
        <v>27496</v>
      </c>
      <c r="AD1091" s="17">
        <v>53741</v>
      </c>
      <c r="AF1091" s="17">
        <v>52119</v>
      </c>
      <c r="AH1091" s="17">
        <v>1622</v>
      </c>
      <c r="AJ1091" s="17">
        <v>0</v>
      </c>
      <c r="AL1091" s="17">
        <v>0</v>
      </c>
      <c r="AN1091" s="17">
        <v>0</v>
      </c>
      <c r="AP1091" s="172">
        <v>0</v>
      </c>
      <c r="AR1091" s="17">
        <v>570239</v>
      </c>
      <c r="AT1091" s="17">
        <v>1288740</v>
      </c>
      <c r="AV1091" s="185">
        <v>96.4</v>
      </c>
      <c r="AW1091" s="1" t="s">
        <v>5655</v>
      </c>
      <c r="AX1091" s="1" t="str">
        <f t="shared" si="17"/>
        <v>No</v>
      </c>
    </row>
    <row r="1092" spans="1:50" x14ac:dyDescent="0.2">
      <c r="A1092" s="1" t="s">
        <v>1471</v>
      </c>
      <c r="B1092" s="1" t="s">
        <v>1472</v>
      </c>
      <c r="C1092" s="1" t="s">
        <v>93</v>
      </c>
      <c r="D1092" s="174" t="s">
        <v>1473</v>
      </c>
      <c r="E1092" s="177" t="s">
        <v>1474</v>
      </c>
      <c r="F1092" s="1" t="s">
        <v>194</v>
      </c>
      <c r="G1092" s="1" t="s">
        <v>229</v>
      </c>
      <c r="H1092" s="17">
        <v>0</v>
      </c>
      <c r="I1092" s="12">
        <v>43</v>
      </c>
      <c r="J1092" s="1" t="s">
        <v>22</v>
      </c>
      <c r="K1092" s="1" t="s">
        <v>8</v>
      </c>
      <c r="L1092" s="4">
        <v>9</v>
      </c>
      <c r="N1092" s="186">
        <v>0</v>
      </c>
      <c r="P1092" s="14">
        <v>23.988099999999999</v>
      </c>
      <c r="R1092" s="14">
        <v>0</v>
      </c>
      <c r="T1092" s="14">
        <v>6.2538</v>
      </c>
      <c r="V1092" s="17">
        <v>0</v>
      </c>
      <c r="X1092" s="17">
        <v>0</v>
      </c>
      <c r="Z1092" s="17">
        <v>496049</v>
      </c>
      <c r="AB1092" s="17">
        <v>0</v>
      </c>
      <c r="AD1092" s="17">
        <v>0</v>
      </c>
      <c r="AF1092" s="17">
        <v>20679</v>
      </c>
      <c r="AH1092" s="17">
        <v>0</v>
      </c>
      <c r="AJ1092" s="17">
        <v>0</v>
      </c>
      <c r="AL1092" s="17">
        <v>0</v>
      </c>
      <c r="AN1092" s="17">
        <v>0</v>
      </c>
      <c r="AP1092" s="172">
        <v>0</v>
      </c>
      <c r="AR1092" s="17">
        <v>129323</v>
      </c>
      <c r="AT1092" s="17">
        <v>0</v>
      </c>
      <c r="AV1092" s="185">
        <v>0</v>
      </c>
      <c r="AW1092" s="1" t="s">
        <v>5655</v>
      </c>
      <c r="AX1092" s="1" t="str">
        <f t="shared" si="17"/>
        <v>No</v>
      </c>
    </row>
    <row r="1093" spans="1:50" x14ac:dyDescent="0.2">
      <c r="A1093" s="1" t="s">
        <v>6058</v>
      </c>
      <c r="B1093" s="1" t="s">
        <v>884</v>
      </c>
      <c r="C1093" s="1" t="s">
        <v>37</v>
      </c>
      <c r="D1093" s="174">
        <v>4128</v>
      </c>
      <c r="E1093" s="177">
        <v>40128</v>
      </c>
      <c r="F1093" s="1" t="s">
        <v>194</v>
      </c>
      <c r="G1093" s="1" t="s">
        <v>192</v>
      </c>
      <c r="H1093" s="17">
        <v>191917</v>
      </c>
      <c r="I1093" s="12">
        <v>42</v>
      </c>
      <c r="J1093" s="1" t="s">
        <v>10</v>
      </c>
      <c r="K1093" s="1" t="s">
        <v>12</v>
      </c>
      <c r="L1093" s="4">
        <v>32</v>
      </c>
      <c r="N1093" s="186">
        <v>0</v>
      </c>
      <c r="P1093" s="14">
        <v>18.8689</v>
      </c>
      <c r="R1093" s="14">
        <v>8.9013000000000009</v>
      </c>
      <c r="T1093" s="14">
        <v>1.734</v>
      </c>
      <c r="V1093" s="17">
        <v>0</v>
      </c>
      <c r="X1093" s="17">
        <v>1133320</v>
      </c>
      <c r="Z1093" s="17">
        <v>1060699</v>
      </c>
      <c r="AB1093" s="17">
        <v>72621</v>
      </c>
      <c r="AD1093" s="17">
        <v>67249</v>
      </c>
      <c r="AF1093" s="17">
        <v>56214</v>
      </c>
      <c r="AH1093" s="17">
        <v>11035</v>
      </c>
      <c r="AJ1093" s="17">
        <v>0</v>
      </c>
      <c r="AL1093" s="17">
        <v>0</v>
      </c>
      <c r="AN1093" s="17">
        <v>0</v>
      </c>
      <c r="AP1093" s="172">
        <v>0</v>
      </c>
      <c r="AR1093" s="17">
        <v>97476</v>
      </c>
      <c r="AT1093" s="17">
        <v>867667</v>
      </c>
      <c r="AV1093" s="185">
        <v>0</v>
      </c>
      <c r="AW1093" s="1" t="s">
        <v>5655</v>
      </c>
      <c r="AX1093" s="1" t="str">
        <f t="shared" si="17"/>
        <v>No</v>
      </c>
    </row>
    <row r="1094" spans="1:50" x14ac:dyDescent="0.2">
      <c r="A1094" s="1" t="s">
        <v>2003</v>
      </c>
      <c r="B1094" s="1" t="s">
        <v>519</v>
      </c>
      <c r="C1094" s="1" t="s">
        <v>50</v>
      </c>
      <c r="D1094" s="174" t="s">
        <v>2004</v>
      </c>
      <c r="E1094" s="177" t="s">
        <v>2005</v>
      </c>
      <c r="F1094" s="1" t="s">
        <v>242</v>
      </c>
      <c r="G1094" s="1" t="s">
        <v>229</v>
      </c>
      <c r="H1094" s="17">
        <v>0</v>
      </c>
      <c r="I1094" s="12">
        <v>42</v>
      </c>
      <c r="J1094" s="1" t="s">
        <v>10</v>
      </c>
      <c r="K1094" s="1" t="s">
        <v>8</v>
      </c>
      <c r="L1094" s="4">
        <v>36</v>
      </c>
      <c r="N1094" s="186">
        <v>0</v>
      </c>
      <c r="P1094" s="14">
        <v>14.887600000000001</v>
      </c>
      <c r="R1094" s="14">
        <v>0</v>
      </c>
      <c r="T1094" s="14">
        <v>2.0607000000000002</v>
      </c>
      <c r="V1094" s="17">
        <v>0</v>
      </c>
      <c r="X1094" s="17">
        <v>0</v>
      </c>
      <c r="Z1094" s="17">
        <v>700908</v>
      </c>
      <c r="AB1094" s="17">
        <v>0</v>
      </c>
      <c r="AD1094" s="17">
        <v>0</v>
      </c>
      <c r="AF1094" s="17">
        <v>47080</v>
      </c>
      <c r="AH1094" s="17">
        <v>0</v>
      </c>
      <c r="AJ1094" s="17">
        <v>0</v>
      </c>
      <c r="AL1094" s="17">
        <v>0</v>
      </c>
      <c r="AN1094" s="17">
        <v>0</v>
      </c>
      <c r="AP1094" s="172">
        <v>0</v>
      </c>
      <c r="AR1094" s="17">
        <v>97020</v>
      </c>
      <c r="AT1094" s="17">
        <v>0</v>
      </c>
      <c r="AV1094" s="185">
        <v>0</v>
      </c>
      <c r="AW1094" s="1" t="s">
        <v>5655</v>
      </c>
      <c r="AX1094" s="1" t="str">
        <f t="shared" si="17"/>
        <v>No</v>
      </c>
    </row>
    <row r="1095" spans="1:50" x14ac:dyDescent="0.2">
      <c r="A1095" s="1" t="s">
        <v>3014</v>
      </c>
      <c r="B1095" s="1" t="s">
        <v>3015</v>
      </c>
      <c r="C1095" s="1" t="s">
        <v>55</v>
      </c>
      <c r="D1095" s="174" t="s">
        <v>3016</v>
      </c>
      <c r="E1095" s="177" t="s">
        <v>3017</v>
      </c>
      <c r="F1095" s="1" t="s">
        <v>194</v>
      </c>
      <c r="G1095" s="1" t="s">
        <v>229</v>
      </c>
      <c r="H1095" s="17">
        <v>0</v>
      </c>
      <c r="I1095" s="12">
        <v>42</v>
      </c>
      <c r="J1095" s="1" t="s">
        <v>10</v>
      </c>
      <c r="K1095" s="1" t="s">
        <v>8</v>
      </c>
      <c r="L1095" s="4">
        <v>42</v>
      </c>
      <c r="N1095" s="186">
        <v>0</v>
      </c>
      <c r="P1095" s="14">
        <v>25.243600000000001</v>
      </c>
      <c r="R1095" s="14">
        <v>0</v>
      </c>
      <c r="T1095" s="14">
        <v>5.1341000000000001</v>
      </c>
      <c r="V1095" s="17">
        <v>0</v>
      </c>
      <c r="X1095" s="17">
        <v>0</v>
      </c>
      <c r="Z1095" s="17">
        <v>1991642</v>
      </c>
      <c r="AB1095" s="17">
        <v>0</v>
      </c>
      <c r="AD1095" s="17">
        <v>0</v>
      </c>
      <c r="AF1095" s="17">
        <v>78897</v>
      </c>
      <c r="AH1095" s="17">
        <v>0</v>
      </c>
      <c r="AJ1095" s="17">
        <v>0</v>
      </c>
      <c r="AL1095" s="17">
        <v>0</v>
      </c>
      <c r="AN1095" s="17">
        <v>0</v>
      </c>
      <c r="AP1095" s="172">
        <v>0</v>
      </c>
      <c r="AR1095" s="17">
        <v>405067</v>
      </c>
      <c r="AT1095" s="17">
        <v>0</v>
      </c>
      <c r="AV1095" s="185">
        <v>0</v>
      </c>
      <c r="AW1095" s="1" t="s">
        <v>5655</v>
      </c>
      <c r="AX1095" s="1" t="str">
        <f t="shared" si="17"/>
        <v>No</v>
      </c>
    </row>
    <row r="1096" spans="1:50" x14ac:dyDescent="0.2">
      <c r="A1096" s="1" t="s">
        <v>3469</v>
      </c>
      <c r="B1096" s="1" t="s">
        <v>3470</v>
      </c>
      <c r="C1096" s="1" t="s">
        <v>89</v>
      </c>
      <c r="D1096" s="174" t="s">
        <v>3471</v>
      </c>
      <c r="E1096" s="177" t="s">
        <v>3472</v>
      </c>
      <c r="F1096" s="1" t="s">
        <v>194</v>
      </c>
      <c r="G1096" s="1" t="s">
        <v>229</v>
      </c>
      <c r="H1096" s="17">
        <v>0</v>
      </c>
      <c r="I1096" s="12">
        <v>42</v>
      </c>
      <c r="J1096" s="1" t="s">
        <v>22</v>
      </c>
      <c r="K1096" s="1" t="s">
        <v>8</v>
      </c>
      <c r="L1096" s="4">
        <v>2</v>
      </c>
      <c r="N1096" s="186">
        <v>0</v>
      </c>
      <c r="P1096" s="14">
        <v>39.726599999999998</v>
      </c>
      <c r="R1096" s="14">
        <v>0</v>
      </c>
      <c r="T1096" s="14">
        <v>10.7437</v>
      </c>
      <c r="V1096" s="17">
        <v>0</v>
      </c>
      <c r="X1096" s="17">
        <v>0</v>
      </c>
      <c r="Z1096" s="17">
        <v>88193</v>
      </c>
      <c r="AB1096" s="17">
        <v>0</v>
      </c>
      <c r="AD1096" s="17">
        <v>0</v>
      </c>
      <c r="AF1096" s="17">
        <v>2220</v>
      </c>
      <c r="AH1096" s="17">
        <v>0</v>
      </c>
      <c r="AJ1096" s="17">
        <v>0</v>
      </c>
      <c r="AL1096" s="17">
        <v>0</v>
      </c>
      <c r="AN1096" s="17">
        <v>0</v>
      </c>
      <c r="AP1096" s="172">
        <v>0</v>
      </c>
      <c r="AR1096" s="17">
        <v>23851</v>
      </c>
      <c r="AT1096" s="17">
        <v>0</v>
      </c>
      <c r="AV1096" s="185">
        <v>0</v>
      </c>
      <c r="AW1096" s="1" t="s">
        <v>5655</v>
      </c>
      <c r="AX1096" s="1" t="str">
        <f t="shared" si="17"/>
        <v>No</v>
      </c>
    </row>
    <row r="1097" spans="1:50" x14ac:dyDescent="0.2">
      <c r="A1097" s="1" t="s">
        <v>6057</v>
      </c>
      <c r="B1097" s="1" t="s">
        <v>534</v>
      </c>
      <c r="C1097" s="1" t="s">
        <v>32</v>
      </c>
      <c r="D1097" s="174">
        <v>1051</v>
      </c>
      <c r="E1097" s="177">
        <v>10051</v>
      </c>
      <c r="F1097" s="1" t="s">
        <v>196</v>
      </c>
      <c r="G1097" s="1" t="s">
        <v>192</v>
      </c>
      <c r="H1097" s="17">
        <v>168136</v>
      </c>
      <c r="I1097" s="12">
        <v>42</v>
      </c>
      <c r="J1097" s="1" t="s">
        <v>11</v>
      </c>
      <c r="K1097" s="1" t="s">
        <v>8</v>
      </c>
      <c r="L1097" s="4">
        <v>28</v>
      </c>
      <c r="N1097" s="186">
        <v>0</v>
      </c>
      <c r="P1097" s="14">
        <v>17.030799999999999</v>
      </c>
      <c r="R1097" s="14">
        <v>6.8</v>
      </c>
      <c r="T1097" s="14">
        <v>11.141400000000001</v>
      </c>
      <c r="V1097" s="17">
        <v>1212838</v>
      </c>
      <c r="X1097" s="17">
        <v>1178635</v>
      </c>
      <c r="Z1097" s="17">
        <v>1040497</v>
      </c>
      <c r="AB1097" s="17">
        <v>138138</v>
      </c>
      <c r="AD1097" s="17">
        <v>67555</v>
      </c>
      <c r="AF1097" s="17">
        <v>61095</v>
      </c>
      <c r="AH1097" s="17">
        <v>6460</v>
      </c>
      <c r="AJ1097" s="17">
        <v>0</v>
      </c>
      <c r="AL1097" s="17">
        <v>0</v>
      </c>
      <c r="AN1097" s="17">
        <v>0</v>
      </c>
      <c r="AP1097" s="172">
        <v>0</v>
      </c>
      <c r="AR1097" s="17">
        <v>680684</v>
      </c>
      <c r="AT1097" s="17">
        <v>4628655</v>
      </c>
      <c r="AV1097" s="185">
        <v>268.2</v>
      </c>
      <c r="AW1097" s="1" t="s">
        <v>5655</v>
      </c>
      <c r="AX1097" s="1" t="str">
        <f t="shared" si="17"/>
        <v>No</v>
      </c>
    </row>
    <row r="1098" spans="1:50" x14ac:dyDescent="0.2">
      <c r="A1098" s="1" t="s">
        <v>3793</v>
      </c>
      <c r="B1098" s="1" t="s">
        <v>3794</v>
      </c>
      <c r="C1098" s="1" t="s">
        <v>64</v>
      </c>
      <c r="D1098" s="174" t="s">
        <v>3795</v>
      </c>
      <c r="E1098" s="177" t="s">
        <v>3796</v>
      </c>
      <c r="F1098" s="1" t="s">
        <v>242</v>
      </c>
      <c r="G1098" s="1" t="s">
        <v>229</v>
      </c>
      <c r="H1098" s="17">
        <v>0</v>
      </c>
      <c r="I1098" s="12">
        <v>42</v>
      </c>
      <c r="J1098" s="1" t="s">
        <v>10</v>
      </c>
      <c r="K1098" s="1" t="s">
        <v>8</v>
      </c>
      <c r="L1098" s="4">
        <v>42</v>
      </c>
      <c r="N1098" s="186">
        <v>0</v>
      </c>
      <c r="P1098" s="14">
        <v>12.153700000000001</v>
      </c>
      <c r="R1098" s="14">
        <v>0</v>
      </c>
      <c r="T1098" s="14">
        <v>3.2000999999999999</v>
      </c>
      <c r="V1098" s="17">
        <v>0</v>
      </c>
      <c r="X1098" s="17">
        <v>0</v>
      </c>
      <c r="Z1098" s="17">
        <v>456542</v>
      </c>
      <c r="AB1098" s="17">
        <v>0</v>
      </c>
      <c r="AD1098" s="17">
        <v>0</v>
      </c>
      <c r="AF1098" s="17">
        <v>37564</v>
      </c>
      <c r="AH1098" s="17">
        <v>0</v>
      </c>
      <c r="AJ1098" s="17">
        <v>0</v>
      </c>
      <c r="AL1098" s="17">
        <v>0</v>
      </c>
      <c r="AN1098" s="17">
        <v>0</v>
      </c>
      <c r="AP1098" s="172">
        <v>0</v>
      </c>
      <c r="AR1098" s="17">
        <v>120207</v>
      </c>
      <c r="AT1098" s="17">
        <v>0</v>
      </c>
      <c r="AV1098" s="185">
        <v>0</v>
      </c>
      <c r="AW1098" s="1" t="s">
        <v>5655</v>
      </c>
      <c r="AX1098" s="1" t="str">
        <f t="shared" si="17"/>
        <v>No</v>
      </c>
    </row>
    <row r="1099" spans="1:50" x14ac:dyDescent="0.2">
      <c r="A1099" s="1" t="s">
        <v>6058</v>
      </c>
      <c r="B1099" s="1" t="s">
        <v>884</v>
      </c>
      <c r="C1099" s="1" t="s">
        <v>37</v>
      </c>
      <c r="D1099" s="174">
        <v>4128</v>
      </c>
      <c r="E1099" s="177">
        <v>40128</v>
      </c>
      <c r="F1099" s="1" t="s">
        <v>194</v>
      </c>
      <c r="G1099" s="1" t="s">
        <v>192</v>
      </c>
      <c r="H1099" s="17">
        <v>191917</v>
      </c>
      <c r="I1099" s="12">
        <v>42</v>
      </c>
      <c r="J1099" s="1" t="s">
        <v>11</v>
      </c>
      <c r="K1099" s="1" t="s">
        <v>12</v>
      </c>
      <c r="L1099" s="4">
        <v>10</v>
      </c>
      <c r="N1099" s="186">
        <v>0</v>
      </c>
      <c r="P1099" s="14">
        <v>12.4017</v>
      </c>
      <c r="R1099" s="14">
        <v>0</v>
      </c>
      <c r="S1099" s="12" t="s">
        <v>102</v>
      </c>
      <c r="T1099" s="14">
        <v>4.3376000000000001</v>
      </c>
      <c r="U1099" s="12" t="s">
        <v>102</v>
      </c>
      <c r="V1099" s="17">
        <v>393596</v>
      </c>
      <c r="X1099" s="17">
        <v>359840</v>
      </c>
      <c r="Z1099" s="17">
        <v>342113</v>
      </c>
      <c r="AB1099" s="17">
        <v>17727</v>
      </c>
      <c r="AD1099" s="17">
        <v>29314</v>
      </c>
      <c r="AF1099" s="17">
        <v>27586</v>
      </c>
      <c r="AH1099" s="17">
        <v>1728</v>
      </c>
      <c r="AJ1099" s="17">
        <v>0</v>
      </c>
      <c r="AL1099" s="17">
        <v>0</v>
      </c>
      <c r="AN1099" s="17">
        <v>0</v>
      </c>
      <c r="AP1099" s="172">
        <v>0</v>
      </c>
      <c r="AR1099" s="17">
        <v>119658</v>
      </c>
      <c r="AS1099" s="12" t="s">
        <v>102</v>
      </c>
      <c r="AT1099" s="17">
        <v>0</v>
      </c>
      <c r="AU1099" s="1" t="s">
        <v>102</v>
      </c>
      <c r="AV1099" s="185">
        <v>220</v>
      </c>
      <c r="AW1099" s="1" t="s">
        <v>5655</v>
      </c>
      <c r="AX1099" s="1" t="str">
        <f t="shared" si="17"/>
        <v>Yes</v>
      </c>
    </row>
    <row r="1100" spans="1:50" x14ac:dyDescent="0.2">
      <c r="A1100" s="1" t="s">
        <v>6057</v>
      </c>
      <c r="B1100" s="1" t="s">
        <v>534</v>
      </c>
      <c r="C1100" s="1" t="s">
        <v>32</v>
      </c>
      <c r="D1100" s="174">
        <v>1051</v>
      </c>
      <c r="E1100" s="177">
        <v>10051</v>
      </c>
      <c r="F1100" s="1" t="s">
        <v>196</v>
      </c>
      <c r="G1100" s="1" t="s">
        <v>192</v>
      </c>
      <c r="H1100" s="17">
        <v>168136</v>
      </c>
      <c r="I1100" s="12">
        <v>42</v>
      </c>
      <c r="J1100" s="1" t="s">
        <v>10</v>
      </c>
      <c r="K1100" s="1" t="s">
        <v>8</v>
      </c>
      <c r="L1100" s="4">
        <v>14</v>
      </c>
      <c r="N1100" s="186">
        <v>0</v>
      </c>
      <c r="P1100" s="14">
        <v>14.141</v>
      </c>
      <c r="R1100" s="14">
        <v>6.7</v>
      </c>
      <c r="T1100" s="14">
        <v>2.1751</v>
      </c>
      <c r="V1100" s="17">
        <v>0</v>
      </c>
      <c r="X1100" s="17">
        <v>419027</v>
      </c>
      <c r="Z1100" s="17">
        <v>395355</v>
      </c>
      <c r="AB1100" s="17">
        <v>23672</v>
      </c>
      <c r="AD1100" s="17">
        <v>30574</v>
      </c>
      <c r="AF1100" s="17">
        <v>27958</v>
      </c>
      <c r="AH1100" s="17">
        <v>2616</v>
      </c>
      <c r="AJ1100" s="17">
        <v>0</v>
      </c>
      <c r="AL1100" s="17">
        <v>0</v>
      </c>
      <c r="AN1100" s="17">
        <v>0</v>
      </c>
      <c r="AP1100" s="172">
        <v>0</v>
      </c>
      <c r="AR1100" s="17">
        <v>60812</v>
      </c>
      <c r="AT1100" s="17">
        <v>407440</v>
      </c>
      <c r="AV1100" s="185">
        <v>0</v>
      </c>
      <c r="AW1100" s="1" t="s">
        <v>5655</v>
      </c>
      <c r="AX1100" s="1" t="str">
        <f t="shared" si="17"/>
        <v>No</v>
      </c>
    </row>
    <row r="1101" spans="1:50" x14ac:dyDescent="0.2">
      <c r="A1101" s="1" t="s">
        <v>2003</v>
      </c>
      <c r="B1101" s="1" t="s">
        <v>519</v>
      </c>
      <c r="C1101" s="1" t="s">
        <v>50</v>
      </c>
      <c r="D1101" s="174" t="s">
        <v>2004</v>
      </c>
      <c r="E1101" s="177" t="s">
        <v>2005</v>
      </c>
      <c r="F1101" s="1" t="s">
        <v>242</v>
      </c>
      <c r="G1101" s="1" t="s">
        <v>229</v>
      </c>
      <c r="H1101" s="17">
        <v>0</v>
      </c>
      <c r="I1101" s="12">
        <v>42</v>
      </c>
      <c r="J1101" s="1" t="s">
        <v>11</v>
      </c>
      <c r="K1101" s="1" t="s">
        <v>8</v>
      </c>
      <c r="L1101" s="4">
        <v>6</v>
      </c>
      <c r="N1101" s="186">
        <v>0</v>
      </c>
      <c r="P1101" s="14">
        <v>9.7888999999999999</v>
      </c>
      <c r="R1101" s="14">
        <v>0</v>
      </c>
      <c r="T1101" s="14">
        <v>6.4077999999999999</v>
      </c>
      <c r="V1101" s="17">
        <v>0</v>
      </c>
      <c r="X1101" s="17">
        <v>0</v>
      </c>
      <c r="Z1101" s="17">
        <v>165706</v>
      </c>
      <c r="AB1101" s="17">
        <v>0</v>
      </c>
      <c r="AD1101" s="17">
        <v>0</v>
      </c>
      <c r="AF1101" s="17">
        <v>16928</v>
      </c>
      <c r="AH1101" s="17">
        <v>0</v>
      </c>
      <c r="AJ1101" s="17">
        <v>0</v>
      </c>
      <c r="AL1101" s="17">
        <v>0</v>
      </c>
      <c r="AN1101" s="17">
        <v>0</v>
      </c>
      <c r="AP1101" s="172">
        <v>0</v>
      </c>
      <c r="AR1101" s="17">
        <v>108472</v>
      </c>
      <c r="AT1101" s="17">
        <v>0</v>
      </c>
      <c r="AV1101" s="185">
        <v>0</v>
      </c>
      <c r="AW1101" s="1" t="s">
        <v>5655</v>
      </c>
      <c r="AX1101" s="1" t="str">
        <f t="shared" si="17"/>
        <v>No</v>
      </c>
    </row>
    <row r="1102" spans="1:50" x14ac:dyDescent="0.2">
      <c r="A1102" s="1" t="s">
        <v>3469</v>
      </c>
      <c r="B1102" s="1" t="s">
        <v>3470</v>
      </c>
      <c r="C1102" s="1" t="s">
        <v>89</v>
      </c>
      <c r="D1102" s="174" t="s">
        <v>3471</v>
      </c>
      <c r="E1102" s="177" t="s">
        <v>3472</v>
      </c>
      <c r="F1102" s="1" t="s">
        <v>194</v>
      </c>
      <c r="G1102" s="1" t="s">
        <v>229</v>
      </c>
      <c r="H1102" s="17">
        <v>0</v>
      </c>
      <c r="I1102" s="12">
        <v>42</v>
      </c>
      <c r="J1102" s="1" t="s">
        <v>10</v>
      </c>
      <c r="K1102" s="1" t="s">
        <v>8</v>
      </c>
      <c r="L1102" s="4">
        <v>40</v>
      </c>
      <c r="N1102" s="186">
        <v>0</v>
      </c>
      <c r="P1102" s="14">
        <v>26.144500000000001</v>
      </c>
      <c r="R1102" s="14">
        <v>0</v>
      </c>
      <c r="T1102" s="14">
        <v>2.7991999999999999</v>
      </c>
      <c r="V1102" s="17">
        <v>0</v>
      </c>
      <c r="X1102" s="17">
        <v>0</v>
      </c>
      <c r="Z1102" s="17">
        <v>1095718</v>
      </c>
      <c r="AB1102" s="17">
        <v>0</v>
      </c>
      <c r="AD1102" s="17">
        <v>0</v>
      </c>
      <c r="AF1102" s="17">
        <v>41910</v>
      </c>
      <c r="AH1102" s="17">
        <v>0</v>
      </c>
      <c r="AJ1102" s="17">
        <v>0</v>
      </c>
      <c r="AL1102" s="17">
        <v>0</v>
      </c>
      <c r="AN1102" s="17">
        <v>0</v>
      </c>
      <c r="AP1102" s="172">
        <v>0</v>
      </c>
      <c r="AR1102" s="17">
        <v>117315</v>
      </c>
      <c r="AT1102" s="17">
        <v>0</v>
      </c>
      <c r="AV1102" s="185">
        <v>0</v>
      </c>
      <c r="AW1102" s="1" t="s">
        <v>5655</v>
      </c>
      <c r="AX1102" s="1" t="str">
        <f t="shared" si="17"/>
        <v>No</v>
      </c>
    </row>
    <row r="1103" spans="1:50" x14ac:dyDescent="0.2">
      <c r="A1103" s="1" t="s">
        <v>6062</v>
      </c>
      <c r="B1103" s="1" t="s">
        <v>3539</v>
      </c>
      <c r="C1103" s="1" t="s">
        <v>89</v>
      </c>
      <c r="D1103" s="174" t="s">
        <v>3540</v>
      </c>
      <c r="E1103" s="177" t="s">
        <v>3541</v>
      </c>
      <c r="F1103" s="1" t="s">
        <v>260</v>
      </c>
      <c r="G1103" s="1" t="s">
        <v>229</v>
      </c>
      <c r="H1103" s="17">
        <v>0</v>
      </c>
      <c r="I1103" s="12">
        <v>41</v>
      </c>
      <c r="J1103" s="1" t="s">
        <v>10</v>
      </c>
      <c r="K1103" s="1" t="s">
        <v>8</v>
      </c>
      <c r="L1103" s="4">
        <v>40</v>
      </c>
      <c r="N1103" s="186">
        <v>0</v>
      </c>
      <c r="P1103" s="14">
        <v>18.454899999999999</v>
      </c>
      <c r="R1103" s="14">
        <v>0</v>
      </c>
      <c r="T1103" s="14">
        <v>1.5546</v>
      </c>
      <c r="V1103" s="17">
        <v>0</v>
      </c>
      <c r="X1103" s="17">
        <v>0</v>
      </c>
      <c r="Z1103" s="17">
        <v>1054992</v>
      </c>
      <c r="AB1103" s="17">
        <v>0</v>
      </c>
      <c r="AD1103" s="17">
        <v>0</v>
      </c>
      <c r="AF1103" s="17">
        <v>57166</v>
      </c>
      <c r="AH1103" s="17">
        <v>0</v>
      </c>
      <c r="AJ1103" s="17">
        <v>0</v>
      </c>
      <c r="AL1103" s="17">
        <v>0</v>
      </c>
      <c r="AN1103" s="17">
        <v>0</v>
      </c>
      <c r="AP1103" s="172">
        <v>0</v>
      </c>
      <c r="AR1103" s="17">
        <v>88871</v>
      </c>
      <c r="AT1103" s="17">
        <v>0</v>
      </c>
      <c r="AV1103" s="185">
        <v>0</v>
      </c>
      <c r="AW1103" s="1" t="s">
        <v>5655</v>
      </c>
      <c r="AX1103" s="1" t="str">
        <f t="shared" si="17"/>
        <v>No</v>
      </c>
    </row>
    <row r="1104" spans="1:50" x14ac:dyDescent="0.2">
      <c r="A1104" s="1" t="s">
        <v>725</v>
      </c>
      <c r="B1104" s="1" t="s">
        <v>726</v>
      </c>
      <c r="C1104" s="1" t="s">
        <v>80</v>
      </c>
      <c r="D1104" s="174">
        <v>34</v>
      </c>
      <c r="E1104" s="177">
        <v>34</v>
      </c>
      <c r="F1104" s="1" t="s">
        <v>196</v>
      </c>
      <c r="G1104" s="1" t="s">
        <v>192</v>
      </c>
      <c r="H1104" s="17">
        <v>154081</v>
      </c>
      <c r="I1104" s="12">
        <v>41</v>
      </c>
      <c r="J1104" s="1" t="s">
        <v>10</v>
      </c>
      <c r="K1104" s="1" t="s">
        <v>12</v>
      </c>
      <c r="L1104" s="4">
        <v>21</v>
      </c>
      <c r="N1104" s="186">
        <v>0</v>
      </c>
      <c r="P1104" s="14">
        <v>14.495900000000001</v>
      </c>
      <c r="R1104" s="14">
        <v>7.8352000000000004</v>
      </c>
      <c r="T1104" s="14">
        <v>1.6732</v>
      </c>
      <c r="V1104" s="17">
        <v>0</v>
      </c>
      <c r="X1104" s="17">
        <v>488667</v>
      </c>
      <c r="Z1104" s="17">
        <v>445893</v>
      </c>
      <c r="AB1104" s="17">
        <v>42774</v>
      </c>
      <c r="AD1104" s="17">
        <v>33227</v>
      </c>
      <c r="AF1104" s="17">
        <v>30760</v>
      </c>
      <c r="AH1104" s="17">
        <v>2467</v>
      </c>
      <c r="AJ1104" s="17">
        <v>0</v>
      </c>
      <c r="AL1104" s="17">
        <v>0</v>
      </c>
      <c r="AN1104" s="17">
        <v>0</v>
      </c>
      <c r="AP1104" s="172">
        <v>0</v>
      </c>
      <c r="AR1104" s="17">
        <v>51469</v>
      </c>
      <c r="AT1104" s="17">
        <v>403270</v>
      </c>
      <c r="AV1104" s="185">
        <v>0</v>
      </c>
      <c r="AW1104" s="1" t="s">
        <v>5655</v>
      </c>
      <c r="AX1104" s="1" t="str">
        <f t="shared" si="17"/>
        <v>No</v>
      </c>
    </row>
    <row r="1105" spans="1:50" x14ac:dyDescent="0.2">
      <c r="A1105" s="1" t="s">
        <v>6061</v>
      </c>
      <c r="B1105" s="1" t="s">
        <v>844</v>
      </c>
      <c r="C1105" s="1" t="s">
        <v>98</v>
      </c>
      <c r="D1105" s="174">
        <v>5096</v>
      </c>
      <c r="E1105" s="177">
        <v>50096</v>
      </c>
      <c r="F1105" s="1" t="s">
        <v>194</v>
      </c>
      <c r="G1105" s="1" t="s">
        <v>192</v>
      </c>
      <c r="H1105" s="17">
        <v>1376476</v>
      </c>
      <c r="I1105" s="12">
        <v>41</v>
      </c>
      <c r="J1105" s="1" t="s">
        <v>10</v>
      </c>
      <c r="K1105" s="1" t="s">
        <v>12</v>
      </c>
      <c r="L1105" s="4">
        <v>3</v>
      </c>
      <c r="N1105" s="186">
        <v>0</v>
      </c>
      <c r="P1105" s="14">
        <v>11.9534</v>
      </c>
      <c r="R1105" s="14">
        <v>6.8760000000000003</v>
      </c>
      <c r="T1105" s="14">
        <v>1.9403999999999999</v>
      </c>
      <c r="V1105" s="17">
        <v>0</v>
      </c>
      <c r="X1105" s="17">
        <v>17440</v>
      </c>
      <c r="Z1105" s="17">
        <v>17440</v>
      </c>
      <c r="AB1105" s="17">
        <v>0</v>
      </c>
      <c r="AD1105" s="17">
        <v>1459</v>
      </c>
      <c r="AF1105" s="17">
        <v>1459</v>
      </c>
      <c r="AH1105" s="17">
        <v>0</v>
      </c>
      <c r="AJ1105" s="17">
        <v>0</v>
      </c>
      <c r="AL1105" s="17">
        <v>0</v>
      </c>
      <c r="AN1105" s="17">
        <v>0</v>
      </c>
      <c r="AP1105" s="172">
        <v>0</v>
      </c>
      <c r="AR1105" s="17">
        <v>2831</v>
      </c>
      <c r="AT1105" s="17">
        <v>19466</v>
      </c>
      <c r="AV1105" s="185">
        <v>0</v>
      </c>
      <c r="AW1105" s="1" t="s">
        <v>5655</v>
      </c>
      <c r="AX1105" s="1" t="str">
        <f t="shared" si="17"/>
        <v>No</v>
      </c>
    </row>
    <row r="1106" spans="1:50" x14ac:dyDescent="0.2">
      <c r="A1106" s="1" t="s">
        <v>1006</v>
      </c>
      <c r="B1106" s="1" t="s">
        <v>1007</v>
      </c>
      <c r="C1106" s="1" t="s">
        <v>98</v>
      </c>
      <c r="D1106" s="174" t="s">
        <v>1008</v>
      </c>
      <c r="E1106" s="177">
        <v>55228</v>
      </c>
      <c r="F1106" s="1" t="s">
        <v>138</v>
      </c>
      <c r="G1106" s="1" t="s">
        <v>5273</v>
      </c>
      <c r="H1106" s="17">
        <v>0</v>
      </c>
      <c r="I1106" s="12">
        <v>41</v>
      </c>
      <c r="J1106" s="1" t="s">
        <v>11</v>
      </c>
      <c r="K1106" s="1" t="s">
        <v>8</v>
      </c>
      <c r="L1106" s="4">
        <v>8</v>
      </c>
      <c r="N1106" s="186">
        <v>0</v>
      </c>
      <c r="P1106" s="14">
        <v>21.912199999999999</v>
      </c>
      <c r="R1106" s="14">
        <v>0</v>
      </c>
      <c r="T1106" s="14">
        <v>2.3300999999999998</v>
      </c>
      <c r="V1106" s="17">
        <v>0</v>
      </c>
      <c r="X1106" s="17">
        <v>0</v>
      </c>
      <c r="Z1106" s="17">
        <v>411533</v>
      </c>
      <c r="AB1106" s="17">
        <v>0</v>
      </c>
      <c r="AD1106" s="17">
        <v>0</v>
      </c>
      <c r="AF1106" s="17">
        <v>18781</v>
      </c>
      <c r="AH1106" s="17">
        <v>0</v>
      </c>
      <c r="AJ1106" s="17">
        <v>0</v>
      </c>
      <c r="AL1106" s="17">
        <v>0</v>
      </c>
      <c r="AN1106" s="17">
        <v>0</v>
      </c>
      <c r="AP1106" s="172">
        <v>0</v>
      </c>
      <c r="AR1106" s="17">
        <v>43762</v>
      </c>
      <c r="AT1106" s="17">
        <v>0</v>
      </c>
      <c r="AV1106" s="185">
        <v>0</v>
      </c>
      <c r="AW1106" s="1" t="s">
        <v>5655</v>
      </c>
      <c r="AX1106" s="1" t="str">
        <f t="shared" si="17"/>
        <v>No</v>
      </c>
    </row>
    <row r="1107" spans="1:50" x14ac:dyDescent="0.2">
      <c r="A1107" s="1" t="s">
        <v>5017</v>
      </c>
      <c r="B1107" s="1" t="s">
        <v>1036</v>
      </c>
      <c r="C1107" s="1" t="s">
        <v>94</v>
      </c>
      <c r="D1107" s="174" t="s">
        <v>5018</v>
      </c>
      <c r="E1107" s="177" t="s">
        <v>5019</v>
      </c>
      <c r="F1107" s="1" t="s">
        <v>196</v>
      </c>
      <c r="G1107" s="1" t="s">
        <v>229</v>
      </c>
      <c r="H1107" s="17">
        <v>0</v>
      </c>
      <c r="I1107" s="12">
        <v>41</v>
      </c>
      <c r="J1107" s="1" t="s">
        <v>11</v>
      </c>
      <c r="K1107" s="1" t="s">
        <v>8</v>
      </c>
      <c r="L1107" s="4">
        <v>11</v>
      </c>
      <c r="N1107" s="186">
        <v>0</v>
      </c>
      <c r="P1107" s="14">
        <v>18.0061</v>
      </c>
      <c r="R1107" s="14">
        <v>0</v>
      </c>
      <c r="T1107" s="14">
        <v>10.815099999999999</v>
      </c>
      <c r="V1107" s="17">
        <v>0</v>
      </c>
      <c r="X1107" s="17">
        <v>0</v>
      </c>
      <c r="Z1107" s="17">
        <v>614062</v>
      </c>
      <c r="AB1107" s="17">
        <v>0</v>
      </c>
      <c r="AD1107" s="17">
        <v>0</v>
      </c>
      <c r="AF1107" s="17">
        <v>34103</v>
      </c>
      <c r="AH1107" s="17">
        <v>0</v>
      </c>
      <c r="AJ1107" s="17">
        <v>0</v>
      </c>
      <c r="AL1107" s="17">
        <v>0</v>
      </c>
      <c r="AN1107" s="17">
        <v>0</v>
      </c>
      <c r="AP1107" s="172">
        <v>0</v>
      </c>
      <c r="AR1107" s="17">
        <v>368829</v>
      </c>
      <c r="AT1107" s="17">
        <v>0</v>
      </c>
      <c r="AV1107" s="185">
        <v>0</v>
      </c>
      <c r="AW1107" s="1" t="s">
        <v>5655</v>
      </c>
      <c r="AX1107" s="1" t="str">
        <f t="shared" si="17"/>
        <v>No</v>
      </c>
    </row>
    <row r="1108" spans="1:50" x14ac:dyDescent="0.2">
      <c r="A1108" s="1" t="s">
        <v>671</v>
      </c>
      <c r="B1108" s="1" t="s">
        <v>665</v>
      </c>
      <c r="C1108" s="1" t="s">
        <v>66</v>
      </c>
      <c r="D1108" s="174">
        <v>2166</v>
      </c>
      <c r="E1108" s="177">
        <v>20166</v>
      </c>
      <c r="F1108" s="1" t="s">
        <v>208</v>
      </c>
      <c r="G1108" s="1" t="s">
        <v>192</v>
      </c>
      <c r="H1108" s="17">
        <v>18351295</v>
      </c>
      <c r="I1108" s="12">
        <v>41</v>
      </c>
      <c r="J1108" s="1" t="s">
        <v>11</v>
      </c>
      <c r="K1108" s="1" t="s">
        <v>8</v>
      </c>
      <c r="L1108" s="4">
        <v>41</v>
      </c>
      <c r="N1108" s="186">
        <v>0</v>
      </c>
      <c r="P1108" s="14">
        <v>8.6439000000000004</v>
      </c>
      <c r="R1108" s="14">
        <v>2.464</v>
      </c>
      <c r="T1108" s="14">
        <v>42.787599999999998</v>
      </c>
      <c r="V1108" s="17">
        <v>1443985</v>
      </c>
      <c r="X1108" s="17">
        <v>1596020</v>
      </c>
      <c r="Z1108" s="17">
        <v>1375845</v>
      </c>
      <c r="AB1108" s="17">
        <v>220175</v>
      </c>
      <c r="AD1108" s="17">
        <v>178524</v>
      </c>
      <c r="AF1108" s="17">
        <v>159169</v>
      </c>
      <c r="AH1108" s="17">
        <v>19355</v>
      </c>
      <c r="AJ1108" s="17">
        <v>0</v>
      </c>
      <c r="AL1108" s="17">
        <v>0</v>
      </c>
      <c r="AN1108" s="17">
        <v>0</v>
      </c>
      <c r="AP1108" s="172">
        <v>0</v>
      </c>
      <c r="AR1108" s="17">
        <v>6810464</v>
      </c>
      <c r="AT1108" s="17">
        <v>16781260</v>
      </c>
      <c r="AV1108" s="185">
        <v>56</v>
      </c>
      <c r="AW1108" s="1" t="s">
        <v>5655</v>
      </c>
      <c r="AX1108" s="1" t="str">
        <f t="shared" si="17"/>
        <v>No</v>
      </c>
    </row>
    <row r="1109" spans="1:50" x14ac:dyDescent="0.2">
      <c r="A1109" s="1" t="s">
        <v>1286</v>
      </c>
      <c r="B1109" s="1" t="s">
        <v>1287</v>
      </c>
      <c r="C1109" s="1" t="s">
        <v>20</v>
      </c>
      <c r="D1109" s="174">
        <v>9232</v>
      </c>
      <c r="E1109" s="177">
        <v>90232</v>
      </c>
      <c r="F1109" s="1" t="s">
        <v>196</v>
      </c>
      <c r="G1109" s="1" t="s">
        <v>192</v>
      </c>
      <c r="H1109" s="17">
        <v>165074</v>
      </c>
      <c r="I1109" s="12">
        <v>41</v>
      </c>
      <c r="J1109" s="1" t="s">
        <v>11</v>
      </c>
      <c r="K1109" s="1" t="s">
        <v>12</v>
      </c>
      <c r="L1109" s="4">
        <v>21</v>
      </c>
      <c r="N1109" s="186">
        <v>0</v>
      </c>
      <c r="P1109" s="14">
        <v>10.7919</v>
      </c>
      <c r="R1109" s="14">
        <v>2.8197999999999999</v>
      </c>
      <c r="T1109" s="14">
        <v>11.487</v>
      </c>
      <c r="V1109" s="17">
        <v>642639</v>
      </c>
      <c r="X1109" s="17">
        <v>746798</v>
      </c>
      <c r="Z1109" s="17">
        <v>640186</v>
      </c>
      <c r="AB1109" s="17">
        <v>106612</v>
      </c>
      <c r="AD1109" s="17">
        <v>63816</v>
      </c>
      <c r="AF1109" s="17">
        <v>59321</v>
      </c>
      <c r="AH1109" s="17">
        <v>4495</v>
      </c>
      <c r="AJ1109" s="17">
        <v>0</v>
      </c>
      <c r="AL1109" s="17">
        <v>0</v>
      </c>
      <c r="AN1109" s="17">
        <v>0</v>
      </c>
      <c r="AP1109" s="172">
        <v>0</v>
      </c>
      <c r="AR1109" s="17">
        <v>681420</v>
      </c>
      <c r="AT1109" s="17">
        <v>1921459</v>
      </c>
      <c r="AV1109" s="185">
        <v>122.4</v>
      </c>
      <c r="AW1109" s="1" t="s">
        <v>5655</v>
      </c>
      <c r="AX1109" s="1" t="str">
        <f t="shared" si="17"/>
        <v>No</v>
      </c>
    </row>
    <row r="1110" spans="1:50" x14ac:dyDescent="0.2">
      <c r="A1110" s="1" t="s">
        <v>3141</v>
      </c>
      <c r="B1110" s="1" t="s">
        <v>548</v>
      </c>
      <c r="C1110" s="1" t="s">
        <v>45</v>
      </c>
      <c r="D1110" s="174" t="s">
        <v>3142</v>
      </c>
      <c r="E1110" s="177" t="s">
        <v>3143</v>
      </c>
      <c r="F1110" s="1" t="s">
        <v>196</v>
      </c>
      <c r="G1110" s="1" t="s">
        <v>229</v>
      </c>
      <c r="H1110" s="17">
        <v>0</v>
      </c>
      <c r="I1110" s="12">
        <v>41</v>
      </c>
      <c r="J1110" s="1" t="s">
        <v>10</v>
      </c>
      <c r="K1110" s="1" t="s">
        <v>8</v>
      </c>
      <c r="L1110" s="4">
        <v>41</v>
      </c>
      <c r="N1110" s="186">
        <v>0</v>
      </c>
      <c r="P1110" s="14">
        <v>15.100899999999999</v>
      </c>
      <c r="R1110" s="14">
        <v>0</v>
      </c>
      <c r="T1110" s="14">
        <v>2.7549999999999999</v>
      </c>
      <c r="V1110" s="17">
        <v>0</v>
      </c>
      <c r="X1110" s="17">
        <v>0</v>
      </c>
      <c r="Z1110" s="17">
        <v>571282</v>
      </c>
      <c r="AB1110" s="17">
        <v>0</v>
      </c>
      <c r="AD1110" s="17">
        <v>0</v>
      </c>
      <c r="AF1110" s="17">
        <v>37831</v>
      </c>
      <c r="AH1110" s="17">
        <v>0</v>
      </c>
      <c r="AJ1110" s="17">
        <v>0</v>
      </c>
      <c r="AL1110" s="17">
        <v>0</v>
      </c>
      <c r="AN1110" s="17">
        <v>0</v>
      </c>
      <c r="AP1110" s="172">
        <v>0</v>
      </c>
      <c r="AR1110" s="17">
        <v>104224</v>
      </c>
      <c r="AT1110" s="17">
        <v>0</v>
      </c>
      <c r="AV1110" s="185">
        <v>0</v>
      </c>
      <c r="AW1110" s="1" t="s">
        <v>5655</v>
      </c>
      <c r="AX1110" s="1" t="str">
        <f t="shared" si="17"/>
        <v>No</v>
      </c>
    </row>
    <row r="1111" spans="1:50" x14ac:dyDescent="0.2">
      <c r="A1111" s="1" t="s">
        <v>5560</v>
      </c>
      <c r="B1111" s="1" t="s">
        <v>408</v>
      </c>
      <c r="C1111" s="1" t="s">
        <v>20</v>
      </c>
      <c r="D1111" s="174">
        <v>9088</v>
      </c>
      <c r="E1111" s="177">
        <v>90088</v>
      </c>
      <c r="F1111" s="1" t="s">
        <v>196</v>
      </c>
      <c r="G1111" s="1" t="s">
        <v>192</v>
      </c>
      <c r="H1111" s="17">
        <v>83913</v>
      </c>
      <c r="I1111" s="12">
        <v>41</v>
      </c>
      <c r="J1111" s="1" t="s">
        <v>11</v>
      </c>
      <c r="K1111" s="1" t="s">
        <v>12</v>
      </c>
      <c r="L1111" s="4">
        <v>24</v>
      </c>
      <c r="N1111" s="186">
        <v>0</v>
      </c>
      <c r="P1111" s="14">
        <v>15.919600000000001</v>
      </c>
      <c r="R1111" s="14">
        <v>7.2</v>
      </c>
      <c r="T1111" s="14">
        <v>13.283300000000001</v>
      </c>
      <c r="V1111" s="17">
        <v>1086142</v>
      </c>
      <c r="X1111" s="17">
        <v>1126619</v>
      </c>
      <c r="Z1111" s="17">
        <v>1081022</v>
      </c>
      <c r="AB1111" s="17">
        <v>45597</v>
      </c>
      <c r="AD1111" s="17">
        <v>83954</v>
      </c>
      <c r="AF1111" s="17">
        <v>67905</v>
      </c>
      <c r="AH1111" s="17">
        <v>16049</v>
      </c>
      <c r="AJ1111" s="17">
        <v>0</v>
      </c>
      <c r="AL1111" s="17">
        <v>0</v>
      </c>
      <c r="AN1111" s="17">
        <v>0</v>
      </c>
      <c r="AP1111" s="172">
        <v>0</v>
      </c>
      <c r="AR1111" s="17">
        <v>902000</v>
      </c>
      <c r="AT1111" s="17">
        <v>6494400</v>
      </c>
      <c r="AV1111" s="185">
        <v>160.4</v>
      </c>
      <c r="AW1111" s="1" t="s">
        <v>5655</v>
      </c>
      <c r="AX1111" s="1" t="str">
        <f t="shared" si="17"/>
        <v>No</v>
      </c>
    </row>
    <row r="1112" spans="1:50" x14ac:dyDescent="0.2">
      <c r="A1112" s="1" t="s">
        <v>6063</v>
      </c>
      <c r="B1112" s="1" t="s">
        <v>230</v>
      </c>
      <c r="C1112" s="1" t="s">
        <v>77</v>
      </c>
      <c r="D1112" s="174">
        <v>5165</v>
      </c>
      <c r="E1112" s="177">
        <v>50165</v>
      </c>
      <c r="F1112" s="1" t="s">
        <v>194</v>
      </c>
      <c r="G1112" s="1" t="s">
        <v>192</v>
      </c>
      <c r="H1112" s="17">
        <v>724091</v>
      </c>
      <c r="I1112" s="12">
        <v>41</v>
      </c>
      <c r="J1112" s="1" t="s">
        <v>10</v>
      </c>
      <c r="K1112" s="1" t="s">
        <v>12</v>
      </c>
      <c r="L1112" s="4">
        <v>41</v>
      </c>
      <c r="N1112" s="186">
        <v>0</v>
      </c>
      <c r="P1112" s="14">
        <v>16.461300000000001</v>
      </c>
      <c r="R1112" s="14">
        <v>10.0823</v>
      </c>
      <c r="T1112" s="14">
        <v>2.6156000000000001</v>
      </c>
      <c r="V1112" s="17">
        <v>0</v>
      </c>
      <c r="X1112" s="17">
        <v>1416356</v>
      </c>
      <c r="Z1112" s="17">
        <v>1137989</v>
      </c>
      <c r="AB1112" s="17">
        <v>278367</v>
      </c>
      <c r="AD1112" s="17">
        <v>82736</v>
      </c>
      <c r="AF1112" s="17">
        <v>69131</v>
      </c>
      <c r="AH1112" s="17">
        <v>13605</v>
      </c>
      <c r="AJ1112" s="17">
        <v>0</v>
      </c>
      <c r="AL1112" s="17">
        <v>0</v>
      </c>
      <c r="AN1112" s="17">
        <v>0</v>
      </c>
      <c r="AP1112" s="172">
        <v>0</v>
      </c>
      <c r="AR1112" s="17">
        <v>180822</v>
      </c>
      <c r="AT1112" s="17">
        <v>1823104</v>
      </c>
      <c r="AV1112" s="185">
        <v>0</v>
      </c>
      <c r="AW1112" s="1" t="s">
        <v>5655</v>
      </c>
      <c r="AX1112" s="1" t="str">
        <f t="shared" si="17"/>
        <v>No</v>
      </c>
    </row>
    <row r="1113" spans="1:50" x14ac:dyDescent="0.2">
      <c r="A1113" s="1" t="s">
        <v>6060</v>
      </c>
      <c r="B1113" s="1" t="s">
        <v>1451</v>
      </c>
      <c r="C1113" s="1" t="s">
        <v>54</v>
      </c>
      <c r="D1113" s="174" t="s">
        <v>1515</v>
      </c>
      <c r="E1113" s="177" t="s">
        <v>1516</v>
      </c>
      <c r="F1113" s="1" t="s">
        <v>242</v>
      </c>
      <c r="G1113" s="1" t="s">
        <v>229</v>
      </c>
      <c r="H1113" s="17">
        <v>0</v>
      </c>
      <c r="I1113" s="12">
        <v>41</v>
      </c>
      <c r="J1113" s="1" t="s">
        <v>11</v>
      </c>
      <c r="K1113" s="1" t="s">
        <v>8</v>
      </c>
      <c r="L1113" s="4">
        <v>36</v>
      </c>
      <c r="N1113" s="186">
        <v>0</v>
      </c>
      <c r="P1113" s="14">
        <v>14.208</v>
      </c>
      <c r="R1113" s="14">
        <v>0</v>
      </c>
      <c r="T1113" s="14">
        <v>16.164100000000001</v>
      </c>
      <c r="V1113" s="17">
        <v>0</v>
      </c>
      <c r="X1113" s="17">
        <v>0</v>
      </c>
      <c r="Z1113" s="17">
        <v>519673</v>
      </c>
      <c r="AB1113" s="17">
        <v>0</v>
      </c>
      <c r="AD1113" s="17">
        <v>0</v>
      </c>
      <c r="AF1113" s="17">
        <v>36576</v>
      </c>
      <c r="AH1113" s="17">
        <v>0</v>
      </c>
      <c r="AJ1113" s="17">
        <v>0</v>
      </c>
      <c r="AL1113" s="17">
        <v>0</v>
      </c>
      <c r="AN1113" s="17">
        <v>0</v>
      </c>
      <c r="AP1113" s="172">
        <v>0</v>
      </c>
      <c r="AR1113" s="17">
        <v>591217</v>
      </c>
      <c r="AT1113" s="17">
        <v>0</v>
      </c>
      <c r="AV1113" s="185">
        <v>0</v>
      </c>
      <c r="AW1113" s="1" t="s">
        <v>5655</v>
      </c>
      <c r="AX1113" s="1" t="str">
        <f t="shared" si="17"/>
        <v>No</v>
      </c>
    </row>
    <row r="1114" spans="1:50" x14ac:dyDescent="0.2">
      <c r="A1114" s="1" t="s">
        <v>6059</v>
      </c>
      <c r="B1114" s="1" t="s">
        <v>281</v>
      </c>
      <c r="C1114" s="1" t="s">
        <v>53</v>
      </c>
      <c r="D1114" s="174" t="s">
        <v>5666</v>
      </c>
      <c r="E1114" s="177">
        <v>30129</v>
      </c>
      <c r="F1114" s="1" t="s">
        <v>194</v>
      </c>
      <c r="G1114" s="1" t="s">
        <v>192</v>
      </c>
      <c r="H1114" s="17">
        <v>2203663</v>
      </c>
      <c r="I1114" s="12">
        <v>41</v>
      </c>
      <c r="J1114" s="1" t="s">
        <v>11</v>
      </c>
      <c r="K1114" s="1" t="s">
        <v>12</v>
      </c>
      <c r="L1114" s="4">
        <v>5</v>
      </c>
      <c r="N1114" s="186">
        <v>0</v>
      </c>
      <c r="P1114" s="14">
        <v>16.236499999999999</v>
      </c>
      <c r="R1114" s="14">
        <v>8.9383999999999997</v>
      </c>
      <c r="S1114" s="12" t="s">
        <v>101</v>
      </c>
      <c r="T1114" s="14">
        <v>8.5104000000000006</v>
      </c>
      <c r="V1114" s="17">
        <v>350125</v>
      </c>
      <c r="X1114" s="17">
        <v>366798</v>
      </c>
      <c r="Z1114" s="17">
        <v>324714</v>
      </c>
      <c r="AB1114" s="17">
        <v>42084</v>
      </c>
      <c r="AC1114" s="12" t="s">
        <v>101</v>
      </c>
      <c r="AD1114" s="17">
        <v>23156</v>
      </c>
      <c r="AF1114" s="17">
        <v>19999</v>
      </c>
      <c r="AH1114" s="17">
        <v>3157</v>
      </c>
      <c r="AJ1114" s="17">
        <v>0</v>
      </c>
      <c r="AL1114" s="17">
        <v>0</v>
      </c>
      <c r="AN1114" s="17">
        <v>0</v>
      </c>
      <c r="AP1114" s="172">
        <v>0</v>
      </c>
      <c r="AR1114" s="17">
        <v>170200</v>
      </c>
      <c r="AT1114" s="17">
        <v>1521318</v>
      </c>
      <c r="AU1114" s="1" t="s">
        <v>101</v>
      </c>
      <c r="AV1114" s="185">
        <v>69</v>
      </c>
      <c r="AW1114" s="1" t="s">
        <v>5655</v>
      </c>
      <c r="AX1114" s="1" t="str">
        <f t="shared" si="17"/>
        <v>Yes</v>
      </c>
    </row>
    <row r="1115" spans="1:50" x14ac:dyDescent="0.2">
      <c r="A1115" s="1" t="s">
        <v>6061</v>
      </c>
      <c r="B1115" s="1" t="s">
        <v>844</v>
      </c>
      <c r="C1115" s="1" t="s">
        <v>98</v>
      </c>
      <c r="D1115" s="174">
        <v>5096</v>
      </c>
      <c r="E1115" s="177">
        <v>50096</v>
      </c>
      <c r="F1115" s="1" t="s">
        <v>194</v>
      </c>
      <c r="G1115" s="1" t="s">
        <v>192</v>
      </c>
      <c r="H1115" s="17">
        <v>1376476</v>
      </c>
      <c r="I1115" s="12">
        <v>41</v>
      </c>
      <c r="J1115" s="1" t="s">
        <v>10</v>
      </c>
      <c r="K1115" s="1" t="s">
        <v>8</v>
      </c>
      <c r="L1115" s="4">
        <v>5</v>
      </c>
      <c r="N1115" s="186">
        <v>0</v>
      </c>
      <c r="P1115" s="14">
        <v>11.764799999999999</v>
      </c>
      <c r="R1115" s="14">
        <v>5.468</v>
      </c>
      <c r="T1115" s="14">
        <v>2.2078000000000002</v>
      </c>
      <c r="V1115" s="17">
        <v>0</v>
      </c>
      <c r="X1115" s="17">
        <v>77255</v>
      </c>
      <c r="Z1115" s="17">
        <v>63424</v>
      </c>
      <c r="AB1115" s="17">
        <v>13831</v>
      </c>
      <c r="AD1115" s="17">
        <v>6206</v>
      </c>
      <c r="AF1115" s="17">
        <v>5391</v>
      </c>
      <c r="AH1115" s="17">
        <v>815</v>
      </c>
      <c r="AJ1115" s="17">
        <v>0</v>
      </c>
      <c r="AL1115" s="17">
        <v>0</v>
      </c>
      <c r="AN1115" s="17">
        <v>0</v>
      </c>
      <c r="AP1115" s="172">
        <v>0</v>
      </c>
      <c r="AR1115" s="17">
        <v>11902</v>
      </c>
      <c r="AT1115" s="17">
        <v>65080</v>
      </c>
      <c r="AV1115" s="185">
        <v>0</v>
      </c>
      <c r="AW1115" s="1" t="s">
        <v>5655</v>
      </c>
      <c r="AX1115" s="1" t="str">
        <f t="shared" si="17"/>
        <v>No</v>
      </c>
    </row>
    <row r="1116" spans="1:50" x14ac:dyDescent="0.2">
      <c r="A1116" s="1" t="s">
        <v>5017</v>
      </c>
      <c r="B1116" s="1" t="s">
        <v>1036</v>
      </c>
      <c r="C1116" s="1" t="s">
        <v>94</v>
      </c>
      <c r="D1116" s="174" t="s">
        <v>5018</v>
      </c>
      <c r="E1116" s="177" t="s">
        <v>5019</v>
      </c>
      <c r="F1116" s="1" t="s">
        <v>196</v>
      </c>
      <c r="G1116" s="1" t="s">
        <v>229</v>
      </c>
      <c r="H1116" s="17">
        <v>0</v>
      </c>
      <c r="I1116" s="12">
        <v>41</v>
      </c>
      <c r="J1116" s="1" t="s">
        <v>22</v>
      </c>
      <c r="K1116" s="1" t="s">
        <v>8</v>
      </c>
      <c r="L1116" s="4">
        <v>3</v>
      </c>
      <c r="N1116" s="186">
        <v>0</v>
      </c>
      <c r="P1116" s="14">
        <v>22.738800000000001</v>
      </c>
      <c r="R1116" s="14">
        <v>0</v>
      </c>
      <c r="T1116" s="14">
        <v>6.7992999999999997</v>
      </c>
      <c r="V1116" s="17">
        <v>0</v>
      </c>
      <c r="X1116" s="17">
        <v>0</v>
      </c>
      <c r="Z1116" s="17">
        <v>90523</v>
      </c>
      <c r="AB1116" s="17">
        <v>0</v>
      </c>
      <c r="AD1116" s="17">
        <v>0</v>
      </c>
      <c r="AF1116" s="17">
        <v>3981</v>
      </c>
      <c r="AH1116" s="17">
        <v>0</v>
      </c>
      <c r="AJ1116" s="17">
        <v>0</v>
      </c>
      <c r="AL1116" s="17">
        <v>0</v>
      </c>
      <c r="AN1116" s="17">
        <v>0</v>
      </c>
      <c r="AP1116" s="172">
        <v>0</v>
      </c>
      <c r="AR1116" s="17">
        <v>27068</v>
      </c>
      <c r="AT1116" s="17">
        <v>0</v>
      </c>
      <c r="AV1116" s="185">
        <v>0</v>
      </c>
      <c r="AW1116" s="1" t="s">
        <v>5655</v>
      </c>
      <c r="AX1116" s="1" t="str">
        <f t="shared" si="17"/>
        <v>No</v>
      </c>
    </row>
    <row r="1117" spans="1:50" x14ac:dyDescent="0.2">
      <c r="A1117" s="1" t="s">
        <v>1006</v>
      </c>
      <c r="B1117" s="1" t="s">
        <v>1007</v>
      </c>
      <c r="C1117" s="1" t="s">
        <v>98</v>
      </c>
      <c r="D1117" s="174" t="s">
        <v>1008</v>
      </c>
      <c r="E1117" s="177">
        <v>55228</v>
      </c>
      <c r="F1117" s="1" t="s">
        <v>138</v>
      </c>
      <c r="G1117" s="1" t="s">
        <v>5273</v>
      </c>
      <c r="H1117" s="17">
        <v>0</v>
      </c>
      <c r="I1117" s="12">
        <v>41</v>
      </c>
      <c r="J1117" s="1" t="s">
        <v>10</v>
      </c>
      <c r="K1117" s="1" t="s">
        <v>8</v>
      </c>
      <c r="L1117" s="4">
        <v>33</v>
      </c>
      <c r="N1117" s="186">
        <v>0</v>
      </c>
      <c r="P1117" s="14">
        <v>22.803799999999999</v>
      </c>
      <c r="R1117" s="14">
        <v>0</v>
      </c>
      <c r="T1117" s="14">
        <v>2.6577000000000002</v>
      </c>
      <c r="V1117" s="17">
        <v>0</v>
      </c>
      <c r="X1117" s="17">
        <v>0</v>
      </c>
      <c r="Z1117" s="17">
        <v>1091346</v>
      </c>
      <c r="AB1117" s="17">
        <v>0</v>
      </c>
      <c r="AD1117" s="17">
        <v>0</v>
      </c>
      <c r="AF1117" s="17">
        <v>47858</v>
      </c>
      <c r="AH1117" s="17">
        <v>0</v>
      </c>
      <c r="AJ1117" s="17">
        <v>0</v>
      </c>
      <c r="AL1117" s="17">
        <v>0</v>
      </c>
      <c r="AN1117" s="17">
        <v>0</v>
      </c>
      <c r="AP1117" s="172">
        <v>0</v>
      </c>
      <c r="AR1117" s="17">
        <v>127190</v>
      </c>
      <c r="AT1117" s="17">
        <v>0</v>
      </c>
      <c r="AV1117" s="185">
        <v>0</v>
      </c>
      <c r="AW1117" s="1" t="s">
        <v>5655</v>
      </c>
      <c r="AX1117" s="1" t="str">
        <f t="shared" si="17"/>
        <v>No</v>
      </c>
    </row>
    <row r="1118" spans="1:50" x14ac:dyDescent="0.2">
      <c r="A1118" s="1" t="s">
        <v>5017</v>
      </c>
      <c r="B1118" s="1" t="s">
        <v>1036</v>
      </c>
      <c r="C1118" s="1" t="s">
        <v>94</v>
      </c>
      <c r="D1118" s="174" t="s">
        <v>5018</v>
      </c>
      <c r="E1118" s="177" t="s">
        <v>5019</v>
      </c>
      <c r="F1118" s="1" t="s">
        <v>196</v>
      </c>
      <c r="G1118" s="1" t="s">
        <v>229</v>
      </c>
      <c r="H1118" s="17">
        <v>0</v>
      </c>
      <c r="I1118" s="12">
        <v>41</v>
      </c>
      <c r="J1118" s="1" t="s">
        <v>10</v>
      </c>
      <c r="K1118" s="1" t="s">
        <v>8</v>
      </c>
      <c r="L1118" s="4">
        <v>18</v>
      </c>
      <c r="N1118" s="186">
        <v>0</v>
      </c>
      <c r="P1118" s="14">
        <v>15.4374</v>
      </c>
      <c r="R1118" s="14">
        <v>0</v>
      </c>
      <c r="T1118" s="14">
        <v>1.9019999999999999</v>
      </c>
      <c r="V1118" s="17">
        <v>0</v>
      </c>
      <c r="X1118" s="17">
        <v>0</v>
      </c>
      <c r="Z1118" s="17">
        <v>343898</v>
      </c>
      <c r="AB1118" s="17">
        <v>0</v>
      </c>
      <c r="AD1118" s="17">
        <v>0</v>
      </c>
      <c r="AF1118" s="17">
        <v>22277</v>
      </c>
      <c r="AH1118" s="17">
        <v>0</v>
      </c>
      <c r="AJ1118" s="17">
        <v>0</v>
      </c>
      <c r="AL1118" s="17">
        <v>0</v>
      </c>
      <c r="AN1118" s="17">
        <v>0</v>
      </c>
      <c r="AP1118" s="172">
        <v>0</v>
      </c>
      <c r="AR1118" s="17">
        <v>42370</v>
      </c>
      <c r="AT1118" s="17">
        <v>0</v>
      </c>
      <c r="AV1118" s="185">
        <v>0</v>
      </c>
      <c r="AW1118" s="1" t="s">
        <v>5655</v>
      </c>
      <c r="AX1118" s="1" t="str">
        <f t="shared" si="17"/>
        <v>No</v>
      </c>
    </row>
    <row r="1119" spans="1:50" x14ac:dyDescent="0.2">
      <c r="A1119" s="1" t="s">
        <v>1286</v>
      </c>
      <c r="B1119" s="1" t="s">
        <v>1287</v>
      </c>
      <c r="C1119" s="1" t="s">
        <v>20</v>
      </c>
      <c r="D1119" s="174">
        <v>9232</v>
      </c>
      <c r="E1119" s="177">
        <v>90232</v>
      </c>
      <c r="F1119" s="1" t="s">
        <v>196</v>
      </c>
      <c r="G1119" s="1" t="s">
        <v>192</v>
      </c>
      <c r="H1119" s="17">
        <v>165074</v>
      </c>
      <c r="I1119" s="12">
        <v>41</v>
      </c>
      <c r="J1119" s="1" t="s">
        <v>10</v>
      </c>
      <c r="K1119" s="1" t="s">
        <v>12</v>
      </c>
      <c r="L1119" s="4">
        <v>8</v>
      </c>
      <c r="N1119" s="186">
        <v>0</v>
      </c>
      <c r="P1119" s="14">
        <v>10.2807</v>
      </c>
      <c r="R1119" s="14">
        <v>4.7481999999999998</v>
      </c>
      <c r="T1119" s="14">
        <v>2.1261999999999999</v>
      </c>
      <c r="V1119" s="17">
        <v>0</v>
      </c>
      <c r="X1119" s="17">
        <v>178810</v>
      </c>
      <c r="Z1119" s="17">
        <v>142768</v>
      </c>
      <c r="AB1119" s="17">
        <v>36042</v>
      </c>
      <c r="AD1119" s="17">
        <v>18016</v>
      </c>
      <c r="AF1119" s="17">
        <v>13887</v>
      </c>
      <c r="AH1119" s="17">
        <v>4129</v>
      </c>
      <c r="AJ1119" s="17">
        <v>0</v>
      </c>
      <c r="AL1119" s="17">
        <v>0</v>
      </c>
      <c r="AN1119" s="17">
        <v>0</v>
      </c>
      <c r="AP1119" s="172">
        <v>0</v>
      </c>
      <c r="AR1119" s="17">
        <v>29527</v>
      </c>
      <c r="AT1119" s="17">
        <v>140199</v>
      </c>
      <c r="AV1119" s="185">
        <v>0</v>
      </c>
      <c r="AW1119" s="1" t="s">
        <v>5655</v>
      </c>
      <c r="AX1119" s="1" t="str">
        <f t="shared" si="17"/>
        <v>No</v>
      </c>
    </row>
    <row r="1120" spans="1:50" x14ac:dyDescent="0.2">
      <c r="A1120" s="1" t="s">
        <v>5560</v>
      </c>
      <c r="B1120" s="1" t="s">
        <v>408</v>
      </c>
      <c r="C1120" s="1" t="s">
        <v>20</v>
      </c>
      <c r="D1120" s="174">
        <v>9088</v>
      </c>
      <c r="E1120" s="177">
        <v>90088</v>
      </c>
      <c r="F1120" s="1" t="s">
        <v>196</v>
      </c>
      <c r="G1120" s="1" t="s">
        <v>192</v>
      </c>
      <c r="H1120" s="17">
        <v>83913</v>
      </c>
      <c r="I1120" s="12">
        <v>41</v>
      </c>
      <c r="J1120" s="1" t="s">
        <v>10</v>
      </c>
      <c r="K1120" s="1" t="s">
        <v>12</v>
      </c>
      <c r="L1120" s="4">
        <v>10</v>
      </c>
      <c r="N1120" s="186">
        <v>0</v>
      </c>
      <c r="P1120" s="14">
        <v>8.6362000000000005</v>
      </c>
      <c r="R1120" s="14">
        <v>7.1</v>
      </c>
      <c r="T1120" s="14">
        <v>3.5596000000000001</v>
      </c>
      <c r="V1120" s="17">
        <v>0</v>
      </c>
      <c r="X1120" s="17">
        <v>299709</v>
      </c>
      <c r="Z1120" s="17">
        <v>241589</v>
      </c>
      <c r="AB1120" s="17">
        <v>58120</v>
      </c>
      <c r="AD1120" s="17">
        <v>32864</v>
      </c>
      <c r="AF1120" s="17">
        <v>27974</v>
      </c>
      <c r="AH1120" s="17">
        <v>4890</v>
      </c>
      <c r="AJ1120" s="17">
        <v>0</v>
      </c>
      <c r="AL1120" s="17">
        <v>0</v>
      </c>
      <c r="AN1120" s="17">
        <v>0</v>
      </c>
      <c r="AP1120" s="172">
        <v>0</v>
      </c>
      <c r="AR1120" s="17">
        <v>99575</v>
      </c>
      <c r="AT1120" s="17">
        <v>706983</v>
      </c>
      <c r="AV1120" s="185">
        <v>0</v>
      </c>
      <c r="AW1120" s="1" t="s">
        <v>5655</v>
      </c>
      <c r="AX1120" s="1" t="str">
        <f t="shared" si="17"/>
        <v>No</v>
      </c>
    </row>
    <row r="1121" spans="1:50" x14ac:dyDescent="0.2">
      <c r="A1121" s="1" t="s">
        <v>6064</v>
      </c>
      <c r="B1121" s="1" t="s">
        <v>788</v>
      </c>
      <c r="C1121" s="1" t="s">
        <v>37</v>
      </c>
      <c r="D1121" s="174" t="s">
        <v>6065</v>
      </c>
      <c r="E1121" s="177" t="s">
        <v>6066</v>
      </c>
      <c r="F1121" s="1" t="s">
        <v>242</v>
      </c>
      <c r="G1121" s="1" t="s">
        <v>229</v>
      </c>
      <c r="H1121" s="17">
        <v>0</v>
      </c>
      <c r="I1121" s="12">
        <v>41</v>
      </c>
      <c r="J1121" s="1" t="s">
        <v>10</v>
      </c>
      <c r="K1121" s="1" t="s">
        <v>8</v>
      </c>
      <c r="L1121" s="4">
        <v>41</v>
      </c>
      <c r="N1121" s="186">
        <v>0</v>
      </c>
      <c r="P1121" s="14">
        <v>15.516400000000001</v>
      </c>
      <c r="R1121" s="14">
        <v>0</v>
      </c>
      <c r="T1121" s="14">
        <v>1.7267999999999999</v>
      </c>
      <c r="V1121" s="17">
        <v>0</v>
      </c>
      <c r="X1121" s="17">
        <v>0</v>
      </c>
      <c r="Z1121" s="17">
        <v>952694</v>
      </c>
      <c r="AB1121" s="17">
        <v>0</v>
      </c>
      <c r="AD1121" s="17">
        <v>0</v>
      </c>
      <c r="AF1121" s="17">
        <v>61399</v>
      </c>
      <c r="AH1121" s="17">
        <v>0</v>
      </c>
      <c r="AJ1121" s="17">
        <v>0</v>
      </c>
      <c r="AL1121" s="17">
        <v>0</v>
      </c>
      <c r="AN1121" s="17">
        <v>0</v>
      </c>
      <c r="AP1121" s="172">
        <v>0</v>
      </c>
      <c r="AR1121" s="17">
        <v>106024</v>
      </c>
      <c r="AT1121" s="17">
        <v>0</v>
      </c>
      <c r="AV1121" s="185">
        <v>0</v>
      </c>
      <c r="AW1121" s="1" t="s">
        <v>5655</v>
      </c>
      <c r="AX1121" s="1" t="str">
        <f t="shared" si="17"/>
        <v>No</v>
      </c>
    </row>
    <row r="1122" spans="1:50" x14ac:dyDescent="0.2">
      <c r="A1122" s="1" t="s">
        <v>6060</v>
      </c>
      <c r="B1122" s="1" t="s">
        <v>1451</v>
      </c>
      <c r="C1122" s="1" t="s">
        <v>54</v>
      </c>
      <c r="D1122" s="174" t="s">
        <v>1515</v>
      </c>
      <c r="E1122" s="177" t="s">
        <v>1516</v>
      </c>
      <c r="F1122" s="1" t="s">
        <v>242</v>
      </c>
      <c r="G1122" s="1" t="s">
        <v>229</v>
      </c>
      <c r="H1122" s="17">
        <v>0</v>
      </c>
      <c r="I1122" s="12">
        <v>41</v>
      </c>
      <c r="J1122" s="1" t="s">
        <v>22</v>
      </c>
      <c r="K1122" s="1" t="s">
        <v>8</v>
      </c>
      <c r="L1122" s="4">
        <v>5</v>
      </c>
      <c r="N1122" s="186">
        <v>0</v>
      </c>
      <c r="P1122" s="14">
        <v>23.931999999999999</v>
      </c>
      <c r="R1122" s="14">
        <v>0</v>
      </c>
      <c r="T1122" s="14">
        <v>7.2020999999999997</v>
      </c>
      <c r="V1122" s="17">
        <v>0</v>
      </c>
      <c r="X1122" s="17">
        <v>0</v>
      </c>
      <c r="Z1122" s="17">
        <v>156228</v>
      </c>
      <c r="AB1122" s="17">
        <v>0</v>
      </c>
      <c r="AD1122" s="17">
        <v>0</v>
      </c>
      <c r="AF1122" s="17">
        <v>6528</v>
      </c>
      <c r="AH1122" s="17">
        <v>0</v>
      </c>
      <c r="AJ1122" s="17">
        <v>0</v>
      </c>
      <c r="AL1122" s="17">
        <v>0</v>
      </c>
      <c r="AN1122" s="17">
        <v>0</v>
      </c>
      <c r="AP1122" s="172">
        <v>0</v>
      </c>
      <c r="AR1122" s="17">
        <v>47015</v>
      </c>
      <c r="AT1122" s="17">
        <v>0</v>
      </c>
      <c r="AV1122" s="185">
        <v>0</v>
      </c>
      <c r="AW1122" s="1" t="s">
        <v>5655</v>
      </c>
      <c r="AX1122" s="1" t="str">
        <f t="shared" si="17"/>
        <v>No</v>
      </c>
    </row>
    <row r="1123" spans="1:50" x14ac:dyDescent="0.2">
      <c r="A1123" s="1" t="s">
        <v>6062</v>
      </c>
      <c r="B1123" s="1" t="s">
        <v>3539</v>
      </c>
      <c r="C1123" s="1" t="s">
        <v>89</v>
      </c>
      <c r="D1123" s="174" t="s">
        <v>3540</v>
      </c>
      <c r="E1123" s="177" t="s">
        <v>3541</v>
      </c>
      <c r="F1123" s="1" t="s">
        <v>260</v>
      </c>
      <c r="G1123" s="1" t="s">
        <v>229</v>
      </c>
      <c r="H1123" s="17">
        <v>0</v>
      </c>
      <c r="I1123" s="12">
        <v>41</v>
      </c>
      <c r="J1123" s="1" t="s">
        <v>11</v>
      </c>
      <c r="K1123" s="1" t="s">
        <v>8</v>
      </c>
      <c r="L1123" s="4">
        <v>1</v>
      </c>
      <c r="N1123" s="186">
        <v>0</v>
      </c>
      <c r="P1123" s="14">
        <v>17.476500000000001</v>
      </c>
      <c r="R1123" s="14">
        <v>0</v>
      </c>
      <c r="T1123" s="14">
        <v>1.1278999999999999</v>
      </c>
      <c r="V1123" s="17">
        <v>0</v>
      </c>
      <c r="X1123" s="17">
        <v>0</v>
      </c>
      <c r="Z1123" s="17">
        <v>47676</v>
      </c>
      <c r="AB1123" s="17">
        <v>0</v>
      </c>
      <c r="AD1123" s="17">
        <v>0</v>
      </c>
      <c r="AF1123" s="17">
        <v>2728</v>
      </c>
      <c r="AH1123" s="17">
        <v>0</v>
      </c>
      <c r="AJ1123" s="17">
        <v>0</v>
      </c>
      <c r="AL1123" s="17">
        <v>0</v>
      </c>
      <c r="AN1123" s="17">
        <v>0</v>
      </c>
      <c r="AP1123" s="172">
        <v>0</v>
      </c>
      <c r="AR1123" s="17">
        <v>3077</v>
      </c>
      <c r="AT1123" s="17">
        <v>0</v>
      </c>
      <c r="AV1123" s="185">
        <v>0</v>
      </c>
      <c r="AW1123" s="1" t="s">
        <v>5655</v>
      </c>
      <c r="AX1123" s="1" t="str">
        <f t="shared" si="17"/>
        <v>No</v>
      </c>
    </row>
    <row r="1124" spans="1:50" x14ac:dyDescent="0.2">
      <c r="A1124" s="1" t="s">
        <v>6059</v>
      </c>
      <c r="B1124" s="1" t="s">
        <v>281</v>
      </c>
      <c r="C1124" s="1" t="s">
        <v>53</v>
      </c>
      <c r="D1124" s="174" t="s">
        <v>5666</v>
      </c>
      <c r="E1124" s="177">
        <v>30129</v>
      </c>
      <c r="F1124" s="1" t="s">
        <v>194</v>
      </c>
      <c r="G1124" s="1" t="s">
        <v>192</v>
      </c>
      <c r="H1124" s="17">
        <v>2203663</v>
      </c>
      <c r="I1124" s="12">
        <v>41</v>
      </c>
      <c r="J1124" s="1" t="s">
        <v>10</v>
      </c>
      <c r="K1124" s="1" t="s">
        <v>12</v>
      </c>
      <c r="L1124" s="4">
        <v>36</v>
      </c>
      <c r="M1124" s="1" t="s">
        <v>101</v>
      </c>
      <c r="N1124" s="186">
        <v>0</v>
      </c>
      <c r="P1124" s="14">
        <v>13.221</v>
      </c>
      <c r="R1124" s="14">
        <v>7.6406999999999998</v>
      </c>
      <c r="T1124" s="14">
        <v>2.0552000000000001</v>
      </c>
      <c r="V1124" s="17">
        <v>0</v>
      </c>
      <c r="X1124" s="17">
        <v>801200</v>
      </c>
      <c r="Z1124" s="17">
        <v>701200</v>
      </c>
      <c r="AB1124" s="17">
        <v>100000</v>
      </c>
      <c r="AD1124" s="17">
        <v>65233</v>
      </c>
      <c r="AF1124" s="17">
        <v>53037</v>
      </c>
      <c r="AH1124" s="17">
        <v>12196</v>
      </c>
      <c r="AJ1124" s="17">
        <v>0</v>
      </c>
      <c r="AL1124" s="17">
        <v>0</v>
      </c>
      <c r="AN1124" s="17">
        <v>0</v>
      </c>
      <c r="AP1124" s="172">
        <v>0</v>
      </c>
      <c r="AR1124" s="17">
        <v>109000</v>
      </c>
      <c r="AT1124" s="17">
        <v>832840</v>
      </c>
      <c r="AV1124" s="185">
        <v>0</v>
      </c>
      <c r="AW1124" s="1" t="s">
        <v>5655</v>
      </c>
      <c r="AX1124" s="1" t="str">
        <f t="shared" si="17"/>
        <v>Yes</v>
      </c>
    </row>
    <row r="1125" spans="1:50" x14ac:dyDescent="0.2">
      <c r="A1125" s="1" t="s">
        <v>725</v>
      </c>
      <c r="B1125" s="1" t="s">
        <v>726</v>
      </c>
      <c r="C1125" s="1" t="s">
        <v>80</v>
      </c>
      <c r="D1125" s="174">
        <v>34</v>
      </c>
      <c r="E1125" s="177">
        <v>34</v>
      </c>
      <c r="F1125" s="1" t="s">
        <v>196</v>
      </c>
      <c r="G1125" s="1" t="s">
        <v>192</v>
      </c>
      <c r="H1125" s="17">
        <v>154081</v>
      </c>
      <c r="I1125" s="12">
        <v>41</v>
      </c>
      <c r="J1125" s="1" t="s">
        <v>11</v>
      </c>
      <c r="K1125" s="1" t="s">
        <v>8</v>
      </c>
      <c r="L1125" s="4">
        <v>20</v>
      </c>
      <c r="N1125" s="186">
        <v>0</v>
      </c>
      <c r="P1125" s="14">
        <v>14.680300000000001</v>
      </c>
      <c r="R1125" s="14">
        <v>5.58</v>
      </c>
      <c r="T1125" s="14">
        <v>18.506799999999998</v>
      </c>
      <c r="V1125" s="17">
        <v>919327</v>
      </c>
      <c r="X1125" s="17">
        <v>961162</v>
      </c>
      <c r="Z1125" s="17">
        <v>919043</v>
      </c>
      <c r="AB1125" s="17">
        <v>42119</v>
      </c>
      <c r="AD1125" s="17">
        <v>65067</v>
      </c>
      <c r="AF1125" s="17">
        <v>62604</v>
      </c>
      <c r="AH1125" s="17">
        <v>2463</v>
      </c>
      <c r="AJ1125" s="17">
        <v>0</v>
      </c>
      <c r="AL1125" s="17">
        <v>0</v>
      </c>
      <c r="AN1125" s="17">
        <v>0</v>
      </c>
      <c r="AP1125" s="172">
        <v>0</v>
      </c>
      <c r="AR1125" s="17">
        <v>1158601</v>
      </c>
      <c r="AT1125" s="17">
        <v>6464994</v>
      </c>
      <c r="AV1125" s="185">
        <v>104</v>
      </c>
      <c r="AW1125" s="1" t="s">
        <v>5655</v>
      </c>
      <c r="AX1125" s="1" t="str">
        <f t="shared" si="17"/>
        <v>No</v>
      </c>
    </row>
    <row r="1126" spans="1:50" x14ac:dyDescent="0.2">
      <c r="A1126" s="1" t="s">
        <v>6061</v>
      </c>
      <c r="B1126" s="1" t="s">
        <v>844</v>
      </c>
      <c r="C1126" s="1" t="s">
        <v>98</v>
      </c>
      <c r="D1126" s="174">
        <v>5096</v>
      </c>
      <c r="E1126" s="177">
        <v>50096</v>
      </c>
      <c r="F1126" s="1" t="s">
        <v>194</v>
      </c>
      <c r="G1126" s="1" t="s">
        <v>192</v>
      </c>
      <c r="H1126" s="17">
        <v>1376476</v>
      </c>
      <c r="I1126" s="12">
        <v>41</v>
      </c>
      <c r="J1126" s="1" t="s">
        <v>11</v>
      </c>
      <c r="K1126" s="1" t="s">
        <v>8</v>
      </c>
      <c r="L1126" s="4">
        <v>21</v>
      </c>
      <c r="N1126" s="186">
        <v>0</v>
      </c>
      <c r="P1126" s="14">
        <v>13.768599999999999</v>
      </c>
      <c r="R1126" s="14">
        <v>3.5606</v>
      </c>
      <c r="T1126" s="14">
        <v>14.3409</v>
      </c>
      <c r="V1126" s="17">
        <v>836967</v>
      </c>
      <c r="X1126" s="17">
        <v>895554</v>
      </c>
      <c r="Z1126" s="17">
        <v>835478</v>
      </c>
      <c r="AB1126" s="17">
        <v>60076</v>
      </c>
      <c r="AD1126" s="17">
        <v>63177</v>
      </c>
      <c r="AF1126" s="17">
        <v>60680</v>
      </c>
      <c r="AH1126" s="17">
        <v>2497</v>
      </c>
      <c r="AJ1126" s="17">
        <v>0</v>
      </c>
      <c r="AL1126" s="17">
        <v>0</v>
      </c>
      <c r="AN1126" s="17">
        <v>0</v>
      </c>
      <c r="AP1126" s="172">
        <v>0</v>
      </c>
      <c r="AR1126" s="17">
        <v>870203</v>
      </c>
      <c r="AT1126" s="17">
        <v>3098462</v>
      </c>
      <c r="AV1126" s="185">
        <v>173.7</v>
      </c>
      <c r="AW1126" s="1" t="s">
        <v>5655</v>
      </c>
      <c r="AX1126" s="1" t="str">
        <f t="shared" si="17"/>
        <v>No</v>
      </c>
    </row>
    <row r="1127" spans="1:50" x14ac:dyDescent="0.2">
      <c r="A1127" s="1" t="s">
        <v>5017</v>
      </c>
      <c r="B1127" s="1" t="s">
        <v>1036</v>
      </c>
      <c r="C1127" s="1" t="s">
        <v>94</v>
      </c>
      <c r="D1127" s="174" t="s">
        <v>5018</v>
      </c>
      <c r="E1127" s="177" t="s">
        <v>5019</v>
      </c>
      <c r="F1127" s="1" t="s">
        <v>196</v>
      </c>
      <c r="G1127" s="1" t="s">
        <v>229</v>
      </c>
      <c r="H1127" s="17">
        <v>0</v>
      </c>
      <c r="I1127" s="12">
        <v>41</v>
      </c>
      <c r="J1127" s="1" t="s">
        <v>13</v>
      </c>
      <c r="K1127" s="1" t="s">
        <v>8</v>
      </c>
      <c r="L1127" s="4">
        <v>9</v>
      </c>
      <c r="N1127" s="186">
        <v>0</v>
      </c>
      <c r="P1127" s="14">
        <v>41.476199999999999</v>
      </c>
      <c r="R1127" s="14">
        <v>0</v>
      </c>
      <c r="T1127" s="14">
        <v>6.3883999999999999</v>
      </c>
      <c r="V1127" s="17">
        <v>0</v>
      </c>
      <c r="X1127" s="17">
        <v>0</v>
      </c>
      <c r="Z1127" s="17">
        <v>128908</v>
      </c>
      <c r="AB1127" s="17">
        <v>0</v>
      </c>
      <c r="AD1127" s="17">
        <v>0</v>
      </c>
      <c r="AF1127" s="17">
        <v>3108</v>
      </c>
      <c r="AH1127" s="17">
        <v>0</v>
      </c>
      <c r="AJ1127" s="17">
        <v>0</v>
      </c>
      <c r="AL1127" s="17">
        <v>0</v>
      </c>
      <c r="AN1127" s="17">
        <v>0</v>
      </c>
      <c r="AP1127" s="172">
        <v>0</v>
      </c>
      <c r="AR1127" s="17">
        <v>19855</v>
      </c>
      <c r="AT1127" s="17">
        <v>0</v>
      </c>
      <c r="AV1127" s="185">
        <v>0</v>
      </c>
      <c r="AW1127" s="1" t="s">
        <v>5655</v>
      </c>
      <c r="AX1127" s="1" t="str">
        <f t="shared" si="17"/>
        <v>No</v>
      </c>
    </row>
    <row r="1128" spans="1:50" x14ac:dyDescent="0.2">
      <c r="A1128" s="1" t="s">
        <v>6061</v>
      </c>
      <c r="B1128" s="1" t="s">
        <v>844</v>
      </c>
      <c r="C1128" s="1" t="s">
        <v>98</v>
      </c>
      <c r="D1128" s="174">
        <v>5096</v>
      </c>
      <c r="E1128" s="177">
        <v>50096</v>
      </c>
      <c r="F1128" s="1" t="s">
        <v>194</v>
      </c>
      <c r="G1128" s="1" t="s">
        <v>192</v>
      </c>
      <c r="H1128" s="17">
        <v>1376476</v>
      </c>
      <c r="I1128" s="12">
        <v>41</v>
      </c>
      <c r="J1128" s="1" t="s">
        <v>22</v>
      </c>
      <c r="K1128" s="1" t="s">
        <v>12</v>
      </c>
      <c r="L1128" s="4">
        <v>12</v>
      </c>
      <c r="N1128" s="186">
        <v>0</v>
      </c>
      <c r="P1128" s="14">
        <v>24.052800000000001</v>
      </c>
      <c r="R1128" s="14">
        <v>21.3995</v>
      </c>
      <c r="T1128" s="14">
        <v>8.5299999999999994</v>
      </c>
      <c r="V1128" s="17">
        <v>319260</v>
      </c>
      <c r="X1128" s="17">
        <v>489141</v>
      </c>
      <c r="Z1128" s="17">
        <v>315044</v>
      </c>
      <c r="AB1128" s="17">
        <v>174097</v>
      </c>
      <c r="AD1128" s="17">
        <v>20121</v>
      </c>
      <c r="AF1128" s="17">
        <v>13098</v>
      </c>
      <c r="AH1128" s="17">
        <v>7023</v>
      </c>
      <c r="AJ1128" s="17">
        <v>0</v>
      </c>
      <c r="AL1128" s="17">
        <v>0</v>
      </c>
      <c r="AN1128" s="17">
        <v>0</v>
      </c>
      <c r="AP1128" s="172">
        <v>0</v>
      </c>
      <c r="AR1128" s="17">
        <v>111726</v>
      </c>
      <c r="AT1128" s="17">
        <v>2390880</v>
      </c>
      <c r="AV1128" s="185">
        <v>284.2</v>
      </c>
      <c r="AW1128" s="1" t="s">
        <v>5655</v>
      </c>
      <c r="AX1128" s="1" t="str">
        <f t="shared" si="17"/>
        <v>No</v>
      </c>
    </row>
    <row r="1129" spans="1:50" x14ac:dyDescent="0.2">
      <c r="A1129" s="1" t="s">
        <v>1286</v>
      </c>
      <c r="B1129" s="1" t="s">
        <v>1287</v>
      </c>
      <c r="C1129" s="1" t="s">
        <v>20</v>
      </c>
      <c r="D1129" s="174">
        <v>9232</v>
      </c>
      <c r="E1129" s="177">
        <v>90232</v>
      </c>
      <c r="F1129" s="1" t="s">
        <v>196</v>
      </c>
      <c r="G1129" s="1" t="s">
        <v>192</v>
      </c>
      <c r="H1129" s="17">
        <v>165074</v>
      </c>
      <c r="I1129" s="12">
        <v>41</v>
      </c>
      <c r="J1129" s="1" t="s">
        <v>22</v>
      </c>
      <c r="K1129" s="1" t="s">
        <v>12</v>
      </c>
      <c r="L1129" s="4">
        <v>12</v>
      </c>
      <c r="N1129" s="186">
        <v>0</v>
      </c>
      <c r="P1129" s="14">
        <v>23.015699999999999</v>
      </c>
      <c r="R1129" s="14">
        <v>13.786899999999999</v>
      </c>
      <c r="T1129" s="14">
        <v>16.3443</v>
      </c>
      <c r="V1129" s="17">
        <v>956301</v>
      </c>
      <c r="X1129" s="17">
        <v>970659</v>
      </c>
      <c r="Z1129" s="17">
        <v>938329</v>
      </c>
      <c r="AB1129" s="17">
        <v>32330</v>
      </c>
      <c r="AD1129" s="17">
        <v>43011</v>
      </c>
      <c r="AF1129" s="17">
        <v>40769</v>
      </c>
      <c r="AH1129" s="17">
        <v>2242</v>
      </c>
      <c r="AJ1129" s="17">
        <v>0</v>
      </c>
      <c r="AL1129" s="17">
        <v>0</v>
      </c>
      <c r="AN1129" s="17">
        <v>0</v>
      </c>
      <c r="AP1129" s="172">
        <v>0</v>
      </c>
      <c r="AR1129" s="17">
        <v>666340</v>
      </c>
      <c r="AT1129" s="17">
        <v>9186794</v>
      </c>
      <c r="AV1129" s="185">
        <v>162</v>
      </c>
      <c r="AW1129" s="1" t="s">
        <v>5655</v>
      </c>
      <c r="AX1129" s="1" t="str">
        <f t="shared" si="17"/>
        <v>No</v>
      </c>
    </row>
    <row r="1130" spans="1:50" x14ac:dyDescent="0.2">
      <c r="A1130" s="1" t="s">
        <v>5560</v>
      </c>
      <c r="B1130" s="1" t="s">
        <v>408</v>
      </c>
      <c r="C1130" s="1" t="s">
        <v>20</v>
      </c>
      <c r="D1130" s="174">
        <v>9088</v>
      </c>
      <c r="E1130" s="177">
        <v>90088</v>
      </c>
      <c r="F1130" s="1" t="s">
        <v>196</v>
      </c>
      <c r="G1130" s="1" t="s">
        <v>192</v>
      </c>
      <c r="H1130" s="17">
        <v>83913</v>
      </c>
      <c r="I1130" s="12">
        <v>41</v>
      </c>
      <c r="J1130" s="1" t="s">
        <v>22</v>
      </c>
      <c r="K1130" s="1" t="s">
        <v>12</v>
      </c>
      <c r="L1130" s="4">
        <v>7</v>
      </c>
      <c r="N1130" s="186">
        <v>0</v>
      </c>
      <c r="P1130" s="14">
        <v>27.555599999999998</v>
      </c>
      <c r="R1130" s="14">
        <v>31.434699999999999</v>
      </c>
      <c r="T1130" s="14">
        <v>6.7912999999999997</v>
      </c>
      <c r="V1130" s="17">
        <v>398617</v>
      </c>
      <c r="X1130" s="17">
        <v>431299</v>
      </c>
      <c r="Z1130" s="17">
        <v>398454</v>
      </c>
      <c r="AB1130" s="17">
        <v>32845</v>
      </c>
      <c r="AD1130" s="17">
        <v>19081</v>
      </c>
      <c r="AF1130" s="17">
        <v>14460</v>
      </c>
      <c r="AH1130" s="17">
        <v>4621</v>
      </c>
      <c r="AJ1130" s="17">
        <v>0</v>
      </c>
      <c r="AL1130" s="17">
        <v>0</v>
      </c>
      <c r="AN1130" s="17">
        <v>0</v>
      </c>
      <c r="AP1130" s="172">
        <v>0</v>
      </c>
      <c r="AR1130" s="17">
        <v>98202</v>
      </c>
      <c r="AT1130" s="17">
        <v>3086955</v>
      </c>
      <c r="AV1130" s="185">
        <v>180</v>
      </c>
      <c r="AW1130" s="1" t="s">
        <v>5655</v>
      </c>
      <c r="AX1130" s="1" t="str">
        <f t="shared" si="17"/>
        <v>No</v>
      </c>
    </row>
    <row r="1131" spans="1:50" x14ac:dyDescent="0.2">
      <c r="A1131" s="1" t="s">
        <v>445</v>
      </c>
      <c r="B1131" s="1" t="s">
        <v>443</v>
      </c>
      <c r="C1131" s="1" t="s">
        <v>32</v>
      </c>
      <c r="D1131" s="174">
        <v>1056</v>
      </c>
      <c r="E1131" s="177">
        <v>10056</v>
      </c>
      <c r="F1131" s="1" t="s">
        <v>191</v>
      </c>
      <c r="G1131" s="1" t="s">
        <v>192</v>
      </c>
      <c r="H1131" s="17">
        <v>923311</v>
      </c>
      <c r="I1131" s="12">
        <v>40</v>
      </c>
      <c r="J1131" s="1" t="s">
        <v>11</v>
      </c>
      <c r="K1131" s="1" t="s">
        <v>8</v>
      </c>
      <c r="L1131" s="4">
        <v>40</v>
      </c>
      <c r="N1131" s="186">
        <v>0</v>
      </c>
      <c r="P1131" s="14">
        <v>10.84</v>
      </c>
      <c r="R1131" s="14">
        <v>3.4582000000000002</v>
      </c>
      <c r="T1131" s="14">
        <v>20.8005</v>
      </c>
      <c r="V1131" s="17">
        <v>1492253</v>
      </c>
      <c r="X1131" s="17">
        <v>1548289</v>
      </c>
      <c r="Z1131" s="17">
        <v>1479832</v>
      </c>
      <c r="AB1131" s="17">
        <v>68457</v>
      </c>
      <c r="AD1131" s="17">
        <v>140582</v>
      </c>
      <c r="AF1131" s="17">
        <v>136516</v>
      </c>
      <c r="AH1131" s="17">
        <v>4066</v>
      </c>
      <c r="AJ1131" s="17">
        <v>0</v>
      </c>
      <c r="AL1131" s="17">
        <v>0</v>
      </c>
      <c r="AN1131" s="17">
        <v>0</v>
      </c>
      <c r="AP1131" s="172">
        <v>0</v>
      </c>
      <c r="AR1131" s="17">
        <v>2839604</v>
      </c>
      <c r="AT1131" s="17">
        <v>9819844</v>
      </c>
      <c r="AV1131" s="185">
        <v>195.9</v>
      </c>
      <c r="AW1131" s="1" t="s">
        <v>5655</v>
      </c>
      <c r="AX1131" s="1" t="str">
        <f t="shared" si="17"/>
        <v>No</v>
      </c>
    </row>
    <row r="1132" spans="1:50" x14ac:dyDescent="0.2">
      <c r="A1132" s="1" t="s">
        <v>1746</v>
      </c>
      <c r="B1132" s="1" t="s">
        <v>1747</v>
      </c>
      <c r="C1132" s="1" t="s">
        <v>91</v>
      </c>
      <c r="D1132" s="174" t="s">
        <v>1748</v>
      </c>
      <c r="E1132" s="177" t="s">
        <v>1749</v>
      </c>
      <c r="F1132" s="1" t="s">
        <v>242</v>
      </c>
      <c r="G1132" s="1" t="s">
        <v>229</v>
      </c>
      <c r="H1132" s="17">
        <v>0</v>
      </c>
      <c r="I1132" s="12">
        <v>40</v>
      </c>
      <c r="J1132" s="1" t="s">
        <v>11</v>
      </c>
      <c r="K1132" s="1" t="s">
        <v>8</v>
      </c>
      <c r="L1132" s="4">
        <v>40</v>
      </c>
      <c r="N1132" s="186">
        <v>0</v>
      </c>
      <c r="P1132" s="14">
        <v>21.204499999999999</v>
      </c>
      <c r="R1132" s="14">
        <v>0</v>
      </c>
      <c r="T1132" s="14">
        <v>4.2340999999999998</v>
      </c>
      <c r="V1132" s="17">
        <v>0</v>
      </c>
      <c r="X1132" s="17">
        <v>0</v>
      </c>
      <c r="Z1132" s="17">
        <v>751233</v>
      </c>
      <c r="AB1132" s="17">
        <v>0</v>
      </c>
      <c r="AD1132" s="17">
        <v>0</v>
      </c>
      <c r="AF1132" s="17">
        <v>35428</v>
      </c>
      <c r="AH1132" s="17">
        <v>0</v>
      </c>
      <c r="AJ1132" s="17">
        <v>0</v>
      </c>
      <c r="AL1132" s="17">
        <v>0</v>
      </c>
      <c r="AN1132" s="17">
        <v>0</v>
      </c>
      <c r="AP1132" s="172">
        <v>0</v>
      </c>
      <c r="AR1132" s="17">
        <v>150004</v>
      </c>
      <c r="AT1132" s="17">
        <v>0</v>
      </c>
      <c r="AV1132" s="185">
        <v>0</v>
      </c>
      <c r="AW1132" s="1" t="s">
        <v>5655</v>
      </c>
      <c r="AX1132" s="1" t="str">
        <f t="shared" si="17"/>
        <v>No</v>
      </c>
    </row>
    <row r="1133" spans="1:50" x14ac:dyDescent="0.2">
      <c r="A1133" s="1" t="s">
        <v>2856</v>
      </c>
      <c r="B1133" s="1" t="s">
        <v>1818</v>
      </c>
      <c r="C1133" s="1" t="s">
        <v>45</v>
      </c>
      <c r="D1133" s="174" t="s">
        <v>2857</v>
      </c>
      <c r="E1133" s="177" t="s">
        <v>2858</v>
      </c>
      <c r="F1133" s="1" t="s">
        <v>196</v>
      </c>
      <c r="G1133" s="1" t="s">
        <v>229</v>
      </c>
      <c r="H1133" s="17">
        <v>0</v>
      </c>
      <c r="I1133" s="12">
        <v>40</v>
      </c>
      <c r="J1133" s="1" t="s">
        <v>11</v>
      </c>
      <c r="K1133" s="1" t="s">
        <v>8</v>
      </c>
      <c r="L1133" s="4">
        <v>3</v>
      </c>
      <c r="N1133" s="186">
        <v>0</v>
      </c>
      <c r="P1133" s="14">
        <v>22.654900000000001</v>
      </c>
      <c r="R1133" s="14">
        <v>0</v>
      </c>
      <c r="T1133" s="14">
        <v>0.24890000000000001</v>
      </c>
      <c r="V1133" s="17">
        <v>0</v>
      </c>
      <c r="X1133" s="17">
        <v>0</v>
      </c>
      <c r="Z1133" s="17">
        <v>198638</v>
      </c>
      <c r="AB1133" s="17">
        <v>0</v>
      </c>
      <c r="AD1133" s="17">
        <v>0</v>
      </c>
      <c r="AF1133" s="17">
        <v>8768</v>
      </c>
      <c r="AH1133" s="17">
        <v>0</v>
      </c>
      <c r="AJ1133" s="17">
        <v>0</v>
      </c>
      <c r="AL1133" s="17">
        <v>0</v>
      </c>
      <c r="AN1133" s="17">
        <v>0</v>
      </c>
      <c r="AP1133" s="172">
        <v>0</v>
      </c>
      <c r="AR1133" s="17">
        <v>2182</v>
      </c>
      <c r="AT1133" s="17">
        <v>0</v>
      </c>
      <c r="AV1133" s="185">
        <v>0</v>
      </c>
      <c r="AW1133" s="1" t="s">
        <v>5655</v>
      </c>
      <c r="AX1133" s="1" t="str">
        <f t="shared" si="17"/>
        <v>No</v>
      </c>
    </row>
    <row r="1134" spans="1:50" x14ac:dyDescent="0.2">
      <c r="A1134" s="1" t="s">
        <v>6067</v>
      </c>
      <c r="B1134" s="1" t="s">
        <v>485</v>
      </c>
      <c r="C1134" s="1" t="s">
        <v>62</v>
      </c>
      <c r="D1134" s="174">
        <v>4009</v>
      </c>
      <c r="E1134" s="177">
        <v>40009</v>
      </c>
      <c r="F1134" s="1" t="s">
        <v>194</v>
      </c>
      <c r="G1134" s="1" t="s">
        <v>192</v>
      </c>
      <c r="H1134" s="17">
        <v>310282</v>
      </c>
      <c r="I1134" s="12">
        <v>40</v>
      </c>
      <c r="J1134" s="1" t="s">
        <v>10</v>
      </c>
      <c r="K1134" s="1" t="s">
        <v>8</v>
      </c>
      <c r="L1134" s="4">
        <v>17</v>
      </c>
      <c r="N1134" s="186">
        <v>0</v>
      </c>
      <c r="P1134" s="14">
        <v>15.8855</v>
      </c>
      <c r="R1134" s="14">
        <v>8.6954999999999991</v>
      </c>
      <c r="T1134" s="14">
        <v>2.0295000000000001</v>
      </c>
      <c r="V1134" s="17">
        <v>0</v>
      </c>
      <c r="X1134" s="17">
        <v>563721</v>
      </c>
      <c r="Z1134" s="17">
        <v>501124</v>
      </c>
      <c r="AB1134" s="17">
        <v>62597</v>
      </c>
      <c r="AD1134" s="17">
        <v>36096</v>
      </c>
      <c r="AF1134" s="17">
        <v>31546</v>
      </c>
      <c r="AH1134" s="17">
        <v>4550</v>
      </c>
      <c r="AJ1134" s="17">
        <v>0</v>
      </c>
      <c r="AL1134" s="17">
        <v>0</v>
      </c>
      <c r="AN1134" s="17">
        <v>0</v>
      </c>
      <c r="AP1134" s="172">
        <v>0</v>
      </c>
      <c r="AR1134" s="17">
        <v>64023</v>
      </c>
      <c r="AT1134" s="17">
        <v>556709</v>
      </c>
      <c r="AV1134" s="185">
        <v>0</v>
      </c>
      <c r="AW1134" s="1" t="s">
        <v>5655</v>
      </c>
      <c r="AX1134" s="1" t="str">
        <f t="shared" si="17"/>
        <v>No</v>
      </c>
    </row>
    <row r="1135" spans="1:50" x14ac:dyDescent="0.2">
      <c r="A1135" s="1" t="s">
        <v>731</v>
      </c>
      <c r="B1135" s="1" t="s">
        <v>732</v>
      </c>
      <c r="C1135" s="1" t="s">
        <v>55</v>
      </c>
      <c r="D1135" s="174">
        <v>5039</v>
      </c>
      <c r="E1135" s="177">
        <v>50039</v>
      </c>
      <c r="F1135" s="1" t="s">
        <v>196</v>
      </c>
      <c r="G1135" s="1" t="s">
        <v>192</v>
      </c>
      <c r="H1135" s="17">
        <v>126265</v>
      </c>
      <c r="I1135" s="12">
        <v>40</v>
      </c>
      <c r="J1135" s="1" t="s">
        <v>11</v>
      </c>
      <c r="K1135" s="1" t="s">
        <v>8</v>
      </c>
      <c r="L1135" s="4">
        <v>30</v>
      </c>
      <c r="N1135" s="186">
        <v>0</v>
      </c>
      <c r="P1135" s="14">
        <v>15.1831</v>
      </c>
      <c r="R1135" s="14">
        <v>6.69</v>
      </c>
      <c r="T1135" s="14">
        <v>8.0946999999999996</v>
      </c>
      <c r="V1135" s="17">
        <v>952698</v>
      </c>
      <c r="X1135" s="17">
        <v>947165</v>
      </c>
      <c r="Z1135" s="17">
        <v>947165</v>
      </c>
      <c r="AB1135" s="17">
        <v>0</v>
      </c>
      <c r="AD1135" s="17">
        <v>62383</v>
      </c>
      <c r="AF1135" s="17">
        <v>62383</v>
      </c>
      <c r="AH1135" s="17">
        <v>0</v>
      </c>
      <c r="AJ1135" s="17">
        <v>0</v>
      </c>
      <c r="AL1135" s="17">
        <v>0</v>
      </c>
      <c r="AN1135" s="17">
        <v>0</v>
      </c>
      <c r="AP1135" s="172">
        <v>0</v>
      </c>
      <c r="AR1135" s="17">
        <v>504974</v>
      </c>
      <c r="AT1135" s="17">
        <v>3378276</v>
      </c>
      <c r="AV1135" s="185">
        <v>348</v>
      </c>
      <c r="AW1135" s="1" t="s">
        <v>5655</v>
      </c>
      <c r="AX1135" s="1" t="str">
        <f t="shared" si="17"/>
        <v>No</v>
      </c>
    </row>
    <row r="1136" spans="1:50" x14ac:dyDescent="0.2">
      <c r="A1136" s="1" t="s">
        <v>908</v>
      </c>
      <c r="B1136" s="1" t="s">
        <v>909</v>
      </c>
      <c r="C1136" s="1" t="s">
        <v>91</v>
      </c>
      <c r="D1136" s="174">
        <v>3094</v>
      </c>
      <c r="E1136" s="177">
        <v>30094</v>
      </c>
      <c r="F1136" s="1" t="s">
        <v>194</v>
      </c>
      <c r="G1136" s="1" t="s">
        <v>192</v>
      </c>
      <c r="H1136" s="17">
        <v>66784</v>
      </c>
      <c r="I1136" s="12">
        <v>40</v>
      </c>
      <c r="J1136" s="1" t="s">
        <v>11</v>
      </c>
      <c r="K1136" s="1" t="s">
        <v>8</v>
      </c>
      <c r="L1136" s="4">
        <v>32</v>
      </c>
      <c r="N1136" s="186">
        <v>0</v>
      </c>
      <c r="P1136" s="14">
        <v>9.7066999999999997</v>
      </c>
      <c r="R1136" s="14">
        <v>2.1204999999999998</v>
      </c>
      <c r="T1136" s="14">
        <v>32.718600000000002</v>
      </c>
      <c r="V1136" s="17">
        <v>655008</v>
      </c>
      <c r="X1136" s="17">
        <v>637376</v>
      </c>
      <c r="Z1136" s="17">
        <v>618286</v>
      </c>
      <c r="AB1136" s="17">
        <v>19090</v>
      </c>
      <c r="AD1136" s="17">
        <v>65210</v>
      </c>
      <c r="AF1136" s="17">
        <v>63697</v>
      </c>
      <c r="AH1136" s="17">
        <v>1513</v>
      </c>
      <c r="AJ1136" s="17">
        <v>0</v>
      </c>
      <c r="AL1136" s="17">
        <v>0</v>
      </c>
      <c r="AN1136" s="17">
        <v>0</v>
      </c>
      <c r="AP1136" s="172">
        <v>0</v>
      </c>
      <c r="AR1136" s="17">
        <v>2084077</v>
      </c>
      <c r="AT1136" s="17">
        <v>4419339</v>
      </c>
      <c r="AV1136" s="185">
        <v>130.19999999999999</v>
      </c>
      <c r="AW1136" s="1" t="s">
        <v>5655</v>
      </c>
      <c r="AX1136" s="1" t="str">
        <f t="shared" si="17"/>
        <v>No</v>
      </c>
    </row>
    <row r="1137" spans="1:50" x14ac:dyDescent="0.2">
      <c r="A1137" s="1" t="s">
        <v>2856</v>
      </c>
      <c r="B1137" s="1" t="s">
        <v>1818</v>
      </c>
      <c r="C1137" s="1" t="s">
        <v>45</v>
      </c>
      <c r="D1137" s="174" t="s">
        <v>2857</v>
      </c>
      <c r="E1137" s="177" t="s">
        <v>2858</v>
      </c>
      <c r="F1137" s="1" t="s">
        <v>196</v>
      </c>
      <c r="G1137" s="1" t="s">
        <v>229</v>
      </c>
      <c r="H1137" s="17">
        <v>0</v>
      </c>
      <c r="I1137" s="12">
        <v>40</v>
      </c>
      <c r="J1137" s="1" t="s">
        <v>10</v>
      </c>
      <c r="K1137" s="1" t="s">
        <v>8</v>
      </c>
      <c r="L1137" s="4">
        <v>37</v>
      </c>
      <c r="N1137" s="186">
        <v>0</v>
      </c>
      <c r="P1137" s="14">
        <v>30.431899999999999</v>
      </c>
      <c r="R1137" s="14">
        <v>0</v>
      </c>
      <c r="T1137" s="14">
        <v>2.9291</v>
      </c>
      <c r="V1137" s="17">
        <v>0</v>
      </c>
      <c r="X1137" s="17">
        <v>0</v>
      </c>
      <c r="Z1137" s="17">
        <v>1540218</v>
      </c>
      <c r="AB1137" s="17">
        <v>0</v>
      </c>
      <c r="AD1137" s="17">
        <v>0</v>
      </c>
      <c r="AF1137" s="17">
        <v>50612</v>
      </c>
      <c r="AH1137" s="17">
        <v>0</v>
      </c>
      <c r="AJ1137" s="17">
        <v>0</v>
      </c>
      <c r="AL1137" s="17">
        <v>0</v>
      </c>
      <c r="AN1137" s="17">
        <v>0</v>
      </c>
      <c r="AP1137" s="172">
        <v>0</v>
      </c>
      <c r="AR1137" s="17">
        <v>148248</v>
      </c>
      <c r="AT1137" s="17">
        <v>0</v>
      </c>
      <c r="AV1137" s="185">
        <v>0</v>
      </c>
      <c r="AW1137" s="1" t="s">
        <v>5655</v>
      </c>
      <c r="AX1137" s="1" t="str">
        <f t="shared" si="17"/>
        <v>No</v>
      </c>
    </row>
    <row r="1138" spans="1:50" x14ac:dyDescent="0.2">
      <c r="A1138" s="1" t="s">
        <v>731</v>
      </c>
      <c r="B1138" s="1" t="s">
        <v>732</v>
      </c>
      <c r="C1138" s="1" t="s">
        <v>55</v>
      </c>
      <c r="D1138" s="174">
        <v>5039</v>
      </c>
      <c r="E1138" s="177">
        <v>50039</v>
      </c>
      <c r="F1138" s="1" t="s">
        <v>196</v>
      </c>
      <c r="G1138" s="1" t="s">
        <v>192</v>
      </c>
      <c r="H1138" s="17">
        <v>126265</v>
      </c>
      <c r="I1138" s="12">
        <v>40</v>
      </c>
      <c r="J1138" s="1" t="s">
        <v>10</v>
      </c>
      <c r="K1138" s="1" t="s">
        <v>8</v>
      </c>
      <c r="L1138" s="4">
        <v>10</v>
      </c>
      <c r="N1138" s="186">
        <v>0</v>
      </c>
      <c r="P1138" s="14">
        <v>13.257</v>
      </c>
      <c r="R1138" s="14">
        <v>7.67</v>
      </c>
      <c r="T1138" s="14">
        <v>1.7020999999999999</v>
      </c>
      <c r="V1138" s="17">
        <v>0</v>
      </c>
      <c r="X1138" s="17">
        <v>294963</v>
      </c>
      <c r="Z1138" s="17">
        <v>248582</v>
      </c>
      <c r="AB1138" s="17">
        <v>46381</v>
      </c>
      <c r="AD1138" s="17">
        <v>22314</v>
      </c>
      <c r="AF1138" s="17">
        <v>18751</v>
      </c>
      <c r="AH1138" s="17">
        <v>3563</v>
      </c>
      <c r="AJ1138" s="17">
        <v>0</v>
      </c>
      <c r="AL1138" s="17">
        <v>0</v>
      </c>
      <c r="AN1138" s="17">
        <v>0</v>
      </c>
      <c r="AP1138" s="172">
        <v>0</v>
      </c>
      <c r="AR1138" s="17">
        <v>31916</v>
      </c>
      <c r="AT1138" s="17">
        <v>244796</v>
      </c>
      <c r="AV1138" s="185">
        <v>0</v>
      </c>
      <c r="AW1138" s="1" t="s">
        <v>5655</v>
      </c>
      <c r="AX1138" s="1" t="str">
        <f t="shared" si="17"/>
        <v>No</v>
      </c>
    </row>
    <row r="1139" spans="1:50" x14ac:dyDescent="0.2">
      <c r="A1139" s="1" t="s">
        <v>5493</v>
      </c>
      <c r="B1139" s="1" t="s">
        <v>938</v>
      </c>
      <c r="C1139" s="1" t="s">
        <v>37</v>
      </c>
      <c r="D1139" s="174" t="s">
        <v>5492</v>
      </c>
      <c r="E1139" s="177" t="s">
        <v>5491</v>
      </c>
      <c r="F1139" s="1" t="s">
        <v>242</v>
      </c>
      <c r="G1139" s="1" t="s">
        <v>229</v>
      </c>
      <c r="H1139" s="17">
        <v>0</v>
      </c>
      <c r="I1139" s="12">
        <v>40</v>
      </c>
      <c r="J1139" s="1" t="s">
        <v>10</v>
      </c>
      <c r="K1139" s="1" t="s">
        <v>8</v>
      </c>
      <c r="L1139" s="4">
        <v>40</v>
      </c>
      <c r="N1139" s="186">
        <v>0</v>
      </c>
      <c r="P1139" s="14">
        <v>23.369900000000001</v>
      </c>
      <c r="R1139" s="14">
        <v>0</v>
      </c>
      <c r="T1139" s="14">
        <v>2.2519999999999998</v>
      </c>
      <c r="V1139" s="17">
        <v>0</v>
      </c>
      <c r="X1139" s="17">
        <v>0</v>
      </c>
      <c r="Z1139" s="17">
        <v>1238065</v>
      </c>
      <c r="AB1139" s="17">
        <v>0</v>
      </c>
      <c r="AD1139" s="17">
        <v>0</v>
      </c>
      <c r="AF1139" s="17">
        <v>52977</v>
      </c>
      <c r="AH1139" s="17">
        <v>0</v>
      </c>
      <c r="AJ1139" s="17">
        <v>0</v>
      </c>
      <c r="AL1139" s="17">
        <v>0</v>
      </c>
      <c r="AN1139" s="17">
        <v>0</v>
      </c>
      <c r="AP1139" s="172">
        <v>0</v>
      </c>
      <c r="AR1139" s="17">
        <v>119306</v>
      </c>
      <c r="AT1139" s="17">
        <v>0</v>
      </c>
      <c r="AV1139" s="185">
        <v>0</v>
      </c>
      <c r="AW1139" s="1" t="s">
        <v>5655</v>
      </c>
      <c r="AX1139" s="1" t="str">
        <f t="shared" si="17"/>
        <v>No</v>
      </c>
    </row>
    <row r="1140" spans="1:50" x14ac:dyDescent="0.2">
      <c r="A1140" s="1" t="s">
        <v>908</v>
      </c>
      <c r="B1140" s="1" t="s">
        <v>909</v>
      </c>
      <c r="C1140" s="1" t="s">
        <v>91</v>
      </c>
      <c r="D1140" s="174">
        <v>3094</v>
      </c>
      <c r="E1140" s="177">
        <v>30094</v>
      </c>
      <c r="F1140" s="1" t="s">
        <v>194</v>
      </c>
      <c r="G1140" s="1" t="s">
        <v>192</v>
      </c>
      <c r="H1140" s="17">
        <v>66784</v>
      </c>
      <c r="I1140" s="12">
        <v>40</v>
      </c>
      <c r="J1140" s="1" t="s">
        <v>10</v>
      </c>
      <c r="K1140" s="1" t="s">
        <v>8</v>
      </c>
      <c r="L1140" s="4">
        <v>8</v>
      </c>
      <c r="N1140" s="186">
        <v>0</v>
      </c>
      <c r="P1140" s="14">
        <v>10.3972</v>
      </c>
      <c r="R1140" s="14">
        <v>3.3348</v>
      </c>
      <c r="T1140" s="14">
        <v>2.3879999999999999</v>
      </c>
      <c r="V1140" s="17">
        <v>0</v>
      </c>
      <c r="X1140" s="17">
        <v>150610</v>
      </c>
      <c r="Z1140" s="17">
        <v>142410</v>
      </c>
      <c r="AB1140" s="17">
        <v>8200</v>
      </c>
      <c r="AD1140" s="17">
        <v>14125</v>
      </c>
      <c r="AF1140" s="17">
        <v>13697</v>
      </c>
      <c r="AH1140" s="17">
        <v>428</v>
      </c>
      <c r="AJ1140" s="17">
        <v>0</v>
      </c>
      <c r="AL1140" s="17">
        <v>0</v>
      </c>
      <c r="AN1140" s="17">
        <v>0</v>
      </c>
      <c r="AP1140" s="172">
        <v>0</v>
      </c>
      <c r="AR1140" s="17">
        <v>32708</v>
      </c>
      <c r="AT1140" s="17">
        <v>109076</v>
      </c>
      <c r="AV1140" s="185">
        <v>0</v>
      </c>
      <c r="AW1140" s="1" t="s">
        <v>5655</v>
      </c>
      <c r="AX1140" s="1" t="str">
        <f t="shared" si="17"/>
        <v>No</v>
      </c>
    </row>
    <row r="1141" spans="1:50" x14ac:dyDescent="0.2">
      <c r="A1141" s="1" t="s">
        <v>681</v>
      </c>
      <c r="B1141" s="1" t="s">
        <v>456</v>
      </c>
      <c r="C1141" s="1" t="s">
        <v>81</v>
      </c>
      <c r="D1141" s="174">
        <v>3057</v>
      </c>
      <c r="E1141" s="177">
        <v>30057</v>
      </c>
      <c r="F1141" s="1" t="s">
        <v>191</v>
      </c>
      <c r="G1141" s="1" t="s">
        <v>192</v>
      </c>
      <c r="H1141" s="17">
        <v>5441567</v>
      </c>
      <c r="I1141" s="12">
        <v>40</v>
      </c>
      <c r="J1141" s="1" t="s">
        <v>21</v>
      </c>
      <c r="K1141" s="1" t="s">
        <v>12</v>
      </c>
      <c r="L1141" s="4">
        <v>40</v>
      </c>
      <c r="N1141" s="186">
        <v>4</v>
      </c>
      <c r="P1141" s="14">
        <v>56.725700000000003</v>
      </c>
      <c r="R1141" s="14">
        <v>86.705399999999997</v>
      </c>
      <c r="T1141" s="14">
        <v>20.2575</v>
      </c>
      <c r="V1141" s="17">
        <v>4304290</v>
      </c>
      <c r="X1141" s="17">
        <v>4194472</v>
      </c>
      <c r="Z1141" s="17">
        <v>4194472</v>
      </c>
      <c r="AB1141" s="17">
        <v>0</v>
      </c>
      <c r="AD1141" s="17">
        <v>73943</v>
      </c>
      <c r="AF1141" s="17">
        <v>73943</v>
      </c>
      <c r="AH1141" s="17">
        <v>0</v>
      </c>
      <c r="AJ1141" s="17">
        <v>845795</v>
      </c>
      <c r="AL1141" s="17">
        <v>845795</v>
      </c>
      <c r="AN1141" s="17">
        <v>14788</v>
      </c>
      <c r="AP1141" s="172">
        <v>14788</v>
      </c>
      <c r="AR1141" s="17">
        <v>1497904</v>
      </c>
      <c r="AT1141" s="17">
        <v>129876440</v>
      </c>
      <c r="AV1141" s="185">
        <v>144.4</v>
      </c>
      <c r="AW1141" s="1" t="s">
        <v>5655</v>
      </c>
      <c r="AX1141" s="1" t="str">
        <f t="shared" si="17"/>
        <v>No</v>
      </c>
    </row>
    <row r="1142" spans="1:50" x14ac:dyDescent="0.2">
      <c r="A1142" s="1" t="s">
        <v>5189</v>
      </c>
      <c r="B1142" s="1" t="s">
        <v>5190</v>
      </c>
      <c r="C1142" s="1" t="s">
        <v>14</v>
      </c>
      <c r="E1142" s="177" t="s">
        <v>5191</v>
      </c>
      <c r="F1142" s="1" t="s">
        <v>242</v>
      </c>
      <c r="G1142" s="1" t="s">
        <v>229</v>
      </c>
      <c r="H1142" s="17">
        <v>0</v>
      </c>
      <c r="I1142" s="12">
        <v>40</v>
      </c>
      <c r="J1142" s="1" t="s">
        <v>10</v>
      </c>
      <c r="K1142" s="1" t="s">
        <v>8</v>
      </c>
      <c r="L1142" s="4">
        <v>40</v>
      </c>
      <c r="N1142" s="186">
        <v>0</v>
      </c>
      <c r="P1142" s="14">
        <v>23.669599999999999</v>
      </c>
      <c r="R1142" s="14">
        <v>0</v>
      </c>
      <c r="T1142" s="14">
        <v>12.8165</v>
      </c>
      <c r="V1142" s="17">
        <v>0</v>
      </c>
      <c r="X1142" s="17">
        <v>0</v>
      </c>
      <c r="Z1142" s="17">
        <v>1052092</v>
      </c>
      <c r="AB1142" s="17">
        <v>0</v>
      </c>
      <c r="AD1142" s="17">
        <v>0</v>
      </c>
      <c r="AF1142" s="17">
        <v>44449</v>
      </c>
      <c r="AH1142" s="17">
        <v>0</v>
      </c>
      <c r="AJ1142" s="17">
        <v>0</v>
      </c>
      <c r="AL1142" s="17">
        <v>0</v>
      </c>
      <c r="AN1142" s="17">
        <v>0</v>
      </c>
      <c r="AP1142" s="172">
        <v>0</v>
      </c>
      <c r="AR1142" s="17">
        <v>569681</v>
      </c>
      <c r="AT1142" s="17">
        <v>0</v>
      </c>
      <c r="AV1142" s="185">
        <v>0</v>
      </c>
      <c r="AW1142" s="1" t="s">
        <v>5655</v>
      </c>
      <c r="AX1142" s="1" t="str">
        <f t="shared" si="17"/>
        <v>No</v>
      </c>
    </row>
    <row r="1143" spans="1:50" x14ac:dyDescent="0.2">
      <c r="A1143" s="1" t="s">
        <v>2323</v>
      </c>
      <c r="B1143" s="1" t="s">
        <v>2324</v>
      </c>
      <c r="C1143" s="1" t="s">
        <v>50</v>
      </c>
      <c r="D1143" s="174" t="s">
        <v>2325</v>
      </c>
      <c r="E1143" s="177" t="s">
        <v>2326</v>
      </c>
      <c r="F1143" s="1" t="s">
        <v>242</v>
      </c>
      <c r="G1143" s="1" t="s">
        <v>229</v>
      </c>
      <c r="H1143" s="17">
        <v>0</v>
      </c>
      <c r="I1143" s="12">
        <v>40</v>
      </c>
      <c r="J1143" s="1" t="s">
        <v>10</v>
      </c>
      <c r="K1143" s="1" t="s">
        <v>8</v>
      </c>
      <c r="L1143" s="4">
        <v>40</v>
      </c>
      <c r="N1143" s="186">
        <v>0</v>
      </c>
      <c r="P1143" s="14">
        <v>20.849399999999999</v>
      </c>
      <c r="R1143" s="14">
        <v>0</v>
      </c>
      <c r="T1143" s="14">
        <v>0.72170000000000001</v>
      </c>
      <c r="V1143" s="17">
        <v>0</v>
      </c>
      <c r="X1143" s="17">
        <v>0</v>
      </c>
      <c r="Z1143" s="17">
        <v>817755</v>
      </c>
      <c r="AB1143" s="17">
        <v>0</v>
      </c>
      <c r="AD1143" s="17">
        <v>0</v>
      </c>
      <c r="AF1143" s="17">
        <v>39222</v>
      </c>
      <c r="AH1143" s="17">
        <v>0</v>
      </c>
      <c r="AJ1143" s="17">
        <v>0</v>
      </c>
      <c r="AL1143" s="17">
        <v>0</v>
      </c>
      <c r="AN1143" s="17">
        <v>0</v>
      </c>
      <c r="AP1143" s="172">
        <v>0</v>
      </c>
      <c r="AR1143" s="17">
        <v>28307</v>
      </c>
      <c r="AT1143" s="17">
        <v>0</v>
      </c>
      <c r="AV1143" s="185">
        <v>0</v>
      </c>
      <c r="AW1143" s="1" t="s">
        <v>5655</v>
      </c>
      <c r="AX1143" s="1" t="str">
        <f t="shared" si="17"/>
        <v>No</v>
      </c>
    </row>
    <row r="1144" spans="1:50" x14ac:dyDescent="0.2">
      <c r="A1144" s="1" t="s">
        <v>6067</v>
      </c>
      <c r="B1144" s="1" t="s">
        <v>485</v>
      </c>
      <c r="C1144" s="1" t="s">
        <v>62</v>
      </c>
      <c r="D1144" s="174">
        <v>4009</v>
      </c>
      <c r="E1144" s="177">
        <v>40009</v>
      </c>
      <c r="F1144" s="1" t="s">
        <v>194</v>
      </c>
      <c r="G1144" s="1" t="s">
        <v>192</v>
      </c>
      <c r="H1144" s="17">
        <v>310282</v>
      </c>
      <c r="I1144" s="12">
        <v>40</v>
      </c>
      <c r="J1144" s="1" t="s">
        <v>11</v>
      </c>
      <c r="K1144" s="1" t="s">
        <v>8</v>
      </c>
      <c r="L1144" s="4">
        <v>23</v>
      </c>
      <c r="N1144" s="186">
        <v>0</v>
      </c>
      <c r="P1144" s="14">
        <v>13.499599999999999</v>
      </c>
      <c r="R1144" s="14">
        <v>4.0956000000000001</v>
      </c>
      <c r="T1144" s="14">
        <v>14.4215</v>
      </c>
      <c r="V1144" s="17">
        <v>1361947</v>
      </c>
      <c r="X1144" s="17">
        <v>1351090</v>
      </c>
      <c r="Z1144" s="17">
        <v>1290188</v>
      </c>
      <c r="AB1144" s="17">
        <v>60902</v>
      </c>
      <c r="AD1144" s="17">
        <v>97985</v>
      </c>
      <c r="AF1144" s="17">
        <v>95572</v>
      </c>
      <c r="AH1144" s="17">
        <v>2413</v>
      </c>
      <c r="AJ1144" s="17">
        <v>0</v>
      </c>
      <c r="AL1144" s="17">
        <v>0</v>
      </c>
      <c r="AN1144" s="17">
        <v>0</v>
      </c>
      <c r="AP1144" s="172">
        <v>0</v>
      </c>
      <c r="AR1144" s="17">
        <v>1378291</v>
      </c>
      <c r="AT1144" s="17">
        <v>5644860</v>
      </c>
      <c r="AV1144" s="185">
        <v>202.7</v>
      </c>
      <c r="AW1144" s="1" t="s">
        <v>5655</v>
      </c>
      <c r="AX1144" s="1" t="str">
        <f t="shared" si="17"/>
        <v>No</v>
      </c>
    </row>
    <row r="1145" spans="1:50" x14ac:dyDescent="0.2">
      <c r="A1145" s="1" t="s">
        <v>6074</v>
      </c>
      <c r="B1145" s="1" t="s">
        <v>966</v>
      </c>
      <c r="C1145" s="1" t="s">
        <v>37</v>
      </c>
      <c r="D1145" s="174">
        <v>4158</v>
      </c>
      <c r="E1145" s="177">
        <v>40158</v>
      </c>
      <c r="F1145" s="1" t="s">
        <v>194</v>
      </c>
      <c r="G1145" s="1" t="s">
        <v>192</v>
      </c>
      <c r="H1145" s="17">
        <v>131337</v>
      </c>
      <c r="I1145" s="12">
        <v>39</v>
      </c>
      <c r="J1145" s="1" t="s">
        <v>10</v>
      </c>
      <c r="K1145" s="1" t="s">
        <v>12</v>
      </c>
      <c r="L1145" s="4">
        <v>29</v>
      </c>
      <c r="N1145" s="186">
        <v>0</v>
      </c>
      <c r="P1145" s="14">
        <v>15.6098</v>
      </c>
      <c r="R1145" s="14">
        <v>12.1008</v>
      </c>
      <c r="T1145" s="14">
        <v>1.7161</v>
      </c>
      <c r="V1145" s="17">
        <v>0</v>
      </c>
      <c r="X1145" s="17">
        <v>1187397</v>
      </c>
      <c r="Z1145" s="17">
        <v>976113</v>
      </c>
      <c r="AB1145" s="17">
        <v>211284</v>
      </c>
      <c r="AD1145" s="17">
        <v>74286</v>
      </c>
      <c r="AF1145" s="17">
        <v>62532</v>
      </c>
      <c r="AH1145" s="17">
        <v>11754</v>
      </c>
      <c r="AJ1145" s="17">
        <v>0</v>
      </c>
      <c r="AL1145" s="17">
        <v>0</v>
      </c>
      <c r="AN1145" s="17">
        <v>0</v>
      </c>
      <c r="AP1145" s="172">
        <v>0</v>
      </c>
      <c r="AR1145" s="17">
        <v>107312</v>
      </c>
      <c r="AT1145" s="17">
        <v>1298564</v>
      </c>
      <c r="AV1145" s="185">
        <v>0</v>
      </c>
      <c r="AW1145" s="1" t="s">
        <v>5655</v>
      </c>
      <c r="AX1145" s="1" t="str">
        <f t="shared" si="17"/>
        <v>No</v>
      </c>
    </row>
    <row r="1146" spans="1:50" x14ac:dyDescent="0.2">
      <c r="A1146" s="1" t="s">
        <v>5489</v>
      </c>
      <c r="B1146" s="1" t="s">
        <v>771</v>
      </c>
      <c r="C1146" s="1" t="s">
        <v>86</v>
      </c>
      <c r="E1146" s="177">
        <v>40244</v>
      </c>
      <c r="F1146" s="1" t="s">
        <v>191</v>
      </c>
      <c r="G1146" s="1" t="s">
        <v>192</v>
      </c>
      <c r="H1146" s="17">
        <v>180786</v>
      </c>
      <c r="I1146" s="12">
        <v>39</v>
      </c>
      <c r="J1146" s="1" t="s">
        <v>10</v>
      </c>
      <c r="K1146" s="1" t="s">
        <v>8</v>
      </c>
      <c r="L1146" s="4">
        <v>39</v>
      </c>
      <c r="N1146" s="186">
        <v>0</v>
      </c>
      <c r="P1146" s="14">
        <v>20.490300000000001</v>
      </c>
      <c r="R1146" s="14">
        <v>17.378</v>
      </c>
      <c r="T1146" s="14">
        <v>1.7156</v>
      </c>
      <c r="V1146" s="17">
        <v>0</v>
      </c>
      <c r="X1146" s="17">
        <v>1847954</v>
      </c>
      <c r="Z1146" s="17">
        <v>1668506</v>
      </c>
      <c r="AB1146" s="17">
        <v>179448</v>
      </c>
      <c r="AD1146" s="17">
        <v>92227</v>
      </c>
      <c r="AF1146" s="17">
        <v>81429</v>
      </c>
      <c r="AH1146" s="17">
        <v>10798</v>
      </c>
      <c r="AJ1146" s="17">
        <v>0</v>
      </c>
      <c r="AL1146" s="17">
        <v>0</v>
      </c>
      <c r="AN1146" s="17">
        <v>0</v>
      </c>
      <c r="AP1146" s="172">
        <v>0</v>
      </c>
      <c r="AR1146" s="17">
        <v>139701</v>
      </c>
      <c r="AT1146" s="17">
        <v>2427722</v>
      </c>
      <c r="AV1146" s="185">
        <v>0</v>
      </c>
      <c r="AW1146" s="1" t="s">
        <v>5655</v>
      </c>
      <c r="AX1146" s="1" t="str">
        <f t="shared" si="17"/>
        <v>No</v>
      </c>
    </row>
    <row r="1147" spans="1:50" x14ac:dyDescent="0.2">
      <c r="A1147" s="1" t="s">
        <v>2678</v>
      </c>
      <c r="B1147" s="1" t="s">
        <v>1937</v>
      </c>
      <c r="C1147" s="1" t="s">
        <v>55</v>
      </c>
      <c r="D1147" s="174" t="s">
        <v>2679</v>
      </c>
      <c r="E1147" s="177" t="s">
        <v>2680</v>
      </c>
      <c r="F1147" s="1" t="s">
        <v>196</v>
      </c>
      <c r="G1147" s="1" t="s">
        <v>229</v>
      </c>
      <c r="H1147" s="17">
        <v>0</v>
      </c>
      <c r="I1147" s="12">
        <v>39</v>
      </c>
      <c r="J1147" s="1" t="s">
        <v>11</v>
      </c>
      <c r="K1147" s="1" t="s">
        <v>8</v>
      </c>
      <c r="L1147" s="4">
        <v>5</v>
      </c>
      <c r="N1147" s="186">
        <v>0</v>
      </c>
      <c r="P1147" s="14">
        <v>11.853999999999999</v>
      </c>
      <c r="R1147" s="14">
        <v>0</v>
      </c>
      <c r="T1147" s="14">
        <v>13.5199</v>
      </c>
      <c r="V1147" s="17">
        <v>0</v>
      </c>
      <c r="X1147" s="17">
        <v>0</v>
      </c>
      <c r="Z1147" s="17">
        <v>135503</v>
      </c>
      <c r="AB1147" s="17">
        <v>0</v>
      </c>
      <c r="AD1147" s="17">
        <v>0</v>
      </c>
      <c r="AF1147" s="17">
        <v>11431</v>
      </c>
      <c r="AH1147" s="17">
        <v>0</v>
      </c>
      <c r="AJ1147" s="17">
        <v>0</v>
      </c>
      <c r="AL1147" s="17">
        <v>0</v>
      </c>
      <c r="AN1147" s="17">
        <v>0</v>
      </c>
      <c r="AP1147" s="172">
        <v>0</v>
      </c>
      <c r="AR1147" s="17">
        <v>154546</v>
      </c>
      <c r="AT1147" s="17">
        <v>0</v>
      </c>
      <c r="AV1147" s="185">
        <v>0</v>
      </c>
      <c r="AW1147" s="1" t="s">
        <v>5655</v>
      </c>
      <c r="AX1147" s="1" t="str">
        <f t="shared" si="17"/>
        <v>No</v>
      </c>
    </row>
    <row r="1148" spans="1:50" x14ac:dyDescent="0.2">
      <c r="A1148" s="1" t="s">
        <v>3584</v>
      </c>
      <c r="B1148" s="1" t="s">
        <v>3585</v>
      </c>
      <c r="C1148" s="1" t="s">
        <v>79</v>
      </c>
      <c r="D1148" s="174" t="s">
        <v>3586</v>
      </c>
      <c r="E1148" s="177" t="s">
        <v>3587</v>
      </c>
      <c r="F1148" s="1" t="s">
        <v>196</v>
      </c>
      <c r="G1148" s="1" t="s">
        <v>229</v>
      </c>
      <c r="H1148" s="17">
        <v>0</v>
      </c>
      <c r="I1148" s="12">
        <v>39</v>
      </c>
      <c r="J1148" s="1" t="s">
        <v>11</v>
      </c>
      <c r="K1148" s="1" t="s">
        <v>8</v>
      </c>
      <c r="L1148" s="4">
        <v>5</v>
      </c>
      <c r="N1148" s="186">
        <v>0</v>
      </c>
      <c r="P1148" s="14">
        <v>14.1234</v>
      </c>
      <c r="R1148" s="14">
        <v>0</v>
      </c>
      <c r="T1148" s="14">
        <v>4.0732999999999997</v>
      </c>
      <c r="V1148" s="17">
        <v>0</v>
      </c>
      <c r="X1148" s="17">
        <v>0</v>
      </c>
      <c r="Z1148" s="17">
        <v>128947</v>
      </c>
      <c r="AB1148" s="17">
        <v>0</v>
      </c>
      <c r="AD1148" s="17">
        <v>0</v>
      </c>
      <c r="AF1148" s="17">
        <v>9130</v>
      </c>
      <c r="AH1148" s="17">
        <v>0</v>
      </c>
      <c r="AJ1148" s="17">
        <v>0</v>
      </c>
      <c r="AL1148" s="17">
        <v>0</v>
      </c>
      <c r="AN1148" s="17">
        <v>0</v>
      </c>
      <c r="AP1148" s="172">
        <v>0</v>
      </c>
      <c r="AR1148" s="17">
        <v>37189</v>
      </c>
      <c r="AT1148" s="17">
        <v>0</v>
      </c>
      <c r="AV1148" s="185">
        <v>0</v>
      </c>
      <c r="AW1148" s="1" t="s">
        <v>5655</v>
      </c>
      <c r="AX1148" s="1" t="str">
        <f t="shared" si="17"/>
        <v>No</v>
      </c>
    </row>
    <row r="1149" spans="1:50" x14ac:dyDescent="0.2">
      <c r="A1149" s="1" t="s">
        <v>6075</v>
      </c>
      <c r="B1149" s="1" t="s">
        <v>297</v>
      </c>
      <c r="C1149" s="1" t="s">
        <v>98</v>
      </c>
      <c r="D1149" s="174">
        <v>5006</v>
      </c>
      <c r="E1149" s="177">
        <v>50006</v>
      </c>
      <c r="F1149" s="1" t="s">
        <v>194</v>
      </c>
      <c r="G1149" s="1" t="s">
        <v>192</v>
      </c>
      <c r="H1149" s="17">
        <v>133700</v>
      </c>
      <c r="I1149" s="12">
        <v>39</v>
      </c>
      <c r="J1149" s="1" t="s">
        <v>22</v>
      </c>
      <c r="K1149" s="1" t="s">
        <v>12</v>
      </c>
      <c r="L1149" s="4">
        <v>3</v>
      </c>
      <c r="N1149" s="186">
        <v>0</v>
      </c>
      <c r="P1149" s="14">
        <v>21.9572</v>
      </c>
      <c r="R1149" s="14">
        <v>24.8261</v>
      </c>
      <c r="T1149" s="14">
        <v>5.6125999999999996</v>
      </c>
      <c r="V1149" s="17">
        <v>194435</v>
      </c>
      <c r="X1149" s="17">
        <v>218921</v>
      </c>
      <c r="Z1149" s="17">
        <v>194102</v>
      </c>
      <c r="AB1149" s="17">
        <v>24819</v>
      </c>
      <c r="AD1149" s="17">
        <v>9560</v>
      </c>
      <c r="AF1149" s="17">
        <v>8840</v>
      </c>
      <c r="AH1149" s="17">
        <v>720</v>
      </c>
      <c r="AJ1149" s="17">
        <v>0</v>
      </c>
      <c r="AL1149" s="17">
        <v>0</v>
      </c>
      <c r="AN1149" s="17">
        <v>0</v>
      </c>
      <c r="AP1149" s="172">
        <v>0</v>
      </c>
      <c r="AR1149" s="17">
        <v>49615</v>
      </c>
      <c r="AT1149" s="17">
        <v>1231745</v>
      </c>
      <c r="AV1149" s="185">
        <v>46</v>
      </c>
      <c r="AW1149" s="1" t="s">
        <v>5655</v>
      </c>
      <c r="AX1149" s="1" t="str">
        <f t="shared" si="17"/>
        <v>No</v>
      </c>
    </row>
    <row r="1150" spans="1:50" x14ac:dyDescent="0.2">
      <c r="A1150" s="1" t="s">
        <v>759</v>
      </c>
      <c r="B1150" s="1" t="s">
        <v>760</v>
      </c>
      <c r="C1150" s="1" t="s">
        <v>87</v>
      </c>
      <c r="D1150" s="174">
        <v>8002</v>
      </c>
      <c r="E1150" s="177">
        <v>80002</v>
      </c>
      <c r="F1150" s="1" t="s">
        <v>239</v>
      </c>
      <c r="G1150" s="1" t="s">
        <v>192</v>
      </c>
      <c r="H1150" s="17">
        <v>156777</v>
      </c>
      <c r="I1150" s="12">
        <v>39</v>
      </c>
      <c r="J1150" s="1" t="s">
        <v>10</v>
      </c>
      <c r="K1150" s="1" t="s">
        <v>8</v>
      </c>
      <c r="L1150" s="4">
        <v>20</v>
      </c>
      <c r="N1150" s="186">
        <v>0</v>
      </c>
      <c r="P1150" s="14">
        <v>11.3322</v>
      </c>
      <c r="R1150" s="14">
        <v>7.27</v>
      </c>
      <c r="T1150" s="14">
        <v>2.1297999999999999</v>
      </c>
      <c r="V1150" s="17">
        <v>0</v>
      </c>
      <c r="X1150" s="17">
        <v>497412</v>
      </c>
      <c r="Z1150" s="17">
        <v>486357</v>
      </c>
      <c r="AB1150" s="17">
        <v>11055</v>
      </c>
      <c r="AD1150" s="17">
        <v>43863</v>
      </c>
      <c r="AF1150" s="17">
        <v>42918</v>
      </c>
      <c r="AH1150" s="17">
        <v>945</v>
      </c>
      <c r="AJ1150" s="17">
        <v>0</v>
      </c>
      <c r="AL1150" s="17">
        <v>0</v>
      </c>
      <c r="AN1150" s="17">
        <v>0</v>
      </c>
      <c r="AP1150" s="172">
        <v>0</v>
      </c>
      <c r="AR1150" s="17">
        <v>91407</v>
      </c>
      <c r="AT1150" s="17">
        <v>664529</v>
      </c>
      <c r="AV1150" s="185">
        <v>0</v>
      </c>
      <c r="AW1150" s="1" t="s">
        <v>5655</v>
      </c>
      <c r="AX1150" s="1" t="str">
        <f t="shared" si="17"/>
        <v>No</v>
      </c>
    </row>
    <row r="1151" spans="1:50" x14ac:dyDescent="0.2">
      <c r="A1151" s="1" t="s">
        <v>6071</v>
      </c>
      <c r="B1151" s="1" t="s">
        <v>427</v>
      </c>
      <c r="C1151" s="1" t="s">
        <v>20</v>
      </c>
      <c r="D1151" s="174">
        <v>9091</v>
      </c>
      <c r="E1151" s="177">
        <v>90091</v>
      </c>
      <c r="F1151" s="1" t="s">
        <v>194</v>
      </c>
      <c r="G1151" s="1" t="s">
        <v>192</v>
      </c>
      <c r="H1151" s="17">
        <v>219454</v>
      </c>
      <c r="I1151" s="12">
        <v>39</v>
      </c>
      <c r="J1151" s="1" t="s">
        <v>10</v>
      </c>
      <c r="K1151" s="1" t="s">
        <v>12</v>
      </c>
      <c r="L1151" s="4">
        <v>8</v>
      </c>
      <c r="N1151" s="186">
        <v>0</v>
      </c>
      <c r="P1151" s="14">
        <v>13.267200000000001</v>
      </c>
      <c r="R1151" s="14">
        <v>7.1222000000000003</v>
      </c>
      <c r="T1151" s="14">
        <v>2.9357000000000002</v>
      </c>
      <c r="V1151" s="17">
        <v>0</v>
      </c>
      <c r="X1151" s="17">
        <v>197267</v>
      </c>
      <c r="Z1151" s="17">
        <v>176746</v>
      </c>
      <c r="AB1151" s="17">
        <v>20521</v>
      </c>
      <c r="AD1151" s="17">
        <v>14401</v>
      </c>
      <c r="AF1151" s="17">
        <v>13322</v>
      </c>
      <c r="AH1151" s="17">
        <v>1079</v>
      </c>
      <c r="AJ1151" s="17">
        <v>0</v>
      </c>
      <c r="AL1151" s="17">
        <v>0</v>
      </c>
      <c r="AN1151" s="17">
        <v>0</v>
      </c>
      <c r="AP1151" s="172">
        <v>0</v>
      </c>
      <c r="AR1151" s="17">
        <v>39109</v>
      </c>
      <c r="AT1151" s="17">
        <v>278541</v>
      </c>
      <c r="AV1151" s="185">
        <v>0</v>
      </c>
      <c r="AW1151" s="1" t="s">
        <v>5655</v>
      </c>
      <c r="AX1151" s="1" t="str">
        <f t="shared" si="17"/>
        <v>No</v>
      </c>
    </row>
    <row r="1152" spans="1:50" x14ac:dyDescent="0.2">
      <c r="A1152" s="1" t="s">
        <v>4652</v>
      </c>
      <c r="B1152" s="1" t="s">
        <v>4653</v>
      </c>
      <c r="C1152" s="1" t="s">
        <v>90</v>
      </c>
      <c r="D1152" s="174" t="s">
        <v>4654</v>
      </c>
      <c r="E1152" s="177" t="s">
        <v>4655</v>
      </c>
      <c r="F1152" s="1" t="s">
        <v>194</v>
      </c>
      <c r="G1152" s="1" t="s">
        <v>229</v>
      </c>
      <c r="H1152" s="17">
        <v>0</v>
      </c>
      <c r="I1152" s="12">
        <v>39</v>
      </c>
      <c r="J1152" s="1" t="s">
        <v>10</v>
      </c>
      <c r="K1152" s="1" t="s">
        <v>8</v>
      </c>
      <c r="L1152" s="4">
        <v>6</v>
      </c>
      <c r="N1152" s="186">
        <v>0</v>
      </c>
      <c r="P1152" s="14">
        <v>12.7965</v>
      </c>
      <c r="R1152" s="14">
        <v>0</v>
      </c>
      <c r="T1152" s="14">
        <v>2.5072000000000001</v>
      </c>
      <c r="V1152" s="17">
        <v>0</v>
      </c>
      <c r="X1152" s="17">
        <v>0</v>
      </c>
      <c r="Z1152" s="17">
        <v>90126</v>
      </c>
      <c r="AB1152" s="17">
        <v>0</v>
      </c>
      <c r="AD1152" s="17">
        <v>0</v>
      </c>
      <c r="AF1152" s="17">
        <v>7043</v>
      </c>
      <c r="AH1152" s="17">
        <v>0</v>
      </c>
      <c r="AJ1152" s="17">
        <v>0</v>
      </c>
      <c r="AL1152" s="17">
        <v>0</v>
      </c>
      <c r="AN1152" s="17">
        <v>0</v>
      </c>
      <c r="AP1152" s="172">
        <v>0</v>
      </c>
      <c r="AR1152" s="17">
        <v>17658</v>
      </c>
      <c r="AT1152" s="17">
        <v>0</v>
      </c>
      <c r="AV1152" s="185">
        <v>0</v>
      </c>
      <c r="AW1152" s="1" t="s">
        <v>5655</v>
      </c>
      <c r="AX1152" s="1" t="str">
        <f t="shared" si="17"/>
        <v>No</v>
      </c>
    </row>
    <row r="1153" spans="1:50" x14ac:dyDescent="0.2">
      <c r="A1153" s="1" t="s">
        <v>6068</v>
      </c>
      <c r="B1153" s="1" t="s">
        <v>820</v>
      </c>
      <c r="C1153" s="1" t="s">
        <v>71</v>
      </c>
      <c r="D1153" s="174">
        <v>6077</v>
      </c>
      <c r="E1153" s="177">
        <v>60077</v>
      </c>
      <c r="F1153" s="1" t="s">
        <v>194</v>
      </c>
      <c r="G1153" s="1" t="s">
        <v>192</v>
      </c>
      <c r="H1153" s="17">
        <v>89284</v>
      </c>
      <c r="I1153" s="12">
        <v>39</v>
      </c>
      <c r="J1153" s="1" t="s">
        <v>11</v>
      </c>
      <c r="K1153" s="1" t="s">
        <v>8</v>
      </c>
      <c r="L1153" s="4">
        <v>26</v>
      </c>
      <c r="N1153" s="186">
        <v>0</v>
      </c>
      <c r="P1153" s="14">
        <v>10.785</v>
      </c>
      <c r="R1153" s="14">
        <v>3.2968000000000002</v>
      </c>
      <c r="T1153" s="14">
        <v>11.5246</v>
      </c>
      <c r="V1153" s="17">
        <v>878600</v>
      </c>
      <c r="X1153" s="17">
        <v>919579</v>
      </c>
      <c r="Z1153" s="17">
        <v>870557</v>
      </c>
      <c r="AB1153" s="17">
        <v>49022</v>
      </c>
      <c r="AD1153" s="17">
        <v>83674</v>
      </c>
      <c r="AF1153" s="17">
        <v>80719</v>
      </c>
      <c r="AH1153" s="17">
        <v>2955</v>
      </c>
      <c r="AJ1153" s="17">
        <v>0</v>
      </c>
      <c r="AL1153" s="17">
        <v>0</v>
      </c>
      <c r="AN1153" s="17">
        <v>0</v>
      </c>
      <c r="AP1153" s="172">
        <v>0</v>
      </c>
      <c r="AR1153" s="17">
        <v>930253</v>
      </c>
      <c r="AT1153" s="17">
        <v>3066904</v>
      </c>
      <c r="AV1153" s="185">
        <v>122.4</v>
      </c>
      <c r="AW1153" s="1" t="s">
        <v>5655</v>
      </c>
      <c r="AX1153" s="1" t="str">
        <f t="shared" si="17"/>
        <v>No</v>
      </c>
    </row>
    <row r="1154" spans="1:50" x14ac:dyDescent="0.2">
      <c r="A1154" s="1" t="s">
        <v>2678</v>
      </c>
      <c r="B1154" s="1" t="s">
        <v>1937</v>
      </c>
      <c r="C1154" s="1" t="s">
        <v>55</v>
      </c>
      <c r="D1154" s="174" t="s">
        <v>2679</v>
      </c>
      <c r="E1154" s="177" t="s">
        <v>2680</v>
      </c>
      <c r="F1154" s="1" t="s">
        <v>196</v>
      </c>
      <c r="G1154" s="1" t="s">
        <v>229</v>
      </c>
      <c r="H1154" s="17">
        <v>0</v>
      </c>
      <c r="I1154" s="12">
        <v>39</v>
      </c>
      <c r="J1154" s="1" t="s">
        <v>10</v>
      </c>
      <c r="K1154" s="1" t="s">
        <v>8</v>
      </c>
      <c r="L1154" s="4">
        <v>34</v>
      </c>
      <c r="N1154" s="186">
        <v>0</v>
      </c>
      <c r="P1154" s="14">
        <v>14.3123</v>
      </c>
      <c r="R1154" s="14">
        <v>0</v>
      </c>
      <c r="T1154" s="14">
        <v>4.4809999999999999</v>
      </c>
      <c r="V1154" s="17">
        <v>0</v>
      </c>
      <c r="X1154" s="17">
        <v>0</v>
      </c>
      <c r="Z1154" s="17">
        <v>1185573</v>
      </c>
      <c r="AB1154" s="17">
        <v>0</v>
      </c>
      <c r="AD1154" s="17">
        <v>0</v>
      </c>
      <c r="AF1154" s="17">
        <v>82836</v>
      </c>
      <c r="AH1154" s="17">
        <v>0</v>
      </c>
      <c r="AJ1154" s="17">
        <v>0</v>
      </c>
      <c r="AL1154" s="17">
        <v>0</v>
      </c>
      <c r="AN1154" s="17">
        <v>0</v>
      </c>
      <c r="AP1154" s="172">
        <v>0</v>
      </c>
      <c r="AR1154" s="17">
        <v>371190</v>
      </c>
      <c r="AT1154" s="17">
        <v>0</v>
      </c>
      <c r="AV1154" s="185">
        <v>0</v>
      </c>
      <c r="AW1154" s="1" t="s">
        <v>5655</v>
      </c>
      <c r="AX1154" s="1" t="str">
        <f t="shared" ref="AX1154:AX1217" si="18">IF(AW1154&amp;AU1154&amp;AS1154&amp;AQ1154&amp;AO1154&amp;AM1154&amp;AK1154&amp;AI1154&amp;AG1154&amp;AE1154&amp;AC1154&amp;AA1154&amp;Y1154&amp;W1154&amp;U1154&amp;S1154&amp;Q1154&amp;O1154&amp;M1154&lt;&gt;"","Yes","No")</f>
        <v>No</v>
      </c>
    </row>
    <row r="1155" spans="1:50" x14ac:dyDescent="0.2">
      <c r="A1155" s="1" t="s">
        <v>6075</v>
      </c>
      <c r="B1155" s="1" t="s">
        <v>297</v>
      </c>
      <c r="C1155" s="1" t="s">
        <v>98</v>
      </c>
      <c r="D1155" s="174">
        <v>5006</v>
      </c>
      <c r="E1155" s="177">
        <v>50006</v>
      </c>
      <c r="F1155" s="1" t="s">
        <v>194</v>
      </c>
      <c r="G1155" s="1" t="s">
        <v>192</v>
      </c>
      <c r="H1155" s="17">
        <v>133700</v>
      </c>
      <c r="I1155" s="12">
        <v>39</v>
      </c>
      <c r="J1155" s="1" t="s">
        <v>11</v>
      </c>
      <c r="K1155" s="1" t="s">
        <v>8</v>
      </c>
      <c r="L1155" s="4">
        <v>29</v>
      </c>
      <c r="N1155" s="186">
        <v>0</v>
      </c>
      <c r="P1155" s="14">
        <v>12.4366</v>
      </c>
      <c r="R1155" s="14">
        <v>3.0642</v>
      </c>
      <c r="T1155" s="14">
        <v>14.0177</v>
      </c>
      <c r="V1155" s="17">
        <v>953830</v>
      </c>
      <c r="X1155" s="17">
        <v>1025840</v>
      </c>
      <c r="Z1155" s="17">
        <v>953388</v>
      </c>
      <c r="AB1155" s="17">
        <v>72452</v>
      </c>
      <c r="AD1155" s="17">
        <v>80300</v>
      </c>
      <c r="AF1155" s="17">
        <v>76660</v>
      </c>
      <c r="AH1155" s="17">
        <v>3640</v>
      </c>
      <c r="AJ1155" s="17">
        <v>0</v>
      </c>
      <c r="AL1155" s="17">
        <v>0</v>
      </c>
      <c r="AN1155" s="17">
        <v>0</v>
      </c>
      <c r="AP1155" s="172">
        <v>0</v>
      </c>
      <c r="AR1155" s="17">
        <v>1074596</v>
      </c>
      <c r="AT1155" s="17">
        <v>3292739</v>
      </c>
      <c r="AV1155" s="185">
        <v>155</v>
      </c>
      <c r="AW1155" s="1" t="s">
        <v>5655</v>
      </c>
      <c r="AX1155" s="1" t="str">
        <f t="shared" si="18"/>
        <v>No</v>
      </c>
    </row>
    <row r="1156" spans="1:50" x14ac:dyDescent="0.2">
      <c r="A1156" s="1" t="s">
        <v>3584</v>
      </c>
      <c r="B1156" s="1" t="s">
        <v>3585</v>
      </c>
      <c r="C1156" s="1" t="s">
        <v>79</v>
      </c>
      <c r="D1156" s="174" t="s">
        <v>3586</v>
      </c>
      <c r="E1156" s="177" t="s">
        <v>3587</v>
      </c>
      <c r="F1156" s="1" t="s">
        <v>196</v>
      </c>
      <c r="G1156" s="1" t="s">
        <v>229</v>
      </c>
      <c r="H1156" s="17">
        <v>0</v>
      </c>
      <c r="I1156" s="12">
        <v>39</v>
      </c>
      <c r="J1156" s="1" t="s">
        <v>10</v>
      </c>
      <c r="K1156" s="1" t="s">
        <v>8</v>
      </c>
      <c r="L1156" s="4">
        <v>34</v>
      </c>
      <c r="N1156" s="186">
        <v>0</v>
      </c>
      <c r="P1156" s="14">
        <v>13.5756</v>
      </c>
      <c r="R1156" s="14">
        <v>0</v>
      </c>
      <c r="T1156" s="14">
        <v>1.3773</v>
      </c>
      <c r="V1156" s="17">
        <v>0</v>
      </c>
      <c r="X1156" s="17">
        <v>0</v>
      </c>
      <c r="Z1156" s="17">
        <v>521084</v>
      </c>
      <c r="AB1156" s="17">
        <v>0</v>
      </c>
      <c r="AD1156" s="17">
        <v>0</v>
      </c>
      <c r="AF1156" s="17">
        <v>38384</v>
      </c>
      <c r="AH1156" s="17">
        <v>0</v>
      </c>
      <c r="AJ1156" s="17">
        <v>0</v>
      </c>
      <c r="AL1156" s="17">
        <v>0</v>
      </c>
      <c r="AN1156" s="17">
        <v>0</v>
      </c>
      <c r="AP1156" s="172">
        <v>0</v>
      </c>
      <c r="AR1156" s="17">
        <v>52868</v>
      </c>
      <c r="AT1156" s="17">
        <v>0</v>
      </c>
      <c r="AV1156" s="185">
        <v>0</v>
      </c>
      <c r="AW1156" s="1" t="s">
        <v>5655</v>
      </c>
      <c r="AX1156" s="1" t="str">
        <f t="shared" si="18"/>
        <v>No</v>
      </c>
    </row>
    <row r="1157" spans="1:50" x14ac:dyDescent="0.2">
      <c r="A1157" s="1" t="s">
        <v>6071</v>
      </c>
      <c r="B1157" s="1" t="s">
        <v>427</v>
      </c>
      <c r="C1157" s="1" t="s">
        <v>20</v>
      </c>
      <c r="D1157" s="174">
        <v>9091</v>
      </c>
      <c r="E1157" s="177">
        <v>90091</v>
      </c>
      <c r="F1157" s="1" t="s">
        <v>194</v>
      </c>
      <c r="G1157" s="1" t="s">
        <v>192</v>
      </c>
      <c r="H1157" s="17">
        <v>219454</v>
      </c>
      <c r="I1157" s="12">
        <v>39</v>
      </c>
      <c r="J1157" s="1" t="s">
        <v>22</v>
      </c>
      <c r="K1157" s="1" t="s">
        <v>12</v>
      </c>
      <c r="L1157" s="4">
        <v>3</v>
      </c>
      <c r="N1157" s="186">
        <v>0</v>
      </c>
      <c r="P1157" s="14">
        <v>37.687800000000003</v>
      </c>
      <c r="R1157" s="14">
        <v>44.890099999999997</v>
      </c>
      <c r="T1157" s="14">
        <v>4.3613999999999997</v>
      </c>
      <c r="V1157" s="17">
        <v>234206</v>
      </c>
      <c r="X1157" s="17">
        <v>232895</v>
      </c>
      <c r="Z1157" s="17">
        <v>231064</v>
      </c>
      <c r="AB1157" s="17">
        <v>1831</v>
      </c>
      <c r="AD1157" s="17">
        <v>6552</v>
      </c>
      <c r="AF1157" s="17">
        <v>6131</v>
      </c>
      <c r="AH1157" s="17">
        <v>421</v>
      </c>
      <c r="AJ1157" s="17">
        <v>0</v>
      </c>
      <c r="AL1157" s="17">
        <v>0</v>
      </c>
      <c r="AN1157" s="17">
        <v>0</v>
      </c>
      <c r="AP1157" s="172">
        <v>0</v>
      </c>
      <c r="AR1157" s="17">
        <v>26740</v>
      </c>
      <c r="AT1157" s="17">
        <v>1200361</v>
      </c>
      <c r="AV1157" s="185">
        <v>108</v>
      </c>
      <c r="AW1157" s="1" t="s">
        <v>5655</v>
      </c>
      <c r="AX1157" s="1" t="str">
        <f t="shared" si="18"/>
        <v>No</v>
      </c>
    </row>
    <row r="1158" spans="1:50" x14ac:dyDescent="0.2">
      <c r="A1158" s="1" t="s">
        <v>6068</v>
      </c>
      <c r="B1158" s="1" t="s">
        <v>820</v>
      </c>
      <c r="C1158" s="1" t="s">
        <v>71</v>
      </c>
      <c r="D1158" s="174">
        <v>6077</v>
      </c>
      <c r="E1158" s="177">
        <v>60077</v>
      </c>
      <c r="F1158" s="1" t="s">
        <v>194</v>
      </c>
      <c r="G1158" s="1" t="s">
        <v>192</v>
      </c>
      <c r="H1158" s="17">
        <v>89284</v>
      </c>
      <c r="I1158" s="12">
        <v>39</v>
      </c>
      <c r="J1158" s="1" t="s">
        <v>10</v>
      </c>
      <c r="K1158" s="1" t="s">
        <v>8</v>
      </c>
      <c r="L1158" s="4">
        <v>13</v>
      </c>
      <c r="N1158" s="186">
        <v>0</v>
      </c>
      <c r="P1158" s="14">
        <v>12.829800000000001</v>
      </c>
      <c r="R1158" s="14">
        <v>4.1509999999999998</v>
      </c>
      <c r="T1158" s="14">
        <v>2.1646000000000001</v>
      </c>
      <c r="V1158" s="17">
        <v>0</v>
      </c>
      <c r="X1158" s="17">
        <v>252752</v>
      </c>
      <c r="Z1158" s="17">
        <v>228922</v>
      </c>
      <c r="AB1158" s="17">
        <v>23830</v>
      </c>
      <c r="AD1158" s="17">
        <v>18956</v>
      </c>
      <c r="AF1158" s="17">
        <v>17843</v>
      </c>
      <c r="AH1158" s="17">
        <v>1113</v>
      </c>
      <c r="AJ1158" s="17">
        <v>0</v>
      </c>
      <c r="AL1158" s="17">
        <v>0</v>
      </c>
      <c r="AN1158" s="17">
        <v>0</v>
      </c>
      <c r="AP1158" s="172">
        <v>0</v>
      </c>
      <c r="AR1158" s="17">
        <v>38623</v>
      </c>
      <c r="AT1158" s="17">
        <v>160323</v>
      </c>
      <c r="AV1158" s="185">
        <v>0</v>
      </c>
      <c r="AW1158" s="1" t="s">
        <v>5655</v>
      </c>
      <c r="AX1158" s="1" t="str">
        <f t="shared" si="18"/>
        <v>No</v>
      </c>
    </row>
    <row r="1159" spans="1:50" x14ac:dyDescent="0.2">
      <c r="A1159" s="1" t="s">
        <v>6074</v>
      </c>
      <c r="B1159" s="1" t="s">
        <v>966</v>
      </c>
      <c r="C1159" s="1" t="s">
        <v>37</v>
      </c>
      <c r="D1159" s="174">
        <v>4158</v>
      </c>
      <c r="E1159" s="177">
        <v>40158</v>
      </c>
      <c r="F1159" s="1" t="s">
        <v>194</v>
      </c>
      <c r="G1159" s="1" t="s">
        <v>192</v>
      </c>
      <c r="H1159" s="17">
        <v>131337</v>
      </c>
      <c r="I1159" s="12">
        <v>39</v>
      </c>
      <c r="J1159" s="1" t="s">
        <v>11</v>
      </c>
      <c r="K1159" s="1" t="s">
        <v>12</v>
      </c>
      <c r="L1159" s="4">
        <v>10</v>
      </c>
      <c r="N1159" s="186">
        <v>0</v>
      </c>
      <c r="P1159" s="14">
        <v>16.868500000000001</v>
      </c>
      <c r="R1159" s="14">
        <v>6.26</v>
      </c>
      <c r="T1159" s="14">
        <v>10.0608</v>
      </c>
      <c r="V1159" s="17">
        <v>571403</v>
      </c>
      <c r="X1159" s="17">
        <v>643253</v>
      </c>
      <c r="Z1159" s="17">
        <v>571150</v>
      </c>
      <c r="AB1159" s="17">
        <v>72103</v>
      </c>
      <c r="AD1159" s="17">
        <v>37043</v>
      </c>
      <c r="AF1159" s="17">
        <v>33859</v>
      </c>
      <c r="AH1159" s="17">
        <v>3184</v>
      </c>
      <c r="AJ1159" s="17">
        <v>0</v>
      </c>
      <c r="AL1159" s="17">
        <v>0</v>
      </c>
      <c r="AN1159" s="17">
        <v>0</v>
      </c>
      <c r="AP1159" s="172">
        <v>0</v>
      </c>
      <c r="AR1159" s="17">
        <v>340650</v>
      </c>
      <c r="AT1159" s="17">
        <v>2132469</v>
      </c>
      <c r="AV1159" s="185">
        <v>174.5</v>
      </c>
      <c r="AW1159" s="1" t="s">
        <v>5655</v>
      </c>
      <c r="AX1159" s="1" t="str">
        <f t="shared" si="18"/>
        <v>No</v>
      </c>
    </row>
    <row r="1160" spans="1:50" x14ac:dyDescent="0.2">
      <c r="A1160" s="1" t="s">
        <v>6072</v>
      </c>
      <c r="B1160" s="1" t="s">
        <v>6073</v>
      </c>
      <c r="C1160" s="1" t="s">
        <v>89</v>
      </c>
      <c r="E1160" s="177">
        <v>60269</v>
      </c>
      <c r="F1160" s="1" t="s">
        <v>17</v>
      </c>
      <c r="G1160" s="1" t="s">
        <v>192</v>
      </c>
      <c r="H1160" s="17">
        <v>52826</v>
      </c>
      <c r="I1160" s="12">
        <v>39</v>
      </c>
      <c r="J1160" s="1" t="s">
        <v>11</v>
      </c>
      <c r="K1160" s="1" t="s">
        <v>12</v>
      </c>
      <c r="L1160" s="4">
        <v>39</v>
      </c>
      <c r="N1160" s="186">
        <v>0</v>
      </c>
      <c r="P1160" s="14">
        <v>12.3606</v>
      </c>
      <c r="R1160" s="14">
        <v>2.0857999999999999</v>
      </c>
      <c r="T1160" s="14">
        <v>41.563899999999997</v>
      </c>
      <c r="V1160" s="17">
        <v>814162</v>
      </c>
      <c r="X1160" s="17">
        <v>907520</v>
      </c>
      <c r="Z1160" s="17">
        <v>805926</v>
      </c>
      <c r="AB1160" s="17">
        <v>101594</v>
      </c>
      <c r="AD1160" s="17">
        <v>68155</v>
      </c>
      <c r="AF1160" s="17">
        <v>65201</v>
      </c>
      <c r="AH1160" s="17">
        <v>2954</v>
      </c>
      <c r="AJ1160" s="17">
        <v>0</v>
      </c>
      <c r="AL1160" s="17">
        <v>0</v>
      </c>
      <c r="AN1160" s="17">
        <v>0</v>
      </c>
      <c r="AP1160" s="172">
        <v>0</v>
      </c>
      <c r="AR1160" s="17">
        <v>2710009</v>
      </c>
      <c r="AT1160" s="17">
        <v>5652555</v>
      </c>
      <c r="AV1160" s="185">
        <v>58.4</v>
      </c>
      <c r="AW1160" s="1" t="s">
        <v>5655</v>
      </c>
      <c r="AX1160" s="1" t="str">
        <f t="shared" si="18"/>
        <v>No</v>
      </c>
    </row>
    <row r="1161" spans="1:50" x14ac:dyDescent="0.2">
      <c r="A1161" s="1" t="s">
        <v>6069</v>
      </c>
      <c r="B1161" s="1" t="s">
        <v>6070</v>
      </c>
      <c r="C1161" s="1" t="s">
        <v>14</v>
      </c>
      <c r="D1161" s="174" t="s">
        <v>1862</v>
      </c>
      <c r="E1161" s="177">
        <v>40928</v>
      </c>
      <c r="F1161" s="1" t="s">
        <v>194</v>
      </c>
      <c r="G1161" s="1" t="s">
        <v>192</v>
      </c>
      <c r="H1161" s="17">
        <v>57383</v>
      </c>
      <c r="I1161" s="12">
        <v>39</v>
      </c>
      <c r="J1161" s="1" t="s">
        <v>10</v>
      </c>
      <c r="K1161" s="1" t="s">
        <v>8</v>
      </c>
      <c r="L1161" s="4">
        <v>39</v>
      </c>
      <c r="N1161" s="186">
        <v>0</v>
      </c>
      <c r="P1161" s="14">
        <v>18.389600000000002</v>
      </c>
      <c r="R1161" s="14">
        <v>10.267799999999999</v>
      </c>
      <c r="T1161" s="14">
        <v>8.1183999999999994</v>
      </c>
      <c r="V1161" s="17">
        <v>0</v>
      </c>
      <c r="X1161" s="17">
        <v>1072457</v>
      </c>
      <c r="Z1161" s="17">
        <v>721956</v>
      </c>
      <c r="AB1161" s="17">
        <v>350501</v>
      </c>
      <c r="AD1161" s="17">
        <v>71838</v>
      </c>
      <c r="AF1161" s="17">
        <v>39259</v>
      </c>
      <c r="AH1161" s="17">
        <v>32579</v>
      </c>
      <c r="AJ1161" s="17">
        <v>0</v>
      </c>
      <c r="AL1161" s="17">
        <v>0</v>
      </c>
      <c r="AN1161" s="17">
        <v>0</v>
      </c>
      <c r="AP1161" s="172">
        <v>0</v>
      </c>
      <c r="AR1161" s="17">
        <v>318721</v>
      </c>
      <c r="AT1161" s="17">
        <v>3272549</v>
      </c>
      <c r="AV1161" s="185">
        <v>0</v>
      </c>
      <c r="AW1161" s="1" t="s">
        <v>5655</v>
      </c>
      <c r="AX1161" s="1" t="str">
        <f t="shared" si="18"/>
        <v>No</v>
      </c>
    </row>
    <row r="1162" spans="1:50" x14ac:dyDescent="0.2">
      <c r="A1162" s="1" t="s">
        <v>6075</v>
      </c>
      <c r="B1162" s="1" t="s">
        <v>297</v>
      </c>
      <c r="C1162" s="1" t="s">
        <v>98</v>
      </c>
      <c r="D1162" s="174">
        <v>5006</v>
      </c>
      <c r="E1162" s="177">
        <v>50006</v>
      </c>
      <c r="F1162" s="1" t="s">
        <v>194</v>
      </c>
      <c r="G1162" s="1" t="s">
        <v>192</v>
      </c>
      <c r="H1162" s="17">
        <v>133700</v>
      </c>
      <c r="I1162" s="12">
        <v>39</v>
      </c>
      <c r="J1162" s="1" t="s">
        <v>10</v>
      </c>
      <c r="K1162" s="1" t="s">
        <v>8</v>
      </c>
      <c r="L1162" s="4">
        <v>7</v>
      </c>
      <c r="N1162" s="186">
        <v>0</v>
      </c>
      <c r="P1162" s="14">
        <v>11.968500000000001</v>
      </c>
      <c r="R1162" s="14">
        <v>4.2119999999999997</v>
      </c>
      <c r="T1162" s="14">
        <v>3.6135999999999999</v>
      </c>
      <c r="V1162" s="17">
        <v>0</v>
      </c>
      <c r="X1162" s="17">
        <v>135509</v>
      </c>
      <c r="Z1162" s="17">
        <v>121397</v>
      </c>
      <c r="AB1162" s="17">
        <v>14112</v>
      </c>
      <c r="AD1162" s="17">
        <v>11340</v>
      </c>
      <c r="AF1162" s="17">
        <v>10143</v>
      </c>
      <c r="AH1162" s="17">
        <v>1197</v>
      </c>
      <c r="AJ1162" s="17">
        <v>0</v>
      </c>
      <c r="AL1162" s="17">
        <v>0</v>
      </c>
      <c r="AN1162" s="17">
        <v>0</v>
      </c>
      <c r="AP1162" s="172">
        <v>0</v>
      </c>
      <c r="AR1162" s="17">
        <v>36653</v>
      </c>
      <c r="AT1162" s="17">
        <v>154383</v>
      </c>
      <c r="AV1162" s="185">
        <v>0</v>
      </c>
      <c r="AW1162" s="1" t="s">
        <v>5655</v>
      </c>
      <c r="AX1162" s="1" t="str">
        <f t="shared" si="18"/>
        <v>No</v>
      </c>
    </row>
    <row r="1163" spans="1:50" x14ac:dyDescent="0.2">
      <c r="A1163" s="1" t="s">
        <v>759</v>
      </c>
      <c r="B1163" s="1" t="s">
        <v>760</v>
      </c>
      <c r="C1163" s="1" t="s">
        <v>87</v>
      </c>
      <c r="D1163" s="174">
        <v>8002</v>
      </c>
      <c r="E1163" s="177">
        <v>80002</v>
      </c>
      <c r="F1163" s="1" t="s">
        <v>239</v>
      </c>
      <c r="G1163" s="1" t="s">
        <v>192</v>
      </c>
      <c r="H1163" s="17">
        <v>156777</v>
      </c>
      <c r="I1163" s="12">
        <v>39</v>
      </c>
      <c r="J1163" s="1" t="s">
        <v>11</v>
      </c>
      <c r="K1163" s="1" t="s">
        <v>8</v>
      </c>
      <c r="L1163" s="4">
        <v>19</v>
      </c>
      <c r="N1163" s="186">
        <v>0</v>
      </c>
      <c r="P1163" s="14">
        <v>11.8871</v>
      </c>
      <c r="R1163" s="14">
        <v>4.1814</v>
      </c>
      <c r="T1163" s="14">
        <v>12.6282</v>
      </c>
      <c r="V1163" s="17">
        <v>737134</v>
      </c>
      <c r="X1163" s="17">
        <v>748209</v>
      </c>
      <c r="Z1163" s="17">
        <v>736227</v>
      </c>
      <c r="AB1163" s="17">
        <v>11982</v>
      </c>
      <c r="AD1163" s="17">
        <v>62395</v>
      </c>
      <c r="AF1163" s="17">
        <v>61935</v>
      </c>
      <c r="AH1163" s="17">
        <v>460</v>
      </c>
      <c r="AJ1163" s="17">
        <v>0</v>
      </c>
      <c r="AL1163" s="17">
        <v>0</v>
      </c>
      <c r="AN1163" s="17">
        <v>0</v>
      </c>
      <c r="AP1163" s="172">
        <v>0</v>
      </c>
      <c r="AR1163" s="17">
        <v>782129</v>
      </c>
      <c r="AT1163" s="17">
        <v>3270399</v>
      </c>
      <c r="AV1163" s="185">
        <v>97.6</v>
      </c>
      <c r="AW1163" s="1" t="s">
        <v>5655</v>
      </c>
      <c r="AX1163" s="1" t="str">
        <f t="shared" si="18"/>
        <v>No</v>
      </c>
    </row>
    <row r="1164" spans="1:50" x14ac:dyDescent="0.2">
      <c r="A1164" s="1" t="s">
        <v>6071</v>
      </c>
      <c r="B1164" s="1" t="s">
        <v>427</v>
      </c>
      <c r="C1164" s="1" t="s">
        <v>20</v>
      </c>
      <c r="D1164" s="174">
        <v>9091</v>
      </c>
      <c r="E1164" s="177">
        <v>90091</v>
      </c>
      <c r="F1164" s="1" t="s">
        <v>194</v>
      </c>
      <c r="G1164" s="1" t="s">
        <v>192</v>
      </c>
      <c r="H1164" s="17">
        <v>219454</v>
      </c>
      <c r="I1164" s="12">
        <v>39</v>
      </c>
      <c r="J1164" s="1" t="s">
        <v>11</v>
      </c>
      <c r="K1164" s="1" t="s">
        <v>12</v>
      </c>
      <c r="L1164" s="4">
        <v>28</v>
      </c>
      <c r="N1164" s="186">
        <v>0</v>
      </c>
      <c r="P1164" s="14">
        <v>13.890599999999999</v>
      </c>
      <c r="R1164" s="14">
        <v>6.0971000000000002</v>
      </c>
      <c r="T1164" s="14">
        <v>10.9215</v>
      </c>
      <c r="V1164" s="17">
        <v>1816650</v>
      </c>
      <c r="X1164" s="17">
        <v>1864655</v>
      </c>
      <c r="Z1164" s="17">
        <v>1793627</v>
      </c>
      <c r="AB1164" s="17">
        <v>71028</v>
      </c>
      <c r="AD1164" s="17">
        <v>133859</v>
      </c>
      <c r="AF1164" s="17">
        <v>129125</v>
      </c>
      <c r="AH1164" s="17">
        <v>4734</v>
      </c>
      <c r="AJ1164" s="17">
        <v>0</v>
      </c>
      <c r="AL1164" s="17">
        <v>0</v>
      </c>
      <c r="AN1164" s="17">
        <v>0</v>
      </c>
      <c r="AP1164" s="172">
        <v>0</v>
      </c>
      <c r="AR1164" s="17">
        <v>1410244</v>
      </c>
      <c r="AT1164" s="17">
        <v>8598378</v>
      </c>
      <c r="AV1164" s="185">
        <v>460</v>
      </c>
      <c r="AW1164" s="1" t="s">
        <v>5655</v>
      </c>
      <c r="AX1164" s="1" t="str">
        <f t="shared" si="18"/>
        <v>No</v>
      </c>
    </row>
    <row r="1165" spans="1:50" x14ac:dyDescent="0.2">
      <c r="A1165" s="1" t="s">
        <v>4652</v>
      </c>
      <c r="B1165" s="1" t="s">
        <v>4653</v>
      </c>
      <c r="C1165" s="1" t="s">
        <v>90</v>
      </c>
      <c r="D1165" s="174" t="s">
        <v>4654</v>
      </c>
      <c r="E1165" s="177" t="s">
        <v>4655</v>
      </c>
      <c r="F1165" s="1" t="s">
        <v>194</v>
      </c>
      <c r="G1165" s="1" t="s">
        <v>229</v>
      </c>
      <c r="H1165" s="17">
        <v>0</v>
      </c>
      <c r="I1165" s="12">
        <v>39</v>
      </c>
      <c r="J1165" s="1" t="s">
        <v>11</v>
      </c>
      <c r="K1165" s="1" t="s">
        <v>8</v>
      </c>
      <c r="L1165" s="4">
        <v>33</v>
      </c>
      <c r="N1165" s="186">
        <v>0</v>
      </c>
      <c r="P1165" s="14">
        <v>17.323699999999999</v>
      </c>
      <c r="R1165" s="14">
        <v>0</v>
      </c>
      <c r="T1165" s="14">
        <v>20.789100000000001</v>
      </c>
      <c r="V1165" s="17">
        <v>0</v>
      </c>
      <c r="X1165" s="17">
        <v>0</v>
      </c>
      <c r="Z1165" s="17">
        <v>1928053</v>
      </c>
      <c r="AB1165" s="17">
        <v>0</v>
      </c>
      <c r="AD1165" s="17">
        <v>0</v>
      </c>
      <c r="AF1165" s="17">
        <v>111296</v>
      </c>
      <c r="AH1165" s="17">
        <v>0</v>
      </c>
      <c r="AJ1165" s="17">
        <v>0</v>
      </c>
      <c r="AL1165" s="17">
        <v>0</v>
      </c>
      <c r="AN1165" s="17">
        <v>0</v>
      </c>
      <c r="AP1165" s="172">
        <v>0</v>
      </c>
      <c r="AR1165" s="17">
        <v>2313740</v>
      </c>
      <c r="AT1165" s="17">
        <v>0</v>
      </c>
      <c r="AV1165" s="185">
        <v>0</v>
      </c>
      <c r="AW1165" s="1" t="s">
        <v>5655</v>
      </c>
      <c r="AX1165" s="1" t="str">
        <f t="shared" si="18"/>
        <v>No</v>
      </c>
    </row>
    <row r="1166" spans="1:50" x14ac:dyDescent="0.2">
      <c r="A1166" s="1" t="s">
        <v>4119</v>
      </c>
      <c r="B1166" s="1" t="s">
        <v>4120</v>
      </c>
      <c r="C1166" s="1" t="s">
        <v>43</v>
      </c>
      <c r="D1166" s="174" t="s">
        <v>4121</v>
      </c>
      <c r="E1166" s="177" t="s">
        <v>4122</v>
      </c>
      <c r="F1166" s="1" t="s">
        <v>242</v>
      </c>
      <c r="G1166" s="1" t="s">
        <v>229</v>
      </c>
      <c r="H1166" s="17">
        <v>0</v>
      </c>
      <c r="I1166" s="12">
        <v>39</v>
      </c>
      <c r="J1166" s="1" t="s">
        <v>10</v>
      </c>
      <c r="K1166" s="1" t="s">
        <v>8</v>
      </c>
      <c r="L1166" s="4">
        <v>39</v>
      </c>
      <c r="N1166" s="186">
        <v>0</v>
      </c>
      <c r="P1166" s="14">
        <v>10.8001</v>
      </c>
      <c r="R1166" s="14">
        <v>0</v>
      </c>
      <c r="T1166" s="14">
        <v>1.7376</v>
      </c>
      <c r="V1166" s="17">
        <v>0</v>
      </c>
      <c r="X1166" s="17">
        <v>0</v>
      </c>
      <c r="Z1166" s="17">
        <v>926250</v>
      </c>
      <c r="AB1166" s="17">
        <v>0</v>
      </c>
      <c r="AD1166" s="17">
        <v>0</v>
      </c>
      <c r="AF1166" s="17">
        <v>85763</v>
      </c>
      <c r="AH1166" s="17">
        <v>0</v>
      </c>
      <c r="AJ1166" s="17">
        <v>0</v>
      </c>
      <c r="AL1166" s="17">
        <v>0</v>
      </c>
      <c r="AN1166" s="17">
        <v>0</v>
      </c>
      <c r="AP1166" s="172">
        <v>0</v>
      </c>
      <c r="AR1166" s="17">
        <v>149019</v>
      </c>
      <c r="AT1166" s="17">
        <v>0</v>
      </c>
      <c r="AV1166" s="185">
        <v>0</v>
      </c>
      <c r="AW1166" s="1" t="s">
        <v>5655</v>
      </c>
      <c r="AX1166" s="1" t="str">
        <f t="shared" si="18"/>
        <v>No</v>
      </c>
    </row>
    <row r="1167" spans="1:50" x14ac:dyDescent="0.2">
      <c r="A1167" s="1" t="s">
        <v>3950</v>
      </c>
      <c r="B1167" s="1" t="s">
        <v>758</v>
      </c>
      <c r="C1167" s="1" t="s">
        <v>43</v>
      </c>
      <c r="D1167" s="174" t="s">
        <v>3951</v>
      </c>
      <c r="E1167" s="177" t="s">
        <v>3952</v>
      </c>
      <c r="F1167" s="1" t="s">
        <v>260</v>
      </c>
      <c r="G1167" s="1" t="s">
        <v>229</v>
      </c>
      <c r="H1167" s="17">
        <v>0</v>
      </c>
      <c r="I1167" s="12">
        <v>38</v>
      </c>
      <c r="J1167" s="1" t="s">
        <v>10</v>
      </c>
      <c r="K1167" s="1" t="s">
        <v>8</v>
      </c>
      <c r="L1167" s="4">
        <v>38</v>
      </c>
      <c r="N1167" s="186">
        <v>0</v>
      </c>
      <c r="P1167" s="14">
        <v>12.0745</v>
      </c>
      <c r="R1167" s="14">
        <v>0</v>
      </c>
      <c r="T1167" s="14">
        <v>2.1800999999999999</v>
      </c>
      <c r="V1167" s="17">
        <v>0</v>
      </c>
      <c r="X1167" s="17">
        <v>0</v>
      </c>
      <c r="Z1167" s="17">
        <v>953351</v>
      </c>
      <c r="AB1167" s="17">
        <v>0</v>
      </c>
      <c r="AD1167" s="17">
        <v>0</v>
      </c>
      <c r="AF1167" s="17">
        <v>78956</v>
      </c>
      <c r="AH1167" s="17">
        <v>0</v>
      </c>
      <c r="AJ1167" s="17">
        <v>0</v>
      </c>
      <c r="AL1167" s="17">
        <v>0</v>
      </c>
      <c r="AN1167" s="17">
        <v>0</v>
      </c>
      <c r="AP1167" s="172">
        <v>0</v>
      </c>
      <c r="AR1167" s="17">
        <v>172130</v>
      </c>
      <c r="AT1167" s="17">
        <v>0</v>
      </c>
      <c r="AV1167" s="185">
        <v>0</v>
      </c>
      <c r="AW1167" s="1" t="s">
        <v>5655</v>
      </c>
      <c r="AX1167" s="1" t="str">
        <f t="shared" si="18"/>
        <v>No</v>
      </c>
    </row>
    <row r="1168" spans="1:50" x14ac:dyDescent="0.2">
      <c r="A1168" s="1" t="s">
        <v>6077</v>
      </c>
      <c r="B1168" s="1" t="s">
        <v>850</v>
      </c>
      <c r="C1168" s="1" t="s">
        <v>20</v>
      </c>
      <c r="D1168" s="174">
        <v>9196</v>
      </c>
      <c r="E1168" s="177">
        <v>90196</v>
      </c>
      <c r="F1168" s="1" t="s">
        <v>194</v>
      </c>
      <c r="G1168" s="1" t="s">
        <v>192</v>
      </c>
      <c r="H1168" s="17">
        <v>1723634</v>
      </c>
      <c r="I1168" s="12">
        <v>38</v>
      </c>
      <c r="J1168" s="1" t="s">
        <v>11</v>
      </c>
      <c r="K1168" s="1" t="s">
        <v>12</v>
      </c>
      <c r="L1168" s="4">
        <v>1</v>
      </c>
      <c r="N1168" s="186">
        <v>0</v>
      </c>
      <c r="P1168" s="14">
        <v>16.6113</v>
      </c>
      <c r="R1168" s="14">
        <v>3.3092999999999999</v>
      </c>
      <c r="T1168" s="14">
        <v>1.9224000000000001</v>
      </c>
      <c r="V1168" s="17">
        <v>64150</v>
      </c>
      <c r="X1168" s="17">
        <v>70302</v>
      </c>
      <c r="Z1168" s="17">
        <v>67226</v>
      </c>
      <c r="AB1168" s="17">
        <v>3076</v>
      </c>
      <c r="AD1168" s="17">
        <v>4203</v>
      </c>
      <c r="AF1168" s="17">
        <v>4047</v>
      </c>
      <c r="AH1168" s="17">
        <v>156</v>
      </c>
      <c r="AJ1168" s="17">
        <v>0</v>
      </c>
      <c r="AL1168" s="17">
        <v>0</v>
      </c>
      <c r="AN1168" s="17">
        <v>0</v>
      </c>
      <c r="AP1168" s="172">
        <v>0</v>
      </c>
      <c r="AR1168" s="17">
        <v>7780</v>
      </c>
      <c r="AT1168" s="17">
        <v>25746</v>
      </c>
      <c r="AV1168" s="185">
        <v>27</v>
      </c>
      <c r="AW1168" s="1" t="s">
        <v>5655</v>
      </c>
      <c r="AX1168" s="1" t="str">
        <f t="shared" si="18"/>
        <v>No</v>
      </c>
    </row>
    <row r="1169" spans="1:50" x14ac:dyDescent="0.2">
      <c r="A1169" s="1" t="s">
        <v>6078</v>
      </c>
      <c r="B1169" s="1" t="s">
        <v>3609</v>
      </c>
      <c r="C1169" s="1" t="s">
        <v>79</v>
      </c>
      <c r="D1169" s="174" t="s">
        <v>3610</v>
      </c>
      <c r="E1169" s="177" t="s">
        <v>3611</v>
      </c>
      <c r="F1169" s="1" t="s">
        <v>242</v>
      </c>
      <c r="G1169" s="1" t="s">
        <v>229</v>
      </c>
      <c r="H1169" s="17">
        <v>0</v>
      </c>
      <c r="I1169" s="12">
        <v>38</v>
      </c>
      <c r="J1169" s="1" t="s">
        <v>11</v>
      </c>
      <c r="K1169" s="1" t="s">
        <v>8</v>
      </c>
      <c r="L1169" s="4">
        <v>2</v>
      </c>
      <c r="N1169" s="186">
        <v>0</v>
      </c>
      <c r="P1169" s="14">
        <v>15.354100000000001</v>
      </c>
      <c r="R1169" s="14">
        <v>0</v>
      </c>
      <c r="T1169" s="14">
        <v>4.3886000000000003</v>
      </c>
      <c r="V1169" s="17">
        <v>0</v>
      </c>
      <c r="X1169" s="17">
        <v>0</v>
      </c>
      <c r="Z1169" s="17">
        <v>20943</v>
      </c>
      <c r="AB1169" s="17">
        <v>0</v>
      </c>
      <c r="AD1169" s="17">
        <v>0</v>
      </c>
      <c r="AF1169" s="17">
        <v>1364</v>
      </c>
      <c r="AH1169" s="17">
        <v>0</v>
      </c>
      <c r="AJ1169" s="17">
        <v>0</v>
      </c>
      <c r="AL1169" s="17">
        <v>0</v>
      </c>
      <c r="AN1169" s="17">
        <v>0</v>
      </c>
      <c r="AP1169" s="172">
        <v>0</v>
      </c>
      <c r="AR1169" s="17">
        <v>5986</v>
      </c>
      <c r="AT1169" s="17">
        <v>0</v>
      </c>
      <c r="AV1169" s="185">
        <v>0</v>
      </c>
      <c r="AW1169" s="1" t="s">
        <v>5655</v>
      </c>
      <c r="AX1169" s="1" t="str">
        <f t="shared" si="18"/>
        <v>No</v>
      </c>
    </row>
    <row r="1170" spans="1:50" x14ac:dyDescent="0.2">
      <c r="A1170" s="1" t="s">
        <v>6077</v>
      </c>
      <c r="B1170" s="1" t="s">
        <v>850</v>
      </c>
      <c r="C1170" s="1" t="s">
        <v>20</v>
      </c>
      <c r="D1170" s="174">
        <v>9196</v>
      </c>
      <c r="E1170" s="177">
        <v>90196</v>
      </c>
      <c r="F1170" s="1" t="s">
        <v>194</v>
      </c>
      <c r="G1170" s="1" t="s">
        <v>192</v>
      </c>
      <c r="H1170" s="17">
        <v>1723634</v>
      </c>
      <c r="I1170" s="12">
        <v>38</v>
      </c>
      <c r="J1170" s="1" t="s">
        <v>10</v>
      </c>
      <c r="K1170" s="1" t="s">
        <v>8</v>
      </c>
      <c r="L1170" s="4">
        <v>1</v>
      </c>
      <c r="N1170" s="186">
        <v>0</v>
      </c>
      <c r="P1170" s="14">
        <v>28.4694</v>
      </c>
      <c r="R1170" s="14">
        <v>12.511200000000001</v>
      </c>
      <c r="T1170" s="14">
        <v>2.2755000000000001</v>
      </c>
      <c r="V1170" s="17">
        <v>0</v>
      </c>
      <c r="X1170" s="17">
        <v>6392</v>
      </c>
      <c r="Z1170" s="17">
        <v>2790</v>
      </c>
      <c r="AB1170" s="17">
        <v>3602</v>
      </c>
      <c r="AD1170" s="17">
        <v>223</v>
      </c>
      <c r="AF1170" s="17">
        <v>98</v>
      </c>
      <c r="AH1170" s="17">
        <v>125</v>
      </c>
      <c r="AJ1170" s="17">
        <v>0</v>
      </c>
      <c r="AL1170" s="17">
        <v>0</v>
      </c>
      <c r="AN1170" s="17">
        <v>0</v>
      </c>
      <c r="AP1170" s="172">
        <v>0</v>
      </c>
      <c r="AR1170" s="17">
        <v>223</v>
      </c>
      <c r="AT1170" s="17">
        <v>2790</v>
      </c>
      <c r="AV1170" s="185">
        <v>0</v>
      </c>
      <c r="AW1170" s="1" t="s">
        <v>5655</v>
      </c>
      <c r="AX1170" s="1" t="str">
        <f t="shared" si="18"/>
        <v>No</v>
      </c>
    </row>
    <row r="1171" spans="1:50" x14ac:dyDescent="0.2">
      <c r="A1171" s="1" t="s">
        <v>5463</v>
      </c>
      <c r="B1171" s="1" t="s">
        <v>1475</v>
      </c>
      <c r="C1171" s="1" t="s">
        <v>54</v>
      </c>
      <c r="D1171" s="174" t="s">
        <v>1476</v>
      </c>
      <c r="E1171" s="177" t="s">
        <v>1477</v>
      </c>
      <c r="F1171" s="1" t="s">
        <v>242</v>
      </c>
      <c r="G1171" s="1" t="s">
        <v>229</v>
      </c>
      <c r="H1171" s="17">
        <v>0</v>
      </c>
      <c r="I1171" s="12">
        <v>38</v>
      </c>
      <c r="J1171" s="1" t="s">
        <v>10</v>
      </c>
      <c r="K1171" s="1" t="s">
        <v>8</v>
      </c>
      <c r="L1171" s="4">
        <v>29</v>
      </c>
      <c r="N1171" s="186">
        <v>0</v>
      </c>
      <c r="P1171" s="14">
        <v>17.122399999999999</v>
      </c>
      <c r="R1171" s="14">
        <v>0</v>
      </c>
      <c r="T1171" s="14">
        <v>1.7635000000000001</v>
      </c>
      <c r="V1171" s="17">
        <v>0</v>
      </c>
      <c r="X1171" s="17">
        <v>0</v>
      </c>
      <c r="Z1171" s="17">
        <v>997209</v>
      </c>
      <c r="AB1171" s="17">
        <v>0</v>
      </c>
      <c r="AD1171" s="17">
        <v>0</v>
      </c>
      <c r="AF1171" s="17">
        <v>58240</v>
      </c>
      <c r="AH1171" s="17">
        <v>0</v>
      </c>
      <c r="AJ1171" s="17">
        <v>0</v>
      </c>
      <c r="AL1171" s="17">
        <v>0</v>
      </c>
      <c r="AN1171" s="17">
        <v>0</v>
      </c>
      <c r="AP1171" s="172">
        <v>0</v>
      </c>
      <c r="AR1171" s="17">
        <v>102704</v>
      </c>
      <c r="AT1171" s="17">
        <v>0</v>
      </c>
      <c r="AV1171" s="185">
        <v>0</v>
      </c>
      <c r="AW1171" s="1" t="s">
        <v>5655</v>
      </c>
      <c r="AX1171" s="1" t="str">
        <f t="shared" si="18"/>
        <v>No</v>
      </c>
    </row>
    <row r="1172" spans="1:50" x14ac:dyDescent="0.2">
      <c r="A1172" s="1" t="s">
        <v>49</v>
      </c>
      <c r="B1172" s="1" t="s">
        <v>1190</v>
      </c>
      <c r="C1172" s="1" t="s">
        <v>48</v>
      </c>
      <c r="D1172" s="174">
        <v>7048</v>
      </c>
      <c r="E1172" s="177">
        <v>70048</v>
      </c>
      <c r="F1172" s="1" t="s">
        <v>194</v>
      </c>
      <c r="G1172" s="1" t="s">
        <v>192</v>
      </c>
      <c r="H1172" s="17">
        <v>88053</v>
      </c>
      <c r="I1172" s="12">
        <v>38</v>
      </c>
      <c r="J1172" s="1" t="s">
        <v>10</v>
      </c>
      <c r="K1172" s="1" t="s">
        <v>12</v>
      </c>
      <c r="L1172" s="4">
        <v>20</v>
      </c>
      <c r="N1172" s="186">
        <v>0</v>
      </c>
      <c r="P1172" s="14">
        <v>10.67</v>
      </c>
      <c r="R1172" s="14">
        <v>4.6947999999999999</v>
      </c>
      <c r="T1172" s="14">
        <v>2.0468999999999999</v>
      </c>
      <c r="V1172" s="17">
        <v>0</v>
      </c>
      <c r="X1172" s="17">
        <v>488615</v>
      </c>
      <c r="Z1172" s="17">
        <v>438834</v>
      </c>
      <c r="AB1172" s="17">
        <v>49781</v>
      </c>
      <c r="AD1172" s="17">
        <v>45408</v>
      </c>
      <c r="AF1172" s="17">
        <v>41128</v>
      </c>
      <c r="AH1172" s="17">
        <v>4280</v>
      </c>
      <c r="AJ1172" s="17">
        <v>0</v>
      </c>
      <c r="AL1172" s="17">
        <v>0</v>
      </c>
      <c r="AN1172" s="17">
        <v>0</v>
      </c>
      <c r="AP1172" s="172">
        <v>0</v>
      </c>
      <c r="AR1172" s="17">
        <v>84183</v>
      </c>
      <c r="AT1172" s="17">
        <v>395223</v>
      </c>
      <c r="AV1172" s="185">
        <v>0</v>
      </c>
      <c r="AW1172" s="1" t="s">
        <v>5655</v>
      </c>
      <c r="AX1172" s="1" t="str">
        <f t="shared" si="18"/>
        <v>No</v>
      </c>
    </row>
    <row r="1173" spans="1:50" x14ac:dyDescent="0.2">
      <c r="A1173" s="1" t="s">
        <v>961</v>
      </c>
      <c r="B1173" s="1" t="s">
        <v>409</v>
      </c>
      <c r="C1173" s="1" t="s">
        <v>18</v>
      </c>
      <c r="D1173" s="174">
        <v>9209</v>
      </c>
      <c r="E1173" s="177">
        <v>90209</v>
      </c>
      <c r="F1173" s="1" t="s">
        <v>520</v>
      </c>
      <c r="G1173" s="1" t="s">
        <v>192</v>
      </c>
      <c r="H1173" s="17">
        <v>3629114</v>
      </c>
      <c r="I1173" s="12">
        <v>38</v>
      </c>
      <c r="J1173" s="1" t="s">
        <v>19</v>
      </c>
      <c r="K1173" s="1" t="s">
        <v>12</v>
      </c>
      <c r="L1173" s="4">
        <v>38</v>
      </c>
      <c r="N1173" s="186">
        <v>18</v>
      </c>
      <c r="P1173" s="14">
        <v>15.132199999999999</v>
      </c>
      <c r="R1173" s="14">
        <v>7.1710000000000003</v>
      </c>
      <c r="T1173" s="14">
        <v>72.446299999999994</v>
      </c>
      <c r="V1173" s="17">
        <v>3227740</v>
      </c>
      <c r="X1173" s="17">
        <v>3351116</v>
      </c>
      <c r="Z1173" s="17">
        <v>3297498</v>
      </c>
      <c r="AB1173" s="17">
        <v>53618</v>
      </c>
      <c r="AD1173" s="17">
        <v>224223</v>
      </c>
      <c r="AF1173" s="17">
        <v>217912</v>
      </c>
      <c r="AH1173" s="17">
        <v>6311</v>
      </c>
      <c r="AJ1173" s="17">
        <v>1593327</v>
      </c>
      <c r="AL1173" s="17">
        <v>1567840</v>
      </c>
      <c r="AN1173" s="17">
        <v>106674</v>
      </c>
      <c r="AP1173" s="172">
        <v>103590</v>
      </c>
      <c r="AR1173" s="17">
        <v>15786911</v>
      </c>
      <c r="AT1173" s="17">
        <v>113208491</v>
      </c>
      <c r="AV1173" s="185">
        <v>50.8</v>
      </c>
      <c r="AW1173" s="1" t="s">
        <v>5655</v>
      </c>
      <c r="AX1173" s="1" t="str">
        <f t="shared" si="18"/>
        <v>No</v>
      </c>
    </row>
    <row r="1174" spans="1:50" x14ac:dyDescent="0.2">
      <c r="A1174" s="1" t="s">
        <v>6076</v>
      </c>
      <c r="B1174" s="1" t="s">
        <v>465</v>
      </c>
      <c r="C1174" s="1" t="s">
        <v>14</v>
      </c>
      <c r="E1174" s="177">
        <v>40265</v>
      </c>
      <c r="F1174" s="1" t="s">
        <v>260</v>
      </c>
      <c r="G1174" s="1" t="s">
        <v>192</v>
      </c>
      <c r="H1174" s="17">
        <v>70436</v>
      </c>
      <c r="I1174" s="12">
        <v>38</v>
      </c>
      <c r="J1174" s="1" t="s">
        <v>10</v>
      </c>
      <c r="K1174" s="1" t="s">
        <v>8</v>
      </c>
      <c r="L1174" s="4">
        <v>38</v>
      </c>
      <c r="N1174" s="186">
        <v>0</v>
      </c>
      <c r="P1174" s="14">
        <v>17.0565</v>
      </c>
      <c r="R1174" s="14">
        <v>5.16</v>
      </c>
      <c r="T1174" s="14">
        <v>4.4215</v>
      </c>
      <c r="V1174" s="17">
        <v>0</v>
      </c>
      <c r="X1174" s="17">
        <v>712771</v>
      </c>
      <c r="Z1174" s="17">
        <v>608609</v>
      </c>
      <c r="AB1174" s="17">
        <v>104162</v>
      </c>
      <c r="AD1174" s="17">
        <v>44723</v>
      </c>
      <c r="AF1174" s="17">
        <v>35682</v>
      </c>
      <c r="AH1174" s="17">
        <v>9041</v>
      </c>
      <c r="AJ1174" s="17">
        <v>0</v>
      </c>
      <c r="AL1174" s="17">
        <v>0</v>
      </c>
      <c r="AN1174" s="17">
        <v>0</v>
      </c>
      <c r="AP1174" s="172">
        <v>0</v>
      </c>
      <c r="AR1174" s="17">
        <v>157767</v>
      </c>
      <c r="AT1174" s="17">
        <v>814078</v>
      </c>
      <c r="AV1174" s="185">
        <v>0</v>
      </c>
      <c r="AW1174" s="1" t="s">
        <v>5655</v>
      </c>
      <c r="AX1174" s="1" t="str">
        <f t="shared" si="18"/>
        <v>No</v>
      </c>
    </row>
    <row r="1175" spans="1:50" x14ac:dyDescent="0.2">
      <c r="A1175" s="1" t="s">
        <v>799</v>
      </c>
      <c r="B1175" s="1" t="s">
        <v>800</v>
      </c>
      <c r="C1175" s="1" t="s">
        <v>89</v>
      </c>
      <c r="D1175" s="174">
        <v>6082</v>
      </c>
      <c r="E1175" s="177">
        <v>60082</v>
      </c>
      <c r="F1175" s="1" t="s">
        <v>196</v>
      </c>
      <c r="G1175" s="1" t="s">
        <v>192</v>
      </c>
      <c r="H1175" s="17">
        <v>106383</v>
      </c>
      <c r="I1175" s="12">
        <v>38</v>
      </c>
      <c r="J1175" s="1" t="s">
        <v>10</v>
      </c>
      <c r="K1175" s="1" t="s">
        <v>8</v>
      </c>
      <c r="L1175" s="4">
        <v>12</v>
      </c>
      <c r="N1175" s="186">
        <v>0</v>
      </c>
      <c r="P1175" s="14">
        <v>16.9803</v>
      </c>
      <c r="R1175" s="14">
        <v>10.69</v>
      </c>
      <c r="T1175" s="14">
        <v>1.8129999999999999</v>
      </c>
      <c r="V1175" s="17">
        <v>0</v>
      </c>
      <c r="X1175" s="17">
        <v>307816</v>
      </c>
      <c r="Z1175" s="17">
        <v>271260</v>
      </c>
      <c r="AB1175" s="17">
        <v>36556</v>
      </c>
      <c r="AD1175" s="17">
        <v>17414</v>
      </c>
      <c r="AF1175" s="17">
        <v>15975</v>
      </c>
      <c r="AH1175" s="17">
        <v>1439</v>
      </c>
      <c r="AJ1175" s="17">
        <v>0</v>
      </c>
      <c r="AL1175" s="17">
        <v>0</v>
      </c>
      <c r="AN1175" s="17">
        <v>0</v>
      </c>
      <c r="AP1175" s="172">
        <v>0</v>
      </c>
      <c r="AR1175" s="17">
        <v>28962</v>
      </c>
      <c r="AT1175" s="17">
        <v>309604</v>
      </c>
      <c r="AV1175" s="185">
        <v>0</v>
      </c>
      <c r="AW1175" s="1" t="s">
        <v>5655</v>
      </c>
      <c r="AX1175" s="1" t="str">
        <f t="shared" si="18"/>
        <v>No</v>
      </c>
    </row>
    <row r="1176" spans="1:50" x14ac:dyDescent="0.2">
      <c r="A1176" s="1" t="s">
        <v>1764</v>
      </c>
      <c r="B1176" s="1" t="s">
        <v>1765</v>
      </c>
      <c r="C1176" s="1" t="s">
        <v>81</v>
      </c>
      <c r="D1176" s="174" t="s">
        <v>1766</v>
      </c>
      <c r="E1176" s="177" t="s">
        <v>1767</v>
      </c>
      <c r="F1176" s="1" t="s">
        <v>196</v>
      </c>
      <c r="G1176" s="1" t="s">
        <v>229</v>
      </c>
      <c r="H1176" s="17">
        <v>0</v>
      </c>
      <c r="I1176" s="12">
        <v>38</v>
      </c>
      <c r="J1176" s="1" t="s">
        <v>11</v>
      </c>
      <c r="K1176" s="1" t="s">
        <v>8</v>
      </c>
      <c r="L1176" s="4">
        <v>9</v>
      </c>
      <c r="N1176" s="186">
        <v>0</v>
      </c>
      <c r="P1176" s="14">
        <v>17.503</v>
      </c>
      <c r="R1176" s="14">
        <v>0</v>
      </c>
      <c r="T1176" s="14">
        <v>10.955500000000001</v>
      </c>
      <c r="V1176" s="17">
        <v>0</v>
      </c>
      <c r="X1176" s="17">
        <v>0</v>
      </c>
      <c r="Z1176" s="17">
        <v>459768</v>
      </c>
      <c r="AB1176" s="17">
        <v>0</v>
      </c>
      <c r="AD1176" s="17">
        <v>0</v>
      </c>
      <c r="AF1176" s="17">
        <v>26268</v>
      </c>
      <c r="AH1176" s="17">
        <v>0</v>
      </c>
      <c r="AJ1176" s="17">
        <v>0</v>
      </c>
      <c r="AL1176" s="17">
        <v>0</v>
      </c>
      <c r="AN1176" s="17">
        <v>0</v>
      </c>
      <c r="AP1176" s="172">
        <v>0</v>
      </c>
      <c r="AR1176" s="17">
        <v>287778</v>
      </c>
      <c r="AT1176" s="17">
        <v>0</v>
      </c>
      <c r="AV1176" s="185">
        <v>0</v>
      </c>
      <c r="AW1176" s="1" t="s">
        <v>5655</v>
      </c>
      <c r="AX1176" s="1" t="str">
        <f t="shared" si="18"/>
        <v>No</v>
      </c>
    </row>
    <row r="1177" spans="1:50" x14ac:dyDescent="0.2">
      <c r="A1177" s="1" t="s">
        <v>203</v>
      </c>
      <c r="B1177" s="1" t="s">
        <v>204</v>
      </c>
      <c r="C1177" s="1" t="s">
        <v>77</v>
      </c>
      <c r="D1177" s="174">
        <v>5157</v>
      </c>
      <c r="E1177" s="177">
        <v>50157</v>
      </c>
      <c r="F1177" s="1" t="s">
        <v>196</v>
      </c>
      <c r="G1177" s="1" t="s">
        <v>192</v>
      </c>
      <c r="H1177" s="17">
        <v>1624827</v>
      </c>
      <c r="I1177" s="12">
        <v>38</v>
      </c>
      <c r="J1177" s="1" t="s">
        <v>22</v>
      </c>
      <c r="K1177" s="1" t="s">
        <v>8</v>
      </c>
      <c r="L1177" s="4">
        <v>8</v>
      </c>
      <c r="N1177" s="186">
        <v>0</v>
      </c>
      <c r="P1177" s="14">
        <v>18.5898</v>
      </c>
      <c r="Q1177" s="12" t="s">
        <v>102</v>
      </c>
      <c r="R1177" s="14">
        <v>10.106400000000001</v>
      </c>
      <c r="S1177" s="12" t="s">
        <v>102</v>
      </c>
      <c r="T1177" s="14">
        <v>3.1398999999999999</v>
      </c>
      <c r="U1177" s="12" t="s">
        <v>102</v>
      </c>
      <c r="V1177" s="17">
        <v>500582</v>
      </c>
      <c r="X1177" s="17">
        <v>504640</v>
      </c>
      <c r="Z1177" s="17">
        <v>496516</v>
      </c>
      <c r="AA1177" s="12" t="s">
        <v>102</v>
      </c>
      <c r="AB1177" s="17">
        <v>8124</v>
      </c>
      <c r="AC1177" s="12" t="s">
        <v>101</v>
      </c>
      <c r="AD1177" s="17">
        <v>28211</v>
      </c>
      <c r="AE1177" s="12" t="s">
        <v>102</v>
      </c>
      <c r="AF1177" s="17">
        <v>26709</v>
      </c>
      <c r="AH1177" s="17">
        <v>1502</v>
      </c>
      <c r="AI1177" s="12" t="s">
        <v>101</v>
      </c>
      <c r="AJ1177" s="17">
        <v>0</v>
      </c>
      <c r="AL1177" s="17">
        <v>0</v>
      </c>
      <c r="AN1177" s="17">
        <v>0</v>
      </c>
      <c r="AP1177" s="172">
        <v>0</v>
      </c>
      <c r="AR1177" s="17">
        <v>83864</v>
      </c>
      <c r="AS1177" s="12" t="s">
        <v>102</v>
      </c>
      <c r="AT1177" s="17">
        <v>847567</v>
      </c>
      <c r="AU1177" s="1" t="s">
        <v>102</v>
      </c>
      <c r="AV1177" s="185">
        <v>230.9</v>
      </c>
      <c r="AW1177" s="1" t="s">
        <v>5655</v>
      </c>
      <c r="AX1177" s="1" t="str">
        <f t="shared" si="18"/>
        <v>Yes</v>
      </c>
    </row>
    <row r="1178" spans="1:50" x14ac:dyDescent="0.2">
      <c r="A1178" s="1" t="s">
        <v>1928</v>
      </c>
      <c r="B1178" s="1" t="s">
        <v>1929</v>
      </c>
      <c r="C1178" s="1" t="s">
        <v>86</v>
      </c>
      <c r="D1178" s="174" t="s">
        <v>1930</v>
      </c>
      <c r="E1178" s="177" t="s">
        <v>1931</v>
      </c>
      <c r="F1178" s="1" t="s">
        <v>194</v>
      </c>
      <c r="G1178" s="1" t="s">
        <v>229</v>
      </c>
      <c r="H1178" s="17">
        <v>0</v>
      </c>
      <c r="I1178" s="12">
        <v>38</v>
      </c>
      <c r="J1178" s="1" t="s">
        <v>11</v>
      </c>
      <c r="K1178" s="1" t="s">
        <v>8</v>
      </c>
      <c r="L1178" s="4">
        <v>10</v>
      </c>
      <c r="N1178" s="186">
        <v>0</v>
      </c>
      <c r="P1178" s="14">
        <v>15.5944</v>
      </c>
      <c r="R1178" s="14">
        <v>0</v>
      </c>
      <c r="T1178" s="14">
        <v>3.6688000000000001</v>
      </c>
      <c r="V1178" s="17">
        <v>0</v>
      </c>
      <c r="X1178" s="17">
        <v>0</v>
      </c>
      <c r="Z1178" s="17">
        <v>345369</v>
      </c>
      <c r="AB1178" s="17">
        <v>0</v>
      </c>
      <c r="AD1178" s="17">
        <v>0</v>
      </c>
      <c r="AF1178" s="17">
        <v>22147</v>
      </c>
      <c r="AH1178" s="17">
        <v>0</v>
      </c>
      <c r="AJ1178" s="17">
        <v>0</v>
      </c>
      <c r="AL1178" s="17">
        <v>0</v>
      </c>
      <c r="AN1178" s="17">
        <v>0</v>
      </c>
      <c r="AP1178" s="172">
        <v>0</v>
      </c>
      <c r="AR1178" s="17">
        <v>81254</v>
      </c>
      <c r="AT1178" s="17">
        <v>0</v>
      </c>
      <c r="AV1178" s="185">
        <v>0</v>
      </c>
      <c r="AW1178" s="1" t="s">
        <v>5655</v>
      </c>
      <c r="AX1178" s="1" t="str">
        <f t="shared" si="18"/>
        <v>No</v>
      </c>
    </row>
    <row r="1179" spans="1:50" x14ac:dyDescent="0.2">
      <c r="A1179" s="1" t="s">
        <v>1743</v>
      </c>
      <c r="B1179" s="1" t="s">
        <v>1738</v>
      </c>
      <c r="C1179" s="1" t="s">
        <v>91</v>
      </c>
      <c r="D1179" s="174" t="s">
        <v>1744</v>
      </c>
      <c r="E1179" s="177" t="s">
        <v>1745</v>
      </c>
      <c r="F1179" s="1" t="s">
        <v>1252</v>
      </c>
      <c r="G1179" s="1" t="s">
        <v>229</v>
      </c>
      <c r="H1179" s="17">
        <v>0</v>
      </c>
      <c r="I1179" s="12">
        <v>38</v>
      </c>
      <c r="J1179" s="1" t="s">
        <v>10</v>
      </c>
      <c r="K1179" s="1" t="s">
        <v>8</v>
      </c>
      <c r="L1179" s="4">
        <v>38</v>
      </c>
      <c r="N1179" s="186">
        <v>0</v>
      </c>
      <c r="P1179" s="14">
        <v>23.099499999999999</v>
      </c>
      <c r="R1179" s="14">
        <v>0</v>
      </c>
      <c r="T1179" s="14">
        <v>2.2715999999999998</v>
      </c>
      <c r="V1179" s="17">
        <v>0</v>
      </c>
      <c r="X1179" s="17">
        <v>0</v>
      </c>
      <c r="Z1179" s="17">
        <v>1408398</v>
      </c>
      <c r="AB1179" s="17">
        <v>0</v>
      </c>
      <c r="AD1179" s="17">
        <v>0</v>
      </c>
      <c r="AF1179" s="17">
        <v>60971</v>
      </c>
      <c r="AH1179" s="17">
        <v>0</v>
      </c>
      <c r="AJ1179" s="17">
        <v>0</v>
      </c>
      <c r="AL1179" s="17">
        <v>0</v>
      </c>
      <c r="AN1179" s="17">
        <v>0</v>
      </c>
      <c r="AP1179" s="172">
        <v>0</v>
      </c>
      <c r="AR1179" s="17">
        <v>138504</v>
      </c>
      <c r="AT1179" s="17">
        <v>0</v>
      </c>
      <c r="AV1179" s="185">
        <v>0</v>
      </c>
      <c r="AW1179" s="1" t="s">
        <v>5655</v>
      </c>
      <c r="AX1179" s="1" t="str">
        <f t="shared" si="18"/>
        <v>No</v>
      </c>
    </row>
    <row r="1180" spans="1:50" x14ac:dyDescent="0.2">
      <c r="A1180" s="1" t="s">
        <v>6077</v>
      </c>
      <c r="B1180" s="1" t="s">
        <v>850</v>
      </c>
      <c r="C1180" s="1" t="s">
        <v>20</v>
      </c>
      <c r="D1180" s="174">
        <v>9196</v>
      </c>
      <c r="E1180" s="177">
        <v>90196</v>
      </c>
      <c r="F1180" s="1" t="s">
        <v>194</v>
      </c>
      <c r="G1180" s="1" t="s">
        <v>192</v>
      </c>
      <c r="H1180" s="17">
        <v>1723634</v>
      </c>
      <c r="I1180" s="12">
        <v>38</v>
      </c>
      <c r="J1180" s="1" t="s">
        <v>11</v>
      </c>
      <c r="K1180" s="1" t="s">
        <v>8</v>
      </c>
      <c r="L1180" s="4">
        <v>16</v>
      </c>
      <c r="N1180" s="186">
        <v>0</v>
      </c>
      <c r="P1180" s="14">
        <v>20.5045</v>
      </c>
      <c r="R1180" s="14">
        <v>7.5926999999999998</v>
      </c>
      <c r="T1180" s="14">
        <v>9.5376999999999992</v>
      </c>
      <c r="V1180" s="17">
        <v>1431948</v>
      </c>
      <c r="X1180" s="17">
        <v>1538530</v>
      </c>
      <c r="Z1180" s="17">
        <v>1390571</v>
      </c>
      <c r="AB1180" s="17">
        <v>147959</v>
      </c>
      <c r="AD1180" s="17">
        <v>71494</v>
      </c>
      <c r="AF1180" s="17">
        <v>67818</v>
      </c>
      <c r="AH1180" s="17">
        <v>3676</v>
      </c>
      <c r="AJ1180" s="17">
        <v>0</v>
      </c>
      <c r="AL1180" s="17">
        <v>0</v>
      </c>
      <c r="AN1180" s="17">
        <v>0</v>
      </c>
      <c r="AP1180" s="172">
        <v>0</v>
      </c>
      <c r="AR1180" s="17">
        <v>646825</v>
      </c>
      <c r="AT1180" s="17">
        <v>4911155</v>
      </c>
      <c r="AV1180" s="185">
        <v>328</v>
      </c>
      <c r="AW1180" s="1" t="s">
        <v>5655</v>
      </c>
      <c r="AX1180" s="1" t="str">
        <f t="shared" si="18"/>
        <v>No</v>
      </c>
    </row>
    <row r="1181" spans="1:50" x14ac:dyDescent="0.2">
      <c r="A1181" s="1" t="s">
        <v>6077</v>
      </c>
      <c r="B1181" s="1" t="s">
        <v>850</v>
      </c>
      <c r="C1181" s="1" t="s">
        <v>20</v>
      </c>
      <c r="D1181" s="174">
        <v>9196</v>
      </c>
      <c r="E1181" s="177">
        <v>90196</v>
      </c>
      <c r="F1181" s="1" t="s">
        <v>194</v>
      </c>
      <c r="G1181" s="1" t="s">
        <v>192</v>
      </c>
      <c r="H1181" s="17">
        <v>1723634</v>
      </c>
      <c r="I1181" s="12">
        <v>38</v>
      </c>
      <c r="J1181" s="1" t="s">
        <v>22</v>
      </c>
      <c r="K1181" s="1" t="s">
        <v>12</v>
      </c>
      <c r="L1181" s="4">
        <v>4</v>
      </c>
      <c r="N1181" s="186">
        <v>0</v>
      </c>
      <c r="P1181" s="14">
        <v>33.359400000000001</v>
      </c>
      <c r="R1181" s="14">
        <v>26.557400000000001</v>
      </c>
      <c r="T1181" s="14">
        <v>25.263500000000001</v>
      </c>
      <c r="V1181" s="17">
        <v>101279</v>
      </c>
      <c r="X1181" s="17">
        <v>177013</v>
      </c>
      <c r="Z1181" s="17">
        <v>101279</v>
      </c>
      <c r="AB1181" s="17">
        <v>75734</v>
      </c>
      <c r="AD1181" s="17">
        <v>4951</v>
      </c>
      <c r="AF1181" s="17">
        <v>3036</v>
      </c>
      <c r="AH1181" s="17">
        <v>1915</v>
      </c>
      <c r="AJ1181" s="17">
        <v>0</v>
      </c>
      <c r="AL1181" s="17">
        <v>0</v>
      </c>
      <c r="AN1181" s="17">
        <v>0</v>
      </c>
      <c r="AP1181" s="172">
        <v>0</v>
      </c>
      <c r="AR1181" s="17">
        <v>76700</v>
      </c>
      <c r="AT1181" s="17">
        <v>2036953</v>
      </c>
      <c r="AV1181" s="185">
        <v>111</v>
      </c>
      <c r="AW1181" s="1" t="s">
        <v>5655</v>
      </c>
      <c r="AX1181" s="1" t="str">
        <f t="shared" si="18"/>
        <v>No</v>
      </c>
    </row>
    <row r="1182" spans="1:50" x14ac:dyDescent="0.2">
      <c r="A1182" s="1" t="s">
        <v>6078</v>
      </c>
      <c r="B1182" s="1" t="s">
        <v>3609</v>
      </c>
      <c r="C1182" s="1" t="s">
        <v>79</v>
      </c>
      <c r="D1182" s="174" t="s">
        <v>3610</v>
      </c>
      <c r="E1182" s="177" t="s">
        <v>3611</v>
      </c>
      <c r="F1182" s="1" t="s">
        <v>242</v>
      </c>
      <c r="G1182" s="1" t="s">
        <v>229</v>
      </c>
      <c r="H1182" s="17">
        <v>0</v>
      </c>
      <c r="I1182" s="12">
        <v>38</v>
      </c>
      <c r="J1182" s="1" t="s">
        <v>10</v>
      </c>
      <c r="K1182" s="1" t="s">
        <v>8</v>
      </c>
      <c r="L1182" s="4">
        <v>36</v>
      </c>
      <c r="N1182" s="186">
        <v>0</v>
      </c>
      <c r="P1182" s="14">
        <v>22.8035</v>
      </c>
      <c r="R1182" s="14">
        <v>0</v>
      </c>
      <c r="T1182" s="14">
        <v>1.9075</v>
      </c>
      <c r="V1182" s="17">
        <v>0</v>
      </c>
      <c r="X1182" s="17">
        <v>0</v>
      </c>
      <c r="Z1182" s="17">
        <v>1489983</v>
      </c>
      <c r="AB1182" s="17">
        <v>0</v>
      </c>
      <c r="AD1182" s="17">
        <v>0</v>
      </c>
      <c r="AF1182" s="17">
        <v>65340</v>
      </c>
      <c r="AH1182" s="17">
        <v>0</v>
      </c>
      <c r="AJ1182" s="17">
        <v>0</v>
      </c>
      <c r="AL1182" s="17">
        <v>0</v>
      </c>
      <c r="AN1182" s="17">
        <v>0</v>
      </c>
      <c r="AP1182" s="172">
        <v>0</v>
      </c>
      <c r="AR1182" s="17">
        <v>124639</v>
      </c>
      <c r="AT1182" s="17">
        <v>0</v>
      </c>
      <c r="AV1182" s="185">
        <v>0</v>
      </c>
      <c r="AW1182" s="1" t="s">
        <v>5655</v>
      </c>
      <c r="AX1182" s="1" t="str">
        <f t="shared" si="18"/>
        <v>No</v>
      </c>
    </row>
    <row r="1183" spans="1:50" x14ac:dyDescent="0.2">
      <c r="A1183" s="1" t="s">
        <v>2429</v>
      </c>
      <c r="B1183" s="1" t="s">
        <v>2430</v>
      </c>
      <c r="C1183" s="1" t="s">
        <v>88</v>
      </c>
      <c r="D1183" s="174" t="s">
        <v>2431</v>
      </c>
      <c r="E1183" s="177" t="s">
        <v>2432</v>
      </c>
      <c r="F1183" s="1" t="s">
        <v>194</v>
      </c>
      <c r="G1183" s="1" t="s">
        <v>229</v>
      </c>
      <c r="H1183" s="17">
        <v>0</v>
      </c>
      <c r="I1183" s="12">
        <v>38</v>
      </c>
      <c r="J1183" s="1" t="s">
        <v>11</v>
      </c>
      <c r="K1183" s="1" t="s">
        <v>8</v>
      </c>
      <c r="L1183" s="4">
        <v>37</v>
      </c>
      <c r="N1183" s="186">
        <v>0</v>
      </c>
      <c r="P1183" s="14">
        <v>11.1645</v>
      </c>
      <c r="R1183" s="14">
        <v>0</v>
      </c>
      <c r="T1183" s="14">
        <v>65.232200000000006</v>
      </c>
      <c r="V1183" s="17">
        <v>0</v>
      </c>
      <c r="X1183" s="17">
        <v>0</v>
      </c>
      <c r="Z1183" s="17">
        <v>507930</v>
      </c>
      <c r="AB1183" s="17">
        <v>0</v>
      </c>
      <c r="AD1183" s="17">
        <v>0</v>
      </c>
      <c r="AF1183" s="17">
        <v>45495</v>
      </c>
      <c r="AH1183" s="17">
        <v>0</v>
      </c>
      <c r="AJ1183" s="17">
        <v>0</v>
      </c>
      <c r="AL1183" s="17">
        <v>0</v>
      </c>
      <c r="AN1183" s="17">
        <v>0</v>
      </c>
      <c r="AP1183" s="172">
        <v>0</v>
      </c>
      <c r="AR1183" s="17">
        <v>2967737</v>
      </c>
      <c r="AT1183" s="17">
        <v>0</v>
      </c>
      <c r="AV1183" s="185">
        <v>0</v>
      </c>
      <c r="AW1183" s="1" t="s">
        <v>5655</v>
      </c>
      <c r="AX1183" s="1" t="str">
        <f t="shared" si="18"/>
        <v>No</v>
      </c>
    </row>
    <row r="1184" spans="1:50" x14ac:dyDescent="0.2">
      <c r="A1184" s="1" t="s">
        <v>203</v>
      </c>
      <c r="B1184" s="1" t="s">
        <v>204</v>
      </c>
      <c r="C1184" s="1" t="s">
        <v>77</v>
      </c>
      <c r="D1184" s="174">
        <v>5157</v>
      </c>
      <c r="E1184" s="177">
        <v>50157</v>
      </c>
      <c r="F1184" s="1" t="s">
        <v>196</v>
      </c>
      <c r="G1184" s="1" t="s">
        <v>192</v>
      </c>
      <c r="H1184" s="17">
        <v>1624827</v>
      </c>
      <c r="I1184" s="12">
        <v>38</v>
      </c>
      <c r="J1184" s="1" t="s">
        <v>11</v>
      </c>
      <c r="K1184" s="1" t="s">
        <v>8</v>
      </c>
      <c r="L1184" s="4">
        <v>13</v>
      </c>
      <c r="N1184" s="186">
        <v>0</v>
      </c>
      <c r="P1184" s="14">
        <v>9.2924000000000007</v>
      </c>
      <c r="R1184" s="14">
        <v>1.44</v>
      </c>
      <c r="T1184" s="14">
        <v>19.111000000000001</v>
      </c>
      <c r="V1184" s="17">
        <v>247358</v>
      </c>
      <c r="X1184" s="17">
        <v>250293</v>
      </c>
      <c r="Z1184" s="17">
        <v>247047</v>
      </c>
      <c r="AB1184" s="17">
        <v>3246</v>
      </c>
      <c r="AD1184" s="17">
        <v>27688</v>
      </c>
      <c r="AF1184" s="17">
        <v>26586</v>
      </c>
      <c r="AH1184" s="17">
        <v>1102</v>
      </c>
      <c r="AJ1184" s="17">
        <v>0</v>
      </c>
      <c r="AL1184" s="17">
        <v>0</v>
      </c>
      <c r="AN1184" s="17">
        <v>0</v>
      </c>
      <c r="AP1184" s="172">
        <v>0</v>
      </c>
      <c r="AR1184" s="17">
        <v>508084</v>
      </c>
      <c r="AT1184" s="17">
        <v>731641</v>
      </c>
      <c r="AV1184" s="185">
        <v>32.700000000000003</v>
      </c>
      <c r="AW1184" s="1" t="s">
        <v>5655</v>
      </c>
      <c r="AX1184" s="1" t="str">
        <f t="shared" si="18"/>
        <v>No</v>
      </c>
    </row>
    <row r="1185" spans="1:50" x14ac:dyDescent="0.2">
      <c r="A1185" s="1" t="s">
        <v>799</v>
      </c>
      <c r="B1185" s="1" t="s">
        <v>800</v>
      </c>
      <c r="C1185" s="1" t="s">
        <v>89</v>
      </c>
      <c r="D1185" s="174">
        <v>6082</v>
      </c>
      <c r="E1185" s="177">
        <v>60082</v>
      </c>
      <c r="F1185" s="1" t="s">
        <v>196</v>
      </c>
      <c r="G1185" s="1" t="s">
        <v>192</v>
      </c>
      <c r="H1185" s="17">
        <v>106383</v>
      </c>
      <c r="I1185" s="12">
        <v>38</v>
      </c>
      <c r="J1185" s="1" t="s">
        <v>11</v>
      </c>
      <c r="K1185" s="1" t="s">
        <v>8</v>
      </c>
      <c r="L1185" s="4">
        <v>12</v>
      </c>
      <c r="N1185" s="186">
        <v>0</v>
      </c>
      <c r="P1185" s="14">
        <v>18.6706</v>
      </c>
      <c r="R1185" s="14">
        <v>5.32</v>
      </c>
      <c r="T1185" s="14">
        <v>6.6003999999999996</v>
      </c>
      <c r="V1185" s="17">
        <v>665956</v>
      </c>
      <c r="X1185" s="17">
        <v>628728</v>
      </c>
      <c r="Z1185" s="17">
        <v>566614</v>
      </c>
      <c r="AB1185" s="17">
        <v>62114</v>
      </c>
      <c r="AD1185" s="17">
        <v>32795</v>
      </c>
      <c r="AF1185" s="17">
        <v>30348</v>
      </c>
      <c r="AH1185" s="17">
        <v>2447</v>
      </c>
      <c r="AJ1185" s="17">
        <v>0</v>
      </c>
      <c r="AL1185" s="17">
        <v>0</v>
      </c>
      <c r="AN1185" s="17">
        <v>0</v>
      </c>
      <c r="AP1185" s="172">
        <v>0</v>
      </c>
      <c r="AR1185" s="17">
        <v>200310</v>
      </c>
      <c r="AT1185" s="17">
        <v>1065650</v>
      </c>
      <c r="AV1185" s="185">
        <v>190</v>
      </c>
      <c r="AW1185" s="1" t="s">
        <v>5655</v>
      </c>
      <c r="AX1185" s="1" t="str">
        <f t="shared" si="18"/>
        <v>No</v>
      </c>
    </row>
    <row r="1186" spans="1:50" x14ac:dyDescent="0.2">
      <c r="A1186" s="1" t="s">
        <v>799</v>
      </c>
      <c r="B1186" s="1" t="s">
        <v>800</v>
      </c>
      <c r="C1186" s="1" t="s">
        <v>89</v>
      </c>
      <c r="D1186" s="174">
        <v>6082</v>
      </c>
      <c r="E1186" s="177">
        <v>60082</v>
      </c>
      <c r="F1186" s="1" t="s">
        <v>196</v>
      </c>
      <c r="G1186" s="1" t="s">
        <v>192</v>
      </c>
      <c r="H1186" s="17">
        <v>106383</v>
      </c>
      <c r="I1186" s="12">
        <v>38</v>
      </c>
      <c r="J1186" s="1" t="s">
        <v>22</v>
      </c>
      <c r="K1186" s="1" t="s">
        <v>8</v>
      </c>
      <c r="L1186" s="4">
        <v>4</v>
      </c>
      <c r="N1186" s="186">
        <v>0</v>
      </c>
      <c r="P1186" s="14">
        <v>23.2012</v>
      </c>
      <c r="R1186" s="14">
        <v>23.46</v>
      </c>
      <c r="S1186" s="12" t="s">
        <v>102</v>
      </c>
      <c r="T1186" s="14">
        <v>5.2994000000000003</v>
      </c>
      <c r="V1186" s="17">
        <v>78102</v>
      </c>
      <c r="X1186" s="17">
        <v>79396</v>
      </c>
      <c r="Z1186" s="17">
        <v>74383</v>
      </c>
      <c r="AB1186" s="17">
        <v>5013</v>
      </c>
      <c r="AD1186" s="17">
        <v>3330</v>
      </c>
      <c r="AF1186" s="17">
        <v>3206</v>
      </c>
      <c r="AH1186" s="17">
        <v>124</v>
      </c>
      <c r="AJ1186" s="17">
        <v>0</v>
      </c>
      <c r="AL1186" s="17">
        <v>0</v>
      </c>
      <c r="AN1186" s="17">
        <v>0</v>
      </c>
      <c r="AP1186" s="172">
        <v>0</v>
      </c>
      <c r="AR1186" s="17">
        <v>16990</v>
      </c>
      <c r="AT1186" s="17">
        <v>398585</v>
      </c>
      <c r="AU1186" s="1" t="s">
        <v>102</v>
      </c>
      <c r="AV1186" s="185">
        <v>4</v>
      </c>
      <c r="AW1186" s="1" t="s">
        <v>5655</v>
      </c>
      <c r="AX1186" s="1" t="str">
        <f t="shared" si="18"/>
        <v>Yes</v>
      </c>
    </row>
    <row r="1187" spans="1:50" x14ac:dyDescent="0.2">
      <c r="A1187" s="1" t="s">
        <v>1764</v>
      </c>
      <c r="B1187" s="1" t="s">
        <v>1765</v>
      </c>
      <c r="C1187" s="1" t="s">
        <v>81</v>
      </c>
      <c r="D1187" s="174" t="s">
        <v>1766</v>
      </c>
      <c r="E1187" s="177" t="s">
        <v>1767</v>
      </c>
      <c r="F1187" s="1" t="s">
        <v>196</v>
      </c>
      <c r="G1187" s="1" t="s">
        <v>229</v>
      </c>
      <c r="H1187" s="17">
        <v>0</v>
      </c>
      <c r="I1187" s="12">
        <v>38</v>
      </c>
      <c r="J1187" s="1" t="s">
        <v>10</v>
      </c>
      <c r="K1187" s="1" t="s">
        <v>8</v>
      </c>
      <c r="L1187" s="4">
        <v>29</v>
      </c>
      <c r="N1187" s="186">
        <v>0</v>
      </c>
      <c r="P1187" s="14">
        <v>14.3344</v>
      </c>
      <c r="R1187" s="14">
        <v>0</v>
      </c>
      <c r="T1187" s="14">
        <v>3.202</v>
      </c>
      <c r="V1187" s="17">
        <v>0</v>
      </c>
      <c r="X1187" s="17">
        <v>0</v>
      </c>
      <c r="Z1187" s="17">
        <v>434275</v>
      </c>
      <c r="AB1187" s="17">
        <v>0</v>
      </c>
      <c r="AD1187" s="17">
        <v>0</v>
      </c>
      <c r="AF1187" s="17">
        <v>30296</v>
      </c>
      <c r="AH1187" s="17">
        <v>0</v>
      </c>
      <c r="AJ1187" s="17">
        <v>0</v>
      </c>
      <c r="AL1187" s="17">
        <v>0</v>
      </c>
      <c r="AN1187" s="17">
        <v>0</v>
      </c>
      <c r="AP1187" s="172">
        <v>0</v>
      </c>
      <c r="AR1187" s="17">
        <v>97008</v>
      </c>
      <c r="AT1187" s="17">
        <v>0</v>
      </c>
      <c r="AV1187" s="185">
        <v>0</v>
      </c>
      <c r="AW1187" s="1" t="s">
        <v>5655</v>
      </c>
      <c r="AX1187" s="1" t="str">
        <f t="shared" si="18"/>
        <v>No</v>
      </c>
    </row>
    <row r="1188" spans="1:50" x14ac:dyDescent="0.2">
      <c r="A1188" s="1" t="s">
        <v>1624</v>
      </c>
      <c r="B1188" s="1" t="s">
        <v>1625</v>
      </c>
      <c r="C1188" s="1" t="s">
        <v>73</v>
      </c>
      <c r="D1188" s="174" t="s">
        <v>1626</v>
      </c>
      <c r="E1188" s="177" t="s">
        <v>1627</v>
      </c>
      <c r="F1188" s="1" t="s">
        <v>196</v>
      </c>
      <c r="G1188" s="1" t="s">
        <v>229</v>
      </c>
      <c r="H1188" s="17">
        <v>0</v>
      </c>
      <c r="I1188" s="12">
        <v>38</v>
      </c>
      <c r="J1188" s="1" t="s">
        <v>11</v>
      </c>
      <c r="K1188" s="1" t="s">
        <v>8</v>
      </c>
      <c r="L1188" s="4">
        <v>38</v>
      </c>
      <c r="N1188" s="186">
        <v>0</v>
      </c>
      <c r="P1188" s="14">
        <v>21.437000000000001</v>
      </c>
      <c r="R1188" s="14">
        <v>0</v>
      </c>
      <c r="T1188" s="14">
        <v>5.7596999999999996</v>
      </c>
      <c r="V1188" s="17">
        <v>0</v>
      </c>
      <c r="X1188" s="17">
        <v>0</v>
      </c>
      <c r="Z1188" s="17">
        <v>864553</v>
      </c>
      <c r="AB1188" s="17">
        <v>0</v>
      </c>
      <c r="AD1188" s="17">
        <v>0</v>
      </c>
      <c r="AF1188" s="17">
        <v>40330</v>
      </c>
      <c r="AH1188" s="17">
        <v>0</v>
      </c>
      <c r="AJ1188" s="17">
        <v>0</v>
      </c>
      <c r="AL1188" s="17">
        <v>0</v>
      </c>
      <c r="AN1188" s="17">
        <v>0</v>
      </c>
      <c r="AP1188" s="172">
        <v>0</v>
      </c>
      <c r="AR1188" s="17">
        <v>232288</v>
      </c>
      <c r="AT1188" s="17">
        <v>0</v>
      </c>
      <c r="AV1188" s="185">
        <v>0</v>
      </c>
      <c r="AW1188" s="1" t="s">
        <v>5655</v>
      </c>
      <c r="AX1188" s="1" t="str">
        <f t="shared" si="18"/>
        <v>No</v>
      </c>
    </row>
    <row r="1189" spans="1:50" x14ac:dyDescent="0.2">
      <c r="A1189" s="1" t="s">
        <v>1928</v>
      </c>
      <c r="B1189" s="1" t="s">
        <v>1929</v>
      </c>
      <c r="C1189" s="1" t="s">
        <v>86</v>
      </c>
      <c r="D1189" s="174" t="s">
        <v>1930</v>
      </c>
      <c r="E1189" s="177" t="s">
        <v>1931</v>
      </c>
      <c r="F1189" s="1" t="s">
        <v>194</v>
      </c>
      <c r="G1189" s="1" t="s">
        <v>229</v>
      </c>
      <c r="H1189" s="17">
        <v>0</v>
      </c>
      <c r="I1189" s="12">
        <v>38</v>
      </c>
      <c r="J1189" s="1" t="s">
        <v>10</v>
      </c>
      <c r="K1189" s="1" t="s">
        <v>8</v>
      </c>
      <c r="L1189" s="4">
        <v>28</v>
      </c>
      <c r="N1189" s="186">
        <v>0</v>
      </c>
      <c r="P1189" s="14">
        <v>16.157800000000002</v>
      </c>
      <c r="R1189" s="14">
        <v>0</v>
      </c>
      <c r="T1189" s="14">
        <v>2.1583000000000001</v>
      </c>
      <c r="V1189" s="17">
        <v>0</v>
      </c>
      <c r="X1189" s="17">
        <v>0</v>
      </c>
      <c r="Z1189" s="17">
        <v>700390</v>
      </c>
      <c r="AB1189" s="17">
        <v>0</v>
      </c>
      <c r="AD1189" s="17">
        <v>0</v>
      </c>
      <c r="AF1189" s="17">
        <v>43347</v>
      </c>
      <c r="AH1189" s="17">
        <v>0</v>
      </c>
      <c r="AJ1189" s="17">
        <v>0</v>
      </c>
      <c r="AL1189" s="17">
        <v>0</v>
      </c>
      <c r="AN1189" s="17">
        <v>0</v>
      </c>
      <c r="AP1189" s="172">
        <v>0</v>
      </c>
      <c r="AR1189" s="17">
        <v>93556</v>
      </c>
      <c r="AT1189" s="17">
        <v>0</v>
      </c>
      <c r="AV1189" s="185">
        <v>0</v>
      </c>
      <c r="AW1189" s="1" t="s">
        <v>5655</v>
      </c>
      <c r="AX1189" s="1" t="str">
        <f t="shared" si="18"/>
        <v>No</v>
      </c>
    </row>
    <row r="1190" spans="1:50" x14ac:dyDescent="0.2">
      <c r="A1190" s="1" t="s">
        <v>6077</v>
      </c>
      <c r="B1190" s="1" t="s">
        <v>850</v>
      </c>
      <c r="C1190" s="1" t="s">
        <v>20</v>
      </c>
      <c r="D1190" s="174">
        <v>9196</v>
      </c>
      <c r="E1190" s="177">
        <v>90196</v>
      </c>
      <c r="F1190" s="1" t="s">
        <v>194</v>
      </c>
      <c r="G1190" s="1" t="s">
        <v>192</v>
      </c>
      <c r="H1190" s="17">
        <v>1723634</v>
      </c>
      <c r="I1190" s="12">
        <v>38</v>
      </c>
      <c r="J1190" s="1" t="s">
        <v>13</v>
      </c>
      <c r="K1190" s="1" t="s">
        <v>12</v>
      </c>
      <c r="L1190" s="4">
        <v>9</v>
      </c>
      <c r="N1190" s="186">
        <v>0</v>
      </c>
      <c r="P1190" s="14">
        <v>44.030200000000001</v>
      </c>
      <c r="R1190" s="14">
        <v>33.909999999999997</v>
      </c>
      <c r="T1190" s="14">
        <v>4.6858000000000004</v>
      </c>
      <c r="V1190" s="17">
        <v>0</v>
      </c>
      <c r="X1190" s="17">
        <v>211609</v>
      </c>
      <c r="Z1190" s="17">
        <v>211609</v>
      </c>
      <c r="AB1190" s="17">
        <v>0</v>
      </c>
      <c r="AD1190" s="17">
        <v>4806</v>
      </c>
      <c r="AF1190" s="17">
        <v>4806</v>
      </c>
      <c r="AH1190" s="17">
        <v>0</v>
      </c>
      <c r="AJ1190" s="17">
        <v>0</v>
      </c>
      <c r="AL1190" s="17">
        <v>0</v>
      </c>
      <c r="AN1190" s="17">
        <v>0</v>
      </c>
      <c r="AP1190" s="172">
        <v>0</v>
      </c>
      <c r="AR1190" s="17">
        <v>22520</v>
      </c>
      <c r="AT1190" s="17">
        <v>763653</v>
      </c>
      <c r="AV1190" s="185">
        <v>0</v>
      </c>
      <c r="AW1190" s="1" t="s">
        <v>5655</v>
      </c>
      <c r="AX1190" s="1" t="str">
        <f t="shared" si="18"/>
        <v>No</v>
      </c>
    </row>
    <row r="1191" spans="1:50" x14ac:dyDescent="0.2">
      <c r="A1191" s="1" t="s">
        <v>6077</v>
      </c>
      <c r="B1191" s="1" t="s">
        <v>850</v>
      </c>
      <c r="C1191" s="1" t="s">
        <v>20</v>
      </c>
      <c r="D1191" s="174">
        <v>9196</v>
      </c>
      <c r="E1191" s="177">
        <v>90196</v>
      </c>
      <c r="F1191" s="1" t="s">
        <v>194</v>
      </c>
      <c r="G1191" s="1" t="s">
        <v>192</v>
      </c>
      <c r="H1191" s="17">
        <v>1723634</v>
      </c>
      <c r="I1191" s="12">
        <v>38</v>
      </c>
      <c r="J1191" s="1" t="s">
        <v>10</v>
      </c>
      <c r="K1191" s="1" t="s">
        <v>12</v>
      </c>
      <c r="L1191" s="4">
        <v>7</v>
      </c>
      <c r="N1191" s="186">
        <v>0</v>
      </c>
      <c r="P1191" s="14">
        <v>8.4598999999999993</v>
      </c>
      <c r="R1191" s="14">
        <v>3.9567999999999999</v>
      </c>
      <c r="T1191" s="14">
        <v>1.9408000000000001</v>
      </c>
      <c r="V1191" s="17">
        <v>0</v>
      </c>
      <c r="X1191" s="17">
        <v>175615</v>
      </c>
      <c r="Z1191" s="17">
        <v>136433</v>
      </c>
      <c r="AB1191" s="17">
        <v>39182</v>
      </c>
      <c r="AD1191" s="17">
        <v>18401</v>
      </c>
      <c r="AF1191" s="17">
        <v>16127</v>
      </c>
      <c r="AH1191" s="17">
        <v>2274</v>
      </c>
      <c r="AJ1191" s="17">
        <v>0</v>
      </c>
      <c r="AL1191" s="17">
        <v>0</v>
      </c>
      <c r="AN1191" s="17">
        <v>0</v>
      </c>
      <c r="AP1191" s="172">
        <v>0</v>
      </c>
      <c r="AR1191" s="17">
        <v>31300</v>
      </c>
      <c r="AT1191" s="17">
        <v>123848</v>
      </c>
      <c r="AV1191" s="185">
        <v>0</v>
      </c>
      <c r="AW1191" s="1" t="s">
        <v>5655</v>
      </c>
      <c r="AX1191" s="1" t="str">
        <f t="shared" si="18"/>
        <v>No</v>
      </c>
    </row>
    <row r="1192" spans="1:50" x14ac:dyDescent="0.2">
      <c r="A1192" s="1" t="s">
        <v>5463</v>
      </c>
      <c r="B1192" s="1" t="s">
        <v>1475</v>
      </c>
      <c r="C1192" s="1" t="s">
        <v>54</v>
      </c>
      <c r="D1192" s="174" t="s">
        <v>1476</v>
      </c>
      <c r="E1192" s="177" t="s">
        <v>1477</v>
      </c>
      <c r="F1192" s="1" t="s">
        <v>242</v>
      </c>
      <c r="G1192" s="1" t="s">
        <v>229</v>
      </c>
      <c r="H1192" s="17">
        <v>0</v>
      </c>
      <c r="I1192" s="12">
        <v>38</v>
      </c>
      <c r="J1192" s="1" t="s">
        <v>11</v>
      </c>
      <c r="K1192" s="1" t="s">
        <v>8</v>
      </c>
      <c r="L1192" s="4">
        <v>9</v>
      </c>
      <c r="N1192" s="186">
        <v>0</v>
      </c>
      <c r="P1192" s="14">
        <v>15.1365</v>
      </c>
      <c r="R1192" s="14">
        <v>0</v>
      </c>
      <c r="T1192" s="14">
        <v>5.2237</v>
      </c>
      <c r="V1192" s="17">
        <v>0</v>
      </c>
      <c r="X1192" s="17">
        <v>0</v>
      </c>
      <c r="Z1192" s="17">
        <v>263209</v>
      </c>
      <c r="AB1192" s="17">
        <v>0</v>
      </c>
      <c r="AD1192" s="17">
        <v>0</v>
      </c>
      <c r="AF1192" s="17">
        <v>17389</v>
      </c>
      <c r="AH1192" s="17">
        <v>0</v>
      </c>
      <c r="AJ1192" s="17">
        <v>0</v>
      </c>
      <c r="AL1192" s="17">
        <v>0</v>
      </c>
      <c r="AN1192" s="17">
        <v>0</v>
      </c>
      <c r="AP1192" s="172">
        <v>0</v>
      </c>
      <c r="AR1192" s="17">
        <v>90835</v>
      </c>
      <c r="AT1192" s="17">
        <v>0</v>
      </c>
      <c r="AV1192" s="185">
        <v>0</v>
      </c>
      <c r="AW1192" s="1" t="s">
        <v>5655</v>
      </c>
      <c r="AX1192" s="1" t="str">
        <f t="shared" si="18"/>
        <v>No</v>
      </c>
    </row>
    <row r="1193" spans="1:50" x14ac:dyDescent="0.2">
      <c r="A1193" s="1" t="s">
        <v>49</v>
      </c>
      <c r="B1193" s="1" t="s">
        <v>1190</v>
      </c>
      <c r="C1193" s="1" t="s">
        <v>48</v>
      </c>
      <c r="D1193" s="174">
        <v>7048</v>
      </c>
      <c r="E1193" s="177">
        <v>70048</v>
      </c>
      <c r="F1193" s="1" t="s">
        <v>194</v>
      </c>
      <c r="G1193" s="1" t="s">
        <v>192</v>
      </c>
      <c r="H1193" s="17">
        <v>88053</v>
      </c>
      <c r="I1193" s="12">
        <v>38</v>
      </c>
      <c r="J1193" s="1" t="s">
        <v>11</v>
      </c>
      <c r="K1193" s="1" t="s">
        <v>12</v>
      </c>
      <c r="L1193" s="4">
        <v>18</v>
      </c>
      <c r="N1193" s="186">
        <v>0</v>
      </c>
      <c r="P1193" s="14">
        <v>12.1859</v>
      </c>
      <c r="R1193" s="14">
        <v>2.8965000000000001</v>
      </c>
      <c r="T1193" s="14">
        <v>16.4603</v>
      </c>
      <c r="V1193" s="17">
        <v>910424</v>
      </c>
      <c r="X1193" s="17">
        <v>896966</v>
      </c>
      <c r="Z1193" s="17">
        <v>841439</v>
      </c>
      <c r="AB1193" s="17">
        <v>55527</v>
      </c>
      <c r="AD1193" s="17">
        <v>71834</v>
      </c>
      <c r="AF1193" s="17">
        <v>69050</v>
      </c>
      <c r="AH1193" s="17">
        <v>2784</v>
      </c>
      <c r="AJ1193" s="17">
        <v>0</v>
      </c>
      <c r="AL1193" s="17">
        <v>0</v>
      </c>
      <c r="AN1193" s="17">
        <v>0</v>
      </c>
      <c r="AP1193" s="172">
        <v>0</v>
      </c>
      <c r="AR1193" s="17">
        <v>1136585</v>
      </c>
      <c r="AT1193" s="17">
        <v>3292113</v>
      </c>
      <c r="AV1193" s="185">
        <v>106.7</v>
      </c>
      <c r="AW1193" s="1" t="s">
        <v>5655</v>
      </c>
      <c r="AX1193" s="1" t="str">
        <f t="shared" si="18"/>
        <v>No</v>
      </c>
    </row>
    <row r="1194" spans="1:50" x14ac:dyDescent="0.2">
      <c r="A1194" s="1" t="s">
        <v>2429</v>
      </c>
      <c r="B1194" s="1" t="s">
        <v>2430</v>
      </c>
      <c r="C1194" s="1" t="s">
        <v>88</v>
      </c>
      <c r="D1194" s="174" t="s">
        <v>2431</v>
      </c>
      <c r="E1194" s="177" t="s">
        <v>2432</v>
      </c>
      <c r="F1194" s="1" t="s">
        <v>194</v>
      </c>
      <c r="G1194" s="1" t="s">
        <v>229</v>
      </c>
      <c r="H1194" s="17">
        <v>0</v>
      </c>
      <c r="I1194" s="12">
        <v>38</v>
      </c>
      <c r="J1194" s="1" t="s">
        <v>10</v>
      </c>
      <c r="K1194" s="1" t="s">
        <v>8</v>
      </c>
      <c r="L1194" s="4">
        <v>1</v>
      </c>
      <c r="N1194" s="186">
        <v>0</v>
      </c>
      <c r="P1194" s="14">
        <v>17</v>
      </c>
      <c r="R1194" s="14">
        <v>0</v>
      </c>
      <c r="T1194" s="14">
        <v>4</v>
      </c>
      <c r="V1194" s="17">
        <v>0</v>
      </c>
      <c r="X1194" s="17">
        <v>0</v>
      </c>
      <c r="Z1194" s="17">
        <v>17</v>
      </c>
      <c r="AB1194" s="17">
        <v>0</v>
      </c>
      <c r="AD1194" s="17">
        <v>0</v>
      </c>
      <c r="AF1194" s="17">
        <v>1</v>
      </c>
      <c r="AH1194" s="17">
        <v>0</v>
      </c>
      <c r="AJ1194" s="17">
        <v>0</v>
      </c>
      <c r="AL1194" s="17">
        <v>0</v>
      </c>
      <c r="AN1194" s="17">
        <v>0</v>
      </c>
      <c r="AP1194" s="172">
        <v>0</v>
      </c>
      <c r="AR1194" s="17">
        <v>4</v>
      </c>
      <c r="AT1194" s="17">
        <v>0</v>
      </c>
      <c r="AV1194" s="185">
        <v>0</v>
      </c>
      <c r="AW1194" s="1" t="s">
        <v>5655</v>
      </c>
      <c r="AX1194" s="1" t="str">
        <f t="shared" si="18"/>
        <v>No</v>
      </c>
    </row>
    <row r="1195" spans="1:50" x14ac:dyDescent="0.2">
      <c r="A1195" s="1" t="s">
        <v>799</v>
      </c>
      <c r="B1195" s="1" t="s">
        <v>800</v>
      </c>
      <c r="C1195" s="1" t="s">
        <v>89</v>
      </c>
      <c r="D1195" s="174">
        <v>6082</v>
      </c>
      <c r="E1195" s="177">
        <v>60082</v>
      </c>
      <c r="F1195" s="1" t="s">
        <v>196</v>
      </c>
      <c r="G1195" s="1" t="s">
        <v>192</v>
      </c>
      <c r="H1195" s="17">
        <v>106383</v>
      </c>
      <c r="I1195" s="12">
        <v>38</v>
      </c>
      <c r="J1195" s="1" t="s">
        <v>15</v>
      </c>
      <c r="K1195" s="1" t="s">
        <v>12</v>
      </c>
      <c r="L1195" s="4">
        <v>10</v>
      </c>
      <c r="N1195" s="186">
        <v>0</v>
      </c>
      <c r="P1195" s="14">
        <v>28.939299999999999</v>
      </c>
      <c r="R1195" s="14">
        <v>12.1922</v>
      </c>
      <c r="T1195" s="14">
        <v>3.0585</v>
      </c>
      <c r="V1195" s="17">
        <v>0</v>
      </c>
      <c r="X1195" s="17">
        <v>0</v>
      </c>
      <c r="Z1195" s="17">
        <v>53422</v>
      </c>
      <c r="AB1195" s="17">
        <v>0</v>
      </c>
      <c r="AD1195" s="17">
        <v>0</v>
      </c>
      <c r="AF1195" s="17">
        <v>1846</v>
      </c>
      <c r="AH1195" s="17">
        <v>0</v>
      </c>
      <c r="AJ1195" s="17">
        <v>0</v>
      </c>
      <c r="AL1195" s="17">
        <v>0</v>
      </c>
      <c r="AN1195" s="17">
        <v>0</v>
      </c>
      <c r="AP1195" s="172">
        <v>0</v>
      </c>
      <c r="AR1195" s="17">
        <v>5646</v>
      </c>
      <c r="AT1195" s="17">
        <v>68837</v>
      </c>
      <c r="AV1195" s="185">
        <v>0</v>
      </c>
      <c r="AW1195" s="1" t="s">
        <v>5655</v>
      </c>
      <c r="AX1195" s="1" t="str">
        <f t="shared" si="18"/>
        <v>No</v>
      </c>
    </row>
    <row r="1196" spans="1:50" x14ac:dyDescent="0.2">
      <c r="A1196" s="1" t="s">
        <v>203</v>
      </c>
      <c r="B1196" s="1" t="s">
        <v>204</v>
      </c>
      <c r="C1196" s="1" t="s">
        <v>77</v>
      </c>
      <c r="D1196" s="174">
        <v>5157</v>
      </c>
      <c r="E1196" s="177">
        <v>50157</v>
      </c>
      <c r="F1196" s="1" t="s">
        <v>196</v>
      </c>
      <c r="G1196" s="1" t="s">
        <v>192</v>
      </c>
      <c r="H1196" s="17">
        <v>1624827</v>
      </c>
      <c r="I1196" s="12">
        <v>38</v>
      </c>
      <c r="J1196" s="1" t="s">
        <v>10</v>
      </c>
      <c r="K1196" s="1" t="s">
        <v>8</v>
      </c>
      <c r="L1196" s="4">
        <v>17</v>
      </c>
      <c r="N1196" s="186">
        <v>0</v>
      </c>
      <c r="P1196" s="14">
        <v>13.6593</v>
      </c>
      <c r="R1196" s="14">
        <v>6.5846999999999998</v>
      </c>
      <c r="T1196" s="14">
        <v>1.7195</v>
      </c>
      <c r="V1196" s="17">
        <v>0</v>
      </c>
      <c r="X1196" s="17">
        <v>290410</v>
      </c>
      <c r="Z1196" s="17">
        <v>231907</v>
      </c>
      <c r="AB1196" s="17">
        <v>58503</v>
      </c>
      <c r="AD1196" s="17">
        <v>21850</v>
      </c>
      <c r="AF1196" s="17">
        <v>16978</v>
      </c>
      <c r="AH1196" s="17">
        <v>4872</v>
      </c>
      <c r="AJ1196" s="17">
        <v>0</v>
      </c>
      <c r="AL1196" s="17">
        <v>0</v>
      </c>
      <c r="AN1196" s="17">
        <v>0</v>
      </c>
      <c r="AP1196" s="172">
        <v>0</v>
      </c>
      <c r="AR1196" s="17">
        <v>29193</v>
      </c>
      <c r="AT1196" s="17">
        <v>192228</v>
      </c>
      <c r="AV1196" s="185">
        <v>0</v>
      </c>
      <c r="AW1196" s="1" t="s">
        <v>5655</v>
      </c>
      <c r="AX1196" s="1" t="str">
        <f t="shared" si="18"/>
        <v>No</v>
      </c>
    </row>
    <row r="1197" spans="1:50" x14ac:dyDescent="0.2">
      <c r="A1197" s="1" t="s">
        <v>1208</v>
      </c>
      <c r="B1197" s="1" t="s">
        <v>1209</v>
      </c>
      <c r="C1197" s="1" t="s">
        <v>66</v>
      </c>
      <c r="D1197" s="174">
        <v>2199</v>
      </c>
      <c r="E1197" s="177">
        <v>20199</v>
      </c>
      <c r="F1197" s="1" t="s">
        <v>194</v>
      </c>
      <c r="G1197" s="1" t="s">
        <v>192</v>
      </c>
      <c r="H1197" s="17">
        <v>248402</v>
      </c>
      <c r="I1197" s="12">
        <v>38</v>
      </c>
      <c r="J1197" s="1" t="s">
        <v>10</v>
      </c>
      <c r="K1197" s="1" t="s">
        <v>8</v>
      </c>
      <c r="L1197" s="4">
        <v>38</v>
      </c>
      <c r="N1197" s="186">
        <v>0</v>
      </c>
      <c r="P1197" s="14">
        <v>14.6883</v>
      </c>
      <c r="R1197" s="14">
        <v>7.6901999999999999</v>
      </c>
      <c r="T1197" s="14">
        <v>3.2829000000000002</v>
      </c>
      <c r="V1197" s="17">
        <v>0</v>
      </c>
      <c r="X1197" s="17">
        <v>738222</v>
      </c>
      <c r="Z1197" s="17">
        <v>530690</v>
      </c>
      <c r="AB1197" s="17">
        <v>207532</v>
      </c>
      <c r="AD1197" s="17">
        <v>51519</v>
      </c>
      <c r="AF1197" s="17">
        <v>36130</v>
      </c>
      <c r="AH1197" s="17">
        <v>15389</v>
      </c>
      <c r="AJ1197" s="17">
        <v>0</v>
      </c>
      <c r="AL1197" s="17">
        <v>0</v>
      </c>
      <c r="AN1197" s="17">
        <v>0</v>
      </c>
      <c r="AP1197" s="172">
        <v>0</v>
      </c>
      <c r="AR1197" s="17">
        <v>118612</v>
      </c>
      <c r="AT1197" s="17">
        <v>912150</v>
      </c>
      <c r="AV1197" s="185">
        <v>0</v>
      </c>
      <c r="AW1197" s="1" t="s">
        <v>5655</v>
      </c>
      <c r="AX1197" s="1" t="str">
        <f t="shared" si="18"/>
        <v>No</v>
      </c>
    </row>
    <row r="1198" spans="1:50" x14ac:dyDescent="0.2">
      <c r="A1198" s="1" t="s">
        <v>4206</v>
      </c>
      <c r="B1198" s="1" t="s">
        <v>4207</v>
      </c>
      <c r="C1198" s="1" t="s">
        <v>43</v>
      </c>
      <c r="D1198" s="174" t="s">
        <v>4208</v>
      </c>
      <c r="E1198" s="177" t="s">
        <v>4209</v>
      </c>
      <c r="F1198" s="1" t="s">
        <v>242</v>
      </c>
      <c r="G1198" s="1" t="s">
        <v>229</v>
      </c>
      <c r="H1198" s="17">
        <v>0</v>
      </c>
      <c r="I1198" s="12">
        <v>38</v>
      </c>
      <c r="J1198" s="1" t="s">
        <v>10</v>
      </c>
      <c r="K1198" s="1" t="s">
        <v>8</v>
      </c>
      <c r="L1198" s="4">
        <v>38</v>
      </c>
      <c r="N1198" s="186">
        <v>0</v>
      </c>
      <c r="P1198" s="14">
        <v>10.9481</v>
      </c>
      <c r="R1198" s="14">
        <v>0</v>
      </c>
      <c r="T1198" s="14">
        <v>2.6941999999999999</v>
      </c>
      <c r="V1198" s="17">
        <v>0</v>
      </c>
      <c r="X1198" s="17">
        <v>0</v>
      </c>
      <c r="Z1198" s="17">
        <v>559438</v>
      </c>
      <c r="AB1198" s="17">
        <v>0</v>
      </c>
      <c r="AD1198" s="17">
        <v>0</v>
      </c>
      <c r="AF1198" s="17">
        <v>51099</v>
      </c>
      <c r="AH1198" s="17">
        <v>0</v>
      </c>
      <c r="AJ1198" s="17">
        <v>0</v>
      </c>
      <c r="AL1198" s="17">
        <v>0</v>
      </c>
      <c r="AN1198" s="17">
        <v>0</v>
      </c>
      <c r="AP1198" s="172">
        <v>0</v>
      </c>
      <c r="AR1198" s="17">
        <v>137670</v>
      </c>
      <c r="AT1198" s="17">
        <v>0</v>
      </c>
      <c r="AV1198" s="185">
        <v>0</v>
      </c>
      <c r="AW1198" s="1" t="s">
        <v>5655</v>
      </c>
      <c r="AX1198" s="1" t="str">
        <f t="shared" si="18"/>
        <v>No</v>
      </c>
    </row>
    <row r="1199" spans="1:50" x14ac:dyDescent="0.2">
      <c r="A1199" s="1" t="s">
        <v>5500</v>
      </c>
      <c r="B1199" s="1" t="s">
        <v>5500</v>
      </c>
      <c r="C1199" s="1" t="s">
        <v>56</v>
      </c>
      <c r="D1199" s="174">
        <v>5219</v>
      </c>
      <c r="E1199" s="177">
        <v>50516</v>
      </c>
      <c r="F1199" s="1" t="s">
        <v>194</v>
      </c>
      <c r="G1199" s="1" t="s">
        <v>192</v>
      </c>
      <c r="H1199" s="17">
        <v>2650890</v>
      </c>
      <c r="I1199" s="12">
        <v>37</v>
      </c>
      <c r="J1199" s="1" t="s">
        <v>10</v>
      </c>
      <c r="K1199" s="1" t="s">
        <v>12</v>
      </c>
      <c r="L1199" s="4">
        <v>8</v>
      </c>
      <c r="N1199" s="186">
        <v>0</v>
      </c>
      <c r="P1199" s="14">
        <v>16.3934</v>
      </c>
      <c r="R1199" s="14">
        <v>5.9768999999999997</v>
      </c>
      <c r="T1199" s="14">
        <v>2.9201999999999999</v>
      </c>
      <c r="V1199" s="17">
        <v>0</v>
      </c>
      <c r="X1199" s="17">
        <v>199352</v>
      </c>
      <c r="Z1199" s="17">
        <v>154459</v>
      </c>
      <c r="AB1199" s="17">
        <v>44893</v>
      </c>
      <c r="AD1199" s="17">
        <v>11723</v>
      </c>
      <c r="AF1199" s="17">
        <v>9422</v>
      </c>
      <c r="AH1199" s="17">
        <v>2301</v>
      </c>
      <c r="AJ1199" s="17">
        <v>0</v>
      </c>
      <c r="AL1199" s="17">
        <v>0</v>
      </c>
      <c r="AN1199" s="17">
        <v>0</v>
      </c>
      <c r="AP1199" s="172">
        <v>0</v>
      </c>
      <c r="AR1199" s="17">
        <v>27514</v>
      </c>
      <c r="AT1199" s="17">
        <v>164448</v>
      </c>
      <c r="AV1199" s="185">
        <v>0</v>
      </c>
      <c r="AW1199" s="1" t="s">
        <v>5655</v>
      </c>
      <c r="AX1199" s="1" t="str">
        <f t="shared" si="18"/>
        <v>No</v>
      </c>
    </row>
    <row r="1200" spans="1:50" x14ac:dyDescent="0.2">
      <c r="A1200" s="1" t="s">
        <v>189</v>
      </c>
      <c r="B1200" s="1" t="s">
        <v>190</v>
      </c>
      <c r="C1200" s="1" t="s">
        <v>6</v>
      </c>
      <c r="D1200" s="174">
        <v>41</v>
      </c>
      <c r="E1200" s="177">
        <v>41</v>
      </c>
      <c r="F1200" s="1" t="s">
        <v>191</v>
      </c>
      <c r="G1200" s="1" t="s">
        <v>192</v>
      </c>
      <c r="H1200" s="17">
        <v>251243</v>
      </c>
      <c r="I1200" s="12">
        <v>37</v>
      </c>
      <c r="J1200" s="1" t="s">
        <v>7</v>
      </c>
      <c r="K1200" s="1" t="s">
        <v>8</v>
      </c>
      <c r="L1200" s="4">
        <v>37</v>
      </c>
      <c r="N1200" s="186">
        <v>5</v>
      </c>
      <c r="P1200" s="14">
        <v>26.941299999999998</v>
      </c>
      <c r="R1200" s="14">
        <v>121.0929</v>
      </c>
      <c r="T1200" s="14">
        <v>4.6612</v>
      </c>
      <c r="V1200" s="17">
        <v>1172623</v>
      </c>
      <c r="X1200" s="17">
        <v>1155528</v>
      </c>
      <c r="Z1200" s="17">
        <v>1154059</v>
      </c>
      <c r="AB1200" s="17">
        <v>1469</v>
      </c>
      <c r="AD1200" s="17">
        <v>42917</v>
      </c>
      <c r="AF1200" s="17">
        <v>42836</v>
      </c>
      <c r="AH1200" s="17">
        <v>81</v>
      </c>
      <c r="AJ1200" s="17">
        <v>183501</v>
      </c>
      <c r="AL1200" s="17">
        <v>183041</v>
      </c>
      <c r="AN1200" s="17">
        <v>7116</v>
      </c>
      <c r="AP1200" s="172">
        <v>7093</v>
      </c>
      <c r="AR1200" s="17">
        <v>199666</v>
      </c>
      <c r="AT1200" s="17">
        <v>24178130</v>
      </c>
      <c r="AV1200" s="185">
        <v>959.92</v>
      </c>
      <c r="AW1200" s="1" t="s">
        <v>5655</v>
      </c>
      <c r="AX1200" s="1" t="str">
        <f t="shared" si="18"/>
        <v>No</v>
      </c>
    </row>
    <row r="1201" spans="1:50" x14ac:dyDescent="0.2">
      <c r="A1201" s="1" t="s">
        <v>1375</v>
      </c>
      <c r="B1201" s="1" t="s">
        <v>1376</v>
      </c>
      <c r="C1201" s="1" t="s">
        <v>42</v>
      </c>
      <c r="D1201" s="174" t="s">
        <v>1377</v>
      </c>
      <c r="E1201" s="177" t="s">
        <v>1378</v>
      </c>
      <c r="F1201" s="1" t="s">
        <v>194</v>
      </c>
      <c r="G1201" s="1" t="s">
        <v>229</v>
      </c>
      <c r="H1201" s="17">
        <v>0</v>
      </c>
      <c r="I1201" s="12">
        <v>37</v>
      </c>
      <c r="J1201" s="1" t="s">
        <v>11</v>
      </c>
      <c r="K1201" s="1" t="s">
        <v>8</v>
      </c>
      <c r="L1201" s="4">
        <v>23</v>
      </c>
      <c r="N1201" s="186">
        <v>0</v>
      </c>
      <c r="P1201" s="14">
        <v>21.447500000000002</v>
      </c>
      <c r="R1201" s="14">
        <v>0</v>
      </c>
      <c r="T1201" s="14">
        <v>12.405900000000001</v>
      </c>
      <c r="V1201" s="17">
        <v>0</v>
      </c>
      <c r="X1201" s="17">
        <v>0</v>
      </c>
      <c r="Z1201" s="17">
        <v>1185062</v>
      </c>
      <c r="AB1201" s="17">
        <v>0</v>
      </c>
      <c r="AD1201" s="17">
        <v>0</v>
      </c>
      <c r="AF1201" s="17">
        <v>55254</v>
      </c>
      <c r="AH1201" s="17">
        <v>0</v>
      </c>
      <c r="AJ1201" s="17">
        <v>0</v>
      </c>
      <c r="AL1201" s="17">
        <v>0</v>
      </c>
      <c r="AN1201" s="17">
        <v>0</v>
      </c>
      <c r="AP1201" s="172">
        <v>0</v>
      </c>
      <c r="AR1201" s="17">
        <v>685474</v>
      </c>
      <c r="AT1201" s="17">
        <v>0</v>
      </c>
      <c r="AV1201" s="185">
        <v>0</v>
      </c>
      <c r="AW1201" s="1" t="s">
        <v>5655</v>
      </c>
      <c r="AX1201" s="1" t="str">
        <f t="shared" si="18"/>
        <v>No</v>
      </c>
    </row>
    <row r="1202" spans="1:50" x14ac:dyDescent="0.2">
      <c r="A1202" s="1" t="s">
        <v>6079</v>
      </c>
      <c r="B1202" s="1" t="s">
        <v>412</v>
      </c>
      <c r="C1202" s="1" t="s">
        <v>40</v>
      </c>
      <c r="D1202" s="174">
        <v>4058</v>
      </c>
      <c r="E1202" s="177">
        <v>40058</v>
      </c>
      <c r="F1202" s="1" t="s">
        <v>194</v>
      </c>
      <c r="G1202" s="1" t="s">
        <v>192</v>
      </c>
      <c r="H1202" s="17">
        <v>60851</v>
      </c>
      <c r="I1202" s="12">
        <v>37</v>
      </c>
      <c r="J1202" s="1" t="s">
        <v>10</v>
      </c>
      <c r="K1202" s="1" t="s">
        <v>8</v>
      </c>
      <c r="L1202" s="4">
        <v>6</v>
      </c>
      <c r="N1202" s="186">
        <v>0</v>
      </c>
      <c r="P1202" s="14">
        <v>11.000999999999999</v>
      </c>
      <c r="R1202" s="14">
        <v>5.0514999999999999</v>
      </c>
      <c r="T1202" s="14">
        <v>2.2111999999999998</v>
      </c>
      <c r="V1202" s="17">
        <v>0</v>
      </c>
      <c r="X1202" s="17">
        <v>125250</v>
      </c>
      <c r="Z1202" s="17">
        <v>117194</v>
      </c>
      <c r="AB1202" s="17">
        <v>8056</v>
      </c>
      <c r="AD1202" s="17">
        <v>11280</v>
      </c>
      <c r="AF1202" s="17">
        <v>10653</v>
      </c>
      <c r="AH1202" s="17">
        <v>627</v>
      </c>
      <c r="AJ1202" s="17">
        <v>0</v>
      </c>
      <c r="AL1202" s="17">
        <v>0</v>
      </c>
      <c r="AN1202" s="17">
        <v>0</v>
      </c>
      <c r="AP1202" s="172">
        <v>0</v>
      </c>
      <c r="AR1202" s="17">
        <v>23556</v>
      </c>
      <c r="AT1202" s="17">
        <v>118994</v>
      </c>
      <c r="AV1202" s="185">
        <v>0</v>
      </c>
      <c r="AW1202" s="1" t="s">
        <v>5655</v>
      </c>
      <c r="AX1202" s="1" t="str">
        <f t="shared" si="18"/>
        <v>No</v>
      </c>
    </row>
    <row r="1203" spans="1:50" x14ac:dyDescent="0.2">
      <c r="A1203" s="1" t="s">
        <v>6081</v>
      </c>
      <c r="B1203" s="1" t="s">
        <v>484</v>
      </c>
      <c r="C1203" s="1" t="s">
        <v>63</v>
      </c>
      <c r="D1203" s="174">
        <v>8003</v>
      </c>
      <c r="E1203" s="177">
        <v>80003</v>
      </c>
      <c r="F1203" s="1" t="s">
        <v>194</v>
      </c>
      <c r="G1203" s="1" t="s">
        <v>192</v>
      </c>
      <c r="H1203" s="17">
        <v>176676</v>
      </c>
      <c r="I1203" s="12">
        <v>37</v>
      </c>
      <c r="J1203" s="1" t="s">
        <v>11</v>
      </c>
      <c r="K1203" s="1" t="s">
        <v>12</v>
      </c>
      <c r="L1203" s="4">
        <v>24</v>
      </c>
      <c r="N1203" s="186">
        <v>0</v>
      </c>
      <c r="P1203" s="14">
        <v>12.161099999999999</v>
      </c>
      <c r="R1203" s="14">
        <v>4.0670000000000002</v>
      </c>
      <c r="T1203" s="14">
        <v>17.359500000000001</v>
      </c>
      <c r="V1203" s="17">
        <v>1295433</v>
      </c>
      <c r="X1203" s="17">
        <v>1034423</v>
      </c>
      <c r="Z1203" s="17">
        <v>1008093</v>
      </c>
      <c r="AB1203" s="17">
        <v>26330</v>
      </c>
      <c r="AD1203" s="17">
        <v>84467</v>
      </c>
      <c r="AF1203" s="17">
        <v>82895</v>
      </c>
      <c r="AH1203" s="17">
        <v>1572</v>
      </c>
      <c r="AJ1203" s="17">
        <v>0</v>
      </c>
      <c r="AL1203" s="17">
        <v>0</v>
      </c>
      <c r="AN1203" s="17">
        <v>0</v>
      </c>
      <c r="AP1203" s="172">
        <v>0</v>
      </c>
      <c r="AR1203" s="17">
        <v>1439017</v>
      </c>
      <c r="AT1203" s="17">
        <v>5852450</v>
      </c>
      <c r="AV1203" s="185">
        <v>161.9</v>
      </c>
      <c r="AW1203" s="1" t="s">
        <v>5655</v>
      </c>
      <c r="AX1203" s="1" t="str">
        <f t="shared" si="18"/>
        <v>No</v>
      </c>
    </row>
    <row r="1204" spans="1:50" x14ac:dyDescent="0.2">
      <c r="A1204" s="1" t="s">
        <v>5667</v>
      </c>
      <c r="B1204" s="1" t="s">
        <v>5664</v>
      </c>
      <c r="C1204" s="1" t="s">
        <v>20</v>
      </c>
      <c r="E1204" s="177">
        <v>99425</v>
      </c>
      <c r="F1204" s="1" t="s">
        <v>196</v>
      </c>
      <c r="G1204" s="1" t="s">
        <v>192</v>
      </c>
      <c r="H1204" s="17">
        <v>12150996</v>
      </c>
      <c r="I1204" s="12">
        <v>37</v>
      </c>
      <c r="J1204" s="1" t="s">
        <v>15</v>
      </c>
      <c r="K1204" s="1" t="s">
        <v>12</v>
      </c>
      <c r="L1204" s="4">
        <v>18</v>
      </c>
      <c r="N1204" s="186">
        <v>0</v>
      </c>
      <c r="P1204" s="14">
        <v>21.5611</v>
      </c>
      <c r="R1204" s="14">
        <v>5.0965999999999996</v>
      </c>
      <c r="T1204" s="14">
        <v>4.9774000000000003</v>
      </c>
      <c r="V1204" s="17">
        <v>0</v>
      </c>
      <c r="X1204" s="17">
        <v>0</v>
      </c>
      <c r="Z1204" s="17">
        <v>326651</v>
      </c>
      <c r="AB1204" s="17">
        <v>0</v>
      </c>
      <c r="AD1204" s="17">
        <v>0</v>
      </c>
      <c r="AF1204" s="17">
        <v>15150</v>
      </c>
      <c r="AH1204" s="17">
        <v>0</v>
      </c>
      <c r="AJ1204" s="17">
        <v>0</v>
      </c>
      <c r="AL1204" s="17">
        <v>0</v>
      </c>
      <c r="AN1204" s="17">
        <v>0</v>
      </c>
      <c r="AP1204" s="172">
        <v>0</v>
      </c>
      <c r="AR1204" s="17">
        <v>75408</v>
      </c>
      <c r="AT1204" s="17">
        <v>384326</v>
      </c>
      <c r="AV1204" s="185">
        <v>0</v>
      </c>
      <c r="AW1204" s="1" t="s">
        <v>5655</v>
      </c>
      <c r="AX1204" s="1" t="str">
        <f t="shared" si="18"/>
        <v>No</v>
      </c>
    </row>
    <row r="1205" spans="1:50" x14ac:dyDescent="0.2">
      <c r="A1205" s="1" t="s">
        <v>310</v>
      </c>
      <c r="B1205" s="1" t="s">
        <v>311</v>
      </c>
      <c r="C1205" s="1" t="s">
        <v>46</v>
      </c>
      <c r="D1205" s="174">
        <v>5110</v>
      </c>
      <c r="E1205" s="177">
        <v>50110</v>
      </c>
      <c r="F1205" s="1" t="s">
        <v>196</v>
      </c>
      <c r="G1205" s="1" t="s">
        <v>192</v>
      </c>
      <c r="H1205" s="17">
        <v>108657</v>
      </c>
      <c r="I1205" s="12">
        <v>37</v>
      </c>
      <c r="J1205" s="1" t="s">
        <v>10</v>
      </c>
      <c r="K1205" s="1" t="s">
        <v>8</v>
      </c>
      <c r="L1205" s="4">
        <v>8</v>
      </c>
      <c r="N1205" s="186">
        <v>0</v>
      </c>
      <c r="P1205" s="14">
        <v>9.0719999999999992</v>
      </c>
      <c r="R1205" s="14">
        <v>4.3731999999999998</v>
      </c>
      <c r="T1205" s="14">
        <v>2.3511000000000002</v>
      </c>
      <c r="V1205" s="17">
        <v>0</v>
      </c>
      <c r="X1205" s="17">
        <v>156076</v>
      </c>
      <c r="Z1205" s="17">
        <v>140562</v>
      </c>
      <c r="AB1205" s="17">
        <v>15514</v>
      </c>
      <c r="AD1205" s="17">
        <v>16868</v>
      </c>
      <c r="AF1205" s="17">
        <v>15494</v>
      </c>
      <c r="AH1205" s="17">
        <v>1374</v>
      </c>
      <c r="AJ1205" s="17">
        <v>0</v>
      </c>
      <c r="AL1205" s="17">
        <v>0</v>
      </c>
      <c r="AN1205" s="17">
        <v>0</v>
      </c>
      <c r="AP1205" s="172">
        <v>0</v>
      </c>
      <c r="AR1205" s="17">
        <v>36428</v>
      </c>
      <c r="AT1205" s="17">
        <v>159307</v>
      </c>
      <c r="AV1205" s="185">
        <v>0</v>
      </c>
      <c r="AW1205" s="1" t="s">
        <v>5655</v>
      </c>
      <c r="AX1205" s="1" t="str">
        <f t="shared" si="18"/>
        <v>No</v>
      </c>
    </row>
    <row r="1206" spans="1:50" x14ac:dyDescent="0.2">
      <c r="A1206" s="1" t="s">
        <v>6080</v>
      </c>
      <c r="B1206" s="1" t="s">
        <v>265</v>
      </c>
      <c r="C1206" s="1" t="s">
        <v>59</v>
      </c>
      <c r="D1206" s="174">
        <v>7016</v>
      </c>
      <c r="E1206" s="177">
        <v>70016</v>
      </c>
      <c r="F1206" s="1" t="s">
        <v>194</v>
      </c>
      <c r="G1206" s="1" t="s">
        <v>192</v>
      </c>
      <c r="H1206" s="17">
        <v>124748</v>
      </c>
      <c r="I1206" s="12">
        <v>37</v>
      </c>
      <c r="J1206" s="1" t="s">
        <v>11</v>
      </c>
      <c r="K1206" s="1" t="s">
        <v>8</v>
      </c>
      <c r="L1206" s="4">
        <v>28</v>
      </c>
      <c r="N1206" s="186">
        <v>0</v>
      </c>
      <c r="P1206" s="14">
        <v>9.8981999999999992</v>
      </c>
      <c r="R1206" s="14">
        <v>2.4573999999999998</v>
      </c>
      <c r="T1206" s="14">
        <v>16.552900000000001</v>
      </c>
      <c r="V1206" s="17">
        <v>750031</v>
      </c>
      <c r="X1206" s="17">
        <v>760555</v>
      </c>
      <c r="Z1206" s="17">
        <v>749135</v>
      </c>
      <c r="AB1206" s="17">
        <v>11420</v>
      </c>
      <c r="AD1206" s="17">
        <v>80564</v>
      </c>
      <c r="AF1206" s="17">
        <v>75684</v>
      </c>
      <c r="AH1206" s="17">
        <v>4880</v>
      </c>
      <c r="AJ1206" s="17">
        <v>0</v>
      </c>
      <c r="AL1206" s="17">
        <v>0</v>
      </c>
      <c r="AN1206" s="17">
        <v>0</v>
      </c>
      <c r="AP1206" s="172">
        <v>0</v>
      </c>
      <c r="AR1206" s="17">
        <v>1252788</v>
      </c>
      <c r="AT1206" s="17">
        <v>3078604</v>
      </c>
      <c r="AV1206" s="185">
        <v>95.3</v>
      </c>
      <c r="AW1206" s="1" t="s">
        <v>5655</v>
      </c>
      <c r="AX1206" s="1" t="str">
        <f t="shared" si="18"/>
        <v>No</v>
      </c>
    </row>
    <row r="1207" spans="1:50" x14ac:dyDescent="0.2">
      <c r="A1207" s="1" t="s">
        <v>6081</v>
      </c>
      <c r="B1207" s="1" t="s">
        <v>484</v>
      </c>
      <c r="C1207" s="1" t="s">
        <v>63</v>
      </c>
      <c r="D1207" s="174">
        <v>8003</v>
      </c>
      <c r="E1207" s="177">
        <v>80003</v>
      </c>
      <c r="F1207" s="1" t="s">
        <v>194</v>
      </c>
      <c r="G1207" s="1" t="s">
        <v>192</v>
      </c>
      <c r="H1207" s="17">
        <v>176676</v>
      </c>
      <c r="I1207" s="12">
        <v>37</v>
      </c>
      <c r="J1207" s="1" t="s">
        <v>10</v>
      </c>
      <c r="K1207" s="1" t="s">
        <v>12</v>
      </c>
      <c r="L1207" s="4">
        <v>13</v>
      </c>
      <c r="N1207" s="186">
        <v>0</v>
      </c>
      <c r="P1207" s="14">
        <v>14.2049</v>
      </c>
      <c r="R1207" s="14">
        <v>5.7557999999999998</v>
      </c>
      <c r="T1207" s="14">
        <v>2.3033000000000001</v>
      </c>
      <c r="V1207" s="17">
        <v>0</v>
      </c>
      <c r="X1207" s="17">
        <v>367703</v>
      </c>
      <c r="Z1207" s="17">
        <v>324795</v>
      </c>
      <c r="AB1207" s="17">
        <v>42908</v>
      </c>
      <c r="AD1207" s="17">
        <v>27694</v>
      </c>
      <c r="AF1207" s="17">
        <v>22865</v>
      </c>
      <c r="AH1207" s="17">
        <v>4829</v>
      </c>
      <c r="AJ1207" s="17">
        <v>0</v>
      </c>
      <c r="AL1207" s="17">
        <v>0</v>
      </c>
      <c r="AN1207" s="17">
        <v>0</v>
      </c>
      <c r="AP1207" s="172">
        <v>0</v>
      </c>
      <c r="AR1207" s="17">
        <v>52665</v>
      </c>
      <c r="AT1207" s="17">
        <v>303128</v>
      </c>
      <c r="AV1207" s="185">
        <v>0</v>
      </c>
      <c r="AW1207" s="1" t="s">
        <v>5655</v>
      </c>
      <c r="AX1207" s="1" t="str">
        <f t="shared" si="18"/>
        <v>No</v>
      </c>
    </row>
    <row r="1208" spans="1:50" x14ac:dyDescent="0.2">
      <c r="A1208" s="1" t="s">
        <v>5667</v>
      </c>
      <c r="B1208" s="1" t="s">
        <v>5664</v>
      </c>
      <c r="C1208" s="1" t="s">
        <v>20</v>
      </c>
      <c r="E1208" s="177">
        <v>99425</v>
      </c>
      <c r="F1208" s="1" t="s">
        <v>196</v>
      </c>
      <c r="G1208" s="1" t="s">
        <v>192</v>
      </c>
      <c r="H1208" s="17">
        <v>12150996</v>
      </c>
      <c r="I1208" s="12">
        <v>37</v>
      </c>
      <c r="J1208" s="1" t="s">
        <v>10</v>
      </c>
      <c r="K1208" s="1" t="s">
        <v>12</v>
      </c>
      <c r="L1208" s="4">
        <v>19</v>
      </c>
      <c r="N1208" s="186">
        <v>0</v>
      </c>
      <c r="P1208" s="14">
        <v>11.0877</v>
      </c>
      <c r="R1208" s="14">
        <v>4.9390999999999998</v>
      </c>
      <c r="T1208" s="14">
        <v>3.7458999999999998</v>
      </c>
      <c r="V1208" s="17">
        <v>0</v>
      </c>
      <c r="X1208" s="17">
        <v>310634</v>
      </c>
      <c r="Z1208" s="17">
        <v>263655</v>
      </c>
      <c r="AB1208" s="17">
        <v>46979</v>
      </c>
      <c r="AD1208" s="17">
        <v>26669</v>
      </c>
      <c r="AF1208" s="17">
        <v>23779</v>
      </c>
      <c r="AH1208" s="17">
        <v>2890</v>
      </c>
      <c r="AJ1208" s="17">
        <v>0</v>
      </c>
      <c r="AL1208" s="17">
        <v>0</v>
      </c>
      <c r="AN1208" s="17">
        <v>0</v>
      </c>
      <c r="AP1208" s="172">
        <v>0</v>
      </c>
      <c r="AR1208" s="17">
        <v>89074</v>
      </c>
      <c r="AT1208" s="17">
        <v>439946</v>
      </c>
      <c r="AV1208" s="185">
        <v>0</v>
      </c>
      <c r="AW1208" s="1" t="s">
        <v>5655</v>
      </c>
      <c r="AX1208" s="1" t="str">
        <f t="shared" si="18"/>
        <v>No</v>
      </c>
    </row>
    <row r="1209" spans="1:50" x14ac:dyDescent="0.2">
      <c r="A1209" s="1" t="s">
        <v>5500</v>
      </c>
      <c r="B1209" s="1" t="s">
        <v>5500</v>
      </c>
      <c r="C1209" s="1" t="s">
        <v>56</v>
      </c>
      <c r="D1209" s="174">
        <v>5219</v>
      </c>
      <c r="E1209" s="177">
        <v>50516</v>
      </c>
      <c r="F1209" s="1" t="s">
        <v>194</v>
      </c>
      <c r="G1209" s="1" t="s">
        <v>192</v>
      </c>
      <c r="H1209" s="17">
        <v>2650890</v>
      </c>
      <c r="I1209" s="12">
        <v>37</v>
      </c>
      <c r="J1209" s="1" t="s">
        <v>11</v>
      </c>
      <c r="K1209" s="1" t="s">
        <v>12</v>
      </c>
      <c r="L1209" s="4">
        <v>29</v>
      </c>
      <c r="N1209" s="186">
        <v>0</v>
      </c>
      <c r="P1209" s="14">
        <v>20.914899999999999</v>
      </c>
      <c r="R1209" s="14">
        <v>11.5116</v>
      </c>
      <c r="T1209" s="14">
        <v>18.654399999999999</v>
      </c>
      <c r="V1209" s="17">
        <v>554273</v>
      </c>
      <c r="X1209" s="17">
        <v>966110</v>
      </c>
      <c r="Z1209" s="17">
        <v>551422</v>
      </c>
      <c r="AB1209" s="17">
        <v>414688</v>
      </c>
      <c r="AD1209" s="17">
        <v>45485</v>
      </c>
      <c r="AF1209" s="17">
        <v>26365</v>
      </c>
      <c r="AH1209" s="17">
        <v>19120</v>
      </c>
      <c r="AJ1209" s="17">
        <v>0</v>
      </c>
      <c r="AL1209" s="17">
        <v>0</v>
      </c>
      <c r="AN1209" s="17">
        <v>0</v>
      </c>
      <c r="AP1209" s="172">
        <v>0</v>
      </c>
      <c r="AR1209" s="17">
        <v>491823</v>
      </c>
      <c r="AT1209" s="17">
        <v>5661667</v>
      </c>
      <c r="AV1209" s="185">
        <v>203.54</v>
      </c>
      <c r="AW1209" s="1" t="s">
        <v>5655</v>
      </c>
      <c r="AX1209" s="1" t="str">
        <f t="shared" si="18"/>
        <v>No</v>
      </c>
    </row>
    <row r="1210" spans="1:50" x14ac:dyDescent="0.2">
      <c r="A1210" s="1" t="s">
        <v>6080</v>
      </c>
      <c r="B1210" s="1" t="s">
        <v>265</v>
      </c>
      <c r="C1210" s="1" t="s">
        <v>59</v>
      </c>
      <c r="D1210" s="174">
        <v>7016</v>
      </c>
      <c r="E1210" s="177">
        <v>70016</v>
      </c>
      <c r="F1210" s="1" t="s">
        <v>194</v>
      </c>
      <c r="G1210" s="1" t="s">
        <v>192</v>
      </c>
      <c r="H1210" s="17">
        <v>124748</v>
      </c>
      <c r="I1210" s="12">
        <v>37</v>
      </c>
      <c r="J1210" s="1" t="s">
        <v>10</v>
      </c>
      <c r="K1210" s="1" t="s">
        <v>8</v>
      </c>
      <c r="L1210" s="4">
        <v>9</v>
      </c>
      <c r="N1210" s="186">
        <v>0</v>
      </c>
      <c r="P1210" s="14">
        <v>12.607699999999999</v>
      </c>
      <c r="R1210" s="14">
        <v>5.3315999999999999</v>
      </c>
      <c r="T1210" s="14">
        <v>2.5316000000000001</v>
      </c>
      <c r="V1210" s="17">
        <v>0</v>
      </c>
      <c r="X1210" s="17">
        <v>294458</v>
      </c>
      <c r="Z1210" s="17">
        <v>265934</v>
      </c>
      <c r="AB1210" s="17">
        <v>28524</v>
      </c>
      <c r="AD1210" s="17">
        <v>24136</v>
      </c>
      <c r="AF1210" s="17">
        <v>21093</v>
      </c>
      <c r="AH1210" s="17">
        <v>3043</v>
      </c>
      <c r="AJ1210" s="17">
        <v>0</v>
      </c>
      <c r="AL1210" s="17">
        <v>0</v>
      </c>
      <c r="AN1210" s="17">
        <v>0</v>
      </c>
      <c r="AP1210" s="172">
        <v>0</v>
      </c>
      <c r="AR1210" s="17">
        <v>53398</v>
      </c>
      <c r="AT1210" s="17">
        <v>284698</v>
      </c>
      <c r="AV1210" s="185">
        <v>0</v>
      </c>
      <c r="AW1210" s="1" t="s">
        <v>5655</v>
      </c>
      <c r="AX1210" s="1" t="str">
        <f t="shared" si="18"/>
        <v>No</v>
      </c>
    </row>
    <row r="1211" spans="1:50" x14ac:dyDescent="0.2">
      <c r="A1211" s="1" t="s">
        <v>1375</v>
      </c>
      <c r="B1211" s="1" t="s">
        <v>1376</v>
      </c>
      <c r="C1211" s="1" t="s">
        <v>42</v>
      </c>
      <c r="D1211" s="174" t="s">
        <v>1377</v>
      </c>
      <c r="E1211" s="177" t="s">
        <v>1378</v>
      </c>
      <c r="F1211" s="1" t="s">
        <v>194</v>
      </c>
      <c r="G1211" s="1" t="s">
        <v>229</v>
      </c>
      <c r="H1211" s="17">
        <v>0</v>
      </c>
      <c r="I1211" s="12">
        <v>37</v>
      </c>
      <c r="J1211" s="1" t="s">
        <v>10</v>
      </c>
      <c r="K1211" s="1" t="s">
        <v>8</v>
      </c>
      <c r="L1211" s="4">
        <v>14</v>
      </c>
      <c r="N1211" s="186">
        <v>0</v>
      </c>
      <c r="P1211" s="14">
        <v>12.950200000000001</v>
      </c>
      <c r="R1211" s="14">
        <v>0</v>
      </c>
      <c r="T1211" s="14">
        <v>2.3563000000000001</v>
      </c>
      <c r="V1211" s="17">
        <v>0</v>
      </c>
      <c r="X1211" s="17">
        <v>0</v>
      </c>
      <c r="Z1211" s="17">
        <v>505898</v>
      </c>
      <c r="AB1211" s="17">
        <v>0</v>
      </c>
      <c r="AD1211" s="17">
        <v>0</v>
      </c>
      <c r="AF1211" s="17">
        <v>39065</v>
      </c>
      <c r="AH1211" s="17">
        <v>0</v>
      </c>
      <c r="AJ1211" s="17">
        <v>0</v>
      </c>
      <c r="AL1211" s="17">
        <v>0</v>
      </c>
      <c r="AN1211" s="17">
        <v>0</v>
      </c>
      <c r="AP1211" s="172">
        <v>0</v>
      </c>
      <c r="AR1211" s="17">
        <v>92049</v>
      </c>
      <c r="AT1211" s="17">
        <v>0</v>
      </c>
      <c r="AV1211" s="185">
        <v>0</v>
      </c>
      <c r="AW1211" s="1" t="s">
        <v>5655</v>
      </c>
      <c r="AX1211" s="1" t="str">
        <f t="shared" si="18"/>
        <v>No</v>
      </c>
    </row>
    <row r="1212" spans="1:50" x14ac:dyDescent="0.2">
      <c r="A1212" s="1" t="s">
        <v>6079</v>
      </c>
      <c r="B1212" s="1" t="s">
        <v>412</v>
      </c>
      <c r="C1212" s="1" t="s">
        <v>40</v>
      </c>
      <c r="D1212" s="174">
        <v>4058</v>
      </c>
      <c r="E1212" s="177">
        <v>40058</v>
      </c>
      <c r="F1212" s="1" t="s">
        <v>194</v>
      </c>
      <c r="G1212" s="1" t="s">
        <v>192</v>
      </c>
      <c r="H1212" s="17">
        <v>60851</v>
      </c>
      <c r="I1212" s="12">
        <v>37</v>
      </c>
      <c r="J1212" s="1" t="s">
        <v>11</v>
      </c>
      <c r="K1212" s="1" t="s">
        <v>8</v>
      </c>
      <c r="L1212" s="4">
        <v>31</v>
      </c>
      <c r="N1212" s="186">
        <v>0</v>
      </c>
      <c r="P1212" s="14">
        <v>17.674600000000002</v>
      </c>
      <c r="R1212" s="14">
        <v>4.5845000000000002</v>
      </c>
      <c r="T1212" s="14">
        <v>36.999200000000002</v>
      </c>
      <c r="V1212" s="17">
        <v>524746</v>
      </c>
      <c r="X1212" s="17">
        <v>521264</v>
      </c>
      <c r="Z1212" s="17">
        <v>509719</v>
      </c>
      <c r="AB1212" s="17">
        <v>11545</v>
      </c>
      <c r="AD1212" s="17">
        <v>30752</v>
      </c>
      <c r="AF1212" s="17">
        <v>28839</v>
      </c>
      <c r="AH1212" s="17">
        <v>1913</v>
      </c>
      <c r="AJ1212" s="17">
        <v>0</v>
      </c>
      <c r="AL1212" s="17">
        <v>0</v>
      </c>
      <c r="AN1212" s="17">
        <v>0</v>
      </c>
      <c r="AP1212" s="172">
        <v>0</v>
      </c>
      <c r="AR1212" s="17">
        <v>1067020</v>
      </c>
      <c r="AT1212" s="17">
        <v>4891750</v>
      </c>
      <c r="AV1212" s="185">
        <v>346</v>
      </c>
      <c r="AW1212" s="1" t="s">
        <v>5655</v>
      </c>
      <c r="AX1212" s="1" t="str">
        <f t="shared" si="18"/>
        <v>No</v>
      </c>
    </row>
    <row r="1213" spans="1:50" x14ac:dyDescent="0.2">
      <c r="A1213" s="1" t="s">
        <v>310</v>
      </c>
      <c r="B1213" s="1" t="s">
        <v>311</v>
      </c>
      <c r="C1213" s="1" t="s">
        <v>46</v>
      </c>
      <c r="D1213" s="174">
        <v>5110</v>
      </c>
      <c r="E1213" s="177">
        <v>50110</v>
      </c>
      <c r="F1213" s="1" t="s">
        <v>196</v>
      </c>
      <c r="G1213" s="1" t="s">
        <v>192</v>
      </c>
      <c r="H1213" s="17">
        <v>108657</v>
      </c>
      <c r="I1213" s="12">
        <v>37</v>
      </c>
      <c r="J1213" s="1" t="s">
        <v>11</v>
      </c>
      <c r="K1213" s="1" t="s">
        <v>8</v>
      </c>
      <c r="L1213" s="4">
        <v>29</v>
      </c>
      <c r="N1213" s="186">
        <v>0</v>
      </c>
      <c r="P1213" s="14">
        <v>10.4093</v>
      </c>
      <c r="R1213" s="14">
        <v>2.0971000000000002</v>
      </c>
      <c r="T1213" s="14">
        <v>32.879300000000001</v>
      </c>
      <c r="V1213" s="17">
        <v>983139</v>
      </c>
      <c r="X1213" s="17">
        <v>1022462</v>
      </c>
      <c r="Z1213" s="17">
        <v>982943</v>
      </c>
      <c r="AB1213" s="17">
        <v>39519</v>
      </c>
      <c r="AD1213" s="17">
        <v>97383</v>
      </c>
      <c r="AF1213" s="17">
        <v>94429</v>
      </c>
      <c r="AH1213" s="17">
        <v>2954</v>
      </c>
      <c r="AJ1213" s="17">
        <v>0</v>
      </c>
      <c r="AL1213" s="17">
        <v>0</v>
      </c>
      <c r="AN1213" s="17">
        <v>0</v>
      </c>
      <c r="AP1213" s="172">
        <v>0</v>
      </c>
      <c r="AR1213" s="17">
        <v>3104755</v>
      </c>
      <c r="AT1213" s="17">
        <v>6510947</v>
      </c>
      <c r="AV1213" s="185">
        <v>91.1</v>
      </c>
      <c r="AW1213" s="1" t="s">
        <v>5655</v>
      </c>
      <c r="AX1213" s="1" t="str">
        <f t="shared" si="18"/>
        <v>No</v>
      </c>
    </row>
    <row r="1214" spans="1:50" x14ac:dyDescent="0.2">
      <c r="A1214" s="1" t="s">
        <v>6083</v>
      </c>
      <c r="B1214" s="1" t="s">
        <v>609</v>
      </c>
      <c r="C1214" s="1" t="s">
        <v>46</v>
      </c>
      <c r="D1214" s="174">
        <v>5043</v>
      </c>
      <c r="E1214" s="177">
        <v>50043</v>
      </c>
      <c r="F1214" s="1" t="s">
        <v>194</v>
      </c>
      <c r="G1214" s="1" t="s">
        <v>192</v>
      </c>
      <c r="H1214" s="17">
        <v>229351</v>
      </c>
      <c r="I1214" s="12">
        <v>36</v>
      </c>
      <c r="J1214" s="1" t="s">
        <v>11</v>
      </c>
      <c r="K1214" s="1" t="s">
        <v>8</v>
      </c>
      <c r="L1214" s="4">
        <v>22</v>
      </c>
      <c r="N1214" s="186">
        <v>0</v>
      </c>
      <c r="P1214" s="14">
        <v>12.7807</v>
      </c>
      <c r="R1214" s="14">
        <v>3.6555</v>
      </c>
      <c r="T1214" s="14">
        <v>15.588800000000001</v>
      </c>
      <c r="V1214" s="17">
        <v>1182820</v>
      </c>
      <c r="X1214" s="17">
        <v>1182638</v>
      </c>
      <c r="Z1214" s="17">
        <v>1156322</v>
      </c>
      <c r="AB1214" s="17">
        <v>26316</v>
      </c>
      <c r="AD1214" s="17">
        <v>94843</v>
      </c>
      <c r="AF1214" s="17">
        <v>90474</v>
      </c>
      <c r="AH1214" s="17">
        <v>4369</v>
      </c>
      <c r="AJ1214" s="17">
        <v>0</v>
      </c>
      <c r="AL1214" s="17">
        <v>0</v>
      </c>
      <c r="AN1214" s="17">
        <v>0</v>
      </c>
      <c r="AP1214" s="172">
        <v>0</v>
      </c>
      <c r="AR1214" s="17">
        <v>1410383</v>
      </c>
      <c r="AT1214" s="17">
        <v>5155655</v>
      </c>
      <c r="AV1214" s="185">
        <v>361.2</v>
      </c>
      <c r="AW1214" s="1" t="s">
        <v>5655</v>
      </c>
      <c r="AX1214" s="1" t="str">
        <f t="shared" si="18"/>
        <v>No</v>
      </c>
    </row>
    <row r="1215" spans="1:50" x14ac:dyDescent="0.2">
      <c r="A1215" s="1" t="s">
        <v>638</v>
      </c>
      <c r="B1215" s="1" t="s">
        <v>639</v>
      </c>
      <c r="C1215" s="1" t="s">
        <v>46</v>
      </c>
      <c r="D1215" s="174">
        <v>5054</v>
      </c>
      <c r="E1215" s="177">
        <v>50054</v>
      </c>
      <c r="F1215" s="1" t="s">
        <v>196</v>
      </c>
      <c r="G1215" s="1" t="s">
        <v>192</v>
      </c>
      <c r="H1215" s="17">
        <v>90580</v>
      </c>
      <c r="I1215" s="12">
        <v>36</v>
      </c>
      <c r="J1215" s="1" t="s">
        <v>11</v>
      </c>
      <c r="K1215" s="1" t="s">
        <v>8</v>
      </c>
      <c r="L1215" s="4">
        <v>27</v>
      </c>
      <c r="N1215" s="186">
        <v>0</v>
      </c>
      <c r="P1215" s="14">
        <v>13.8795</v>
      </c>
      <c r="R1215" s="14">
        <v>3.4138999999999999</v>
      </c>
      <c r="T1215" s="14">
        <v>25.005199999999999</v>
      </c>
      <c r="V1215" s="17">
        <v>757063</v>
      </c>
      <c r="X1215" s="17">
        <v>822347</v>
      </c>
      <c r="Z1215" s="17">
        <v>742220</v>
      </c>
      <c r="AB1215" s="17">
        <v>80127</v>
      </c>
      <c r="AD1215" s="17">
        <v>57952</v>
      </c>
      <c r="AF1215" s="17">
        <v>53476</v>
      </c>
      <c r="AH1215" s="17">
        <v>4476</v>
      </c>
      <c r="AJ1215" s="17">
        <v>0</v>
      </c>
      <c r="AL1215" s="17">
        <v>0</v>
      </c>
      <c r="AN1215" s="17">
        <v>0</v>
      </c>
      <c r="AP1215" s="172">
        <v>0</v>
      </c>
      <c r="AR1215" s="17">
        <v>1337176</v>
      </c>
      <c r="AT1215" s="17">
        <v>4565015</v>
      </c>
      <c r="AV1215" s="185">
        <v>97.6</v>
      </c>
      <c r="AW1215" s="1" t="s">
        <v>5655</v>
      </c>
      <c r="AX1215" s="1" t="str">
        <f t="shared" si="18"/>
        <v>No</v>
      </c>
    </row>
    <row r="1216" spans="1:50" x14ac:dyDescent="0.2">
      <c r="A1216" s="1" t="s">
        <v>417</v>
      </c>
      <c r="B1216" s="1" t="s">
        <v>418</v>
      </c>
      <c r="C1216" s="1" t="s">
        <v>20</v>
      </c>
      <c r="D1216" s="174">
        <v>9017</v>
      </c>
      <c r="E1216" s="177">
        <v>90017</v>
      </c>
      <c r="F1216" s="1" t="s">
        <v>194</v>
      </c>
      <c r="G1216" s="1" t="s">
        <v>192</v>
      </c>
      <c r="H1216" s="17">
        <v>308231</v>
      </c>
      <c r="I1216" s="12">
        <v>36</v>
      </c>
      <c r="J1216" s="1" t="s">
        <v>11</v>
      </c>
      <c r="K1216" s="1" t="s">
        <v>8</v>
      </c>
      <c r="L1216" s="4">
        <v>24</v>
      </c>
      <c r="N1216" s="186">
        <v>0</v>
      </c>
      <c r="P1216" s="14">
        <v>10.8042</v>
      </c>
      <c r="R1216" s="14">
        <v>3.94</v>
      </c>
      <c r="T1216" s="14">
        <v>20.402000000000001</v>
      </c>
      <c r="V1216" s="17">
        <v>941098</v>
      </c>
      <c r="X1216" s="17">
        <v>961313</v>
      </c>
      <c r="Z1216" s="17">
        <v>933894</v>
      </c>
      <c r="AB1216" s="17">
        <v>27419</v>
      </c>
      <c r="AD1216" s="17">
        <v>88951</v>
      </c>
      <c r="AF1216" s="17">
        <v>86438</v>
      </c>
      <c r="AH1216" s="17">
        <v>2513</v>
      </c>
      <c r="AJ1216" s="17">
        <v>0</v>
      </c>
      <c r="AL1216" s="17">
        <v>0</v>
      </c>
      <c r="AN1216" s="17">
        <v>0</v>
      </c>
      <c r="AP1216" s="172">
        <v>0</v>
      </c>
      <c r="AR1216" s="17">
        <v>1763505</v>
      </c>
      <c r="AT1216" s="17">
        <v>6948210</v>
      </c>
      <c r="AV1216" s="185">
        <v>148</v>
      </c>
      <c r="AW1216" s="1" t="s">
        <v>5655</v>
      </c>
      <c r="AX1216" s="1" t="str">
        <f t="shared" si="18"/>
        <v>No</v>
      </c>
    </row>
    <row r="1217" spans="1:50" x14ac:dyDescent="0.2">
      <c r="A1217" s="1" t="s">
        <v>2696</v>
      </c>
      <c r="B1217" s="1" t="s">
        <v>2697</v>
      </c>
      <c r="C1217" s="1" t="s">
        <v>45</v>
      </c>
      <c r="D1217" s="174" t="s">
        <v>2698</v>
      </c>
      <c r="E1217" s="177" t="s">
        <v>2699</v>
      </c>
      <c r="F1217" s="1" t="s">
        <v>194</v>
      </c>
      <c r="G1217" s="1" t="s">
        <v>229</v>
      </c>
      <c r="H1217" s="17">
        <v>0</v>
      </c>
      <c r="I1217" s="12">
        <v>36</v>
      </c>
      <c r="J1217" s="1" t="s">
        <v>10</v>
      </c>
      <c r="K1217" s="1" t="s">
        <v>8</v>
      </c>
      <c r="L1217" s="4">
        <v>36</v>
      </c>
      <c r="N1217" s="186">
        <v>0</v>
      </c>
      <c r="P1217" s="14">
        <v>16.932600000000001</v>
      </c>
      <c r="R1217" s="14">
        <v>0</v>
      </c>
      <c r="T1217" s="14">
        <v>1.5476000000000001</v>
      </c>
      <c r="V1217" s="17">
        <v>0</v>
      </c>
      <c r="X1217" s="17">
        <v>0</v>
      </c>
      <c r="Z1217" s="17">
        <v>820369</v>
      </c>
      <c r="AB1217" s="17">
        <v>0</v>
      </c>
      <c r="AD1217" s="17">
        <v>0</v>
      </c>
      <c r="AF1217" s="17">
        <v>48449</v>
      </c>
      <c r="AH1217" s="17">
        <v>0</v>
      </c>
      <c r="AJ1217" s="17">
        <v>0</v>
      </c>
      <c r="AL1217" s="17">
        <v>0</v>
      </c>
      <c r="AN1217" s="17">
        <v>0</v>
      </c>
      <c r="AP1217" s="172">
        <v>0</v>
      </c>
      <c r="AR1217" s="17">
        <v>74980</v>
      </c>
      <c r="AT1217" s="17">
        <v>0</v>
      </c>
      <c r="AV1217" s="185">
        <v>0</v>
      </c>
      <c r="AW1217" s="1" t="s">
        <v>5655</v>
      </c>
      <c r="AX1217" s="1" t="str">
        <f t="shared" si="18"/>
        <v>No</v>
      </c>
    </row>
    <row r="1218" spans="1:50" x14ac:dyDescent="0.2">
      <c r="A1218" s="1" t="s">
        <v>6084</v>
      </c>
      <c r="B1218" s="1" t="s">
        <v>3314</v>
      </c>
      <c r="C1218" s="1" t="s">
        <v>77</v>
      </c>
      <c r="D1218" s="174" t="s">
        <v>3315</v>
      </c>
      <c r="E1218" s="177" t="s">
        <v>3316</v>
      </c>
      <c r="F1218" s="1" t="s">
        <v>242</v>
      </c>
      <c r="G1218" s="1" t="s">
        <v>229</v>
      </c>
      <c r="H1218" s="17">
        <v>0</v>
      </c>
      <c r="I1218" s="12">
        <v>36</v>
      </c>
      <c r="J1218" s="1" t="s">
        <v>10</v>
      </c>
      <c r="K1218" s="1" t="s">
        <v>8</v>
      </c>
      <c r="L1218" s="4">
        <v>36</v>
      </c>
      <c r="N1218" s="186">
        <v>0</v>
      </c>
      <c r="P1218" s="14">
        <v>26.1873</v>
      </c>
      <c r="R1218" s="14">
        <v>0</v>
      </c>
      <c r="T1218" s="14">
        <v>2.0384000000000002</v>
      </c>
      <c r="V1218" s="17">
        <v>0</v>
      </c>
      <c r="X1218" s="17">
        <v>0</v>
      </c>
      <c r="Z1218" s="17">
        <v>996426</v>
      </c>
      <c r="AB1218" s="17">
        <v>0</v>
      </c>
      <c r="AD1218" s="17">
        <v>0</v>
      </c>
      <c r="AF1218" s="17">
        <v>38050</v>
      </c>
      <c r="AH1218" s="17">
        <v>0</v>
      </c>
      <c r="AJ1218" s="17">
        <v>0</v>
      </c>
      <c r="AL1218" s="17">
        <v>0</v>
      </c>
      <c r="AN1218" s="17">
        <v>0</v>
      </c>
      <c r="AP1218" s="172">
        <v>0</v>
      </c>
      <c r="AR1218" s="17">
        <v>77562</v>
      </c>
      <c r="AT1218" s="17">
        <v>0</v>
      </c>
      <c r="AV1218" s="185">
        <v>0</v>
      </c>
      <c r="AW1218" s="1" t="s">
        <v>5655</v>
      </c>
      <c r="AX1218" s="1" t="str">
        <f t="shared" ref="AX1218:AX1281" si="19">IF(AW1218&amp;AU1218&amp;AS1218&amp;AQ1218&amp;AO1218&amp;AM1218&amp;AK1218&amp;AI1218&amp;AG1218&amp;AE1218&amp;AC1218&amp;AA1218&amp;Y1218&amp;W1218&amp;U1218&amp;S1218&amp;Q1218&amp;O1218&amp;M1218&lt;&gt;"","Yes","No")</f>
        <v>No</v>
      </c>
    </row>
    <row r="1219" spans="1:50" x14ac:dyDescent="0.2">
      <c r="A1219" s="1" t="s">
        <v>513</v>
      </c>
      <c r="B1219" s="1" t="s">
        <v>514</v>
      </c>
      <c r="C1219" s="1" t="s">
        <v>91</v>
      </c>
      <c r="D1219" s="174">
        <v>3008</v>
      </c>
      <c r="E1219" s="177">
        <v>30008</v>
      </c>
      <c r="F1219" s="1" t="s">
        <v>196</v>
      </c>
      <c r="G1219" s="1" t="s">
        <v>192</v>
      </c>
      <c r="H1219" s="17">
        <v>116636</v>
      </c>
      <c r="I1219" s="12">
        <v>36</v>
      </c>
      <c r="J1219" s="1" t="s">
        <v>11</v>
      </c>
      <c r="K1219" s="1" t="s">
        <v>8</v>
      </c>
      <c r="L1219" s="4">
        <v>26</v>
      </c>
      <c r="N1219" s="186">
        <v>0</v>
      </c>
      <c r="P1219" s="14">
        <v>12.2758</v>
      </c>
      <c r="R1219" s="14">
        <v>4.37</v>
      </c>
      <c r="S1219" s="12" t="s">
        <v>102</v>
      </c>
      <c r="T1219" s="14">
        <v>25.7959</v>
      </c>
      <c r="V1219" s="17">
        <v>1089116</v>
      </c>
      <c r="X1219" s="17">
        <v>1131223</v>
      </c>
      <c r="Z1219" s="17">
        <v>1096116</v>
      </c>
      <c r="AB1219" s="17">
        <v>35107</v>
      </c>
      <c r="AD1219" s="17">
        <v>91358</v>
      </c>
      <c r="AF1219" s="17">
        <v>89291</v>
      </c>
      <c r="AH1219" s="17">
        <v>2067</v>
      </c>
      <c r="AJ1219" s="17">
        <v>0</v>
      </c>
      <c r="AL1219" s="17">
        <v>0</v>
      </c>
      <c r="AN1219" s="17">
        <v>0</v>
      </c>
      <c r="AP1219" s="172">
        <v>0</v>
      </c>
      <c r="AR1219" s="17">
        <v>2303341</v>
      </c>
      <c r="AT1219" s="17">
        <v>10065600</v>
      </c>
      <c r="AU1219" s="1" t="s">
        <v>102</v>
      </c>
      <c r="AV1219" s="185">
        <v>174.3</v>
      </c>
      <c r="AW1219" s="1" t="s">
        <v>5655</v>
      </c>
      <c r="AX1219" s="1" t="str">
        <f t="shared" si="19"/>
        <v>Yes</v>
      </c>
    </row>
    <row r="1220" spans="1:50" x14ac:dyDescent="0.2">
      <c r="A1220" s="1" t="s">
        <v>6083</v>
      </c>
      <c r="B1220" s="1" t="s">
        <v>609</v>
      </c>
      <c r="C1220" s="1" t="s">
        <v>46</v>
      </c>
      <c r="D1220" s="174">
        <v>5043</v>
      </c>
      <c r="E1220" s="177">
        <v>50043</v>
      </c>
      <c r="F1220" s="1" t="s">
        <v>194</v>
      </c>
      <c r="G1220" s="1" t="s">
        <v>192</v>
      </c>
      <c r="H1220" s="17">
        <v>229351</v>
      </c>
      <c r="I1220" s="12">
        <v>36</v>
      </c>
      <c r="J1220" s="1" t="s">
        <v>10</v>
      </c>
      <c r="K1220" s="1" t="s">
        <v>8</v>
      </c>
      <c r="L1220" s="4">
        <v>14</v>
      </c>
      <c r="N1220" s="186">
        <v>0</v>
      </c>
      <c r="P1220" s="14">
        <v>11.430999999999999</v>
      </c>
      <c r="R1220" s="14">
        <v>6.2451999999999996</v>
      </c>
      <c r="T1220" s="14">
        <v>2.1156000000000001</v>
      </c>
      <c r="V1220" s="17">
        <v>0</v>
      </c>
      <c r="X1220" s="17">
        <v>379649</v>
      </c>
      <c r="Z1220" s="17">
        <v>351881</v>
      </c>
      <c r="AB1220" s="17">
        <v>27768</v>
      </c>
      <c r="AD1220" s="17">
        <v>33470</v>
      </c>
      <c r="AF1220" s="17">
        <v>30783</v>
      </c>
      <c r="AH1220" s="17">
        <v>2687</v>
      </c>
      <c r="AJ1220" s="17">
        <v>0</v>
      </c>
      <c r="AL1220" s="17">
        <v>0</v>
      </c>
      <c r="AN1220" s="17">
        <v>0</v>
      </c>
      <c r="AP1220" s="172">
        <v>0</v>
      </c>
      <c r="AR1220" s="17">
        <v>65126</v>
      </c>
      <c r="AT1220" s="17">
        <v>406728</v>
      </c>
      <c r="AV1220" s="185">
        <v>0</v>
      </c>
      <c r="AW1220" s="1" t="s">
        <v>5655</v>
      </c>
      <c r="AX1220" s="1" t="str">
        <f t="shared" si="19"/>
        <v>No</v>
      </c>
    </row>
    <row r="1221" spans="1:50" x14ac:dyDescent="0.2">
      <c r="A1221" s="1" t="s">
        <v>6082</v>
      </c>
      <c r="B1221" s="1" t="s">
        <v>492</v>
      </c>
      <c r="C1221" s="1" t="s">
        <v>53</v>
      </c>
      <c r="D1221" s="174">
        <v>3072</v>
      </c>
      <c r="E1221" s="177">
        <v>30072</v>
      </c>
      <c r="F1221" s="1" t="s">
        <v>194</v>
      </c>
      <c r="G1221" s="1" t="s">
        <v>192</v>
      </c>
      <c r="H1221" s="17">
        <v>141576</v>
      </c>
      <c r="I1221" s="12">
        <v>36</v>
      </c>
      <c r="J1221" s="1" t="s">
        <v>11</v>
      </c>
      <c r="K1221" s="1" t="s">
        <v>8</v>
      </c>
      <c r="L1221" s="4">
        <v>21</v>
      </c>
      <c r="N1221" s="186">
        <v>0</v>
      </c>
      <c r="P1221" s="14">
        <v>12.2087</v>
      </c>
      <c r="R1221" s="14">
        <v>5.8269000000000002</v>
      </c>
      <c r="T1221" s="14">
        <v>8.7430000000000003</v>
      </c>
      <c r="V1221" s="17">
        <v>792735</v>
      </c>
      <c r="X1221" s="17">
        <v>853587</v>
      </c>
      <c r="Z1221" s="17">
        <v>791321</v>
      </c>
      <c r="AB1221" s="17">
        <v>62266</v>
      </c>
      <c r="AD1221" s="17">
        <v>67977</v>
      </c>
      <c r="AF1221" s="17">
        <v>64816</v>
      </c>
      <c r="AH1221" s="17">
        <v>3161</v>
      </c>
      <c r="AJ1221" s="17">
        <v>0</v>
      </c>
      <c r="AL1221" s="17">
        <v>0</v>
      </c>
      <c r="AN1221" s="17">
        <v>0</v>
      </c>
      <c r="AP1221" s="172">
        <v>0</v>
      </c>
      <c r="AR1221" s="17">
        <v>566687</v>
      </c>
      <c r="AT1221" s="17">
        <v>3302009</v>
      </c>
      <c r="AV1221" s="185">
        <v>215</v>
      </c>
      <c r="AW1221" s="1" t="s">
        <v>5655</v>
      </c>
      <c r="AX1221" s="1" t="str">
        <f t="shared" si="19"/>
        <v>No</v>
      </c>
    </row>
    <row r="1222" spans="1:50" x14ac:dyDescent="0.2">
      <c r="A1222" s="1" t="s">
        <v>980</v>
      </c>
      <c r="B1222" s="1" t="s">
        <v>981</v>
      </c>
      <c r="C1222" s="1" t="s">
        <v>79</v>
      </c>
      <c r="D1222" s="174" t="s">
        <v>982</v>
      </c>
      <c r="E1222" s="177">
        <v>60002</v>
      </c>
      <c r="F1222" s="1" t="s">
        <v>138</v>
      </c>
      <c r="G1222" s="1" t="s">
        <v>5273</v>
      </c>
      <c r="H1222" s="17">
        <v>0</v>
      </c>
      <c r="I1222" s="12">
        <v>36</v>
      </c>
      <c r="J1222" s="1" t="s">
        <v>10</v>
      </c>
      <c r="K1222" s="1" t="s">
        <v>8</v>
      </c>
      <c r="L1222" s="4">
        <v>36</v>
      </c>
      <c r="N1222" s="186">
        <v>0</v>
      </c>
      <c r="P1222" s="14">
        <v>21.7988</v>
      </c>
      <c r="R1222" s="14">
        <v>0</v>
      </c>
      <c r="T1222" s="14">
        <v>1.4241999999999999</v>
      </c>
      <c r="V1222" s="17">
        <v>0</v>
      </c>
      <c r="X1222" s="17">
        <v>0</v>
      </c>
      <c r="Z1222" s="17">
        <v>804963</v>
      </c>
      <c r="AB1222" s="17">
        <v>0</v>
      </c>
      <c r="AD1222" s="17">
        <v>0</v>
      </c>
      <c r="AF1222" s="17">
        <v>36927</v>
      </c>
      <c r="AH1222" s="17">
        <v>0</v>
      </c>
      <c r="AJ1222" s="17">
        <v>0</v>
      </c>
      <c r="AL1222" s="17">
        <v>0</v>
      </c>
      <c r="AN1222" s="17">
        <v>0</v>
      </c>
      <c r="AP1222" s="172">
        <v>0</v>
      </c>
      <c r="AR1222" s="17">
        <v>52592</v>
      </c>
      <c r="AT1222" s="17">
        <v>0</v>
      </c>
      <c r="AV1222" s="185">
        <v>0</v>
      </c>
      <c r="AW1222" s="1" t="s">
        <v>5655</v>
      </c>
      <c r="AX1222" s="1" t="str">
        <f t="shared" si="19"/>
        <v>No</v>
      </c>
    </row>
    <row r="1223" spans="1:50" x14ac:dyDescent="0.2">
      <c r="A1223" s="1" t="s">
        <v>638</v>
      </c>
      <c r="B1223" s="1" t="s">
        <v>639</v>
      </c>
      <c r="C1223" s="1" t="s">
        <v>46</v>
      </c>
      <c r="D1223" s="174">
        <v>5054</v>
      </c>
      <c r="E1223" s="177">
        <v>50054</v>
      </c>
      <c r="F1223" s="1" t="s">
        <v>196</v>
      </c>
      <c r="G1223" s="1" t="s">
        <v>192</v>
      </c>
      <c r="H1223" s="17">
        <v>90580</v>
      </c>
      <c r="I1223" s="12">
        <v>36</v>
      </c>
      <c r="J1223" s="1" t="s">
        <v>10</v>
      </c>
      <c r="K1223" s="1" t="s">
        <v>8</v>
      </c>
      <c r="L1223" s="4">
        <v>9</v>
      </c>
      <c r="N1223" s="186">
        <v>0</v>
      </c>
      <c r="P1223" s="14">
        <v>10.8345</v>
      </c>
      <c r="R1223" s="14">
        <v>4.54</v>
      </c>
      <c r="T1223" s="14">
        <v>2.7443</v>
      </c>
      <c r="V1223" s="17">
        <v>0</v>
      </c>
      <c r="X1223" s="17">
        <v>242622</v>
      </c>
      <c r="Z1223" s="17">
        <v>213505</v>
      </c>
      <c r="AB1223" s="17">
        <v>29117</v>
      </c>
      <c r="AD1223" s="17">
        <v>21764</v>
      </c>
      <c r="AF1223" s="17">
        <v>19706</v>
      </c>
      <c r="AH1223" s="17">
        <v>2058</v>
      </c>
      <c r="AJ1223" s="17">
        <v>0</v>
      </c>
      <c r="AL1223" s="17">
        <v>0</v>
      </c>
      <c r="AN1223" s="17">
        <v>0</v>
      </c>
      <c r="AP1223" s="172">
        <v>0</v>
      </c>
      <c r="AR1223" s="17">
        <v>54080</v>
      </c>
      <c r="AT1223" s="17">
        <v>245523</v>
      </c>
      <c r="AV1223" s="185">
        <v>0</v>
      </c>
      <c r="AW1223" s="1" t="s">
        <v>5655</v>
      </c>
      <c r="AX1223" s="1" t="str">
        <f t="shared" si="19"/>
        <v>No</v>
      </c>
    </row>
    <row r="1224" spans="1:50" x14ac:dyDescent="0.2">
      <c r="A1224" s="1" t="s">
        <v>417</v>
      </c>
      <c r="B1224" s="1" t="s">
        <v>418</v>
      </c>
      <c r="C1224" s="1" t="s">
        <v>20</v>
      </c>
      <c r="D1224" s="174">
        <v>9017</v>
      </c>
      <c r="E1224" s="177">
        <v>90017</v>
      </c>
      <c r="F1224" s="1" t="s">
        <v>194</v>
      </c>
      <c r="G1224" s="1" t="s">
        <v>192</v>
      </c>
      <c r="H1224" s="17">
        <v>308231</v>
      </c>
      <c r="I1224" s="12">
        <v>36</v>
      </c>
      <c r="J1224" s="1" t="s">
        <v>10</v>
      </c>
      <c r="K1224" s="1" t="s">
        <v>12</v>
      </c>
      <c r="L1224" s="4">
        <v>10</v>
      </c>
      <c r="N1224" s="186">
        <v>0</v>
      </c>
      <c r="P1224" s="14">
        <v>12.2818</v>
      </c>
      <c r="R1224" s="14">
        <v>6.4626000000000001</v>
      </c>
      <c r="T1224" s="14">
        <v>2.4373</v>
      </c>
      <c r="V1224" s="17">
        <v>0</v>
      </c>
      <c r="X1224" s="17">
        <v>221791</v>
      </c>
      <c r="Z1224" s="17">
        <v>200624</v>
      </c>
      <c r="AB1224" s="17">
        <v>21167</v>
      </c>
      <c r="AD1224" s="17">
        <v>17589</v>
      </c>
      <c r="AF1224" s="17">
        <v>16335</v>
      </c>
      <c r="AH1224" s="17">
        <v>1254</v>
      </c>
      <c r="AJ1224" s="17">
        <v>0</v>
      </c>
      <c r="AL1224" s="17">
        <v>0</v>
      </c>
      <c r="AN1224" s="17">
        <v>0</v>
      </c>
      <c r="AP1224" s="172">
        <v>0</v>
      </c>
      <c r="AR1224" s="17">
        <v>39814</v>
      </c>
      <c r="AT1224" s="17">
        <v>257302</v>
      </c>
      <c r="AV1224" s="185">
        <v>0</v>
      </c>
      <c r="AW1224" s="1" t="s">
        <v>5655</v>
      </c>
      <c r="AX1224" s="1" t="str">
        <f t="shared" si="19"/>
        <v>No</v>
      </c>
    </row>
    <row r="1225" spans="1:50" x14ac:dyDescent="0.2">
      <c r="A1225" s="1" t="s">
        <v>2173</v>
      </c>
      <c r="B1225" s="1" t="s">
        <v>2174</v>
      </c>
      <c r="C1225" s="1" t="s">
        <v>60</v>
      </c>
      <c r="D1225" s="174" t="s">
        <v>2175</v>
      </c>
      <c r="E1225" s="177" t="s">
        <v>2176</v>
      </c>
      <c r="F1225" s="1" t="s">
        <v>242</v>
      </c>
      <c r="G1225" s="1" t="s">
        <v>229</v>
      </c>
      <c r="H1225" s="17">
        <v>0</v>
      </c>
      <c r="I1225" s="12">
        <v>36</v>
      </c>
      <c r="J1225" s="1" t="s">
        <v>10</v>
      </c>
      <c r="K1225" s="1" t="s">
        <v>8</v>
      </c>
      <c r="L1225" s="4">
        <v>36</v>
      </c>
      <c r="N1225" s="186">
        <v>0</v>
      </c>
      <c r="P1225" s="14">
        <v>14.285</v>
      </c>
      <c r="R1225" s="14">
        <v>0</v>
      </c>
      <c r="T1225" s="14">
        <v>2.4319999999999999</v>
      </c>
      <c r="V1225" s="17">
        <v>0</v>
      </c>
      <c r="X1225" s="17">
        <v>0</v>
      </c>
      <c r="Z1225" s="17">
        <v>654282</v>
      </c>
      <c r="AB1225" s="17">
        <v>0</v>
      </c>
      <c r="AD1225" s="17">
        <v>0</v>
      </c>
      <c r="AF1225" s="17">
        <v>45802</v>
      </c>
      <c r="AH1225" s="17">
        <v>0</v>
      </c>
      <c r="AJ1225" s="17">
        <v>0</v>
      </c>
      <c r="AL1225" s="17">
        <v>0</v>
      </c>
      <c r="AN1225" s="17">
        <v>0</v>
      </c>
      <c r="AP1225" s="172">
        <v>0</v>
      </c>
      <c r="AR1225" s="17">
        <v>111390</v>
      </c>
      <c r="AT1225" s="17">
        <v>0</v>
      </c>
      <c r="AV1225" s="185">
        <v>0</v>
      </c>
      <c r="AW1225" s="1" t="s">
        <v>5655</v>
      </c>
      <c r="AX1225" s="1" t="str">
        <f t="shared" si="19"/>
        <v>No</v>
      </c>
    </row>
    <row r="1226" spans="1:50" x14ac:dyDescent="0.2">
      <c r="A1226" s="1" t="s">
        <v>513</v>
      </c>
      <c r="B1226" s="1" t="s">
        <v>514</v>
      </c>
      <c r="C1226" s="1" t="s">
        <v>91</v>
      </c>
      <c r="D1226" s="174">
        <v>3008</v>
      </c>
      <c r="E1226" s="177">
        <v>30008</v>
      </c>
      <c r="F1226" s="1" t="s">
        <v>196</v>
      </c>
      <c r="G1226" s="1" t="s">
        <v>192</v>
      </c>
      <c r="H1226" s="17">
        <v>116636</v>
      </c>
      <c r="I1226" s="12">
        <v>36</v>
      </c>
      <c r="J1226" s="1" t="s">
        <v>10</v>
      </c>
      <c r="K1226" s="1" t="s">
        <v>8</v>
      </c>
      <c r="L1226" s="4">
        <v>10</v>
      </c>
      <c r="N1226" s="186">
        <v>0</v>
      </c>
      <c r="P1226" s="14">
        <v>10.057499999999999</v>
      </c>
      <c r="R1226" s="14">
        <v>7.1463000000000001</v>
      </c>
      <c r="T1226" s="14">
        <v>1.3591</v>
      </c>
      <c r="V1226" s="17">
        <v>0</v>
      </c>
      <c r="X1226" s="17">
        <v>194343</v>
      </c>
      <c r="Z1226" s="17">
        <v>165214</v>
      </c>
      <c r="AB1226" s="17">
        <v>29129</v>
      </c>
      <c r="AD1226" s="17">
        <v>17803</v>
      </c>
      <c r="AF1226" s="17">
        <v>16427</v>
      </c>
      <c r="AH1226" s="17">
        <v>1376</v>
      </c>
      <c r="AJ1226" s="17">
        <v>0</v>
      </c>
      <c r="AL1226" s="17">
        <v>0</v>
      </c>
      <c r="AN1226" s="17">
        <v>0</v>
      </c>
      <c r="AP1226" s="172">
        <v>0</v>
      </c>
      <c r="AR1226" s="17">
        <v>22326</v>
      </c>
      <c r="AT1226" s="17">
        <v>159548</v>
      </c>
      <c r="AV1226" s="185">
        <v>0</v>
      </c>
      <c r="AW1226" s="1" t="s">
        <v>5655</v>
      </c>
      <c r="AX1226" s="1" t="str">
        <f t="shared" si="19"/>
        <v>No</v>
      </c>
    </row>
    <row r="1227" spans="1:50" x14ac:dyDescent="0.2">
      <c r="A1227" s="1" t="s">
        <v>6082</v>
      </c>
      <c r="B1227" s="1" t="s">
        <v>492</v>
      </c>
      <c r="C1227" s="1" t="s">
        <v>53</v>
      </c>
      <c r="D1227" s="174">
        <v>3072</v>
      </c>
      <c r="E1227" s="177">
        <v>30072</v>
      </c>
      <c r="F1227" s="1" t="s">
        <v>194</v>
      </c>
      <c r="G1227" s="1" t="s">
        <v>192</v>
      </c>
      <c r="H1227" s="17">
        <v>141576</v>
      </c>
      <c r="I1227" s="12">
        <v>36</v>
      </c>
      <c r="J1227" s="1" t="s">
        <v>10</v>
      </c>
      <c r="K1227" s="1" t="s">
        <v>8</v>
      </c>
      <c r="L1227" s="4">
        <v>15</v>
      </c>
      <c r="N1227" s="186">
        <v>0</v>
      </c>
      <c r="P1227" s="14">
        <v>19.824200000000001</v>
      </c>
      <c r="Q1227" s="12" t="s">
        <v>102</v>
      </c>
      <c r="R1227" s="14">
        <v>9.2017000000000007</v>
      </c>
      <c r="T1227" s="14">
        <v>1.9610000000000001</v>
      </c>
      <c r="U1227" s="12" t="s">
        <v>102</v>
      </c>
      <c r="V1227" s="17">
        <v>0</v>
      </c>
      <c r="X1227" s="17">
        <v>494325</v>
      </c>
      <c r="Y1227" s="12" t="s">
        <v>102</v>
      </c>
      <c r="Z1227" s="17">
        <v>420393</v>
      </c>
      <c r="AA1227" s="12" t="s">
        <v>102</v>
      </c>
      <c r="AB1227" s="17">
        <v>73932</v>
      </c>
      <c r="AD1227" s="17">
        <v>24115</v>
      </c>
      <c r="AE1227" s="12" t="s">
        <v>102</v>
      </c>
      <c r="AF1227" s="17">
        <v>21206</v>
      </c>
      <c r="AG1227" s="12" t="s">
        <v>102</v>
      </c>
      <c r="AH1227" s="17">
        <v>2909</v>
      </c>
      <c r="AJ1227" s="17">
        <v>0</v>
      </c>
      <c r="AL1227" s="17">
        <v>0</v>
      </c>
      <c r="AN1227" s="17">
        <v>0</v>
      </c>
      <c r="AP1227" s="172">
        <v>0</v>
      </c>
      <c r="AR1227" s="17">
        <v>41585</v>
      </c>
      <c r="AT1227" s="17">
        <v>382651</v>
      </c>
      <c r="AV1227" s="185">
        <v>0</v>
      </c>
      <c r="AW1227" s="1" t="s">
        <v>5655</v>
      </c>
      <c r="AX1227" s="1" t="str">
        <f t="shared" si="19"/>
        <v>Yes</v>
      </c>
    </row>
    <row r="1228" spans="1:50" x14ac:dyDescent="0.2">
      <c r="A1228" s="1" t="s">
        <v>417</v>
      </c>
      <c r="B1228" s="1" t="s">
        <v>418</v>
      </c>
      <c r="C1228" s="1" t="s">
        <v>20</v>
      </c>
      <c r="D1228" s="174">
        <v>9017</v>
      </c>
      <c r="E1228" s="177">
        <v>90017</v>
      </c>
      <c r="F1228" s="1" t="s">
        <v>194</v>
      </c>
      <c r="G1228" s="1" t="s">
        <v>192</v>
      </c>
      <c r="H1228" s="17">
        <v>308231</v>
      </c>
      <c r="I1228" s="12">
        <v>36</v>
      </c>
      <c r="J1228" s="1" t="s">
        <v>11</v>
      </c>
      <c r="K1228" s="1" t="s">
        <v>12</v>
      </c>
      <c r="L1228" s="4">
        <v>2</v>
      </c>
      <c r="N1228" s="186">
        <v>0</v>
      </c>
      <c r="P1228" s="14">
        <v>7.3730000000000002</v>
      </c>
      <c r="R1228" s="14">
        <v>2.88</v>
      </c>
      <c r="T1228" s="14">
        <v>2.2804000000000002</v>
      </c>
      <c r="V1228" s="17">
        <v>27640</v>
      </c>
      <c r="X1228" s="17">
        <v>35554</v>
      </c>
      <c r="Z1228" s="17">
        <v>27059</v>
      </c>
      <c r="AB1228" s="17">
        <v>8495</v>
      </c>
      <c r="AD1228" s="17">
        <v>4008</v>
      </c>
      <c r="AF1228" s="17">
        <v>3670</v>
      </c>
      <c r="AH1228" s="17">
        <v>338</v>
      </c>
      <c r="AJ1228" s="17">
        <v>0</v>
      </c>
      <c r="AL1228" s="17">
        <v>0</v>
      </c>
      <c r="AN1228" s="17">
        <v>0</v>
      </c>
      <c r="AP1228" s="172">
        <v>0</v>
      </c>
      <c r="AR1228" s="17">
        <v>8369</v>
      </c>
      <c r="AT1228" s="17">
        <v>24103</v>
      </c>
      <c r="AV1228" s="185">
        <v>22</v>
      </c>
      <c r="AW1228" s="1" t="s">
        <v>5655</v>
      </c>
      <c r="AX1228" s="1" t="str">
        <f t="shared" si="19"/>
        <v>No</v>
      </c>
    </row>
    <row r="1229" spans="1:50" x14ac:dyDescent="0.2">
      <c r="A1229" s="1" t="s">
        <v>5465</v>
      </c>
      <c r="B1229" s="1" t="s">
        <v>1499</v>
      </c>
      <c r="C1229" s="1" t="s">
        <v>54</v>
      </c>
      <c r="D1229" s="174" t="s">
        <v>1500</v>
      </c>
      <c r="E1229" s="177" t="s">
        <v>1501</v>
      </c>
      <c r="F1229" s="1" t="s">
        <v>242</v>
      </c>
      <c r="G1229" s="1" t="s">
        <v>229</v>
      </c>
      <c r="H1229" s="17">
        <v>0</v>
      </c>
      <c r="I1229" s="12">
        <v>35</v>
      </c>
      <c r="J1229" s="1" t="s">
        <v>10</v>
      </c>
      <c r="K1229" s="1" t="s">
        <v>8</v>
      </c>
      <c r="L1229" s="4">
        <v>35</v>
      </c>
      <c r="N1229" s="186">
        <v>0</v>
      </c>
      <c r="P1229" s="14">
        <v>22.335999999999999</v>
      </c>
      <c r="R1229" s="14">
        <v>0</v>
      </c>
      <c r="T1229" s="14">
        <v>1.4296</v>
      </c>
      <c r="V1229" s="17">
        <v>0</v>
      </c>
      <c r="X1229" s="17">
        <v>0</v>
      </c>
      <c r="Z1229" s="17">
        <v>1373845</v>
      </c>
      <c r="AB1229" s="17">
        <v>0</v>
      </c>
      <c r="AD1229" s="17">
        <v>0</v>
      </c>
      <c r="AF1229" s="17">
        <v>61508</v>
      </c>
      <c r="AH1229" s="17">
        <v>0</v>
      </c>
      <c r="AJ1229" s="17">
        <v>0</v>
      </c>
      <c r="AL1229" s="17">
        <v>0</v>
      </c>
      <c r="AN1229" s="17">
        <v>0</v>
      </c>
      <c r="AP1229" s="172">
        <v>0</v>
      </c>
      <c r="AR1229" s="17">
        <v>87932</v>
      </c>
      <c r="AT1229" s="17">
        <v>0</v>
      </c>
      <c r="AV1229" s="185">
        <v>0</v>
      </c>
      <c r="AW1229" s="1" t="s">
        <v>5655</v>
      </c>
      <c r="AX1229" s="1" t="str">
        <f t="shared" si="19"/>
        <v>No</v>
      </c>
    </row>
    <row r="1230" spans="1:50" x14ac:dyDescent="0.2">
      <c r="A1230" s="1" t="s">
        <v>809</v>
      </c>
      <c r="B1230" s="1" t="s">
        <v>810</v>
      </c>
      <c r="C1230" s="1" t="s">
        <v>48</v>
      </c>
      <c r="D1230" s="174">
        <v>7014</v>
      </c>
      <c r="E1230" s="177">
        <v>70014</v>
      </c>
      <c r="F1230" s="1" t="s">
        <v>196</v>
      </c>
      <c r="G1230" s="1" t="s">
        <v>192</v>
      </c>
      <c r="H1230" s="17">
        <v>150003</v>
      </c>
      <c r="I1230" s="12">
        <v>35</v>
      </c>
      <c r="J1230" s="1" t="s">
        <v>11</v>
      </c>
      <c r="K1230" s="1" t="s">
        <v>8</v>
      </c>
      <c r="L1230" s="4">
        <v>20</v>
      </c>
      <c r="N1230" s="186">
        <v>0</v>
      </c>
      <c r="P1230" s="14">
        <v>14.957700000000001</v>
      </c>
      <c r="R1230" s="14">
        <v>4.1599000000000004</v>
      </c>
      <c r="T1230" s="14">
        <v>20.344000000000001</v>
      </c>
      <c r="V1230" s="17">
        <v>942296</v>
      </c>
      <c r="X1230" s="17">
        <v>938596</v>
      </c>
      <c r="Z1230" s="17">
        <v>897809</v>
      </c>
      <c r="AB1230" s="17">
        <v>40787</v>
      </c>
      <c r="AD1230" s="17">
        <v>63353</v>
      </c>
      <c r="AF1230" s="17">
        <v>60023</v>
      </c>
      <c r="AH1230" s="17">
        <v>3330</v>
      </c>
      <c r="AJ1230" s="17">
        <v>0</v>
      </c>
      <c r="AL1230" s="17">
        <v>0</v>
      </c>
      <c r="AN1230" s="17">
        <v>0</v>
      </c>
      <c r="AP1230" s="172">
        <v>0</v>
      </c>
      <c r="AR1230" s="17">
        <v>1221110</v>
      </c>
      <c r="AT1230" s="17">
        <v>5079722</v>
      </c>
      <c r="AV1230" s="185">
        <v>144.4</v>
      </c>
      <c r="AW1230" s="1" t="s">
        <v>5655</v>
      </c>
      <c r="AX1230" s="1" t="str">
        <f t="shared" si="19"/>
        <v>No</v>
      </c>
    </row>
    <row r="1231" spans="1:50" x14ac:dyDescent="0.2">
      <c r="A1231" s="1" t="s">
        <v>6086</v>
      </c>
      <c r="B1231" s="1" t="s">
        <v>486</v>
      </c>
      <c r="C1231" s="1" t="s">
        <v>43</v>
      </c>
      <c r="D1231" s="174">
        <v>7008</v>
      </c>
      <c r="E1231" s="177">
        <v>70008</v>
      </c>
      <c r="F1231" s="1" t="s">
        <v>194</v>
      </c>
      <c r="G1231" s="1" t="s">
        <v>192</v>
      </c>
      <c r="H1231" s="17">
        <v>177844</v>
      </c>
      <c r="I1231" s="12">
        <v>35</v>
      </c>
      <c r="J1231" s="1" t="s">
        <v>10</v>
      </c>
      <c r="K1231" s="1" t="s">
        <v>12</v>
      </c>
      <c r="L1231" s="4">
        <v>12</v>
      </c>
      <c r="N1231" s="186">
        <v>0</v>
      </c>
      <c r="P1231" s="14">
        <v>13.179399999999999</v>
      </c>
      <c r="R1231" s="14">
        <v>5.7126999999999999</v>
      </c>
      <c r="T1231" s="14">
        <v>2.9834999999999998</v>
      </c>
      <c r="V1231" s="17">
        <v>0</v>
      </c>
      <c r="X1231" s="17">
        <v>414918</v>
      </c>
      <c r="Z1231" s="17">
        <v>383126</v>
      </c>
      <c r="AB1231" s="17">
        <v>31792</v>
      </c>
      <c r="AD1231" s="17">
        <v>30471</v>
      </c>
      <c r="AF1231" s="17">
        <v>29070</v>
      </c>
      <c r="AH1231" s="17">
        <v>1401</v>
      </c>
      <c r="AJ1231" s="17">
        <v>0</v>
      </c>
      <c r="AL1231" s="17">
        <v>0</v>
      </c>
      <c r="AN1231" s="17">
        <v>0</v>
      </c>
      <c r="AP1231" s="172">
        <v>0</v>
      </c>
      <c r="AR1231" s="17">
        <v>86730</v>
      </c>
      <c r="AT1231" s="17">
        <v>495463</v>
      </c>
      <c r="AV1231" s="185">
        <v>0</v>
      </c>
      <c r="AW1231" s="1" t="s">
        <v>5655</v>
      </c>
      <c r="AX1231" s="1" t="str">
        <f t="shared" si="19"/>
        <v>No</v>
      </c>
    </row>
    <row r="1232" spans="1:50" x14ac:dyDescent="0.2">
      <c r="A1232" s="1" t="s">
        <v>6087</v>
      </c>
      <c r="B1232" s="1" t="s">
        <v>463</v>
      </c>
      <c r="C1232" s="1" t="s">
        <v>20</v>
      </c>
      <c r="D1232" s="174">
        <v>9142</v>
      </c>
      <c r="E1232" s="177">
        <v>90142</v>
      </c>
      <c r="F1232" s="1" t="s">
        <v>17</v>
      </c>
      <c r="G1232" s="1" t="s">
        <v>192</v>
      </c>
      <c r="H1232" s="17">
        <v>72794</v>
      </c>
      <c r="I1232" s="12">
        <v>35</v>
      </c>
      <c r="J1232" s="1" t="s">
        <v>11</v>
      </c>
      <c r="K1232" s="1" t="s">
        <v>8</v>
      </c>
      <c r="L1232" s="4">
        <v>35</v>
      </c>
      <c r="N1232" s="186">
        <v>0</v>
      </c>
      <c r="P1232" s="14">
        <v>10.544600000000001</v>
      </c>
      <c r="R1232" s="14">
        <v>2.1566999999999998</v>
      </c>
      <c r="T1232" s="14">
        <v>50.745100000000001</v>
      </c>
      <c r="V1232" s="17">
        <v>838120</v>
      </c>
      <c r="X1232" s="17">
        <v>873074</v>
      </c>
      <c r="Z1232" s="17">
        <v>835743</v>
      </c>
      <c r="AB1232" s="17">
        <v>37331</v>
      </c>
      <c r="AD1232" s="17">
        <v>83001</v>
      </c>
      <c r="AF1232" s="17">
        <v>79258</v>
      </c>
      <c r="AH1232" s="17">
        <v>3743</v>
      </c>
      <c r="AJ1232" s="17">
        <v>0</v>
      </c>
      <c r="AL1232" s="17">
        <v>0</v>
      </c>
      <c r="AN1232" s="17">
        <v>0</v>
      </c>
      <c r="AP1232" s="172">
        <v>0</v>
      </c>
      <c r="AR1232" s="17">
        <v>4021956</v>
      </c>
      <c r="AT1232" s="17">
        <v>8674173</v>
      </c>
      <c r="AV1232" s="185">
        <v>80.099999999999994</v>
      </c>
      <c r="AW1232" s="1" t="s">
        <v>5655</v>
      </c>
      <c r="AX1232" s="1" t="str">
        <f t="shared" si="19"/>
        <v>No</v>
      </c>
    </row>
    <row r="1233" spans="1:50" x14ac:dyDescent="0.2">
      <c r="A1233" s="1" t="s">
        <v>2547</v>
      </c>
      <c r="B1233" s="1" t="s">
        <v>1557</v>
      </c>
      <c r="C1233" s="1" t="s">
        <v>50</v>
      </c>
      <c r="D1233" s="174" t="s">
        <v>2548</v>
      </c>
      <c r="E1233" s="177" t="s">
        <v>2549</v>
      </c>
      <c r="F1233" s="1" t="s">
        <v>194</v>
      </c>
      <c r="G1233" s="1" t="s">
        <v>229</v>
      </c>
      <c r="H1233" s="17">
        <v>0</v>
      </c>
      <c r="I1233" s="12">
        <v>35</v>
      </c>
      <c r="J1233" s="1" t="s">
        <v>10</v>
      </c>
      <c r="K1233" s="1" t="s">
        <v>8</v>
      </c>
      <c r="L1233" s="4">
        <v>35</v>
      </c>
      <c r="N1233" s="186">
        <v>0</v>
      </c>
      <c r="P1233" s="14">
        <v>16.6617</v>
      </c>
      <c r="R1233" s="14">
        <v>0</v>
      </c>
      <c r="T1233" s="14">
        <v>1.5841000000000001</v>
      </c>
      <c r="V1233" s="17">
        <v>0</v>
      </c>
      <c r="X1233" s="17">
        <v>0</v>
      </c>
      <c r="Z1233" s="17">
        <v>1324404</v>
      </c>
      <c r="AB1233" s="17">
        <v>0</v>
      </c>
      <c r="AD1233" s="17">
        <v>0</v>
      </c>
      <c r="AF1233" s="17">
        <v>79488</v>
      </c>
      <c r="AH1233" s="17">
        <v>0</v>
      </c>
      <c r="AJ1233" s="17">
        <v>0</v>
      </c>
      <c r="AL1233" s="17">
        <v>0</v>
      </c>
      <c r="AN1233" s="17">
        <v>0</v>
      </c>
      <c r="AP1233" s="172">
        <v>0</v>
      </c>
      <c r="AR1233" s="17">
        <v>125919</v>
      </c>
      <c r="AT1233" s="17">
        <v>0</v>
      </c>
      <c r="AV1233" s="185">
        <v>0</v>
      </c>
      <c r="AW1233" s="1" t="s">
        <v>5655</v>
      </c>
      <c r="AX1233" s="1" t="str">
        <f t="shared" si="19"/>
        <v>No</v>
      </c>
    </row>
    <row r="1234" spans="1:50" x14ac:dyDescent="0.2">
      <c r="A1234" s="1" t="s">
        <v>809</v>
      </c>
      <c r="B1234" s="1" t="s">
        <v>810</v>
      </c>
      <c r="C1234" s="1" t="s">
        <v>48</v>
      </c>
      <c r="D1234" s="174">
        <v>7014</v>
      </c>
      <c r="E1234" s="177">
        <v>70014</v>
      </c>
      <c r="F1234" s="1" t="s">
        <v>196</v>
      </c>
      <c r="G1234" s="1" t="s">
        <v>192</v>
      </c>
      <c r="H1234" s="17">
        <v>150003</v>
      </c>
      <c r="I1234" s="12">
        <v>35</v>
      </c>
      <c r="J1234" s="1" t="s">
        <v>15</v>
      </c>
      <c r="K1234" s="1" t="s">
        <v>12</v>
      </c>
      <c r="L1234" s="4">
        <v>8</v>
      </c>
      <c r="N1234" s="186">
        <v>0</v>
      </c>
      <c r="P1234" s="14">
        <v>15.9725</v>
      </c>
      <c r="R1234" s="14">
        <v>4.4450000000000003</v>
      </c>
      <c r="T1234" s="14">
        <v>3.8207</v>
      </c>
      <c r="V1234" s="17">
        <v>0</v>
      </c>
      <c r="X1234" s="17">
        <v>0</v>
      </c>
      <c r="Z1234" s="17">
        <v>105642</v>
      </c>
      <c r="AB1234" s="17">
        <v>0</v>
      </c>
      <c r="AD1234" s="17">
        <v>0</v>
      </c>
      <c r="AF1234" s="17">
        <v>6614</v>
      </c>
      <c r="AH1234" s="17">
        <v>0</v>
      </c>
      <c r="AJ1234" s="17">
        <v>0</v>
      </c>
      <c r="AL1234" s="17">
        <v>0</v>
      </c>
      <c r="AN1234" s="17">
        <v>0</v>
      </c>
      <c r="AP1234" s="172">
        <v>0</v>
      </c>
      <c r="AR1234" s="17">
        <v>25270</v>
      </c>
      <c r="AT1234" s="17">
        <v>112324</v>
      </c>
      <c r="AV1234" s="185">
        <v>0</v>
      </c>
      <c r="AW1234" s="1" t="s">
        <v>5655</v>
      </c>
      <c r="AX1234" s="1" t="str">
        <f t="shared" si="19"/>
        <v>No</v>
      </c>
    </row>
    <row r="1235" spans="1:50" x14ac:dyDescent="0.2">
      <c r="A1235" s="1" t="s">
        <v>6085</v>
      </c>
      <c r="B1235" s="1" t="s">
        <v>561</v>
      </c>
      <c r="C1235" s="1" t="s">
        <v>88</v>
      </c>
      <c r="D1235" s="174">
        <v>4171</v>
      </c>
      <c r="E1235" s="177">
        <v>40171</v>
      </c>
      <c r="F1235" s="1" t="s">
        <v>194</v>
      </c>
      <c r="G1235" s="1" t="s">
        <v>192</v>
      </c>
      <c r="H1235" s="17">
        <v>558696</v>
      </c>
      <c r="I1235" s="12">
        <v>35</v>
      </c>
      <c r="J1235" s="1" t="s">
        <v>10</v>
      </c>
      <c r="K1235" s="1" t="s">
        <v>8</v>
      </c>
      <c r="L1235" s="4">
        <v>35</v>
      </c>
      <c r="N1235" s="186">
        <v>0</v>
      </c>
      <c r="P1235" s="14">
        <v>21.681999999999999</v>
      </c>
      <c r="R1235" s="14">
        <v>12.909599999999999</v>
      </c>
      <c r="T1235" s="14">
        <v>2.4426999999999999</v>
      </c>
      <c r="V1235" s="17">
        <v>0</v>
      </c>
      <c r="X1235" s="17">
        <v>1586217</v>
      </c>
      <c r="Z1235" s="17">
        <v>1399074</v>
      </c>
      <c r="AB1235" s="17">
        <v>187143</v>
      </c>
      <c r="AD1235" s="17">
        <v>73713</v>
      </c>
      <c r="AF1235" s="17">
        <v>64527</v>
      </c>
      <c r="AH1235" s="17">
        <v>9186</v>
      </c>
      <c r="AJ1235" s="17">
        <v>0</v>
      </c>
      <c r="AL1235" s="17">
        <v>0</v>
      </c>
      <c r="AN1235" s="17">
        <v>0</v>
      </c>
      <c r="AP1235" s="172">
        <v>0</v>
      </c>
      <c r="AR1235" s="17">
        <v>157621</v>
      </c>
      <c r="AT1235" s="17">
        <v>2034819</v>
      </c>
      <c r="AV1235" s="185">
        <v>0</v>
      </c>
      <c r="AW1235" s="1" t="s">
        <v>5655</v>
      </c>
      <c r="AX1235" s="1" t="str">
        <f t="shared" si="19"/>
        <v>No</v>
      </c>
    </row>
    <row r="1236" spans="1:50" x14ac:dyDescent="0.2">
      <c r="A1236" s="1" t="s">
        <v>809</v>
      </c>
      <c r="B1236" s="1" t="s">
        <v>810</v>
      </c>
      <c r="C1236" s="1" t="s">
        <v>48</v>
      </c>
      <c r="D1236" s="174">
        <v>7014</v>
      </c>
      <c r="E1236" s="177">
        <v>70014</v>
      </c>
      <c r="F1236" s="1" t="s">
        <v>196</v>
      </c>
      <c r="G1236" s="1" t="s">
        <v>192</v>
      </c>
      <c r="H1236" s="17">
        <v>150003</v>
      </c>
      <c r="I1236" s="12">
        <v>35</v>
      </c>
      <c r="J1236" s="1" t="s">
        <v>10</v>
      </c>
      <c r="K1236" s="1" t="s">
        <v>8</v>
      </c>
      <c r="L1236" s="4">
        <v>7</v>
      </c>
      <c r="N1236" s="186">
        <v>0</v>
      </c>
      <c r="P1236" s="14">
        <v>13.2491</v>
      </c>
      <c r="R1236" s="14">
        <v>3.7898999999999998</v>
      </c>
      <c r="T1236" s="14">
        <v>2.4165000000000001</v>
      </c>
      <c r="V1236" s="17">
        <v>0</v>
      </c>
      <c r="X1236" s="17">
        <v>139498</v>
      </c>
      <c r="Z1236" s="17">
        <v>130742</v>
      </c>
      <c r="AB1236" s="17">
        <v>8756</v>
      </c>
      <c r="AD1236" s="17">
        <v>11350</v>
      </c>
      <c r="AF1236" s="17">
        <v>9868</v>
      </c>
      <c r="AH1236" s="17">
        <v>1482</v>
      </c>
      <c r="AJ1236" s="17">
        <v>0</v>
      </c>
      <c r="AL1236" s="17">
        <v>0</v>
      </c>
      <c r="AN1236" s="17">
        <v>0</v>
      </c>
      <c r="AP1236" s="172">
        <v>0</v>
      </c>
      <c r="AR1236" s="17">
        <v>23846</v>
      </c>
      <c r="AT1236" s="17">
        <v>90374</v>
      </c>
      <c r="AV1236" s="185">
        <v>0</v>
      </c>
      <c r="AW1236" s="1" t="s">
        <v>5655</v>
      </c>
      <c r="AX1236" s="1" t="str">
        <f t="shared" si="19"/>
        <v>No</v>
      </c>
    </row>
    <row r="1237" spans="1:50" x14ac:dyDescent="0.2">
      <c r="A1237" s="1" t="s">
        <v>6086</v>
      </c>
      <c r="B1237" s="1" t="s">
        <v>486</v>
      </c>
      <c r="C1237" s="1" t="s">
        <v>43</v>
      </c>
      <c r="D1237" s="174">
        <v>7008</v>
      </c>
      <c r="E1237" s="177">
        <v>70008</v>
      </c>
      <c r="F1237" s="1" t="s">
        <v>194</v>
      </c>
      <c r="G1237" s="1" t="s">
        <v>192</v>
      </c>
      <c r="H1237" s="17">
        <v>177844</v>
      </c>
      <c r="I1237" s="12">
        <v>35</v>
      </c>
      <c r="J1237" s="1" t="s">
        <v>11</v>
      </c>
      <c r="K1237" s="1" t="s">
        <v>8</v>
      </c>
      <c r="L1237" s="4">
        <v>23</v>
      </c>
      <c r="N1237" s="186">
        <v>0</v>
      </c>
      <c r="P1237" s="14">
        <v>14.926399999999999</v>
      </c>
      <c r="R1237" s="14">
        <v>4.5873999999999997</v>
      </c>
      <c r="T1237" s="14">
        <v>18.454499999999999</v>
      </c>
      <c r="V1237" s="17">
        <v>1062182</v>
      </c>
      <c r="X1237" s="17">
        <v>1045919</v>
      </c>
      <c r="Z1237" s="17">
        <v>1023743</v>
      </c>
      <c r="AB1237" s="17">
        <v>22176</v>
      </c>
      <c r="AD1237" s="17">
        <v>69866</v>
      </c>
      <c r="AF1237" s="17">
        <v>68586</v>
      </c>
      <c r="AH1237" s="17">
        <v>1280</v>
      </c>
      <c r="AJ1237" s="17">
        <v>0</v>
      </c>
      <c r="AL1237" s="17">
        <v>0</v>
      </c>
      <c r="AN1237" s="17">
        <v>0</v>
      </c>
      <c r="AP1237" s="172">
        <v>0</v>
      </c>
      <c r="AR1237" s="17">
        <v>1265721</v>
      </c>
      <c r="AT1237" s="17">
        <v>5806405</v>
      </c>
      <c r="AV1237" s="185">
        <v>204.9</v>
      </c>
      <c r="AW1237" s="1" t="s">
        <v>5655</v>
      </c>
      <c r="AX1237" s="1" t="str">
        <f t="shared" si="19"/>
        <v>No</v>
      </c>
    </row>
    <row r="1238" spans="1:50" x14ac:dyDescent="0.2">
      <c r="A1238" s="1" t="s">
        <v>1447</v>
      </c>
      <c r="B1238" s="1" t="s">
        <v>1448</v>
      </c>
      <c r="C1238" s="1" t="s">
        <v>52</v>
      </c>
      <c r="D1238" s="174" t="s">
        <v>1449</v>
      </c>
      <c r="E1238" s="177" t="s">
        <v>1450</v>
      </c>
      <c r="F1238" s="1" t="s">
        <v>196</v>
      </c>
      <c r="G1238" s="1" t="s">
        <v>229</v>
      </c>
      <c r="H1238" s="17">
        <v>0</v>
      </c>
      <c r="I1238" s="12">
        <v>34</v>
      </c>
      <c r="J1238" s="1" t="s">
        <v>10</v>
      </c>
      <c r="K1238" s="1" t="s">
        <v>8</v>
      </c>
      <c r="L1238" s="4">
        <v>6</v>
      </c>
      <c r="N1238" s="186">
        <v>0</v>
      </c>
      <c r="P1238" s="14">
        <v>12.6868</v>
      </c>
      <c r="R1238" s="14">
        <v>0</v>
      </c>
      <c r="T1238" s="14">
        <v>1.9420999999999999</v>
      </c>
      <c r="V1238" s="17">
        <v>0</v>
      </c>
      <c r="X1238" s="17">
        <v>0</v>
      </c>
      <c r="Z1238" s="17">
        <v>85966</v>
      </c>
      <c r="AB1238" s="17">
        <v>0</v>
      </c>
      <c r="AD1238" s="17">
        <v>0</v>
      </c>
      <c r="AF1238" s="17">
        <v>6776</v>
      </c>
      <c r="AH1238" s="17">
        <v>0</v>
      </c>
      <c r="AJ1238" s="17">
        <v>0</v>
      </c>
      <c r="AL1238" s="17">
        <v>0</v>
      </c>
      <c r="AN1238" s="17">
        <v>0</v>
      </c>
      <c r="AP1238" s="172">
        <v>0</v>
      </c>
      <c r="AR1238" s="17">
        <v>13160</v>
      </c>
      <c r="AT1238" s="17">
        <v>0</v>
      </c>
      <c r="AV1238" s="185">
        <v>0</v>
      </c>
      <c r="AW1238" s="1" t="s">
        <v>5655</v>
      </c>
      <c r="AX1238" s="1" t="str">
        <f t="shared" si="19"/>
        <v>No</v>
      </c>
    </row>
    <row r="1239" spans="1:50" x14ac:dyDescent="0.2">
      <c r="A1239" s="1" t="s">
        <v>6091</v>
      </c>
      <c r="B1239" s="1" t="s">
        <v>335</v>
      </c>
      <c r="C1239" s="1" t="s">
        <v>62</v>
      </c>
      <c r="D1239" s="174">
        <v>4147</v>
      </c>
      <c r="E1239" s="177">
        <v>40147</v>
      </c>
      <c r="F1239" s="1" t="s">
        <v>17</v>
      </c>
      <c r="G1239" s="1" t="s">
        <v>192</v>
      </c>
      <c r="H1239" s="17">
        <v>884891</v>
      </c>
      <c r="I1239" s="12">
        <v>34</v>
      </c>
      <c r="J1239" s="1" t="s">
        <v>11</v>
      </c>
      <c r="K1239" s="1" t="s">
        <v>12</v>
      </c>
      <c r="L1239" s="4">
        <v>34</v>
      </c>
      <c r="N1239" s="186">
        <v>0</v>
      </c>
      <c r="P1239" s="14">
        <v>8.8661999999999992</v>
      </c>
      <c r="R1239" s="14">
        <v>1.4621</v>
      </c>
      <c r="T1239" s="14">
        <v>46.0259</v>
      </c>
      <c r="V1239" s="17">
        <v>686900</v>
      </c>
      <c r="X1239" s="17">
        <v>725772</v>
      </c>
      <c r="Z1239" s="17">
        <v>675418</v>
      </c>
      <c r="AB1239" s="17">
        <v>50354</v>
      </c>
      <c r="AD1239" s="17">
        <v>79617</v>
      </c>
      <c r="AF1239" s="17">
        <v>76179</v>
      </c>
      <c r="AH1239" s="17">
        <v>3438</v>
      </c>
      <c r="AJ1239" s="17">
        <v>0</v>
      </c>
      <c r="AL1239" s="17">
        <v>0</v>
      </c>
      <c r="AN1239" s="17">
        <v>0</v>
      </c>
      <c r="AP1239" s="172">
        <v>0</v>
      </c>
      <c r="AR1239" s="17">
        <v>3506210</v>
      </c>
      <c r="AT1239" s="17">
        <v>5126387</v>
      </c>
      <c r="AV1239" s="185">
        <v>311</v>
      </c>
      <c r="AW1239" s="1" t="s">
        <v>5655</v>
      </c>
      <c r="AX1239" s="1" t="str">
        <f t="shared" si="19"/>
        <v>No</v>
      </c>
    </row>
    <row r="1240" spans="1:50" x14ac:dyDescent="0.2">
      <c r="A1240" s="1" t="s">
        <v>517</v>
      </c>
      <c r="B1240" s="1" t="s">
        <v>343</v>
      </c>
      <c r="C1240" s="1" t="s">
        <v>54</v>
      </c>
      <c r="D1240" s="174">
        <v>1016</v>
      </c>
      <c r="E1240" s="177">
        <v>10016</v>
      </c>
      <c r="F1240" s="1" t="s">
        <v>196</v>
      </c>
      <c r="G1240" s="1" t="s">
        <v>192</v>
      </c>
      <c r="H1240" s="17">
        <v>203914</v>
      </c>
      <c r="I1240" s="12">
        <v>34</v>
      </c>
      <c r="J1240" s="1" t="s">
        <v>11</v>
      </c>
      <c r="K1240" s="1" t="s">
        <v>8</v>
      </c>
      <c r="L1240" s="4">
        <v>34</v>
      </c>
      <c r="N1240" s="186">
        <v>0</v>
      </c>
      <c r="P1240" s="14">
        <v>12.588900000000001</v>
      </c>
      <c r="R1240" s="14">
        <v>3.4584000000000001</v>
      </c>
      <c r="T1240" s="14">
        <v>21.323399999999999</v>
      </c>
      <c r="V1240" s="17">
        <v>1272790</v>
      </c>
      <c r="X1240" s="17">
        <v>1204284</v>
      </c>
      <c r="Z1240" s="17">
        <v>1149490</v>
      </c>
      <c r="AB1240" s="17">
        <v>54794</v>
      </c>
      <c r="AD1240" s="17">
        <v>94187</v>
      </c>
      <c r="AF1240" s="17">
        <v>91310</v>
      </c>
      <c r="AH1240" s="17">
        <v>2877</v>
      </c>
      <c r="AJ1240" s="17">
        <v>0</v>
      </c>
      <c r="AL1240" s="17">
        <v>0</v>
      </c>
      <c r="AN1240" s="17">
        <v>0</v>
      </c>
      <c r="AP1240" s="172">
        <v>0</v>
      </c>
      <c r="AR1240" s="17">
        <v>1947038</v>
      </c>
      <c r="AT1240" s="17">
        <v>6733632</v>
      </c>
      <c r="AV1240" s="185">
        <v>233.5</v>
      </c>
      <c r="AW1240" s="1" t="s">
        <v>5655</v>
      </c>
      <c r="AX1240" s="1" t="str">
        <f t="shared" si="19"/>
        <v>No</v>
      </c>
    </row>
    <row r="1241" spans="1:50" x14ac:dyDescent="0.2">
      <c r="A1241" s="1" t="s">
        <v>871</v>
      </c>
      <c r="B1241" s="1" t="s">
        <v>872</v>
      </c>
      <c r="C1241" s="1" t="s">
        <v>20</v>
      </c>
      <c r="D1241" s="174">
        <v>9061</v>
      </c>
      <c r="E1241" s="177">
        <v>90061</v>
      </c>
      <c r="F1241" s="1" t="s">
        <v>196</v>
      </c>
      <c r="G1241" s="1" t="s">
        <v>192</v>
      </c>
      <c r="H1241" s="17">
        <v>116719</v>
      </c>
      <c r="I1241" s="12">
        <v>34</v>
      </c>
      <c r="J1241" s="1" t="s">
        <v>10</v>
      </c>
      <c r="K1241" s="1" t="s">
        <v>12</v>
      </c>
      <c r="L1241" s="4">
        <v>10</v>
      </c>
      <c r="N1241" s="186">
        <v>0</v>
      </c>
      <c r="P1241" s="14">
        <v>12.798400000000001</v>
      </c>
      <c r="R1241" s="14">
        <v>5.8818999999999999</v>
      </c>
      <c r="T1241" s="14">
        <v>2.8525</v>
      </c>
      <c r="V1241" s="17">
        <v>0</v>
      </c>
      <c r="X1241" s="17">
        <v>366590</v>
      </c>
      <c r="Z1241" s="17">
        <v>323378</v>
      </c>
      <c r="AB1241" s="17">
        <v>43212</v>
      </c>
      <c r="AD1241" s="17">
        <v>27730</v>
      </c>
      <c r="AF1241" s="17">
        <v>25267</v>
      </c>
      <c r="AH1241" s="17">
        <v>2463</v>
      </c>
      <c r="AJ1241" s="17">
        <v>0</v>
      </c>
      <c r="AL1241" s="17">
        <v>0</v>
      </c>
      <c r="AN1241" s="17">
        <v>0</v>
      </c>
      <c r="AP1241" s="172">
        <v>0</v>
      </c>
      <c r="AR1241" s="17">
        <v>72073</v>
      </c>
      <c r="AT1241" s="17">
        <v>423925</v>
      </c>
      <c r="AV1241" s="185">
        <v>0</v>
      </c>
      <c r="AW1241" s="1" t="s">
        <v>5655</v>
      </c>
      <c r="AX1241" s="1" t="str">
        <f t="shared" si="19"/>
        <v>No</v>
      </c>
    </row>
    <row r="1242" spans="1:50" x14ac:dyDescent="0.2">
      <c r="A1242" s="1" t="s">
        <v>849</v>
      </c>
      <c r="B1242" s="1" t="s">
        <v>850</v>
      </c>
      <c r="C1242" s="1" t="s">
        <v>54</v>
      </c>
      <c r="D1242" s="174">
        <v>1098</v>
      </c>
      <c r="E1242" s="177">
        <v>10098</v>
      </c>
      <c r="F1242" s="1" t="s">
        <v>196</v>
      </c>
      <c r="G1242" s="1" t="s">
        <v>192</v>
      </c>
      <c r="H1242" s="17">
        <v>59397</v>
      </c>
      <c r="I1242" s="12">
        <v>34</v>
      </c>
      <c r="J1242" s="1" t="s">
        <v>11</v>
      </c>
      <c r="K1242" s="1" t="s">
        <v>8</v>
      </c>
      <c r="L1242" s="4">
        <v>19</v>
      </c>
      <c r="N1242" s="186">
        <v>0</v>
      </c>
      <c r="P1242" s="14">
        <v>11.110300000000001</v>
      </c>
      <c r="R1242" s="14">
        <v>1.7729999999999999</v>
      </c>
      <c r="T1242" s="14">
        <v>8.359</v>
      </c>
      <c r="V1242" s="17">
        <v>233909</v>
      </c>
      <c r="X1242" s="17">
        <v>237974</v>
      </c>
      <c r="Z1242" s="17">
        <v>219784</v>
      </c>
      <c r="AB1242" s="17">
        <v>18190</v>
      </c>
      <c r="AD1242" s="17">
        <v>21890</v>
      </c>
      <c r="AF1242" s="17">
        <v>19782</v>
      </c>
      <c r="AH1242" s="17">
        <v>2108</v>
      </c>
      <c r="AJ1242" s="17">
        <v>0</v>
      </c>
      <c r="AL1242" s="17">
        <v>0</v>
      </c>
      <c r="AN1242" s="17">
        <v>0</v>
      </c>
      <c r="AP1242" s="172">
        <v>0</v>
      </c>
      <c r="AR1242" s="17">
        <v>165357</v>
      </c>
      <c r="AT1242" s="17">
        <v>293175</v>
      </c>
      <c r="AV1242" s="185">
        <v>16</v>
      </c>
      <c r="AW1242" s="1" t="s">
        <v>5655</v>
      </c>
      <c r="AX1242" s="1" t="str">
        <f t="shared" si="19"/>
        <v>No</v>
      </c>
    </row>
    <row r="1243" spans="1:50" x14ac:dyDescent="0.2">
      <c r="A1243" s="1" t="s">
        <v>6088</v>
      </c>
      <c r="B1243" s="1" t="s">
        <v>276</v>
      </c>
      <c r="C1243" s="1" t="s">
        <v>81</v>
      </c>
      <c r="D1243" s="174">
        <v>3011</v>
      </c>
      <c r="E1243" s="177">
        <v>30011</v>
      </c>
      <c r="F1243" s="1" t="s">
        <v>196</v>
      </c>
      <c r="G1243" s="1" t="s">
        <v>192</v>
      </c>
      <c r="H1243" s="17">
        <v>79930</v>
      </c>
      <c r="I1243" s="12">
        <v>34</v>
      </c>
      <c r="J1243" s="1" t="s">
        <v>10</v>
      </c>
      <c r="K1243" s="1" t="s">
        <v>8</v>
      </c>
      <c r="L1243" s="4">
        <v>1</v>
      </c>
      <c r="N1243" s="186">
        <v>0</v>
      </c>
      <c r="P1243" s="14">
        <v>13.7143</v>
      </c>
      <c r="R1243" s="14">
        <v>4.3387000000000002</v>
      </c>
      <c r="T1243" s="14">
        <v>4.4286000000000003</v>
      </c>
      <c r="V1243" s="17">
        <v>0</v>
      </c>
      <c r="X1243" s="17">
        <v>2729</v>
      </c>
      <c r="Z1243" s="17">
        <v>960</v>
      </c>
      <c r="AB1243" s="17">
        <v>1769</v>
      </c>
      <c r="AD1243" s="17">
        <v>218</v>
      </c>
      <c r="AF1243" s="17">
        <v>70</v>
      </c>
      <c r="AH1243" s="17">
        <v>148</v>
      </c>
      <c r="AJ1243" s="17">
        <v>0</v>
      </c>
      <c r="AL1243" s="17">
        <v>0</v>
      </c>
      <c r="AN1243" s="17">
        <v>0</v>
      </c>
      <c r="AP1243" s="172">
        <v>0</v>
      </c>
      <c r="AR1243" s="17">
        <v>310</v>
      </c>
      <c r="AT1243" s="17">
        <v>1345</v>
      </c>
      <c r="AV1243" s="185">
        <v>0</v>
      </c>
      <c r="AW1243" s="1" t="s">
        <v>5655</v>
      </c>
      <c r="AX1243" s="1" t="str">
        <f t="shared" si="19"/>
        <v>No</v>
      </c>
    </row>
    <row r="1244" spans="1:50" x14ac:dyDescent="0.2">
      <c r="A1244" s="1" t="s">
        <v>5522</v>
      </c>
      <c r="B1244" s="1" t="s">
        <v>5630</v>
      </c>
      <c r="C1244" s="1" t="s">
        <v>89</v>
      </c>
      <c r="D1244" s="174">
        <v>6134</v>
      </c>
      <c r="E1244" s="177">
        <v>60134</v>
      </c>
      <c r="F1244" s="1" t="s">
        <v>194</v>
      </c>
      <c r="G1244" s="1" t="s">
        <v>192</v>
      </c>
      <c r="H1244" s="17">
        <v>239938</v>
      </c>
      <c r="I1244" s="12">
        <v>34</v>
      </c>
      <c r="J1244" s="1" t="s">
        <v>11</v>
      </c>
      <c r="K1244" s="1" t="s">
        <v>12</v>
      </c>
      <c r="L1244" s="4">
        <v>4</v>
      </c>
      <c r="N1244" s="186">
        <v>0</v>
      </c>
      <c r="P1244" s="14">
        <v>7.0805999999999996</v>
      </c>
      <c r="R1244" s="14">
        <v>2.5830000000000002</v>
      </c>
      <c r="T1244" s="14">
        <v>9.9937000000000005</v>
      </c>
      <c r="V1244" s="17">
        <v>88090</v>
      </c>
      <c r="X1244" s="17">
        <v>101686</v>
      </c>
      <c r="Z1244" s="17">
        <v>88090</v>
      </c>
      <c r="AB1244" s="17">
        <v>13596</v>
      </c>
      <c r="AD1244" s="17">
        <v>14924</v>
      </c>
      <c r="AF1244" s="17">
        <v>12441</v>
      </c>
      <c r="AH1244" s="17">
        <v>2483</v>
      </c>
      <c r="AJ1244" s="17">
        <v>0</v>
      </c>
      <c r="AL1244" s="17">
        <v>0</v>
      </c>
      <c r="AN1244" s="17">
        <v>0</v>
      </c>
      <c r="AP1244" s="172">
        <v>0</v>
      </c>
      <c r="AR1244" s="17">
        <v>124332</v>
      </c>
      <c r="AT1244" s="17">
        <v>321150</v>
      </c>
      <c r="AV1244" s="185">
        <v>6.1</v>
      </c>
      <c r="AW1244" s="1" t="s">
        <v>5655</v>
      </c>
      <c r="AX1244" s="1" t="str">
        <f t="shared" si="19"/>
        <v>No</v>
      </c>
    </row>
    <row r="1245" spans="1:50" x14ac:dyDescent="0.2">
      <c r="A1245" s="1" t="s">
        <v>295</v>
      </c>
      <c r="B1245" s="1" t="s">
        <v>296</v>
      </c>
      <c r="C1245" s="1" t="s">
        <v>81</v>
      </c>
      <c r="D1245" s="174">
        <v>3023</v>
      </c>
      <c r="E1245" s="177">
        <v>30023</v>
      </c>
      <c r="F1245" s="1" t="s">
        <v>196</v>
      </c>
      <c r="G1245" s="1" t="s">
        <v>192</v>
      </c>
      <c r="H1245" s="17">
        <v>1733853</v>
      </c>
      <c r="I1245" s="12">
        <v>34</v>
      </c>
      <c r="J1245" s="1" t="s">
        <v>10</v>
      </c>
      <c r="K1245" s="1" t="s">
        <v>8</v>
      </c>
      <c r="L1245" s="4">
        <v>16</v>
      </c>
      <c r="N1245" s="186">
        <v>0</v>
      </c>
      <c r="P1245" s="14">
        <v>17.054600000000001</v>
      </c>
      <c r="R1245" s="14">
        <v>10.937099999999999</v>
      </c>
      <c r="T1245" s="14">
        <v>2.9687999999999999</v>
      </c>
      <c r="V1245" s="17">
        <v>0</v>
      </c>
      <c r="X1245" s="17">
        <v>528767</v>
      </c>
      <c r="Z1245" s="17">
        <v>441800</v>
      </c>
      <c r="AB1245" s="17">
        <v>86967</v>
      </c>
      <c r="AD1245" s="17">
        <v>30786</v>
      </c>
      <c r="AF1245" s="17">
        <v>25905</v>
      </c>
      <c r="AH1245" s="17">
        <v>4881</v>
      </c>
      <c r="AJ1245" s="17">
        <v>0</v>
      </c>
      <c r="AL1245" s="17">
        <v>0</v>
      </c>
      <c r="AN1245" s="17">
        <v>0</v>
      </c>
      <c r="AP1245" s="172">
        <v>0</v>
      </c>
      <c r="AR1245" s="17">
        <v>76908</v>
      </c>
      <c r="AT1245" s="17">
        <v>841147</v>
      </c>
      <c r="AV1245" s="185">
        <v>0</v>
      </c>
      <c r="AW1245" s="1" t="s">
        <v>5655</v>
      </c>
      <c r="AX1245" s="1" t="str">
        <f t="shared" si="19"/>
        <v>No</v>
      </c>
    </row>
    <row r="1246" spans="1:50" x14ac:dyDescent="0.2">
      <c r="A1246" s="1" t="s">
        <v>6089</v>
      </c>
      <c r="B1246" s="1" t="s">
        <v>523</v>
      </c>
      <c r="C1246" s="1" t="s">
        <v>98</v>
      </c>
      <c r="D1246" s="174">
        <v>5002</v>
      </c>
      <c r="E1246" s="177">
        <v>50002</v>
      </c>
      <c r="F1246" s="1" t="s">
        <v>194</v>
      </c>
      <c r="G1246" s="1" t="s">
        <v>192</v>
      </c>
      <c r="H1246" s="17">
        <v>206520</v>
      </c>
      <c r="I1246" s="12">
        <v>34</v>
      </c>
      <c r="J1246" s="1" t="s">
        <v>11</v>
      </c>
      <c r="K1246" s="1" t="s">
        <v>8</v>
      </c>
      <c r="L1246" s="4">
        <v>23</v>
      </c>
      <c r="N1246" s="186">
        <v>0</v>
      </c>
      <c r="P1246" s="14">
        <v>14.8667</v>
      </c>
      <c r="R1246" s="14">
        <v>2.9510999999999998</v>
      </c>
      <c r="T1246" s="14">
        <v>16.026900000000001</v>
      </c>
      <c r="V1246" s="17">
        <v>1198232</v>
      </c>
      <c r="X1246" s="17">
        <v>1191823</v>
      </c>
      <c r="Z1246" s="17">
        <v>1183482</v>
      </c>
      <c r="AB1246" s="17">
        <v>8341</v>
      </c>
      <c r="AD1246" s="17">
        <v>80123</v>
      </c>
      <c r="AF1246" s="17">
        <v>79606</v>
      </c>
      <c r="AH1246" s="17">
        <v>517</v>
      </c>
      <c r="AJ1246" s="17">
        <v>0</v>
      </c>
      <c r="AL1246" s="17">
        <v>0</v>
      </c>
      <c r="AN1246" s="17">
        <v>0</v>
      </c>
      <c r="AP1246" s="172">
        <v>0</v>
      </c>
      <c r="AR1246" s="17">
        <v>1275835</v>
      </c>
      <c r="AT1246" s="17">
        <v>3765143</v>
      </c>
      <c r="AV1246" s="185">
        <v>217.4</v>
      </c>
      <c r="AW1246" s="1" t="s">
        <v>5655</v>
      </c>
      <c r="AX1246" s="1" t="str">
        <f t="shared" si="19"/>
        <v>No</v>
      </c>
    </row>
    <row r="1247" spans="1:50" x14ac:dyDescent="0.2">
      <c r="A1247" s="1" t="s">
        <v>1667</v>
      </c>
      <c r="B1247" s="1" t="s">
        <v>5603</v>
      </c>
      <c r="C1247" s="1" t="s">
        <v>81</v>
      </c>
      <c r="D1247" s="174" t="s">
        <v>1668</v>
      </c>
      <c r="E1247" s="177" t="s">
        <v>1669</v>
      </c>
      <c r="F1247" s="1" t="s">
        <v>196</v>
      </c>
      <c r="G1247" s="1" t="s">
        <v>229</v>
      </c>
      <c r="H1247" s="17">
        <v>0</v>
      </c>
      <c r="I1247" s="12">
        <v>34</v>
      </c>
      <c r="J1247" s="1" t="s">
        <v>11</v>
      </c>
      <c r="K1247" s="1" t="s">
        <v>8</v>
      </c>
      <c r="L1247" s="4">
        <v>8</v>
      </c>
      <c r="N1247" s="186">
        <v>0</v>
      </c>
      <c r="P1247" s="14">
        <v>16.7501</v>
      </c>
      <c r="R1247" s="14">
        <v>0</v>
      </c>
      <c r="T1247" s="14">
        <v>10.3322</v>
      </c>
      <c r="V1247" s="17">
        <v>0</v>
      </c>
      <c r="X1247" s="17">
        <v>0</v>
      </c>
      <c r="Z1247" s="17">
        <v>285271</v>
      </c>
      <c r="AB1247" s="17">
        <v>0</v>
      </c>
      <c r="AD1247" s="17">
        <v>0</v>
      </c>
      <c r="AF1247" s="17">
        <v>17031</v>
      </c>
      <c r="AH1247" s="17">
        <v>0</v>
      </c>
      <c r="AJ1247" s="17">
        <v>0</v>
      </c>
      <c r="AL1247" s="17">
        <v>0</v>
      </c>
      <c r="AN1247" s="17">
        <v>0</v>
      </c>
      <c r="AP1247" s="172">
        <v>0</v>
      </c>
      <c r="AR1247" s="17">
        <v>175968</v>
      </c>
      <c r="AT1247" s="17">
        <v>0</v>
      </c>
      <c r="AV1247" s="185">
        <v>0</v>
      </c>
      <c r="AW1247" s="1" t="s">
        <v>5655</v>
      </c>
      <c r="AX1247" s="1" t="str">
        <f t="shared" si="19"/>
        <v>No</v>
      </c>
    </row>
    <row r="1248" spans="1:50" x14ac:dyDescent="0.2">
      <c r="A1248" s="1" t="s">
        <v>274</v>
      </c>
      <c r="B1248" s="1" t="s">
        <v>275</v>
      </c>
      <c r="C1248" s="1" t="s">
        <v>20</v>
      </c>
      <c r="D1248" s="174">
        <v>9182</v>
      </c>
      <c r="E1248" s="177">
        <v>90182</v>
      </c>
      <c r="F1248" s="1" t="s">
        <v>196</v>
      </c>
      <c r="G1248" s="1" t="s">
        <v>192</v>
      </c>
      <c r="H1248" s="17">
        <v>370583</v>
      </c>
      <c r="I1248" s="12">
        <v>34</v>
      </c>
      <c r="J1248" s="1" t="s">
        <v>21</v>
      </c>
      <c r="K1248" s="1" t="s">
        <v>12</v>
      </c>
      <c r="L1248" s="4">
        <v>34</v>
      </c>
      <c r="N1248" s="186">
        <v>8</v>
      </c>
      <c r="P1248" s="14">
        <v>39.072000000000003</v>
      </c>
      <c r="R1248" s="14">
        <v>43.8904</v>
      </c>
      <c r="T1248" s="14">
        <v>49.5749</v>
      </c>
      <c r="V1248" s="17">
        <v>1146319</v>
      </c>
      <c r="X1248" s="17">
        <v>1146319</v>
      </c>
      <c r="Z1248" s="17">
        <v>1102574</v>
      </c>
      <c r="AB1248" s="17">
        <v>43745</v>
      </c>
      <c r="AD1248" s="17">
        <v>34731</v>
      </c>
      <c r="AF1248" s="17">
        <v>28219</v>
      </c>
      <c r="AH1248" s="17">
        <v>6512</v>
      </c>
      <c r="AJ1248" s="17">
        <v>176749</v>
      </c>
      <c r="AL1248" s="17">
        <v>169678</v>
      </c>
      <c r="AN1248" s="17">
        <v>5376</v>
      </c>
      <c r="AP1248" s="172">
        <v>4380</v>
      </c>
      <c r="AR1248" s="17">
        <v>1398954</v>
      </c>
      <c r="AT1248" s="17">
        <v>61400684</v>
      </c>
      <c r="AV1248" s="185">
        <v>172</v>
      </c>
      <c r="AW1248" s="1" t="s">
        <v>5655</v>
      </c>
      <c r="AX1248" s="1" t="str">
        <f t="shared" si="19"/>
        <v>No</v>
      </c>
    </row>
    <row r="1249" spans="1:50" x14ac:dyDescent="0.2">
      <c r="A1249" s="1" t="s">
        <v>871</v>
      </c>
      <c r="B1249" s="1" t="s">
        <v>872</v>
      </c>
      <c r="C1249" s="1" t="s">
        <v>20</v>
      </c>
      <c r="D1249" s="174">
        <v>9061</v>
      </c>
      <c r="E1249" s="177">
        <v>90061</v>
      </c>
      <c r="F1249" s="1" t="s">
        <v>196</v>
      </c>
      <c r="G1249" s="1" t="s">
        <v>192</v>
      </c>
      <c r="H1249" s="17">
        <v>116719</v>
      </c>
      <c r="I1249" s="12">
        <v>34</v>
      </c>
      <c r="J1249" s="1" t="s">
        <v>22</v>
      </c>
      <c r="K1249" s="1" t="s">
        <v>12</v>
      </c>
      <c r="L1249" s="4">
        <v>10</v>
      </c>
      <c r="N1249" s="186">
        <v>0</v>
      </c>
      <c r="P1249" s="14">
        <v>36.464300000000001</v>
      </c>
      <c r="R1249" s="14">
        <v>39.332999999999998</v>
      </c>
      <c r="T1249" s="14">
        <v>15.185</v>
      </c>
      <c r="V1249" s="17">
        <v>331825</v>
      </c>
      <c r="X1249" s="17">
        <v>490921</v>
      </c>
      <c r="Z1249" s="17">
        <v>318479</v>
      </c>
      <c r="AB1249" s="17">
        <v>172442</v>
      </c>
      <c r="AD1249" s="17">
        <v>13817</v>
      </c>
      <c r="AF1249" s="17">
        <v>8734</v>
      </c>
      <c r="AH1249" s="17">
        <v>5083</v>
      </c>
      <c r="AJ1249" s="17">
        <v>0</v>
      </c>
      <c r="AL1249" s="17">
        <v>0</v>
      </c>
      <c r="AN1249" s="17">
        <v>0</v>
      </c>
      <c r="AP1249" s="172">
        <v>0</v>
      </c>
      <c r="AR1249" s="17">
        <v>132626</v>
      </c>
      <c r="AT1249" s="17">
        <v>5216574</v>
      </c>
      <c r="AV1249" s="185">
        <v>139.5</v>
      </c>
      <c r="AW1249" s="1" t="s">
        <v>5655</v>
      </c>
      <c r="AX1249" s="1" t="str">
        <f t="shared" si="19"/>
        <v>No</v>
      </c>
    </row>
    <row r="1250" spans="1:50" x14ac:dyDescent="0.2">
      <c r="A1250" s="1" t="s">
        <v>5519</v>
      </c>
      <c r="B1250" s="1" t="s">
        <v>5628</v>
      </c>
      <c r="C1250" s="1" t="s">
        <v>56</v>
      </c>
      <c r="E1250" s="177" t="s">
        <v>5518</v>
      </c>
      <c r="F1250" s="1" t="s">
        <v>196</v>
      </c>
      <c r="G1250" s="1" t="s">
        <v>229</v>
      </c>
      <c r="H1250" s="17">
        <v>0</v>
      </c>
      <c r="I1250" s="12">
        <v>34</v>
      </c>
      <c r="J1250" s="1" t="s">
        <v>11</v>
      </c>
      <c r="K1250" s="1" t="s">
        <v>8</v>
      </c>
      <c r="L1250" s="4">
        <v>5</v>
      </c>
      <c r="N1250" s="186">
        <v>0</v>
      </c>
      <c r="P1250" s="14">
        <v>14.3645</v>
      </c>
      <c r="R1250" s="14">
        <v>0</v>
      </c>
      <c r="T1250" s="14">
        <v>3.3466</v>
      </c>
      <c r="V1250" s="17">
        <v>0</v>
      </c>
      <c r="X1250" s="17">
        <v>0</v>
      </c>
      <c r="Z1250" s="17">
        <v>153485</v>
      </c>
      <c r="AB1250" s="17">
        <v>0</v>
      </c>
      <c r="AD1250" s="17">
        <v>0</v>
      </c>
      <c r="AF1250" s="17">
        <v>10685</v>
      </c>
      <c r="AH1250" s="17">
        <v>0</v>
      </c>
      <c r="AJ1250" s="17">
        <v>0</v>
      </c>
      <c r="AL1250" s="17">
        <v>0</v>
      </c>
      <c r="AN1250" s="17">
        <v>0</v>
      </c>
      <c r="AP1250" s="172">
        <v>0</v>
      </c>
      <c r="AR1250" s="17">
        <v>35758</v>
      </c>
      <c r="AT1250" s="17">
        <v>0</v>
      </c>
      <c r="AV1250" s="185">
        <v>0</v>
      </c>
      <c r="AW1250" s="1" t="s">
        <v>5655</v>
      </c>
      <c r="AX1250" s="1" t="str">
        <f t="shared" si="19"/>
        <v>No</v>
      </c>
    </row>
    <row r="1251" spans="1:50" x14ac:dyDescent="0.2">
      <c r="A1251" s="1" t="s">
        <v>1246</v>
      </c>
      <c r="B1251" s="1" t="s">
        <v>1247</v>
      </c>
      <c r="C1251" s="1" t="s">
        <v>20</v>
      </c>
      <c r="D1251" s="174">
        <v>9229</v>
      </c>
      <c r="E1251" s="177">
        <v>90229</v>
      </c>
      <c r="F1251" s="1" t="s">
        <v>196</v>
      </c>
      <c r="G1251" s="1" t="s">
        <v>192</v>
      </c>
      <c r="H1251" s="17">
        <v>1723634</v>
      </c>
      <c r="I1251" s="12">
        <v>34</v>
      </c>
      <c r="J1251" s="1" t="s">
        <v>10</v>
      </c>
      <c r="K1251" s="1" t="s">
        <v>8</v>
      </c>
      <c r="L1251" s="4">
        <v>15</v>
      </c>
      <c r="N1251" s="186">
        <v>0</v>
      </c>
      <c r="P1251" s="14">
        <v>19.6906</v>
      </c>
      <c r="R1251" s="14">
        <v>11.027799999999999</v>
      </c>
      <c r="T1251" s="14">
        <v>2.8845000000000001</v>
      </c>
      <c r="V1251" s="17">
        <v>0</v>
      </c>
      <c r="X1251" s="17">
        <v>437825</v>
      </c>
      <c r="Z1251" s="17">
        <v>332161</v>
      </c>
      <c r="AB1251" s="17">
        <v>105664</v>
      </c>
      <c r="AD1251" s="17">
        <v>21630</v>
      </c>
      <c r="AF1251" s="17">
        <v>16869</v>
      </c>
      <c r="AH1251" s="17">
        <v>4761</v>
      </c>
      <c r="AJ1251" s="17">
        <v>0</v>
      </c>
      <c r="AL1251" s="17">
        <v>0</v>
      </c>
      <c r="AN1251" s="17">
        <v>0</v>
      </c>
      <c r="AP1251" s="172">
        <v>0</v>
      </c>
      <c r="AR1251" s="17">
        <v>48659</v>
      </c>
      <c r="AT1251" s="17">
        <v>536601</v>
      </c>
      <c r="AV1251" s="185">
        <v>0</v>
      </c>
      <c r="AW1251" s="1" t="s">
        <v>5655</v>
      </c>
      <c r="AX1251" s="1" t="str">
        <f t="shared" si="19"/>
        <v>No</v>
      </c>
    </row>
    <row r="1252" spans="1:50" x14ac:dyDescent="0.2">
      <c r="A1252" s="1" t="s">
        <v>3753</v>
      </c>
      <c r="B1252" s="1" t="s">
        <v>613</v>
      </c>
      <c r="C1252" s="1" t="s">
        <v>43</v>
      </c>
      <c r="D1252" s="174" t="s">
        <v>3754</v>
      </c>
      <c r="E1252" s="177" t="s">
        <v>3755</v>
      </c>
      <c r="F1252" s="1" t="s">
        <v>196</v>
      </c>
      <c r="G1252" s="1" t="s">
        <v>229</v>
      </c>
      <c r="H1252" s="17">
        <v>0</v>
      </c>
      <c r="I1252" s="12">
        <v>34</v>
      </c>
      <c r="J1252" s="1" t="s">
        <v>10</v>
      </c>
      <c r="K1252" s="1" t="s">
        <v>8</v>
      </c>
      <c r="L1252" s="4">
        <v>34</v>
      </c>
      <c r="N1252" s="186">
        <v>0</v>
      </c>
      <c r="P1252" s="14">
        <v>19.787600000000001</v>
      </c>
      <c r="R1252" s="14">
        <v>0</v>
      </c>
      <c r="T1252" s="14">
        <v>4.5202999999999998</v>
      </c>
      <c r="V1252" s="17">
        <v>0</v>
      </c>
      <c r="X1252" s="17">
        <v>0</v>
      </c>
      <c r="Z1252" s="17">
        <v>448071</v>
      </c>
      <c r="AB1252" s="17">
        <v>0</v>
      </c>
      <c r="AD1252" s="17">
        <v>0</v>
      </c>
      <c r="AF1252" s="17">
        <v>22644</v>
      </c>
      <c r="AH1252" s="17">
        <v>0</v>
      </c>
      <c r="AJ1252" s="17">
        <v>0</v>
      </c>
      <c r="AL1252" s="17">
        <v>0</v>
      </c>
      <c r="AN1252" s="17">
        <v>0</v>
      </c>
      <c r="AP1252" s="172">
        <v>0</v>
      </c>
      <c r="AR1252" s="17">
        <v>102357</v>
      </c>
      <c r="AT1252" s="17">
        <v>0</v>
      </c>
      <c r="AV1252" s="185">
        <v>0</v>
      </c>
      <c r="AW1252" s="1" t="s">
        <v>5655</v>
      </c>
      <c r="AX1252" s="1" t="str">
        <f t="shared" si="19"/>
        <v>No</v>
      </c>
    </row>
    <row r="1253" spans="1:50" x14ac:dyDescent="0.2">
      <c r="A1253" s="1" t="s">
        <v>849</v>
      </c>
      <c r="B1253" s="1" t="s">
        <v>850</v>
      </c>
      <c r="C1253" s="1" t="s">
        <v>54</v>
      </c>
      <c r="D1253" s="174">
        <v>1098</v>
      </c>
      <c r="E1253" s="177">
        <v>10098</v>
      </c>
      <c r="F1253" s="1" t="s">
        <v>196</v>
      </c>
      <c r="G1253" s="1" t="s">
        <v>192</v>
      </c>
      <c r="H1253" s="17">
        <v>59397</v>
      </c>
      <c r="I1253" s="12">
        <v>34</v>
      </c>
      <c r="J1253" s="1" t="s">
        <v>10</v>
      </c>
      <c r="K1253" s="1" t="s">
        <v>8</v>
      </c>
      <c r="L1253" s="4">
        <v>15</v>
      </c>
      <c r="N1253" s="186">
        <v>0</v>
      </c>
      <c r="P1253" s="14">
        <v>11.965</v>
      </c>
      <c r="R1253" s="14">
        <v>3.7972999999999999</v>
      </c>
      <c r="T1253" s="14">
        <v>2.9249000000000001</v>
      </c>
      <c r="V1253" s="17">
        <v>0</v>
      </c>
      <c r="X1253" s="17">
        <v>260160</v>
      </c>
      <c r="Z1253" s="17">
        <v>200868</v>
      </c>
      <c r="AB1253" s="17">
        <v>59292</v>
      </c>
      <c r="AD1253" s="17">
        <v>20440</v>
      </c>
      <c r="AF1253" s="17">
        <v>16788</v>
      </c>
      <c r="AH1253" s="17">
        <v>3652</v>
      </c>
      <c r="AJ1253" s="17">
        <v>0</v>
      </c>
      <c r="AL1253" s="17">
        <v>0</v>
      </c>
      <c r="AN1253" s="17">
        <v>0</v>
      </c>
      <c r="AP1253" s="172">
        <v>0</v>
      </c>
      <c r="AR1253" s="17">
        <v>49103</v>
      </c>
      <c r="AT1253" s="17">
        <v>186460</v>
      </c>
      <c r="AV1253" s="185">
        <v>0</v>
      </c>
      <c r="AW1253" s="1" t="s">
        <v>5655</v>
      </c>
      <c r="AX1253" s="1" t="str">
        <f t="shared" si="19"/>
        <v>No</v>
      </c>
    </row>
    <row r="1254" spans="1:50" x14ac:dyDescent="0.2">
      <c r="A1254" s="1" t="s">
        <v>1447</v>
      </c>
      <c r="B1254" s="1" t="s">
        <v>1448</v>
      </c>
      <c r="C1254" s="1" t="s">
        <v>52</v>
      </c>
      <c r="D1254" s="174" t="s">
        <v>1449</v>
      </c>
      <c r="E1254" s="177" t="s">
        <v>1450</v>
      </c>
      <c r="F1254" s="1" t="s">
        <v>196</v>
      </c>
      <c r="G1254" s="1" t="s">
        <v>229</v>
      </c>
      <c r="H1254" s="17">
        <v>0</v>
      </c>
      <c r="I1254" s="12">
        <v>34</v>
      </c>
      <c r="J1254" s="1" t="s">
        <v>11</v>
      </c>
      <c r="K1254" s="1" t="s">
        <v>8</v>
      </c>
      <c r="L1254" s="4">
        <v>28</v>
      </c>
      <c r="N1254" s="186">
        <v>0</v>
      </c>
      <c r="P1254" s="14">
        <v>15.867000000000001</v>
      </c>
      <c r="R1254" s="14">
        <v>0</v>
      </c>
      <c r="T1254" s="14">
        <v>19.661100000000001</v>
      </c>
      <c r="V1254" s="17">
        <v>0</v>
      </c>
      <c r="X1254" s="17">
        <v>0</v>
      </c>
      <c r="Z1254" s="17">
        <v>1087337</v>
      </c>
      <c r="AB1254" s="17">
        <v>0</v>
      </c>
      <c r="AD1254" s="17">
        <v>0</v>
      </c>
      <c r="AF1254" s="17">
        <v>68528</v>
      </c>
      <c r="AH1254" s="17">
        <v>0</v>
      </c>
      <c r="AJ1254" s="17">
        <v>0</v>
      </c>
      <c r="AL1254" s="17">
        <v>0</v>
      </c>
      <c r="AN1254" s="17">
        <v>0</v>
      </c>
      <c r="AP1254" s="172">
        <v>0</v>
      </c>
      <c r="AR1254" s="17">
        <v>1347337</v>
      </c>
      <c r="AT1254" s="17">
        <v>0</v>
      </c>
      <c r="AV1254" s="185">
        <v>0</v>
      </c>
      <c r="AW1254" s="1" t="s">
        <v>5655</v>
      </c>
      <c r="AX1254" s="1" t="str">
        <f t="shared" si="19"/>
        <v>No</v>
      </c>
    </row>
    <row r="1255" spans="1:50" x14ac:dyDescent="0.2">
      <c r="A1255" s="1" t="s">
        <v>6088</v>
      </c>
      <c r="B1255" s="1" t="s">
        <v>276</v>
      </c>
      <c r="C1255" s="1" t="s">
        <v>81</v>
      </c>
      <c r="D1255" s="174">
        <v>3011</v>
      </c>
      <c r="E1255" s="177">
        <v>30011</v>
      </c>
      <c r="F1255" s="1" t="s">
        <v>196</v>
      </c>
      <c r="G1255" s="1" t="s">
        <v>192</v>
      </c>
      <c r="H1255" s="17">
        <v>79930</v>
      </c>
      <c r="I1255" s="12">
        <v>34</v>
      </c>
      <c r="J1255" s="1" t="s">
        <v>11</v>
      </c>
      <c r="K1255" s="1" t="s">
        <v>8</v>
      </c>
      <c r="L1255" s="4">
        <v>21</v>
      </c>
      <c r="N1255" s="186">
        <v>0</v>
      </c>
      <c r="P1255" s="14">
        <v>13.061400000000001</v>
      </c>
      <c r="R1255" s="14">
        <v>4.4476000000000004</v>
      </c>
      <c r="T1255" s="14">
        <v>15.1477</v>
      </c>
      <c r="V1255" s="17">
        <v>466066</v>
      </c>
      <c r="X1255" s="17">
        <v>501804</v>
      </c>
      <c r="Z1255" s="17">
        <v>469896</v>
      </c>
      <c r="AB1255" s="17">
        <v>31908</v>
      </c>
      <c r="AD1255" s="17">
        <v>39594</v>
      </c>
      <c r="AF1255" s="17">
        <v>35976</v>
      </c>
      <c r="AH1255" s="17">
        <v>3618</v>
      </c>
      <c r="AJ1255" s="17">
        <v>0</v>
      </c>
      <c r="AL1255" s="17">
        <v>0</v>
      </c>
      <c r="AN1255" s="17">
        <v>0</v>
      </c>
      <c r="AP1255" s="172">
        <v>0</v>
      </c>
      <c r="AR1255" s="17">
        <v>544954</v>
      </c>
      <c r="AT1255" s="17">
        <v>2423745</v>
      </c>
      <c r="AV1255" s="185">
        <v>340.9</v>
      </c>
      <c r="AW1255" s="1" t="s">
        <v>5655</v>
      </c>
      <c r="AX1255" s="1" t="str">
        <f t="shared" si="19"/>
        <v>No</v>
      </c>
    </row>
    <row r="1256" spans="1:50" x14ac:dyDescent="0.2">
      <c r="A1256" s="1" t="s">
        <v>5668</v>
      </c>
      <c r="B1256" s="1" t="s">
        <v>388</v>
      </c>
      <c r="C1256" s="1" t="s">
        <v>20</v>
      </c>
      <c r="E1256" s="177">
        <v>99423</v>
      </c>
      <c r="F1256" s="1" t="s">
        <v>194</v>
      </c>
      <c r="G1256" s="1" t="s">
        <v>192</v>
      </c>
      <c r="H1256" s="17">
        <v>12150996</v>
      </c>
      <c r="I1256" s="12">
        <v>34</v>
      </c>
      <c r="J1256" s="1" t="s">
        <v>11</v>
      </c>
      <c r="K1256" s="1" t="s">
        <v>12</v>
      </c>
      <c r="L1256" s="4">
        <v>28</v>
      </c>
      <c r="N1256" s="186">
        <v>0</v>
      </c>
      <c r="P1256" s="14">
        <v>8.9502000000000006</v>
      </c>
      <c r="R1256" s="14">
        <v>2.194</v>
      </c>
      <c r="T1256" s="14">
        <v>18.7212</v>
      </c>
      <c r="V1256" s="17">
        <v>719601</v>
      </c>
      <c r="X1256" s="17">
        <v>761251</v>
      </c>
      <c r="Z1256" s="17">
        <v>719209</v>
      </c>
      <c r="AB1256" s="17">
        <v>42042</v>
      </c>
      <c r="AD1256" s="17">
        <v>82778</v>
      </c>
      <c r="AF1256" s="17">
        <v>80357</v>
      </c>
      <c r="AH1256" s="17">
        <v>2421</v>
      </c>
      <c r="AJ1256" s="17">
        <v>0</v>
      </c>
      <c r="AL1256" s="17">
        <v>0</v>
      </c>
      <c r="AN1256" s="17">
        <v>0</v>
      </c>
      <c r="AP1256" s="172">
        <v>0</v>
      </c>
      <c r="AR1256" s="17">
        <v>1504383</v>
      </c>
      <c r="AT1256" s="17">
        <v>3300627</v>
      </c>
      <c r="AV1256" s="185">
        <v>81</v>
      </c>
      <c r="AW1256" s="1" t="s">
        <v>5655</v>
      </c>
      <c r="AX1256" s="1" t="str">
        <f t="shared" si="19"/>
        <v>No</v>
      </c>
    </row>
    <row r="1257" spans="1:50" x14ac:dyDescent="0.2">
      <c r="A1257" s="1" t="s">
        <v>5522</v>
      </c>
      <c r="B1257" s="1" t="s">
        <v>5630</v>
      </c>
      <c r="C1257" s="1" t="s">
        <v>89</v>
      </c>
      <c r="D1257" s="174">
        <v>6134</v>
      </c>
      <c r="E1257" s="177">
        <v>60134</v>
      </c>
      <c r="F1257" s="1" t="s">
        <v>194</v>
      </c>
      <c r="G1257" s="1" t="s">
        <v>192</v>
      </c>
      <c r="H1257" s="17">
        <v>239938</v>
      </c>
      <c r="I1257" s="12">
        <v>34</v>
      </c>
      <c r="J1257" s="1" t="s">
        <v>22</v>
      </c>
      <c r="K1257" s="1" t="s">
        <v>12</v>
      </c>
      <c r="L1257" s="4">
        <v>30</v>
      </c>
      <c r="N1257" s="186">
        <v>0</v>
      </c>
      <c r="P1257" s="14">
        <v>28.1767</v>
      </c>
      <c r="R1257" s="14">
        <v>36.9</v>
      </c>
      <c r="T1257" s="14">
        <v>17.4572</v>
      </c>
      <c r="V1257" s="17">
        <v>876994</v>
      </c>
      <c r="X1257" s="17">
        <v>1383512</v>
      </c>
      <c r="Y1257" s="12" t="s">
        <v>101</v>
      </c>
      <c r="Z1257" s="17">
        <v>875674</v>
      </c>
      <c r="AB1257" s="17">
        <v>507838</v>
      </c>
      <c r="AD1257" s="17">
        <v>58734</v>
      </c>
      <c r="AE1257" s="12" t="s">
        <v>101</v>
      </c>
      <c r="AF1257" s="17">
        <v>31078</v>
      </c>
      <c r="AH1257" s="17">
        <v>27656</v>
      </c>
      <c r="AJ1257" s="17">
        <v>0</v>
      </c>
      <c r="AL1257" s="17">
        <v>0</v>
      </c>
      <c r="AN1257" s="17">
        <v>0</v>
      </c>
      <c r="AP1257" s="172">
        <v>0</v>
      </c>
      <c r="AR1257" s="17">
        <v>542534</v>
      </c>
      <c r="AT1257" s="17">
        <v>20019503</v>
      </c>
      <c r="AV1257" s="185">
        <v>116.1</v>
      </c>
      <c r="AW1257" s="1" t="s">
        <v>5655</v>
      </c>
      <c r="AX1257" s="1" t="str">
        <f t="shared" si="19"/>
        <v>Yes</v>
      </c>
    </row>
    <row r="1258" spans="1:50" x14ac:dyDescent="0.2">
      <c r="A1258" s="1" t="s">
        <v>1246</v>
      </c>
      <c r="B1258" s="1" t="s">
        <v>1247</v>
      </c>
      <c r="C1258" s="1" t="s">
        <v>20</v>
      </c>
      <c r="D1258" s="174">
        <v>9229</v>
      </c>
      <c r="E1258" s="177">
        <v>90229</v>
      </c>
      <c r="F1258" s="1" t="s">
        <v>196</v>
      </c>
      <c r="G1258" s="1" t="s">
        <v>192</v>
      </c>
      <c r="H1258" s="17">
        <v>1723634</v>
      </c>
      <c r="I1258" s="12">
        <v>34</v>
      </c>
      <c r="J1258" s="1" t="s">
        <v>11</v>
      </c>
      <c r="K1258" s="1" t="s">
        <v>8</v>
      </c>
      <c r="L1258" s="4">
        <v>7</v>
      </c>
      <c r="N1258" s="186">
        <v>0</v>
      </c>
      <c r="P1258" s="14">
        <v>18.623799999999999</v>
      </c>
      <c r="R1258" s="14">
        <v>9.8036999999999992</v>
      </c>
      <c r="T1258" s="14">
        <v>6.0694999999999997</v>
      </c>
      <c r="V1258" s="17">
        <v>548783</v>
      </c>
      <c r="X1258" s="17">
        <v>593824</v>
      </c>
      <c r="Z1258" s="17">
        <v>544447</v>
      </c>
      <c r="AB1258" s="17">
        <v>49377</v>
      </c>
      <c r="AD1258" s="17">
        <v>38124</v>
      </c>
      <c r="AF1258" s="17">
        <v>29234</v>
      </c>
      <c r="AH1258" s="17">
        <v>8890</v>
      </c>
      <c r="AJ1258" s="17">
        <v>0</v>
      </c>
      <c r="AL1258" s="17">
        <v>0</v>
      </c>
      <c r="AN1258" s="17">
        <v>0</v>
      </c>
      <c r="AP1258" s="172">
        <v>0</v>
      </c>
      <c r="AR1258" s="17">
        <v>177436</v>
      </c>
      <c r="AT1258" s="17">
        <v>1739527</v>
      </c>
      <c r="AV1258" s="185">
        <v>41</v>
      </c>
      <c r="AW1258" s="1" t="s">
        <v>5655</v>
      </c>
      <c r="AX1258" s="1" t="str">
        <f t="shared" si="19"/>
        <v>No</v>
      </c>
    </row>
    <row r="1259" spans="1:50" x14ac:dyDescent="0.2">
      <c r="A1259" s="1" t="s">
        <v>6089</v>
      </c>
      <c r="B1259" s="1" t="s">
        <v>523</v>
      </c>
      <c r="C1259" s="1" t="s">
        <v>98</v>
      </c>
      <c r="D1259" s="174">
        <v>5002</v>
      </c>
      <c r="E1259" s="177">
        <v>50002</v>
      </c>
      <c r="F1259" s="1" t="s">
        <v>194</v>
      </c>
      <c r="G1259" s="1" t="s">
        <v>192</v>
      </c>
      <c r="H1259" s="17">
        <v>206520</v>
      </c>
      <c r="I1259" s="12">
        <v>34</v>
      </c>
      <c r="J1259" s="1" t="s">
        <v>10</v>
      </c>
      <c r="K1259" s="1" t="s">
        <v>12</v>
      </c>
      <c r="L1259" s="4">
        <v>11</v>
      </c>
      <c r="N1259" s="186">
        <v>0</v>
      </c>
      <c r="P1259" s="14">
        <v>15.9299</v>
      </c>
      <c r="R1259" s="14">
        <v>7.9042000000000003</v>
      </c>
      <c r="T1259" s="14">
        <v>2.2425999999999999</v>
      </c>
      <c r="V1259" s="17">
        <v>0</v>
      </c>
      <c r="X1259" s="17">
        <v>287246</v>
      </c>
      <c r="Z1259" s="17">
        <v>246038</v>
      </c>
      <c r="AB1259" s="17">
        <v>41208</v>
      </c>
      <c r="AD1259" s="17">
        <v>16918</v>
      </c>
      <c r="AF1259" s="17">
        <v>15445</v>
      </c>
      <c r="AH1259" s="17">
        <v>1473</v>
      </c>
      <c r="AJ1259" s="17">
        <v>0</v>
      </c>
      <c r="AL1259" s="17">
        <v>0</v>
      </c>
      <c r="AN1259" s="17">
        <v>0</v>
      </c>
      <c r="AP1259" s="172">
        <v>0</v>
      </c>
      <c r="AR1259" s="17">
        <v>34637</v>
      </c>
      <c r="AT1259" s="17">
        <v>273778</v>
      </c>
      <c r="AV1259" s="185">
        <v>0</v>
      </c>
      <c r="AW1259" s="1" t="s">
        <v>5655</v>
      </c>
      <c r="AX1259" s="1" t="str">
        <f t="shared" si="19"/>
        <v>No</v>
      </c>
    </row>
    <row r="1260" spans="1:50" x14ac:dyDescent="0.2">
      <c r="A1260" s="1" t="s">
        <v>1667</v>
      </c>
      <c r="B1260" s="1" t="s">
        <v>5603</v>
      </c>
      <c r="C1260" s="1" t="s">
        <v>81</v>
      </c>
      <c r="D1260" s="174" t="s">
        <v>1668</v>
      </c>
      <c r="E1260" s="177" t="s">
        <v>1669</v>
      </c>
      <c r="F1260" s="1" t="s">
        <v>196</v>
      </c>
      <c r="G1260" s="1" t="s">
        <v>229</v>
      </c>
      <c r="H1260" s="17">
        <v>0</v>
      </c>
      <c r="I1260" s="12">
        <v>34</v>
      </c>
      <c r="J1260" s="1" t="s">
        <v>10</v>
      </c>
      <c r="K1260" s="1" t="s">
        <v>8</v>
      </c>
      <c r="L1260" s="4">
        <v>26</v>
      </c>
      <c r="N1260" s="186">
        <v>0</v>
      </c>
      <c r="P1260" s="14">
        <v>19.1129</v>
      </c>
      <c r="R1260" s="14">
        <v>0</v>
      </c>
      <c r="T1260" s="14">
        <v>3.8290000000000002</v>
      </c>
      <c r="V1260" s="17">
        <v>0</v>
      </c>
      <c r="X1260" s="17">
        <v>0</v>
      </c>
      <c r="Z1260" s="17">
        <v>379792</v>
      </c>
      <c r="AB1260" s="17">
        <v>0</v>
      </c>
      <c r="AD1260" s="17">
        <v>0</v>
      </c>
      <c r="AF1260" s="17">
        <v>19871</v>
      </c>
      <c r="AH1260" s="17">
        <v>0</v>
      </c>
      <c r="AJ1260" s="17">
        <v>0</v>
      </c>
      <c r="AL1260" s="17">
        <v>0</v>
      </c>
      <c r="AN1260" s="17">
        <v>0</v>
      </c>
      <c r="AP1260" s="172">
        <v>0</v>
      </c>
      <c r="AR1260" s="17">
        <v>76086</v>
      </c>
      <c r="AT1260" s="17">
        <v>0</v>
      </c>
      <c r="AV1260" s="185">
        <v>0</v>
      </c>
      <c r="AW1260" s="1" t="s">
        <v>5655</v>
      </c>
      <c r="AX1260" s="1" t="str">
        <f t="shared" si="19"/>
        <v>No</v>
      </c>
    </row>
    <row r="1261" spans="1:50" x14ac:dyDescent="0.2">
      <c r="A1261" s="1" t="s">
        <v>6090</v>
      </c>
      <c r="B1261" s="1" t="s">
        <v>224</v>
      </c>
      <c r="C1261" s="1" t="s">
        <v>77</v>
      </c>
      <c r="D1261" s="174">
        <v>5163</v>
      </c>
      <c r="E1261" s="177">
        <v>50163</v>
      </c>
      <c r="F1261" s="1" t="s">
        <v>194</v>
      </c>
      <c r="G1261" s="1" t="s">
        <v>192</v>
      </c>
      <c r="H1261" s="17">
        <v>76068</v>
      </c>
      <c r="I1261" s="12">
        <v>34</v>
      </c>
      <c r="J1261" s="1" t="s">
        <v>10</v>
      </c>
      <c r="K1261" s="1" t="s">
        <v>12</v>
      </c>
      <c r="L1261" s="4">
        <v>34</v>
      </c>
      <c r="N1261" s="186">
        <v>0</v>
      </c>
      <c r="P1261" s="14">
        <v>21.208100000000002</v>
      </c>
      <c r="R1261" s="14">
        <v>11.7737</v>
      </c>
      <c r="T1261" s="14">
        <v>1.8542000000000001</v>
      </c>
      <c r="V1261" s="17">
        <v>0</v>
      </c>
      <c r="X1261" s="17">
        <v>1678208</v>
      </c>
      <c r="Z1261" s="17">
        <v>1428602</v>
      </c>
      <c r="AB1261" s="17">
        <v>249606</v>
      </c>
      <c r="AD1261" s="17">
        <v>76040</v>
      </c>
      <c r="AF1261" s="17">
        <v>67361</v>
      </c>
      <c r="AH1261" s="17">
        <v>8679</v>
      </c>
      <c r="AJ1261" s="17">
        <v>0</v>
      </c>
      <c r="AL1261" s="17">
        <v>0</v>
      </c>
      <c r="AN1261" s="17">
        <v>0</v>
      </c>
      <c r="AP1261" s="172">
        <v>0</v>
      </c>
      <c r="AR1261" s="17">
        <v>124899</v>
      </c>
      <c r="AT1261" s="17">
        <v>1470529</v>
      </c>
      <c r="AV1261" s="185">
        <v>0</v>
      </c>
      <c r="AW1261" s="1" t="s">
        <v>5655</v>
      </c>
      <c r="AX1261" s="1" t="str">
        <f t="shared" si="19"/>
        <v>No</v>
      </c>
    </row>
    <row r="1262" spans="1:50" x14ac:dyDescent="0.2">
      <c r="A1262" s="1" t="s">
        <v>871</v>
      </c>
      <c r="B1262" s="1" t="s">
        <v>872</v>
      </c>
      <c r="C1262" s="1" t="s">
        <v>20</v>
      </c>
      <c r="D1262" s="174">
        <v>9061</v>
      </c>
      <c r="E1262" s="177">
        <v>90061</v>
      </c>
      <c r="F1262" s="1" t="s">
        <v>196</v>
      </c>
      <c r="G1262" s="1" t="s">
        <v>192</v>
      </c>
      <c r="H1262" s="17">
        <v>116719</v>
      </c>
      <c r="I1262" s="12">
        <v>34</v>
      </c>
      <c r="J1262" s="1" t="s">
        <v>11</v>
      </c>
      <c r="K1262" s="1" t="s">
        <v>12</v>
      </c>
      <c r="L1262" s="4">
        <v>14</v>
      </c>
      <c r="N1262" s="186">
        <v>0</v>
      </c>
      <c r="P1262" s="14">
        <v>11.7758</v>
      </c>
      <c r="R1262" s="14">
        <v>2.9984000000000002</v>
      </c>
      <c r="T1262" s="14">
        <v>16.502600000000001</v>
      </c>
      <c r="V1262" s="17">
        <v>545636</v>
      </c>
      <c r="X1262" s="17">
        <v>620586</v>
      </c>
      <c r="Z1262" s="17">
        <v>583656</v>
      </c>
      <c r="AB1262" s="17">
        <v>36930</v>
      </c>
      <c r="AD1262" s="17">
        <v>51965</v>
      </c>
      <c r="AF1262" s="17">
        <v>49564</v>
      </c>
      <c r="AH1262" s="17">
        <v>2401</v>
      </c>
      <c r="AJ1262" s="17">
        <v>0</v>
      </c>
      <c r="AL1262" s="17">
        <v>0</v>
      </c>
      <c r="AN1262" s="17">
        <v>0</v>
      </c>
      <c r="AP1262" s="172">
        <v>0</v>
      </c>
      <c r="AR1262" s="17">
        <v>817937</v>
      </c>
      <c r="AT1262" s="17">
        <v>2452542</v>
      </c>
      <c r="AV1262" s="185">
        <v>82.2</v>
      </c>
      <c r="AW1262" s="1" t="s">
        <v>5655</v>
      </c>
      <c r="AX1262" s="1" t="str">
        <f t="shared" si="19"/>
        <v>No</v>
      </c>
    </row>
    <row r="1263" spans="1:50" x14ac:dyDescent="0.2">
      <c r="A1263" s="1" t="s">
        <v>2109</v>
      </c>
      <c r="B1263" s="1" t="s">
        <v>2110</v>
      </c>
      <c r="C1263" s="1" t="s">
        <v>88</v>
      </c>
      <c r="D1263" s="174" t="s">
        <v>2111</v>
      </c>
      <c r="E1263" s="177" t="s">
        <v>2112</v>
      </c>
      <c r="F1263" s="1" t="s">
        <v>196</v>
      </c>
      <c r="G1263" s="1" t="s">
        <v>229</v>
      </c>
      <c r="H1263" s="17">
        <v>0</v>
      </c>
      <c r="I1263" s="12">
        <v>34</v>
      </c>
      <c r="J1263" s="1" t="s">
        <v>10</v>
      </c>
      <c r="K1263" s="1" t="s">
        <v>8</v>
      </c>
      <c r="L1263" s="4">
        <v>34</v>
      </c>
      <c r="N1263" s="186">
        <v>0</v>
      </c>
      <c r="P1263" s="14">
        <v>20.596699999999998</v>
      </c>
      <c r="R1263" s="14">
        <v>0</v>
      </c>
      <c r="T1263" s="14">
        <v>1.2628999999999999</v>
      </c>
      <c r="V1263" s="17">
        <v>0</v>
      </c>
      <c r="X1263" s="17">
        <v>0</v>
      </c>
      <c r="Z1263" s="17">
        <v>1040401</v>
      </c>
      <c r="AB1263" s="17">
        <v>0</v>
      </c>
      <c r="AD1263" s="17">
        <v>0</v>
      </c>
      <c r="AF1263" s="17">
        <v>50513</v>
      </c>
      <c r="AH1263" s="17">
        <v>0</v>
      </c>
      <c r="AJ1263" s="17">
        <v>0</v>
      </c>
      <c r="AL1263" s="17">
        <v>0</v>
      </c>
      <c r="AN1263" s="17">
        <v>0</v>
      </c>
      <c r="AP1263" s="172">
        <v>0</v>
      </c>
      <c r="AR1263" s="17">
        <v>63794</v>
      </c>
      <c r="AT1263" s="17">
        <v>0</v>
      </c>
      <c r="AV1263" s="185">
        <v>0</v>
      </c>
      <c r="AW1263" s="1" t="s">
        <v>5655</v>
      </c>
      <c r="AX1263" s="1" t="str">
        <f t="shared" si="19"/>
        <v>No</v>
      </c>
    </row>
    <row r="1264" spans="1:50" x14ac:dyDescent="0.2">
      <c r="A1264" s="1" t="s">
        <v>5519</v>
      </c>
      <c r="B1264" s="1" t="s">
        <v>5628</v>
      </c>
      <c r="C1264" s="1" t="s">
        <v>56</v>
      </c>
      <c r="E1264" s="177" t="s">
        <v>5518</v>
      </c>
      <c r="F1264" s="1" t="s">
        <v>196</v>
      </c>
      <c r="G1264" s="1" t="s">
        <v>229</v>
      </c>
      <c r="H1264" s="17">
        <v>0</v>
      </c>
      <c r="I1264" s="12">
        <v>34</v>
      </c>
      <c r="J1264" s="1" t="s">
        <v>10</v>
      </c>
      <c r="K1264" s="1" t="s">
        <v>8</v>
      </c>
      <c r="L1264" s="4">
        <v>29</v>
      </c>
      <c r="N1264" s="186">
        <v>0</v>
      </c>
      <c r="P1264" s="14">
        <v>15.0725</v>
      </c>
      <c r="R1264" s="14">
        <v>0</v>
      </c>
      <c r="T1264" s="14">
        <v>4.7675999999999998</v>
      </c>
      <c r="V1264" s="17">
        <v>0</v>
      </c>
      <c r="X1264" s="17">
        <v>0</v>
      </c>
      <c r="Z1264" s="17">
        <v>627786</v>
      </c>
      <c r="AB1264" s="17">
        <v>0</v>
      </c>
      <c r="AD1264" s="17">
        <v>0</v>
      </c>
      <c r="AF1264" s="17">
        <v>41651</v>
      </c>
      <c r="AH1264" s="17">
        <v>0</v>
      </c>
      <c r="AJ1264" s="17">
        <v>0</v>
      </c>
      <c r="AL1264" s="17">
        <v>0</v>
      </c>
      <c r="AN1264" s="17">
        <v>0</v>
      </c>
      <c r="AP1264" s="172">
        <v>0</v>
      </c>
      <c r="AR1264" s="17">
        <v>198576</v>
      </c>
      <c r="AT1264" s="17">
        <v>0</v>
      </c>
      <c r="AV1264" s="185">
        <v>0</v>
      </c>
      <c r="AW1264" s="1" t="s">
        <v>5655</v>
      </c>
      <c r="AX1264" s="1" t="str">
        <f t="shared" si="19"/>
        <v>No</v>
      </c>
    </row>
    <row r="1265" spans="1:50" x14ac:dyDescent="0.2">
      <c r="A1265" s="1" t="s">
        <v>1246</v>
      </c>
      <c r="B1265" s="1" t="s">
        <v>1247</v>
      </c>
      <c r="C1265" s="1" t="s">
        <v>20</v>
      </c>
      <c r="D1265" s="174">
        <v>9229</v>
      </c>
      <c r="E1265" s="177">
        <v>90229</v>
      </c>
      <c r="F1265" s="1" t="s">
        <v>196</v>
      </c>
      <c r="G1265" s="1" t="s">
        <v>192</v>
      </c>
      <c r="H1265" s="17">
        <v>1723634</v>
      </c>
      <c r="I1265" s="12">
        <v>34</v>
      </c>
      <c r="J1265" s="1" t="s">
        <v>22</v>
      </c>
      <c r="K1265" s="1" t="s">
        <v>8</v>
      </c>
      <c r="L1265" s="4">
        <v>12</v>
      </c>
      <c r="N1265" s="186">
        <v>0</v>
      </c>
      <c r="P1265" s="14">
        <v>30.69</v>
      </c>
      <c r="R1265" s="14">
        <v>31.0031</v>
      </c>
      <c r="T1265" s="14">
        <v>16.323599999999999</v>
      </c>
      <c r="V1265" s="17">
        <v>336049</v>
      </c>
      <c r="X1265" s="17">
        <v>423828</v>
      </c>
      <c r="Z1265" s="17">
        <v>274399</v>
      </c>
      <c r="AB1265" s="17">
        <v>149429</v>
      </c>
      <c r="AD1265" s="17">
        <v>16029</v>
      </c>
      <c r="AF1265" s="17">
        <v>8941</v>
      </c>
      <c r="AH1265" s="17">
        <v>7088</v>
      </c>
      <c r="AJ1265" s="17">
        <v>0</v>
      </c>
      <c r="AL1265" s="17">
        <v>0</v>
      </c>
      <c r="AN1265" s="17">
        <v>0</v>
      </c>
      <c r="AP1265" s="172">
        <v>0</v>
      </c>
      <c r="AR1265" s="17">
        <v>145949</v>
      </c>
      <c r="AT1265" s="17">
        <v>4524872</v>
      </c>
      <c r="AV1265" s="185">
        <v>110</v>
      </c>
      <c r="AW1265" s="1" t="s">
        <v>5655</v>
      </c>
      <c r="AX1265" s="1" t="str">
        <f t="shared" si="19"/>
        <v>No</v>
      </c>
    </row>
    <row r="1266" spans="1:50" x14ac:dyDescent="0.2">
      <c r="A1266" s="1" t="s">
        <v>6088</v>
      </c>
      <c r="B1266" s="1" t="s">
        <v>276</v>
      </c>
      <c r="C1266" s="1" t="s">
        <v>81</v>
      </c>
      <c r="D1266" s="174">
        <v>3011</v>
      </c>
      <c r="E1266" s="177">
        <v>30011</v>
      </c>
      <c r="F1266" s="1" t="s">
        <v>196</v>
      </c>
      <c r="G1266" s="1" t="s">
        <v>192</v>
      </c>
      <c r="H1266" s="17">
        <v>79930</v>
      </c>
      <c r="I1266" s="12">
        <v>34</v>
      </c>
      <c r="J1266" s="1" t="s">
        <v>10</v>
      </c>
      <c r="K1266" s="1" t="s">
        <v>12</v>
      </c>
      <c r="L1266" s="4">
        <v>12</v>
      </c>
      <c r="N1266" s="186">
        <v>0</v>
      </c>
      <c r="P1266" s="14">
        <v>12.863099999999999</v>
      </c>
      <c r="R1266" s="14">
        <v>5.2666000000000004</v>
      </c>
      <c r="T1266" s="14">
        <v>3.0116000000000001</v>
      </c>
      <c r="V1266" s="17">
        <v>0</v>
      </c>
      <c r="X1266" s="17">
        <v>62365</v>
      </c>
      <c r="Z1266" s="17">
        <v>50938</v>
      </c>
      <c r="AB1266" s="17">
        <v>11427</v>
      </c>
      <c r="AD1266" s="17">
        <v>4595</v>
      </c>
      <c r="AF1266" s="17">
        <v>3960</v>
      </c>
      <c r="AH1266" s="17">
        <v>635</v>
      </c>
      <c r="AJ1266" s="17">
        <v>0</v>
      </c>
      <c r="AL1266" s="17">
        <v>0</v>
      </c>
      <c r="AN1266" s="17">
        <v>0</v>
      </c>
      <c r="AP1266" s="172">
        <v>0</v>
      </c>
      <c r="AR1266" s="17">
        <v>11926</v>
      </c>
      <c r="AT1266" s="17">
        <v>62810</v>
      </c>
      <c r="AV1266" s="185">
        <v>0</v>
      </c>
      <c r="AW1266" s="1" t="s">
        <v>5655</v>
      </c>
      <c r="AX1266" s="1" t="str">
        <f t="shared" si="19"/>
        <v>No</v>
      </c>
    </row>
    <row r="1267" spans="1:50" x14ac:dyDescent="0.2">
      <c r="A1267" s="1" t="s">
        <v>295</v>
      </c>
      <c r="B1267" s="1" t="s">
        <v>296</v>
      </c>
      <c r="C1267" s="1" t="s">
        <v>81</v>
      </c>
      <c r="D1267" s="174">
        <v>3023</v>
      </c>
      <c r="E1267" s="177">
        <v>30023</v>
      </c>
      <c r="F1267" s="1" t="s">
        <v>196</v>
      </c>
      <c r="G1267" s="1" t="s">
        <v>192</v>
      </c>
      <c r="H1267" s="17">
        <v>1733853</v>
      </c>
      <c r="I1267" s="12">
        <v>34</v>
      </c>
      <c r="J1267" s="1" t="s">
        <v>11</v>
      </c>
      <c r="K1267" s="1" t="s">
        <v>8</v>
      </c>
      <c r="L1267" s="4">
        <v>18</v>
      </c>
      <c r="N1267" s="186">
        <v>0</v>
      </c>
      <c r="P1267" s="14">
        <v>17.049099999999999</v>
      </c>
      <c r="R1267" s="14">
        <v>11.9255</v>
      </c>
      <c r="T1267" s="14">
        <v>17.694500000000001</v>
      </c>
      <c r="V1267" s="17">
        <v>772513</v>
      </c>
      <c r="X1267" s="17">
        <v>1036348</v>
      </c>
      <c r="Z1267" s="17">
        <v>769700</v>
      </c>
      <c r="AB1267" s="17">
        <v>266648</v>
      </c>
      <c r="AD1267" s="17">
        <v>52158</v>
      </c>
      <c r="AF1267" s="17">
        <v>45146</v>
      </c>
      <c r="AH1267" s="17">
        <v>7012</v>
      </c>
      <c r="AJ1267" s="17">
        <v>0</v>
      </c>
      <c r="AL1267" s="17">
        <v>0</v>
      </c>
      <c r="AN1267" s="17">
        <v>0</v>
      </c>
      <c r="AP1267" s="172">
        <v>0</v>
      </c>
      <c r="AR1267" s="17">
        <v>798836</v>
      </c>
      <c r="AT1267" s="17">
        <v>9526532</v>
      </c>
      <c r="AV1267" s="185">
        <v>160.1</v>
      </c>
      <c r="AW1267" s="1" t="s">
        <v>5655</v>
      </c>
      <c r="AX1267" s="1" t="str">
        <f t="shared" si="19"/>
        <v>No</v>
      </c>
    </row>
    <row r="1268" spans="1:50" x14ac:dyDescent="0.2">
      <c r="A1268" s="1" t="s">
        <v>5668</v>
      </c>
      <c r="B1268" s="1" t="s">
        <v>388</v>
      </c>
      <c r="C1268" s="1" t="s">
        <v>20</v>
      </c>
      <c r="E1268" s="177">
        <v>99423</v>
      </c>
      <c r="F1268" s="1" t="s">
        <v>194</v>
      </c>
      <c r="G1268" s="1" t="s">
        <v>192</v>
      </c>
      <c r="H1268" s="17">
        <v>12150996</v>
      </c>
      <c r="I1268" s="12">
        <v>34</v>
      </c>
      <c r="J1268" s="1" t="s">
        <v>10</v>
      </c>
      <c r="K1268" s="1" t="s">
        <v>12</v>
      </c>
      <c r="L1268" s="4">
        <v>6</v>
      </c>
      <c r="N1268" s="186">
        <v>0</v>
      </c>
      <c r="P1268" s="14">
        <v>12.723000000000001</v>
      </c>
      <c r="R1268" s="14">
        <v>5.6207000000000003</v>
      </c>
      <c r="T1268" s="14">
        <v>4.1791999999999998</v>
      </c>
      <c r="V1268" s="17">
        <v>0</v>
      </c>
      <c r="X1268" s="17">
        <v>183626</v>
      </c>
      <c r="Z1268" s="17">
        <v>137434</v>
      </c>
      <c r="AB1268" s="17">
        <v>46192</v>
      </c>
      <c r="AD1268" s="17">
        <v>12920</v>
      </c>
      <c r="AF1268" s="17">
        <v>10802</v>
      </c>
      <c r="AH1268" s="17">
        <v>2118</v>
      </c>
      <c r="AJ1268" s="17">
        <v>0</v>
      </c>
      <c r="AL1268" s="17">
        <v>0</v>
      </c>
      <c r="AN1268" s="17">
        <v>0</v>
      </c>
      <c r="AP1268" s="172">
        <v>0</v>
      </c>
      <c r="AR1268" s="17">
        <v>45144</v>
      </c>
      <c r="AT1268" s="17">
        <v>253741</v>
      </c>
      <c r="AV1268" s="185">
        <v>0</v>
      </c>
      <c r="AW1268" s="1" t="s">
        <v>5655</v>
      </c>
      <c r="AX1268" s="1" t="str">
        <f t="shared" si="19"/>
        <v>No</v>
      </c>
    </row>
    <row r="1269" spans="1:50" x14ac:dyDescent="0.2">
      <c r="A1269" s="1" t="s">
        <v>1097</v>
      </c>
      <c r="B1269" s="1" t="s">
        <v>1098</v>
      </c>
      <c r="C1269" s="1" t="s">
        <v>18</v>
      </c>
      <c r="D1269" s="174">
        <v>9219</v>
      </c>
      <c r="E1269" s="177">
        <v>90219</v>
      </c>
      <c r="F1269" s="1" t="s">
        <v>196</v>
      </c>
      <c r="G1269" s="1" t="s">
        <v>192</v>
      </c>
      <c r="H1269" s="17">
        <v>71957</v>
      </c>
      <c r="I1269" s="12">
        <v>33</v>
      </c>
      <c r="J1269" s="1" t="s">
        <v>11</v>
      </c>
      <c r="K1269" s="1" t="s">
        <v>8</v>
      </c>
      <c r="L1269" s="4">
        <v>20</v>
      </c>
      <c r="N1269" s="186">
        <v>0</v>
      </c>
      <c r="P1269" s="14">
        <v>12.476599999999999</v>
      </c>
      <c r="R1269" s="14">
        <v>3.0808</v>
      </c>
      <c r="T1269" s="14">
        <v>32.541200000000003</v>
      </c>
      <c r="V1269" s="17">
        <v>940676</v>
      </c>
      <c r="X1269" s="17">
        <v>972026</v>
      </c>
      <c r="Z1269" s="17">
        <v>935755</v>
      </c>
      <c r="AB1269" s="17">
        <v>36271</v>
      </c>
      <c r="AD1269" s="17">
        <v>77494</v>
      </c>
      <c r="AF1269" s="17">
        <v>75001</v>
      </c>
      <c r="AH1269" s="17">
        <v>2493</v>
      </c>
      <c r="AJ1269" s="17">
        <v>0</v>
      </c>
      <c r="AL1269" s="17">
        <v>0</v>
      </c>
      <c r="AN1269" s="17">
        <v>0</v>
      </c>
      <c r="AP1269" s="172">
        <v>0</v>
      </c>
      <c r="AR1269" s="17">
        <v>2440622</v>
      </c>
      <c r="AT1269" s="17">
        <v>7519020</v>
      </c>
      <c r="AV1269" s="185">
        <v>73.7</v>
      </c>
      <c r="AW1269" s="1" t="s">
        <v>5655</v>
      </c>
      <c r="AX1269" s="1" t="str">
        <f t="shared" si="19"/>
        <v>No</v>
      </c>
    </row>
    <row r="1270" spans="1:50" x14ac:dyDescent="0.2">
      <c r="A1270" s="1" t="s">
        <v>6093</v>
      </c>
      <c r="B1270" s="1" t="s">
        <v>892</v>
      </c>
      <c r="C1270" s="1" t="s">
        <v>98</v>
      </c>
      <c r="D1270" s="174">
        <v>5161</v>
      </c>
      <c r="E1270" s="177">
        <v>50161</v>
      </c>
      <c r="F1270" s="1" t="s">
        <v>194</v>
      </c>
      <c r="G1270" s="1" t="s">
        <v>192</v>
      </c>
      <c r="H1270" s="17">
        <v>1376476</v>
      </c>
      <c r="I1270" s="12">
        <v>33</v>
      </c>
      <c r="J1270" s="1" t="s">
        <v>22</v>
      </c>
      <c r="K1270" s="1" t="s">
        <v>8</v>
      </c>
      <c r="L1270" s="4">
        <v>7</v>
      </c>
      <c r="N1270" s="186">
        <v>0</v>
      </c>
      <c r="P1270" s="14">
        <v>26.125699999999998</v>
      </c>
      <c r="R1270" s="14">
        <v>22.03</v>
      </c>
      <c r="T1270" s="14">
        <v>12.7971</v>
      </c>
      <c r="V1270" s="17">
        <v>185055</v>
      </c>
      <c r="X1270" s="17">
        <v>275932</v>
      </c>
      <c r="Z1270" s="17">
        <v>188131</v>
      </c>
      <c r="AB1270" s="17">
        <v>87801</v>
      </c>
      <c r="AD1270" s="17">
        <v>10107</v>
      </c>
      <c r="AF1270" s="17">
        <v>7201</v>
      </c>
      <c r="AH1270" s="17">
        <v>2906</v>
      </c>
      <c r="AJ1270" s="17">
        <v>0</v>
      </c>
      <c r="AL1270" s="17">
        <v>0</v>
      </c>
      <c r="AN1270" s="17">
        <v>0</v>
      </c>
      <c r="AP1270" s="172">
        <v>0</v>
      </c>
      <c r="AR1270" s="17">
        <v>92152</v>
      </c>
      <c r="AT1270" s="17">
        <v>2030109</v>
      </c>
      <c r="AV1270" s="185">
        <v>69</v>
      </c>
      <c r="AW1270" s="1" t="s">
        <v>5655</v>
      </c>
      <c r="AX1270" s="1" t="str">
        <f t="shared" si="19"/>
        <v>No</v>
      </c>
    </row>
    <row r="1271" spans="1:50" x14ac:dyDescent="0.2">
      <c r="A1271" s="1" t="s">
        <v>549</v>
      </c>
      <c r="B1271" s="1" t="s">
        <v>550</v>
      </c>
      <c r="C1271" s="1" t="s">
        <v>91</v>
      </c>
      <c r="D1271" s="174">
        <v>3076</v>
      </c>
      <c r="E1271" s="177">
        <v>30076</v>
      </c>
      <c r="F1271" s="1" t="s">
        <v>196</v>
      </c>
      <c r="G1271" s="1" t="s">
        <v>192</v>
      </c>
      <c r="H1271" s="17">
        <v>75689</v>
      </c>
      <c r="I1271" s="12">
        <v>33</v>
      </c>
      <c r="J1271" s="1" t="s">
        <v>11</v>
      </c>
      <c r="K1271" s="1" t="s">
        <v>12</v>
      </c>
      <c r="L1271" s="4">
        <v>9</v>
      </c>
      <c r="N1271" s="186">
        <v>0</v>
      </c>
      <c r="P1271" s="14">
        <v>8.7027000000000001</v>
      </c>
      <c r="R1271" s="14">
        <v>1.2886</v>
      </c>
      <c r="T1271" s="14">
        <v>57.0486</v>
      </c>
      <c r="V1271" s="17">
        <v>210445</v>
      </c>
      <c r="X1271" s="17">
        <v>210445</v>
      </c>
      <c r="Z1271" s="17">
        <v>200424</v>
      </c>
      <c r="AB1271" s="17">
        <v>10021</v>
      </c>
      <c r="AD1271" s="17">
        <v>24320</v>
      </c>
      <c r="AF1271" s="17">
        <v>23030</v>
      </c>
      <c r="AH1271" s="17">
        <v>1290</v>
      </c>
      <c r="AJ1271" s="17">
        <v>0</v>
      </c>
      <c r="AL1271" s="17">
        <v>0</v>
      </c>
      <c r="AN1271" s="17">
        <v>0</v>
      </c>
      <c r="AP1271" s="172">
        <v>0</v>
      </c>
      <c r="AR1271" s="17">
        <v>1313830</v>
      </c>
      <c r="AT1271" s="17">
        <v>1692958</v>
      </c>
      <c r="AV1271" s="185">
        <v>36</v>
      </c>
      <c r="AW1271" s="1" t="s">
        <v>5655</v>
      </c>
      <c r="AX1271" s="1" t="str">
        <f t="shared" si="19"/>
        <v>No</v>
      </c>
    </row>
    <row r="1272" spans="1:50" x14ac:dyDescent="0.2">
      <c r="A1272" s="1" t="s">
        <v>6094</v>
      </c>
      <c r="B1272" s="1" t="s">
        <v>327</v>
      </c>
      <c r="C1272" s="1" t="s">
        <v>37</v>
      </c>
      <c r="D1272" s="174">
        <v>4097</v>
      </c>
      <c r="E1272" s="177">
        <v>40097</v>
      </c>
      <c r="F1272" s="1" t="s">
        <v>239</v>
      </c>
      <c r="G1272" s="1" t="s">
        <v>192</v>
      </c>
      <c r="H1272" s="17">
        <v>376047</v>
      </c>
      <c r="I1272" s="12">
        <v>33</v>
      </c>
      <c r="J1272" s="1" t="s">
        <v>11</v>
      </c>
      <c r="K1272" s="1" t="s">
        <v>8</v>
      </c>
      <c r="L1272" s="4">
        <v>9</v>
      </c>
      <c r="N1272" s="186">
        <v>0</v>
      </c>
      <c r="P1272" s="14">
        <v>15.675599999999999</v>
      </c>
      <c r="R1272" s="14">
        <v>5.7355999999999998</v>
      </c>
      <c r="T1272" s="14">
        <v>13.0543</v>
      </c>
      <c r="V1272" s="17">
        <v>524600</v>
      </c>
      <c r="X1272" s="17">
        <v>538475</v>
      </c>
      <c r="Z1272" s="17">
        <v>521386</v>
      </c>
      <c r="AB1272" s="17">
        <v>17089</v>
      </c>
      <c r="AD1272" s="17">
        <v>34145</v>
      </c>
      <c r="AF1272" s="17">
        <v>33261</v>
      </c>
      <c r="AH1272" s="17">
        <v>884</v>
      </c>
      <c r="AJ1272" s="17">
        <v>0</v>
      </c>
      <c r="AL1272" s="17">
        <v>0</v>
      </c>
      <c r="AN1272" s="17">
        <v>0</v>
      </c>
      <c r="AP1272" s="172">
        <v>0</v>
      </c>
      <c r="AR1272" s="17">
        <v>434198</v>
      </c>
      <c r="AT1272" s="17">
        <v>2490404</v>
      </c>
      <c r="AV1272" s="185">
        <v>113.5</v>
      </c>
      <c r="AW1272" s="1" t="s">
        <v>5655</v>
      </c>
      <c r="AX1272" s="1" t="str">
        <f t="shared" si="19"/>
        <v>No</v>
      </c>
    </row>
    <row r="1273" spans="1:50" x14ac:dyDescent="0.2">
      <c r="A1273" s="1" t="s">
        <v>2903</v>
      </c>
      <c r="B1273" s="1" t="s">
        <v>2904</v>
      </c>
      <c r="C1273" s="1" t="s">
        <v>56</v>
      </c>
      <c r="D1273" s="174" t="s">
        <v>2905</v>
      </c>
      <c r="E1273" s="177" t="s">
        <v>2906</v>
      </c>
      <c r="F1273" s="1" t="s">
        <v>196</v>
      </c>
      <c r="G1273" s="1" t="s">
        <v>229</v>
      </c>
      <c r="H1273" s="17">
        <v>0</v>
      </c>
      <c r="I1273" s="12">
        <v>33</v>
      </c>
      <c r="J1273" s="1" t="s">
        <v>10</v>
      </c>
      <c r="K1273" s="1" t="s">
        <v>8</v>
      </c>
      <c r="L1273" s="4">
        <v>33</v>
      </c>
      <c r="N1273" s="186">
        <v>0</v>
      </c>
      <c r="P1273" s="14">
        <v>13.8368</v>
      </c>
      <c r="R1273" s="14">
        <v>0</v>
      </c>
      <c r="T1273" s="14">
        <v>3.9359999999999999</v>
      </c>
      <c r="V1273" s="17">
        <v>0</v>
      </c>
      <c r="X1273" s="17">
        <v>0</v>
      </c>
      <c r="Z1273" s="17">
        <v>586722</v>
      </c>
      <c r="AB1273" s="17">
        <v>0</v>
      </c>
      <c r="AD1273" s="17">
        <v>0</v>
      </c>
      <c r="AF1273" s="17">
        <v>42403</v>
      </c>
      <c r="AH1273" s="17">
        <v>0</v>
      </c>
      <c r="AJ1273" s="17">
        <v>0</v>
      </c>
      <c r="AL1273" s="17">
        <v>0</v>
      </c>
      <c r="AN1273" s="17">
        <v>0</v>
      </c>
      <c r="AP1273" s="172">
        <v>0</v>
      </c>
      <c r="AR1273" s="17">
        <v>166899</v>
      </c>
      <c r="AT1273" s="17">
        <v>0</v>
      </c>
      <c r="AV1273" s="185">
        <v>0</v>
      </c>
      <c r="AW1273" s="1" t="s">
        <v>5655</v>
      </c>
      <c r="AX1273" s="1" t="str">
        <f t="shared" si="19"/>
        <v>No</v>
      </c>
    </row>
    <row r="1274" spans="1:50" x14ac:dyDescent="0.2">
      <c r="A1274" s="1" t="s">
        <v>1097</v>
      </c>
      <c r="B1274" s="1" t="s">
        <v>1098</v>
      </c>
      <c r="C1274" s="1" t="s">
        <v>18</v>
      </c>
      <c r="D1274" s="174">
        <v>9219</v>
      </c>
      <c r="E1274" s="177">
        <v>90219</v>
      </c>
      <c r="F1274" s="1" t="s">
        <v>196</v>
      </c>
      <c r="G1274" s="1" t="s">
        <v>192</v>
      </c>
      <c r="H1274" s="17">
        <v>71957</v>
      </c>
      <c r="I1274" s="12">
        <v>33</v>
      </c>
      <c r="J1274" s="1" t="s">
        <v>10</v>
      </c>
      <c r="K1274" s="1" t="s">
        <v>8</v>
      </c>
      <c r="L1274" s="4">
        <v>7</v>
      </c>
      <c r="N1274" s="186">
        <v>0</v>
      </c>
      <c r="P1274" s="14">
        <v>14.317399999999999</v>
      </c>
      <c r="R1274" s="14">
        <v>5.4737999999999998</v>
      </c>
      <c r="T1274" s="14">
        <v>3.2631999999999999</v>
      </c>
      <c r="V1274" s="17">
        <v>0</v>
      </c>
      <c r="X1274" s="17">
        <v>114203</v>
      </c>
      <c r="Z1274" s="17">
        <v>102212</v>
      </c>
      <c r="AB1274" s="17">
        <v>11991</v>
      </c>
      <c r="AD1274" s="17">
        <v>7810</v>
      </c>
      <c r="AF1274" s="17">
        <v>7139</v>
      </c>
      <c r="AH1274" s="17">
        <v>671</v>
      </c>
      <c r="AJ1274" s="17">
        <v>0</v>
      </c>
      <c r="AL1274" s="17">
        <v>0</v>
      </c>
      <c r="AN1274" s="17">
        <v>0</v>
      </c>
      <c r="AP1274" s="172">
        <v>0</v>
      </c>
      <c r="AR1274" s="17">
        <v>23296</v>
      </c>
      <c r="AT1274" s="17">
        <v>127517</v>
      </c>
      <c r="AV1274" s="185">
        <v>0</v>
      </c>
      <c r="AW1274" s="1" t="s">
        <v>5655</v>
      </c>
      <c r="AX1274" s="1" t="str">
        <f t="shared" si="19"/>
        <v>No</v>
      </c>
    </row>
    <row r="1275" spans="1:50" x14ac:dyDescent="0.2">
      <c r="A1275" s="1" t="s">
        <v>6092</v>
      </c>
      <c r="B1275" s="1" t="s">
        <v>891</v>
      </c>
      <c r="C1275" s="1" t="s">
        <v>98</v>
      </c>
      <c r="D1275" s="174">
        <v>5160</v>
      </c>
      <c r="E1275" s="177">
        <v>50160</v>
      </c>
      <c r="F1275" s="1" t="s">
        <v>194</v>
      </c>
      <c r="G1275" s="1" t="s">
        <v>192</v>
      </c>
      <c r="H1275" s="17">
        <v>1376476</v>
      </c>
      <c r="I1275" s="12">
        <v>33</v>
      </c>
      <c r="J1275" s="1" t="s">
        <v>10</v>
      </c>
      <c r="K1275" s="1" t="s">
        <v>12</v>
      </c>
      <c r="L1275" s="4">
        <v>25</v>
      </c>
      <c r="N1275" s="186">
        <v>0</v>
      </c>
      <c r="P1275" s="14">
        <v>21.116800000000001</v>
      </c>
      <c r="R1275" s="14">
        <v>10.8535</v>
      </c>
      <c r="T1275" s="14">
        <v>1.7647999999999999</v>
      </c>
      <c r="V1275" s="17">
        <v>0</v>
      </c>
      <c r="X1275" s="17">
        <v>1230547</v>
      </c>
      <c r="Z1275" s="17">
        <v>1098413</v>
      </c>
      <c r="AB1275" s="17">
        <v>132134</v>
      </c>
      <c r="AD1275" s="17">
        <v>58471</v>
      </c>
      <c r="AF1275" s="17">
        <v>52016</v>
      </c>
      <c r="AH1275" s="17">
        <v>6455</v>
      </c>
      <c r="AJ1275" s="17">
        <v>0</v>
      </c>
      <c r="AL1275" s="17">
        <v>0</v>
      </c>
      <c r="AN1275" s="17">
        <v>0</v>
      </c>
      <c r="AP1275" s="172">
        <v>0</v>
      </c>
      <c r="AR1275" s="17">
        <v>91797</v>
      </c>
      <c r="AT1275" s="17">
        <v>996316</v>
      </c>
      <c r="AV1275" s="185">
        <v>0</v>
      </c>
      <c r="AW1275" s="1" t="s">
        <v>5655</v>
      </c>
      <c r="AX1275" s="1" t="str">
        <f t="shared" si="19"/>
        <v>No</v>
      </c>
    </row>
    <row r="1276" spans="1:50" x14ac:dyDescent="0.2">
      <c r="A1276" s="1" t="s">
        <v>802</v>
      </c>
      <c r="B1276" s="1" t="s">
        <v>803</v>
      </c>
      <c r="C1276" s="1" t="s">
        <v>99</v>
      </c>
      <c r="D1276" s="174">
        <v>3002</v>
      </c>
      <c r="E1276" s="177">
        <v>30002</v>
      </c>
      <c r="F1276" s="1" t="s">
        <v>196</v>
      </c>
      <c r="G1276" s="1" t="s">
        <v>192</v>
      </c>
      <c r="H1276" s="17">
        <v>202637</v>
      </c>
      <c r="I1276" s="12">
        <v>33</v>
      </c>
      <c r="J1276" s="1" t="s">
        <v>11</v>
      </c>
      <c r="K1276" s="1" t="s">
        <v>8</v>
      </c>
      <c r="L1276" s="4">
        <v>23</v>
      </c>
      <c r="N1276" s="186">
        <v>0</v>
      </c>
      <c r="P1276" s="14">
        <v>15.19</v>
      </c>
      <c r="R1276" s="14">
        <v>5.52</v>
      </c>
      <c r="T1276" s="14">
        <v>14.9292</v>
      </c>
      <c r="V1276" s="17">
        <v>881721</v>
      </c>
      <c r="X1276" s="17">
        <v>918431</v>
      </c>
      <c r="Z1276" s="17">
        <v>880808</v>
      </c>
      <c r="AB1276" s="17">
        <v>37623</v>
      </c>
      <c r="AD1276" s="17">
        <v>60013</v>
      </c>
      <c r="AF1276" s="17">
        <v>57986</v>
      </c>
      <c r="AH1276" s="17">
        <v>2027</v>
      </c>
      <c r="AJ1276" s="17">
        <v>0</v>
      </c>
      <c r="AL1276" s="17">
        <v>0</v>
      </c>
      <c r="AN1276" s="17">
        <v>0</v>
      </c>
      <c r="AP1276" s="172">
        <v>0</v>
      </c>
      <c r="AR1276" s="17">
        <v>865683</v>
      </c>
      <c r="AT1276" s="17">
        <v>4778570</v>
      </c>
      <c r="AV1276" s="185">
        <v>289</v>
      </c>
      <c r="AW1276" s="1" t="s">
        <v>5655</v>
      </c>
      <c r="AX1276" s="1" t="str">
        <f t="shared" si="19"/>
        <v>No</v>
      </c>
    </row>
    <row r="1277" spans="1:50" x14ac:dyDescent="0.2">
      <c r="A1277" s="1" t="s">
        <v>549</v>
      </c>
      <c r="B1277" s="1" t="s">
        <v>550</v>
      </c>
      <c r="C1277" s="1" t="s">
        <v>91</v>
      </c>
      <c r="D1277" s="174">
        <v>3076</v>
      </c>
      <c r="E1277" s="177">
        <v>30076</v>
      </c>
      <c r="F1277" s="1" t="s">
        <v>196</v>
      </c>
      <c r="G1277" s="1" t="s">
        <v>192</v>
      </c>
      <c r="H1277" s="17">
        <v>75689</v>
      </c>
      <c r="I1277" s="12">
        <v>33</v>
      </c>
      <c r="J1277" s="1" t="s">
        <v>11</v>
      </c>
      <c r="K1277" s="1" t="s">
        <v>8</v>
      </c>
      <c r="L1277" s="4">
        <v>20</v>
      </c>
      <c r="N1277" s="186">
        <v>0</v>
      </c>
      <c r="P1277" s="14">
        <v>16.589200000000002</v>
      </c>
      <c r="R1277" s="14">
        <v>4.3788</v>
      </c>
      <c r="T1277" s="14">
        <v>13.8672</v>
      </c>
      <c r="V1277" s="17">
        <v>1112978</v>
      </c>
      <c r="X1277" s="17">
        <v>1103804</v>
      </c>
      <c r="Z1277" s="17">
        <v>1042598</v>
      </c>
      <c r="AB1277" s="17">
        <v>61206</v>
      </c>
      <c r="AD1277" s="17">
        <v>65661</v>
      </c>
      <c r="AF1277" s="17">
        <v>62848</v>
      </c>
      <c r="AH1277" s="17">
        <v>2813</v>
      </c>
      <c r="AJ1277" s="17">
        <v>0</v>
      </c>
      <c r="AL1277" s="17">
        <v>0</v>
      </c>
      <c r="AN1277" s="17">
        <v>0</v>
      </c>
      <c r="AP1277" s="172">
        <v>0</v>
      </c>
      <c r="AR1277" s="17">
        <v>871524</v>
      </c>
      <c r="AT1277" s="17">
        <v>3816216</v>
      </c>
      <c r="AV1277" s="185">
        <v>270</v>
      </c>
      <c r="AW1277" s="1" t="s">
        <v>5655</v>
      </c>
      <c r="AX1277" s="1" t="str">
        <f t="shared" si="19"/>
        <v>No</v>
      </c>
    </row>
    <row r="1278" spans="1:50" x14ac:dyDescent="0.2">
      <c r="A1278" s="1" t="s">
        <v>6094</v>
      </c>
      <c r="B1278" s="1" t="s">
        <v>327</v>
      </c>
      <c r="C1278" s="1" t="s">
        <v>37</v>
      </c>
      <c r="D1278" s="174">
        <v>4097</v>
      </c>
      <c r="E1278" s="177">
        <v>40097</v>
      </c>
      <c r="F1278" s="1" t="s">
        <v>239</v>
      </c>
      <c r="G1278" s="1" t="s">
        <v>192</v>
      </c>
      <c r="H1278" s="17">
        <v>376047</v>
      </c>
      <c r="I1278" s="12">
        <v>33</v>
      </c>
      <c r="J1278" s="1" t="s">
        <v>10</v>
      </c>
      <c r="K1278" s="1" t="s">
        <v>8</v>
      </c>
      <c r="L1278" s="4">
        <v>24</v>
      </c>
      <c r="N1278" s="186">
        <v>0</v>
      </c>
      <c r="P1278" s="14">
        <v>15.264699999999999</v>
      </c>
      <c r="R1278" s="14">
        <v>9.2322000000000006</v>
      </c>
      <c r="T1278" s="14">
        <v>2.8788</v>
      </c>
      <c r="V1278" s="17">
        <v>0</v>
      </c>
      <c r="X1278" s="17">
        <v>600157</v>
      </c>
      <c r="Z1278" s="17">
        <v>546048</v>
      </c>
      <c r="AB1278" s="17">
        <v>54109</v>
      </c>
      <c r="AD1278" s="17">
        <v>38091</v>
      </c>
      <c r="AF1278" s="17">
        <v>35772</v>
      </c>
      <c r="AH1278" s="17">
        <v>2319</v>
      </c>
      <c r="AJ1278" s="17">
        <v>0</v>
      </c>
      <c r="AL1278" s="17">
        <v>0</v>
      </c>
      <c r="AN1278" s="17">
        <v>0</v>
      </c>
      <c r="AP1278" s="172">
        <v>0</v>
      </c>
      <c r="AR1278" s="17">
        <v>102979</v>
      </c>
      <c r="AT1278" s="17">
        <v>950726</v>
      </c>
      <c r="AV1278" s="185">
        <v>0</v>
      </c>
      <c r="AW1278" s="1" t="s">
        <v>5655</v>
      </c>
      <c r="AX1278" s="1" t="str">
        <f t="shared" si="19"/>
        <v>No</v>
      </c>
    </row>
    <row r="1279" spans="1:50" x14ac:dyDescent="0.2">
      <c r="A1279" s="1" t="s">
        <v>6095</v>
      </c>
      <c r="B1279" s="1" t="s">
        <v>3360</v>
      </c>
      <c r="C1279" s="1" t="s">
        <v>45</v>
      </c>
      <c r="D1279" s="174" t="s">
        <v>3361</v>
      </c>
      <c r="E1279" s="177" t="s">
        <v>3362</v>
      </c>
      <c r="F1279" s="1" t="s">
        <v>194</v>
      </c>
      <c r="G1279" s="1" t="s">
        <v>229</v>
      </c>
      <c r="H1279" s="17">
        <v>0</v>
      </c>
      <c r="I1279" s="12">
        <v>33</v>
      </c>
      <c r="J1279" s="1" t="s">
        <v>10</v>
      </c>
      <c r="K1279" s="1" t="s">
        <v>8</v>
      </c>
      <c r="L1279" s="4">
        <v>33</v>
      </c>
      <c r="N1279" s="186">
        <v>0</v>
      </c>
      <c r="P1279" s="14">
        <v>12.988099999999999</v>
      </c>
      <c r="R1279" s="14">
        <v>0</v>
      </c>
      <c r="T1279" s="14">
        <v>2.3578000000000001</v>
      </c>
      <c r="V1279" s="17">
        <v>0</v>
      </c>
      <c r="X1279" s="17">
        <v>0</v>
      </c>
      <c r="Z1279" s="17">
        <v>621259</v>
      </c>
      <c r="AB1279" s="17">
        <v>0</v>
      </c>
      <c r="AD1279" s="17">
        <v>0</v>
      </c>
      <c r="AF1279" s="17">
        <v>47833</v>
      </c>
      <c r="AH1279" s="17">
        <v>0</v>
      </c>
      <c r="AJ1279" s="17">
        <v>0</v>
      </c>
      <c r="AL1279" s="17">
        <v>0</v>
      </c>
      <c r="AN1279" s="17">
        <v>0</v>
      </c>
      <c r="AP1279" s="172">
        <v>0</v>
      </c>
      <c r="AR1279" s="17">
        <v>112781</v>
      </c>
      <c r="AT1279" s="17">
        <v>0</v>
      </c>
      <c r="AV1279" s="185">
        <v>0</v>
      </c>
      <c r="AW1279" s="1" t="s">
        <v>5655</v>
      </c>
      <c r="AX1279" s="1" t="str">
        <f t="shared" si="19"/>
        <v>No</v>
      </c>
    </row>
    <row r="1280" spans="1:50" x14ac:dyDescent="0.2">
      <c r="A1280" s="1" t="s">
        <v>3424</v>
      </c>
      <c r="B1280" s="1" t="s">
        <v>1320</v>
      </c>
      <c r="C1280" s="1" t="s">
        <v>71</v>
      </c>
      <c r="D1280" s="174" t="s">
        <v>3425</v>
      </c>
      <c r="E1280" s="177">
        <v>60138</v>
      </c>
      <c r="F1280" s="1" t="s">
        <v>191</v>
      </c>
      <c r="G1280" s="1" t="s">
        <v>5273</v>
      </c>
      <c r="H1280" s="17">
        <v>89284</v>
      </c>
      <c r="I1280" s="12">
        <v>33</v>
      </c>
      <c r="J1280" s="1" t="s">
        <v>11</v>
      </c>
      <c r="K1280" s="1" t="s">
        <v>8</v>
      </c>
      <c r="L1280" s="4">
        <v>27</v>
      </c>
      <c r="N1280" s="186">
        <v>0</v>
      </c>
      <c r="P1280" s="14">
        <v>27.6142</v>
      </c>
      <c r="R1280" s="14">
        <v>0</v>
      </c>
      <c r="T1280" s="14">
        <v>5.7294</v>
      </c>
      <c r="V1280" s="17">
        <v>0</v>
      </c>
      <c r="X1280" s="17">
        <v>0</v>
      </c>
      <c r="Z1280" s="17">
        <v>1303335</v>
      </c>
      <c r="AB1280" s="17">
        <v>0</v>
      </c>
      <c r="AD1280" s="17">
        <v>0</v>
      </c>
      <c r="AF1280" s="17">
        <v>47198</v>
      </c>
      <c r="AH1280" s="17">
        <v>0</v>
      </c>
      <c r="AJ1280" s="17">
        <v>0</v>
      </c>
      <c r="AL1280" s="17">
        <v>0</v>
      </c>
      <c r="AN1280" s="17">
        <v>0</v>
      </c>
      <c r="AP1280" s="172">
        <v>0</v>
      </c>
      <c r="AR1280" s="17">
        <v>270417</v>
      </c>
      <c r="AT1280" s="17">
        <v>0</v>
      </c>
      <c r="AV1280" s="185">
        <v>0</v>
      </c>
      <c r="AW1280" s="1" t="s">
        <v>5655</v>
      </c>
      <c r="AX1280" s="1" t="str">
        <f t="shared" si="19"/>
        <v>No</v>
      </c>
    </row>
    <row r="1281" spans="1:50" x14ac:dyDescent="0.2">
      <c r="A1281" s="1" t="s">
        <v>1087</v>
      </c>
      <c r="B1281" s="1" t="s">
        <v>307</v>
      </c>
      <c r="C1281" s="1" t="s">
        <v>14</v>
      </c>
      <c r="D1281" s="174">
        <v>4169</v>
      </c>
      <c r="E1281" s="177">
        <v>40169</v>
      </c>
      <c r="F1281" s="1" t="s">
        <v>260</v>
      </c>
      <c r="G1281" s="1" t="s">
        <v>192</v>
      </c>
      <c r="H1281" s="17">
        <v>749495</v>
      </c>
      <c r="I1281" s="12">
        <v>33</v>
      </c>
      <c r="J1281" s="1" t="s">
        <v>13</v>
      </c>
      <c r="K1281" s="1" t="s">
        <v>12</v>
      </c>
      <c r="L1281" s="4">
        <v>33</v>
      </c>
      <c r="N1281" s="186">
        <v>0</v>
      </c>
      <c r="P1281" s="14">
        <v>49.023099999999999</v>
      </c>
      <c r="R1281" s="14">
        <v>54.970500000000001</v>
      </c>
      <c r="T1281" s="14">
        <v>4.3643000000000001</v>
      </c>
      <c r="V1281" s="17">
        <v>0</v>
      </c>
      <c r="X1281" s="17">
        <v>852316</v>
      </c>
      <c r="Z1281" s="17">
        <v>852316</v>
      </c>
      <c r="AB1281" s="17">
        <v>0</v>
      </c>
      <c r="AD1281" s="17">
        <v>17386</v>
      </c>
      <c r="AF1281" s="17">
        <v>17386</v>
      </c>
      <c r="AH1281" s="17">
        <v>0</v>
      </c>
      <c r="AJ1281" s="17">
        <v>0</v>
      </c>
      <c r="AL1281" s="17">
        <v>0</v>
      </c>
      <c r="AN1281" s="17">
        <v>0</v>
      </c>
      <c r="AP1281" s="172">
        <v>0</v>
      </c>
      <c r="AR1281" s="17">
        <v>75878</v>
      </c>
      <c r="AT1281" s="17">
        <v>4171055</v>
      </c>
      <c r="AV1281" s="185">
        <v>0</v>
      </c>
      <c r="AW1281" s="1" t="s">
        <v>5655</v>
      </c>
      <c r="AX1281" s="1" t="str">
        <f t="shared" si="19"/>
        <v>No</v>
      </c>
    </row>
    <row r="1282" spans="1:50" x14ac:dyDescent="0.2">
      <c r="A1282" s="1" t="s">
        <v>939</v>
      </c>
      <c r="B1282" s="1" t="s">
        <v>940</v>
      </c>
      <c r="C1282" s="1" t="s">
        <v>53</v>
      </c>
      <c r="D1282" s="174">
        <v>3096</v>
      </c>
      <c r="E1282" s="177">
        <v>30096</v>
      </c>
      <c r="F1282" s="1" t="s">
        <v>196</v>
      </c>
      <c r="G1282" s="1" t="s">
        <v>192</v>
      </c>
      <c r="H1282" s="17">
        <v>98081</v>
      </c>
      <c r="I1282" s="12">
        <v>33</v>
      </c>
      <c r="J1282" s="1" t="s">
        <v>11</v>
      </c>
      <c r="K1282" s="1" t="s">
        <v>8</v>
      </c>
      <c r="L1282" s="4">
        <v>15</v>
      </c>
      <c r="N1282" s="186">
        <v>0</v>
      </c>
      <c r="P1282" s="14">
        <v>27.048200000000001</v>
      </c>
      <c r="R1282" s="14">
        <v>25.951799999999999</v>
      </c>
      <c r="T1282" s="14">
        <v>5.6628999999999996</v>
      </c>
      <c r="V1282" s="17">
        <v>1343359</v>
      </c>
      <c r="X1282" s="17">
        <v>1331139</v>
      </c>
      <c r="Z1282" s="17">
        <v>1324822</v>
      </c>
      <c r="AB1282" s="17">
        <v>6317</v>
      </c>
      <c r="AD1282" s="17">
        <v>49504</v>
      </c>
      <c r="AF1282" s="17">
        <v>48980</v>
      </c>
      <c r="AH1282" s="17">
        <v>524</v>
      </c>
      <c r="AJ1282" s="17">
        <v>0</v>
      </c>
      <c r="AL1282" s="17">
        <v>0</v>
      </c>
      <c r="AN1282" s="17">
        <v>0</v>
      </c>
      <c r="AP1282" s="172">
        <v>0</v>
      </c>
      <c r="AR1282" s="17">
        <v>277371</v>
      </c>
      <c r="AT1282" s="17">
        <v>7198273</v>
      </c>
      <c r="AV1282" s="185">
        <v>682</v>
      </c>
      <c r="AW1282" s="1" t="s">
        <v>5655</v>
      </c>
      <c r="AX1282" s="1" t="str">
        <f t="shared" ref="AX1282:AX1345" si="20">IF(AW1282&amp;AU1282&amp;AS1282&amp;AQ1282&amp;AO1282&amp;AM1282&amp;AK1282&amp;AI1282&amp;AG1282&amp;AE1282&amp;AC1282&amp;AA1282&amp;Y1282&amp;W1282&amp;U1282&amp;S1282&amp;Q1282&amp;O1282&amp;M1282&lt;&gt;"","Yes","No")</f>
        <v>No</v>
      </c>
    </row>
    <row r="1283" spans="1:50" x14ac:dyDescent="0.2">
      <c r="A1283" s="1" t="s">
        <v>1097</v>
      </c>
      <c r="B1283" s="1" t="s">
        <v>1098</v>
      </c>
      <c r="C1283" s="1" t="s">
        <v>18</v>
      </c>
      <c r="D1283" s="174">
        <v>9219</v>
      </c>
      <c r="E1283" s="177">
        <v>90219</v>
      </c>
      <c r="F1283" s="1" t="s">
        <v>196</v>
      </c>
      <c r="G1283" s="1" t="s">
        <v>192</v>
      </c>
      <c r="H1283" s="17">
        <v>71957</v>
      </c>
      <c r="I1283" s="12">
        <v>33</v>
      </c>
      <c r="J1283" s="1" t="s">
        <v>13</v>
      </c>
      <c r="K1283" s="1" t="s">
        <v>12</v>
      </c>
      <c r="L1283" s="4">
        <v>6</v>
      </c>
      <c r="N1283" s="186">
        <v>0</v>
      </c>
      <c r="P1283" s="14">
        <v>57.8108</v>
      </c>
      <c r="R1283" s="14">
        <v>63.783000000000001</v>
      </c>
      <c r="T1283" s="14">
        <v>2.7172999999999998</v>
      </c>
      <c r="V1283" s="17">
        <v>0</v>
      </c>
      <c r="X1283" s="17">
        <v>157072</v>
      </c>
      <c r="Z1283" s="17">
        <v>157072</v>
      </c>
      <c r="AB1283" s="17">
        <v>0</v>
      </c>
      <c r="AD1283" s="17">
        <v>2717</v>
      </c>
      <c r="AF1283" s="17">
        <v>2717</v>
      </c>
      <c r="AH1283" s="17">
        <v>0</v>
      </c>
      <c r="AJ1283" s="17">
        <v>0</v>
      </c>
      <c r="AL1283" s="17">
        <v>0</v>
      </c>
      <c r="AN1283" s="17">
        <v>0</v>
      </c>
      <c r="AP1283" s="172">
        <v>0</v>
      </c>
      <c r="AR1283" s="17">
        <v>7383</v>
      </c>
      <c r="AT1283" s="17">
        <v>470910</v>
      </c>
      <c r="AV1283" s="185">
        <v>0</v>
      </c>
      <c r="AW1283" s="1" t="s">
        <v>5655</v>
      </c>
      <c r="AX1283" s="1" t="str">
        <f t="shared" si="20"/>
        <v>No</v>
      </c>
    </row>
    <row r="1284" spans="1:50" x14ac:dyDescent="0.2">
      <c r="A1284" s="1" t="s">
        <v>1602</v>
      </c>
      <c r="B1284" s="1" t="s">
        <v>1540</v>
      </c>
      <c r="C1284" s="1" t="s">
        <v>73</v>
      </c>
      <c r="D1284" s="174" t="s">
        <v>1603</v>
      </c>
      <c r="E1284" s="177" t="s">
        <v>1604</v>
      </c>
      <c r="F1284" s="1" t="s">
        <v>196</v>
      </c>
      <c r="G1284" s="1" t="s">
        <v>229</v>
      </c>
      <c r="H1284" s="17">
        <v>0</v>
      </c>
      <c r="I1284" s="12">
        <v>33</v>
      </c>
      <c r="J1284" s="1" t="s">
        <v>11</v>
      </c>
      <c r="K1284" s="1" t="s">
        <v>8</v>
      </c>
      <c r="L1284" s="4">
        <v>33</v>
      </c>
      <c r="N1284" s="186">
        <v>0</v>
      </c>
      <c r="P1284" s="14">
        <v>28.318000000000001</v>
      </c>
      <c r="R1284" s="14">
        <v>0</v>
      </c>
      <c r="T1284" s="14">
        <v>7.3788</v>
      </c>
      <c r="V1284" s="17">
        <v>0</v>
      </c>
      <c r="X1284" s="17">
        <v>0</v>
      </c>
      <c r="Z1284" s="17">
        <v>1005259</v>
      </c>
      <c r="AB1284" s="17">
        <v>0</v>
      </c>
      <c r="AD1284" s="17">
        <v>0</v>
      </c>
      <c r="AF1284" s="17">
        <v>35499</v>
      </c>
      <c r="AH1284" s="17">
        <v>0</v>
      </c>
      <c r="AJ1284" s="17">
        <v>0</v>
      </c>
      <c r="AL1284" s="17">
        <v>0</v>
      </c>
      <c r="AN1284" s="17">
        <v>0</v>
      </c>
      <c r="AP1284" s="172">
        <v>0</v>
      </c>
      <c r="AR1284" s="17">
        <v>261939</v>
      </c>
      <c r="AT1284" s="17">
        <v>0</v>
      </c>
      <c r="AV1284" s="185">
        <v>0</v>
      </c>
      <c r="AW1284" s="1" t="s">
        <v>5655</v>
      </c>
      <c r="AX1284" s="1" t="str">
        <f t="shared" si="20"/>
        <v>No</v>
      </c>
    </row>
    <row r="1285" spans="1:50" x14ac:dyDescent="0.2">
      <c r="A1285" s="1" t="s">
        <v>6093</v>
      </c>
      <c r="B1285" s="1" t="s">
        <v>892</v>
      </c>
      <c r="C1285" s="1" t="s">
        <v>98</v>
      </c>
      <c r="D1285" s="174">
        <v>5161</v>
      </c>
      <c r="E1285" s="177">
        <v>50161</v>
      </c>
      <c r="F1285" s="1" t="s">
        <v>194</v>
      </c>
      <c r="G1285" s="1" t="s">
        <v>192</v>
      </c>
      <c r="H1285" s="17">
        <v>1376476</v>
      </c>
      <c r="I1285" s="12">
        <v>33</v>
      </c>
      <c r="J1285" s="1" t="s">
        <v>10</v>
      </c>
      <c r="K1285" s="1" t="s">
        <v>12</v>
      </c>
      <c r="L1285" s="4">
        <v>26</v>
      </c>
      <c r="N1285" s="186">
        <v>0</v>
      </c>
      <c r="P1285" s="14">
        <v>20.3903</v>
      </c>
      <c r="R1285" s="14">
        <v>6.9907000000000004</v>
      </c>
      <c r="T1285" s="14">
        <v>2.0348999999999999</v>
      </c>
      <c r="V1285" s="17">
        <v>0</v>
      </c>
      <c r="X1285" s="17">
        <v>1219446</v>
      </c>
      <c r="Z1285" s="17">
        <v>1123628</v>
      </c>
      <c r="AB1285" s="17">
        <v>95818</v>
      </c>
      <c r="AD1285" s="17">
        <v>60730</v>
      </c>
      <c r="AF1285" s="17">
        <v>55106</v>
      </c>
      <c r="AH1285" s="17">
        <v>5624</v>
      </c>
      <c r="AJ1285" s="17">
        <v>0</v>
      </c>
      <c r="AL1285" s="17">
        <v>0</v>
      </c>
      <c r="AN1285" s="17">
        <v>0</v>
      </c>
      <c r="AP1285" s="172">
        <v>0</v>
      </c>
      <c r="AR1285" s="17">
        <v>112135</v>
      </c>
      <c r="AT1285" s="17">
        <v>783899</v>
      </c>
      <c r="AV1285" s="185">
        <v>0</v>
      </c>
      <c r="AW1285" s="1" t="s">
        <v>5655</v>
      </c>
      <c r="AX1285" s="1" t="str">
        <f t="shared" si="20"/>
        <v>No</v>
      </c>
    </row>
    <row r="1286" spans="1:50" x14ac:dyDescent="0.2">
      <c r="A1286" s="1" t="s">
        <v>6092</v>
      </c>
      <c r="B1286" s="1" t="s">
        <v>891</v>
      </c>
      <c r="C1286" s="1" t="s">
        <v>98</v>
      </c>
      <c r="D1286" s="174">
        <v>5160</v>
      </c>
      <c r="E1286" s="177">
        <v>50160</v>
      </c>
      <c r="F1286" s="1" t="s">
        <v>194</v>
      </c>
      <c r="G1286" s="1" t="s">
        <v>192</v>
      </c>
      <c r="H1286" s="17">
        <v>1376476</v>
      </c>
      <c r="I1286" s="12">
        <v>33</v>
      </c>
      <c r="J1286" s="1" t="s">
        <v>22</v>
      </c>
      <c r="K1286" s="1" t="s">
        <v>12</v>
      </c>
      <c r="L1286" s="4">
        <v>8</v>
      </c>
      <c r="N1286" s="186">
        <v>0</v>
      </c>
      <c r="P1286" s="14">
        <v>29.3538</v>
      </c>
      <c r="R1286" s="14">
        <v>30.3508</v>
      </c>
      <c r="T1286" s="14">
        <v>10.7143</v>
      </c>
      <c r="V1286" s="17">
        <v>227521</v>
      </c>
      <c r="X1286" s="17">
        <v>415405</v>
      </c>
      <c r="Z1286" s="17">
        <v>215222</v>
      </c>
      <c r="AB1286" s="17">
        <v>200183</v>
      </c>
      <c r="AD1286" s="17">
        <v>13183</v>
      </c>
      <c r="AF1286" s="17">
        <v>7332</v>
      </c>
      <c r="AH1286" s="17">
        <v>5851</v>
      </c>
      <c r="AJ1286" s="17">
        <v>0</v>
      </c>
      <c r="AL1286" s="17">
        <v>0</v>
      </c>
      <c r="AN1286" s="17">
        <v>0</v>
      </c>
      <c r="AP1286" s="172">
        <v>0</v>
      </c>
      <c r="AR1286" s="17">
        <v>78557</v>
      </c>
      <c r="AT1286" s="17">
        <v>2384265</v>
      </c>
      <c r="AV1286" s="185">
        <v>77.900000000000006</v>
      </c>
      <c r="AW1286" s="1" t="s">
        <v>5655</v>
      </c>
      <c r="AX1286" s="1" t="str">
        <f t="shared" si="20"/>
        <v>No</v>
      </c>
    </row>
    <row r="1287" spans="1:50" x14ac:dyDescent="0.2">
      <c r="A1287" s="1" t="s">
        <v>802</v>
      </c>
      <c r="B1287" s="1" t="s">
        <v>803</v>
      </c>
      <c r="C1287" s="1" t="s">
        <v>99</v>
      </c>
      <c r="D1287" s="174">
        <v>3002</v>
      </c>
      <c r="E1287" s="177">
        <v>30002</v>
      </c>
      <c r="F1287" s="1" t="s">
        <v>196</v>
      </c>
      <c r="G1287" s="1" t="s">
        <v>192</v>
      </c>
      <c r="H1287" s="17">
        <v>202637</v>
      </c>
      <c r="I1287" s="12">
        <v>33</v>
      </c>
      <c r="J1287" s="1" t="s">
        <v>10</v>
      </c>
      <c r="K1287" s="1" t="s">
        <v>8</v>
      </c>
      <c r="L1287" s="4">
        <v>10</v>
      </c>
      <c r="N1287" s="186">
        <v>0</v>
      </c>
      <c r="P1287" s="14">
        <v>16.801500000000001</v>
      </c>
      <c r="R1287" s="14">
        <v>5.5</v>
      </c>
      <c r="T1287" s="14">
        <v>1.7737000000000001</v>
      </c>
      <c r="V1287" s="17">
        <v>0</v>
      </c>
      <c r="X1287" s="17">
        <v>375349</v>
      </c>
      <c r="Z1287" s="17">
        <v>342952</v>
      </c>
      <c r="AB1287" s="17">
        <v>32397</v>
      </c>
      <c r="AD1287" s="17">
        <v>22130</v>
      </c>
      <c r="AF1287" s="17">
        <v>20412</v>
      </c>
      <c r="AH1287" s="17">
        <v>1718</v>
      </c>
      <c r="AJ1287" s="17">
        <v>0</v>
      </c>
      <c r="AL1287" s="17">
        <v>0</v>
      </c>
      <c r="AN1287" s="17">
        <v>0</v>
      </c>
      <c r="AP1287" s="172">
        <v>0</v>
      </c>
      <c r="AR1287" s="17">
        <v>36205</v>
      </c>
      <c r="AT1287" s="17">
        <v>199128</v>
      </c>
      <c r="AV1287" s="185">
        <v>0</v>
      </c>
      <c r="AW1287" s="1" t="s">
        <v>5655</v>
      </c>
      <c r="AX1287" s="1" t="str">
        <f t="shared" si="20"/>
        <v>No</v>
      </c>
    </row>
    <row r="1288" spans="1:50" x14ac:dyDescent="0.2">
      <c r="A1288" s="1" t="s">
        <v>549</v>
      </c>
      <c r="B1288" s="1" t="s">
        <v>550</v>
      </c>
      <c r="C1288" s="1" t="s">
        <v>91</v>
      </c>
      <c r="D1288" s="174">
        <v>3076</v>
      </c>
      <c r="E1288" s="177">
        <v>30076</v>
      </c>
      <c r="F1288" s="1" t="s">
        <v>196</v>
      </c>
      <c r="G1288" s="1" t="s">
        <v>192</v>
      </c>
      <c r="H1288" s="17">
        <v>75689</v>
      </c>
      <c r="I1288" s="12">
        <v>33</v>
      </c>
      <c r="J1288" s="1" t="s">
        <v>10</v>
      </c>
      <c r="K1288" s="1" t="s">
        <v>8</v>
      </c>
      <c r="L1288" s="4">
        <v>4</v>
      </c>
      <c r="N1288" s="186">
        <v>0</v>
      </c>
      <c r="P1288" s="14">
        <v>14.8316</v>
      </c>
      <c r="R1288" s="14">
        <v>9.6</v>
      </c>
      <c r="T1288" s="14">
        <v>1.4694</v>
      </c>
      <c r="V1288" s="17">
        <v>0</v>
      </c>
      <c r="X1288" s="17">
        <v>110827</v>
      </c>
      <c r="Z1288" s="17">
        <v>98526</v>
      </c>
      <c r="AB1288" s="17">
        <v>12301</v>
      </c>
      <c r="AD1288" s="17">
        <v>7644</v>
      </c>
      <c r="AF1288" s="17">
        <v>6643</v>
      </c>
      <c r="AH1288" s="17">
        <v>1001</v>
      </c>
      <c r="AJ1288" s="17">
        <v>0</v>
      </c>
      <c r="AL1288" s="17">
        <v>0</v>
      </c>
      <c r="AN1288" s="17">
        <v>0</v>
      </c>
      <c r="AP1288" s="172">
        <v>0</v>
      </c>
      <c r="AR1288" s="17">
        <v>9761</v>
      </c>
      <c r="AT1288" s="17">
        <v>93706</v>
      </c>
      <c r="AV1288" s="185">
        <v>0</v>
      </c>
      <c r="AW1288" s="1" t="s">
        <v>5655</v>
      </c>
      <c r="AX1288" s="1" t="str">
        <f t="shared" si="20"/>
        <v>No</v>
      </c>
    </row>
    <row r="1289" spans="1:50" x14ac:dyDescent="0.2">
      <c r="A1289" s="1" t="s">
        <v>3424</v>
      </c>
      <c r="B1289" s="1" t="s">
        <v>1320</v>
      </c>
      <c r="C1289" s="1" t="s">
        <v>71</v>
      </c>
      <c r="D1289" s="174" t="s">
        <v>3425</v>
      </c>
      <c r="E1289" s="177">
        <v>60138</v>
      </c>
      <c r="F1289" s="1" t="s">
        <v>191</v>
      </c>
      <c r="G1289" s="1" t="s">
        <v>5273</v>
      </c>
      <c r="H1289" s="17">
        <v>89284</v>
      </c>
      <c r="I1289" s="12">
        <v>33</v>
      </c>
      <c r="J1289" s="1" t="s">
        <v>10</v>
      </c>
      <c r="K1289" s="1" t="s">
        <v>8</v>
      </c>
      <c r="L1289" s="4">
        <v>6</v>
      </c>
      <c r="N1289" s="186">
        <v>0</v>
      </c>
      <c r="P1289" s="14">
        <v>14.218</v>
      </c>
      <c r="R1289" s="14">
        <v>0</v>
      </c>
      <c r="T1289" s="14">
        <v>1.7763</v>
      </c>
      <c r="V1289" s="17">
        <v>0</v>
      </c>
      <c r="X1289" s="17">
        <v>0</v>
      </c>
      <c r="Z1289" s="17">
        <v>116460</v>
      </c>
      <c r="AB1289" s="17">
        <v>0</v>
      </c>
      <c r="AD1289" s="17">
        <v>0</v>
      </c>
      <c r="AF1289" s="17">
        <v>8191</v>
      </c>
      <c r="AH1289" s="17">
        <v>0</v>
      </c>
      <c r="AJ1289" s="17">
        <v>0</v>
      </c>
      <c r="AL1289" s="17">
        <v>0</v>
      </c>
      <c r="AN1289" s="17">
        <v>0</v>
      </c>
      <c r="AP1289" s="172">
        <v>0</v>
      </c>
      <c r="AR1289" s="17">
        <v>14550</v>
      </c>
      <c r="AT1289" s="17">
        <v>0</v>
      </c>
      <c r="AV1289" s="185">
        <v>0</v>
      </c>
      <c r="AW1289" s="1" t="s">
        <v>5655</v>
      </c>
      <c r="AX1289" s="1" t="str">
        <f t="shared" si="20"/>
        <v>No</v>
      </c>
    </row>
    <row r="1290" spans="1:50" x14ac:dyDescent="0.2">
      <c r="A1290" s="1" t="s">
        <v>939</v>
      </c>
      <c r="B1290" s="1" t="s">
        <v>940</v>
      </c>
      <c r="C1290" s="1" t="s">
        <v>53</v>
      </c>
      <c r="D1290" s="174">
        <v>3096</v>
      </c>
      <c r="E1290" s="177">
        <v>30096</v>
      </c>
      <c r="F1290" s="1" t="s">
        <v>196</v>
      </c>
      <c r="G1290" s="1" t="s">
        <v>192</v>
      </c>
      <c r="H1290" s="17">
        <v>98081</v>
      </c>
      <c r="I1290" s="12">
        <v>33</v>
      </c>
      <c r="J1290" s="1" t="s">
        <v>10</v>
      </c>
      <c r="K1290" s="1" t="s">
        <v>8</v>
      </c>
      <c r="L1290" s="4">
        <v>18</v>
      </c>
      <c r="N1290" s="186">
        <v>0</v>
      </c>
      <c r="P1290" s="14">
        <v>18.220300000000002</v>
      </c>
      <c r="R1290" s="14">
        <v>14.1813</v>
      </c>
      <c r="T1290" s="14">
        <v>1.8863000000000001</v>
      </c>
      <c r="V1290" s="17">
        <v>0</v>
      </c>
      <c r="X1290" s="17">
        <v>617060</v>
      </c>
      <c r="Z1290" s="17">
        <v>484642</v>
      </c>
      <c r="AB1290" s="17">
        <v>132418</v>
      </c>
      <c r="AD1290" s="17">
        <v>32306</v>
      </c>
      <c r="AF1290" s="17">
        <v>26599</v>
      </c>
      <c r="AH1290" s="17">
        <v>5707</v>
      </c>
      <c r="AJ1290" s="17">
        <v>0</v>
      </c>
      <c r="AL1290" s="17">
        <v>0</v>
      </c>
      <c r="AN1290" s="17">
        <v>0</v>
      </c>
      <c r="AP1290" s="172">
        <v>0</v>
      </c>
      <c r="AR1290" s="17">
        <v>50174</v>
      </c>
      <c r="AT1290" s="17">
        <v>711531</v>
      </c>
      <c r="AV1290" s="185">
        <v>0</v>
      </c>
      <c r="AW1290" s="1" t="s">
        <v>5655</v>
      </c>
      <c r="AX1290" s="1" t="str">
        <f t="shared" si="20"/>
        <v>No</v>
      </c>
    </row>
    <row r="1291" spans="1:50" x14ac:dyDescent="0.2">
      <c r="A1291" s="1" t="s">
        <v>75</v>
      </c>
      <c r="B1291" s="1" t="s">
        <v>214</v>
      </c>
      <c r="C1291" s="1" t="s">
        <v>73</v>
      </c>
      <c r="D1291" s="174">
        <v>2135</v>
      </c>
      <c r="E1291" s="177">
        <v>20135</v>
      </c>
      <c r="F1291" s="1" t="s">
        <v>208</v>
      </c>
      <c r="G1291" s="1" t="s">
        <v>192</v>
      </c>
      <c r="H1291" s="17">
        <v>18351295</v>
      </c>
      <c r="I1291" s="12">
        <v>32</v>
      </c>
      <c r="J1291" s="1" t="s">
        <v>22</v>
      </c>
      <c r="K1291" s="1" t="s">
        <v>8</v>
      </c>
      <c r="L1291" s="4">
        <v>32</v>
      </c>
      <c r="N1291" s="186">
        <v>0</v>
      </c>
      <c r="P1291" s="14">
        <v>23.4406</v>
      </c>
      <c r="R1291" s="14">
        <v>42</v>
      </c>
      <c r="T1291" s="14">
        <v>13.126200000000001</v>
      </c>
      <c r="V1291" s="17">
        <v>1104102</v>
      </c>
      <c r="X1291" s="17">
        <v>1179154</v>
      </c>
      <c r="Z1291" s="17">
        <v>1099948</v>
      </c>
      <c r="AB1291" s="17">
        <v>79206</v>
      </c>
      <c r="AD1291" s="17">
        <v>48564</v>
      </c>
      <c r="AF1291" s="17">
        <v>46925</v>
      </c>
      <c r="AH1291" s="17">
        <v>1639</v>
      </c>
      <c r="AJ1291" s="17">
        <v>0</v>
      </c>
      <c r="AL1291" s="17">
        <v>0</v>
      </c>
      <c r="AN1291" s="17">
        <v>0</v>
      </c>
      <c r="AP1291" s="172">
        <v>0</v>
      </c>
      <c r="AR1291" s="17">
        <v>615949</v>
      </c>
      <c r="AT1291" s="17">
        <v>25869858</v>
      </c>
      <c r="AV1291" s="185">
        <v>99</v>
      </c>
      <c r="AW1291" s="1" t="s">
        <v>5655</v>
      </c>
      <c r="AX1291" s="1" t="str">
        <f t="shared" si="20"/>
        <v>No</v>
      </c>
    </row>
    <row r="1292" spans="1:50" x14ac:dyDescent="0.2">
      <c r="A1292" s="1" t="s">
        <v>6099</v>
      </c>
      <c r="B1292" s="1" t="s">
        <v>391</v>
      </c>
      <c r="C1292" s="1" t="s">
        <v>14</v>
      </c>
      <c r="D1292" s="174">
        <v>4071</v>
      </c>
      <c r="E1292" s="177">
        <v>40071</v>
      </c>
      <c r="F1292" s="1" t="s">
        <v>194</v>
      </c>
      <c r="G1292" s="1" t="s">
        <v>192</v>
      </c>
      <c r="H1292" s="17">
        <v>286692</v>
      </c>
      <c r="I1292" s="12">
        <v>32</v>
      </c>
      <c r="J1292" s="1" t="s">
        <v>10</v>
      </c>
      <c r="K1292" s="1" t="s">
        <v>8</v>
      </c>
      <c r="L1292" s="4">
        <v>19</v>
      </c>
      <c r="N1292" s="186">
        <v>0</v>
      </c>
      <c r="P1292" s="14">
        <v>15.4756</v>
      </c>
      <c r="R1292" s="14">
        <v>6.0103</v>
      </c>
      <c r="T1292" s="14">
        <v>3.2654999999999998</v>
      </c>
      <c r="V1292" s="17">
        <v>0</v>
      </c>
      <c r="X1292" s="17">
        <v>506520</v>
      </c>
      <c r="Z1292" s="17">
        <v>466203</v>
      </c>
      <c r="AB1292" s="17">
        <v>40317</v>
      </c>
      <c r="AD1292" s="17">
        <v>33012</v>
      </c>
      <c r="AF1292" s="17">
        <v>30125</v>
      </c>
      <c r="AH1292" s="17">
        <v>2887</v>
      </c>
      <c r="AJ1292" s="17">
        <v>0</v>
      </c>
      <c r="AL1292" s="17">
        <v>0</v>
      </c>
      <c r="AN1292" s="17">
        <v>0</v>
      </c>
      <c r="AP1292" s="172">
        <v>0</v>
      </c>
      <c r="AR1292" s="17">
        <v>98373</v>
      </c>
      <c r="AT1292" s="17">
        <v>591247</v>
      </c>
      <c r="AV1292" s="185">
        <v>0</v>
      </c>
      <c r="AW1292" s="1" t="s">
        <v>5655</v>
      </c>
      <c r="AX1292" s="1" t="str">
        <f t="shared" si="20"/>
        <v>No</v>
      </c>
    </row>
    <row r="1293" spans="1:50" x14ac:dyDescent="0.2">
      <c r="A1293" s="1" t="s">
        <v>5473</v>
      </c>
      <c r="B1293" s="1" t="s">
        <v>5595</v>
      </c>
      <c r="C1293" s="1" t="s">
        <v>73</v>
      </c>
      <c r="D1293" s="174" t="s">
        <v>1558</v>
      </c>
      <c r="E1293" s="177" t="s">
        <v>1559</v>
      </c>
      <c r="F1293" s="1" t="s">
        <v>194</v>
      </c>
      <c r="G1293" s="1" t="s">
        <v>229</v>
      </c>
      <c r="H1293" s="17">
        <v>0</v>
      </c>
      <c r="I1293" s="12">
        <v>32</v>
      </c>
      <c r="J1293" s="1" t="s">
        <v>11</v>
      </c>
      <c r="K1293" s="1" t="s">
        <v>12</v>
      </c>
      <c r="L1293" s="4">
        <v>16</v>
      </c>
      <c r="N1293" s="186">
        <v>0</v>
      </c>
      <c r="P1293" s="14">
        <v>21.7376</v>
      </c>
      <c r="R1293" s="14">
        <v>0</v>
      </c>
      <c r="T1293" s="14">
        <v>2.8881999999999999</v>
      </c>
      <c r="V1293" s="17">
        <v>0</v>
      </c>
      <c r="X1293" s="17">
        <v>0</v>
      </c>
      <c r="Z1293" s="17">
        <v>521723</v>
      </c>
      <c r="AB1293" s="17">
        <v>0</v>
      </c>
      <c r="AD1293" s="17">
        <v>0</v>
      </c>
      <c r="AF1293" s="17">
        <v>24001</v>
      </c>
      <c r="AH1293" s="17">
        <v>0</v>
      </c>
      <c r="AJ1293" s="17">
        <v>0</v>
      </c>
      <c r="AL1293" s="17">
        <v>0</v>
      </c>
      <c r="AN1293" s="17">
        <v>0</v>
      </c>
      <c r="AP1293" s="172">
        <v>0</v>
      </c>
      <c r="AR1293" s="17">
        <v>69319</v>
      </c>
      <c r="AT1293" s="17">
        <v>0</v>
      </c>
      <c r="AV1293" s="185">
        <v>0</v>
      </c>
      <c r="AW1293" s="1" t="s">
        <v>5655</v>
      </c>
      <c r="AX1293" s="1" t="str">
        <f t="shared" si="20"/>
        <v>No</v>
      </c>
    </row>
    <row r="1294" spans="1:50" x14ac:dyDescent="0.2">
      <c r="A1294" s="1" t="s">
        <v>3714</v>
      </c>
      <c r="B1294" s="1" t="s">
        <v>3715</v>
      </c>
      <c r="C1294" s="1" t="s">
        <v>79</v>
      </c>
      <c r="D1294" s="174" t="s">
        <v>3716</v>
      </c>
      <c r="E1294" s="177" t="s">
        <v>3717</v>
      </c>
      <c r="F1294" s="1" t="s">
        <v>242</v>
      </c>
      <c r="G1294" s="1" t="s">
        <v>229</v>
      </c>
      <c r="H1294" s="17">
        <v>0</v>
      </c>
      <c r="I1294" s="12">
        <v>32</v>
      </c>
      <c r="J1294" s="1" t="s">
        <v>10</v>
      </c>
      <c r="K1294" s="1" t="s">
        <v>8</v>
      </c>
      <c r="L1294" s="4">
        <v>32</v>
      </c>
      <c r="N1294" s="186">
        <v>0</v>
      </c>
      <c r="P1294" s="14">
        <v>13.045199999999999</v>
      </c>
      <c r="R1294" s="14">
        <v>0</v>
      </c>
      <c r="T1294" s="14">
        <v>2.7357</v>
      </c>
      <c r="V1294" s="17">
        <v>0</v>
      </c>
      <c r="X1294" s="17">
        <v>0</v>
      </c>
      <c r="Z1294" s="17">
        <v>490407</v>
      </c>
      <c r="AB1294" s="17">
        <v>0</v>
      </c>
      <c r="AD1294" s="17">
        <v>0</v>
      </c>
      <c r="AF1294" s="17">
        <v>37593</v>
      </c>
      <c r="AH1294" s="17">
        <v>0</v>
      </c>
      <c r="AJ1294" s="17">
        <v>0</v>
      </c>
      <c r="AL1294" s="17">
        <v>0</v>
      </c>
      <c r="AN1294" s="17">
        <v>0</v>
      </c>
      <c r="AP1294" s="172">
        <v>0</v>
      </c>
      <c r="AR1294" s="17">
        <v>102845</v>
      </c>
      <c r="AT1294" s="17">
        <v>0</v>
      </c>
      <c r="AV1294" s="185">
        <v>0</v>
      </c>
      <c r="AW1294" s="1" t="s">
        <v>5655</v>
      </c>
      <c r="AX1294" s="1" t="str">
        <f t="shared" si="20"/>
        <v>No</v>
      </c>
    </row>
    <row r="1295" spans="1:50" x14ac:dyDescent="0.2">
      <c r="A1295" s="1" t="s">
        <v>6097</v>
      </c>
      <c r="B1295" s="1" t="s">
        <v>1411</v>
      </c>
      <c r="C1295" s="1" t="s">
        <v>62</v>
      </c>
      <c r="D1295" s="174">
        <v>4224</v>
      </c>
      <c r="E1295" s="177">
        <v>40224</v>
      </c>
      <c r="F1295" s="1" t="s">
        <v>194</v>
      </c>
      <c r="G1295" s="1" t="s">
        <v>192</v>
      </c>
      <c r="H1295" s="17">
        <v>280648</v>
      </c>
      <c r="I1295" s="12">
        <v>32</v>
      </c>
      <c r="J1295" s="1" t="s">
        <v>11</v>
      </c>
      <c r="K1295" s="1" t="s">
        <v>12</v>
      </c>
      <c r="L1295" s="4">
        <v>3</v>
      </c>
      <c r="N1295" s="186">
        <v>0</v>
      </c>
      <c r="P1295" s="14">
        <v>18.247</v>
      </c>
      <c r="R1295" s="14">
        <v>13.807</v>
      </c>
      <c r="T1295" s="14">
        <v>3.0304000000000002</v>
      </c>
      <c r="V1295" s="17">
        <v>139914</v>
      </c>
      <c r="X1295" s="17">
        <v>171294</v>
      </c>
      <c r="Z1295" s="17">
        <v>137619</v>
      </c>
      <c r="AB1295" s="17">
        <v>33675</v>
      </c>
      <c r="AD1295" s="17">
        <v>8603</v>
      </c>
      <c r="AF1295" s="17">
        <v>7542</v>
      </c>
      <c r="AH1295" s="17">
        <v>1061</v>
      </c>
      <c r="AJ1295" s="17">
        <v>0</v>
      </c>
      <c r="AL1295" s="17">
        <v>0</v>
      </c>
      <c r="AN1295" s="17">
        <v>0</v>
      </c>
      <c r="AP1295" s="172">
        <v>0</v>
      </c>
      <c r="AR1295" s="17">
        <v>22855</v>
      </c>
      <c r="AT1295" s="17">
        <v>315558</v>
      </c>
      <c r="AV1295" s="185">
        <v>74</v>
      </c>
      <c r="AW1295" s="1" t="s">
        <v>5655</v>
      </c>
      <c r="AX1295" s="1" t="str">
        <f t="shared" si="20"/>
        <v>No</v>
      </c>
    </row>
    <row r="1296" spans="1:50" x14ac:dyDescent="0.2">
      <c r="A1296" s="1" t="s">
        <v>539</v>
      </c>
      <c r="B1296" s="1" t="s">
        <v>540</v>
      </c>
      <c r="C1296" s="1" t="s">
        <v>37</v>
      </c>
      <c r="D1296" s="174">
        <v>4104</v>
      </c>
      <c r="E1296" s="177">
        <v>40104</v>
      </c>
      <c r="F1296" s="1" t="s">
        <v>194</v>
      </c>
      <c r="G1296" s="1" t="s">
        <v>192</v>
      </c>
      <c r="H1296" s="17">
        <v>149422</v>
      </c>
      <c r="I1296" s="12">
        <v>32</v>
      </c>
      <c r="J1296" s="1" t="s">
        <v>11</v>
      </c>
      <c r="K1296" s="1" t="s">
        <v>12</v>
      </c>
      <c r="L1296" s="4">
        <v>15</v>
      </c>
      <c r="N1296" s="186">
        <v>0</v>
      </c>
      <c r="P1296" s="14">
        <v>17.792200000000001</v>
      </c>
      <c r="R1296" s="14">
        <v>4.6106999999999996</v>
      </c>
      <c r="T1296" s="14">
        <v>22.191199999999998</v>
      </c>
      <c r="V1296" s="17">
        <v>1058316</v>
      </c>
      <c r="X1296" s="17">
        <v>1047852</v>
      </c>
      <c r="Z1296" s="17">
        <v>978431</v>
      </c>
      <c r="AB1296" s="17">
        <v>69421</v>
      </c>
      <c r="AD1296" s="17">
        <v>60624</v>
      </c>
      <c r="AF1296" s="17">
        <v>54992</v>
      </c>
      <c r="AH1296" s="17">
        <v>5632</v>
      </c>
      <c r="AJ1296" s="17">
        <v>0</v>
      </c>
      <c r="AL1296" s="17">
        <v>0</v>
      </c>
      <c r="AN1296" s="17">
        <v>0</v>
      </c>
      <c r="AP1296" s="172">
        <v>0</v>
      </c>
      <c r="AR1296" s="17">
        <v>1220339</v>
      </c>
      <c r="AT1296" s="17">
        <v>5626596</v>
      </c>
      <c r="AV1296" s="185">
        <v>348</v>
      </c>
      <c r="AW1296" s="1" t="s">
        <v>5655</v>
      </c>
      <c r="AX1296" s="1" t="str">
        <f t="shared" si="20"/>
        <v>No</v>
      </c>
    </row>
    <row r="1297" spans="1:50" x14ac:dyDescent="0.2">
      <c r="A1297" s="1" t="s">
        <v>5677</v>
      </c>
      <c r="B1297" s="1" t="s">
        <v>596</v>
      </c>
      <c r="C1297" s="1" t="s">
        <v>88</v>
      </c>
      <c r="E1297" s="177">
        <v>40247</v>
      </c>
      <c r="F1297" s="1" t="s">
        <v>194</v>
      </c>
      <c r="G1297" s="1" t="s">
        <v>5273</v>
      </c>
      <c r="H1297" s="17">
        <v>1060061</v>
      </c>
      <c r="I1297" s="12">
        <v>32</v>
      </c>
      <c r="J1297" s="1" t="s">
        <v>13</v>
      </c>
      <c r="K1297" s="1" t="s">
        <v>12</v>
      </c>
      <c r="L1297" s="4">
        <v>32</v>
      </c>
      <c r="N1297" s="186">
        <v>0</v>
      </c>
      <c r="P1297" s="14">
        <v>29.167000000000002</v>
      </c>
      <c r="R1297" s="14">
        <v>0</v>
      </c>
      <c r="T1297" s="14">
        <v>5.1832000000000003</v>
      </c>
      <c r="V1297" s="17">
        <v>0</v>
      </c>
      <c r="X1297" s="17">
        <v>0</v>
      </c>
      <c r="Z1297" s="17">
        <v>280557</v>
      </c>
      <c r="AB1297" s="17">
        <v>0</v>
      </c>
      <c r="AD1297" s="17">
        <v>0</v>
      </c>
      <c r="AF1297" s="17">
        <v>9619</v>
      </c>
      <c r="AH1297" s="17">
        <v>0</v>
      </c>
      <c r="AJ1297" s="17">
        <v>0</v>
      </c>
      <c r="AL1297" s="17">
        <v>0</v>
      </c>
      <c r="AN1297" s="17">
        <v>0</v>
      </c>
      <c r="AP1297" s="172">
        <v>0</v>
      </c>
      <c r="AR1297" s="17">
        <v>49857</v>
      </c>
      <c r="AT1297" s="17">
        <v>0</v>
      </c>
      <c r="AV1297" s="185">
        <v>0</v>
      </c>
      <c r="AW1297" s="1" t="s">
        <v>5655</v>
      </c>
      <c r="AX1297" s="1" t="str">
        <f t="shared" si="20"/>
        <v>No</v>
      </c>
    </row>
    <row r="1298" spans="1:50" x14ac:dyDescent="0.2">
      <c r="A1298" s="1" t="s">
        <v>1723</v>
      </c>
      <c r="B1298" s="1" t="s">
        <v>1724</v>
      </c>
      <c r="C1298" s="1" t="s">
        <v>53</v>
      </c>
      <c r="D1298" s="174" t="s">
        <v>1725</v>
      </c>
      <c r="E1298" s="177" t="s">
        <v>1726</v>
      </c>
      <c r="F1298" s="1" t="s">
        <v>194</v>
      </c>
      <c r="G1298" s="1" t="s">
        <v>229</v>
      </c>
      <c r="H1298" s="17">
        <v>0</v>
      </c>
      <c r="I1298" s="12">
        <v>32</v>
      </c>
      <c r="J1298" s="1" t="s">
        <v>10</v>
      </c>
      <c r="K1298" s="1" t="s">
        <v>8</v>
      </c>
      <c r="L1298" s="4">
        <v>22</v>
      </c>
      <c r="N1298" s="186">
        <v>0</v>
      </c>
      <c r="P1298" s="14">
        <v>10.6671</v>
      </c>
      <c r="R1298" s="14">
        <v>0</v>
      </c>
      <c r="T1298" s="14">
        <v>2.1496</v>
      </c>
      <c r="V1298" s="17">
        <v>0</v>
      </c>
      <c r="X1298" s="17">
        <v>0</v>
      </c>
      <c r="Z1298" s="17">
        <v>125008</v>
      </c>
      <c r="AB1298" s="17">
        <v>0</v>
      </c>
      <c r="AD1298" s="17">
        <v>0</v>
      </c>
      <c r="AF1298" s="17">
        <v>11719</v>
      </c>
      <c r="AH1298" s="17">
        <v>0</v>
      </c>
      <c r="AJ1298" s="17">
        <v>0</v>
      </c>
      <c r="AL1298" s="17">
        <v>0</v>
      </c>
      <c r="AN1298" s="17">
        <v>0</v>
      </c>
      <c r="AP1298" s="172">
        <v>0</v>
      </c>
      <c r="AR1298" s="17">
        <v>25191</v>
      </c>
      <c r="AT1298" s="17">
        <v>0</v>
      </c>
      <c r="AV1298" s="185">
        <v>0</v>
      </c>
      <c r="AW1298" s="1" t="s">
        <v>5655</v>
      </c>
      <c r="AX1298" s="1" t="str">
        <f t="shared" si="20"/>
        <v>No</v>
      </c>
    </row>
    <row r="1299" spans="1:50" x14ac:dyDescent="0.2">
      <c r="A1299" s="1" t="s">
        <v>6096</v>
      </c>
      <c r="B1299" s="1" t="s">
        <v>839</v>
      </c>
      <c r="C1299" s="1" t="s">
        <v>89</v>
      </c>
      <c r="D1299" s="174">
        <v>6012</v>
      </c>
      <c r="E1299" s="177">
        <v>60012</v>
      </c>
      <c r="F1299" s="1" t="s">
        <v>194</v>
      </c>
      <c r="G1299" s="1" t="s">
        <v>192</v>
      </c>
      <c r="H1299" s="17">
        <v>172378</v>
      </c>
      <c r="I1299" s="12">
        <v>32</v>
      </c>
      <c r="J1299" s="1" t="s">
        <v>10</v>
      </c>
      <c r="K1299" s="1" t="s">
        <v>8</v>
      </c>
      <c r="L1299" s="4">
        <v>14</v>
      </c>
      <c r="N1299" s="186">
        <v>0</v>
      </c>
      <c r="P1299" s="14">
        <v>17.366900000000001</v>
      </c>
      <c r="R1299" s="14">
        <v>7.0942999999999996</v>
      </c>
      <c r="T1299" s="14">
        <v>2.4986999999999999</v>
      </c>
      <c r="V1299" s="17">
        <v>0</v>
      </c>
      <c r="X1299" s="17">
        <v>511684</v>
      </c>
      <c r="Z1299" s="17">
        <v>450949</v>
      </c>
      <c r="AB1299" s="17">
        <v>60735</v>
      </c>
      <c r="AD1299" s="17">
        <v>29366</v>
      </c>
      <c r="AF1299" s="17">
        <v>25966</v>
      </c>
      <c r="AH1299" s="17">
        <v>3400</v>
      </c>
      <c r="AJ1299" s="17">
        <v>0</v>
      </c>
      <c r="AL1299" s="17">
        <v>0</v>
      </c>
      <c r="AN1299" s="17">
        <v>0</v>
      </c>
      <c r="AP1299" s="172">
        <v>0</v>
      </c>
      <c r="AR1299" s="17">
        <v>64880</v>
      </c>
      <c r="AT1299" s="17">
        <v>460280</v>
      </c>
      <c r="AV1299" s="185">
        <v>0</v>
      </c>
      <c r="AW1299" s="1" t="s">
        <v>5655</v>
      </c>
      <c r="AX1299" s="1" t="str">
        <f t="shared" si="20"/>
        <v>No</v>
      </c>
    </row>
    <row r="1300" spans="1:50" x14ac:dyDescent="0.2">
      <c r="A1300" s="1" t="s">
        <v>1836</v>
      </c>
      <c r="B1300" s="1" t="s">
        <v>1837</v>
      </c>
      <c r="C1300" s="1" t="s">
        <v>37</v>
      </c>
      <c r="D1300" s="174" t="s">
        <v>1838</v>
      </c>
      <c r="E1300" s="177" t="s">
        <v>1839</v>
      </c>
      <c r="F1300" s="1" t="s">
        <v>242</v>
      </c>
      <c r="G1300" s="1" t="s">
        <v>229</v>
      </c>
      <c r="H1300" s="17">
        <v>0</v>
      </c>
      <c r="I1300" s="12">
        <v>32</v>
      </c>
      <c r="J1300" s="1" t="s">
        <v>11</v>
      </c>
      <c r="K1300" s="1" t="s">
        <v>8</v>
      </c>
      <c r="L1300" s="4">
        <v>15</v>
      </c>
      <c r="N1300" s="186">
        <v>0</v>
      </c>
      <c r="P1300" s="14">
        <v>17.0319</v>
      </c>
      <c r="R1300" s="14">
        <v>0</v>
      </c>
      <c r="T1300" s="14">
        <v>2.9771999999999998</v>
      </c>
      <c r="V1300" s="17">
        <v>0</v>
      </c>
      <c r="X1300" s="17">
        <v>0</v>
      </c>
      <c r="Z1300" s="17">
        <v>387714</v>
      </c>
      <c r="AB1300" s="17">
        <v>0</v>
      </c>
      <c r="AD1300" s="17">
        <v>0</v>
      </c>
      <c r="AF1300" s="17">
        <v>22764</v>
      </c>
      <c r="AH1300" s="17">
        <v>0</v>
      </c>
      <c r="AJ1300" s="17">
        <v>0</v>
      </c>
      <c r="AL1300" s="17">
        <v>0</v>
      </c>
      <c r="AN1300" s="17">
        <v>0</v>
      </c>
      <c r="AP1300" s="172">
        <v>0</v>
      </c>
      <c r="AR1300" s="17">
        <v>67773</v>
      </c>
      <c r="AT1300" s="17">
        <v>0</v>
      </c>
      <c r="AV1300" s="185">
        <v>0</v>
      </c>
      <c r="AW1300" s="1" t="s">
        <v>5655</v>
      </c>
      <c r="AX1300" s="1" t="str">
        <f t="shared" si="20"/>
        <v>No</v>
      </c>
    </row>
    <row r="1301" spans="1:50" x14ac:dyDescent="0.2">
      <c r="A1301" s="1" t="s">
        <v>5174</v>
      </c>
      <c r="B1301" s="1" t="s">
        <v>1170</v>
      </c>
      <c r="C1301" s="1" t="s">
        <v>79</v>
      </c>
      <c r="D1301" s="174" t="s">
        <v>5175</v>
      </c>
      <c r="E1301" s="177" t="s">
        <v>5176</v>
      </c>
      <c r="F1301" s="1" t="s">
        <v>260</v>
      </c>
      <c r="G1301" s="1" t="s">
        <v>229</v>
      </c>
      <c r="H1301" s="17">
        <v>0</v>
      </c>
      <c r="I1301" s="12">
        <v>32</v>
      </c>
      <c r="J1301" s="1" t="s">
        <v>10</v>
      </c>
      <c r="K1301" s="1" t="s">
        <v>8</v>
      </c>
      <c r="L1301" s="4">
        <v>32</v>
      </c>
      <c r="N1301" s="186">
        <v>0</v>
      </c>
      <c r="P1301" s="14">
        <v>13.5068</v>
      </c>
      <c r="R1301" s="14">
        <v>0</v>
      </c>
      <c r="T1301" s="14">
        <v>2.5487000000000002</v>
      </c>
      <c r="V1301" s="17">
        <v>0</v>
      </c>
      <c r="X1301" s="17">
        <v>0</v>
      </c>
      <c r="Z1301" s="17">
        <v>901927</v>
      </c>
      <c r="AB1301" s="17">
        <v>0</v>
      </c>
      <c r="AD1301" s="17">
        <v>0</v>
      </c>
      <c r="AF1301" s="17">
        <v>66776</v>
      </c>
      <c r="AH1301" s="17">
        <v>0</v>
      </c>
      <c r="AJ1301" s="17">
        <v>0</v>
      </c>
      <c r="AL1301" s="17">
        <v>0</v>
      </c>
      <c r="AN1301" s="17">
        <v>0</v>
      </c>
      <c r="AP1301" s="172">
        <v>0</v>
      </c>
      <c r="AR1301" s="17">
        <v>170194</v>
      </c>
      <c r="AT1301" s="17">
        <v>0</v>
      </c>
      <c r="AV1301" s="185">
        <v>0</v>
      </c>
      <c r="AW1301" s="1" t="s">
        <v>5655</v>
      </c>
      <c r="AX1301" s="1" t="str">
        <f t="shared" si="20"/>
        <v>No</v>
      </c>
    </row>
    <row r="1302" spans="1:50" x14ac:dyDescent="0.2">
      <c r="A1302" s="1" t="s">
        <v>5473</v>
      </c>
      <c r="B1302" s="1" t="s">
        <v>5595</v>
      </c>
      <c r="C1302" s="1" t="s">
        <v>73</v>
      </c>
      <c r="D1302" s="174" t="s">
        <v>1558</v>
      </c>
      <c r="E1302" s="177" t="s">
        <v>1559</v>
      </c>
      <c r="F1302" s="1" t="s">
        <v>194</v>
      </c>
      <c r="G1302" s="1" t="s">
        <v>229</v>
      </c>
      <c r="H1302" s="17">
        <v>0</v>
      </c>
      <c r="I1302" s="12">
        <v>32</v>
      </c>
      <c r="J1302" s="1" t="s">
        <v>10</v>
      </c>
      <c r="K1302" s="1" t="s">
        <v>12</v>
      </c>
      <c r="L1302" s="4">
        <v>16</v>
      </c>
      <c r="N1302" s="186">
        <v>0</v>
      </c>
      <c r="P1302" s="14">
        <v>19.203900000000001</v>
      </c>
      <c r="R1302" s="14">
        <v>0</v>
      </c>
      <c r="T1302" s="14">
        <v>4.0049999999999999</v>
      </c>
      <c r="V1302" s="17">
        <v>0</v>
      </c>
      <c r="X1302" s="17">
        <v>0</v>
      </c>
      <c r="Z1302" s="17">
        <v>273809</v>
      </c>
      <c r="AB1302" s="17">
        <v>0</v>
      </c>
      <c r="AD1302" s="17">
        <v>0</v>
      </c>
      <c r="AF1302" s="17">
        <v>14258</v>
      </c>
      <c r="AH1302" s="17">
        <v>0</v>
      </c>
      <c r="AJ1302" s="17">
        <v>0</v>
      </c>
      <c r="AL1302" s="17">
        <v>0</v>
      </c>
      <c r="AN1302" s="17">
        <v>0</v>
      </c>
      <c r="AP1302" s="172">
        <v>0</v>
      </c>
      <c r="AR1302" s="17">
        <v>57103</v>
      </c>
      <c r="AT1302" s="17">
        <v>0</v>
      </c>
      <c r="AV1302" s="185">
        <v>0</v>
      </c>
      <c r="AW1302" s="1" t="s">
        <v>5655</v>
      </c>
      <c r="AX1302" s="1" t="str">
        <f t="shared" si="20"/>
        <v>No</v>
      </c>
    </row>
    <row r="1303" spans="1:50" x14ac:dyDescent="0.2">
      <c r="A1303" s="1" t="s">
        <v>6097</v>
      </c>
      <c r="B1303" s="1" t="s">
        <v>1411</v>
      </c>
      <c r="C1303" s="1" t="s">
        <v>62</v>
      </c>
      <c r="D1303" s="174">
        <v>4224</v>
      </c>
      <c r="E1303" s="177">
        <v>40224</v>
      </c>
      <c r="F1303" s="1" t="s">
        <v>194</v>
      </c>
      <c r="G1303" s="1" t="s">
        <v>192</v>
      </c>
      <c r="H1303" s="17">
        <v>280648</v>
      </c>
      <c r="I1303" s="12">
        <v>32</v>
      </c>
      <c r="J1303" s="1" t="s">
        <v>10</v>
      </c>
      <c r="K1303" s="1" t="s">
        <v>12</v>
      </c>
      <c r="L1303" s="4">
        <v>29</v>
      </c>
      <c r="N1303" s="186">
        <v>0</v>
      </c>
      <c r="P1303" s="14">
        <v>18.434200000000001</v>
      </c>
      <c r="R1303" s="14">
        <v>9.4206000000000003</v>
      </c>
      <c r="T1303" s="14">
        <v>2.3843000000000001</v>
      </c>
      <c r="V1303" s="17">
        <v>0</v>
      </c>
      <c r="X1303" s="17">
        <v>1052352</v>
      </c>
      <c r="Z1303" s="17">
        <v>841446</v>
      </c>
      <c r="AB1303" s="17">
        <v>210906</v>
      </c>
      <c r="AD1303" s="17">
        <v>60899</v>
      </c>
      <c r="AF1303" s="17">
        <v>45646</v>
      </c>
      <c r="AH1303" s="17">
        <v>15253</v>
      </c>
      <c r="AJ1303" s="17">
        <v>0</v>
      </c>
      <c r="AL1303" s="17">
        <v>0</v>
      </c>
      <c r="AN1303" s="17">
        <v>0</v>
      </c>
      <c r="AP1303" s="172">
        <v>0</v>
      </c>
      <c r="AR1303" s="17">
        <v>108834</v>
      </c>
      <c r="AT1303" s="17">
        <v>1025287</v>
      </c>
      <c r="AV1303" s="185">
        <v>0</v>
      </c>
      <c r="AW1303" s="1" t="s">
        <v>5655</v>
      </c>
      <c r="AX1303" s="1" t="str">
        <f t="shared" si="20"/>
        <v>No</v>
      </c>
    </row>
    <row r="1304" spans="1:50" x14ac:dyDescent="0.2">
      <c r="A1304" s="1" t="s">
        <v>539</v>
      </c>
      <c r="B1304" s="1" t="s">
        <v>540</v>
      </c>
      <c r="C1304" s="1" t="s">
        <v>37</v>
      </c>
      <c r="D1304" s="174">
        <v>4104</v>
      </c>
      <c r="E1304" s="177">
        <v>40104</v>
      </c>
      <c r="F1304" s="1" t="s">
        <v>194</v>
      </c>
      <c r="G1304" s="1" t="s">
        <v>192</v>
      </c>
      <c r="H1304" s="17">
        <v>149422</v>
      </c>
      <c r="I1304" s="12">
        <v>32</v>
      </c>
      <c r="J1304" s="1" t="s">
        <v>10</v>
      </c>
      <c r="K1304" s="1" t="s">
        <v>12</v>
      </c>
      <c r="L1304" s="4">
        <v>17</v>
      </c>
      <c r="N1304" s="186">
        <v>0</v>
      </c>
      <c r="P1304" s="14">
        <v>18.6342</v>
      </c>
      <c r="R1304" s="14">
        <v>10.654400000000001</v>
      </c>
      <c r="T1304" s="14">
        <v>1.5699000000000001</v>
      </c>
      <c r="V1304" s="17">
        <v>0</v>
      </c>
      <c r="X1304" s="17">
        <v>476240</v>
      </c>
      <c r="Z1304" s="17">
        <v>385784</v>
      </c>
      <c r="AB1304" s="17">
        <v>90456</v>
      </c>
      <c r="AD1304" s="17">
        <v>27140</v>
      </c>
      <c r="AF1304" s="17">
        <v>20703</v>
      </c>
      <c r="AH1304" s="17">
        <v>6437</v>
      </c>
      <c r="AJ1304" s="17">
        <v>0</v>
      </c>
      <c r="AL1304" s="17">
        <v>0</v>
      </c>
      <c r="AN1304" s="17">
        <v>0</v>
      </c>
      <c r="AP1304" s="172">
        <v>0</v>
      </c>
      <c r="AR1304" s="17">
        <v>32501</v>
      </c>
      <c r="AT1304" s="17">
        <v>346280</v>
      </c>
      <c r="AV1304" s="185">
        <v>0</v>
      </c>
      <c r="AW1304" s="1" t="s">
        <v>5655</v>
      </c>
      <c r="AX1304" s="1" t="str">
        <f t="shared" si="20"/>
        <v>No</v>
      </c>
    </row>
    <row r="1305" spans="1:50" x14ac:dyDescent="0.2">
      <c r="A1305" s="1" t="s">
        <v>4292</v>
      </c>
      <c r="B1305" s="1" t="s">
        <v>3880</v>
      </c>
      <c r="C1305" s="1" t="s">
        <v>43</v>
      </c>
      <c r="D1305" s="174" t="s">
        <v>4293</v>
      </c>
      <c r="E1305" s="177" t="s">
        <v>4294</v>
      </c>
      <c r="F1305" s="1" t="s">
        <v>196</v>
      </c>
      <c r="G1305" s="1" t="s">
        <v>229</v>
      </c>
      <c r="H1305" s="17">
        <v>0</v>
      </c>
      <c r="I1305" s="12">
        <v>32</v>
      </c>
      <c r="J1305" s="1" t="s">
        <v>10</v>
      </c>
      <c r="K1305" s="1" t="s">
        <v>8</v>
      </c>
      <c r="L1305" s="4">
        <v>32</v>
      </c>
      <c r="N1305" s="186">
        <v>0</v>
      </c>
      <c r="P1305" s="14">
        <v>10.3193</v>
      </c>
      <c r="R1305" s="14">
        <v>0</v>
      </c>
      <c r="T1305" s="14">
        <v>5.4024999999999999</v>
      </c>
      <c r="V1305" s="17">
        <v>0</v>
      </c>
      <c r="X1305" s="17">
        <v>0</v>
      </c>
      <c r="Z1305" s="17">
        <v>315730</v>
      </c>
      <c r="AB1305" s="17">
        <v>0</v>
      </c>
      <c r="AD1305" s="17">
        <v>0</v>
      </c>
      <c r="AF1305" s="17">
        <v>30596</v>
      </c>
      <c r="AH1305" s="17">
        <v>0</v>
      </c>
      <c r="AJ1305" s="17">
        <v>0</v>
      </c>
      <c r="AL1305" s="17">
        <v>0</v>
      </c>
      <c r="AN1305" s="17">
        <v>0</v>
      </c>
      <c r="AP1305" s="172">
        <v>0</v>
      </c>
      <c r="AR1305" s="17">
        <v>165294</v>
      </c>
      <c r="AT1305" s="17">
        <v>0</v>
      </c>
      <c r="AV1305" s="185">
        <v>0</v>
      </c>
      <c r="AW1305" s="1" t="s">
        <v>5655</v>
      </c>
      <c r="AX1305" s="1" t="str">
        <f t="shared" si="20"/>
        <v>No</v>
      </c>
    </row>
    <row r="1306" spans="1:50" x14ac:dyDescent="0.2">
      <c r="A1306" s="1" t="s">
        <v>1836</v>
      </c>
      <c r="B1306" s="1" t="s">
        <v>1837</v>
      </c>
      <c r="C1306" s="1" t="s">
        <v>37</v>
      </c>
      <c r="D1306" s="174" t="s">
        <v>1838</v>
      </c>
      <c r="E1306" s="177" t="s">
        <v>1839</v>
      </c>
      <c r="F1306" s="1" t="s">
        <v>242</v>
      </c>
      <c r="G1306" s="1" t="s">
        <v>229</v>
      </c>
      <c r="H1306" s="17">
        <v>0</v>
      </c>
      <c r="I1306" s="12">
        <v>32</v>
      </c>
      <c r="J1306" s="1" t="s">
        <v>10</v>
      </c>
      <c r="K1306" s="1" t="s">
        <v>8</v>
      </c>
      <c r="L1306" s="4">
        <v>14</v>
      </c>
      <c r="N1306" s="186">
        <v>0</v>
      </c>
      <c r="P1306" s="14">
        <v>11.571400000000001</v>
      </c>
      <c r="R1306" s="14">
        <v>0</v>
      </c>
      <c r="T1306" s="14">
        <v>1.5245</v>
      </c>
      <c r="V1306" s="17">
        <v>0</v>
      </c>
      <c r="X1306" s="17">
        <v>0</v>
      </c>
      <c r="Z1306" s="17">
        <v>345590</v>
      </c>
      <c r="AB1306" s="17">
        <v>0</v>
      </c>
      <c r="AD1306" s="17">
        <v>0</v>
      </c>
      <c r="AF1306" s="17">
        <v>29866</v>
      </c>
      <c r="AH1306" s="17">
        <v>0</v>
      </c>
      <c r="AJ1306" s="17">
        <v>0</v>
      </c>
      <c r="AL1306" s="17">
        <v>0</v>
      </c>
      <c r="AN1306" s="17">
        <v>0</v>
      </c>
      <c r="AP1306" s="172">
        <v>0</v>
      </c>
      <c r="AR1306" s="17">
        <v>45532</v>
      </c>
      <c r="AT1306" s="17">
        <v>0</v>
      </c>
      <c r="AV1306" s="185">
        <v>0</v>
      </c>
      <c r="AW1306" s="1" t="s">
        <v>5655</v>
      </c>
      <c r="AX1306" s="1" t="str">
        <f t="shared" si="20"/>
        <v>No</v>
      </c>
    </row>
    <row r="1307" spans="1:50" x14ac:dyDescent="0.2">
      <c r="A1307" s="1" t="s">
        <v>6099</v>
      </c>
      <c r="B1307" s="1" t="s">
        <v>391</v>
      </c>
      <c r="C1307" s="1" t="s">
        <v>14</v>
      </c>
      <c r="D1307" s="174">
        <v>4071</v>
      </c>
      <c r="E1307" s="177">
        <v>40071</v>
      </c>
      <c r="F1307" s="1" t="s">
        <v>194</v>
      </c>
      <c r="G1307" s="1" t="s">
        <v>192</v>
      </c>
      <c r="H1307" s="17">
        <v>286692</v>
      </c>
      <c r="I1307" s="12">
        <v>32</v>
      </c>
      <c r="J1307" s="1" t="s">
        <v>11</v>
      </c>
      <c r="K1307" s="1" t="s">
        <v>8</v>
      </c>
      <c r="L1307" s="4">
        <v>13</v>
      </c>
      <c r="N1307" s="186">
        <v>0</v>
      </c>
      <c r="P1307" s="14">
        <v>15.0748</v>
      </c>
      <c r="R1307" s="14">
        <v>5.3733000000000004</v>
      </c>
      <c r="T1307" s="14">
        <v>17.029199999999999</v>
      </c>
      <c r="V1307" s="17">
        <v>569357</v>
      </c>
      <c r="X1307" s="17">
        <v>577073</v>
      </c>
      <c r="Z1307" s="17">
        <v>569392</v>
      </c>
      <c r="AB1307" s="17">
        <v>7681</v>
      </c>
      <c r="AD1307" s="17">
        <v>38129</v>
      </c>
      <c r="AF1307" s="17">
        <v>37771</v>
      </c>
      <c r="AH1307" s="17">
        <v>358</v>
      </c>
      <c r="AJ1307" s="17">
        <v>0</v>
      </c>
      <c r="AL1307" s="17">
        <v>0</v>
      </c>
      <c r="AN1307" s="17">
        <v>0</v>
      </c>
      <c r="AP1307" s="172">
        <v>0</v>
      </c>
      <c r="AR1307" s="17">
        <v>643211</v>
      </c>
      <c r="AT1307" s="17">
        <v>3456177</v>
      </c>
      <c r="AV1307" s="185">
        <v>159.69999999999999</v>
      </c>
      <c r="AW1307" s="1" t="s">
        <v>5655</v>
      </c>
      <c r="AX1307" s="1" t="str">
        <f t="shared" si="20"/>
        <v>No</v>
      </c>
    </row>
    <row r="1308" spans="1:50" x14ac:dyDescent="0.2">
      <c r="A1308" s="1" t="s">
        <v>1723</v>
      </c>
      <c r="B1308" s="1" t="s">
        <v>1724</v>
      </c>
      <c r="C1308" s="1" t="s">
        <v>53</v>
      </c>
      <c r="D1308" s="174" t="s">
        <v>1725</v>
      </c>
      <c r="E1308" s="177" t="s">
        <v>1726</v>
      </c>
      <c r="F1308" s="1" t="s">
        <v>194</v>
      </c>
      <c r="G1308" s="1" t="s">
        <v>229</v>
      </c>
      <c r="H1308" s="17">
        <v>0</v>
      </c>
      <c r="I1308" s="12">
        <v>32</v>
      </c>
      <c r="J1308" s="1" t="s">
        <v>11</v>
      </c>
      <c r="K1308" s="1" t="s">
        <v>8</v>
      </c>
      <c r="L1308" s="4">
        <v>10</v>
      </c>
      <c r="N1308" s="186">
        <v>0</v>
      </c>
      <c r="P1308" s="14">
        <v>17.4986</v>
      </c>
      <c r="R1308" s="14">
        <v>0</v>
      </c>
      <c r="T1308" s="14">
        <v>3.5642999999999998</v>
      </c>
      <c r="V1308" s="17">
        <v>0</v>
      </c>
      <c r="X1308" s="17">
        <v>0</v>
      </c>
      <c r="Z1308" s="17">
        <v>408191</v>
      </c>
      <c r="AB1308" s="17">
        <v>0</v>
      </c>
      <c r="AD1308" s="17">
        <v>0</v>
      </c>
      <c r="AF1308" s="17">
        <v>23327</v>
      </c>
      <c r="AH1308" s="17">
        <v>0</v>
      </c>
      <c r="AJ1308" s="17">
        <v>0</v>
      </c>
      <c r="AL1308" s="17">
        <v>0</v>
      </c>
      <c r="AN1308" s="17">
        <v>0</v>
      </c>
      <c r="AP1308" s="172">
        <v>0</v>
      </c>
      <c r="AR1308" s="17">
        <v>83145</v>
      </c>
      <c r="AT1308" s="17">
        <v>0</v>
      </c>
      <c r="AV1308" s="185">
        <v>0</v>
      </c>
      <c r="AW1308" s="1" t="s">
        <v>5655</v>
      </c>
      <c r="AX1308" s="1" t="str">
        <f t="shared" si="20"/>
        <v>No</v>
      </c>
    </row>
    <row r="1309" spans="1:50" x14ac:dyDescent="0.2">
      <c r="A1309" s="1" t="s">
        <v>3076</v>
      </c>
      <c r="B1309" s="1" t="s">
        <v>6098</v>
      </c>
      <c r="C1309" s="1" t="s">
        <v>56</v>
      </c>
      <c r="D1309" s="174" t="s">
        <v>3077</v>
      </c>
      <c r="E1309" s="177" t="s">
        <v>3078</v>
      </c>
      <c r="F1309" s="1" t="s">
        <v>196</v>
      </c>
      <c r="G1309" s="1" t="s">
        <v>229</v>
      </c>
      <c r="H1309" s="17">
        <v>0</v>
      </c>
      <c r="I1309" s="12">
        <v>32</v>
      </c>
      <c r="J1309" s="1" t="s">
        <v>10</v>
      </c>
      <c r="K1309" s="1" t="s">
        <v>8</v>
      </c>
      <c r="L1309" s="4">
        <v>32</v>
      </c>
      <c r="N1309" s="186">
        <v>0</v>
      </c>
      <c r="P1309" s="14">
        <v>24.369700000000002</v>
      </c>
      <c r="R1309" s="14">
        <v>0</v>
      </c>
      <c r="T1309" s="14">
        <v>4.7439999999999998</v>
      </c>
      <c r="V1309" s="17">
        <v>0</v>
      </c>
      <c r="X1309" s="17">
        <v>0</v>
      </c>
      <c r="Z1309" s="17">
        <v>1307289</v>
      </c>
      <c r="AB1309" s="17">
        <v>0</v>
      </c>
      <c r="AD1309" s="17">
        <v>0</v>
      </c>
      <c r="AF1309" s="17">
        <v>53644</v>
      </c>
      <c r="AH1309" s="17">
        <v>0</v>
      </c>
      <c r="AJ1309" s="17">
        <v>0</v>
      </c>
      <c r="AL1309" s="17">
        <v>0</v>
      </c>
      <c r="AN1309" s="17">
        <v>0</v>
      </c>
      <c r="AP1309" s="172">
        <v>0</v>
      </c>
      <c r="AR1309" s="17">
        <v>254488</v>
      </c>
      <c r="AT1309" s="17">
        <v>0</v>
      </c>
      <c r="AV1309" s="185">
        <v>0</v>
      </c>
      <c r="AW1309" s="1" t="s">
        <v>5655</v>
      </c>
      <c r="AX1309" s="1" t="str">
        <f t="shared" si="20"/>
        <v>No</v>
      </c>
    </row>
    <row r="1310" spans="1:50" x14ac:dyDescent="0.2">
      <c r="A1310" s="1" t="s">
        <v>6096</v>
      </c>
      <c r="B1310" s="1" t="s">
        <v>839</v>
      </c>
      <c r="C1310" s="1" t="s">
        <v>89</v>
      </c>
      <c r="D1310" s="174">
        <v>6012</v>
      </c>
      <c r="E1310" s="177">
        <v>60012</v>
      </c>
      <c r="F1310" s="1" t="s">
        <v>194</v>
      </c>
      <c r="G1310" s="1" t="s">
        <v>192</v>
      </c>
      <c r="H1310" s="17">
        <v>172378</v>
      </c>
      <c r="I1310" s="12">
        <v>32</v>
      </c>
      <c r="J1310" s="1" t="s">
        <v>11</v>
      </c>
      <c r="K1310" s="1" t="s">
        <v>8</v>
      </c>
      <c r="L1310" s="4">
        <v>18</v>
      </c>
      <c r="N1310" s="186">
        <v>0</v>
      </c>
      <c r="P1310" s="14">
        <v>14.8119</v>
      </c>
      <c r="R1310" s="14">
        <v>3.7635000000000001</v>
      </c>
      <c r="T1310" s="14">
        <v>23.3733</v>
      </c>
      <c r="V1310" s="17">
        <v>780597</v>
      </c>
      <c r="X1310" s="17">
        <v>788622</v>
      </c>
      <c r="Z1310" s="17">
        <v>780040</v>
      </c>
      <c r="AB1310" s="17">
        <v>8582</v>
      </c>
      <c r="AD1310" s="17">
        <v>53996</v>
      </c>
      <c r="AF1310" s="17">
        <v>52663</v>
      </c>
      <c r="AH1310" s="17">
        <v>1333</v>
      </c>
      <c r="AJ1310" s="17">
        <v>0</v>
      </c>
      <c r="AL1310" s="17">
        <v>0</v>
      </c>
      <c r="AN1310" s="17">
        <v>0</v>
      </c>
      <c r="AP1310" s="172">
        <v>0</v>
      </c>
      <c r="AR1310" s="17">
        <v>1230908</v>
      </c>
      <c r="AT1310" s="17">
        <v>4632565</v>
      </c>
      <c r="AV1310" s="185">
        <v>230</v>
      </c>
      <c r="AW1310" s="1" t="s">
        <v>5655</v>
      </c>
      <c r="AX1310" s="1" t="str">
        <f t="shared" si="20"/>
        <v>No</v>
      </c>
    </row>
    <row r="1311" spans="1:50" x14ac:dyDescent="0.2">
      <c r="A1311" s="1" t="s">
        <v>1836</v>
      </c>
      <c r="B1311" s="1" t="s">
        <v>1837</v>
      </c>
      <c r="C1311" s="1" t="s">
        <v>37</v>
      </c>
      <c r="D1311" s="174" t="s">
        <v>1838</v>
      </c>
      <c r="E1311" s="177" t="s">
        <v>1839</v>
      </c>
      <c r="F1311" s="1" t="s">
        <v>242</v>
      </c>
      <c r="G1311" s="1" t="s">
        <v>229</v>
      </c>
      <c r="H1311" s="17">
        <v>0</v>
      </c>
      <c r="I1311" s="12">
        <v>32</v>
      </c>
      <c r="J1311" s="1" t="s">
        <v>13</v>
      </c>
      <c r="K1311" s="1" t="s">
        <v>8</v>
      </c>
      <c r="L1311" s="4">
        <v>3</v>
      </c>
      <c r="N1311" s="186">
        <v>0</v>
      </c>
      <c r="P1311" s="14">
        <v>37.518599999999999</v>
      </c>
      <c r="R1311" s="14">
        <v>0</v>
      </c>
      <c r="T1311" s="14">
        <v>3.7519</v>
      </c>
      <c r="V1311" s="17">
        <v>0</v>
      </c>
      <c r="X1311" s="17">
        <v>0</v>
      </c>
      <c r="Z1311" s="17">
        <v>75600</v>
      </c>
      <c r="AB1311" s="17">
        <v>0</v>
      </c>
      <c r="AD1311" s="17">
        <v>0</v>
      </c>
      <c r="AF1311" s="17">
        <v>2015</v>
      </c>
      <c r="AH1311" s="17">
        <v>0</v>
      </c>
      <c r="AJ1311" s="17">
        <v>0</v>
      </c>
      <c r="AL1311" s="17">
        <v>0</v>
      </c>
      <c r="AN1311" s="17">
        <v>0</v>
      </c>
      <c r="AP1311" s="172">
        <v>0</v>
      </c>
      <c r="AR1311" s="17">
        <v>7560</v>
      </c>
      <c r="AT1311" s="17">
        <v>0</v>
      </c>
      <c r="AV1311" s="185">
        <v>0</v>
      </c>
      <c r="AW1311" s="1" t="s">
        <v>5655</v>
      </c>
      <c r="AX1311" s="1" t="str">
        <f t="shared" si="20"/>
        <v>No</v>
      </c>
    </row>
    <row r="1312" spans="1:50" x14ac:dyDescent="0.2">
      <c r="A1312" s="1" t="s">
        <v>2639</v>
      </c>
      <c r="B1312" s="1" t="s">
        <v>2640</v>
      </c>
      <c r="C1312" s="1" t="s">
        <v>56</v>
      </c>
      <c r="D1312" s="174" t="s">
        <v>2641</v>
      </c>
      <c r="E1312" s="177" t="s">
        <v>2642</v>
      </c>
      <c r="F1312" s="1" t="s">
        <v>196</v>
      </c>
      <c r="G1312" s="1" t="s">
        <v>229</v>
      </c>
      <c r="H1312" s="17">
        <v>0</v>
      </c>
      <c r="I1312" s="12">
        <v>31</v>
      </c>
      <c r="J1312" s="1" t="s">
        <v>10</v>
      </c>
      <c r="K1312" s="1" t="s">
        <v>8</v>
      </c>
      <c r="L1312" s="4">
        <v>15</v>
      </c>
      <c r="N1312" s="186">
        <v>0</v>
      </c>
      <c r="P1312" s="14">
        <v>13.2486</v>
      </c>
      <c r="R1312" s="14">
        <v>0</v>
      </c>
      <c r="T1312" s="14">
        <v>3.6349999999999998</v>
      </c>
      <c r="V1312" s="17">
        <v>0</v>
      </c>
      <c r="X1312" s="17">
        <v>0</v>
      </c>
      <c r="Z1312" s="17">
        <v>309872</v>
      </c>
      <c r="AB1312" s="17">
        <v>0</v>
      </c>
      <c r="AD1312" s="17">
        <v>0</v>
      </c>
      <c r="AF1312" s="17">
        <v>23389</v>
      </c>
      <c r="AH1312" s="17">
        <v>0</v>
      </c>
      <c r="AJ1312" s="17">
        <v>0</v>
      </c>
      <c r="AL1312" s="17">
        <v>0</v>
      </c>
      <c r="AN1312" s="17">
        <v>0</v>
      </c>
      <c r="AP1312" s="172">
        <v>0</v>
      </c>
      <c r="AR1312" s="17">
        <v>85019</v>
      </c>
      <c r="AT1312" s="17">
        <v>0</v>
      </c>
      <c r="AV1312" s="185">
        <v>0</v>
      </c>
      <c r="AW1312" s="1" t="s">
        <v>5655</v>
      </c>
      <c r="AX1312" s="1" t="str">
        <f t="shared" si="20"/>
        <v>No</v>
      </c>
    </row>
    <row r="1313" spans="1:50" x14ac:dyDescent="0.2">
      <c r="A1313" s="1" t="s">
        <v>4359</v>
      </c>
      <c r="B1313" s="1" t="s">
        <v>4360</v>
      </c>
      <c r="C1313" s="1" t="s">
        <v>63</v>
      </c>
      <c r="D1313" s="174" t="s">
        <v>4361</v>
      </c>
      <c r="E1313" s="177" t="s">
        <v>4362</v>
      </c>
      <c r="F1313" s="1" t="s">
        <v>242</v>
      </c>
      <c r="G1313" s="1" t="s">
        <v>229</v>
      </c>
      <c r="H1313" s="17">
        <v>0</v>
      </c>
      <c r="I1313" s="12">
        <v>31</v>
      </c>
      <c r="J1313" s="1" t="s">
        <v>10</v>
      </c>
      <c r="K1313" s="1" t="s">
        <v>8</v>
      </c>
      <c r="L1313" s="4">
        <v>29</v>
      </c>
      <c r="N1313" s="186">
        <v>0</v>
      </c>
      <c r="P1313" s="14">
        <v>15.4886</v>
      </c>
      <c r="R1313" s="14">
        <v>0</v>
      </c>
      <c r="T1313" s="14">
        <v>2.1242000000000001</v>
      </c>
      <c r="V1313" s="17">
        <v>0</v>
      </c>
      <c r="X1313" s="17">
        <v>0</v>
      </c>
      <c r="Z1313" s="17">
        <v>643878</v>
      </c>
      <c r="AB1313" s="17">
        <v>0</v>
      </c>
      <c r="AD1313" s="17">
        <v>0</v>
      </c>
      <c r="AF1313" s="17">
        <v>41571</v>
      </c>
      <c r="AH1313" s="17">
        <v>0</v>
      </c>
      <c r="AJ1313" s="17">
        <v>0</v>
      </c>
      <c r="AL1313" s="17">
        <v>0</v>
      </c>
      <c r="AN1313" s="17">
        <v>0</v>
      </c>
      <c r="AP1313" s="172">
        <v>0</v>
      </c>
      <c r="AR1313" s="17">
        <v>88305</v>
      </c>
      <c r="AT1313" s="17">
        <v>0</v>
      </c>
      <c r="AV1313" s="185">
        <v>0</v>
      </c>
      <c r="AW1313" s="1" t="s">
        <v>5655</v>
      </c>
      <c r="AX1313" s="1" t="str">
        <f t="shared" si="20"/>
        <v>No</v>
      </c>
    </row>
    <row r="1314" spans="1:50" x14ac:dyDescent="0.2">
      <c r="A1314" s="1" t="s">
        <v>6100</v>
      </c>
      <c r="B1314" s="1" t="s">
        <v>243</v>
      </c>
      <c r="C1314" s="1" t="s">
        <v>81</v>
      </c>
      <c r="D1314" s="174">
        <v>3087</v>
      </c>
      <c r="E1314" s="177">
        <v>30087</v>
      </c>
      <c r="F1314" s="1" t="s">
        <v>194</v>
      </c>
      <c r="G1314" s="1" t="s">
        <v>192</v>
      </c>
      <c r="H1314" s="17">
        <v>51370</v>
      </c>
      <c r="I1314" s="12">
        <v>31</v>
      </c>
      <c r="J1314" s="1" t="s">
        <v>11</v>
      </c>
      <c r="K1314" s="1" t="s">
        <v>12</v>
      </c>
      <c r="L1314" s="4">
        <v>3</v>
      </c>
      <c r="N1314" s="186">
        <v>0</v>
      </c>
      <c r="P1314" s="14">
        <v>19.675699999999999</v>
      </c>
      <c r="R1314" s="14">
        <v>7.7538</v>
      </c>
      <c r="T1314" s="14">
        <v>2.6696</v>
      </c>
      <c r="V1314" s="17">
        <v>180504</v>
      </c>
      <c r="X1314" s="17">
        <v>191857</v>
      </c>
      <c r="Z1314" s="17">
        <v>173579</v>
      </c>
      <c r="AB1314" s="17">
        <v>18278</v>
      </c>
      <c r="AD1314" s="17">
        <v>9974</v>
      </c>
      <c r="AF1314" s="17">
        <v>8822</v>
      </c>
      <c r="AH1314" s="17">
        <v>1152</v>
      </c>
      <c r="AJ1314" s="17">
        <v>0</v>
      </c>
      <c r="AL1314" s="17">
        <v>0</v>
      </c>
      <c r="AN1314" s="17">
        <v>0</v>
      </c>
      <c r="AP1314" s="172">
        <v>0</v>
      </c>
      <c r="AR1314" s="17">
        <v>23551</v>
      </c>
      <c r="AT1314" s="17">
        <v>182610</v>
      </c>
      <c r="AV1314" s="185">
        <v>124</v>
      </c>
      <c r="AW1314" s="1" t="s">
        <v>5655</v>
      </c>
      <c r="AX1314" s="1" t="str">
        <f t="shared" si="20"/>
        <v>No</v>
      </c>
    </row>
    <row r="1315" spans="1:50" x14ac:dyDescent="0.2">
      <c r="A1315" s="1" t="s">
        <v>6100</v>
      </c>
      <c r="B1315" s="1" t="s">
        <v>243</v>
      </c>
      <c r="C1315" s="1" t="s">
        <v>81</v>
      </c>
      <c r="D1315" s="174">
        <v>3087</v>
      </c>
      <c r="E1315" s="177">
        <v>30087</v>
      </c>
      <c r="F1315" s="1" t="s">
        <v>194</v>
      </c>
      <c r="G1315" s="1" t="s">
        <v>192</v>
      </c>
      <c r="H1315" s="17">
        <v>51370</v>
      </c>
      <c r="I1315" s="12">
        <v>31</v>
      </c>
      <c r="J1315" s="1" t="s">
        <v>10</v>
      </c>
      <c r="K1315" s="1" t="s">
        <v>8</v>
      </c>
      <c r="L1315" s="4">
        <v>19</v>
      </c>
      <c r="N1315" s="186">
        <v>0</v>
      </c>
      <c r="P1315" s="14">
        <v>21.419499999999999</v>
      </c>
      <c r="R1315" s="14">
        <v>13.5578</v>
      </c>
      <c r="T1315" s="14">
        <v>3.1072000000000002</v>
      </c>
      <c r="V1315" s="17">
        <v>0</v>
      </c>
      <c r="X1315" s="17">
        <v>914440</v>
      </c>
      <c r="Z1315" s="17">
        <v>787081</v>
      </c>
      <c r="AB1315" s="17">
        <v>127359</v>
      </c>
      <c r="AD1315" s="17">
        <v>41716</v>
      </c>
      <c r="AF1315" s="17">
        <v>36746</v>
      </c>
      <c r="AH1315" s="17">
        <v>4970</v>
      </c>
      <c r="AJ1315" s="17">
        <v>0</v>
      </c>
      <c r="AL1315" s="17">
        <v>0</v>
      </c>
      <c r="AN1315" s="17">
        <v>0</v>
      </c>
      <c r="AP1315" s="172">
        <v>0</v>
      </c>
      <c r="AR1315" s="17">
        <v>114177</v>
      </c>
      <c r="AT1315" s="17">
        <v>1547986</v>
      </c>
      <c r="AV1315" s="185">
        <v>0</v>
      </c>
      <c r="AW1315" s="1" t="s">
        <v>5655</v>
      </c>
      <c r="AX1315" s="1" t="str">
        <f t="shared" si="20"/>
        <v>No</v>
      </c>
    </row>
    <row r="1316" spans="1:50" x14ac:dyDescent="0.2">
      <c r="A1316" s="1" t="s">
        <v>5673</v>
      </c>
      <c r="B1316" s="1" t="s">
        <v>5674</v>
      </c>
      <c r="C1316" s="1" t="s">
        <v>20</v>
      </c>
      <c r="E1316" s="177">
        <v>99424</v>
      </c>
      <c r="F1316" s="1" t="s">
        <v>194</v>
      </c>
      <c r="G1316" s="1" t="s">
        <v>192</v>
      </c>
      <c r="H1316" s="17">
        <v>12150996</v>
      </c>
      <c r="I1316" s="12">
        <v>31</v>
      </c>
      <c r="J1316" s="1" t="s">
        <v>10</v>
      </c>
      <c r="K1316" s="1" t="s">
        <v>12</v>
      </c>
      <c r="L1316" s="4">
        <v>12</v>
      </c>
      <c r="N1316" s="186">
        <v>0</v>
      </c>
      <c r="P1316" s="14">
        <v>10.102600000000001</v>
      </c>
      <c r="R1316" s="14">
        <v>3.7671000000000001</v>
      </c>
      <c r="T1316" s="14">
        <v>3.4836</v>
      </c>
      <c r="V1316" s="17">
        <v>0</v>
      </c>
      <c r="X1316" s="17">
        <v>263560</v>
      </c>
      <c r="Z1316" s="17">
        <v>233097</v>
      </c>
      <c r="AB1316" s="17">
        <v>30463</v>
      </c>
      <c r="AD1316" s="17">
        <v>25291</v>
      </c>
      <c r="AF1316" s="17">
        <v>23073</v>
      </c>
      <c r="AH1316" s="17">
        <v>2218</v>
      </c>
      <c r="AJ1316" s="17">
        <v>0</v>
      </c>
      <c r="AL1316" s="17">
        <v>0</v>
      </c>
      <c r="AN1316" s="17">
        <v>0</v>
      </c>
      <c r="AP1316" s="172">
        <v>0</v>
      </c>
      <c r="AR1316" s="17">
        <v>80378</v>
      </c>
      <c r="AT1316" s="17">
        <v>302794</v>
      </c>
      <c r="AV1316" s="185">
        <v>0</v>
      </c>
      <c r="AW1316" s="1" t="s">
        <v>5655</v>
      </c>
      <c r="AX1316" s="1" t="str">
        <f t="shared" si="20"/>
        <v>No</v>
      </c>
    </row>
    <row r="1317" spans="1:50" x14ac:dyDescent="0.2">
      <c r="A1317" s="1" t="s">
        <v>1707</v>
      </c>
      <c r="B1317" s="1" t="s">
        <v>1708</v>
      </c>
      <c r="C1317" s="1" t="s">
        <v>81</v>
      </c>
      <c r="D1317" s="174" t="s">
        <v>1709</v>
      </c>
      <c r="E1317" s="177" t="s">
        <v>1710</v>
      </c>
      <c r="F1317" s="1" t="s">
        <v>196</v>
      </c>
      <c r="G1317" s="1" t="s">
        <v>229</v>
      </c>
      <c r="H1317" s="17">
        <v>0</v>
      </c>
      <c r="I1317" s="12">
        <v>31</v>
      </c>
      <c r="J1317" s="1" t="s">
        <v>11</v>
      </c>
      <c r="K1317" s="1" t="s">
        <v>8</v>
      </c>
      <c r="L1317" s="4">
        <v>18</v>
      </c>
      <c r="N1317" s="186">
        <v>0</v>
      </c>
      <c r="P1317" s="14">
        <v>17.000399999999999</v>
      </c>
      <c r="R1317" s="14">
        <v>0</v>
      </c>
      <c r="T1317" s="14">
        <v>11.3452</v>
      </c>
      <c r="V1317" s="17">
        <v>0</v>
      </c>
      <c r="X1317" s="17">
        <v>0</v>
      </c>
      <c r="Z1317" s="17">
        <v>697222</v>
      </c>
      <c r="AB1317" s="17">
        <v>0</v>
      </c>
      <c r="AD1317" s="17">
        <v>0</v>
      </c>
      <c r="AF1317" s="17">
        <v>41012</v>
      </c>
      <c r="AH1317" s="17">
        <v>0</v>
      </c>
      <c r="AJ1317" s="17">
        <v>0</v>
      </c>
      <c r="AL1317" s="17">
        <v>0</v>
      </c>
      <c r="AN1317" s="17">
        <v>0</v>
      </c>
      <c r="AP1317" s="172">
        <v>0</v>
      </c>
      <c r="AR1317" s="17">
        <v>465289</v>
      </c>
      <c r="AT1317" s="17">
        <v>0</v>
      </c>
      <c r="AV1317" s="185">
        <v>0</v>
      </c>
      <c r="AW1317" s="1" t="s">
        <v>5655</v>
      </c>
      <c r="AX1317" s="1" t="str">
        <f t="shared" si="20"/>
        <v>No</v>
      </c>
    </row>
    <row r="1318" spans="1:50" x14ac:dyDescent="0.2">
      <c r="A1318" s="1" t="s">
        <v>2561</v>
      </c>
      <c r="B1318" s="1" t="s">
        <v>2562</v>
      </c>
      <c r="C1318" s="1" t="s">
        <v>60</v>
      </c>
      <c r="D1318" s="174" t="s">
        <v>2563</v>
      </c>
      <c r="E1318" s="177" t="s">
        <v>2564</v>
      </c>
      <c r="F1318" s="1" t="s">
        <v>242</v>
      </c>
      <c r="G1318" s="1" t="s">
        <v>229</v>
      </c>
      <c r="H1318" s="17">
        <v>0</v>
      </c>
      <c r="I1318" s="12">
        <v>31</v>
      </c>
      <c r="J1318" s="1" t="s">
        <v>10</v>
      </c>
      <c r="K1318" s="1" t="s">
        <v>8</v>
      </c>
      <c r="L1318" s="4">
        <v>31</v>
      </c>
      <c r="N1318" s="186">
        <v>0</v>
      </c>
      <c r="P1318" s="14">
        <v>22.389800000000001</v>
      </c>
      <c r="R1318" s="14">
        <v>0</v>
      </c>
      <c r="T1318" s="14">
        <v>3.3325</v>
      </c>
      <c r="V1318" s="17">
        <v>0</v>
      </c>
      <c r="X1318" s="17">
        <v>0</v>
      </c>
      <c r="Z1318" s="17">
        <v>931619</v>
      </c>
      <c r="AB1318" s="17">
        <v>0</v>
      </c>
      <c r="AD1318" s="17">
        <v>0</v>
      </c>
      <c r="AF1318" s="17">
        <v>41609</v>
      </c>
      <c r="AH1318" s="17">
        <v>0</v>
      </c>
      <c r="AJ1318" s="17">
        <v>0</v>
      </c>
      <c r="AL1318" s="17">
        <v>0</v>
      </c>
      <c r="AN1318" s="17">
        <v>0</v>
      </c>
      <c r="AP1318" s="172">
        <v>0</v>
      </c>
      <c r="AR1318" s="17">
        <v>138663</v>
      </c>
      <c r="AT1318" s="17">
        <v>0</v>
      </c>
      <c r="AV1318" s="185">
        <v>0</v>
      </c>
      <c r="AW1318" s="1" t="s">
        <v>5655</v>
      </c>
      <c r="AX1318" s="1" t="str">
        <f t="shared" si="20"/>
        <v>No</v>
      </c>
    </row>
    <row r="1319" spans="1:50" x14ac:dyDescent="0.2">
      <c r="A1319" s="1" t="s">
        <v>6101</v>
      </c>
      <c r="B1319" s="1" t="s">
        <v>305</v>
      </c>
      <c r="C1319" s="1" t="s">
        <v>61</v>
      </c>
      <c r="D1319" s="174">
        <v>8004</v>
      </c>
      <c r="E1319" s="177">
        <v>80004</v>
      </c>
      <c r="F1319" s="1" t="s">
        <v>194</v>
      </c>
      <c r="G1319" s="1" t="s">
        <v>192</v>
      </c>
      <c r="H1319" s="17">
        <v>114773</v>
      </c>
      <c r="I1319" s="12">
        <v>31</v>
      </c>
      <c r="J1319" s="1" t="s">
        <v>11</v>
      </c>
      <c r="K1319" s="1" t="s">
        <v>8</v>
      </c>
      <c r="L1319" s="4">
        <v>19</v>
      </c>
      <c r="N1319" s="186">
        <v>0</v>
      </c>
      <c r="P1319" s="14">
        <v>14.911799999999999</v>
      </c>
      <c r="R1319" s="14">
        <v>4.2375999999999996</v>
      </c>
      <c r="T1319" s="14">
        <v>11.4129</v>
      </c>
      <c r="V1319" s="17">
        <v>594649</v>
      </c>
      <c r="X1319" s="17">
        <v>643795</v>
      </c>
      <c r="Z1319" s="17">
        <v>593699</v>
      </c>
      <c r="AB1319" s="17">
        <v>50096</v>
      </c>
      <c r="AD1319" s="17">
        <v>41475</v>
      </c>
      <c r="AF1319" s="17">
        <v>39814</v>
      </c>
      <c r="AH1319" s="17">
        <v>1661</v>
      </c>
      <c r="AJ1319" s="17">
        <v>0</v>
      </c>
      <c r="AL1319" s="17">
        <v>0</v>
      </c>
      <c r="AN1319" s="17">
        <v>0</v>
      </c>
      <c r="AP1319" s="172">
        <v>0</v>
      </c>
      <c r="AR1319" s="17">
        <v>454395</v>
      </c>
      <c r="AT1319" s="17">
        <v>1925547</v>
      </c>
      <c r="AV1319" s="185">
        <v>197.2</v>
      </c>
      <c r="AW1319" s="1" t="s">
        <v>5655</v>
      </c>
      <c r="AX1319" s="1" t="str">
        <f t="shared" si="20"/>
        <v>No</v>
      </c>
    </row>
    <row r="1320" spans="1:50" x14ac:dyDescent="0.2">
      <c r="A1320" s="1" t="s">
        <v>6100</v>
      </c>
      <c r="B1320" s="1" t="s">
        <v>243</v>
      </c>
      <c r="C1320" s="1" t="s">
        <v>81</v>
      </c>
      <c r="D1320" s="174">
        <v>3087</v>
      </c>
      <c r="E1320" s="177">
        <v>30087</v>
      </c>
      <c r="F1320" s="1" t="s">
        <v>194</v>
      </c>
      <c r="G1320" s="1" t="s">
        <v>192</v>
      </c>
      <c r="H1320" s="17">
        <v>51370</v>
      </c>
      <c r="I1320" s="12">
        <v>31</v>
      </c>
      <c r="J1320" s="1" t="s">
        <v>11</v>
      </c>
      <c r="K1320" s="1" t="s">
        <v>8</v>
      </c>
      <c r="L1320" s="4">
        <v>7</v>
      </c>
      <c r="N1320" s="186">
        <v>0</v>
      </c>
      <c r="P1320" s="14">
        <v>18.227900000000002</v>
      </c>
      <c r="R1320" s="14">
        <v>10.204000000000001</v>
      </c>
      <c r="T1320" s="14">
        <v>6.0488</v>
      </c>
      <c r="V1320" s="17">
        <v>356070</v>
      </c>
      <c r="X1320" s="17">
        <v>364378</v>
      </c>
      <c r="Z1320" s="17">
        <v>350651</v>
      </c>
      <c r="AB1320" s="17">
        <v>13727</v>
      </c>
      <c r="AD1320" s="17">
        <v>20538</v>
      </c>
      <c r="AF1320" s="17">
        <v>19237</v>
      </c>
      <c r="AH1320" s="17">
        <v>1301</v>
      </c>
      <c r="AJ1320" s="17">
        <v>0</v>
      </c>
      <c r="AL1320" s="17">
        <v>0</v>
      </c>
      <c r="AN1320" s="17">
        <v>0</v>
      </c>
      <c r="AP1320" s="172">
        <v>0</v>
      </c>
      <c r="AR1320" s="17">
        <v>116361</v>
      </c>
      <c r="AT1320" s="17">
        <v>1187348</v>
      </c>
      <c r="AV1320" s="185">
        <v>250.35</v>
      </c>
      <c r="AW1320" s="1" t="s">
        <v>5655</v>
      </c>
      <c r="AX1320" s="1" t="str">
        <f t="shared" si="20"/>
        <v>No</v>
      </c>
    </row>
    <row r="1321" spans="1:50" x14ac:dyDescent="0.2">
      <c r="A1321" s="1" t="s">
        <v>5457</v>
      </c>
      <c r="B1321" s="1" t="s">
        <v>5589</v>
      </c>
      <c r="C1321" s="1" t="s">
        <v>52</v>
      </c>
      <c r="E1321" s="177">
        <v>10183</v>
      </c>
      <c r="F1321" s="1" t="s">
        <v>196</v>
      </c>
      <c r="G1321" s="1" t="s">
        <v>192</v>
      </c>
      <c r="H1321" s="17">
        <v>246695</v>
      </c>
      <c r="I1321" s="12">
        <v>31</v>
      </c>
      <c r="J1321" s="1" t="s">
        <v>11</v>
      </c>
      <c r="K1321" s="1" t="s">
        <v>8</v>
      </c>
      <c r="L1321" s="4">
        <v>21</v>
      </c>
      <c r="N1321" s="186">
        <v>0</v>
      </c>
      <c r="P1321" s="14">
        <v>8.9347999999999992</v>
      </c>
      <c r="Q1321" s="12" t="s">
        <v>101</v>
      </c>
      <c r="R1321" s="14">
        <v>4.99</v>
      </c>
      <c r="S1321" s="12" t="s">
        <v>101</v>
      </c>
      <c r="T1321" s="14">
        <v>19.930399999999999</v>
      </c>
      <c r="U1321" s="12" t="s">
        <v>101</v>
      </c>
      <c r="V1321" s="17">
        <v>385132</v>
      </c>
      <c r="X1321" s="17">
        <v>388260</v>
      </c>
      <c r="Z1321" s="17">
        <v>384366</v>
      </c>
      <c r="AA1321" s="12" t="s">
        <v>101</v>
      </c>
      <c r="AB1321" s="17">
        <v>3894</v>
      </c>
      <c r="AD1321" s="17">
        <v>43384</v>
      </c>
      <c r="AF1321" s="17">
        <v>43019</v>
      </c>
      <c r="AG1321" s="12" t="s">
        <v>101</v>
      </c>
      <c r="AH1321" s="17">
        <v>365</v>
      </c>
      <c r="AI1321" s="12" t="s">
        <v>101</v>
      </c>
      <c r="AJ1321" s="17">
        <v>0</v>
      </c>
      <c r="AL1321" s="17">
        <v>0</v>
      </c>
      <c r="AN1321" s="17">
        <v>0</v>
      </c>
      <c r="AP1321" s="172">
        <v>0</v>
      </c>
      <c r="AR1321" s="17">
        <v>857386</v>
      </c>
      <c r="AT1321" s="17">
        <v>4278356</v>
      </c>
      <c r="AU1321" s="1" t="s">
        <v>101</v>
      </c>
      <c r="AV1321" s="185">
        <v>0</v>
      </c>
      <c r="AW1321" s="1" t="s">
        <v>5655</v>
      </c>
      <c r="AX1321" s="1" t="str">
        <f t="shared" si="20"/>
        <v>Yes</v>
      </c>
    </row>
    <row r="1322" spans="1:50" x14ac:dyDescent="0.2">
      <c r="A1322" s="1" t="s">
        <v>2402</v>
      </c>
      <c r="B1322" s="1" t="s">
        <v>2403</v>
      </c>
      <c r="C1322" s="1" t="s">
        <v>62</v>
      </c>
      <c r="D1322" s="174" t="s">
        <v>2404</v>
      </c>
      <c r="E1322" s="177" t="s">
        <v>2405</v>
      </c>
      <c r="F1322" s="1" t="s">
        <v>196</v>
      </c>
      <c r="G1322" s="1" t="s">
        <v>229</v>
      </c>
      <c r="H1322" s="17">
        <v>0</v>
      </c>
      <c r="I1322" s="12">
        <v>31</v>
      </c>
      <c r="J1322" s="1" t="s">
        <v>11</v>
      </c>
      <c r="K1322" s="1" t="s">
        <v>8</v>
      </c>
      <c r="L1322" s="4">
        <v>21</v>
      </c>
      <c r="N1322" s="186">
        <v>0</v>
      </c>
      <c r="P1322" s="14">
        <v>11.8856</v>
      </c>
      <c r="R1322" s="14">
        <v>0</v>
      </c>
      <c r="T1322" s="14">
        <v>31.901800000000001</v>
      </c>
      <c r="V1322" s="17">
        <v>0</v>
      </c>
      <c r="X1322" s="17">
        <v>0</v>
      </c>
      <c r="Z1322" s="17">
        <v>663932</v>
      </c>
      <c r="AB1322" s="17">
        <v>0</v>
      </c>
      <c r="AD1322" s="17">
        <v>0</v>
      </c>
      <c r="AF1322" s="17">
        <v>55860</v>
      </c>
      <c r="AH1322" s="17">
        <v>0</v>
      </c>
      <c r="AJ1322" s="17">
        <v>0</v>
      </c>
      <c r="AL1322" s="17">
        <v>0</v>
      </c>
      <c r="AN1322" s="17">
        <v>0</v>
      </c>
      <c r="AP1322" s="172">
        <v>0</v>
      </c>
      <c r="AR1322" s="17">
        <v>1782035</v>
      </c>
      <c r="AT1322" s="17">
        <v>0</v>
      </c>
      <c r="AV1322" s="185">
        <v>0</v>
      </c>
      <c r="AW1322" s="1" t="s">
        <v>5655</v>
      </c>
      <c r="AX1322" s="1" t="str">
        <f t="shared" si="20"/>
        <v>No</v>
      </c>
    </row>
    <row r="1323" spans="1:50" x14ac:dyDescent="0.2">
      <c r="A1323" s="1" t="s">
        <v>1707</v>
      </c>
      <c r="B1323" s="1" t="s">
        <v>1708</v>
      </c>
      <c r="C1323" s="1" t="s">
        <v>81</v>
      </c>
      <c r="D1323" s="174" t="s">
        <v>1709</v>
      </c>
      <c r="E1323" s="177" t="s">
        <v>1710</v>
      </c>
      <c r="F1323" s="1" t="s">
        <v>196</v>
      </c>
      <c r="G1323" s="1" t="s">
        <v>229</v>
      </c>
      <c r="H1323" s="17">
        <v>0</v>
      </c>
      <c r="I1323" s="12">
        <v>31</v>
      </c>
      <c r="J1323" s="1" t="s">
        <v>10</v>
      </c>
      <c r="K1323" s="1" t="s">
        <v>12</v>
      </c>
      <c r="L1323" s="4">
        <v>6</v>
      </c>
      <c r="N1323" s="186">
        <v>0</v>
      </c>
      <c r="P1323" s="14">
        <v>11.0236</v>
      </c>
      <c r="R1323" s="14">
        <v>0</v>
      </c>
      <c r="T1323" s="14">
        <v>2.3384999999999998</v>
      </c>
      <c r="V1323" s="17">
        <v>0</v>
      </c>
      <c r="X1323" s="17">
        <v>0</v>
      </c>
      <c r="Z1323" s="17">
        <v>16315</v>
      </c>
      <c r="AB1323" s="17">
        <v>0</v>
      </c>
      <c r="AD1323" s="17">
        <v>0</v>
      </c>
      <c r="AF1323" s="17">
        <v>1480</v>
      </c>
      <c r="AH1323" s="17">
        <v>0</v>
      </c>
      <c r="AJ1323" s="17">
        <v>0</v>
      </c>
      <c r="AL1323" s="17">
        <v>0</v>
      </c>
      <c r="AN1323" s="17">
        <v>0</v>
      </c>
      <c r="AP1323" s="172">
        <v>0</v>
      </c>
      <c r="AR1323" s="17">
        <v>3461</v>
      </c>
      <c r="AT1323" s="17">
        <v>0</v>
      </c>
      <c r="AV1323" s="185">
        <v>0</v>
      </c>
      <c r="AW1323" s="1" t="s">
        <v>5655</v>
      </c>
      <c r="AX1323" s="1" t="str">
        <f t="shared" si="20"/>
        <v>No</v>
      </c>
    </row>
    <row r="1324" spans="1:50" x14ac:dyDescent="0.2">
      <c r="A1324" s="1" t="s">
        <v>2639</v>
      </c>
      <c r="B1324" s="1" t="s">
        <v>2640</v>
      </c>
      <c r="C1324" s="1" t="s">
        <v>56</v>
      </c>
      <c r="D1324" s="174" t="s">
        <v>2641</v>
      </c>
      <c r="E1324" s="177" t="s">
        <v>2642</v>
      </c>
      <c r="F1324" s="1" t="s">
        <v>196</v>
      </c>
      <c r="G1324" s="1" t="s">
        <v>229</v>
      </c>
      <c r="H1324" s="17">
        <v>0</v>
      </c>
      <c r="I1324" s="12">
        <v>31</v>
      </c>
      <c r="J1324" s="1" t="s">
        <v>11</v>
      </c>
      <c r="K1324" s="1" t="s">
        <v>8</v>
      </c>
      <c r="L1324" s="4">
        <v>16</v>
      </c>
      <c r="N1324" s="186">
        <v>0</v>
      </c>
      <c r="P1324" s="14">
        <v>13.125400000000001</v>
      </c>
      <c r="R1324" s="14">
        <v>0</v>
      </c>
      <c r="T1324" s="14">
        <v>2.9249000000000001</v>
      </c>
      <c r="V1324" s="17">
        <v>0</v>
      </c>
      <c r="X1324" s="17">
        <v>0</v>
      </c>
      <c r="Z1324" s="17">
        <v>398369</v>
      </c>
      <c r="AB1324" s="17">
        <v>0</v>
      </c>
      <c r="AD1324" s="17">
        <v>0</v>
      </c>
      <c r="AF1324" s="17">
        <v>30351</v>
      </c>
      <c r="AH1324" s="17">
        <v>0</v>
      </c>
      <c r="AJ1324" s="17">
        <v>0</v>
      </c>
      <c r="AL1324" s="17">
        <v>0</v>
      </c>
      <c r="AN1324" s="17">
        <v>0</v>
      </c>
      <c r="AP1324" s="172">
        <v>0</v>
      </c>
      <c r="AR1324" s="17">
        <v>88773</v>
      </c>
      <c r="AT1324" s="17">
        <v>0</v>
      </c>
      <c r="AV1324" s="185">
        <v>0</v>
      </c>
      <c r="AW1324" s="1" t="s">
        <v>5655</v>
      </c>
      <c r="AX1324" s="1" t="str">
        <f t="shared" si="20"/>
        <v>No</v>
      </c>
    </row>
    <row r="1325" spans="1:50" x14ac:dyDescent="0.2">
      <c r="A1325" s="1" t="s">
        <v>4359</v>
      </c>
      <c r="B1325" s="1" t="s">
        <v>4360</v>
      </c>
      <c r="C1325" s="1" t="s">
        <v>63</v>
      </c>
      <c r="D1325" s="174" t="s">
        <v>4361</v>
      </c>
      <c r="E1325" s="177" t="s">
        <v>4362</v>
      </c>
      <c r="F1325" s="1" t="s">
        <v>242</v>
      </c>
      <c r="G1325" s="1" t="s">
        <v>229</v>
      </c>
      <c r="H1325" s="17">
        <v>0</v>
      </c>
      <c r="I1325" s="12">
        <v>31</v>
      </c>
      <c r="J1325" s="1" t="s">
        <v>15</v>
      </c>
      <c r="K1325" s="1" t="s">
        <v>12</v>
      </c>
      <c r="L1325" s="4">
        <v>2</v>
      </c>
      <c r="N1325" s="186">
        <v>0</v>
      </c>
      <c r="P1325" s="14">
        <v>16.6341</v>
      </c>
      <c r="R1325" s="14">
        <v>0</v>
      </c>
      <c r="T1325" s="14">
        <v>4.4218999999999999</v>
      </c>
      <c r="V1325" s="17">
        <v>0</v>
      </c>
      <c r="X1325" s="17">
        <v>0</v>
      </c>
      <c r="Z1325" s="17">
        <v>63825</v>
      </c>
      <c r="AB1325" s="17">
        <v>0</v>
      </c>
      <c r="AD1325" s="17">
        <v>0</v>
      </c>
      <c r="AF1325" s="17">
        <v>3837</v>
      </c>
      <c r="AH1325" s="17">
        <v>0</v>
      </c>
      <c r="AJ1325" s="17">
        <v>0</v>
      </c>
      <c r="AL1325" s="17">
        <v>0</v>
      </c>
      <c r="AN1325" s="17">
        <v>0</v>
      </c>
      <c r="AP1325" s="172">
        <v>0</v>
      </c>
      <c r="AR1325" s="17">
        <v>16967</v>
      </c>
      <c r="AT1325" s="17">
        <v>0</v>
      </c>
      <c r="AV1325" s="185">
        <v>0</v>
      </c>
      <c r="AW1325" s="1" t="s">
        <v>5655</v>
      </c>
      <c r="AX1325" s="1" t="str">
        <f t="shared" si="20"/>
        <v>No</v>
      </c>
    </row>
    <row r="1326" spans="1:50" x14ac:dyDescent="0.2">
      <c r="A1326" s="1" t="s">
        <v>6101</v>
      </c>
      <c r="B1326" s="1" t="s">
        <v>305</v>
      </c>
      <c r="C1326" s="1" t="s">
        <v>61</v>
      </c>
      <c r="D1326" s="174">
        <v>8004</v>
      </c>
      <c r="E1326" s="177">
        <v>80004</v>
      </c>
      <c r="F1326" s="1" t="s">
        <v>194</v>
      </c>
      <c r="G1326" s="1" t="s">
        <v>192</v>
      </c>
      <c r="H1326" s="17">
        <v>114773</v>
      </c>
      <c r="I1326" s="12">
        <v>31</v>
      </c>
      <c r="J1326" s="1" t="s">
        <v>10</v>
      </c>
      <c r="K1326" s="1" t="s">
        <v>8</v>
      </c>
      <c r="L1326" s="4">
        <v>12</v>
      </c>
      <c r="N1326" s="186">
        <v>0</v>
      </c>
      <c r="P1326" s="14">
        <v>11.9457</v>
      </c>
      <c r="R1326" s="14">
        <v>5.8316999999999997</v>
      </c>
      <c r="T1326" s="14">
        <v>3.8673000000000002</v>
      </c>
      <c r="V1326" s="17">
        <v>0</v>
      </c>
      <c r="X1326" s="17">
        <v>186924</v>
      </c>
      <c r="Z1326" s="17">
        <v>143898</v>
      </c>
      <c r="AB1326" s="17">
        <v>43026</v>
      </c>
      <c r="AD1326" s="17">
        <v>23426</v>
      </c>
      <c r="AF1326" s="17">
        <v>12046</v>
      </c>
      <c r="AH1326" s="17">
        <v>11380</v>
      </c>
      <c r="AJ1326" s="17">
        <v>0</v>
      </c>
      <c r="AL1326" s="17">
        <v>0</v>
      </c>
      <c r="AN1326" s="17">
        <v>0</v>
      </c>
      <c r="AP1326" s="172">
        <v>0</v>
      </c>
      <c r="AR1326" s="17">
        <v>46585</v>
      </c>
      <c r="AT1326" s="17">
        <v>271670</v>
      </c>
      <c r="AV1326" s="185">
        <v>0</v>
      </c>
      <c r="AW1326" s="1" t="s">
        <v>5655</v>
      </c>
      <c r="AX1326" s="1" t="str">
        <f t="shared" si="20"/>
        <v>No</v>
      </c>
    </row>
    <row r="1327" spans="1:50" x14ac:dyDescent="0.2">
      <c r="A1327" s="1" t="s">
        <v>6100</v>
      </c>
      <c r="B1327" s="1" t="s">
        <v>243</v>
      </c>
      <c r="C1327" s="1" t="s">
        <v>81</v>
      </c>
      <c r="D1327" s="174">
        <v>3087</v>
      </c>
      <c r="E1327" s="177">
        <v>30087</v>
      </c>
      <c r="F1327" s="1" t="s">
        <v>194</v>
      </c>
      <c r="G1327" s="1" t="s">
        <v>192</v>
      </c>
      <c r="H1327" s="17">
        <v>51370</v>
      </c>
      <c r="I1327" s="12">
        <v>31</v>
      </c>
      <c r="J1327" s="1" t="s">
        <v>10</v>
      </c>
      <c r="K1327" s="1" t="s">
        <v>12</v>
      </c>
      <c r="L1327" s="4">
        <v>2</v>
      </c>
      <c r="N1327" s="186">
        <v>0</v>
      </c>
      <c r="P1327" s="14">
        <v>18.857600000000001</v>
      </c>
      <c r="R1327" s="14">
        <v>22.242999999999999</v>
      </c>
      <c r="T1327" s="14">
        <v>1.7470000000000001</v>
      </c>
      <c r="V1327" s="17">
        <v>0</v>
      </c>
      <c r="X1327" s="17">
        <v>73983</v>
      </c>
      <c r="Z1327" s="17">
        <v>67152</v>
      </c>
      <c r="AB1327" s="17">
        <v>6831</v>
      </c>
      <c r="AD1327" s="17">
        <v>4005</v>
      </c>
      <c r="AF1327" s="17">
        <v>3561</v>
      </c>
      <c r="AH1327" s="17">
        <v>444</v>
      </c>
      <c r="AJ1327" s="17">
        <v>0</v>
      </c>
      <c r="AL1327" s="17">
        <v>0</v>
      </c>
      <c r="AN1327" s="17">
        <v>0</v>
      </c>
      <c r="AP1327" s="172">
        <v>0</v>
      </c>
      <c r="AR1327" s="17">
        <v>6221</v>
      </c>
      <c r="AT1327" s="17">
        <v>138374</v>
      </c>
      <c r="AV1327" s="185">
        <v>0</v>
      </c>
      <c r="AW1327" s="1" t="s">
        <v>5655</v>
      </c>
      <c r="AX1327" s="1" t="str">
        <f t="shared" si="20"/>
        <v>No</v>
      </c>
    </row>
    <row r="1328" spans="1:50" x14ac:dyDescent="0.2">
      <c r="A1328" s="1" t="s">
        <v>5673</v>
      </c>
      <c r="B1328" s="1" t="s">
        <v>5674</v>
      </c>
      <c r="C1328" s="1" t="s">
        <v>20</v>
      </c>
      <c r="E1328" s="177">
        <v>99424</v>
      </c>
      <c r="F1328" s="1" t="s">
        <v>194</v>
      </c>
      <c r="G1328" s="1" t="s">
        <v>192</v>
      </c>
      <c r="H1328" s="17">
        <v>12150996</v>
      </c>
      <c r="I1328" s="12">
        <v>31</v>
      </c>
      <c r="J1328" s="1" t="s">
        <v>11</v>
      </c>
      <c r="K1328" s="1" t="s">
        <v>12</v>
      </c>
      <c r="L1328" s="4">
        <v>19</v>
      </c>
      <c r="N1328" s="186">
        <v>0</v>
      </c>
      <c r="P1328" s="14">
        <v>10.605700000000001</v>
      </c>
      <c r="R1328" s="14">
        <v>1.7818000000000001</v>
      </c>
      <c r="T1328" s="14">
        <v>24.338200000000001</v>
      </c>
      <c r="V1328" s="17">
        <v>673385</v>
      </c>
      <c r="X1328" s="17">
        <v>708993</v>
      </c>
      <c r="Z1328" s="17">
        <v>672330</v>
      </c>
      <c r="AB1328" s="17">
        <v>36663</v>
      </c>
      <c r="AD1328" s="17">
        <v>65545</v>
      </c>
      <c r="AF1328" s="17">
        <v>63393</v>
      </c>
      <c r="AH1328" s="17">
        <v>2152</v>
      </c>
      <c r="AJ1328" s="17">
        <v>0</v>
      </c>
      <c r="AL1328" s="17">
        <v>0</v>
      </c>
      <c r="AN1328" s="17">
        <v>0</v>
      </c>
      <c r="AP1328" s="172">
        <v>0</v>
      </c>
      <c r="AR1328" s="17">
        <v>1542871</v>
      </c>
      <c r="AT1328" s="17">
        <v>2749102</v>
      </c>
      <c r="AV1328" s="185">
        <v>85</v>
      </c>
      <c r="AW1328" s="1" t="s">
        <v>5655</v>
      </c>
      <c r="AX1328" s="1" t="str">
        <f t="shared" si="20"/>
        <v>No</v>
      </c>
    </row>
    <row r="1329" spans="1:50" x14ac:dyDescent="0.2">
      <c r="A1329" s="1" t="s">
        <v>5457</v>
      </c>
      <c r="B1329" s="1" t="s">
        <v>5589</v>
      </c>
      <c r="C1329" s="1" t="s">
        <v>52</v>
      </c>
      <c r="E1329" s="177">
        <v>10183</v>
      </c>
      <c r="F1329" s="1" t="s">
        <v>196</v>
      </c>
      <c r="G1329" s="1" t="s">
        <v>192</v>
      </c>
      <c r="H1329" s="17">
        <v>246695</v>
      </c>
      <c r="I1329" s="12">
        <v>31</v>
      </c>
      <c r="J1329" s="1" t="s">
        <v>23</v>
      </c>
      <c r="K1329" s="1" t="s">
        <v>8</v>
      </c>
      <c r="L1329" s="4">
        <v>10</v>
      </c>
      <c r="N1329" s="186">
        <v>0</v>
      </c>
      <c r="P1329" s="14">
        <v>5.9626000000000001</v>
      </c>
      <c r="Q1329" s="12" t="s">
        <v>101</v>
      </c>
      <c r="R1329" s="14">
        <v>12.17</v>
      </c>
      <c r="S1329" s="12" t="s">
        <v>101</v>
      </c>
      <c r="T1329" s="14">
        <v>51.992600000000003</v>
      </c>
      <c r="U1329" s="12" t="s">
        <v>101</v>
      </c>
      <c r="V1329" s="17">
        <v>353942</v>
      </c>
      <c r="X1329" s="17">
        <v>353942</v>
      </c>
      <c r="Z1329" s="17">
        <v>350395</v>
      </c>
      <c r="AB1329" s="17">
        <v>3547</v>
      </c>
      <c r="AC1329" s="12" t="s">
        <v>101</v>
      </c>
      <c r="AD1329" s="17">
        <v>59130</v>
      </c>
      <c r="AF1329" s="17">
        <v>58765</v>
      </c>
      <c r="AG1329" s="12" t="s">
        <v>101</v>
      </c>
      <c r="AH1329" s="17">
        <v>365</v>
      </c>
      <c r="AI1329" s="12" t="s">
        <v>101</v>
      </c>
      <c r="AJ1329" s="17">
        <v>0</v>
      </c>
      <c r="AL1329" s="17">
        <v>0</v>
      </c>
      <c r="AN1329" s="17">
        <v>0</v>
      </c>
      <c r="AP1329" s="172">
        <v>0</v>
      </c>
      <c r="AR1329" s="17">
        <v>3055347</v>
      </c>
      <c r="AT1329" s="17">
        <v>37183573</v>
      </c>
      <c r="AU1329" s="1" t="s">
        <v>101</v>
      </c>
      <c r="AV1329" s="185">
        <v>81.3</v>
      </c>
      <c r="AW1329" s="1" t="s">
        <v>5655</v>
      </c>
      <c r="AX1329" s="1" t="str">
        <f t="shared" si="20"/>
        <v>Yes</v>
      </c>
    </row>
    <row r="1330" spans="1:50" x14ac:dyDescent="0.2">
      <c r="A1330" s="1" t="s">
        <v>2402</v>
      </c>
      <c r="B1330" s="1" t="s">
        <v>2403</v>
      </c>
      <c r="C1330" s="1" t="s">
        <v>62</v>
      </c>
      <c r="D1330" s="174" t="s">
        <v>2404</v>
      </c>
      <c r="E1330" s="177" t="s">
        <v>2405</v>
      </c>
      <c r="F1330" s="1" t="s">
        <v>196</v>
      </c>
      <c r="G1330" s="1" t="s">
        <v>229</v>
      </c>
      <c r="H1330" s="17">
        <v>0</v>
      </c>
      <c r="I1330" s="12">
        <v>31</v>
      </c>
      <c r="J1330" s="1" t="s">
        <v>10</v>
      </c>
      <c r="K1330" s="1" t="s">
        <v>8</v>
      </c>
      <c r="L1330" s="4">
        <v>10</v>
      </c>
      <c r="N1330" s="186">
        <v>0</v>
      </c>
      <c r="P1330" s="14">
        <v>15.2639</v>
      </c>
      <c r="R1330" s="14">
        <v>0</v>
      </c>
      <c r="T1330" s="14">
        <v>2.7082000000000002</v>
      </c>
      <c r="V1330" s="17">
        <v>0</v>
      </c>
      <c r="X1330" s="17">
        <v>0</v>
      </c>
      <c r="Z1330" s="17">
        <v>206383</v>
      </c>
      <c r="AB1330" s="17">
        <v>0</v>
      </c>
      <c r="AD1330" s="17">
        <v>0</v>
      </c>
      <c r="AF1330" s="17">
        <v>13521</v>
      </c>
      <c r="AH1330" s="17">
        <v>0</v>
      </c>
      <c r="AJ1330" s="17">
        <v>0</v>
      </c>
      <c r="AL1330" s="17">
        <v>0</v>
      </c>
      <c r="AN1330" s="17">
        <v>0</v>
      </c>
      <c r="AP1330" s="172">
        <v>0</v>
      </c>
      <c r="AR1330" s="17">
        <v>36618</v>
      </c>
      <c r="AT1330" s="17">
        <v>0</v>
      </c>
      <c r="AV1330" s="185">
        <v>0</v>
      </c>
      <c r="AW1330" s="1" t="s">
        <v>5655</v>
      </c>
      <c r="AX1330" s="1" t="str">
        <f t="shared" si="20"/>
        <v>No</v>
      </c>
    </row>
    <row r="1331" spans="1:50" x14ac:dyDescent="0.2">
      <c r="A1331" s="1" t="s">
        <v>1707</v>
      </c>
      <c r="B1331" s="1" t="s">
        <v>1708</v>
      </c>
      <c r="C1331" s="1" t="s">
        <v>81</v>
      </c>
      <c r="D1331" s="174" t="s">
        <v>1709</v>
      </c>
      <c r="E1331" s="177" t="s">
        <v>1710</v>
      </c>
      <c r="F1331" s="1" t="s">
        <v>196</v>
      </c>
      <c r="G1331" s="1" t="s">
        <v>229</v>
      </c>
      <c r="H1331" s="17">
        <v>0</v>
      </c>
      <c r="I1331" s="12">
        <v>31</v>
      </c>
      <c r="J1331" s="1" t="s">
        <v>22</v>
      </c>
      <c r="K1331" s="1" t="s">
        <v>8</v>
      </c>
      <c r="L1331" s="4">
        <v>7</v>
      </c>
      <c r="N1331" s="186">
        <v>0</v>
      </c>
      <c r="P1331" s="14">
        <v>34.017400000000002</v>
      </c>
      <c r="R1331" s="14">
        <v>0</v>
      </c>
      <c r="T1331" s="14">
        <v>9.5940999999999992</v>
      </c>
      <c r="V1331" s="17">
        <v>0</v>
      </c>
      <c r="X1331" s="17">
        <v>0</v>
      </c>
      <c r="Z1331" s="17">
        <v>391336</v>
      </c>
      <c r="AB1331" s="17">
        <v>0</v>
      </c>
      <c r="AD1331" s="17">
        <v>0</v>
      </c>
      <c r="AF1331" s="17">
        <v>11504</v>
      </c>
      <c r="AH1331" s="17">
        <v>0</v>
      </c>
      <c r="AJ1331" s="17">
        <v>0</v>
      </c>
      <c r="AL1331" s="17">
        <v>0</v>
      </c>
      <c r="AN1331" s="17">
        <v>0</v>
      </c>
      <c r="AP1331" s="172">
        <v>0</v>
      </c>
      <c r="AR1331" s="17">
        <v>110370</v>
      </c>
      <c r="AT1331" s="17">
        <v>0</v>
      </c>
      <c r="AV1331" s="185">
        <v>0</v>
      </c>
      <c r="AW1331" s="1" t="s">
        <v>5655</v>
      </c>
      <c r="AX1331" s="1" t="str">
        <f t="shared" si="20"/>
        <v>No</v>
      </c>
    </row>
    <row r="1332" spans="1:50" x14ac:dyDescent="0.2">
      <c r="A1332" s="1" t="s">
        <v>897</v>
      </c>
      <c r="B1332" s="1" t="s">
        <v>898</v>
      </c>
      <c r="C1332" s="1" t="s">
        <v>14</v>
      </c>
      <c r="D1332" s="174">
        <v>4073</v>
      </c>
      <c r="E1332" s="177">
        <v>40073</v>
      </c>
      <c r="F1332" s="1" t="s">
        <v>260</v>
      </c>
      <c r="G1332" s="1" t="s">
        <v>5273</v>
      </c>
      <c r="H1332" s="17">
        <v>74741</v>
      </c>
      <c r="I1332" s="12">
        <v>30</v>
      </c>
      <c r="J1332" s="1" t="s">
        <v>11</v>
      </c>
      <c r="K1332" s="1" t="s">
        <v>8</v>
      </c>
      <c r="L1332" s="4">
        <v>3</v>
      </c>
      <c r="N1332" s="186">
        <v>0</v>
      </c>
      <c r="P1332" s="14">
        <v>25.809200000000001</v>
      </c>
      <c r="R1332" s="14">
        <v>0</v>
      </c>
      <c r="T1332" s="14">
        <v>12.365600000000001</v>
      </c>
      <c r="V1332" s="17">
        <v>0</v>
      </c>
      <c r="X1332" s="17">
        <v>0</v>
      </c>
      <c r="Z1332" s="17">
        <v>54638</v>
      </c>
      <c r="AB1332" s="17">
        <v>0</v>
      </c>
      <c r="AD1332" s="17">
        <v>0</v>
      </c>
      <c r="AF1332" s="17">
        <v>2117</v>
      </c>
      <c r="AH1332" s="17">
        <v>0</v>
      </c>
      <c r="AJ1332" s="17">
        <v>0</v>
      </c>
      <c r="AL1332" s="17">
        <v>0</v>
      </c>
      <c r="AN1332" s="17">
        <v>0</v>
      </c>
      <c r="AP1332" s="172">
        <v>0</v>
      </c>
      <c r="AR1332" s="17">
        <v>26178</v>
      </c>
      <c r="AT1332" s="17">
        <v>0</v>
      </c>
      <c r="AV1332" s="185">
        <v>0</v>
      </c>
      <c r="AW1332" s="1" t="s">
        <v>5655</v>
      </c>
      <c r="AX1332" s="1" t="str">
        <f t="shared" si="20"/>
        <v>No</v>
      </c>
    </row>
    <row r="1333" spans="1:50" x14ac:dyDescent="0.2">
      <c r="A1333" s="1" t="s">
        <v>1363</v>
      </c>
      <c r="B1333" s="1" t="s">
        <v>1362</v>
      </c>
      <c r="C1333" s="1" t="s">
        <v>59</v>
      </c>
      <c r="D1333" s="174">
        <v>7051</v>
      </c>
      <c r="E1333" s="177">
        <v>70051</v>
      </c>
      <c r="F1333" s="1" t="s">
        <v>196</v>
      </c>
      <c r="G1333" s="1" t="s">
        <v>5273</v>
      </c>
      <c r="H1333" s="17">
        <v>52900</v>
      </c>
      <c r="I1333" s="12">
        <v>30</v>
      </c>
      <c r="J1333" s="1" t="s">
        <v>13</v>
      </c>
      <c r="K1333" s="1" t="s">
        <v>8</v>
      </c>
      <c r="L1333" s="4">
        <v>3</v>
      </c>
      <c r="N1333" s="186">
        <v>0</v>
      </c>
      <c r="P1333" s="14">
        <v>34.034399999999998</v>
      </c>
      <c r="R1333" s="14">
        <v>0</v>
      </c>
      <c r="T1333" s="14">
        <v>9.8846000000000007</v>
      </c>
      <c r="V1333" s="17">
        <v>0</v>
      </c>
      <c r="X1333" s="17">
        <v>0</v>
      </c>
      <c r="Z1333" s="17">
        <v>136580</v>
      </c>
      <c r="AB1333" s="17">
        <v>0</v>
      </c>
      <c r="AD1333" s="17">
        <v>0</v>
      </c>
      <c r="AF1333" s="17">
        <v>4013</v>
      </c>
      <c r="AH1333" s="17">
        <v>0</v>
      </c>
      <c r="AJ1333" s="17">
        <v>0</v>
      </c>
      <c r="AL1333" s="17">
        <v>0</v>
      </c>
      <c r="AN1333" s="17">
        <v>0</v>
      </c>
      <c r="AP1333" s="172">
        <v>0</v>
      </c>
      <c r="AR1333" s="17">
        <v>39667</v>
      </c>
      <c r="AT1333" s="17">
        <v>0</v>
      </c>
      <c r="AV1333" s="185">
        <v>0</v>
      </c>
      <c r="AW1333" s="1" t="s">
        <v>5655</v>
      </c>
      <c r="AX1333" s="1" t="str">
        <f t="shared" si="20"/>
        <v>No</v>
      </c>
    </row>
    <row r="1334" spans="1:50" x14ac:dyDescent="0.2">
      <c r="A1334" s="1" t="s">
        <v>6107</v>
      </c>
      <c r="B1334" s="1" t="s">
        <v>266</v>
      </c>
      <c r="C1334" s="1" t="s">
        <v>89</v>
      </c>
      <c r="D1334" s="174">
        <v>6040</v>
      </c>
      <c r="E1334" s="177">
        <v>60040</v>
      </c>
      <c r="F1334" s="1" t="s">
        <v>194</v>
      </c>
      <c r="G1334" s="1" t="s">
        <v>5273</v>
      </c>
      <c r="H1334" s="17">
        <v>110421</v>
      </c>
      <c r="I1334" s="12">
        <v>30</v>
      </c>
      <c r="J1334" s="1" t="s">
        <v>10</v>
      </c>
      <c r="K1334" s="1" t="s">
        <v>8</v>
      </c>
      <c r="L1334" s="4">
        <v>18</v>
      </c>
      <c r="N1334" s="186">
        <v>0</v>
      </c>
      <c r="P1334" s="14">
        <v>13.630699999999999</v>
      </c>
      <c r="R1334" s="14">
        <v>0</v>
      </c>
      <c r="T1334" s="14">
        <v>2.1919</v>
      </c>
      <c r="V1334" s="17">
        <v>0</v>
      </c>
      <c r="X1334" s="17">
        <v>0</v>
      </c>
      <c r="Z1334" s="17">
        <v>439687</v>
      </c>
      <c r="AB1334" s="17">
        <v>0</v>
      </c>
      <c r="AD1334" s="17">
        <v>0</v>
      </c>
      <c r="AF1334" s="17">
        <v>32257</v>
      </c>
      <c r="AH1334" s="17">
        <v>0</v>
      </c>
      <c r="AJ1334" s="17">
        <v>0</v>
      </c>
      <c r="AL1334" s="17">
        <v>0</v>
      </c>
      <c r="AN1334" s="17">
        <v>0</v>
      </c>
      <c r="AP1334" s="172">
        <v>0</v>
      </c>
      <c r="AR1334" s="17">
        <v>70704</v>
      </c>
      <c r="AT1334" s="17">
        <v>0</v>
      </c>
      <c r="AV1334" s="185">
        <v>0</v>
      </c>
      <c r="AW1334" s="1" t="s">
        <v>5655</v>
      </c>
      <c r="AX1334" s="1" t="str">
        <f t="shared" si="20"/>
        <v>No</v>
      </c>
    </row>
    <row r="1335" spans="1:50" x14ac:dyDescent="0.2">
      <c r="A1335" s="1" t="s">
        <v>6109</v>
      </c>
      <c r="B1335" s="1" t="s">
        <v>906</v>
      </c>
      <c r="C1335" s="1" t="s">
        <v>53</v>
      </c>
      <c r="D1335" s="174">
        <v>3092</v>
      </c>
      <c r="E1335" s="177">
        <v>30092</v>
      </c>
      <c r="F1335" s="1" t="s">
        <v>194</v>
      </c>
      <c r="G1335" s="1" t="s">
        <v>5273</v>
      </c>
      <c r="H1335" s="17">
        <v>72714</v>
      </c>
      <c r="I1335" s="12">
        <v>30</v>
      </c>
      <c r="J1335" s="1" t="s">
        <v>10</v>
      </c>
      <c r="K1335" s="1" t="s">
        <v>12</v>
      </c>
      <c r="L1335" s="4">
        <v>26</v>
      </c>
      <c r="N1335" s="186">
        <v>0</v>
      </c>
      <c r="P1335" s="14">
        <v>9.8579000000000008</v>
      </c>
      <c r="R1335" s="14">
        <v>0</v>
      </c>
      <c r="T1335" s="14">
        <v>2.3449</v>
      </c>
      <c r="V1335" s="17">
        <v>0</v>
      </c>
      <c r="X1335" s="17">
        <v>0</v>
      </c>
      <c r="Z1335" s="17">
        <v>587445</v>
      </c>
      <c r="AB1335" s="17">
        <v>0</v>
      </c>
      <c r="AD1335" s="17">
        <v>0</v>
      </c>
      <c r="AF1335" s="17">
        <v>59591</v>
      </c>
      <c r="AH1335" s="17">
        <v>0</v>
      </c>
      <c r="AJ1335" s="17">
        <v>0</v>
      </c>
      <c r="AL1335" s="17">
        <v>0</v>
      </c>
      <c r="AN1335" s="17">
        <v>0</v>
      </c>
      <c r="AP1335" s="172">
        <v>0</v>
      </c>
      <c r="AR1335" s="17">
        <v>139733</v>
      </c>
      <c r="AT1335" s="17">
        <v>0</v>
      </c>
      <c r="AV1335" s="185">
        <v>0</v>
      </c>
      <c r="AW1335" s="1" t="s">
        <v>5655</v>
      </c>
      <c r="AX1335" s="1" t="str">
        <f t="shared" si="20"/>
        <v>No</v>
      </c>
    </row>
    <row r="1336" spans="1:50" x14ac:dyDescent="0.2">
      <c r="A1336" s="1" t="s">
        <v>6110</v>
      </c>
      <c r="B1336" s="1" t="s">
        <v>1146</v>
      </c>
      <c r="C1336" s="1" t="s">
        <v>65</v>
      </c>
      <c r="D1336" s="174">
        <v>1122</v>
      </c>
      <c r="E1336" s="177">
        <v>10122</v>
      </c>
      <c r="F1336" s="1" t="s">
        <v>208</v>
      </c>
      <c r="G1336" s="1" t="s">
        <v>5273</v>
      </c>
      <c r="H1336" s="17">
        <v>88200</v>
      </c>
      <c r="I1336" s="12">
        <v>30</v>
      </c>
      <c r="J1336" s="1" t="s">
        <v>22</v>
      </c>
      <c r="K1336" s="1" t="s">
        <v>8</v>
      </c>
      <c r="L1336" s="4">
        <v>30</v>
      </c>
      <c r="N1336" s="186">
        <v>0</v>
      </c>
      <c r="P1336" s="14">
        <v>33.201999999999998</v>
      </c>
      <c r="R1336" s="14">
        <v>0</v>
      </c>
      <c r="T1336" s="14">
        <v>9.6396999999999995</v>
      </c>
      <c r="V1336" s="17">
        <v>0</v>
      </c>
      <c r="X1336" s="17">
        <v>0</v>
      </c>
      <c r="Z1336" s="17">
        <v>2664326</v>
      </c>
      <c r="AB1336" s="17">
        <v>0</v>
      </c>
      <c r="AD1336" s="17">
        <v>0</v>
      </c>
      <c r="AF1336" s="17">
        <v>80246</v>
      </c>
      <c r="AH1336" s="17">
        <v>0</v>
      </c>
      <c r="AJ1336" s="17">
        <v>0</v>
      </c>
      <c r="AL1336" s="17">
        <v>0</v>
      </c>
      <c r="AN1336" s="17">
        <v>0</v>
      </c>
      <c r="AP1336" s="172">
        <v>0</v>
      </c>
      <c r="AR1336" s="17">
        <v>773547</v>
      </c>
      <c r="AT1336" s="17">
        <v>0</v>
      </c>
      <c r="AV1336" s="185">
        <v>0</v>
      </c>
      <c r="AW1336" s="1" t="s">
        <v>5655</v>
      </c>
      <c r="AX1336" s="1" t="str">
        <f t="shared" si="20"/>
        <v>No</v>
      </c>
    </row>
    <row r="1337" spans="1:50" x14ac:dyDescent="0.2">
      <c r="A1337" s="1" t="s">
        <v>6104</v>
      </c>
      <c r="B1337" s="1" t="s">
        <v>672</v>
      </c>
      <c r="C1337" s="1" t="s">
        <v>98</v>
      </c>
      <c r="D1337" s="174">
        <v>5009</v>
      </c>
      <c r="E1337" s="177">
        <v>50009</v>
      </c>
      <c r="F1337" s="1" t="s">
        <v>194</v>
      </c>
      <c r="G1337" s="1" t="s">
        <v>192</v>
      </c>
      <c r="H1337" s="17">
        <v>74495</v>
      </c>
      <c r="I1337" s="12">
        <v>30</v>
      </c>
      <c r="J1337" s="1" t="s">
        <v>11</v>
      </c>
      <c r="K1337" s="1" t="s">
        <v>12</v>
      </c>
      <c r="L1337" s="4">
        <v>1</v>
      </c>
      <c r="N1337" s="186">
        <v>0</v>
      </c>
      <c r="P1337" s="14">
        <v>21.837700000000002</v>
      </c>
      <c r="R1337" s="14">
        <v>9.0299999999999994</v>
      </c>
      <c r="T1337" s="14">
        <v>4.7328999999999999</v>
      </c>
      <c r="V1337" s="17">
        <v>67825</v>
      </c>
      <c r="X1337" s="17">
        <v>73542</v>
      </c>
      <c r="Z1337" s="17">
        <v>67544</v>
      </c>
      <c r="AB1337" s="17">
        <v>5998</v>
      </c>
      <c r="AD1337" s="17">
        <v>3314</v>
      </c>
      <c r="AF1337" s="17">
        <v>3093</v>
      </c>
      <c r="AH1337" s="17">
        <v>221</v>
      </c>
      <c r="AJ1337" s="17">
        <v>0</v>
      </c>
      <c r="AL1337" s="17">
        <v>0</v>
      </c>
      <c r="AN1337" s="17">
        <v>0</v>
      </c>
      <c r="AP1337" s="172">
        <v>0</v>
      </c>
      <c r="AR1337" s="17">
        <v>14639</v>
      </c>
      <c r="AT1337" s="17">
        <v>132190</v>
      </c>
      <c r="AV1337" s="185">
        <v>30</v>
      </c>
      <c r="AW1337" s="1" t="s">
        <v>5655</v>
      </c>
      <c r="AX1337" s="1" t="str">
        <f t="shared" si="20"/>
        <v>No</v>
      </c>
    </row>
    <row r="1338" spans="1:50" x14ac:dyDescent="0.2">
      <c r="A1338" s="1" t="s">
        <v>6111</v>
      </c>
      <c r="B1338" s="1" t="s">
        <v>654</v>
      </c>
      <c r="C1338" s="1" t="s">
        <v>46</v>
      </c>
      <c r="D1338" s="174">
        <v>5103</v>
      </c>
      <c r="E1338" s="177">
        <v>50103</v>
      </c>
      <c r="F1338" s="1" t="s">
        <v>194</v>
      </c>
      <c r="G1338" s="1" t="s">
        <v>5273</v>
      </c>
      <c r="H1338" s="17">
        <v>8608208</v>
      </c>
      <c r="I1338" s="12">
        <v>30</v>
      </c>
      <c r="J1338" s="1" t="s">
        <v>15</v>
      </c>
      <c r="K1338" s="1" t="s">
        <v>12</v>
      </c>
      <c r="L1338" s="4">
        <v>24</v>
      </c>
      <c r="N1338" s="186">
        <v>0</v>
      </c>
      <c r="P1338" s="14">
        <v>10.4284</v>
      </c>
      <c r="R1338" s="14">
        <v>0</v>
      </c>
      <c r="T1338" s="14">
        <v>1.9979</v>
      </c>
      <c r="V1338" s="17">
        <v>0</v>
      </c>
      <c r="X1338" s="17">
        <v>0</v>
      </c>
      <c r="Z1338" s="17">
        <v>121387</v>
      </c>
      <c r="AB1338" s="17">
        <v>0</v>
      </c>
      <c r="AD1338" s="17">
        <v>0</v>
      </c>
      <c r="AF1338" s="17">
        <v>11640</v>
      </c>
      <c r="AH1338" s="17">
        <v>0</v>
      </c>
      <c r="AJ1338" s="17">
        <v>0</v>
      </c>
      <c r="AL1338" s="17">
        <v>0</v>
      </c>
      <c r="AN1338" s="17">
        <v>0</v>
      </c>
      <c r="AP1338" s="172">
        <v>0</v>
      </c>
      <c r="AR1338" s="17">
        <v>23255</v>
      </c>
      <c r="AT1338" s="17">
        <v>0</v>
      </c>
      <c r="AV1338" s="185">
        <v>0</v>
      </c>
      <c r="AW1338" s="1" t="s">
        <v>5655</v>
      </c>
      <c r="AX1338" s="1" t="str">
        <f t="shared" si="20"/>
        <v>No</v>
      </c>
    </row>
    <row r="1339" spans="1:50" x14ac:dyDescent="0.2">
      <c r="A1339" s="1" t="s">
        <v>142</v>
      </c>
      <c r="B1339" s="1" t="s">
        <v>1409</v>
      </c>
      <c r="C1339" s="1" t="s">
        <v>62</v>
      </c>
      <c r="D1339" s="174">
        <v>4221</v>
      </c>
      <c r="E1339" s="177">
        <v>40221</v>
      </c>
      <c r="F1339" s="1" t="s">
        <v>194</v>
      </c>
      <c r="G1339" s="1" t="s">
        <v>5273</v>
      </c>
      <c r="H1339" s="17">
        <v>169495</v>
      </c>
      <c r="I1339" s="12">
        <v>30</v>
      </c>
      <c r="J1339" s="1" t="s">
        <v>10</v>
      </c>
      <c r="K1339" s="1" t="s">
        <v>8</v>
      </c>
      <c r="L1339" s="4">
        <v>22</v>
      </c>
      <c r="N1339" s="186">
        <v>0</v>
      </c>
      <c r="P1339" s="14">
        <v>13.2136</v>
      </c>
      <c r="R1339" s="14">
        <v>0</v>
      </c>
      <c r="T1339" s="14">
        <v>4.2864000000000004</v>
      </c>
      <c r="V1339" s="17">
        <v>0</v>
      </c>
      <c r="X1339" s="17">
        <v>0</v>
      </c>
      <c r="Z1339" s="17">
        <v>240196</v>
      </c>
      <c r="AB1339" s="17">
        <v>0</v>
      </c>
      <c r="AD1339" s="17">
        <v>0</v>
      </c>
      <c r="AF1339" s="17">
        <v>18178</v>
      </c>
      <c r="AH1339" s="17">
        <v>0</v>
      </c>
      <c r="AJ1339" s="17">
        <v>0</v>
      </c>
      <c r="AL1339" s="17">
        <v>0</v>
      </c>
      <c r="AN1339" s="17">
        <v>0</v>
      </c>
      <c r="AP1339" s="172">
        <v>0</v>
      </c>
      <c r="AR1339" s="17">
        <v>77919</v>
      </c>
      <c r="AT1339" s="17">
        <v>0</v>
      </c>
      <c r="AV1339" s="185">
        <v>0</v>
      </c>
      <c r="AW1339" s="1" t="s">
        <v>5655</v>
      </c>
      <c r="AX1339" s="1" t="str">
        <f t="shared" si="20"/>
        <v>No</v>
      </c>
    </row>
    <row r="1340" spans="1:50" x14ac:dyDescent="0.2">
      <c r="A1340" s="1" t="s">
        <v>6104</v>
      </c>
      <c r="B1340" s="1" t="s">
        <v>672</v>
      </c>
      <c r="C1340" s="1" t="s">
        <v>98</v>
      </c>
      <c r="D1340" s="174">
        <v>5009</v>
      </c>
      <c r="E1340" s="177">
        <v>50009</v>
      </c>
      <c r="F1340" s="1" t="s">
        <v>194</v>
      </c>
      <c r="G1340" s="1" t="s">
        <v>192</v>
      </c>
      <c r="H1340" s="17">
        <v>74495</v>
      </c>
      <c r="I1340" s="12">
        <v>30</v>
      </c>
      <c r="J1340" s="1" t="s">
        <v>15</v>
      </c>
      <c r="K1340" s="1" t="s">
        <v>12</v>
      </c>
      <c r="L1340" s="4">
        <v>20</v>
      </c>
      <c r="N1340" s="186">
        <v>0</v>
      </c>
      <c r="P1340" s="14">
        <v>18.881900000000002</v>
      </c>
      <c r="R1340" s="14">
        <v>4.3579999999999997</v>
      </c>
      <c r="T1340" s="14">
        <v>4.1222000000000003</v>
      </c>
      <c r="V1340" s="17">
        <v>0</v>
      </c>
      <c r="X1340" s="17">
        <v>0</v>
      </c>
      <c r="Z1340" s="17">
        <v>344029</v>
      </c>
      <c r="AB1340" s="17">
        <v>0</v>
      </c>
      <c r="AD1340" s="17">
        <v>0</v>
      </c>
      <c r="AF1340" s="17">
        <v>18220</v>
      </c>
      <c r="AH1340" s="17">
        <v>0</v>
      </c>
      <c r="AJ1340" s="17">
        <v>0</v>
      </c>
      <c r="AL1340" s="17">
        <v>0</v>
      </c>
      <c r="AN1340" s="17">
        <v>0</v>
      </c>
      <c r="AP1340" s="172">
        <v>0</v>
      </c>
      <c r="AR1340" s="17">
        <v>75106</v>
      </c>
      <c r="AT1340" s="17">
        <v>327314</v>
      </c>
      <c r="AV1340" s="185">
        <v>0</v>
      </c>
      <c r="AW1340" s="1" t="s">
        <v>5655</v>
      </c>
      <c r="AX1340" s="1" t="str">
        <f t="shared" si="20"/>
        <v>No</v>
      </c>
    </row>
    <row r="1341" spans="1:50" x14ac:dyDescent="0.2">
      <c r="A1341" s="1" t="s">
        <v>5133</v>
      </c>
      <c r="B1341" s="1" t="s">
        <v>5134</v>
      </c>
      <c r="C1341" s="1" t="s">
        <v>80</v>
      </c>
      <c r="D1341" s="174" t="s">
        <v>5135</v>
      </c>
      <c r="E1341" s="177" t="s">
        <v>5136</v>
      </c>
      <c r="F1341" s="1" t="s">
        <v>194</v>
      </c>
      <c r="G1341" s="1" t="s">
        <v>229</v>
      </c>
      <c r="H1341" s="17">
        <v>0</v>
      </c>
      <c r="I1341" s="12">
        <v>30</v>
      </c>
      <c r="J1341" s="1" t="s">
        <v>22</v>
      </c>
      <c r="K1341" s="1" t="s">
        <v>12</v>
      </c>
      <c r="L1341" s="4">
        <v>18</v>
      </c>
      <c r="N1341" s="186">
        <v>0</v>
      </c>
      <c r="P1341" s="14">
        <v>27.803599999999999</v>
      </c>
      <c r="R1341" s="14">
        <v>0</v>
      </c>
      <c r="T1341" s="14">
        <v>3.6040000000000001</v>
      </c>
      <c r="V1341" s="17">
        <v>0</v>
      </c>
      <c r="X1341" s="17">
        <v>0</v>
      </c>
      <c r="Z1341" s="17">
        <v>568583</v>
      </c>
      <c r="AB1341" s="17">
        <v>0</v>
      </c>
      <c r="AD1341" s="17">
        <v>0</v>
      </c>
      <c r="AF1341" s="17">
        <v>20450</v>
      </c>
      <c r="AH1341" s="17">
        <v>0</v>
      </c>
      <c r="AJ1341" s="17">
        <v>0</v>
      </c>
      <c r="AL1341" s="17">
        <v>0</v>
      </c>
      <c r="AN1341" s="17">
        <v>0</v>
      </c>
      <c r="AP1341" s="172">
        <v>0</v>
      </c>
      <c r="AR1341" s="17">
        <v>73702</v>
      </c>
      <c r="AT1341" s="17">
        <v>0</v>
      </c>
      <c r="AV1341" s="185">
        <v>0</v>
      </c>
      <c r="AW1341" s="1" t="s">
        <v>5655</v>
      </c>
      <c r="AX1341" s="1" t="str">
        <f t="shared" si="20"/>
        <v>No</v>
      </c>
    </row>
    <row r="1342" spans="1:50" x14ac:dyDescent="0.2">
      <c r="A1342" s="1" t="s">
        <v>6106</v>
      </c>
      <c r="B1342" s="1" t="s">
        <v>377</v>
      </c>
      <c r="C1342" s="1" t="s">
        <v>89</v>
      </c>
      <c r="D1342" s="174">
        <v>6014</v>
      </c>
      <c r="E1342" s="177">
        <v>60014</v>
      </c>
      <c r="F1342" s="1" t="s">
        <v>194</v>
      </c>
      <c r="G1342" s="1" t="s">
        <v>192</v>
      </c>
      <c r="H1342" s="17">
        <v>217585</v>
      </c>
      <c r="I1342" s="12">
        <v>30</v>
      </c>
      <c r="J1342" s="1" t="s">
        <v>11</v>
      </c>
      <c r="K1342" s="1" t="s">
        <v>8</v>
      </c>
      <c r="L1342" s="4">
        <v>16</v>
      </c>
      <c r="N1342" s="186">
        <v>0</v>
      </c>
      <c r="P1342" s="14">
        <v>12.277900000000001</v>
      </c>
      <c r="R1342" s="14">
        <v>4.5438000000000001</v>
      </c>
      <c r="S1342" s="12" t="s">
        <v>102</v>
      </c>
      <c r="T1342" s="14">
        <v>23.619299999999999</v>
      </c>
      <c r="V1342" s="17">
        <v>729746</v>
      </c>
      <c r="X1342" s="17">
        <v>777870</v>
      </c>
      <c r="Z1342" s="17">
        <v>725283</v>
      </c>
      <c r="AB1342" s="17">
        <v>52587</v>
      </c>
      <c r="AD1342" s="17">
        <v>61852</v>
      </c>
      <c r="AF1342" s="17">
        <v>59072</v>
      </c>
      <c r="AH1342" s="17">
        <v>2780</v>
      </c>
      <c r="AJ1342" s="17">
        <v>0</v>
      </c>
      <c r="AL1342" s="17">
        <v>0</v>
      </c>
      <c r="AN1342" s="17">
        <v>0</v>
      </c>
      <c r="AP1342" s="172">
        <v>0</v>
      </c>
      <c r="AR1342" s="17">
        <v>1395239</v>
      </c>
      <c r="AT1342" s="17">
        <v>6339697</v>
      </c>
      <c r="AU1342" s="1" t="s">
        <v>102</v>
      </c>
      <c r="AV1342" s="185">
        <v>235.2</v>
      </c>
      <c r="AW1342" s="1" t="s">
        <v>5655</v>
      </c>
      <c r="AX1342" s="1" t="str">
        <f t="shared" si="20"/>
        <v>Yes</v>
      </c>
    </row>
    <row r="1343" spans="1:50" x14ac:dyDescent="0.2">
      <c r="A1343" s="1" t="s">
        <v>6103</v>
      </c>
      <c r="B1343" s="1" t="s">
        <v>213</v>
      </c>
      <c r="C1343" s="1" t="s">
        <v>18</v>
      </c>
      <c r="D1343" s="174">
        <v>9191</v>
      </c>
      <c r="E1343" s="177">
        <v>90191</v>
      </c>
      <c r="F1343" s="1" t="s">
        <v>194</v>
      </c>
      <c r="G1343" s="1" t="s">
        <v>5273</v>
      </c>
      <c r="H1343" s="17">
        <v>843168</v>
      </c>
      <c r="I1343" s="12">
        <v>30</v>
      </c>
      <c r="J1343" s="1" t="s">
        <v>10</v>
      </c>
      <c r="K1343" s="1" t="s">
        <v>8</v>
      </c>
      <c r="L1343" s="4">
        <v>30</v>
      </c>
      <c r="N1343" s="186">
        <v>0</v>
      </c>
      <c r="P1343" s="14">
        <v>16.1248</v>
      </c>
      <c r="R1343" s="14">
        <v>0</v>
      </c>
      <c r="T1343" s="14">
        <v>1.7034</v>
      </c>
      <c r="V1343" s="17">
        <v>0</v>
      </c>
      <c r="X1343" s="17">
        <v>0</v>
      </c>
      <c r="Z1343" s="17">
        <v>468346</v>
      </c>
      <c r="AB1343" s="17">
        <v>0</v>
      </c>
      <c r="AD1343" s="17">
        <v>0</v>
      </c>
      <c r="AF1343" s="17">
        <v>29045</v>
      </c>
      <c r="AH1343" s="17">
        <v>0</v>
      </c>
      <c r="AJ1343" s="17">
        <v>0</v>
      </c>
      <c r="AL1343" s="17">
        <v>0</v>
      </c>
      <c r="AN1343" s="17">
        <v>0</v>
      </c>
      <c r="AP1343" s="172">
        <v>0</v>
      </c>
      <c r="AR1343" s="17">
        <v>49474</v>
      </c>
      <c r="AT1343" s="17">
        <v>0</v>
      </c>
      <c r="AV1343" s="185">
        <v>0</v>
      </c>
      <c r="AW1343" s="1" t="s">
        <v>5655</v>
      </c>
      <c r="AX1343" s="1" t="str">
        <f t="shared" si="20"/>
        <v>No</v>
      </c>
    </row>
    <row r="1344" spans="1:50" x14ac:dyDescent="0.2">
      <c r="A1344" s="1" t="s">
        <v>6102</v>
      </c>
      <c r="B1344" s="1" t="s">
        <v>758</v>
      </c>
      <c r="C1344" s="1" t="s">
        <v>43</v>
      </c>
      <c r="D1344" s="174">
        <v>7012</v>
      </c>
      <c r="E1344" s="177">
        <v>70012</v>
      </c>
      <c r="F1344" s="1" t="s">
        <v>194</v>
      </c>
      <c r="G1344" s="1" t="s">
        <v>192</v>
      </c>
      <c r="H1344" s="17">
        <v>106494</v>
      </c>
      <c r="I1344" s="12">
        <v>30</v>
      </c>
      <c r="J1344" s="1" t="s">
        <v>10</v>
      </c>
      <c r="K1344" s="1" t="s">
        <v>12</v>
      </c>
      <c r="L1344" s="4">
        <v>10</v>
      </c>
      <c r="N1344" s="186">
        <v>0</v>
      </c>
      <c r="P1344" s="14">
        <v>11.7599</v>
      </c>
      <c r="R1344" s="14">
        <v>5.0933999999999999</v>
      </c>
      <c r="T1344" s="14">
        <v>1.7818000000000001</v>
      </c>
      <c r="V1344" s="17">
        <v>0</v>
      </c>
      <c r="X1344" s="17">
        <v>195015</v>
      </c>
      <c r="Z1344" s="17">
        <v>185172</v>
      </c>
      <c r="AB1344" s="17">
        <v>9843</v>
      </c>
      <c r="AD1344" s="17">
        <v>16364</v>
      </c>
      <c r="AF1344" s="17">
        <v>15746</v>
      </c>
      <c r="AH1344" s="17">
        <v>618</v>
      </c>
      <c r="AJ1344" s="17">
        <v>0</v>
      </c>
      <c r="AL1344" s="17">
        <v>0</v>
      </c>
      <c r="AN1344" s="17">
        <v>0</v>
      </c>
      <c r="AP1344" s="172">
        <v>0</v>
      </c>
      <c r="AR1344" s="17">
        <v>28056</v>
      </c>
      <c r="AT1344" s="17">
        <v>142900</v>
      </c>
      <c r="AV1344" s="185">
        <v>0</v>
      </c>
      <c r="AW1344" s="1" t="s">
        <v>5655</v>
      </c>
      <c r="AX1344" s="1" t="str">
        <f t="shared" si="20"/>
        <v>No</v>
      </c>
    </row>
    <row r="1345" spans="1:50" x14ac:dyDescent="0.2">
      <c r="A1345" s="1" t="s">
        <v>2594</v>
      </c>
      <c r="B1345" s="1" t="s">
        <v>2595</v>
      </c>
      <c r="C1345" s="1" t="s">
        <v>37</v>
      </c>
      <c r="D1345" s="174" t="s">
        <v>2596</v>
      </c>
      <c r="E1345" s="177" t="s">
        <v>2597</v>
      </c>
      <c r="F1345" s="1" t="s">
        <v>242</v>
      </c>
      <c r="G1345" s="1" t="s">
        <v>229</v>
      </c>
      <c r="H1345" s="17">
        <v>0</v>
      </c>
      <c r="I1345" s="12">
        <v>30</v>
      </c>
      <c r="J1345" s="1" t="s">
        <v>11</v>
      </c>
      <c r="K1345" s="1" t="s">
        <v>8</v>
      </c>
      <c r="L1345" s="4">
        <v>1</v>
      </c>
      <c r="N1345" s="186">
        <v>0</v>
      </c>
      <c r="P1345" s="14">
        <v>13.501200000000001</v>
      </c>
      <c r="R1345" s="14">
        <v>0</v>
      </c>
      <c r="T1345" s="14">
        <v>3.0196999999999998</v>
      </c>
      <c r="V1345" s="17">
        <v>0</v>
      </c>
      <c r="X1345" s="17">
        <v>0</v>
      </c>
      <c r="Z1345" s="17">
        <v>10990</v>
      </c>
      <c r="AB1345" s="17">
        <v>0</v>
      </c>
      <c r="AD1345" s="17">
        <v>0</v>
      </c>
      <c r="AF1345" s="17">
        <v>814</v>
      </c>
      <c r="AH1345" s="17">
        <v>0</v>
      </c>
      <c r="AJ1345" s="17">
        <v>0</v>
      </c>
      <c r="AL1345" s="17">
        <v>0</v>
      </c>
      <c r="AN1345" s="17">
        <v>0</v>
      </c>
      <c r="AP1345" s="172">
        <v>0</v>
      </c>
      <c r="AR1345" s="17">
        <v>2458</v>
      </c>
      <c r="AT1345" s="17">
        <v>0</v>
      </c>
      <c r="AV1345" s="185">
        <v>0</v>
      </c>
      <c r="AW1345" s="1" t="s">
        <v>5655</v>
      </c>
      <c r="AX1345" s="1" t="str">
        <f t="shared" si="20"/>
        <v>No</v>
      </c>
    </row>
    <row r="1346" spans="1:50" x14ac:dyDescent="0.2">
      <c r="A1346" s="1" t="s">
        <v>258</v>
      </c>
      <c r="B1346" s="1" t="s">
        <v>259</v>
      </c>
      <c r="C1346" s="1" t="s">
        <v>89</v>
      </c>
      <c r="D1346" s="174">
        <v>6095</v>
      </c>
      <c r="E1346" s="177">
        <v>60095</v>
      </c>
      <c r="F1346" s="1" t="s">
        <v>260</v>
      </c>
      <c r="G1346" s="1" t="s">
        <v>5273</v>
      </c>
      <c r="H1346" s="17">
        <v>63683</v>
      </c>
      <c r="I1346" s="12">
        <v>30</v>
      </c>
      <c r="J1346" s="1" t="s">
        <v>11</v>
      </c>
      <c r="K1346" s="1" t="s">
        <v>8</v>
      </c>
      <c r="L1346" s="4">
        <v>10</v>
      </c>
      <c r="N1346" s="186">
        <v>0</v>
      </c>
      <c r="P1346" s="14">
        <v>16.644100000000002</v>
      </c>
      <c r="R1346" s="14">
        <v>0</v>
      </c>
      <c r="T1346" s="14">
        <v>6.9768999999999997</v>
      </c>
      <c r="V1346" s="17">
        <v>0</v>
      </c>
      <c r="X1346" s="17">
        <v>0</v>
      </c>
      <c r="Z1346" s="17">
        <v>396944</v>
      </c>
      <c r="AB1346" s="17">
        <v>0</v>
      </c>
      <c r="AD1346" s="17">
        <v>0</v>
      </c>
      <c r="AF1346" s="17">
        <v>23849</v>
      </c>
      <c r="AH1346" s="17">
        <v>0</v>
      </c>
      <c r="AJ1346" s="17">
        <v>0</v>
      </c>
      <c r="AL1346" s="17">
        <v>0</v>
      </c>
      <c r="AN1346" s="17">
        <v>0</v>
      </c>
      <c r="AP1346" s="172">
        <v>0</v>
      </c>
      <c r="AR1346" s="17">
        <v>166391</v>
      </c>
      <c r="AT1346" s="17">
        <v>0</v>
      </c>
      <c r="AV1346" s="185">
        <v>0</v>
      </c>
      <c r="AW1346" s="1" t="s">
        <v>5655</v>
      </c>
      <c r="AX1346" s="1" t="str">
        <f t="shared" ref="AX1346:AX1409" si="21">IF(AW1346&amp;AU1346&amp;AS1346&amp;AQ1346&amp;AO1346&amp;AM1346&amp;AK1346&amp;AI1346&amp;AG1346&amp;AE1346&amp;AC1346&amp;AA1346&amp;Y1346&amp;W1346&amp;U1346&amp;S1346&amp;Q1346&amp;O1346&amp;M1346&lt;&gt;"","Yes","No")</f>
        <v>No</v>
      </c>
    </row>
    <row r="1347" spans="1:50" x14ac:dyDescent="0.2">
      <c r="A1347" s="1" t="s">
        <v>629</v>
      </c>
      <c r="B1347" s="1" t="s">
        <v>630</v>
      </c>
      <c r="C1347" s="1" t="s">
        <v>61</v>
      </c>
      <c r="D1347" s="174">
        <v>8009</v>
      </c>
      <c r="E1347" s="177">
        <v>80009</v>
      </c>
      <c r="F1347" s="1" t="s">
        <v>196</v>
      </c>
      <c r="G1347" s="1" t="s">
        <v>192</v>
      </c>
      <c r="H1347" s="17">
        <v>82157</v>
      </c>
      <c r="I1347" s="12">
        <v>30</v>
      </c>
      <c r="J1347" s="1" t="s">
        <v>10</v>
      </c>
      <c r="K1347" s="1" t="s">
        <v>8</v>
      </c>
      <c r="L1347" s="4">
        <v>10</v>
      </c>
      <c r="N1347" s="186">
        <v>0</v>
      </c>
      <c r="P1347" s="14">
        <v>11.0769</v>
      </c>
      <c r="R1347" s="14">
        <v>3.3891</v>
      </c>
      <c r="T1347" s="14">
        <v>2.1204000000000001</v>
      </c>
      <c r="V1347" s="17">
        <v>0</v>
      </c>
      <c r="X1347" s="17">
        <v>178280</v>
      </c>
      <c r="Z1347" s="17">
        <v>165998</v>
      </c>
      <c r="AB1347" s="17">
        <v>12282</v>
      </c>
      <c r="AD1347" s="17">
        <v>16624</v>
      </c>
      <c r="AF1347" s="17">
        <v>14986</v>
      </c>
      <c r="AH1347" s="17">
        <v>1638</v>
      </c>
      <c r="AJ1347" s="17">
        <v>0</v>
      </c>
      <c r="AL1347" s="17">
        <v>0</v>
      </c>
      <c r="AN1347" s="17">
        <v>0</v>
      </c>
      <c r="AP1347" s="172">
        <v>0</v>
      </c>
      <c r="AR1347" s="17">
        <v>31777</v>
      </c>
      <c r="AT1347" s="17">
        <v>107697</v>
      </c>
      <c r="AV1347" s="185">
        <v>0</v>
      </c>
      <c r="AW1347" s="1" t="s">
        <v>5655</v>
      </c>
      <c r="AX1347" s="1" t="str">
        <f t="shared" si="21"/>
        <v>No</v>
      </c>
    </row>
    <row r="1348" spans="1:50" x14ac:dyDescent="0.2">
      <c r="A1348" s="1" t="s">
        <v>897</v>
      </c>
      <c r="B1348" s="1" t="s">
        <v>898</v>
      </c>
      <c r="C1348" s="1" t="s">
        <v>14</v>
      </c>
      <c r="D1348" s="174">
        <v>4073</v>
      </c>
      <c r="E1348" s="177">
        <v>40073</v>
      </c>
      <c r="F1348" s="1" t="s">
        <v>260</v>
      </c>
      <c r="G1348" s="1" t="s">
        <v>5273</v>
      </c>
      <c r="H1348" s="17">
        <v>74741</v>
      </c>
      <c r="I1348" s="12">
        <v>30</v>
      </c>
      <c r="J1348" s="1" t="s">
        <v>10</v>
      </c>
      <c r="K1348" s="1" t="s">
        <v>8</v>
      </c>
      <c r="L1348" s="4">
        <v>27</v>
      </c>
      <c r="N1348" s="186">
        <v>0</v>
      </c>
      <c r="P1348" s="14">
        <v>12.4793</v>
      </c>
      <c r="R1348" s="14">
        <v>0</v>
      </c>
      <c r="T1348" s="14">
        <v>1.7438</v>
      </c>
      <c r="V1348" s="17">
        <v>0</v>
      </c>
      <c r="X1348" s="17">
        <v>0</v>
      </c>
      <c r="Z1348" s="17">
        <v>570942</v>
      </c>
      <c r="AB1348" s="17">
        <v>0</v>
      </c>
      <c r="AD1348" s="17">
        <v>0</v>
      </c>
      <c r="AF1348" s="17">
        <v>45751</v>
      </c>
      <c r="AH1348" s="17">
        <v>0</v>
      </c>
      <c r="AJ1348" s="17">
        <v>0</v>
      </c>
      <c r="AL1348" s="17">
        <v>0</v>
      </c>
      <c r="AN1348" s="17">
        <v>0</v>
      </c>
      <c r="AP1348" s="172">
        <v>0</v>
      </c>
      <c r="AR1348" s="17">
        <v>79781</v>
      </c>
      <c r="AT1348" s="17">
        <v>0</v>
      </c>
      <c r="AV1348" s="185">
        <v>0</v>
      </c>
      <c r="AW1348" s="1" t="s">
        <v>5655</v>
      </c>
      <c r="AX1348" s="1" t="str">
        <f t="shared" si="21"/>
        <v>No</v>
      </c>
    </row>
    <row r="1349" spans="1:50" x14ac:dyDescent="0.2">
      <c r="A1349" s="1" t="s">
        <v>4593</v>
      </c>
      <c r="B1349" s="1" t="s">
        <v>4594</v>
      </c>
      <c r="C1349" s="1" t="s">
        <v>87</v>
      </c>
      <c r="D1349" s="174" t="s">
        <v>4595</v>
      </c>
      <c r="E1349" s="177" t="s">
        <v>4596</v>
      </c>
      <c r="F1349" s="1" t="s">
        <v>242</v>
      </c>
      <c r="G1349" s="1" t="s">
        <v>229</v>
      </c>
      <c r="H1349" s="17">
        <v>0</v>
      </c>
      <c r="I1349" s="12">
        <v>30</v>
      </c>
      <c r="J1349" s="1" t="s">
        <v>10</v>
      </c>
      <c r="K1349" s="1" t="s">
        <v>8</v>
      </c>
      <c r="L1349" s="4">
        <v>30</v>
      </c>
      <c r="N1349" s="186">
        <v>0</v>
      </c>
      <c r="P1349" s="14">
        <v>15.711600000000001</v>
      </c>
      <c r="R1349" s="14">
        <v>0</v>
      </c>
      <c r="T1349" s="14">
        <v>2.702</v>
      </c>
      <c r="V1349" s="17">
        <v>0</v>
      </c>
      <c r="X1349" s="17">
        <v>0</v>
      </c>
      <c r="Z1349" s="17">
        <v>529906</v>
      </c>
      <c r="AB1349" s="17">
        <v>0</v>
      </c>
      <c r="AD1349" s="17">
        <v>0</v>
      </c>
      <c r="AF1349" s="17">
        <v>33727</v>
      </c>
      <c r="AH1349" s="17">
        <v>0</v>
      </c>
      <c r="AJ1349" s="17">
        <v>0</v>
      </c>
      <c r="AL1349" s="17">
        <v>0</v>
      </c>
      <c r="AN1349" s="17">
        <v>0</v>
      </c>
      <c r="AP1349" s="172">
        <v>0</v>
      </c>
      <c r="AR1349" s="17">
        <v>91131</v>
      </c>
      <c r="AT1349" s="17">
        <v>0</v>
      </c>
      <c r="AV1349" s="185">
        <v>0</v>
      </c>
      <c r="AW1349" s="1" t="s">
        <v>5655</v>
      </c>
      <c r="AX1349" s="1" t="str">
        <f t="shared" si="21"/>
        <v>No</v>
      </c>
    </row>
    <row r="1350" spans="1:50" x14ac:dyDescent="0.2">
      <c r="A1350" s="1" t="s">
        <v>1363</v>
      </c>
      <c r="B1350" s="1" t="s">
        <v>1362</v>
      </c>
      <c r="C1350" s="1" t="s">
        <v>59</v>
      </c>
      <c r="D1350" s="174">
        <v>7051</v>
      </c>
      <c r="E1350" s="177">
        <v>70051</v>
      </c>
      <c r="F1350" s="1" t="s">
        <v>196</v>
      </c>
      <c r="G1350" s="1" t="s">
        <v>5273</v>
      </c>
      <c r="H1350" s="17">
        <v>52900</v>
      </c>
      <c r="I1350" s="12">
        <v>30</v>
      </c>
      <c r="J1350" s="1" t="s">
        <v>11</v>
      </c>
      <c r="K1350" s="1" t="s">
        <v>8</v>
      </c>
      <c r="L1350" s="4">
        <v>4</v>
      </c>
      <c r="N1350" s="186">
        <v>0</v>
      </c>
      <c r="P1350" s="14">
        <v>13.0581</v>
      </c>
      <c r="R1350" s="14">
        <v>0</v>
      </c>
      <c r="T1350" s="14">
        <v>5.3028000000000004</v>
      </c>
      <c r="V1350" s="17">
        <v>0</v>
      </c>
      <c r="X1350" s="17">
        <v>0</v>
      </c>
      <c r="Z1350" s="17">
        <v>124169</v>
      </c>
      <c r="AB1350" s="17">
        <v>0</v>
      </c>
      <c r="AD1350" s="17">
        <v>0</v>
      </c>
      <c r="AF1350" s="17">
        <v>9509</v>
      </c>
      <c r="AH1350" s="17">
        <v>0</v>
      </c>
      <c r="AJ1350" s="17">
        <v>0</v>
      </c>
      <c r="AL1350" s="17">
        <v>0</v>
      </c>
      <c r="AN1350" s="17">
        <v>0</v>
      </c>
      <c r="AP1350" s="172">
        <v>0</v>
      </c>
      <c r="AR1350" s="17">
        <v>50424</v>
      </c>
      <c r="AT1350" s="17">
        <v>0</v>
      </c>
      <c r="AV1350" s="185">
        <v>0</v>
      </c>
      <c r="AW1350" s="1" t="s">
        <v>5655</v>
      </c>
      <c r="AX1350" s="1" t="str">
        <f t="shared" si="21"/>
        <v>No</v>
      </c>
    </row>
    <row r="1351" spans="1:50" x14ac:dyDescent="0.2">
      <c r="A1351" s="1" t="s">
        <v>142</v>
      </c>
      <c r="B1351" s="1" t="s">
        <v>1409</v>
      </c>
      <c r="C1351" s="1" t="s">
        <v>62</v>
      </c>
      <c r="D1351" s="174">
        <v>4221</v>
      </c>
      <c r="E1351" s="177">
        <v>40221</v>
      </c>
      <c r="F1351" s="1" t="s">
        <v>194</v>
      </c>
      <c r="G1351" s="1" t="s">
        <v>5273</v>
      </c>
      <c r="H1351" s="17">
        <v>169495</v>
      </c>
      <c r="I1351" s="12">
        <v>30</v>
      </c>
      <c r="J1351" s="1" t="s">
        <v>11</v>
      </c>
      <c r="K1351" s="1" t="s">
        <v>8</v>
      </c>
      <c r="L1351" s="4">
        <v>2</v>
      </c>
      <c r="N1351" s="186">
        <v>0</v>
      </c>
      <c r="P1351" s="14">
        <v>13.991099999999999</v>
      </c>
      <c r="R1351" s="14">
        <v>0</v>
      </c>
      <c r="T1351" s="14">
        <v>4.1619000000000002</v>
      </c>
      <c r="V1351" s="17">
        <v>0</v>
      </c>
      <c r="X1351" s="17">
        <v>0</v>
      </c>
      <c r="Z1351" s="17">
        <v>28346</v>
      </c>
      <c r="AB1351" s="17">
        <v>0</v>
      </c>
      <c r="AD1351" s="17">
        <v>0</v>
      </c>
      <c r="AF1351" s="17">
        <v>2026</v>
      </c>
      <c r="AH1351" s="17">
        <v>0</v>
      </c>
      <c r="AJ1351" s="17">
        <v>0</v>
      </c>
      <c r="AL1351" s="17">
        <v>0</v>
      </c>
      <c r="AN1351" s="17">
        <v>0</v>
      </c>
      <c r="AP1351" s="172">
        <v>0</v>
      </c>
      <c r="AR1351" s="17">
        <v>8432</v>
      </c>
      <c r="AT1351" s="17">
        <v>0</v>
      </c>
      <c r="AV1351" s="185">
        <v>0</v>
      </c>
      <c r="AW1351" s="1" t="s">
        <v>5655</v>
      </c>
      <c r="AX1351" s="1" t="str">
        <f t="shared" si="21"/>
        <v>No</v>
      </c>
    </row>
    <row r="1352" spans="1:50" x14ac:dyDescent="0.2">
      <c r="A1352" s="1" t="s">
        <v>5133</v>
      </c>
      <c r="B1352" s="1" t="s">
        <v>5134</v>
      </c>
      <c r="C1352" s="1" t="s">
        <v>80</v>
      </c>
      <c r="D1352" s="174" t="s">
        <v>5135</v>
      </c>
      <c r="E1352" s="177" t="s">
        <v>5136</v>
      </c>
      <c r="F1352" s="1" t="s">
        <v>194</v>
      </c>
      <c r="G1352" s="1" t="s">
        <v>229</v>
      </c>
      <c r="H1352" s="17">
        <v>0</v>
      </c>
      <c r="I1352" s="12">
        <v>30</v>
      </c>
      <c r="J1352" s="1" t="s">
        <v>11</v>
      </c>
      <c r="K1352" s="1" t="s">
        <v>12</v>
      </c>
      <c r="L1352" s="4">
        <v>3</v>
      </c>
      <c r="N1352" s="186">
        <v>0</v>
      </c>
      <c r="P1352" s="14">
        <v>27.6218</v>
      </c>
      <c r="R1352" s="14">
        <v>0</v>
      </c>
      <c r="T1352" s="14">
        <v>4.68</v>
      </c>
      <c r="V1352" s="17">
        <v>0</v>
      </c>
      <c r="X1352" s="17">
        <v>0</v>
      </c>
      <c r="Z1352" s="17">
        <v>66458</v>
      </c>
      <c r="AB1352" s="17">
        <v>0</v>
      </c>
      <c r="AD1352" s="17">
        <v>0</v>
      </c>
      <c r="AF1352" s="17">
        <v>2406</v>
      </c>
      <c r="AH1352" s="17">
        <v>0</v>
      </c>
      <c r="AJ1352" s="17">
        <v>0</v>
      </c>
      <c r="AL1352" s="17">
        <v>0</v>
      </c>
      <c r="AN1352" s="17">
        <v>0</v>
      </c>
      <c r="AP1352" s="172">
        <v>0</v>
      </c>
      <c r="AR1352" s="17">
        <v>11260</v>
      </c>
      <c r="AT1352" s="17">
        <v>0</v>
      </c>
      <c r="AV1352" s="185">
        <v>0</v>
      </c>
      <c r="AW1352" s="1" t="s">
        <v>5655</v>
      </c>
      <c r="AX1352" s="1" t="str">
        <f t="shared" si="21"/>
        <v>No</v>
      </c>
    </row>
    <row r="1353" spans="1:50" x14ac:dyDescent="0.2">
      <c r="A1353" s="1" t="s">
        <v>6106</v>
      </c>
      <c r="B1353" s="1" t="s">
        <v>377</v>
      </c>
      <c r="C1353" s="1" t="s">
        <v>89</v>
      </c>
      <c r="D1353" s="174">
        <v>6014</v>
      </c>
      <c r="E1353" s="177">
        <v>60014</v>
      </c>
      <c r="F1353" s="1" t="s">
        <v>194</v>
      </c>
      <c r="G1353" s="1" t="s">
        <v>192</v>
      </c>
      <c r="H1353" s="17">
        <v>217585</v>
      </c>
      <c r="I1353" s="12">
        <v>30</v>
      </c>
      <c r="J1353" s="1" t="s">
        <v>10</v>
      </c>
      <c r="K1353" s="1" t="s">
        <v>8</v>
      </c>
      <c r="L1353" s="4">
        <v>8</v>
      </c>
      <c r="N1353" s="186">
        <v>0</v>
      </c>
      <c r="P1353" s="14">
        <v>10.901400000000001</v>
      </c>
      <c r="R1353" s="14">
        <v>4.7846000000000002</v>
      </c>
      <c r="T1353" s="14">
        <v>2.0849000000000002</v>
      </c>
      <c r="V1353" s="17">
        <v>0</v>
      </c>
      <c r="X1353" s="17">
        <v>186455</v>
      </c>
      <c r="Z1353" s="17">
        <v>162747</v>
      </c>
      <c r="AB1353" s="17">
        <v>23708</v>
      </c>
      <c r="AD1353" s="17">
        <v>16952</v>
      </c>
      <c r="AF1353" s="17">
        <v>14929</v>
      </c>
      <c r="AH1353" s="17">
        <v>2023</v>
      </c>
      <c r="AJ1353" s="17">
        <v>0</v>
      </c>
      <c r="AL1353" s="17">
        <v>0</v>
      </c>
      <c r="AN1353" s="17">
        <v>0</v>
      </c>
      <c r="AP1353" s="172">
        <v>0</v>
      </c>
      <c r="AR1353" s="17">
        <v>31126</v>
      </c>
      <c r="AT1353" s="17">
        <v>148925</v>
      </c>
      <c r="AV1353" s="185">
        <v>0</v>
      </c>
      <c r="AW1353" s="1" t="s">
        <v>5655</v>
      </c>
      <c r="AX1353" s="1" t="str">
        <f t="shared" si="21"/>
        <v>No</v>
      </c>
    </row>
    <row r="1354" spans="1:50" x14ac:dyDescent="0.2">
      <c r="A1354" s="1" t="s">
        <v>4673</v>
      </c>
      <c r="B1354" s="1" t="s">
        <v>712</v>
      </c>
      <c r="C1354" s="1" t="s">
        <v>31</v>
      </c>
      <c r="D1354" s="174" t="s">
        <v>4674</v>
      </c>
      <c r="E1354" s="177">
        <v>80292</v>
      </c>
      <c r="F1354" s="1" t="s">
        <v>242</v>
      </c>
      <c r="G1354" s="1" t="s">
        <v>5273</v>
      </c>
      <c r="H1354" s="17">
        <v>2374203</v>
      </c>
      <c r="I1354" s="12">
        <v>30</v>
      </c>
      <c r="J1354" s="1" t="s">
        <v>11</v>
      </c>
      <c r="K1354" s="1" t="s">
        <v>8</v>
      </c>
      <c r="L1354" s="4">
        <v>1</v>
      </c>
      <c r="N1354" s="186">
        <v>0</v>
      </c>
      <c r="P1354" s="14">
        <v>26.644400000000001</v>
      </c>
      <c r="R1354" s="14">
        <v>0</v>
      </c>
      <c r="T1354" s="14">
        <v>7.9832000000000001</v>
      </c>
      <c r="V1354" s="17">
        <v>0</v>
      </c>
      <c r="X1354" s="17">
        <v>0</v>
      </c>
      <c r="Z1354" s="17">
        <v>65039</v>
      </c>
      <c r="AB1354" s="17">
        <v>0</v>
      </c>
      <c r="AD1354" s="17">
        <v>0</v>
      </c>
      <c r="AF1354" s="17">
        <v>2441</v>
      </c>
      <c r="AH1354" s="17">
        <v>0</v>
      </c>
      <c r="AJ1354" s="17">
        <v>0</v>
      </c>
      <c r="AL1354" s="17">
        <v>0</v>
      </c>
      <c r="AN1354" s="17">
        <v>0</v>
      </c>
      <c r="AP1354" s="172">
        <v>0</v>
      </c>
      <c r="AR1354" s="17">
        <v>19487</v>
      </c>
      <c r="AT1354" s="17">
        <v>0</v>
      </c>
      <c r="AV1354" s="185">
        <v>0</v>
      </c>
      <c r="AW1354" s="1" t="s">
        <v>5655</v>
      </c>
      <c r="AX1354" s="1" t="str">
        <f t="shared" si="21"/>
        <v>No</v>
      </c>
    </row>
    <row r="1355" spans="1:50" x14ac:dyDescent="0.2">
      <c r="A1355" s="1" t="s">
        <v>6108</v>
      </c>
      <c r="B1355" s="1" t="s">
        <v>563</v>
      </c>
      <c r="C1355" s="1" t="s">
        <v>98</v>
      </c>
      <c r="D1355" s="174">
        <v>5004</v>
      </c>
      <c r="E1355" s="177">
        <v>50004</v>
      </c>
      <c r="F1355" s="1" t="s">
        <v>194</v>
      </c>
      <c r="G1355" s="1" t="s">
        <v>192</v>
      </c>
      <c r="H1355" s="17">
        <v>100868</v>
      </c>
      <c r="I1355" s="12">
        <v>30</v>
      </c>
      <c r="J1355" s="1" t="s">
        <v>11</v>
      </c>
      <c r="K1355" s="1" t="s">
        <v>8</v>
      </c>
      <c r="L1355" s="4">
        <v>16</v>
      </c>
      <c r="N1355" s="186">
        <v>0</v>
      </c>
      <c r="P1355" s="14">
        <v>14.459199999999999</v>
      </c>
      <c r="R1355" s="14">
        <v>2.9979</v>
      </c>
      <c r="T1355" s="14">
        <v>16.412400000000002</v>
      </c>
      <c r="V1355" s="17">
        <v>845616</v>
      </c>
      <c r="X1355" s="17">
        <v>872483</v>
      </c>
      <c r="Z1355" s="17">
        <v>845271</v>
      </c>
      <c r="AB1355" s="17">
        <v>27212</v>
      </c>
      <c r="AD1355" s="17">
        <v>59955</v>
      </c>
      <c r="AF1355" s="17">
        <v>58459</v>
      </c>
      <c r="AH1355" s="17">
        <v>1496</v>
      </c>
      <c r="AJ1355" s="17">
        <v>0</v>
      </c>
      <c r="AL1355" s="17">
        <v>0</v>
      </c>
      <c r="AN1355" s="17">
        <v>0</v>
      </c>
      <c r="AP1355" s="172">
        <v>0</v>
      </c>
      <c r="AR1355" s="17">
        <v>959453</v>
      </c>
      <c r="AT1355" s="17">
        <v>2876380</v>
      </c>
      <c r="AV1355" s="185">
        <v>125</v>
      </c>
      <c r="AW1355" s="1" t="s">
        <v>5655</v>
      </c>
      <c r="AX1355" s="1" t="str">
        <f t="shared" si="21"/>
        <v>No</v>
      </c>
    </row>
    <row r="1356" spans="1:50" x14ac:dyDescent="0.2">
      <c r="A1356" s="1" t="s">
        <v>2594</v>
      </c>
      <c r="B1356" s="1" t="s">
        <v>2595</v>
      </c>
      <c r="C1356" s="1" t="s">
        <v>37</v>
      </c>
      <c r="D1356" s="174" t="s">
        <v>2596</v>
      </c>
      <c r="E1356" s="177" t="s">
        <v>2597</v>
      </c>
      <c r="F1356" s="1" t="s">
        <v>242</v>
      </c>
      <c r="G1356" s="1" t="s">
        <v>229</v>
      </c>
      <c r="H1356" s="17">
        <v>0</v>
      </c>
      <c r="I1356" s="12">
        <v>30</v>
      </c>
      <c r="J1356" s="1" t="s">
        <v>10</v>
      </c>
      <c r="K1356" s="1" t="s">
        <v>8</v>
      </c>
      <c r="L1356" s="4">
        <v>29</v>
      </c>
      <c r="N1356" s="186">
        <v>0</v>
      </c>
      <c r="P1356" s="14">
        <v>17.734500000000001</v>
      </c>
      <c r="R1356" s="14">
        <v>0</v>
      </c>
      <c r="T1356" s="14">
        <v>1.4240999999999999</v>
      </c>
      <c r="V1356" s="17">
        <v>0</v>
      </c>
      <c r="X1356" s="17">
        <v>0</v>
      </c>
      <c r="Z1356" s="17">
        <v>518220</v>
      </c>
      <c r="AB1356" s="17">
        <v>0</v>
      </c>
      <c r="AD1356" s="17">
        <v>0</v>
      </c>
      <c r="AF1356" s="17">
        <v>29221</v>
      </c>
      <c r="AH1356" s="17">
        <v>0</v>
      </c>
      <c r="AJ1356" s="17">
        <v>0</v>
      </c>
      <c r="AL1356" s="17">
        <v>0</v>
      </c>
      <c r="AN1356" s="17">
        <v>0</v>
      </c>
      <c r="AP1356" s="172">
        <v>0</v>
      </c>
      <c r="AR1356" s="17">
        <v>41615</v>
      </c>
      <c r="AT1356" s="17">
        <v>0</v>
      </c>
      <c r="AV1356" s="185">
        <v>0</v>
      </c>
      <c r="AW1356" s="1" t="s">
        <v>5655</v>
      </c>
      <c r="AX1356" s="1" t="str">
        <f t="shared" si="21"/>
        <v>No</v>
      </c>
    </row>
    <row r="1357" spans="1:50" x14ac:dyDescent="0.2">
      <c r="A1357" s="1" t="s">
        <v>258</v>
      </c>
      <c r="B1357" s="1" t="s">
        <v>259</v>
      </c>
      <c r="C1357" s="1" t="s">
        <v>89</v>
      </c>
      <c r="D1357" s="174">
        <v>6095</v>
      </c>
      <c r="E1357" s="177">
        <v>60095</v>
      </c>
      <c r="F1357" s="1" t="s">
        <v>260</v>
      </c>
      <c r="G1357" s="1" t="s">
        <v>5273</v>
      </c>
      <c r="H1357" s="17">
        <v>63683</v>
      </c>
      <c r="I1357" s="12">
        <v>30</v>
      </c>
      <c r="J1357" s="1" t="s">
        <v>10</v>
      </c>
      <c r="K1357" s="1" t="s">
        <v>8</v>
      </c>
      <c r="L1357" s="4">
        <v>15</v>
      </c>
      <c r="N1357" s="186">
        <v>0</v>
      </c>
      <c r="P1357" s="14">
        <v>14.696</v>
      </c>
      <c r="R1357" s="14">
        <v>0</v>
      </c>
      <c r="T1357" s="14">
        <v>2.6294</v>
      </c>
      <c r="V1357" s="17">
        <v>0</v>
      </c>
      <c r="X1357" s="17">
        <v>0</v>
      </c>
      <c r="Z1357" s="17">
        <v>388135</v>
      </c>
      <c r="AB1357" s="17">
        <v>0</v>
      </c>
      <c r="AD1357" s="17">
        <v>0</v>
      </c>
      <c r="AF1357" s="17">
        <v>26411</v>
      </c>
      <c r="AH1357" s="17">
        <v>0</v>
      </c>
      <c r="AJ1357" s="17">
        <v>0</v>
      </c>
      <c r="AL1357" s="17">
        <v>0</v>
      </c>
      <c r="AN1357" s="17">
        <v>0</v>
      </c>
      <c r="AP1357" s="172">
        <v>0</v>
      </c>
      <c r="AR1357" s="17">
        <v>69444</v>
      </c>
      <c r="AT1357" s="17">
        <v>0</v>
      </c>
      <c r="AV1357" s="185">
        <v>0</v>
      </c>
      <c r="AW1357" s="1" t="s">
        <v>5655</v>
      </c>
      <c r="AX1357" s="1" t="str">
        <f t="shared" si="21"/>
        <v>No</v>
      </c>
    </row>
    <row r="1358" spans="1:50" x14ac:dyDescent="0.2">
      <c r="A1358" s="1" t="s">
        <v>6107</v>
      </c>
      <c r="B1358" s="1" t="s">
        <v>266</v>
      </c>
      <c r="C1358" s="1" t="s">
        <v>89</v>
      </c>
      <c r="D1358" s="174">
        <v>6040</v>
      </c>
      <c r="E1358" s="177">
        <v>60040</v>
      </c>
      <c r="F1358" s="1" t="s">
        <v>194</v>
      </c>
      <c r="G1358" s="1" t="s">
        <v>5273</v>
      </c>
      <c r="H1358" s="17">
        <v>110421</v>
      </c>
      <c r="I1358" s="12">
        <v>30</v>
      </c>
      <c r="J1358" s="1" t="s">
        <v>11</v>
      </c>
      <c r="K1358" s="1" t="s">
        <v>8</v>
      </c>
      <c r="L1358" s="4">
        <v>12</v>
      </c>
      <c r="N1358" s="186">
        <v>0</v>
      </c>
      <c r="P1358" s="14">
        <v>13.4536</v>
      </c>
      <c r="R1358" s="14">
        <v>0</v>
      </c>
      <c r="T1358" s="14">
        <v>11.568300000000001</v>
      </c>
      <c r="V1358" s="17">
        <v>0</v>
      </c>
      <c r="X1358" s="17">
        <v>0</v>
      </c>
      <c r="Z1358" s="17">
        <v>361350</v>
      </c>
      <c r="AB1358" s="17">
        <v>0</v>
      </c>
      <c r="AD1358" s="17">
        <v>0</v>
      </c>
      <c r="AF1358" s="17">
        <v>26859</v>
      </c>
      <c r="AH1358" s="17">
        <v>0</v>
      </c>
      <c r="AJ1358" s="17">
        <v>0</v>
      </c>
      <c r="AL1358" s="17">
        <v>0</v>
      </c>
      <c r="AN1358" s="17">
        <v>0</v>
      </c>
      <c r="AP1358" s="172">
        <v>0</v>
      </c>
      <c r="AR1358" s="17">
        <v>310713</v>
      </c>
      <c r="AT1358" s="17">
        <v>0</v>
      </c>
      <c r="AV1358" s="185">
        <v>0</v>
      </c>
      <c r="AW1358" s="1" t="s">
        <v>5655</v>
      </c>
      <c r="AX1358" s="1" t="str">
        <f t="shared" si="21"/>
        <v>No</v>
      </c>
    </row>
    <row r="1359" spans="1:50" x14ac:dyDescent="0.2">
      <c r="A1359" s="1" t="s">
        <v>6109</v>
      </c>
      <c r="B1359" s="1" t="s">
        <v>906</v>
      </c>
      <c r="C1359" s="1" t="s">
        <v>53</v>
      </c>
      <c r="D1359" s="174">
        <v>3092</v>
      </c>
      <c r="E1359" s="177">
        <v>30092</v>
      </c>
      <c r="F1359" s="1" t="s">
        <v>194</v>
      </c>
      <c r="G1359" s="1" t="s">
        <v>5273</v>
      </c>
      <c r="H1359" s="17">
        <v>72714</v>
      </c>
      <c r="I1359" s="12">
        <v>30</v>
      </c>
      <c r="J1359" s="1" t="s">
        <v>11</v>
      </c>
      <c r="K1359" s="1" t="s">
        <v>12</v>
      </c>
      <c r="L1359" s="4">
        <v>4</v>
      </c>
      <c r="N1359" s="186">
        <v>0</v>
      </c>
      <c r="P1359" s="14">
        <v>11.5694</v>
      </c>
      <c r="R1359" s="14">
        <v>0</v>
      </c>
      <c r="T1359" s="14">
        <v>1.8447</v>
      </c>
      <c r="V1359" s="17">
        <v>0</v>
      </c>
      <c r="X1359" s="17">
        <v>0</v>
      </c>
      <c r="Z1359" s="17">
        <v>109574</v>
      </c>
      <c r="AB1359" s="17">
        <v>0</v>
      </c>
      <c r="AD1359" s="17">
        <v>0</v>
      </c>
      <c r="AF1359" s="17">
        <v>9471</v>
      </c>
      <c r="AH1359" s="17">
        <v>0</v>
      </c>
      <c r="AJ1359" s="17">
        <v>0</v>
      </c>
      <c r="AL1359" s="17">
        <v>0</v>
      </c>
      <c r="AN1359" s="17">
        <v>0</v>
      </c>
      <c r="AP1359" s="172">
        <v>0</v>
      </c>
      <c r="AR1359" s="17">
        <v>17471</v>
      </c>
      <c r="AT1359" s="17">
        <v>0</v>
      </c>
      <c r="AV1359" s="185">
        <v>0</v>
      </c>
      <c r="AW1359" s="1" t="s">
        <v>5655</v>
      </c>
      <c r="AX1359" s="1" t="str">
        <f t="shared" si="21"/>
        <v>No</v>
      </c>
    </row>
    <row r="1360" spans="1:50" x14ac:dyDescent="0.2">
      <c r="A1360" s="1" t="s">
        <v>1363</v>
      </c>
      <c r="B1360" s="1" t="s">
        <v>1362</v>
      </c>
      <c r="C1360" s="1" t="s">
        <v>59</v>
      </c>
      <c r="D1360" s="174">
        <v>7051</v>
      </c>
      <c r="E1360" s="177">
        <v>70051</v>
      </c>
      <c r="F1360" s="1" t="s">
        <v>196</v>
      </c>
      <c r="G1360" s="1" t="s">
        <v>5273</v>
      </c>
      <c r="H1360" s="17">
        <v>52900</v>
      </c>
      <c r="I1360" s="12">
        <v>30</v>
      </c>
      <c r="J1360" s="1" t="s">
        <v>10</v>
      </c>
      <c r="K1360" s="1" t="s">
        <v>8</v>
      </c>
      <c r="L1360" s="4">
        <v>23</v>
      </c>
      <c r="N1360" s="186">
        <v>0</v>
      </c>
      <c r="P1360" s="14">
        <v>18.524000000000001</v>
      </c>
      <c r="R1360" s="14">
        <v>0</v>
      </c>
      <c r="T1360" s="14">
        <v>1.8897999999999999</v>
      </c>
      <c r="V1360" s="17">
        <v>0</v>
      </c>
      <c r="X1360" s="17">
        <v>0</v>
      </c>
      <c r="Z1360" s="17">
        <v>1012838</v>
      </c>
      <c r="AB1360" s="17">
        <v>0</v>
      </c>
      <c r="AD1360" s="17">
        <v>0</v>
      </c>
      <c r="AF1360" s="17">
        <v>54677</v>
      </c>
      <c r="AH1360" s="17">
        <v>0</v>
      </c>
      <c r="AJ1360" s="17">
        <v>0</v>
      </c>
      <c r="AL1360" s="17">
        <v>0</v>
      </c>
      <c r="AN1360" s="17">
        <v>0</v>
      </c>
      <c r="AP1360" s="172">
        <v>0</v>
      </c>
      <c r="AR1360" s="17">
        <v>103330</v>
      </c>
      <c r="AT1360" s="17">
        <v>0</v>
      </c>
      <c r="AV1360" s="185">
        <v>0</v>
      </c>
      <c r="AW1360" s="1" t="s">
        <v>5655</v>
      </c>
      <c r="AX1360" s="1" t="str">
        <f t="shared" si="21"/>
        <v>No</v>
      </c>
    </row>
    <row r="1361" spans="1:50" x14ac:dyDescent="0.2">
      <c r="A1361" s="1" t="s">
        <v>1222</v>
      </c>
      <c r="B1361" s="1" t="s">
        <v>1223</v>
      </c>
      <c r="C1361" s="1" t="s">
        <v>60</v>
      </c>
      <c r="D1361" s="174" t="s">
        <v>1224</v>
      </c>
      <c r="E1361" s="177">
        <v>44925</v>
      </c>
      <c r="F1361" s="1" t="s">
        <v>138</v>
      </c>
      <c r="G1361" s="1" t="s">
        <v>5273</v>
      </c>
      <c r="H1361" s="17">
        <v>0</v>
      </c>
      <c r="I1361" s="12">
        <v>30</v>
      </c>
      <c r="J1361" s="1" t="s">
        <v>10</v>
      </c>
      <c r="K1361" s="1" t="s">
        <v>8</v>
      </c>
      <c r="L1361" s="4">
        <v>30</v>
      </c>
      <c r="N1361" s="186">
        <v>0</v>
      </c>
      <c r="P1361" s="14">
        <v>19.2</v>
      </c>
      <c r="R1361" s="14">
        <v>0</v>
      </c>
      <c r="T1361" s="14">
        <v>2.1051000000000002</v>
      </c>
      <c r="V1361" s="17">
        <v>0</v>
      </c>
      <c r="X1361" s="17">
        <v>0</v>
      </c>
      <c r="Z1361" s="17">
        <v>677510</v>
      </c>
      <c r="AB1361" s="17">
        <v>0</v>
      </c>
      <c r="AD1361" s="17">
        <v>0</v>
      </c>
      <c r="AF1361" s="17">
        <v>35287</v>
      </c>
      <c r="AH1361" s="17">
        <v>0</v>
      </c>
      <c r="AJ1361" s="17">
        <v>0</v>
      </c>
      <c r="AL1361" s="17">
        <v>0</v>
      </c>
      <c r="AN1361" s="17">
        <v>0</v>
      </c>
      <c r="AP1361" s="172">
        <v>0</v>
      </c>
      <c r="AR1361" s="17">
        <v>74281</v>
      </c>
      <c r="AT1361" s="17">
        <v>0</v>
      </c>
      <c r="AV1361" s="185">
        <v>0</v>
      </c>
      <c r="AW1361" s="1" t="s">
        <v>5655</v>
      </c>
      <c r="AX1361" s="1" t="str">
        <f t="shared" si="21"/>
        <v>No</v>
      </c>
    </row>
    <row r="1362" spans="1:50" x14ac:dyDescent="0.2">
      <c r="A1362" s="1" t="s">
        <v>6111</v>
      </c>
      <c r="B1362" s="1" t="s">
        <v>654</v>
      </c>
      <c r="C1362" s="1" t="s">
        <v>46</v>
      </c>
      <c r="D1362" s="174">
        <v>5103</v>
      </c>
      <c r="E1362" s="177">
        <v>50103</v>
      </c>
      <c r="F1362" s="1" t="s">
        <v>194</v>
      </c>
      <c r="G1362" s="1" t="s">
        <v>5273</v>
      </c>
      <c r="H1362" s="17">
        <v>8608208</v>
      </c>
      <c r="I1362" s="12">
        <v>30</v>
      </c>
      <c r="J1362" s="1" t="s">
        <v>10</v>
      </c>
      <c r="K1362" s="1" t="s">
        <v>8</v>
      </c>
      <c r="L1362" s="4">
        <v>6</v>
      </c>
      <c r="N1362" s="186">
        <v>0</v>
      </c>
      <c r="P1362" s="14">
        <v>13.8284</v>
      </c>
      <c r="R1362" s="14">
        <v>0</v>
      </c>
      <c r="T1362" s="14">
        <v>2.2711999999999999</v>
      </c>
      <c r="V1362" s="17">
        <v>0</v>
      </c>
      <c r="X1362" s="17">
        <v>0</v>
      </c>
      <c r="Z1362" s="17">
        <v>108055</v>
      </c>
      <c r="AB1362" s="17">
        <v>0</v>
      </c>
      <c r="AD1362" s="17">
        <v>0</v>
      </c>
      <c r="AF1362" s="17">
        <v>7814</v>
      </c>
      <c r="AH1362" s="17">
        <v>0</v>
      </c>
      <c r="AJ1362" s="17">
        <v>0</v>
      </c>
      <c r="AL1362" s="17">
        <v>0</v>
      </c>
      <c r="AN1362" s="17">
        <v>0</v>
      </c>
      <c r="AP1362" s="172">
        <v>0</v>
      </c>
      <c r="AR1362" s="17">
        <v>17747</v>
      </c>
      <c r="AT1362" s="17">
        <v>0</v>
      </c>
      <c r="AV1362" s="185">
        <v>0</v>
      </c>
      <c r="AW1362" s="1" t="s">
        <v>5655</v>
      </c>
      <c r="AX1362" s="1" t="str">
        <f t="shared" si="21"/>
        <v>No</v>
      </c>
    </row>
    <row r="1363" spans="1:50" x14ac:dyDescent="0.2">
      <c r="A1363" s="1" t="s">
        <v>4468</v>
      </c>
      <c r="B1363" s="1" t="s">
        <v>4469</v>
      </c>
      <c r="C1363" s="1" t="s">
        <v>87</v>
      </c>
      <c r="D1363" s="174" t="s">
        <v>4470</v>
      </c>
      <c r="E1363" s="177" t="s">
        <v>4471</v>
      </c>
      <c r="F1363" s="1" t="s">
        <v>242</v>
      </c>
      <c r="G1363" s="1" t="s">
        <v>229</v>
      </c>
      <c r="H1363" s="17">
        <v>0</v>
      </c>
      <c r="I1363" s="12">
        <v>30</v>
      </c>
      <c r="J1363" s="1" t="s">
        <v>10</v>
      </c>
      <c r="K1363" s="1" t="s">
        <v>8</v>
      </c>
      <c r="L1363" s="4">
        <v>30</v>
      </c>
      <c r="N1363" s="186">
        <v>0</v>
      </c>
      <c r="P1363" s="14">
        <v>8.9016000000000002</v>
      </c>
      <c r="R1363" s="14">
        <v>0</v>
      </c>
      <c r="T1363" s="14">
        <v>2.6840000000000002</v>
      </c>
      <c r="V1363" s="17">
        <v>0</v>
      </c>
      <c r="X1363" s="17">
        <v>0</v>
      </c>
      <c r="Z1363" s="17">
        <v>365252</v>
      </c>
      <c r="AB1363" s="17">
        <v>0</v>
      </c>
      <c r="AD1363" s="17">
        <v>0</v>
      </c>
      <c r="AF1363" s="17">
        <v>41032</v>
      </c>
      <c r="AH1363" s="17">
        <v>0</v>
      </c>
      <c r="AJ1363" s="17">
        <v>0</v>
      </c>
      <c r="AL1363" s="17">
        <v>0</v>
      </c>
      <c r="AN1363" s="17">
        <v>0</v>
      </c>
      <c r="AP1363" s="172">
        <v>0</v>
      </c>
      <c r="AR1363" s="17">
        <v>110131</v>
      </c>
      <c r="AT1363" s="17">
        <v>0</v>
      </c>
      <c r="AV1363" s="185">
        <v>0</v>
      </c>
      <c r="AW1363" s="1" t="s">
        <v>5655</v>
      </c>
      <c r="AX1363" s="1" t="str">
        <f t="shared" si="21"/>
        <v>No</v>
      </c>
    </row>
    <row r="1364" spans="1:50" x14ac:dyDescent="0.2">
      <c r="A1364" s="1" t="s">
        <v>142</v>
      </c>
      <c r="B1364" s="1" t="s">
        <v>1409</v>
      </c>
      <c r="C1364" s="1" t="s">
        <v>62</v>
      </c>
      <c r="D1364" s="174">
        <v>4221</v>
      </c>
      <c r="E1364" s="177">
        <v>40221</v>
      </c>
      <c r="F1364" s="1" t="s">
        <v>194</v>
      </c>
      <c r="G1364" s="1" t="s">
        <v>5273</v>
      </c>
      <c r="H1364" s="17">
        <v>169495</v>
      </c>
      <c r="I1364" s="12">
        <v>30</v>
      </c>
      <c r="J1364" s="1" t="s">
        <v>10</v>
      </c>
      <c r="K1364" s="1" t="s">
        <v>12</v>
      </c>
      <c r="L1364" s="4">
        <v>6</v>
      </c>
      <c r="N1364" s="186">
        <v>0</v>
      </c>
      <c r="P1364" s="14">
        <v>23.7576</v>
      </c>
      <c r="R1364" s="14">
        <v>0</v>
      </c>
      <c r="T1364" s="14">
        <v>2.2602000000000002</v>
      </c>
      <c r="V1364" s="17">
        <v>0</v>
      </c>
      <c r="X1364" s="17">
        <v>0</v>
      </c>
      <c r="Z1364" s="17">
        <v>221183</v>
      </c>
      <c r="AB1364" s="17">
        <v>0</v>
      </c>
      <c r="AD1364" s="17">
        <v>0</v>
      </c>
      <c r="AF1364" s="17">
        <v>9310</v>
      </c>
      <c r="AH1364" s="17">
        <v>0</v>
      </c>
      <c r="AJ1364" s="17">
        <v>0</v>
      </c>
      <c r="AL1364" s="17">
        <v>0</v>
      </c>
      <c r="AN1364" s="17">
        <v>0</v>
      </c>
      <c r="AP1364" s="172">
        <v>0</v>
      </c>
      <c r="AR1364" s="17">
        <v>21042</v>
      </c>
      <c r="AT1364" s="17">
        <v>0</v>
      </c>
      <c r="AV1364" s="185">
        <v>0</v>
      </c>
      <c r="AW1364" s="1" t="s">
        <v>5655</v>
      </c>
      <c r="AX1364" s="1" t="str">
        <f t="shared" si="21"/>
        <v>No</v>
      </c>
    </row>
    <row r="1365" spans="1:50" x14ac:dyDescent="0.2">
      <c r="A1365" s="1" t="s">
        <v>6105</v>
      </c>
      <c r="B1365" s="1" t="s">
        <v>927</v>
      </c>
      <c r="C1365" s="1" t="s">
        <v>46</v>
      </c>
      <c r="D1365" s="174" t="s">
        <v>2933</v>
      </c>
      <c r="E1365" s="177">
        <v>50342</v>
      </c>
      <c r="F1365" s="1" t="s">
        <v>242</v>
      </c>
      <c r="G1365" s="1" t="s">
        <v>192</v>
      </c>
      <c r="H1365" s="17">
        <v>1487483</v>
      </c>
      <c r="I1365" s="12">
        <v>30</v>
      </c>
      <c r="J1365" s="1" t="s">
        <v>10</v>
      </c>
      <c r="K1365" s="1" t="s">
        <v>8</v>
      </c>
      <c r="L1365" s="4">
        <v>30</v>
      </c>
      <c r="N1365" s="186">
        <v>0</v>
      </c>
      <c r="P1365" s="14">
        <v>15.1107</v>
      </c>
      <c r="R1365" s="14">
        <v>6.5933999999999999</v>
      </c>
      <c r="T1365" s="14">
        <v>1.6786000000000001</v>
      </c>
      <c r="V1365" s="17">
        <v>0</v>
      </c>
      <c r="X1365" s="17">
        <v>565641</v>
      </c>
      <c r="Z1365" s="17">
        <v>536144</v>
      </c>
      <c r="AB1365" s="17">
        <v>29497</v>
      </c>
      <c r="AD1365" s="17">
        <v>37311</v>
      </c>
      <c r="AF1365" s="17">
        <v>35481</v>
      </c>
      <c r="AH1365" s="17">
        <v>1830</v>
      </c>
      <c r="AJ1365" s="17">
        <v>0</v>
      </c>
      <c r="AL1365" s="17">
        <v>0</v>
      </c>
      <c r="AN1365" s="17">
        <v>0</v>
      </c>
      <c r="AP1365" s="172">
        <v>0</v>
      </c>
      <c r="AR1365" s="17">
        <v>59559</v>
      </c>
      <c r="AT1365" s="17">
        <v>392694</v>
      </c>
      <c r="AV1365" s="185">
        <v>0</v>
      </c>
      <c r="AW1365" s="1" t="s">
        <v>5655</v>
      </c>
      <c r="AX1365" s="1" t="str">
        <f t="shared" si="21"/>
        <v>No</v>
      </c>
    </row>
    <row r="1366" spans="1:50" x14ac:dyDescent="0.2">
      <c r="A1366" s="1" t="s">
        <v>6104</v>
      </c>
      <c r="B1366" s="1" t="s">
        <v>672</v>
      </c>
      <c r="C1366" s="1" t="s">
        <v>98</v>
      </c>
      <c r="D1366" s="174">
        <v>5009</v>
      </c>
      <c r="E1366" s="177">
        <v>50009</v>
      </c>
      <c r="F1366" s="1" t="s">
        <v>194</v>
      </c>
      <c r="G1366" s="1" t="s">
        <v>192</v>
      </c>
      <c r="H1366" s="17">
        <v>74495</v>
      </c>
      <c r="I1366" s="12">
        <v>30</v>
      </c>
      <c r="J1366" s="1" t="s">
        <v>11</v>
      </c>
      <c r="K1366" s="1" t="s">
        <v>8</v>
      </c>
      <c r="L1366" s="4">
        <v>9</v>
      </c>
      <c r="N1366" s="186">
        <v>0</v>
      </c>
      <c r="P1366" s="14">
        <v>13.831</v>
      </c>
      <c r="R1366" s="14">
        <v>1.9823</v>
      </c>
      <c r="T1366" s="14">
        <v>24.718399999999999</v>
      </c>
      <c r="V1366" s="17">
        <v>486846</v>
      </c>
      <c r="X1366" s="17">
        <v>493288</v>
      </c>
      <c r="Z1366" s="17">
        <v>477265</v>
      </c>
      <c r="AB1366" s="17">
        <v>16023</v>
      </c>
      <c r="AD1366" s="17">
        <v>35305</v>
      </c>
      <c r="AF1366" s="17">
        <v>34507</v>
      </c>
      <c r="AH1366" s="17">
        <v>798</v>
      </c>
      <c r="AJ1366" s="17">
        <v>0</v>
      </c>
      <c r="AL1366" s="17">
        <v>0</v>
      </c>
      <c r="AN1366" s="17">
        <v>0</v>
      </c>
      <c r="AP1366" s="172">
        <v>0</v>
      </c>
      <c r="AR1366" s="17">
        <v>852959</v>
      </c>
      <c r="AT1366" s="17">
        <v>1690840</v>
      </c>
      <c r="AV1366" s="185">
        <v>64</v>
      </c>
      <c r="AW1366" s="1" t="s">
        <v>5655</v>
      </c>
      <c r="AX1366" s="1" t="str">
        <f t="shared" si="21"/>
        <v>No</v>
      </c>
    </row>
    <row r="1367" spans="1:50" x14ac:dyDescent="0.2">
      <c r="A1367" s="1" t="s">
        <v>5133</v>
      </c>
      <c r="B1367" s="1" t="s">
        <v>5134</v>
      </c>
      <c r="C1367" s="1" t="s">
        <v>80</v>
      </c>
      <c r="D1367" s="174" t="s">
        <v>5135</v>
      </c>
      <c r="E1367" s="177" t="s">
        <v>5136</v>
      </c>
      <c r="F1367" s="1" t="s">
        <v>194</v>
      </c>
      <c r="G1367" s="1" t="s">
        <v>229</v>
      </c>
      <c r="H1367" s="17">
        <v>0</v>
      </c>
      <c r="I1367" s="12">
        <v>30</v>
      </c>
      <c r="J1367" s="1" t="s">
        <v>10</v>
      </c>
      <c r="K1367" s="1" t="s">
        <v>12</v>
      </c>
      <c r="L1367" s="4">
        <v>9</v>
      </c>
      <c r="N1367" s="186">
        <v>0</v>
      </c>
      <c r="P1367" s="14">
        <v>14.3224</v>
      </c>
      <c r="R1367" s="14">
        <v>0</v>
      </c>
      <c r="T1367" s="14">
        <v>2.4108999999999998</v>
      </c>
      <c r="V1367" s="17">
        <v>0</v>
      </c>
      <c r="X1367" s="17">
        <v>0</v>
      </c>
      <c r="Z1367" s="17">
        <v>103379</v>
      </c>
      <c r="AB1367" s="17">
        <v>0</v>
      </c>
      <c r="AD1367" s="17">
        <v>0</v>
      </c>
      <c r="AF1367" s="17">
        <v>7218</v>
      </c>
      <c r="AH1367" s="17">
        <v>0</v>
      </c>
      <c r="AJ1367" s="17">
        <v>0</v>
      </c>
      <c r="AL1367" s="17">
        <v>0</v>
      </c>
      <c r="AN1367" s="17">
        <v>0</v>
      </c>
      <c r="AP1367" s="172">
        <v>0</v>
      </c>
      <c r="AR1367" s="17">
        <v>17402</v>
      </c>
      <c r="AT1367" s="17">
        <v>0</v>
      </c>
      <c r="AV1367" s="185">
        <v>0</v>
      </c>
      <c r="AW1367" s="1" t="s">
        <v>5655</v>
      </c>
      <c r="AX1367" s="1" t="str">
        <f t="shared" si="21"/>
        <v>No</v>
      </c>
    </row>
    <row r="1368" spans="1:50" x14ac:dyDescent="0.2">
      <c r="A1368" s="1" t="s">
        <v>6106</v>
      </c>
      <c r="B1368" s="1" t="s">
        <v>377</v>
      </c>
      <c r="C1368" s="1" t="s">
        <v>89</v>
      </c>
      <c r="D1368" s="174">
        <v>6014</v>
      </c>
      <c r="E1368" s="177">
        <v>60014</v>
      </c>
      <c r="F1368" s="1" t="s">
        <v>194</v>
      </c>
      <c r="G1368" s="1" t="s">
        <v>192</v>
      </c>
      <c r="H1368" s="17">
        <v>217585</v>
      </c>
      <c r="I1368" s="12">
        <v>30</v>
      </c>
      <c r="J1368" s="1" t="s">
        <v>22</v>
      </c>
      <c r="K1368" s="1" t="s">
        <v>12</v>
      </c>
      <c r="L1368" s="4">
        <v>6</v>
      </c>
      <c r="N1368" s="186">
        <v>0</v>
      </c>
      <c r="P1368" s="14">
        <v>33.0229</v>
      </c>
      <c r="R1368" s="14">
        <v>38.4649</v>
      </c>
      <c r="S1368" s="12" t="s">
        <v>102</v>
      </c>
      <c r="T1368" s="14">
        <v>7.8821000000000003</v>
      </c>
      <c r="V1368" s="17">
        <v>665172</v>
      </c>
      <c r="X1368" s="17">
        <v>669139</v>
      </c>
      <c r="Z1368" s="17">
        <v>655273</v>
      </c>
      <c r="AB1368" s="17">
        <v>13866</v>
      </c>
      <c r="AD1368" s="17">
        <v>20789</v>
      </c>
      <c r="AF1368" s="17">
        <v>19843</v>
      </c>
      <c r="AH1368" s="17">
        <v>946</v>
      </c>
      <c r="AJ1368" s="17">
        <v>0</v>
      </c>
      <c r="AL1368" s="17">
        <v>0</v>
      </c>
      <c r="AN1368" s="17">
        <v>0</v>
      </c>
      <c r="AP1368" s="172">
        <v>0</v>
      </c>
      <c r="AR1368" s="17">
        <v>156404</v>
      </c>
      <c r="AT1368" s="17">
        <v>6016069</v>
      </c>
      <c r="AU1368" s="1" t="s">
        <v>102</v>
      </c>
      <c r="AV1368" s="185">
        <v>227</v>
      </c>
      <c r="AW1368" s="1" t="s">
        <v>5655</v>
      </c>
      <c r="AX1368" s="1" t="str">
        <f t="shared" si="21"/>
        <v>Yes</v>
      </c>
    </row>
    <row r="1369" spans="1:50" x14ac:dyDescent="0.2">
      <c r="A1369" s="1" t="s">
        <v>6102</v>
      </c>
      <c r="B1369" s="1" t="s">
        <v>758</v>
      </c>
      <c r="C1369" s="1" t="s">
        <v>43</v>
      </c>
      <c r="D1369" s="174">
        <v>7012</v>
      </c>
      <c r="E1369" s="177">
        <v>70012</v>
      </c>
      <c r="F1369" s="1" t="s">
        <v>194</v>
      </c>
      <c r="G1369" s="1" t="s">
        <v>192</v>
      </c>
      <c r="H1369" s="17">
        <v>106494</v>
      </c>
      <c r="I1369" s="12">
        <v>30</v>
      </c>
      <c r="J1369" s="1" t="s">
        <v>11</v>
      </c>
      <c r="K1369" s="1" t="s">
        <v>8</v>
      </c>
      <c r="L1369" s="4">
        <v>20</v>
      </c>
      <c r="N1369" s="186">
        <v>0</v>
      </c>
      <c r="P1369" s="14">
        <v>13.763500000000001</v>
      </c>
      <c r="R1369" s="14">
        <v>4.47</v>
      </c>
      <c r="T1369" s="14">
        <v>19.325199999999999</v>
      </c>
      <c r="V1369" s="17">
        <v>616012</v>
      </c>
      <c r="X1369" s="17">
        <v>615676</v>
      </c>
      <c r="Z1369" s="17">
        <v>598340</v>
      </c>
      <c r="AB1369" s="17">
        <v>17336</v>
      </c>
      <c r="AD1369" s="17">
        <v>44710</v>
      </c>
      <c r="AF1369" s="17">
        <v>43473</v>
      </c>
      <c r="AH1369" s="17">
        <v>1237</v>
      </c>
      <c r="AJ1369" s="17">
        <v>0</v>
      </c>
      <c r="AL1369" s="17">
        <v>0</v>
      </c>
      <c r="AN1369" s="17">
        <v>0</v>
      </c>
      <c r="AP1369" s="172">
        <v>0</v>
      </c>
      <c r="AR1369" s="17">
        <v>840126</v>
      </c>
      <c r="AT1369" s="17">
        <v>3755363</v>
      </c>
      <c r="AV1369" s="185">
        <v>334</v>
      </c>
      <c r="AW1369" s="1" t="s">
        <v>5655</v>
      </c>
      <c r="AX1369" s="1" t="str">
        <f t="shared" si="21"/>
        <v>No</v>
      </c>
    </row>
    <row r="1370" spans="1:50" x14ac:dyDescent="0.2">
      <c r="A1370" s="1" t="s">
        <v>4673</v>
      </c>
      <c r="B1370" s="1" t="s">
        <v>712</v>
      </c>
      <c r="C1370" s="1" t="s">
        <v>31</v>
      </c>
      <c r="D1370" s="174" t="s">
        <v>4674</v>
      </c>
      <c r="E1370" s="177">
        <v>80292</v>
      </c>
      <c r="F1370" s="1" t="s">
        <v>242</v>
      </c>
      <c r="G1370" s="1" t="s">
        <v>5273</v>
      </c>
      <c r="H1370" s="17">
        <v>2374203</v>
      </c>
      <c r="I1370" s="12">
        <v>30</v>
      </c>
      <c r="J1370" s="1" t="s">
        <v>10</v>
      </c>
      <c r="K1370" s="1" t="s">
        <v>8</v>
      </c>
      <c r="L1370" s="4">
        <v>29</v>
      </c>
      <c r="N1370" s="186">
        <v>0</v>
      </c>
      <c r="P1370" s="14">
        <v>13.5029</v>
      </c>
      <c r="R1370" s="14">
        <v>0</v>
      </c>
      <c r="T1370" s="14">
        <v>1.7516</v>
      </c>
      <c r="V1370" s="17">
        <v>0</v>
      </c>
      <c r="X1370" s="17">
        <v>0</v>
      </c>
      <c r="Z1370" s="17">
        <v>817652</v>
      </c>
      <c r="AB1370" s="17">
        <v>0</v>
      </c>
      <c r="AD1370" s="17">
        <v>0</v>
      </c>
      <c r="AF1370" s="17">
        <v>60554</v>
      </c>
      <c r="AH1370" s="17">
        <v>0</v>
      </c>
      <c r="AJ1370" s="17">
        <v>0</v>
      </c>
      <c r="AL1370" s="17">
        <v>0</v>
      </c>
      <c r="AN1370" s="17">
        <v>0</v>
      </c>
      <c r="AP1370" s="172">
        <v>0</v>
      </c>
      <c r="AR1370" s="17">
        <v>106064</v>
      </c>
      <c r="AT1370" s="17">
        <v>0</v>
      </c>
      <c r="AV1370" s="185">
        <v>0</v>
      </c>
      <c r="AW1370" s="1" t="s">
        <v>5655</v>
      </c>
      <c r="AX1370" s="1" t="str">
        <f t="shared" si="21"/>
        <v>No</v>
      </c>
    </row>
    <row r="1371" spans="1:50" x14ac:dyDescent="0.2">
      <c r="A1371" s="1" t="s">
        <v>6108</v>
      </c>
      <c r="B1371" s="1" t="s">
        <v>563</v>
      </c>
      <c r="C1371" s="1" t="s">
        <v>98</v>
      </c>
      <c r="D1371" s="174">
        <v>5004</v>
      </c>
      <c r="E1371" s="177">
        <v>50004</v>
      </c>
      <c r="F1371" s="1" t="s">
        <v>194</v>
      </c>
      <c r="G1371" s="1" t="s">
        <v>192</v>
      </c>
      <c r="H1371" s="17">
        <v>100868</v>
      </c>
      <c r="I1371" s="12">
        <v>30</v>
      </c>
      <c r="J1371" s="1" t="s">
        <v>10</v>
      </c>
      <c r="K1371" s="1" t="s">
        <v>12</v>
      </c>
      <c r="L1371" s="4">
        <v>14</v>
      </c>
      <c r="N1371" s="186">
        <v>0</v>
      </c>
      <c r="P1371" s="14">
        <v>17.588799999999999</v>
      </c>
      <c r="R1371" s="14">
        <v>5.4157000000000002</v>
      </c>
      <c r="T1371" s="14">
        <v>2.3936999999999999</v>
      </c>
      <c r="V1371" s="17">
        <v>0</v>
      </c>
      <c r="X1371" s="17">
        <v>191818</v>
      </c>
      <c r="Z1371" s="17">
        <v>157332</v>
      </c>
      <c r="AB1371" s="17">
        <v>34486</v>
      </c>
      <c r="AD1371" s="17">
        <v>12734</v>
      </c>
      <c r="AF1371" s="17">
        <v>8945</v>
      </c>
      <c r="AH1371" s="17">
        <v>3789</v>
      </c>
      <c r="AJ1371" s="17">
        <v>0</v>
      </c>
      <c r="AL1371" s="17">
        <v>0</v>
      </c>
      <c r="AN1371" s="17">
        <v>0</v>
      </c>
      <c r="AP1371" s="172">
        <v>0</v>
      </c>
      <c r="AR1371" s="17">
        <v>21412</v>
      </c>
      <c r="AT1371" s="17">
        <v>115962</v>
      </c>
      <c r="AV1371" s="185">
        <v>0</v>
      </c>
      <c r="AW1371" s="1" t="s">
        <v>5655</v>
      </c>
      <c r="AX1371" s="1" t="str">
        <f t="shared" si="21"/>
        <v>No</v>
      </c>
    </row>
    <row r="1372" spans="1:50" x14ac:dyDescent="0.2">
      <c r="A1372" s="1" t="s">
        <v>629</v>
      </c>
      <c r="B1372" s="1" t="s">
        <v>630</v>
      </c>
      <c r="C1372" s="1" t="s">
        <v>61</v>
      </c>
      <c r="D1372" s="174">
        <v>8009</v>
      </c>
      <c r="E1372" s="177">
        <v>80009</v>
      </c>
      <c r="F1372" s="1" t="s">
        <v>196</v>
      </c>
      <c r="G1372" s="1" t="s">
        <v>192</v>
      </c>
      <c r="H1372" s="17">
        <v>82157</v>
      </c>
      <c r="I1372" s="12">
        <v>30</v>
      </c>
      <c r="J1372" s="1" t="s">
        <v>11</v>
      </c>
      <c r="K1372" s="1" t="s">
        <v>8</v>
      </c>
      <c r="L1372" s="4">
        <v>20</v>
      </c>
      <c r="N1372" s="186">
        <v>0</v>
      </c>
      <c r="P1372" s="14">
        <v>13.9283</v>
      </c>
      <c r="R1372" s="14">
        <v>2.0813999999999999</v>
      </c>
      <c r="T1372" s="14">
        <v>31.231400000000001</v>
      </c>
      <c r="V1372" s="17">
        <v>703750</v>
      </c>
      <c r="X1372" s="17">
        <v>735928</v>
      </c>
      <c r="Z1372" s="17">
        <v>700424</v>
      </c>
      <c r="AB1372" s="17">
        <v>35504</v>
      </c>
      <c r="AD1372" s="17">
        <v>52150</v>
      </c>
      <c r="AF1372" s="17">
        <v>50288</v>
      </c>
      <c r="AH1372" s="17">
        <v>1862</v>
      </c>
      <c r="AJ1372" s="17">
        <v>0</v>
      </c>
      <c r="AL1372" s="17">
        <v>0</v>
      </c>
      <c r="AN1372" s="17">
        <v>0</v>
      </c>
      <c r="AP1372" s="172">
        <v>0</v>
      </c>
      <c r="AR1372" s="17">
        <v>1570567</v>
      </c>
      <c r="AT1372" s="17">
        <v>3268988</v>
      </c>
      <c r="AV1372" s="185">
        <v>117</v>
      </c>
      <c r="AW1372" s="1" t="s">
        <v>5655</v>
      </c>
      <c r="AX1372" s="1" t="str">
        <f t="shared" si="21"/>
        <v>No</v>
      </c>
    </row>
    <row r="1373" spans="1:50" x14ac:dyDescent="0.2">
      <c r="A1373" s="1" t="s">
        <v>258</v>
      </c>
      <c r="B1373" s="1" t="s">
        <v>259</v>
      </c>
      <c r="C1373" s="1" t="s">
        <v>89</v>
      </c>
      <c r="D1373" s="174">
        <v>6095</v>
      </c>
      <c r="E1373" s="177">
        <v>60095</v>
      </c>
      <c r="F1373" s="1" t="s">
        <v>260</v>
      </c>
      <c r="G1373" s="1" t="s">
        <v>5273</v>
      </c>
      <c r="H1373" s="17">
        <v>63683</v>
      </c>
      <c r="I1373" s="12">
        <v>30</v>
      </c>
      <c r="J1373" s="1" t="s">
        <v>22</v>
      </c>
      <c r="K1373" s="1" t="s">
        <v>8</v>
      </c>
      <c r="L1373" s="4">
        <v>5</v>
      </c>
      <c r="N1373" s="186">
        <v>0</v>
      </c>
      <c r="P1373" s="14">
        <v>30.156300000000002</v>
      </c>
      <c r="R1373" s="14">
        <v>0</v>
      </c>
      <c r="T1373" s="14">
        <v>9.4222000000000001</v>
      </c>
      <c r="V1373" s="17">
        <v>0</v>
      </c>
      <c r="X1373" s="17">
        <v>0</v>
      </c>
      <c r="Z1373" s="17">
        <v>289018</v>
      </c>
      <c r="AB1373" s="17">
        <v>0</v>
      </c>
      <c r="AD1373" s="17">
        <v>0</v>
      </c>
      <c r="AF1373" s="17">
        <v>9584</v>
      </c>
      <c r="AH1373" s="17">
        <v>0</v>
      </c>
      <c r="AJ1373" s="17">
        <v>0</v>
      </c>
      <c r="AL1373" s="17">
        <v>0</v>
      </c>
      <c r="AN1373" s="17">
        <v>0</v>
      </c>
      <c r="AP1373" s="172">
        <v>0</v>
      </c>
      <c r="AR1373" s="17">
        <v>90302</v>
      </c>
      <c r="AT1373" s="17">
        <v>0</v>
      </c>
      <c r="AV1373" s="185">
        <v>0</v>
      </c>
      <c r="AW1373" s="1" t="s">
        <v>5655</v>
      </c>
      <c r="AX1373" s="1" t="str">
        <f t="shared" si="21"/>
        <v>No</v>
      </c>
    </row>
    <row r="1374" spans="1:50" x14ac:dyDescent="0.2">
      <c r="A1374" s="1" t="s">
        <v>3172</v>
      </c>
      <c r="B1374" s="1" t="s">
        <v>3173</v>
      </c>
      <c r="C1374" s="1" t="s">
        <v>55</v>
      </c>
      <c r="D1374" s="174" t="s">
        <v>3174</v>
      </c>
      <c r="E1374" s="177" t="s">
        <v>3175</v>
      </c>
      <c r="F1374" s="1" t="s">
        <v>196</v>
      </c>
      <c r="G1374" s="1" t="s">
        <v>229</v>
      </c>
      <c r="H1374" s="17">
        <v>0</v>
      </c>
      <c r="I1374" s="12">
        <v>29</v>
      </c>
      <c r="J1374" s="1" t="s">
        <v>10</v>
      </c>
      <c r="K1374" s="1" t="s">
        <v>8</v>
      </c>
      <c r="L1374" s="4">
        <v>19</v>
      </c>
      <c r="N1374" s="186">
        <v>0</v>
      </c>
      <c r="P1374" s="14">
        <v>15.305</v>
      </c>
      <c r="R1374" s="14">
        <v>0</v>
      </c>
      <c r="T1374" s="14">
        <v>2.5728</v>
      </c>
      <c r="V1374" s="17">
        <v>0</v>
      </c>
      <c r="X1374" s="17">
        <v>0</v>
      </c>
      <c r="Z1374" s="17">
        <v>236569</v>
      </c>
      <c r="AB1374" s="17">
        <v>0</v>
      </c>
      <c r="AD1374" s="17">
        <v>0</v>
      </c>
      <c r="AF1374" s="17">
        <v>15457</v>
      </c>
      <c r="AH1374" s="17">
        <v>0</v>
      </c>
      <c r="AJ1374" s="17">
        <v>0</v>
      </c>
      <c r="AL1374" s="17">
        <v>0</v>
      </c>
      <c r="AN1374" s="17">
        <v>0</v>
      </c>
      <c r="AP1374" s="172">
        <v>0</v>
      </c>
      <c r="AR1374" s="17">
        <v>39767</v>
      </c>
      <c r="AT1374" s="17">
        <v>0</v>
      </c>
      <c r="AV1374" s="185">
        <v>0</v>
      </c>
      <c r="AW1374" s="1" t="s">
        <v>5655</v>
      </c>
      <c r="AX1374" s="1" t="str">
        <f t="shared" si="21"/>
        <v>No</v>
      </c>
    </row>
    <row r="1375" spans="1:50" x14ac:dyDescent="0.2">
      <c r="A1375" s="1" t="s">
        <v>6118</v>
      </c>
      <c r="B1375" s="1" t="s">
        <v>959</v>
      </c>
      <c r="C1375" s="1" t="s">
        <v>37</v>
      </c>
      <c r="D1375" s="174">
        <v>4155</v>
      </c>
      <c r="E1375" s="177">
        <v>40155</v>
      </c>
      <c r="F1375" s="1" t="s">
        <v>194</v>
      </c>
      <c r="G1375" s="1" t="s">
        <v>5273</v>
      </c>
      <c r="H1375" s="17">
        <v>69173</v>
      </c>
      <c r="I1375" s="12">
        <v>29</v>
      </c>
      <c r="J1375" s="1" t="s">
        <v>11</v>
      </c>
      <c r="K1375" s="1" t="s">
        <v>8</v>
      </c>
      <c r="L1375" s="4">
        <v>9</v>
      </c>
      <c r="N1375" s="186">
        <v>0</v>
      </c>
      <c r="P1375" s="14">
        <v>21.297999999999998</v>
      </c>
      <c r="R1375" s="14">
        <v>0</v>
      </c>
      <c r="T1375" s="14">
        <v>10.1096</v>
      </c>
      <c r="V1375" s="17">
        <v>0</v>
      </c>
      <c r="X1375" s="17">
        <v>0</v>
      </c>
      <c r="Z1375" s="17">
        <v>632358</v>
      </c>
      <c r="AB1375" s="17">
        <v>0</v>
      </c>
      <c r="AD1375" s="17">
        <v>0</v>
      </c>
      <c r="AF1375" s="17">
        <v>29691</v>
      </c>
      <c r="AH1375" s="17">
        <v>0</v>
      </c>
      <c r="AJ1375" s="17">
        <v>0</v>
      </c>
      <c r="AL1375" s="17">
        <v>0</v>
      </c>
      <c r="AN1375" s="17">
        <v>0</v>
      </c>
      <c r="AP1375" s="172">
        <v>0</v>
      </c>
      <c r="AR1375" s="17">
        <v>300165</v>
      </c>
      <c r="AT1375" s="17">
        <v>0</v>
      </c>
      <c r="AV1375" s="185">
        <v>0</v>
      </c>
      <c r="AW1375" s="1" t="s">
        <v>5655</v>
      </c>
      <c r="AX1375" s="1" t="str">
        <f t="shared" si="21"/>
        <v>No</v>
      </c>
    </row>
    <row r="1376" spans="1:50" x14ac:dyDescent="0.2">
      <c r="A1376" s="1" t="s">
        <v>6120</v>
      </c>
      <c r="B1376" s="1" t="s">
        <v>423</v>
      </c>
      <c r="C1376" s="1" t="s">
        <v>89</v>
      </c>
      <c r="D1376" s="174">
        <v>6089</v>
      </c>
      <c r="E1376" s="177">
        <v>60089</v>
      </c>
      <c r="F1376" s="1" t="s">
        <v>194</v>
      </c>
      <c r="G1376" s="1" t="s">
        <v>5273</v>
      </c>
      <c r="H1376" s="17">
        <v>130247</v>
      </c>
      <c r="I1376" s="12">
        <v>29</v>
      </c>
      <c r="J1376" s="1" t="s">
        <v>11</v>
      </c>
      <c r="K1376" s="1" t="s">
        <v>12</v>
      </c>
      <c r="L1376" s="4">
        <v>1</v>
      </c>
      <c r="N1376" s="186">
        <v>0</v>
      </c>
      <c r="P1376" s="14">
        <v>8.3831000000000007</v>
      </c>
      <c r="R1376" s="14">
        <v>0</v>
      </c>
      <c r="T1376" s="14">
        <v>0.26779999999999998</v>
      </c>
      <c r="V1376" s="17">
        <v>0</v>
      </c>
      <c r="X1376" s="17">
        <v>0</v>
      </c>
      <c r="Z1376" s="17">
        <v>21377</v>
      </c>
      <c r="AB1376" s="17">
        <v>0</v>
      </c>
      <c r="AD1376" s="17">
        <v>0</v>
      </c>
      <c r="AF1376" s="17">
        <v>2550</v>
      </c>
      <c r="AH1376" s="17">
        <v>0</v>
      </c>
      <c r="AJ1376" s="17">
        <v>0</v>
      </c>
      <c r="AL1376" s="17">
        <v>0</v>
      </c>
      <c r="AN1376" s="17">
        <v>0</v>
      </c>
      <c r="AP1376" s="172">
        <v>0</v>
      </c>
      <c r="AR1376" s="17">
        <v>683</v>
      </c>
      <c r="AT1376" s="17">
        <v>0</v>
      </c>
      <c r="AV1376" s="185">
        <v>0</v>
      </c>
      <c r="AW1376" s="1" t="s">
        <v>5655</v>
      </c>
      <c r="AX1376" s="1" t="str">
        <f t="shared" si="21"/>
        <v>No</v>
      </c>
    </row>
    <row r="1377" spans="1:50" x14ac:dyDescent="0.2">
      <c r="A1377" s="1" t="s">
        <v>474</v>
      </c>
      <c r="B1377" s="1" t="s">
        <v>475</v>
      </c>
      <c r="C1377" s="1" t="s">
        <v>14</v>
      </c>
      <c r="D1377" s="174">
        <v>4064</v>
      </c>
      <c r="E1377" s="177">
        <v>40064</v>
      </c>
      <c r="F1377" s="1" t="s">
        <v>260</v>
      </c>
      <c r="G1377" s="1" t="s">
        <v>5273</v>
      </c>
      <c r="H1377" s="17">
        <v>79796</v>
      </c>
      <c r="I1377" s="12">
        <v>29</v>
      </c>
      <c r="J1377" s="1" t="s">
        <v>11</v>
      </c>
      <c r="K1377" s="1" t="s">
        <v>12</v>
      </c>
      <c r="L1377" s="4">
        <v>4</v>
      </c>
      <c r="N1377" s="186">
        <v>0</v>
      </c>
      <c r="P1377" s="14">
        <v>15.6053</v>
      </c>
      <c r="R1377" s="14">
        <v>0</v>
      </c>
      <c r="T1377" s="14">
        <v>11.431800000000001</v>
      </c>
      <c r="V1377" s="17">
        <v>0</v>
      </c>
      <c r="X1377" s="17">
        <v>0</v>
      </c>
      <c r="Z1377" s="17">
        <v>208861</v>
      </c>
      <c r="AB1377" s="17">
        <v>0</v>
      </c>
      <c r="AD1377" s="17">
        <v>0</v>
      </c>
      <c r="AF1377" s="17">
        <v>13384</v>
      </c>
      <c r="AH1377" s="17">
        <v>0</v>
      </c>
      <c r="AJ1377" s="17">
        <v>0</v>
      </c>
      <c r="AL1377" s="17">
        <v>0</v>
      </c>
      <c r="AN1377" s="17">
        <v>0</v>
      </c>
      <c r="AP1377" s="172">
        <v>0</v>
      </c>
      <c r="AR1377" s="17">
        <v>153003</v>
      </c>
      <c r="AT1377" s="17">
        <v>0</v>
      </c>
      <c r="AV1377" s="185">
        <v>0</v>
      </c>
      <c r="AW1377" s="1" t="s">
        <v>5655</v>
      </c>
      <c r="AX1377" s="1" t="str">
        <f t="shared" si="21"/>
        <v>No</v>
      </c>
    </row>
    <row r="1378" spans="1:50" x14ac:dyDescent="0.2">
      <c r="A1378" s="1" t="s">
        <v>6119</v>
      </c>
      <c r="B1378" s="1" t="s">
        <v>1189</v>
      </c>
      <c r="C1378" s="1" t="s">
        <v>89</v>
      </c>
      <c r="D1378" s="174">
        <v>6116</v>
      </c>
      <c r="E1378" s="177">
        <v>60116</v>
      </c>
      <c r="F1378" s="1" t="s">
        <v>194</v>
      </c>
      <c r="G1378" s="1" t="s">
        <v>5273</v>
      </c>
      <c r="H1378" s="17">
        <v>366174</v>
      </c>
      <c r="I1378" s="12">
        <v>29</v>
      </c>
      <c r="J1378" s="1" t="s">
        <v>10</v>
      </c>
      <c r="K1378" s="1" t="s">
        <v>8</v>
      </c>
      <c r="L1378" s="4">
        <v>29</v>
      </c>
      <c r="N1378" s="186">
        <v>0</v>
      </c>
      <c r="P1378" s="14">
        <v>19.093800000000002</v>
      </c>
      <c r="R1378" s="14">
        <v>0</v>
      </c>
      <c r="T1378" s="14">
        <v>1.9087000000000001</v>
      </c>
      <c r="V1378" s="17">
        <v>0</v>
      </c>
      <c r="X1378" s="17">
        <v>0</v>
      </c>
      <c r="Z1378" s="17">
        <v>595823</v>
      </c>
      <c r="AB1378" s="17">
        <v>0</v>
      </c>
      <c r="AD1378" s="17">
        <v>0</v>
      </c>
      <c r="AF1378" s="17">
        <v>31205</v>
      </c>
      <c r="AH1378" s="17">
        <v>0</v>
      </c>
      <c r="AJ1378" s="17">
        <v>0</v>
      </c>
      <c r="AL1378" s="17">
        <v>0</v>
      </c>
      <c r="AN1378" s="17">
        <v>0</v>
      </c>
      <c r="AP1378" s="172">
        <v>0</v>
      </c>
      <c r="AR1378" s="17">
        <v>59562</v>
      </c>
      <c r="AT1378" s="17">
        <v>0</v>
      </c>
      <c r="AV1378" s="185">
        <v>0</v>
      </c>
      <c r="AW1378" s="1" t="s">
        <v>5655</v>
      </c>
      <c r="AX1378" s="1" t="str">
        <f t="shared" si="21"/>
        <v>No</v>
      </c>
    </row>
    <row r="1379" spans="1:50" x14ac:dyDescent="0.2">
      <c r="A1379" s="1" t="s">
        <v>6120</v>
      </c>
      <c r="B1379" s="1" t="s">
        <v>423</v>
      </c>
      <c r="C1379" s="1" t="s">
        <v>89</v>
      </c>
      <c r="D1379" s="174">
        <v>6089</v>
      </c>
      <c r="E1379" s="177">
        <v>60089</v>
      </c>
      <c r="F1379" s="1" t="s">
        <v>194</v>
      </c>
      <c r="G1379" s="1" t="s">
        <v>5273</v>
      </c>
      <c r="H1379" s="17">
        <v>130247</v>
      </c>
      <c r="I1379" s="12">
        <v>29</v>
      </c>
      <c r="J1379" s="1" t="s">
        <v>15</v>
      </c>
      <c r="K1379" s="1" t="s">
        <v>12</v>
      </c>
      <c r="L1379" s="4">
        <v>13</v>
      </c>
      <c r="N1379" s="186">
        <v>0</v>
      </c>
      <c r="P1379" s="14">
        <v>14.7818</v>
      </c>
      <c r="R1379" s="14">
        <v>0</v>
      </c>
      <c r="T1379" s="14">
        <v>2.7928999999999999</v>
      </c>
      <c r="V1379" s="17">
        <v>0</v>
      </c>
      <c r="X1379" s="17">
        <v>0</v>
      </c>
      <c r="Z1379" s="17">
        <v>112918</v>
      </c>
      <c r="AB1379" s="17">
        <v>0</v>
      </c>
      <c r="AD1379" s="17">
        <v>0</v>
      </c>
      <c r="AF1379" s="17">
        <v>7639</v>
      </c>
      <c r="AH1379" s="17">
        <v>0</v>
      </c>
      <c r="AJ1379" s="17">
        <v>0</v>
      </c>
      <c r="AL1379" s="17">
        <v>0</v>
      </c>
      <c r="AN1379" s="17">
        <v>0</v>
      </c>
      <c r="AP1379" s="172">
        <v>0</v>
      </c>
      <c r="AR1379" s="17">
        <v>21335</v>
      </c>
      <c r="AT1379" s="17">
        <v>0</v>
      </c>
      <c r="AV1379" s="185">
        <v>0</v>
      </c>
      <c r="AW1379" s="1" t="s">
        <v>5655</v>
      </c>
      <c r="AX1379" s="1" t="str">
        <f t="shared" si="21"/>
        <v>No</v>
      </c>
    </row>
    <row r="1380" spans="1:50" x14ac:dyDescent="0.2">
      <c r="A1380" s="1" t="s">
        <v>6116</v>
      </c>
      <c r="B1380" s="1" t="s">
        <v>659</v>
      </c>
      <c r="C1380" s="1" t="s">
        <v>20</v>
      </c>
      <c r="D1380" s="174">
        <v>9022</v>
      </c>
      <c r="E1380" s="177">
        <v>90022</v>
      </c>
      <c r="F1380" s="1" t="s">
        <v>194</v>
      </c>
      <c r="G1380" s="1" t="s">
        <v>192</v>
      </c>
      <c r="H1380" s="17">
        <v>12150996</v>
      </c>
      <c r="I1380" s="12">
        <v>29</v>
      </c>
      <c r="J1380" s="1" t="s">
        <v>10</v>
      </c>
      <c r="K1380" s="1" t="s">
        <v>12</v>
      </c>
      <c r="L1380" s="4">
        <v>5</v>
      </c>
      <c r="N1380" s="186">
        <v>0</v>
      </c>
      <c r="P1380" s="14">
        <v>7.5359999999999996</v>
      </c>
      <c r="R1380" s="14">
        <v>3.4054000000000002</v>
      </c>
      <c r="T1380" s="14">
        <v>3.4906999999999999</v>
      </c>
      <c r="V1380" s="17">
        <v>0</v>
      </c>
      <c r="X1380" s="17">
        <v>67629</v>
      </c>
      <c r="Z1380" s="17">
        <v>48238</v>
      </c>
      <c r="AB1380" s="17">
        <v>19391</v>
      </c>
      <c r="AD1380" s="17">
        <v>8246</v>
      </c>
      <c r="AF1380" s="17">
        <v>6401</v>
      </c>
      <c r="AH1380" s="17">
        <v>1845</v>
      </c>
      <c r="AJ1380" s="17">
        <v>0</v>
      </c>
      <c r="AL1380" s="17">
        <v>0</v>
      </c>
      <c r="AN1380" s="17">
        <v>0</v>
      </c>
      <c r="AP1380" s="172">
        <v>0</v>
      </c>
      <c r="AR1380" s="17">
        <v>22344</v>
      </c>
      <c r="AT1380" s="17">
        <v>76091</v>
      </c>
      <c r="AV1380" s="185">
        <v>0</v>
      </c>
      <c r="AW1380" s="1" t="s">
        <v>5655</v>
      </c>
      <c r="AX1380" s="1" t="str">
        <f t="shared" si="21"/>
        <v>No</v>
      </c>
    </row>
    <row r="1381" spans="1:50" x14ac:dyDescent="0.2">
      <c r="A1381" s="1" t="s">
        <v>1508</v>
      </c>
      <c r="B1381" s="1" t="s">
        <v>1509</v>
      </c>
      <c r="C1381" s="1" t="s">
        <v>52</v>
      </c>
      <c r="D1381" s="174" t="s">
        <v>1510</v>
      </c>
      <c r="E1381" s="177" t="s">
        <v>1511</v>
      </c>
      <c r="F1381" s="1" t="s">
        <v>196</v>
      </c>
      <c r="G1381" s="1" t="s">
        <v>229</v>
      </c>
      <c r="H1381" s="17">
        <v>0</v>
      </c>
      <c r="I1381" s="12">
        <v>29</v>
      </c>
      <c r="J1381" s="1" t="s">
        <v>11</v>
      </c>
      <c r="K1381" s="1" t="s">
        <v>8</v>
      </c>
      <c r="L1381" s="4">
        <v>10</v>
      </c>
      <c r="N1381" s="186">
        <v>0</v>
      </c>
      <c r="P1381" s="14">
        <v>17.313400000000001</v>
      </c>
      <c r="R1381" s="14">
        <v>0</v>
      </c>
      <c r="T1381" s="14">
        <v>5.6833</v>
      </c>
      <c r="V1381" s="17">
        <v>0</v>
      </c>
      <c r="X1381" s="17">
        <v>0</v>
      </c>
      <c r="Z1381" s="17">
        <v>378073</v>
      </c>
      <c r="AB1381" s="17">
        <v>0</v>
      </c>
      <c r="AD1381" s="17">
        <v>0</v>
      </c>
      <c r="AF1381" s="17">
        <v>21837</v>
      </c>
      <c r="AH1381" s="17">
        <v>0</v>
      </c>
      <c r="AJ1381" s="17">
        <v>0</v>
      </c>
      <c r="AL1381" s="17">
        <v>0</v>
      </c>
      <c r="AN1381" s="17">
        <v>0</v>
      </c>
      <c r="AP1381" s="172">
        <v>0</v>
      </c>
      <c r="AR1381" s="17">
        <v>124106</v>
      </c>
      <c r="AT1381" s="17">
        <v>0</v>
      </c>
      <c r="AV1381" s="185">
        <v>0</v>
      </c>
      <c r="AW1381" s="1" t="s">
        <v>5655</v>
      </c>
      <c r="AX1381" s="1" t="str">
        <f t="shared" si="21"/>
        <v>No</v>
      </c>
    </row>
    <row r="1382" spans="1:50" x14ac:dyDescent="0.2">
      <c r="A1382" s="1" t="s">
        <v>6114</v>
      </c>
      <c r="B1382" s="1" t="s">
        <v>631</v>
      </c>
      <c r="C1382" s="1" t="s">
        <v>20</v>
      </c>
      <c r="D1382" s="174">
        <v>9236</v>
      </c>
      <c r="E1382" s="177">
        <v>90236</v>
      </c>
      <c r="F1382" s="1" t="s">
        <v>194</v>
      </c>
      <c r="G1382" s="1" t="s">
        <v>5273</v>
      </c>
      <c r="H1382" s="17">
        <v>358172</v>
      </c>
      <c r="I1382" s="12">
        <v>29</v>
      </c>
      <c r="J1382" s="1" t="s">
        <v>22</v>
      </c>
      <c r="K1382" s="1" t="s">
        <v>12</v>
      </c>
      <c r="L1382" s="4">
        <v>1</v>
      </c>
      <c r="N1382" s="186">
        <v>0</v>
      </c>
      <c r="P1382" s="14">
        <v>31.500800000000002</v>
      </c>
      <c r="R1382" s="14">
        <v>0</v>
      </c>
      <c r="T1382" s="14">
        <v>4.5262000000000002</v>
      </c>
      <c r="V1382" s="17">
        <v>0</v>
      </c>
      <c r="X1382" s="17">
        <v>0</v>
      </c>
      <c r="Z1382" s="17">
        <v>37234</v>
      </c>
      <c r="AB1382" s="17">
        <v>0</v>
      </c>
      <c r="AD1382" s="17">
        <v>0</v>
      </c>
      <c r="AF1382" s="17">
        <v>1182</v>
      </c>
      <c r="AH1382" s="17">
        <v>0</v>
      </c>
      <c r="AJ1382" s="17">
        <v>0</v>
      </c>
      <c r="AL1382" s="17">
        <v>0</v>
      </c>
      <c r="AN1382" s="17">
        <v>0</v>
      </c>
      <c r="AP1382" s="172">
        <v>0</v>
      </c>
      <c r="AR1382" s="17">
        <v>5350</v>
      </c>
      <c r="AT1382" s="17">
        <v>0</v>
      </c>
      <c r="AV1382" s="185">
        <v>0</v>
      </c>
      <c r="AW1382" s="1" t="s">
        <v>5655</v>
      </c>
      <c r="AX1382" s="1" t="str">
        <f t="shared" si="21"/>
        <v>No</v>
      </c>
    </row>
    <row r="1383" spans="1:50" x14ac:dyDescent="0.2">
      <c r="A1383" s="1" t="s">
        <v>6115</v>
      </c>
      <c r="B1383" s="1" t="s">
        <v>858</v>
      </c>
      <c r="C1383" s="1" t="s">
        <v>81</v>
      </c>
      <c r="D1383" s="174">
        <v>3026</v>
      </c>
      <c r="E1383" s="177">
        <v>30026</v>
      </c>
      <c r="F1383" s="1" t="s">
        <v>194</v>
      </c>
      <c r="G1383" s="1" t="s">
        <v>192</v>
      </c>
      <c r="H1383" s="17">
        <v>56142</v>
      </c>
      <c r="I1383" s="12">
        <v>29</v>
      </c>
      <c r="J1383" s="1" t="s">
        <v>10</v>
      </c>
      <c r="K1383" s="1" t="s">
        <v>8</v>
      </c>
      <c r="L1383" s="4">
        <v>1</v>
      </c>
      <c r="N1383" s="186">
        <v>0</v>
      </c>
      <c r="P1383" s="14">
        <v>17.678599999999999</v>
      </c>
      <c r="R1383" s="14">
        <v>10.5319</v>
      </c>
      <c r="T1383" s="14">
        <v>1.6786000000000001</v>
      </c>
      <c r="V1383" s="17">
        <v>0</v>
      </c>
      <c r="X1383" s="17">
        <v>658</v>
      </c>
      <c r="Z1383" s="17">
        <v>495</v>
      </c>
      <c r="AB1383" s="17">
        <v>163</v>
      </c>
      <c r="AD1383" s="17">
        <v>39</v>
      </c>
      <c r="AF1383" s="17">
        <v>28</v>
      </c>
      <c r="AH1383" s="17">
        <v>11</v>
      </c>
      <c r="AJ1383" s="17">
        <v>0</v>
      </c>
      <c r="AL1383" s="17">
        <v>0</v>
      </c>
      <c r="AN1383" s="17">
        <v>0</v>
      </c>
      <c r="AP1383" s="172">
        <v>0</v>
      </c>
      <c r="AR1383" s="17">
        <v>47</v>
      </c>
      <c r="AT1383" s="17">
        <v>495</v>
      </c>
      <c r="AV1383" s="185">
        <v>0</v>
      </c>
      <c r="AW1383" s="1" t="s">
        <v>5655</v>
      </c>
      <c r="AX1383" s="1" t="str">
        <f t="shared" si="21"/>
        <v>No</v>
      </c>
    </row>
    <row r="1384" spans="1:50" x14ac:dyDescent="0.2">
      <c r="A1384" s="1" t="s">
        <v>6117</v>
      </c>
      <c r="B1384" s="1" t="s">
        <v>1387</v>
      </c>
      <c r="C1384" s="1" t="s">
        <v>62</v>
      </c>
      <c r="D1384" s="174">
        <v>4205</v>
      </c>
      <c r="E1384" s="177">
        <v>40205</v>
      </c>
      <c r="F1384" s="1" t="s">
        <v>194</v>
      </c>
      <c r="G1384" s="1" t="s">
        <v>5273</v>
      </c>
      <c r="H1384" s="17">
        <v>1249442</v>
      </c>
      <c r="I1384" s="12">
        <v>29</v>
      </c>
      <c r="J1384" s="1" t="s">
        <v>10</v>
      </c>
      <c r="K1384" s="1" t="s">
        <v>8</v>
      </c>
      <c r="L1384" s="4">
        <v>25</v>
      </c>
      <c r="N1384" s="186">
        <v>0</v>
      </c>
      <c r="P1384" s="14">
        <v>15.4483</v>
      </c>
      <c r="R1384" s="14">
        <v>0</v>
      </c>
      <c r="T1384" s="14">
        <v>1.92</v>
      </c>
      <c r="V1384" s="17">
        <v>0</v>
      </c>
      <c r="X1384" s="17">
        <v>0</v>
      </c>
      <c r="Z1384" s="17">
        <v>590603</v>
      </c>
      <c r="AB1384" s="17">
        <v>0</v>
      </c>
      <c r="AD1384" s="17">
        <v>0</v>
      </c>
      <c r="AF1384" s="17">
        <v>38231</v>
      </c>
      <c r="AH1384" s="17">
        <v>0</v>
      </c>
      <c r="AJ1384" s="17">
        <v>0</v>
      </c>
      <c r="AL1384" s="17">
        <v>0</v>
      </c>
      <c r="AN1384" s="17">
        <v>0</v>
      </c>
      <c r="AP1384" s="172">
        <v>0</v>
      </c>
      <c r="AR1384" s="17">
        <v>73403</v>
      </c>
      <c r="AT1384" s="17">
        <v>0</v>
      </c>
      <c r="AV1384" s="185">
        <v>0</v>
      </c>
      <c r="AW1384" s="1" t="s">
        <v>5655</v>
      </c>
      <c r="AX1384" s="1" t="str">
        <f t="shared" si="21"/>
        <v>No</v>
      </c>
    </row>
    <row r="1385" spans="1:50" x14ac:dyDescent="0.2">
      <c r="A1385" s="1" t="s">
        <v>6122</v>
      </c>
      <c r="B1385" s="1" t="s">
        <v>1095</v>
      </c>
      <c r="C1385" s="1" t="s">
        <v>51</v>
      </c>
      <c r="D1385" s="174">
        <v>6109</v>
      </c>
      <c r="E1385" s="177">
        <v>60109</v>
      </c>
      <c r="F1385" s="1" t="s">
        <v>194</v>
      </c>
      <c r="G1385" s="1" t="s">
        <v>5273</v>
      </c>
      <c r="H1385" s="17">
        <v>91151</v>
      </c>
      <c r="I1385" s="12">
        <v>29</v>
      </c>
      <c r="J1385" s="1" t="s">
        <v>10</v>
      </c>
      <c r="K1385" s="1" t="s">
        <v>12</v>
      </c>
      <c r="L1385" s="4">
        <v>29</v>
      </c>
      <c r="N1385" s="186">
        <v>0</v>
      </c>
      <c r="P1385" s="14">
        <v>15.3764</v>
      </c>
      <c r="R1385" s="14">
        <v>0</v>
      </c>
      <c r="T1385" s="14">
        <v>2.0537999999999998</v>
      </c>
      <c r="V1385" s="17">
        <v>0</v>
      </c>
      <c r="X1385" s="17">
        <v>0</v>
      </c>
      <c r="Z1385" s="17">
        <v>531548</v>
      </c>
      <c r="AB1385" s="17">
        <v>0</v>
      </c>
      <c r="AD1385" s="17">
        <v>0</v>
      </c>
      <c r="AF1385" s="17">
        <v>34569</v>
      </c>
      <c r="AH1385" s="17">
        <v>0</v>
      </c>
      <c r="AJ1385" s="17">
        <v>0</v>
      </c>
      <c r="AL1385" s="17">
        <v>0</v>
      </c>
      <c r="AN1385" s="17">
        <v>0</v>
      </c>
      <c r="AP1385" s="172">
        <v>0</v>
      </c>
      <c r="AR1385" s="17">
        <v>70998</v>
      </c>
      <c r="AT1385" s="17">
        <v>0</v>
      </c>
      <c r="AV1385" s="185">
        <v>0</v>
      </c>
      <c r="AW1385" s="1" t="s">
        <v>5655</v>
      </c>
      <c r="AX1385" s="1" t="str">
        <f t="shared" si="21"/>
        <v>No</v>
      </c>
    </row>
    <row r="1386" spans="1:50" x14ac:dyDescent="0.2">
      <c r="A1386" s="1" t="s">
        <v>6113</v>
      </c>
      <c r="B1386" s="1" t="s">
        <v>1365</v>
      </c>
      <c r="C1386" s="1" t="s">
        <v>48</v>
      </c>
      <c r="D1386" s="174">
        <v>7053</v>
      </c>
      <c r="E1386" s="177">
        <v>70053</v>
      </c>
      <c r="F1386" s="1" t="s">
        <v>242</v>
      </c>
      <c r="G1386" s="1" t="s">
        <v>5273</v>
      </c>
      <c r="H1386" s="17">
        <v>54622</v>
      </c>
      <c r="I1386" s="12">
        <v>29</v>
      </c>
      <c r="J1386" s="1" t="s">
        <v>10</v>
      </c>
      <c r="K1386" s="1" t="s">
        <v>8</v>
      </c>
      <c r="L1386" s="4">
        <v>11</v>
      </c>
      <c r="N1386" s="186">
        <v>0</v>
      </c>
      <c r="P1386" s="14">
        <v>16.340199999999999</v>
      </c>
      <c r="R1386" s="14">
        <v>0</v>
      </c>
      <c r="T1386" s="14">
        <v>2.4466999999999999</v>
      </c>
      <c r="V1386" s="17">
        <v>0</v>
      </c>
      <c r="X1386" s="17">
        <v>0</v>
      </c>
      <c r="Z1386" s="17">
        <v>287979</v>
      </c>
      <c r="AB1386" s="17">
        <v>0</v>
      </c>
      <c r="AD1386" s="17">
        <v>0</v>
      </c>
      <c r="AF1386" s="17">
        <v>17624</v>
      </c>
      <c r="AH1386" s="17">
        <v>0</v>
      </c>
      <c r="AJ1386" s="17">
        <v>0</v>
      </c>
      <c r="AL1386" s="17">
        <v>0</v>
      </c>
      <c r="AN1386" s="17">
        <v>0</v>
      </c>
      <c r="AP1386" s="172">
        <v>0</v>
      </c>
      <c r="AR1386" s="17">
        <v>43120</v>
      </c>
      <c r="AT1386" s="17">
        <v>0</v>
      </c>
      <c r="AV1386" s="185">
        <v>0</v>
      </c>
      <c r="AW1386" s="1" t="s">
        <v>5655</v>
      </c>
      <c r="AX1386" s="1" t="str">
        <f t="shared" si="21"/>
        <v>No</v>
      </c>
    </row>
    <row r="1387" spans="1:50" x14ac:dyDescent="0.2">
      <c r="A1387" s="1" t="s">
        <v>2643</v>
      </c>
      <c r="B1387" s="1" t="s">
        <v>2644</v>
      </c>
      <c r="C1387" s="1" t="s">
        <v>45</v>
      </c>
      <c r="D1387" s="174" t="s">
        <v>2645</v>
      </c>
      <c r="E1387" s="177" t="s">
        <v>2646</v>
      </c>
      <c r="F1387" s="1" t="s">
        <v>194</v>
      </c>
      <c r="G1387" s="1" t="s">
        <v>229</v>
      </c>
      <c r="H1387" s="17">
        <v>0</v>
      </c>
      <c r="I1387" s="12">
        <v>29</v>
      </c>
      <c r="J1387" s="1" t="s">
        <v>10</v>
      </c>
      <c r="K1387" s="1" t="s">
        <v>8</v>
      </c>
      <c r="L1387" s="4">
        <v>9</v>
      </c>
      <c r="N1387" s="186">
        <v>0</v>
      </c>
      <c r="P1387" s="14">
        <v>12.6227</v>
      </c>
      <c r="R1387" s="14">
        <v>0</v>
      </c>
      <c r="T1387" s="14">
        <v>1.3829</v>
      </c>
      <c r="V1387" s="17">
        <v>0</v>
      </c>
      <c r="X1387" s="17">
        <v>0</v>
      </c>
      <c r="Z1387" s="17">
        <v>182764</v>
      </c>
      <c r="AB1387" s="17">
        <v>0</v>
      </c>
      <c r="AD1387" s="17">
        <v>0</v>
      </c>
      <c r="AF1387" s="17">
        <v>14479</v>
      </c>
      <c r="AH1387" s="17">
        <v>0</v>
      </c>
      <c r="AJ1387" s="17">
        <v>0</v>
      </c>
      <c r="AL1387" s="17">
        <v>0</v>
      </c>
      <c r="AN1387" s="17">
        <v>0</v>
      </c>
      <c r="AP1387" s="172">
        <v>0</v>
      </c>
      <c r="AR1387" s="17">
        <v>20023</v>
      </c>
      <c r="AT1387" s="17">
        <v>0</v>
      </c>
      <c r="AV1387" s="185">
        <v>0</v>
      </c>
      <c r="AW1387" s="1" t="s">
        <v>5655</v>
      </c>
      <c r="AX1387" s="1" t="str">
        <f t="shared" si="21"/>
        <v>No</v>
      </c>
    </row>
    <row r="1388" spans="1:50" x14ac:dyDescent="0.2">
      <c r="A1388" s="1" t="s">
        <v>2919</v>
      </c>
      <c r="B1388" s="1" t="s">
        <v>311</v>
      </c>
      <c r="C1388" s="1" t="s">
        <v>45</v>
      </c>
      <c r="D1388" s="174" t="s">
        <v>2920</v>
      </c>
      <c r="E1388" s="177" t="s">
        <v>2921</v>
      </c>
      <c r="F1388" s="1" t="s">
        <v>194</v>
      </c>
      <c r="G1388" s="1" t="s">
        <v>229</v>
      </c>
      <c r="H1388" s="17">
        <v>0</v>
      </c>
      <c r="I1388" s="12">
        <v>29</v>
      </c>
      <c r="J1388" s="1" t="s">
        <v>11</v>
      </c>
      <c r="K1388" s="1" t="s">
        <v>8</v>
      </c>
      <c r="L1388" s="4">
        <v>6</v>
      </c>
      <c r="N1388" s="186">
        <v>0</v>
      </c>
      <c r="P1388" s="14">
        <v>16.240200000000002</v>
      </c>
      <c r="R1388" s="14">
        <v>0</v>
      </c>
      <c r="T1388" s="14">
        <v>4.5282</v>
      </c>
      <c r="V1388" s="17">
        <v>0</v>
      </c>
      <c r="X1388" s="17">
        <v>0</v>
      </c>
      <c r="Z1388" s="17">
        <v>72350</v>
      </c>
      <c r="AB1388" s="17">
        <v>0</v>
      </c>
      <c r="AD1388" s="17">
        <v>0</v>
      </c>
      <c r="AF1388" s="17">
        <v>4455</v>
      </c>
      <c r="AH1388" s="17">
        <v>0</v>
      </c>
      <c r="AJ1388" s="17">
        <v>0</v>
      </c>
      <c r="AL1388" s="17">
        <v>0</v>
      </c>
      <c r="AN1388" s="17">
        <v>0</v>
      </c>
      <c r="AP1388" s="172">
        <v>0</v>
      </c>
      <c r="AR1388" s="17">
        <v>20173</v>
      </c>
      <c r="AT1388" s="17">
        <v>0</v>
      </c>
      <c r="AV1388" s="185">
        <v>0</v>
      </c>
      <c r="AW1388" s="1" t="s">
        <v>5655</v>
      </c>
      <c r="AX1388" s="1" t="str">
        <f t="shared" si="21"/>
        <v>No</v>
      </c>
    </row>
    <row r="1389" spans="1:50" x14ac:dyDescent="0.2">
      <c r="A1389" s="1" t="s">
        <v>2215</v>
      </c>
      <c r="B1389" s="1" t="s">
        <v>2216</v>
      </c>
      <c r="C1389" s="1" t="s">
        <v>60</v>
      </c>
      <c r="D1389" s="174" t="s">
        <v>2217</v>
      </c>
      <c r="E1389" s="177" t="s">
        <v>2218</v>
      </c>
      <c r="F1389" s="1" t="s">
        <v>194</v>
      </c>
      <c r="G1389" s="1" t="s">
        <v>229</v>
      </c>
      <c r="H1389" s="17">
        <v>0</v>
      </c>
      <c r="I1389" s="12">
        <v>29</v>
      </c>
      <c r="J1389" s="1" t="s">
        <v>11</v>
      </c>
      <c r="K1389" s="1" t="s">
        <v>8</v>
      </c>
      <c r="L1389" s="4">
        <v>28</v>
      </c>
      <c r="N1389" s="186">
        <v>0</v>
      </c>
      <c r="P1389" s="14">
        <v>20.275500000000001</v>
      </c>
      <c r="R1389" s="14">
        <v>0</v>
      </c>
      <c r="T1389" s="14">
        <v>29.710100000000001</v>
      </c>
      <c r="V1389" s="17">
        <v>0</v>
      </c>
      <c r="X1389" s="17">
        <v>0</v>
      </c>
      <c r="Z1389" s="17">
        <v>923935</v>
      </c>
      <c r="AB1389" s="17">
        <v>0</v>
      </c>
      <c r="AD1389" s="17">
        <v>0</v>
      </c>
      <c r="AF1389" s="17">
        <v>45569</v>
      </c>
      <c r="AH1389" s="17">
        <v>0</v>
      </c>
      <c r="AJ1389" s="17">
        <v>0</v>
      </c>
      <c r="AL1389" s="17">
        <v>0</v>
      </c>
      <c r="AN1389" s="17">
        <v>0</v>
      </c>
      <c r="AP1389" s="172">
        <v>0</v>
      </c>
      <c r="AR1389" s="17">
        <v>1353860</v>
      </c>
      <c r="AT1389" s="17">
        <v>0</v>
      </c>
      <c r="AV1389" s="185">
        <v>0</v>
      </c>
      <c r="AW1389" s="1" t="s">
        <v>5655</v>
      </c>
      <c r="AX1389" s="1" t="str">
        <f t="shared" si="21"/>
        <v>No</v>
      </c>
    </row>
    <row r="1390" spans="1:50" x14ac:dyDescent="0.2">
      <c r="A1390" s="1" t="s">
        <v>6118</v>
      </c>
      <c r="B1390" s="1" t="s">
        <v>959</v>
      </c>
      <c r="C1390" s="1" t="s">
        <v>37</v>
      </c>
      <c r="D1390" s="174">
        <v>4155</v>
      </c>
      <c r="E1390" s="177">
        <v>40155</v>
      </c>
      <c r="F1390" s="1" t="s">
        <v>194</v>
      </c>
      <c r="G1390" s="1" t="s">
        <v>5273</v>
      </c>
      <c r="H1390" s="17">
        <v>69173</v>
      </c>
      <c r="I1390" s="12">
        <v>29</v>
      </c>
      <c r="J1390" s="1" t="s">
        <v>10</v>
      </c>
      <c r="K1390" s="1" t="s">
        <v>8</v>
      </c>
      <c r="L1390" s="4">
        <v>20</v>
      </c>
      <c r="N1390" s="186">
        <v>0</v>
      </c>
      <c r="P1390" s="14">
        <v>10.272600000000001</v>
      </c>
      <c r="R1390" s="14">
        <v>0</v>
      </c>
      <c r="T1390" s="14">
        <v>1.9652000000000001</v>
      </c>
      <c r="V1390" s="17">
        <v>0</v>
      </c>
      <c r="X1390" s="17">
        <v>0</v>
      </c>
      <c r="Z1390" s="17">
        <v>290488</v>
      </c>
      <c r="AB1390" s="17">
        <v>0</v>
      </c>
      <c r="AD1390" s="17">
        <v>0</v>
      </c>
      <c r="AF1390" s="17">
        <v>28278</v>
      </c>
      <c r="AH1390" s="17">
        <v>0</v>
      </c>
      <c r="AJ1390" s="17">
        <v>0</v>
      </c>
      <c r="AL1390" s="17">
        <v>0</v>
      </c>
      <c r="AN1390" s="17">
        <v>0</v>
      </c>
      <c r="AP1390" s="172">
        <v>0</v>
      </c>
      <c r="AR1390" s="17">
        <v>55573</v>
      </c>
      <c r="AT1390" s="17">
        <v>0</v>
      </c>
      <c r="AV1390" s="185">
        <v>0</v>
      </c>
      <c r="AW1390" s="1" t="s">
        <v>5655</v>
      </c>
      <c r="AX1390" s="1" t="str">
        <f t="shared" si="21"/>
        <v>No</v>
      </c>
    </row>
    <row r="1391" spans="1:50" x14ac:dyDescent="0.2">
      <c r="A1391" s="1" t="s">
        <v>395</v>
      </c>
      <c r="B1391" s="1" t="s">
        <v>396</v>
      </c>
      <c r="C1391" s="1" t="s">
        <v>46</v>
      </c>
      <c r="D1391" s="174">
        <v>5145</v>
      </c>
      <c r="E1391" s="177">
        <v>50145</v>
      </c>
      <c r="F1391" s="1" t="s">
        <v>194</v>
      </c>
      <c r="G1391" s="1" t="s">
        <v>192</v>
      </c>
      <c r="H1391" s="17">
        <v>62182</v>
      </c>
      <c r="I1391" s="12">
        <v>29</v>
      </c>
      <c r="J1391" s="1" t="s">
        <v>11</v>
      </c>
      <c r="K1391" s="1" t="s">
        <v>8</v>
      </c>
      <c r="L1391" s="4">
        <v>4</v>
      </c>
      <c r="N1391" s="186">
        <v>0</v>
      </c>
      <c r="P1391" s="14">
        <v>12.6839</v>
      </c>
      <c r="R1391" s="14">
        <v>4.29</v>
      </c>
      <c r="T1391" s="14">
        <v>31.648900000000001</v>
      </c>
      <c r="V1391" s="17">
        <v>151712</v>
      </c>
      <c r="X1391" s="17">
        <v>156263</v>
      </c>
      <c r="Z1391" s="17">
        <v>151712</v>
      </c>
      <c r="AB1391" s="17">
        <v>4551</v>
      </c>
      <c r="AD1391" s="17">
        <v>12778</v>
      </c>
      <c r="AF1391" s="17">
        <v>11961</v>
      </c>
      <c r="AH1391" s="17">
        <v>817</v>
      </c>
      <c r="AJ1391" s="17">
        <v>0</v>
      </c>
      <c r="AL1391" s="17">
        <v>0</v>
      </c>
      <c r="AN1391" s="17">
        <v>0</v>
      </c>
      <c r="AP1391" s="172">
        <v>0</v>
      </c>
      <c r="AR1391" s="17">
        <v>378552</v>
      </c>
      <c r="AT1391" s="17">
        <v>1623988</v>
      </c>
      <c r="AV1391" s="185">
        <v>29</v>
      </c>
      <c r="AW1391" s="1" t="s">
        <v>5655</v>
      </c>
      <c r="AX1391" s="1" t="str">
        <f t="shared" si="21"/>
        <v>No</v>
      </c>
    </row>
    <row r="1392" spans="1:50" x14ac:dyDescent="0.2">
      <c r="A1392" s="1" t="s">
        <v>647</v>
      </c>
      <c r="B1392" s="1" t="s">
        <v>606</v>
      </c>
      <c r="C1392" s="1" t="s">
        <v>73</v>
      </c>
      <c r="D1392" s="174">
        <v>2082</v>
      </c>
      <c r="E1392" s="177">
        <v>20082</v>
      </c>
      <c r="F1392" s="1" t="s">
        <v>194</v>
      </c>
      <c r="G1392" s="1" t="s">
        <v>192</v>
      </c>
      <c r="H1392" s="17">
        <v>18351295</v>
      </c>
      <c r="I1392" s="12">
        <v>29</v>
      </c>
      <c r="J1392" s="1" t="s">
        <v>23</v>
      </c>
      <c r="K1392" s="1" t="s">
        <v>8</v>
      </c>
      <c r="L1392" s="4">
        <v>4</v>
      </c>
      <c r="N1392" s="186">
        <v>0</v>
      </c>
      <c r="P1392" s="14">
        <v>10.398300000000001</v>
      </c>
      <c r="R1392" s="14">
        <v>5.2</v>
      </c>
      <c r="T1392" s="14">
        <v>1228.4777999999999</v>
      </c>
      <c r="V1392" s="17">
        <v>209071</v>
      </c>
      <c r="X1392" s="17">
        <v>209404</v>
      </c>
      <c r="Z1392" s="17">
        <v>207343</v>
      </c>
      <c r="AB1392" s="17">
        <v>2061</v>
      </c>
      <c r="AD1392" s="17">
        <v>20103</v>
      </c>
      <c r="AF1392" s="17">
        <v>19940</v>
      </c>
      <c r="AH1392" s="17">
        <v>163</v>
      </c>
      <c r="AJ1392" s="17">
        <v>0</v>
      </c>
      <c r="AL1392" s="17">
        <v>0</v>
      </c>
      <c r="AN1392" s="17">
        <v>0</v>
      </c>
      <c r="AP1392" s="172">
        <v>0</v>
      </c>
      <c r="AR1392" s="17">
        <v>24495848</v>
      </c>
      <c r="AT1392" s="17">
        <v>127378410</v>
      </c>
      <c r="AV1392" s="185">
        <v>10.4</v>
      </c>
      <c r="AW1392" s="1" t="s">
        <v>5655</v>
      </c>
      <c r="AX1392" s="1" t="str">
        <f t="shared" si="21"/>
        <v>No</v>
      </c>
    </row>
    <row r="1393" spans="1:50" x14ac:dyDescent="0.2">
      <c r="A1393" s="1" t="s">
        <v>474</v>
      </c>
      <c r="B1393" s="1" t="s">
        <v>475</v>
      </c>
      <c r="C1393" s="1" t="s">
        <v>14</v>
      </c>
      <c r="D1393" s="174">
        <v>4064</v>
      </c>
      <c r="E1393" s="177">
        <v>40064</v>
      </c>
      <c r="F1393" s="1" t="s">
        <v>260</v>
      </c>
      <c r="G1393" s="1" t="s">
        <v>5273</v>
      </c>
      <c r="H1393" s="17">
        <v>79796</v>
      </c>
      <c r="I1393" s="12">
        <v>29</v>
      </c>
      <c r="J1393" s="1" t="s">
        <v>10</v>
      </c>
      <c r="K1393" s="1" t="s">
        <v>12</v>
      </c>
      <c r="L1393" s="4">
        <v>25</v>
      </c>
      <c r="N1393" s="186">
        <v>0</v>
      </c>
      <c r="P1393" s="14">
        <v>10.069900000000001</v>
      </c>
      <c r="R1393" s="14">
        <v>0</v>
      </c>
      <c r="T1393" s="14">
        <v>2.7328000000000001</v>
      </c>
      <c r="V1393" s="17">
        <v>0</v>
      </c>
      <c r="X1393" s="17">
        <v>0</v>
      </c>
      <c r="Z1393" s="17">
        <v>433247</v>
      </c>
      <c r="AB1393" s="17">
        <v>0</v>
      </c>
      <c r="AD1393" s="17">
        <v>0</v>
      </c>
      <c r="AF1393" s="17">
        <v>43024</v>
      </c>
      <c r="AH1393" s="17">
        <v>0</v>
      </c>
      <c r="AJ1393" s="17">
        <v>0</v>
      </c>
      <c r="AL1393" s="17">
        <v>0</v>
      </c>
      <c r="AN1393" s="17">
        <v>0</v>
      </c>
      <c r="AP1393" s="172">
        <v>0</v>
      </c>
      <c r="AR1393" s="17">
        <v>117577</v>
      </c>
      <c r="AT1393" s="17">
        <v>0</v>
      </c>
      <c r="AV1393" s="185">
        <v>0</v>
      </c>
      <c r="AW1393" s="1" t="s">
        <v>5655</v>
      </c>
      <c r="AX1393" s="1" t="str">
        <f t="shared" si="21"/>
        <v>No</v>
      </c>
    </row>
    <row r="1394" spans="1:50" x14ac:dyDescent="0.2">
      <c r="A1394" s="1" t="s">
        <v>6120</v>
      </c>
      <c r="B1394" s="1" t="s">
        <v>423</v>
      </c>
      <c r="C1394" s="1" t="s">
        <v>89</v>
      </c>
      <c r="D1394" s="174">
        <v>6089</v>
      </c>
      <c r="E1394" s="177">
        <v>60089</v>
      </c>
      <c r="F1394" s="1" t="s">
        <v>194</v>
      </c>
      <c r="G1394" s="1" t="s">
        <v>5273</v>
      </c>
      <c r="H1394" s="17">
        <v>130247</v>
      </c>
      <c r="I1394" s="12">
        <v>29</v>
      </c>
      <c r="J1394" s="1" t="s">
        <v>10</v>
      </c>
      <c r="K1394" s="1" t="s">
        <v>8</v>
      </c>
      <c r="L1394" s="4">
        <v>8</v>
      </c>
      <c r="N1394" s="186">
        <v>0</v>
      </c>
      <c r="P1394" s="14">
        <v>12.264799999999999</v>
      </c>
      <c r="R1394" s="14">
        <v>0</v>
      </c>
      <c r="T1394" s="14">
        <v>2.6354000000000002</v>
      </c>
      <c r="V1394" s="17">
        <v>0</v>
      </c>
      <c r="X1394" s="17">
        <v>0</v>
      </c>
      <c r="Z1394" s="17">
        <v>157504</v>
      </c>
      <c r="AB1394" s="17">
        <v>0</v>
      </c>
      <c r="AD1394" s="17">
        <v>0</v>
      </c>
      <c r="AF1394" s="17">
        <v>12842</v>
      </c>
      <c r="AH1394" s="17">
        <v>0</v>
      </c>
      <c r="AJ1394" s="17">
        <v>0</v>
      </c>
      <c r="AL1394" s="17">
        <v>0</v>
      </c>
      <c r="AN1394" s="17">
        <v>0</v>
      </c>
      <c r="AP1394" s="172">
        <v>0</v>
      </c>
      <c r="AR1394" s="17">
        <v>33844</v>
      </c>
      <c r="AT1394" s="17">
        <v>0</v>
      </c>
      <c r="AV1394" s="185">
        <v>0</v>
      </c>
      <c r="AW1394" s="1" t="s">
        <v>5655</v>
      </c>
      <c r="AX1394" s="1" t="str">
        <f t="shared" si="21"/>
        <v>No</v>
      </c>
    </row>
    <row r="1395" spans="1:50" x14ac:dyDescent="0.2">
      <c r="A1395" s="1" t="s">
        <v>6114</v>
      </c>
      <c r="B1395" s="1" t="s">
        <v>631</v>
      </c>
      <c r="C1395" s="1" t="s">
        <v>20</v>
      </c>
      <c r="D1395" s="174">
        <v>9236</v>
      </c>
      <c r="E1395" s="177">
        <v>90236</v>
      </c>
      <c r="F1395" s="1" t="s">
        <v>194</v>
      </c>
      <c r="G1395" s="1" t="s">
        <v>5273</v>
      </c>
      <c r="H1395" s="17">
        <v>358172</v>
      </c>
      <c r="I1395" s="12">
        <v>29</v>
      </c>
      <c r="J1395" s="1" t="s">
        <v>11</v>
      </c>
      <c r="K1395" s="1" t="s">
        <v>12</v>
      </c>
      <c r="L1395" s="4">
        <v>16</v>
      </c>
      <c r="N1395" s="186">
        <v>0</v>
      </c>
      <c r="P1395" s="14">
        <v>18.849799999999998</v>
      </c>
      <c r="R1395" s="14">
        <v>0</v>
      </c>
      <c r="T1395" s="14">
        <v>6.9435000000000002</v>
      </c>
      <c r="V1395" s="17">
        <v>0</v>
      </c>
      <c r="X1395" s="17">
        <v>0</v>
      </c>
      <c r="Z1395" s="17">
        <v>826866</v>
      </c>
      <c r="AB1395" s="17">
        <v>0</v>
      </c>
      <c r="AD1395" s="17">
        <v>0</v>
      </c>
      <c r="AF1395" s="17">
        <v>43866</v>
      </c>
      <c r="AH1395" s="17">
        <v>0</v>
      </c>
      <c r="AJ1395" s="17">
        <v>0</v>
      </c>
      <c r="AL1395" s="17">
        <v>0</v>
      </c>
      <c r="AN1395" s="17">
        <v>0</v>
      </c>
      <c r="AP1395" s="172">
        <v>0</v>
      </c>
      <c r="AR1395" s="17">
        <v>304585</v>
      </c>
      <c r="AT1395" s="17">
        <v>0</v>
      </c>
      <c r="AV1395" s="185">
        <v>0</v>
      </c>
      <c r="AW1395" s="1" t="s">
        <v>5655</v>
      </c>
      <c r="AX1395" s="1" t="str">
        <f t="shared" si="21"/>
        <v>No</v>
      </c>
    </row>
    <row r="1396" spans="1:50" x14ac:dyDescent="0.2">
      <c r="A1396" s="1" t="s">
        <v>1508</v>
      </c>
      <c r="B1396" s="1" t="s">
        <v>1509</v>
      </c>
      <c r="C1396" s="1" t="s">
        <v>52</v>
      </c>
      <c r="D1396" s="174" t="s">
        <v>1510</v>
      </c>
      <c r="E1396" s="177" t="s">
        <v>1511</v>
      </c>
      <c r="F1396" s="1" t="s">
        <v>196</v>
      </c>
      <c r="G1396" s="1" t="s">
        <v>229</v>
      </c>
      <c r="H1396" s="17">
        <v>0</v>
      </c>
      <c r="I1396" s="12">
        <v>29</v>
      </c>
      <c r="J1396" s="1" t="s">
        <v>10</v>
      </c>
      <c r="K1396" s="1" t="s">
        <v>8</v>
      </c>
      <c r="L1396" s="4">
        <v>19</v>
      </c>
      <c r="N1396" s="186">
        <v>0</v>
      </c>
      <c r="P1396" s="14">
        <v>12.8261</v>
      </c>
      <c r="R1396" s="14">
        <v>0</v>
      </c>
      <c r="T1396" s="14">
        <v>1.5317000000000001</v>
      </c>
      <c r="V1396" s="17">
        <v>0</v>
      </c>
      <c r="X1396" s="17">
        <v>0</v>
      </c>
      <c r="Z1396" s="17">
        <v>210476</v>
      </c>
      <c r="AB1396" s="17">
        <v>0</v>
      </c>
      <c r="AD1396" s="17">
        <v>0</v>
      </c>
      <c r="AF1396" s="17">
        <v>16410</v>
      </c>
      <c r="AH1396" s="17">
        <v>0</v>
      </c>
      <c r="AJ1396" s="17">
        <v>0</v>
      </c>
      <c r="AL1396" s="17">
        <v>0</v>
      </c>
      <c r="AN1396" s="17">
        <v>0</v>
      </c>
      <c r="AP1396" s="172">
        <v>0</v>
      </c>
      <c r="AR1396" s="17">
        <v>25136</v>
      </c>
      <c r="AT1396" s="17">
        <v>0</v>
      </c>
      <c r="AV1396" s="185">
        <v>0</v>
      </c>
      <c r="AW1396" s="1" t="s">
        <v>5655</v>
      </c>
      <c r="AX1396" s="1" t="str">
        <f t="shared" si="21"/>
        <v>No</v>
      </c>
    </row>
    <row r="1397" spans="1:50" x14ac:dyDescent="0.2">
      <c r="A1397" s="1" t="s">
        <v>6115</v>
      </c>
      <c r="B1397" s="1" t="s">
        <v>858</v>
      </c>
      <c r="C1397" s="1" t="s">
        <v>81</v>
      </c>
      <c r="D1397" s="174">
        <v>3026</v>
      </c>
      <c r="E1397" s="177">
        <v>30026</v>
      </c>
      <c r="F1397" s="1" t="s">
        <v>194</v>
      </c>
      <c r="G1397" s="1" t="s">
        <v>192</v>
      </c>
      <c r="H1397" s="17">
        <v>56142</v>
      </c>
      <c r="I1397" s="12">
        <v>29</v>
      </c>
      <c r="J1397" s="1" t="s">
        <v>11</v>
      </c>
      <c r="K1397" s="1" t="s">
        <v>8</v>
      </c>
      <c r="L1397" s="4">
        <v>26</v>
      </c>
      <c r="N1397" s="186">
        <v>0</v>
      </c>
      <c r="P1397" s="14">
        <v>15.1211</v>
      </c>
      <c r="R1397" s="14">
        <v>4.9800000000000004</v>
      </c>
      <c r="T1397" s="14">
        <v>22.409700000000001</v>
      </c>
      <c r="V1397" s="17">
        <v>862675</v>
      </c>
      <c r="X1397" s="17">
        <v>915999</v>
      </c>
      <c r="Z1397" s="17">
        <v>872273</v>
      </c>
      <c r="AB1397" s="17">
        <v>43726</v>
      </c>
      <c r="AD1397" s="17">
        <v>59456</v>
      </c>
      <c r="AF1397" s="17">
        <v>57686</v>
      </c>
      <c r="AH1397" s="17">
        <v>1770</v>
      </c>
      <c r="AJ1397" s="17">
        <v>0</v>
      </c>
      <c r="AL1397" s="17">
        <v>0</v>
      </c>
      <c r="AN1397" s="17">
        <v>0</v>
      </c>
      <c r="AP1397" s="172">
        <v>0</v>
      </c>
      <c r="AR1397" s="17">
        <v>1292728</v>
      </c>
      <c r="AT1397" s="17">
        <v>6437785</v>
      </c>
      <c r="AV1397" s="185">
        <v>304.5</v>
      </c>
      <c r="AW1397" s="1" t="s">
        <v>5655</v>
      </c>
      <c r="AX1397" s="1" t="str">
        <f t="shared" si="21"/>
        <v>No</v>
      </c>
    </row>
    <row r="1398" spans="1:50" x14ac:dyDescent="0.2">
      <c r="A1398" s="1" t="s">
        <v>6112</v>
      </c>
      <c r="B1398" s="1" t="s">
        <v>1213</v>
      </c>
      <c r="C1398" s="1" t="s">
        <v>66</v>
      </c>
      <c r="D1398" s="174">
        <v>2203</v>
      </c>
      <c r="E1398" s="177">
        <v>20203</v>
      </c>
      <c r="F1398" s="1" t="s">
        <v>194</v>
      </c>
      <c r="G1398" s="1" t="s">
        <v>5273</v>
      </c>
      <c r="H1398" s="17">
        <v>51291</v>
      </c>
      <c r="I1398" s="12">
        <v>29</v>
      </c>
      <c r="J1398" s="1" t="s">
        <v>11</v>
      </c>
      <c r="K1398" s="1" t="s">
        <v>8</v>
      </c>
      <c r="L1398" s="4">
        <v>1</v>
      </c>
      <c r="N1398" s="186">
        <v>0</v>
      </c>
      <c r="P1398" s="14">
        <v>6.7549000000000001</v>
      </c>
      <c r="R1398" s="14">
        <v>0</v>
      </c>
      <c r="T1398" s="14">
        <v>1.3143</v>
      </c>
      <c r="V1398" s="17">
        <v>0</v>
      </c>
      <c r="X1398" s="17">
        <v>0</v>
      </c>
      <c r="Z1398" s="17">
        <v>5566</v>
      </c>
      <c r="AB1398" s="17">
        <v>0</v>
      </c>
      <c r="AD1398" s="17">
        <v>0</v>
      </c>
      <c r="AF1398" s="17">
        <v>824</v>
      </c>
      <c r="AH1398" s="17">
        <v>0</v>
      </c>
      <c r="AJ1398" s="17">
        <v>0</v>
      </c>
      <c r="AL1398" s="17">
        <v>0</v>
      </c>
      <c r="AN1398" s="17">
        <v>0</v>
      </c>
      <c r="AP1398" s="172">
        <v>0</v>
      </c>
      <c r="AR1398" s="17">
        <v>1083</v>
      </c>
      <c r="AT1398" s="17">
        <v>0</v>
      </c>
      <c r="AV1398" s="185">
        <v>0</v>
      </c>
      <c r="AW1398" s="1" t="s">
        <v>5655</v>
      </c>
      <c r="AX1398" s="1" t="str">
        <f t="shared" si="21"/>
        <v>No</v>
      </c>
    </row>
    <row r="1399" spans="1:50" x14ac:dyDescent="0.2">
      <c r="A1399" s="1" t="s">
        <v>6121</v>
      </c>
      <c r="B1399" s="1" t="s">
        <v>431</v>
      </c>
      <c r="C1399" s="1" t="s">
        <v>88</v>
      </c>
      <c r="D1399" s="174">
        <v>4092</v>
      </c>
      <c r="E1399" s="177">
        <v>40092</v>
      </c>
      <c r="F1399" s="1" t="s">
        <v>194</v>
      </c>
      <c r="G1399" s="1" t="s">
        <v>5273</v>
      </c>
      <c r="H1399" s="17">
        <v>158655</v>
      </c>
      <c r="I1399" s="12">
        <v>29</v>
      </c>
      <c r="J1399" s="1" t="s">
        <v>11</v>
      </c>
      <c r="K1399" s="1" t="s">
        <v>8</v>
      </c>
      <c r="L1399" s="4">
        <v>18</v>
      </c>
      <c r="N1399" s="186">
        <v>0</v>
      </c>
      <c r="P1399" s="14">
        <v>16.4434</v>
      </c>
      <c r="R1399" s="14">
        <v>0</v>
      </c>
      <c r="T1399" s="14">
        <v>9.2475000000000005</v>
      </c>
      <c r="V1399" s="17">
        <v>0</v>
      </c>
      <c r="X1399" s="17">
        <v>0</v>
      </c>
      <c r="Z1399" s="17">
        <v>1174751</v>
      </c>
      <c r="AB1399" s="17">
        <v>0</v>
      </c>
      <c r="AD1399" s="17">
        <v>0</v>
      </c>
      <c r="AF1399" s="17">
        <v>71442</v>
      </c>
      <c r="AH1399" s="17">
        <v>0</v>
      </c>
      <c r="AJ1399" s="17">
        <v>0</v>
      </c>
      <c r="AL1399" s="17">
        <v>0</v>
      </c>
      <c r="AN1399" s="17">
        <v>0</v>
      </c>
      <c r="AP1399" s="172">
        <v>0</v>
      </c>
      <c r="AR1399" s="17">
        <v>660660</v>
      </c>
      <c r="AT1399" s="17">
        <v>0</v>
      </c>
      <c r="AV1399" s="185">
        <v>0</v>
      </c>
      <c r="AW1399" s="1" t="s">
        <v>5655</v>
      </c>
      <c r="AX1399" s="1" t="str">
        <f t="shared" si="21"/>
        <v>No</v>
      </c>
    </row>
    <row r="1400" spans="1:50" x14ac:dyDescent="0.2">
      <c r="A1400" s="1" t="s">
        <v>3172</v>
      </c>
      <c r="B1400" s="1" t="s">
        <v>3173</v>
      </c>
      <c r="C1400" s="1" t="s">
        <v>55</v>
      </c>
      <c r="D1400" s="174" t="s">
        <v>3174</v>
      </c>
      <c r="E1400" s="177" t="s">
        <v>3175</v>
      </c>
      <c r="F1400" s="1" t="s">
        <v>196</v>
      </c>
      <c r="G1400" s="1" t="s">
        <v>229</v>
      </c>
      <c r="H1400" s="17">
        <v>0</v>
      </c>
      <c r="I1400" s="12">
        <v>29</v>
      </c>
      <c r="J1400" s="1" t="s">
        <v>11</v>
      </c>
      <c r="K1400" s="1" t="s">
        <v>8</v>
      </c>
      <c r="L1400" s="4">
        <v>10</v>
      </c>
      <c r="N1400" s="186">
        <v>0</v>
      </c>
      <c r="P1400" s="14">
        <v>21.444600000000001</v>
      </c>
      <c r="R1400" s="14">
        <v>0</v>
      </c>
      <c r="T1400" s="14">
        <v>9.8237000000000005</v>
      </c>
      <c r="V1400" s="17">
        <v>0</v>
      </c>
      <c r="X1400" s="17">
        <v>0</v>
      </c>
      <c r="Z1400" s="17">
        <v>672954</v>
      </c>
      <c r="AB1400" s="17">
        <v>0</v>
      </c>
      <c r="AD1400" s="17">
        <v>0</v>
      </c>
      <c r="AF1400" s="17">
        <v>31381</v>
      </c>
      <c r="AH1400" s="17">
        <v>0</v>
      </c>
      <c r="AJ1400" s="17">
        <v>0</v>
      </c>
      <c r="AL1400" s="17">
        <v>0</v>
      </c>
      <c r="AN1400" s="17">
        <v>0</v>
      </c>
      <c r="AP1400" s="172">
        <v>0</v>
      </c>
      <c r="AR1400" s="17">
        <v>308277</v>
      </c>
      <c r="AT1400" s="17">
        <v>0</v>
      </c>
      <c r="AV1400" s="185">
        <v>0</v>
      </c>
      <c r="AW1400" s="1" t="s">
        <v>5655</v>
      </c>
      <c r="AX1400" s="1" t="str">
        <f t="shared" si="21"/>
        <v>No</v>
      </c>
    </row>
    <row r="1401" spans="1:50" x14ac:dyDescent="0.2">
      <c r="A1401" s="1" t="s">
        <v>2919</v>
      </c>
      <c r="B1401" s="1" t="s">
        <v>311</v>
      </c>
      <c r="C1401" s="1" t="s">
        <v>45</v>
      </c>
      <c r="D1401" s="174" t="s">
        <v>2920</v>
      </c>
      <c r="E1401" s="177" t="s">
        <v>2921</v>
      </c>
      <c r="F1401" s="1" t="s">
        <v>194</v>
      </c>
      <c r="G1401" s="1" t="s">
        <v>229</v>
      </c>
      <c r="H1401" s="17">
        <v>0</v>
      </c>
      <c r="I1401" s="12">
        <v>29</v>
      </c>
      <c r="J1401" s="1" t="s">
        <v>10</v>
      </c>
      <c r="K1401" s="1" t="s">
        <v>8</v>
      </c>
      <c r="L1401" s="4">
        <v>23</v>
      </c>
      <c r="N1401" s="186">
        <v>0</v>
      </c>
      <c r="P1401" s="14">
        <v>15.148899999999999</v>
      </c>
      <c r="R1401" s="14">
        <v>0</v>
      </c>
      <c r="T1401" s="14">
        <v>2.7810000000000001</v>
      </c>
      <c r="V1401" s="17">
        <v>0</v>
      </c>
      <c r="X1401" s="17">
        <v>0</v>
      </c>
      <c r="Z1401" s="17">
        <v>598880</v>
      </c>
      <c r="AB1401" s="17">
        <v>0</v>
      </c>
      <c r="AD1401" s="17">
        <v>0</v>
      </c>
      <c r="AF1401" s="17">
        <v>39533</v>
      </c>
      <c r="AH1401" s="17">
        <v>0</v>
      </c>
      <c r="AJ1401" s="17">
        <v>0</v>
      </c>
      <c r="AL1401" s="17">
        <v>0</v>
      </c>
      <c r="AN1401" s="17">
        <v>0</v>
      </c>
      <c r="AP1401" s="172">
        <v>0</v>
      </c>
      <c r="AR1401" s="17">
        <v>109940</v>
      </c>
      <c r="AT1401" s="17">
        <v>0</v>
      </c>
      <c r="AV1401" s="185">
        <v>0</v>
      </c>
      <c r="AW1401" s="1" t="s">
        <v>5655</v>
      </c>
      <c r="AX1401" s="1" t="str">
        <f t="shared" si="21"/>
        <v>No</v>
      </c>
    </row>
    <row r="1402" spans="1:50" x14ac:dyDescent="0.2">
      <c r="A1402" s="1" t="s">
        <v>395</v>
      </c>
      <c r="B1402" s="1" t="s">
        <v>396</v>
      </c>
      <c r="C1402" s="1" t="s">
        <v>46</v>
      </c>
      <c r="D1402" s="174">
        <v>5145</v>
      </c>
      <c r="E1402" s="177">
        <v>50145</v>
      </c>
      <c r="F1402" s="1" t="s">
        <v>194</v>
      </c>
      <c r="G1402" s="1" t="s">
        <v>192</v>
      </c>
      <c r="H1402" s="17">
        <v>62182</v>
      </c>
      <c r="I1402" s="12">
        <v>29</v>
      </c>
      <c r="J1402" s="1" t="s">
        <v>10</v>
      </c>
      <c r="K1402" s="1" t="s">
        <v>8</v>
      </c>
      <c r="L1402" s="4">
        <v>25</v>
      </c>
      <c r="N1402" s="186">
        <v>0</v>
      </c>
      <c r="P1402" s="14">
        <v>12.7728</v>
      </c>
      <c r="R1402" s="14">
        <v>3.4316</v>
      </c>
      <c r="T1402" s="14">
        <v>3.0727000000000002</v>
      </c>
      <c r="V1402" s="17">
        <v>0</v>
      </c>
      <c r="X1402" s="17">
        <v>427097</v>
      </c>
      <c r="Z1402" s="17">
        <v>392917</v>
      </c>
      <c r="AB1402" s="17">
        <v>34180</v>
      </c>
      <c r="AD1402" s="17">
        <v>34103</v>
      </c>
      <c r="AF1402" s="17">
        <v>30762</v>
      </c>
      <c r="AH1402" s="17">
        <v>3341</v>
      </c>
      <c r="AJ1402" s="17">
        <v>0</v>
      </c>
      <c r="AL1402" s="17">
        <v>0</v>
      </c>
      <c r="AN1402" s="17">
        <v>0</v>
      </c>
      <c r="AP1402" s="172">
        <v>0</v>
      </c>
      <c r="AR1402" s="17">
        <v>94522</v>
      </c>
      <c r="AT1402" s="17">
        <v>324360</v>
      </c>
      <c r="AV1402" s="185">
        <v>0</v>
      </c>
      <c r="AW1402" s="1" t="s">
        <v>5655</v>
      </c>
      <c r="AX1402" s="1" t="str">
        <f t="shared" si="21"/>
        <v>No</v>
      </c>
    </row>
    <row r="1403" spans="1:50" x14ac:dyDescent="0.2">
      <c r="A1403" s="1" t="s">
        <v>2215</v>
      </c>
      <c r="B1403" s="1" t="s">
        <v>2216</v>
      </c>
      <c r="C1403" s="1" t="s">
        <v>60</v>
      </c>
      <c r="D1403" s="174" t="s">
        <v>2217</v>
      </c>
      <c r="E1403" s="177" t="s">
        <v>2218</v>
      </c>
      <c r="F1403" s="1" t="s">
        <v>194</v>
      </c>
      <c r="G1403" s="1" t="s">
        <v>229</v>
      </c>
      <c r="H1403" s="17">
        <v>0</v>
      </c>
      <c r="I1403" s="12">
        <v>29</v>
      </c>
      <c r="J1403" s="1" t="s">
        <v>10</v>
      </c>
      <c r="K1403" s="1" t="s">
        <v>8</v>
      </c>
      <c r="L1403" s="4">
        <v>1</v>
      </c>
      <c r="N1403" s="186">
        <v>0</v>
      </c>
      <c r="P1403" s="14">
        <v>20.387899999999998</v>
      </c>
      <c r="R1403" s="14">
        <v>0</v>
      </c>
      <c r="T1403" s="14">
        <v>23.840800000000002</v>
      </c>
      <c r="V1403" s="17">
        <v>0</v>
      </c>
      <c r="X1403" s="17">
        <v>0</v>
      </c>
      <c r="Z1403" s="17">
        <v>13191</v>
      </c>
      <c r="AB1403" s="17">
        <v>0</v>
      </c>
      <c r="AD1403" s="17">
        <v>0</v>
      </c>
      <c r="AF1403" s="17">
        <v>647</v>
      </c>
      <c r="AH1403" s="17">
        <v>0</v>
      </c>
      <c r="AJ1403" s="17">
        <v>0</v>
      </c>
      <c r="AL1403" s="17">
        <v>0</v>
      </c>
      <c r="AN1403" s="17">
        <v>0</v>
      </c>
      <c r="AP1403" s="172">
        <v>0</v>
      </c>
      <c r="AR1403" s="17">
        <v>15425</v>
      </c>
      <c r="AT1403" s="17">
        <v>0</v>
      </c>
      <c r="AV1403" s="185">
        <v>0</v>
      </c>
      <c r="AW1403" s="1" t="s">
        <v>5655</v>
      </c>
      <c r="AX1403" s="1" t="str">
        <f t="shared" si="21"/>
        <v>No</v>
      </c>
    </row>
    <row r="1404" spans="1:50" x14ac:dyDescent="0.2">
      <c r="A1404" s="1" t="s">
        <v>647</v>
      </c>
      <c r="B1404" s="1" t="s">
        <v>606</v>
      </c>
      <c r="C1404" s="1" t="s">
        <v>73</v>
      </c>
      <c r="D1404" s="174">
        <v>2082</v>
      </c>
      <c r="E1404" s="177">
        <v>20082</v>
      </c>
      <c r="F1404" s="1" t="s">
        <v>194</v>
      </c>
      <c r="G1404" s="1" t="s">
        <v>192</v>
      </c>
      <c r="H1404" s="17">
        <v>18351295</v>
      </c>
      <c r="I1404" s="12">
        <v>29</v>
      </c>
      <c r="J1404" s="1" t="s">
        <v>22</v>
      </c>
      <c r="K1404" s="1" t="s">
        <v>12</v>
      </c>
      <c r="L1404" s="4">
        <v>25</v>
      </c>
      <c r="N1404" s="186">
        <v>0</v>
      </c>
      <c r="P1404" s="14">
        <v>26.8368</v>
      </c>
      <c r="R1404" s="14">
        <v>32.847200000000001</v>
      </c>
      <c r="T1404" s="14">
        <v>22.606300000000001</v>
      </c>
      <c r="V1404" s="17">
        <v>620000</v>
      </c>
      <c r="X1404" s="17">
        <v>1245504</v>
      </c>
      <c r="Z1404" s="17">
        <v>601761</v>
      </c>
      <c r="AB1404" s="17">
        <v>643743</v>
      </c>
      <c r="AD1404" s="17">
        <v>35586</v>
      </c>
      <c r="AF1404" s="17">
        <v>22423</v>
      </c>
      <c r="AH1404" s="17">
        <v>13163</v>
      </c>
      <c r="AJ1404" s="17">
        <v>0</v>
      </c>
      <c r="AL1404" s="17">
        <v>0</v>
      </c>
      <c r="AN1404" s="17">
        <v>0</v>
      </c>
      <c r="AP1404" s="172">
        <v>0</v>
      </c>
      <c r="AR1404" s="17">
        <v>506901</v>
      </c>
      <c r="AT1404" s="17">
        <v>16650254</v>
      </c>
      <c r="AV1404" s="185">
        <v>67</v>
      </c>
      <c r="AW1404" s="1" t="s">
        <v>5655</v>
      </c>
      <c r="AX1404" s="1" t="str">
        <f t="shared" si="21"/>
        <v>No</v>
      </c>
    </row>
    <row r="1405" spans="1:50" x14ac:dyDescent="0.2">
      <c r="A1405" s="1" t="s">
        <v>6120</v>
      </c>
      <c r="B1405" s="1" t="s">
        <v>423</v>
      </c>
      <c r="C1405" s="1" t="s">
        <v>89</v>
      </c>
      <c r="D1405" s="174">
        <v>6089</v>
      </c>
      <c r="E1405" s="177">
        <v>60089</v>
      </c>
      <c r="F1405" s="1" t="s">
        <v>194</v>
      </c>
      <c r="G1405" s="1" t="s">
        <v>5273</v>
      </c>
      <c r="H1405" s="17">
        <v>130247</v>
      </c>
      <c r="I1405" s="12">
        <v>29</v>
      </c>
      <c r="J1405" s="1" t="s">
        <v>11</v>
      </c>
      <c r="K1405" s="1" t="s">
        <v>8</v>
      </c>
      <c r="L1405" s="4">
        <v>6</v>
      </c>
      <c r="N1405" s="186">
        <v>0</v>
      </c>
      <c r="P1405" s="14">
        <v>15.1622</v>
      </c>
      <c r="R1405" s="14">
        <v>0</v>
      </c>
      <c r="T1405" s="14">
        <v>7.3299000000000003</v>
      </c>
      <c r="V1405" s="17">
        <v>0</v>
      </c>
      <c r="X1405" s="17">
        <v>0</v>
      </c>
      <c r="Z1405" s="17">
        <v>307096</v>
      </c>
      <c r="AB1405" s="17">
        <v>0</v>
      </c>
      <c r="AD1405" s="17">
        <v>0</v>
      </c>
      <c r="AF1405" s="17">
        <v>20254</v>
      </c>
      <c r="AH1405" s="17">
        <v>0</v>
      </c>
      <c r="AJ1405" s="17">
        <v>0</v>
      </c>
      <c r="AL1405" s="17">
        <v>0</v>
      </c>
      <c r="AN1405" s="17">
        <v>0</v>
      </c>
      <c r="AP1405" s="172">
        <v>0</v>
      </c>
      <c r="AR1405" s="17">
        <v>148460</v>
      </c>
      <c r="AT1405" s="17">
        <v>0</v>
      </c>
      <c r="AV1405" s="185">
        <v>0</v>
      </c>
      <c r="AW1405" s="1" t="s">
        <v>5655</v>
      </c>
      <c r="AX1405" s="1" t="str">
        <f t="shared" si="21"/>
        <v>No</v>
      </c>
    </row>
    <row r="1406" spans="1:50" x14ac:dyDescent="0.2">
      <c r="A1406" s="1" t="s">
        <v>6120</v>
      </c>
      <c r="B1406" s="1" t="s">
        <v>423</v>
      </c>
      <c r="C1406" s="1" t="s">
        <v>89</v>
      </c>
      <c r="D1406" s="174">
        <v>6089</v>
      </c>
      <c r="E1406" s="177">
        <v>60089</v>
      </c>
      <c r="F1406" s="1" t="s">
        <v>194</v>
      </c>
      <c r="G1406" s="1" t="s">
        <v>5273</v>
      </c>
      <c r="H1406" s="17">
        <v>130247</v>
      </c>
      <c r="I1406" s="12">
        <v>29</v>
      </c>
      <c r="J1406" s="1" t="s">
        <v>22</v>
      </c>
      <c r="K1406" s="1" t="s">
        <v>12</v>
      </c>
      <c r="L1406" s="4">
        <v>1</v>
      </c>
      <c r="N1406" s="186">
        <v>0</v>
      </c>
      <c r="P1406" s="14">
        <v>25.789000000000001</v>
      </c>
      <c r="R1406" s="14">
        <v>0</v>
      </c>
      <c r="T1406" s="14">
        <v>0.44600000000000001</v>
      </c>
      <c r="V1406" s="17">
        <v>0</v>
      </c>
      <c r="X1406" s="17">
        <v>0</v>
      </c>
      <c r="Z1406" s="17">
        <v>55111</v>
      </c>
      <c r="AB1406" s="17">
        <v>0</v>
      </c>
      <c r="AD1406" s="17">
        <v>0</v>
      </c>
      <c r="AF1406" s="17">
        <v>2137</v>
      </c>
      <c r="AH1406" s="17">
        <v>0</v>
      </c>
      <c r="AJ1406" s="17">
        <v>0</v>
      </c>
      <c r="AL1406" s="17">
        <v>0</v>
      </c>
      <c r="AN1406" s="17">
        <v>0</v>
      </c>
      <c r="AP1406" s="172">
        <v>0</v>
      </c>
      <c r="AR1406" s="17">
        <v>953</v>
      </c>
      <c r="AT1406" s="17">
        <v>0</v>
      </c>
      <c r="AV1406" s="185">
        <v>0</v>
      </c>
      <c r="AW1406" s="1" t="s">
        <v>5655</v>
      </c>
      <c r="AX1406" s="1" t="str">
        <f t="shared" si="21"/>
        <v>No</v>
      </c>
    </row>
    <row r="1407" spans="1:50" x14ac:dyDescent="0.2">
      <c r="A1407" s="1" t="s">
        <v>6116</v>
      </c>
      <c r="B1407" s="1" t="s">
        <v>659</v>
      </c>
      <c r="C1407" s="1" t="s">
        <v>20</v>
      </c>
      <c r="D1407" s="174">
        <v>9022</v>
      </c>
      <c r="E1407" s="177">
        <v>90022</v>
      </c>
      <c r="F1407" s="1" t="s">
        <v>194</v>
      </c>
      <c r="G1407" s="1" t="s">
        <v>192</v>
      </c>
      <c r="H1407" s="17">
        <v>12150996</v>
      </c>
      <c r="I1407" s="12">
        <v>29</v>
      </c>
      <c r="J1407" s="1" t="s">
        <v>11</v>
      </c>
      <c r="K1407" s="1" t="s">
        <v>8</v>
      </c>
      <c r="L1407" s="4">
        <v>24</v>
      </c>
      <c r="N1407" s="186">
        <v>0</v>
      </c>
      <c r="P1407" s="14">
        <v>11.1104</v>
      </c>
      <c r="R1407" s="14">
        <v>4.1970999999999998</v>
      </c>
      <c r="T1407" s="14">
        <v>15.422499999999999</v>
      </c>
      <c r="V1407" s="17">
        <v>1053409</v>
      </c>
      <c r="X1407" s="17">
        <v>1087204</v>
      </c>
      <c r="Z1407" s="17">
        <v>1052553</v>
      </c>
      <c r="AB1407" s="17">
        <v>34651</v>
      </c>
      <c r="AD1407" s="17">
        <v>97035</v>
      </c>
      <c r="AF1407" s="17">
        <v>94736</v>
      </c>
      <c r="AH1407" s="17">
        <v>2299</v>
      </c>
      <c r="AJ1407" s="17">
        <v>0</v>
      </c>
      <c r="AL1407" s="17">
        <v>0</v>
      </c>
      <c r="AN1407" s="17">
        <v>0</v>
      </c>
      <c r="AP1407" s="172">
        <v>0</v>
      </c>
      <c r="AR1407" s="17">
        <v>1461068</v>
      </c>
      <c r="AT1407" s="17">
        <v>6132234</v>
      </c>
      <c r="AV1407" s="185">
        <v>151</v>
      </c>
      <c r="AW1407" s="1" t="s">
        <v>5655</v>
      </c>
      <c r="AX1407" s="1" t="str">
        <f t="shared" si="21"/>
        <v>No</v>
      </c>
    </row>
    <row r="1408" spans="1:50" x14ac:dyDescent="0.2">
      <c r="A1408" s="1" t="s">
        <v>6114</v>
      </c>
      <c r="B1408" s="1" t="s">
        <v>631</v>
      </c>
      <c r="C1408" s="1" t="s">
        <v>20</v>
      </c>
      <c r="D1408" s="174">
        <v>9236</v>
      </c>
      <c r="E1408" s="177">
        <v>90236</v>
      </c>
      <c r="F1408" s="1" t="s">
        <v>194</v>
      </c>
      <c r="G1408" s="1" t="s">
        <v>5273</v>
      </c>
      <c r="H1408" s="17">
        <v>358172</v>
      </c>
      <c r="I1408" s="12">
        <v>29</v>
      </c>
      <c r="J1408" s="1" t="s">
        <v>10</v>
      </c>
      <c r="K1408" s="1" t="s">
        <v>12</v>
      </c>
      <c r="L1408" s="4">
        <v>12</v>
      </c>
      <c r="N1408" s="186">
        <v>0</v>
      </c>
      <c r="P1408" s="14">
        <v>13.0441</v>
      </c>
      <c r="R1408" s="14">
        <v>0</v>
      </c>
      <c r="T1408" s="14">
        <v>2.0448</v>
      </c>
      <c r="V1408" s="17">
        <v>0</v>
      </c>
      <c r="X1408" s="17">
        <v>0</v>
      </c>
      <c r="Z1408" s="17">
        <v>272739</v>
      </c>
      <c r="AB1408" s="17">
        <v>0</v>
      </c>
      <c r="AD1408" s="17">
        <v>0</v>
      </c>
      <c r="AF1408" s="17">
        <v>20909</v>
      </c>
      <c r="AH1408" s="17">
        <v>0</v>
      </c>
      <c r="AJ1408" s="17">
        <v>0</v>
      </c>
      <c r="AL1408" s="17">
        <v>0</v>
      </c>
      <c r="AN1408" s="17">
        <v>0</v>
      </c>
      <c r="AP1408" s="172">
        <v>0</v>
      </c>
      <c r="AR1408" s="17">
        <v>42755</v>
      </c>
      <c r="AT1408" s="17">
        <v>0</v>
      </c>
      <c r="AV1408" s="185">
        <v>0</v>
      </c>
      <c r="AW1408" s="1" t="s">
        <v>5655</v>
      </c>
      <c r="AX1408" s="1" t="str">
        <f t="shared" si="21"/>
        <v>No</v>
      </c>
    </row>
    <row r="1409" spans="1:50" x14ac:dyDescent="0.2">
      <c r="A1409" s="1" t="s">
        <v>6115</v>
      </c>
      <c r="B1409" s="1" t="s">
        <v>858</v>
      </c>
      <c r="C1409" s="1" t="s">
        <v>81</v>
      </c>
      <c r="D1409" s="174">
        <v>3026</v>
      </c>
      <c r="E1409" s="177">
        <v>30026</v>
      </c>
      <c r="F1409" s="1" t="s">
        <v>194</v>
      </c>
      <c r="G1409" s="1" t="s">
        <v>192</v>
      </c>
      <c r="H1409" s="17">
        <v>56142</v>
      </c>
      <c r="I1409" s="12">
        <v>29</v>
      </c>
      <c r="J1409" s="1" t="s">
        <v>10</v>
      </c>
      <c r="K1409" s="1" t="s">
        <v>12</v>
      </c>
      <c r="L1409" s="4">
        <v>2</v>
      </c>
      <c r="N1409" s="186">
        <v>0</v>
      </c>
      <c r="P1409" s="14">
        <v>22.682200000000002</v>
      </c>
      <c r="R1409" s="14">
        <v>11.565200000000001</v>
      </c>
      <c r="T1409" s="14">
        <v>1.9612000000000001</v>
      </c>
      <c r="V1409" s="17">
        <v>0</v>
      </c>
      <c r="X1409" s="17">
        <v>2926</v>
      </c>
      <c r="Z1409" s="17">
        <v>2926</v>
      </c>
      <c r="AB1409" s="17">
        <v>0</v>
      </c>
      <c r="AD1409" s="17">
        <v>129</v>
      </c>
      <c r="AF1409" s="17">
        <v>129</v>
      </c>
      <c r="AH1409" s="17">
        <v>0</v>
      </c>
      <c r="AJ1409" s="17">
        <v>0</v>
      </c>
      <c r="AL1409" s="17">
        <v>0</v>
      </c>
      <c r="AN1409" s="17">
        <v>0</v>
      </c>
      <c r="AP1409" s="172">
        <v>0</v>
      </c>
      <c r="AR1409" s="17">
        <v>253</v>
      </c>
      <c r="AT1409" s="17">
        <v>2926</v>
      </c>
      <c r="AV1409" s="185">
        <v>0</v>
      </c>
      <c r="AW1409" s="1" t="s">
        <v>5655</v>
      </c>
      <c r="AX1409" s="1" t="str">
        <f t="shared" si="21"/>
        <v>No</v>
      </c>
    </row>
    <row r="1410" spans="1:50" x14ac:dyDescent="0.2">
      <c r="A1410" s="1" t="s">
        <v>6112</v>
      </c>
      <c r="B1410" s="1" t="s">
        <v>1213</v>
      </c>
      <c r="C1410" s="1" t="s">
        <v>66</v>
      </c>
      <c r="D1410" s="174">
        <v>2203</v>
      </c>
      <c r="E1410" s="177">
        <v>20203</v>
      </c>
      <c r="F1410" s="1" t="s">
        <v>194</v>
      </c>
      <c r="G1410" s="1" t="s">
        <v>5273</v>
      </c>
      <c r="H1410" s="17">
        <v>51291</v>
      </c>
      <c r="I1410" s="12">
        <v>29</v>
      </c>
      <c r="J1410" s="1" t="s">
        <v>10</v>
      </c>
      <c r="K1410" s="1" t="s">
        <v>8</v>
      </c>
      <c r="L1410" s="4">
        <v>28</v>
      </c>
      <c r="N1410" s="186">
        <v>0</v>
      </c>
      <c r="P1410" s="14">
        <v>13.6511</v>
      </c>
      <c r="R1410" s="14">
        <v>0</v>
      </c>
      <c r="T1410" s="14">
        <v>2.6560000000000001</v>
      </c>
      <c r="V1410" s="17">
        <v>0</v>
      </c>
      <c r="X1410" s="17">
        <v>0</v>
      </c>
      <c r="Z1410" s="17">
        <v>551001</v>
      </c>
      <c r="AB1410" s="17">
        <v>0</v>
      </c>
      <c r="AD1410" s="17">
        <v>0</v>
      </c>
      <c r="AF1410" s="17">
        <v>40363</v>
      </c>
      <c r="AH1410" s="17">
        <v>0</v>
      </c>
      <c r="AJ1410" s="17">
        <v>0</v>
      </c>
      <c r="AL1410" s="17">
        <v>0</v>
      </c>
      <c r="AN1410" s="17">
        <v>0</v>
      </c>
      <c r="AP1410" s="172">
        <v>0</v>
      </c>
      <c r="AR1410" s="17">
        <v>107205</v>
      </c>
      <c r="AT1410" s="17">
        <v>0</v>
      </c>
      <c r="AV1410" s="185">
        <v>0</v>
      </c>
      <c r="AW1410" s="1" t="s">
        <v>5655</v>
      </c>
      <c r="AX1410" s="1" t="str">
        <f t="shared" ref="AX1410:AX1473" si="22">IF(AW1410&amp;AU1410&amp;AS1410&amp;AQ1410&amp;AO1410&amp;AM1410&amp;AK1410&amp;AI1410&amp;AG1410&amp;AE1410&amp;AC1410&amp;AA1410&amp;Y1410&amp;W1410&amp;U1410&amp;S1410&amp;Q1410&amp;O1410&amp;M1410&lt;&gt;"","Yes","No")</f>
        <v>No</v>
      </c>
    </row>
    <row r="1411" spans="1:50" x14ac:dyDescent="0.2">
      <c r="A1411" s="1" t="s">
        <v>2934</v>
      </c>
      <c r="B1411" s="1" t="s">
        <v>2935</v>
      </c>
      <c r="C1411" s="1" t="s">
        <v>77</v>
      </c>
      <c r="D1411" s="174" t="s">
        <v>2936</v>
      </c>
      <c r="E1411" s="177" t="s">
        <v>2937</v>
      </c>
      <c r="F1411" s="1" t="s">
        <v>194</v>
      </c>
      <c r="G1411" s="1" t="s">
        <v>229</v>
      </c>
      <c r="H1411" s="17">
        <v>0</v>
      </c>
      <c r="I1411" s="12">
        <v>29</v>
      </c>
      <c r="J1411" s="1" t="s">
        <v>10</v>
      </c>
      <c r="K1411" s="1" t="s">
        <v>8</v>
      </c>
      <c r="L1411" s="4">
        <v>29</v>
      </c>
      <c r="N1411" s="186">
        <v>0</v>
      </c>
      <c r="P1411" s="14">
        <v>17.014500000000002</v>
      </c>
      <c r="R1411" s="14">
        <v>0</v>
      </c>
      <c r="T1411" s="14">
        <v>1.0609999999999999</v>
      </c>
      <c r="V1411" s="17">
        <v>0</v>
      </c>
      <c r="X1411" s="17">
        <v>0</v>
      </c>
      <c r="Z1411" s="17">
        <v>880723</v>
      </c>
      <c r="AB1411" s="17">
        <v>0</v>
      </c>
      <c r="AD1411" s="17">
        <v>0</v>
      </c>
      <c r="AF1411" s="17">
        <v>51763</v>
      </c>
      <c r="AH1411" s="17">
        <v>0</v>
      </c>
      <c r="AJ1411" s="17">
        <v>0</v>
      </c>
      <c r="AL1411" s="17">
        <v>0</v>
      </c>
      <c r="AN1411" s="17">
        <v>0</v>
      </c>
      <c r="AP1411" s="172">
        <v>0</v>
      </c>
      <c r="AR1411" s="17">
        <v>54918</v>
      </c>
      <c r="AT1411" s="17">
        <v>0</v>
      </c>
      <c r="AV1411" s="185">
        <v>0</v>
      </c>
      <c r="AW1411" s="1" t="s">
        <v>5655</v>
      </c>
      <c r="AX1411" s="1" t="str">
        <f t="shared" si="22"/>
        <v>No</v>
      </c>
    </row>
    <row r="1412" spans="1:50" x14ac:dyDescent="0.2">
      <c r="A1412" s="1" t="s">
        <v>6121</v>
      </c>
      <c r="B1412" s="1" t="s">
        <v>431</v>
      </c>
      <c r="C1412" s="1" t="s">
        <v>88</v>
      </c>
      <c r="D1412" s="174">
        <v>4092</v>
      </c>
      <c r="E1412" s="177">
        <v>40092</v>
      </c>
      <c r="F1412" s="1" t="s">
        <v>194</v>
      </c>
      <c r="G1412" s="1" t="s">
        <v>5273</v>
      </c>
      <c r="H1412" s="17">
        <v>158655</v>
      </c>
      <c r="I1412" s="12">
        <v>29</v>
      </c>
      <c r="J1412" s="1" t="s">
        <v>10</v>
      </c>
      <c r="K1412" s="1" t="s">
        <v>8</v>
      </c>
      <c r="L1412" s="4">
        <v>11</v>
      </c>
      <c r="N1412" s="186">
        <v>0</v>
      </c>
      <c r="P1412" s="14">
        <v>14.301399999999999</v>
      </c>
      <c r="R1412" s="14">
        <v>0</v>
      </c>
      <c r="T1412" s="14">
        <v>1.44</v>
      </c>
      <c r="V1412" s="17">
        <v>0</v>
      </c>
      <c r="X1412" s="17">
        <v>0</v>
      </c>
      <c r="Z1412" s="17">
        <v>354833</v>
      </c>
      <c r="AB1412" s="17">
        <v>0</v>
      </c>
      <c r="AD1412" s="17">
        <v>0</v>
      </c>
      <c r="AF1412" s="17">
        <v>24811</v>
      </c>
      <c r="AH1412" s="17">
        <v>0</v>
      </c>
      <c r="AJ1412" s="17">
        <v>0</v>
      </c>
      <c r="AL1412" s="17">
        <v>0</v>
      </c>
      <c r="AN1412" s="17">
        <v>0</v>
      </c>
      <c r="AP1412" s="172">
        <v>0</v>
      </c>
      <c r="AR1412" s="17">
        <v>35727</v>
      </c>
      <c r="AT1412" s="17">
        <v>0</v>
      </c>
      <c r="AV1412" s="185">
        <v>0</v>
      </c>
      <c r="AW1412" s="1" t="s">
        <v>5655</v>
      </c>
      <c r="AX1412" s="1" t="str">
        <f t="shared" si="22"/>
        <v>No</v>
      </c>
    </row>
    <row r="1413" spans="1:50" x14ac:dyDescent="0.2">
      <c r="A1413" s="1" t="s">
        <v>6117</v>
      </c>
      <c r="B1413" s="1" t="s">
        <v>1387</v>
      </c>
      <c r="C1413" s="1" t="s">
        <v>62</v>
      </c>
      <c r="D1413" s="174">
        <v>4205</v>
      </c>
      <c r="E1413" s="177">
        <v>40205</v>
      </c>
      <c r="F1413" s="1" t="s">
        <v>194</v>
      </c>
      <c r="G1413" s="1" t="s">
        <v>5273</v>
      </c>
      <c r="H1413" s="17">
        <v>1249442</v>
      </c>
      <c r="I1413" s="12">
        <v>29</v>
      </c>
      <c r="J1413" s="1" t="s">
        <v>11</v>
      </c>
      <c r="K1413" s="1" t="s">
        <v>8</v>
      </c>
      <c r="L1413" s="4">
        <v>4</v>
      </c>
      <c r="N1413" s="186">
        <v>0</v>
      </c>
      <c r="P1413" s="14">
        <v>17.979199999999999</v>
      </c>
      <c r="R1413" s="14">
        <v>0</v>
      </c>
      <c r="T1413" s="14">
        <v>5.3837000000000002</v>
      </c>
      <c r="V1413" s="17">
        <v>0</v>
      </c>
      <c r="X1413" s="17">
        <v>0</v>
      </c>
      <c r="Z1413" s="17">
        <v>180313</v>
      </c>
      <c r="AB1413" s="17">
        <v>0</v>
      </c>
      <c r="AD1413" s="17">
        <v>0</v>
      </c>
      <c r="AF1413" s="17">
        <v>10029</v>
      </c>
      <c r="AH1413" s="17">
        <v>0</v>
      </c>
      <c r="AJ1413" s="17">
        <v>0</v>
      </c>
      <c r="AL1413" s="17">
        <v>0</v>
      </c>
      <c r="AN1413" s="17">
        <v>0</v>
      </c>
      <c r="AP1413" s="172">
        <v>0</v>
      </c>
      <c r="AR1413" s="17">
        <v>53993</v>
      </c>
      <c r="AT1413" s="17">
        <v>0</v>
      </c>
      <c r="AV1413" s="185">
        <v>0</v>
      </c>
      <c r="AW1413" s="1" t="s">
        <v>5655</v>
      </c>
      <c r="AX1413" s="1" t="str">
        <f t="shared" si="22"/>
        <v>No</v>
      </c>
    </row>
    <row r="1414" spans="1:50" x14ac:dyDescent="0.2">
      <c r="A1414" s="1" t="s">
        <v>6113</v>
      </c>
      <c r="B1414" s="1" t="s">
        <v>1365</v>
      </c>
      <c r="C1414" s="1" t="s">
        <v>48</v>
      </c>
      <c r="D1414" s="174">
        <v>7053</v>
      </c>
      <c r="E1414" s="177">
        <v>70053</v>
      </c>
      <c r="F1414" s="1" t="s">
        <v>242</v>
      </c>
      <c r="G1414" s="1" t="s">
        <v>5273</v>
      </c>
      <c r="H1414" s="17">
        <v>54622</v>
      </c>
      <c r="I1414" s="12">
        <v>29</v>
      </c>
      <c r="J1414" s="1" t="s">
        <v>11</v>
      </c>
      <c r="K1414" s="1" t="s">
        <v>8</v>
      </c>
      <c r="L1414" s="4">
        <v>18</v>
      </c>
      <c r="N1414" s="186">
        <v>0</v>
      </c>
      <c r="P1414" s="14">
        <v>13.456</v>
      </c>
      <c r="R1414" s="14">
        <v>0</v>
      </c>
      <c r="T1414" s="14">
        <v>5.7324999999999999</v>
      </c>
      <c r="V1414" s="17">
        <v>0</v>
      </c>
      <c r="X1414" s="17">
        <v>0</v>
      </c>
      <c r="Z1414" s="17">
        <v>463708</v>
      </c>
      <c r="AB1414" s="17">
        <v>0</v>
      </c>
      <c r="AD1414" s="17">
        <v>0</v>
      </c>
      <c r="AF1414" s="17">
        <v>34461</v>
      </c>
      <c r="AH1414" s="17">
        <v>0</v>
      </c>
      <c r="AJ1414" s="17">
        <v>0</v>
      </c>
      <c r="AL1414" s="17">
        <v>0</v>
      </c>
      <c r="AN1414" s="17">
        <v>0</v>
      </c>
      <c r="AP1414" s="172">
        <v>0</v>
      </c>
      <c r="AR1414" s="17">
        <v>197547</v>
      </c>
      <c r="AT1414" s="17">
        <v>0</v>
      </c>
      <c r="AV1414" s="185">
        <v>0</v>
      </c>
      <c r="AW1414" s="1" t="s">
        <v>5655</v>
      </c>
      <c r="AX1414" s="1" t="str">
        <f t="shared" si="22"/>
        <v>No</v>
      </c>
    </row>
    <row r="1415" spans="1:50" x14ac:dyDescent="0.2">
      <c r="A1415" s="1" t="s">
        <v>2643</v>
      </c>
      <c r="B1415" s="1" t="s">
        <v>2644</v>
      </c>
      <c r="C1415" s="1" t="s">
        <v>45</v>
      </c>
      <c r="D1415" s="174" t="s">
        <v>2645</v>
      </c>
      <c r="E1415" s="177" t="s">
        <v>2646</v>
      </c>
      <c r="F1415" s="1" t="s">
        <v>194</v>
      </c>
      <c r="G1415" s="1" t="s">
        <v>229</v>
      </c>
      <c r="H1415" s="17">
        <v>0</v>
      </c>
      <c r="I1415" s="12">
        <v>29</v>
      </c>
      <c r="J1415" s="1" t="s">
        <v>11</v>
      </c>
      <c r="K1415" s="1" t="s">
        <v>8</v>
      </c>
      <c r="L1415" s="4">
        <v>20</v>
      </c>
      <c r="N1415" s="186">
        <v>0</v>
      </c>
      <c r="P1415" s="14">
        <v>11.5413</v>
      </c>
      <c r="R1415" s="14">
        <v>0</v>
      </c>
      <c r="T1415" s="14">
        <v>35.200299999999999</v>
      </c>
      <c r="V1415" s="17">
        <v>0</v>
      </c>
      <c r="X1415" s="17">
        <v>0</v>
      </c>
      <c r="Z1415" s="17">
        <v>354479</v>
      </c>
      <c r="AB1415" s="17">
        <v>0</v>
      </c>
      <c r="AD1415" s="17">
        <v>0</v>
      </c>
      <c r="AF1415" s="17">
        <v>30714</v>
      </c>
      <c r="AH1415" s="17">
        <v>0</v>
      </c>
      <c r="AJ1415" s="17">
        <v>0</v>
      </c>
      <c r="AL1415" s="17">
        <v>0</v>
      </c>
      <c r="AN1415" s="17">
        <v>0</v>
      </c>
      <c r="AP1415" s="172">
        <v>0</v>
      </c>
      <c r="AR1415" s="17">
        <v>1081141</v>
      </c>
      <c r="AT1415" s="17">
        <v>0</v>
      </c>
      <c r="AV1415" s="185">
        <v>0</v>
      </c>
      <c r="AW1415" s="1" t="s">
        <v>5655</v>
      </c>
      <c r="AX1415" s="1" t="str">
        <f t="shared" si="22"/>
        <v>No</v>
      </c>
    </row>
    <row r="1416" spans="1:50" x14ac:dyDescent="0.2">
      <c r="A1416" s="1" t="s">
        <v>6127</v>
      </c>
      <c r="B1416" s="1" t="s">
        <v>755</v>
      </c>
      <c r="C1416" s="1" t="s">
        <v>81</v>
      </c>
      <c r="D1416" s="174">
        <v>3055</v>
      </c>
      <c r="E1416" s="177">
        <v>30055</v>
      </c>
      <c r="F1416" s="1" t="s">
        <v>194</v>
      </c>
      <c r="G1416" s="1" t="s">
        <v>5273</v>
      </c>
      <c r="H1416" s="17">
        <v>387550</v>
      </c>
      <c r="I1416" s="12">
        <v>28</v>
      </c>
      <c r="J1416" s="1" t="s">
        <v>11</v>
      </c>
      <c r="K1416" s="1" t="s">
        <v>8</v>
      </c>
      <c r="L1416" s="4">
        <v>5</v>
      </c>
      <c r="N1416" s="186">
        <v>0</v>
      </c>
      <c r="P1416" s="14">
        <v>12.599299999999999</v>
      </c>
      <c r="R1416" s="14">
        <v>0</v>
      </c>
      <c r="T1416" s="14">
        <v>6.7274000000000003</v>
      </c>
      <c r="V1416" s="17">
        <v>0</v>
      </c>
      <c r="X1416" s="17">
        <v>0</v>
      </c>
      <c r="Z1416" s="17">
        <v>154694</v>
      </c>
      <c r="AB1416" s="17">
        <v>0</v>
      </c>
      <c r="AD1416" s="17">
        <v>0</v>
      </c>
      <c r="AF1416" s="17">
        <v>12278</v>
      </c>
      <c r="AH1416" s="17">
        <v>0</v>
      </c>
      <c r="AJ1416" s="17">
        <v>0</v>
      </c>
      <c r="AL1416" s="17">
        <v>0</v>
      </c>
      <c r="AN1416" s="17">
        <v>0</v>
      </c>
      <c r="AP1416" s="172">
        <v>0</v>
      </c>
      <c r="AR1416" s="17">
        <v>82599</v>
      </c>
      <c r="AT1416" s="17">
        <v>0</v>
      </c>
      <c r="AV1416" s="185">
        <v>0</v>
      </c>
      <c r="AW1416" s="1" t="s">
        <v>5655</v>
      </c>
      <c r="AX1416" s="1" t="str">
        <f t="shared" si="22"/>
        <v>No</v>
      </c>
    </row>
    <row r="1417" spans="1:50" x14ac:dyDescent="0.2">
      <c r="A1417" s="1" t="s">
        <v>6124</v>
      </c>
      <c r="B1417" s="1" t="s">
        <v>5664</v>
      </c>
      <c r="C1417" s="1" t="s">
        <v>20</v>
      </c>
      <c r="D1417" s="174">
        <v>9296</v>
      </c>
      <c r="E1417" s="177">
        <v>90296</v>
      </c>
      <c r="F1417" s="1" t="s">
        <v>194</v>
      </c>
      <c r="G1417" s="1" t="s">
        <v>5273</v>
      </c>
      <c r="H1417" s="17">
        <v>12150996</v>
      </c>
      <c r="I1417" s="12">
        <v>28</v>
      </c>
      <c r="J1417" s="1" t="s">
        <v>10</v>
      </c>
      <c r="K1417" s="1" t="s">
        <v>12</v>
      </c>
      <c r="L1417" s="4">
        <v>7</v>
      </c>
      <c r="N1417" s="186">
        <v>0</v>
      </c>
      <c r="P1417" s="14">
        <v>10.336399999999999</v>
      </c>
      <c r="R1417" s="14">
        <v>0</v>
      </c>
      <c r="T1417" s="14">
        <v>11.9129</v>
      </c>
      <c r="V1417" s="17">
        <v>0</v>
      </c>
      <c r="X1417" s="17">
        <v>0</v>
      </c>
      <c r="Z1417" s="17">
        <v>11277</v>
      </c>
      <c r="AB1417" s="17">
        <v>0</v>
      </c>
      <c r="AD1417" s="17">
        <v>0</v>
      </c>
      <c r="AF1417" s="17">
        <v>1091</v>
      </c>
      <c r="AH1417" s="17">
        <v>0</v>
      </c>
      <c r="AJ1417" s="17">
        <v>0</v>
      </c>
      <c r="AL1417" s="17">
        <v>0</v>
      </c>
      <c r="AN1417" s="17">
        <v>0</v>
      </c>
      <c r="AP1417" s="172">
        <v>0</v>
      </c>
      <c r="AR1417" s="17">
        <v>12997</v>
      </c>
      <c r="AT1417" s="17">
        <v>0</v>
      </c>
      <c r="AV1417" s="185">
        <v>0</v>
      </c>
      <c r="AW1417" s="1" t="s">
        <v>5655</v>
      </c>
      <c r="AX1417" s="1" t="str">
        <f t="shared" si="22"/>
        <v>No</v>
      </c>
    </row>
    <row r="1418" spans="1:50" x14ac:dyDescent="0.2">
      <c r="A1418" s="1" t="s">
        <v>6130</v>
      </c>
      <c r="B1418" s="1" t="s">
        <v>465</v>
      </c>
      <c r="C1418" s="1" t="s">
        <v>45</v>
      </c>
      <c r="D1418" s="174">
        <v>5061</v>
      </c>
      <c r="E1418" s="177">
        <v>50061</v>
      </c>
      <c r="F1418" s="1" t="s">
        <v>194</v>
      </c>
      <c r="G1418" s="1" t="s">
        <v>192</v>
      </c>
      <c r="H1418" s="17">
        <v>93863</v>
      </c>
      <c r="I1418" s="12">
        <v>28</v>
      </c>
      <c r="J1418" s="1" t="s">
        <v>10</v>
      </c>
      <c r="K1418" s="1" t="s">
        <v>8</v>
      </c>
      <c r="L1418" s="4">
        <v>6</v>
      </c>
      <c r="N1418" s="186">
        <v>0</v>
      </c>
      <c r="P1418" s="14">
        <v>10.6455</v>
      </c>
      <c r="R1418" s="14">
        <v>3.7496</v>
      </c>
      <c r="T1418" s="14">
        <v>2.0865999999999998</v>
      </c>
      <c r="V1418" s="17">
        <v>0</v>
      </c>
      <c r="X1418" s="17">
        <v>122018</v>
      </c>
      <c r="Z1418" s="17">
        <v>113321</v>
      </c>
      <c r="AB1418" s="17">
        <v>8697</v>
      </c>
      <c r="AD1418" s="17">
        <v>11366</v>
      </c>
      <c r="AF1418" s="17">
        <v>10645</v>
      </c>
      <c r="AH1418" s="17">
        <v>721</v>
      </c>
      <c r="AJ1418" s="17">
        <v>0</v>
      </c>
      <c r="AL1418" s="17">
        <v>0</v>
      </c>
      <c r="AN1418" s="17">
        <v>0</v>
      </c>
      <c r="AP1418" s="172">
        <v>0</v>
      </c>
      <c r="AR1418" s="17">
        <v>22212</v>
      </c>
      <c r="AT1418" s="17">
        <v>83286</v>
      </c>
      <c r="AV1418" s="185">
        <v>0</v>
      </c>
      <c r="AW1418" s="1" t="s">
        <v>5655</v>
      </c>
      <c r="AX1418" s="1" t="str">
        <f t="shared" si="22"/>
        <v>No</v>
      </c>
    </row>
    <row r="1419" spans="1:50" x14ac:dyDescent="0.2">
      <c r="A1419" s="1" t="s">
        <v>6132</v>
      </c>
      <c r="B1419" s="1" t="s">
        <v>206</v>
      </c>
      <c r="C1419" s="1" t="s">
        <v>89</v>
      </c>
      <c r="D1419" s="174">
        <v>6015</v>
      </c>
      <c r="E1419" s="177">
        <v>60015</v>
      </c>
      <c r="F1419" s="1" t="s">
        <v>194</v>
      </c>
      <c r="G1419" s="1" t="s">
        <v>5273</v>
      </c>
      <c r="H1419" s="17">
        <v>54770</v>
      </c>
      <c r="I1419" s="12">
        <v>28</v>
      </c>
      <c r="J1419" s="1" t="s">
        <v>15</v>
      </c>
      <c r="K1419" s="1" t="s">
        <v>12</v>
      </c>
      <c r="L1419" s="4">
        <v>8</v>
      </c>
      <c r="N1419" s="186">
        <v>0</v>
      </c>
      <c r="P1419" s="14">
        <v>15.454800000000001</v>
      </c>
      <c r="R1419" s="14">
        <v>0</v>
      </c>
      <c r="T1419" s="14">
        <v>4.5243000000000002</v>
      </c>
      <c r="V1419" s="17">
        <v>0</v>
      </c>
      <c r="X1419" s="17">
        <v>0</v>
      </c>
      <c r="Z1419" s="17">
        <v>44247</v>
      </c>
      <c r="AB1419" s="17">
        <v>0</v>
      </c>
      <c r="AD1419" s="17">
        <v>0</v>
      </c>
      <c r="AF1419" s="17">
        <v>2863</v>
      </c>
      <c r="AH1419" s="17">
        <v>0</v>
      </c>
      <c r="AJ1419" s="17">
        <v>0</v>
      </c>
      <c r="AL1419" s="17">
        <v>0</v>
      </c>
      <c r="AN1419" s="17">
        <v>0</v>
      </c>
      <c r="AP1419" s="172">
        <v>0</v>
      </c>
      <c r="AR1419" s="17">
        <v>12953</v>
      </c>
      <c r="AT1419" s="17">
        <v>0</v>
      </c>
      <c r="AV1419" s="185">
        <v>0</v>
      </c>
      <c r="AW1419" s="1" t="s">
        <v>5655</v>
      </c>
      <c r="AX1419" s="1" t="str">
        <f t="shared" si="22"/>
        <v>No</v>
      </c>
    </row>
    <row r="1420" spans="1:50" x14ac:dyDescent="0.2">
      <c r="A1420" s="1" t="s">
        <v>6126</v>
      </c>
      <c r="B1420" s="1" t="s">
        <v>1649</v>
      </c>
      <c r="C1420" s="1" t="s">
        <v>91</v>
      </c>
      <c r="D1420" s="174" t="s">
        <v>1650</v>
      </c>
      <c r="E1420" s="177" t="s">
        <v>1651</v>
      </c>
      <c r="F1420" s="1" t="s">
        <v>242</v>
      </c>
      <c r="G1420" s="1" t="s">
        <v>229</v>
      </c>
      <c r="H1420" s="17">
        <v>0</v>
      </c>
      <c r="I1420" s="12">
        <v>28</v>
      </c>
      <c r="J1420" s="1" t="s">
        <v>10</v>
      </c>
      <c r="K1420" s="1" t="s">
        <v>8</v>
      </c>
      <c r="L1420" s="4">
        <v>13</v>
      </c>
      <c r="N1420" s="186">
        <v>0</v>
      </c>
      <c r="P1420" s="14">
        <v>17.5166</v>
      </c>
      <c r="R1420" s="14">
        <v>0</v>
      </c>
      <c r="T1420" s="14">
        <v>1.9489000000000001</v>
      </c>
      <c r="V1420" s="17">
        <v>0</v>
      </c>
      <c r="X1420" s="17">
        <v>0</v>
      </c>
      <c r="Z1420" s="17">
        <v>404423</v>
      </c>
      <c r="AB1420" s="17">
        <v>0</v>
      </c>
      <c r="AD1420" s="17">
        <v>0</v>
      </c>
      <c r="AF1420" s="17">
        <v>23088</v>
      </c>
      <c r="AH1420" s="17">
        <v>0</v>
      </c>
      <c r="AJ1420" s="17">
        <v>0</v>
      </c>
      <c r="AL1420" s="17">
        <v>0</v>
      </c>
      <c r="AN1420" s="17">
        <v>0</v>
      </c>
      <c r="AP1420" s="172">
        <v>0</v>
      </c>
      <c r="AR1420" s="17">
        <v>44997</v>
      </c>
      <c r="AT1420" s="17">
        <v>0</v>
      </c>
      <c r="AV1420" s="185">
        <v>0</v>
      </c>
      <c r="AW1420" s="1" t="s">
        <v>5655</v>
      </c>
      <c r="AX1420" s="1" t="str">
        <f t="shared" si="22"/>
        <v>No</v>
      </c>
    </row>
    <row r="1421" spans="1:50" x14ac:dyDescent="0.2">
      <c r="A1421" s="1" t="s">
        <v>704</v>
      </c>
      <c r="B1421" s="1" t="s">
        <v>705</v>
      </c>
      <c r="C1421" s="1" t="s">
        <v>20</v>
      </c>
      <c r="D1421" s="174">
        <v>9093</v>
      </c>
      <c r="E1421" s="177">
        <v>90093</v>
      </c>
      <c r="F1421" s="1" t="s">
        <v>196</v>
      </c>
      <c r="G1421" s="1" t="s">
        <v>192</v>
      </c>
      <c r="H1421" s="17">
        <v>117731</v>
      </c>
      <c r="I1421" s="12">
        <v>28</v>
      </c>
      <c r="J1421" s="1" t="s">
        <v>11</v>
      </c>
      <c r="K1421" s="1" t="s">
        <v>12</v>
      </c>
      <c r="L1421" s="4">
        <v>15</v>
      </c>
      <c r="N1421" s="186">
        <v>0</v>
      </c>
      <c r="P1421" s="14">
        <v>16.5259</v>
      </c>
      <c r="R1421" s="14">
        <v>7.1776999999999997</v>
      </c>
      <c r="T1421" s="14">
        <v>15.1859</v>
      </c>
      <c r="V1421" s="17">
        <v>724332</v>
      </c>
      <c r="X1421" s="17">
        <v>753263</v>
      </c>
      <c r="Z1421" s="17">
        <v>724332</v>
      </c>
      <c r="AB1421" s="17">
        <v>28931</v>
      </c>
      <c r="AD1421" s="17">
        <v>46336</v>
      </c>
      <c r="AF1421" s="17">
        <v>43830</v>
      </c>
      <c r="AH1421" s="17">
        <v>2506</v>
      </c>
      <c r="AJ1421" s="17">
        <v>0</v>
      </c>
      <c r="AL1421" s="17">
        <v>0</v>
      </c>
      <c r="AN1421" s="17">
        <v>0</v>
      </c>
      <c r="AP1421" s="172">
        <v>0</v>
      </c>
      <c r="AR1421" s="17">
        <v>665600</v>
      </c>
      <c r="AT1421" s="17">
        <v>4777496</v>
      </c>
      <c r="AV1421" s="185">
        <v>158</v>
      </c>
      <c r="AW1421" s="1" t="s">
        <v>5655</v>
      </c>
      <c r="AX1421" s="1" t="str">
        <f t="shared" si="22"/>
        <v>No</v>
      </c>
    </row>
    <row r="1422" spans="1:50" x14ac:dyDescent="0.2">
      <c r="A1422" s="1" t="s">
        <v>6131</v>
      </c>
      <c r="B1422" s="1" t="s">
        <v>724</v>
      </c>
      <c r="C1422" s="1" t="s">
        <v>62</v>
      </c>
      <c r="D1422" s="174">
        <v>4096</v>
      </c>
      <c r="E1422" s="177">
        <v>40096</v>
      </c>
      <c r="F1422" s="1" t="s">
        <v>194</v>
      </c>
      <c r="G1422" s="1" t="s">
        <v>5273</v>
      </c>
      <c r="H1422" s="17">
        <v>68243</v>
      </c>
      <c r="I1422" s="12">
        <v>28</v>
      </c>
      <c r="J1422" s="1" t="s">
        <v>10</v>
      </c>
      <c r="K1422" s="1" t="s">
        <v>12</v>
      </c>
      <c r="L1422" s="4">
        <v>21</v>
      </c>
      <c r="N1422" s="186">
        <v>0</v>
      </c>
      <c r="P1422" s="14">
        <v>20.3736</v>
      </c>
      <c r="R1422" s="14">
        <v>0</v>
      </c>
      <c r="T1422" s="14">
        <v>1.5347999999999999</v>
      </c>
      <c r="V1422" s="17">
        <v>0</v>
      </c>
      <c r="X1422" s="17">
        <v>0</v>
      </c>
      <c r="Z1422" s="17">
        <v>1586006</v>
      </c>
      <c r="AB1422" s="17">
        <v>0</v>
      </c>
      <c r="AD1422" s="17">
        <v>0</v>
      </c>
      <c r="AF1422" s="17">
        <v>77846</v>
      </c>
      <c r="AH1422" s="17">
        <v>0</v>
      </c>
      <c r="AJ1422" s="17">
        <v>0</v>
      </c>
      <c r="AL1422" s="17">
        <v>0</v>
      </c>
      <c r="AN1422" s="17">
        <v>0</v>
      </c>
      <c r="AP1422" s="172">
        <v>0</v>
      </c>
      <c r="AR1422" s="17">
        <v>119478</v>
      </c>
      <c r="AT1422" s="17">
        <v>0</v>
      </c>
      <c r="AV1422" s="185">
        <v>0</v>
      </c>
      <c r="AW1422" s="1" t="s">
        <v>5655</v>
      </c>
      <c r="AX1422" s="1" t="str">
        <f t="shared" si="22"/>
        <v>No</v>
      </c>
    </row>
    <row r="1423" spans="1:50" x14ac:dyDescent="0.2">
      <c r="A1423" s="1" t="s">
        <v>6136</v>
      </c>
      <c r="B1423" s="1" t="s">
        <v>804</v>
      </c>
      <c r="C1423" s="1" t="s">
        <v>20</v>
      </c>
      <c r="D1423" s="174">
        <v>9165</v>
      </c>
      <c r="E1423" s="177">
        <v>90165</v>
      </c>
      <c r="F1423" s="1" t="s">
        <v>194</v>
      </c>
      <c r="G1423" s="1" t="s">
        <v>5273</v>
      </c>
      <c r="H1423" s="17">
        <v>214811</v>
      </c>
      <c r="I1423" s="12">
        <v>28</v>
      </c>
      <c r="J1423" s="1" t="s">
        <v>11</v>
      </c>
      <c r="K1423" s="1" t="s">
        <v>12</v>
      </c>
      <c r="L1423" s="4">
        <v>10</v>
      </c>
      <c r="N1423" s="186">
        <v>0</v>
      </c>
      <c r="P1423" s="14">
        <v>15.195499999999999</v>
      </c>
      <c r="R1423" s="14">
        <v>0</v>
      </c>
      <c r="T1423" s="14">
        <v>6.5766</v>
      </c>
      <c r="V1423" s="17">
        <v>0</v>
      </c>
      <c r="X1423" s="17">
        <v>0</v>
      </c>
      <c r="Z1423" s="17">
        <v>368294</v>
      </c>
      <c r="AB1423" s="17">
        <v>0</v>
      </c>
      <c r="AD1423" s="17">
        <v>0</v>
      </c>
      <c r="AF1423" s="17">
        <v>24237</v>
      </c>
      <c r="AH1423" s="17">
        <v>0</v>
      </c>
      <c r="AJ1423" s="17">
        <v>0</v>
      </c>
      <c r="AL1423" s="17">
        <v>0</v>
      </c>
      <c r="AN1423" s="17">
        <v>0</v>
      </c>
      <c r="AP1423" s="172">
        <v>0</v>
      </c>
      <c r="AR1423" s="17">
        <v>159398</v>
      </c>
      <c r="AT1423" s="17">
        <v>0</v>
      </c>
      <c r="AV1423" s="185">
        <v>0</v>
      </c>
      <c r="AW1423" s="1" t="s">
        <v>5655</v>
      </c>
      <c r="AX1423" s="1" t="str">
        <f t="shared" si="22"/>
        <v>No</v>
      </c>
    </row>
    <row r="1424" spans="1:50" x14ac:dyDescent="0.2">
      <c r="A1424" s="1" t="s">
        <v>6129</v>
      </c>
      <c r="B1424" s="1" t="s">
        <v>542</v>
      </c>
      <c r="C1424" s="1" t="s">
        <v>46</v>
      </c>
      <c r="D1424" s="174">
        <v>5209</v>
      </c>
      <c r="E1424" s="177">
        <v>50209</v>
      </c>
      <c r="F1424" s="1" t="s">
        <v>196</v>
      </c>
      <c r="G1424" s="1" t="s">
        <v>192</v>
      </c>
      <c r="H1424" s="17">
        <v>1487483</v>
      </c>
      <c r="I1424" s="12">
        <v>28</v>
      </c>
      <c r="J1424" s="1" t="s">
        <v>22</v>
      </c>
      <c r="K1424" s="1" t="s">
        <v>12</v>
      </c>
      <c r="L1424" s="4">
        <v>3</v>
      </c>
      <c r="N1424" s="186">
        <v>0</v>
      </c>
      <c r="P1424" s="14">
        <v>23.472899999999999</v>
      </c>
      <c r="R1424" s="14">
        <v>7.4215999999999998</v>
      </c>
      <c r="T1424" s="14">
        <v>4.7138999999999998</v>
      </c>
      <c r="V1424" s="17">
        <v>196839</v>
      </c>
      <c r="X1424" s="17">
        <v>217807</v>
      </c>
      <c r="Z1424" s="17">
        <v>196938</v>
      </c>
      <c r="AB1424" s="17">
        <v>20869</v>
      </c>
      <c r="AD1424" s="17">
        <v>9438</v>
      </c>
      <c r="AF1424" s="17">
        <v>8390</v>
      </c>
      <c r="AH1424" s="17">
        <v>1048</v>
      </c>
      <c r="AJ1424" s="17">
        <v>0</v>
      </c>
      <c r="AL1424" s="17">
        <v>0</v>
      </c>
      <c r="AN1424" s="17">
        <v>0</v>
      </c>
      <c r="AP1424" s="172">
        <v>0</v>
      </c>
      <c r="AR1424" s="17">
        <v>39550</v>
      </c>
      <c r="AT1424" s="17">
        <v>293525</v>
      </c>
      <c r="AV1424" s="185">
        <v>45</v>
      </c>
      <c r="AW1424" s="1" t="s">
        <v>5655</v>
      </c>
      <c r="AX1424" s="1" t="str">
        <f t="shared" si="22"/>
        <v>No</v>
      </c>
    </row>
    <row r="1425" spans="1:50" x14ac:dyDescent="0.2">
      <c r="A1425" s="1" t="s">
        <v>6128</v>
      </c>
      <c r="B1425" s="1" t="s">
        <v>375</v>
      </c>
      <c r="C1425" s="1" t="s">
        <v>54</v>
      </c>
      <c r="D1425" s="174">
        <v>1096</v>
      </c>
      <c r="E1425" s="177">
        <v>10096</v>
      </c>
      <c r="F1425" s="1" t="s">
        <v>194</v>
      </c>
      <c r="G1425" s="1" t="s">
        <v>5273</v>
      </c>
      <c r="H1425" s="17">
        <v>61210</v>
      </c>
      <c r="I1425" s="12">
        <v>28</v>
      </c>
      <c r="J1425" s="1" t="s">
        <v>15</v>
      </c>
      <c r="K1425" s="1" t="s">
        <v>12</v>
      </c>
      <c r="L1425" s="4">
        <v>6</v>
      </c>
      <c r="N1425" s="186">
        <v>0</v>
      </c>
      <c r="P1425" s="14">
        <v>30.338100000000001</v>
      </c>
      <c r="R1425" s="14">
        <v>0</v>
      </c>
      <c r="T1425" s="14">
        <v>4.8653000000000004</v>
      </c>
      <c r="V1425" s="17">
        <v>0</v>
      </c>
      <c r="X1425" s="17">
        <v>0</v>
      </c>
      <c r="Z1425" s="17">
        <v>23421</v>
      </c>
      <c r="AB1425" s="17">
        <v>0</v>
      </c>
      <c r="AD1425" s="17">
        <v>0</v>
      </c>
      <c r="AF1425" s="17">
        <v>772</v>
      </c>
      <c r="AH1425" s="17">
        <v>0</v>
      </c>
      <c r="AJ1425" s="17">
        <v>0</v>
      </c>
      <c r="AL1425" s="17">
        <v>0</v>
      </c>
      <c r="AN1425" s="17">
        <v>0</v>
      </c>
      <c r="AP1425" s="172">
        <v>0</v>
      </c>
      <c r="AR1425" s="17">
        <v>3756</v>
      </c>
      <c r="AT1425" s="17">
        <v>0</v>
      </c>
      <c r="AV1425" s="185">
        <v>0</v>
      </c>
      <c r="AW1425" s="1" t="s">
        <v>5655</v>
      </c>
      <c r="AX1425" s="1" t="str">
        <f t="shared" si="22"/>
        <v>No</v>
      </c>
    </row>
    <row r="1426" spans="1:50" x14ac:dyDescent="0.2">
      <c r="A1426" s="1" t="s">
        <v>1179</v>
      </c>
      <c r="B1426" s="1" t="s">
        <v>6135</v>
      </c>
      <c r="C1426" s="1" t="s">
        <v>157</v>
      </c>
      <c r="D1426" s="174">
        <v>4188</v>
      </c>
      <c r="E1426" s="177">
        <v>40188</v>
      </c>
      <c r="F1426" s="1" t="s">
        <v>191</v>
      </c>
      <c r="G1426" s="1" t="s">
        <v>5273</v>
      </c>
      <c r="H1426" s="17">
        <v>106405</v>
      </c>
      <c r="I1426" s="12">
        <v>28</v>
      </c>
      <c r="J1426" s="1" t="s">
        <v>11</v>
      </c>
      <c r="K1426" s="1" t="s">
        <v>8</v>
      </c>
      <c r="L1426" s="4">
        <v>8</v>
      </c>
      <c r="N1426" s="186">
        <v>0</v>
      </c>
      <c r="P1426" s="14">
        <v>11.9702</v>
      </c>
      <c r="R1426" s="14">
        <v>0</v>
      </c>
      <c r="T1426" s="14">
        <v>13.4878</v>
      </c>
      <c r="V1426" s="17">
        <v>0</v>
      </c>
      <c r="X1426" s="17">
        <v>0</v>
      </c>
      <c r="Z1426" s="17">
        <v>255959</v>
      </c>
      <c r="AB1426" s="17">
        <v>0</v>
      </c>
      <c r="AD1426" s="17">
        <v>0</v>
      </c>
      <c r="AF1426" s="17">
        <v>21383</v>
      </c>
      <c r="AH1426" s="17">
        <v>0</v>
      </c>
      <c r="AJ1426" s="17">
        <v>0</v>
      </c>
      <c r="AL1426" s="17">
        <v>0</v>
      </c>
      <c r="AN1426" s="17">
        <v>0</v>
      </c>
      <c r="AP1426" s="172">
        <v>0</v>
      </c>
      <c r="AR1426" s="17">
        <v>288409</v>
      </c>
      <c r="AT1426" s="17">
        <v>0</v>
      </c>
      <c r="AV1426" s="185">
        <v>0</v>
      </c>
      <c r="AW1426" s="1" t="s">
        <v>5655</v>
      </c>
      <c r="AX1426" s="1" t="str">
        <f t="shared" si="22"/>
        <v>No</v>
      </c>
    </row>
    <row r="1427" spans="1:50" x14ac:dyDescent="0.2">
      <c r="A1427" s="1" t="s">
        <v>3236</v>
      </c>
      <c r="B1427" s="1" t="s">
        <v>339</v>
      </c>
      <c r="C1427" s="1" t="s">
        <v>56</v>
      </c>
      <c r="D1427" s="174" t="s">
        <v>3237</v>
      </c>
      <c r="E1427" s="177" t="s">
        <v>3238</v>
      </c>
      <c r="F1427" s="1" t="s">
        <v>196</v>
      </c>
      <c r="G1427" s="1" t="s">
        <v>229</v>
      </c>
      <c r="H1427" s="17">
        <v>0</v>
      </c>
      <c r="I1427" s="12">
        <v>28</v>
      </c>
      <c r="J1427" s="1" t="s">
        <v>11</v>
      </c>
      <c r="K1427" s="1" t="s">
        <v>8</v>
      </c>
      <c r="L1427" s="4">
        <v>13</v>
      </c>
      <c r="N1427" s="186">
        <v>0</v>
      </c>
      <c r="P1427" s="14">
        <v>11.0463</v>
      </c>
      <c r="R1427" s="14">
        <v>0</v>
      </c>
      <c r="T1427" s="14">
        <v>5.3346999999999998</v>
      </c>
      <c r="V1427" s="17">
        <v>0</v>
      </c>
      <c r="X1427" s="17">
        <v>0</v>
      </c>
      <c r="Z1427" s="17">
        <v>248420</v>
      </c>
      <c r="AB1427" s="17">
        <v>0</v>
      </c>
      <c r="AD1427" s="17">
        <v>0</v>
      </c>
      <c r="AF1427" s="17">
        <v>22489</v>
      </c>
      <c r="AH1427" s="17">
        <v>0</v>
      </c>
      <c r="AJ1427" s="17">
        <v>0</v>
      </c>
      <c r="AL1427" s="17">
        <v>0</v>
      </c>
      <c r="AN1427" s="17">
        <v>0</v>
      </c>
      <c r="AP1427" s="172">
        <v>0</v>
      </c>
      <c r="AR1427" s="17">
        <v>119971</v>
      </c>
      <c r="AT1427" s="17">
        <v>0</v>
      </c>
      <c r="AV1427" s="185">
        <v>0</v>
      </c>
      <c r="AW1427" s="1" t="s">
        <v>5655</v>
      </c>
      <c r="AX1427" s="1" t="str">
        <f t="shared" si="22"/>
        <v>No</v>
      </c>
    </row>
    <row r="1428" spans="1:50" x14ac:dyDescent="0.2">
      <c r="A1428" s="1" t="s">
        <v>6123</v>
      </c>
      <c r="B1428" s="1" t="s">
        <v>885</v>
      </c>
      <c r="C1428" s="1" t="s">
        <v>37</v>
      </c>
      <c r="D1428" s="174">
        <v>4129</v>
      </c>
      <c r="E1428" s="177">
        <v>40129</v>
      </c>
      <c r="F1428" s="1" t="s">
        <v>194</v>
      </c>
      <c r="G1428" s="1" t="s">
        <v>192</v>
      </c>
      <c r="H1428" s="17">
        <v>169541</v>
      </c>
      <c r="I1428" s="12">
        <v>28</v>
      </c>
      <c r="J1428" s="1" t="s">
        <v>10</v>
      </c>
      <c r="K1428" s="1" t="s">
        <v>12</v>
      </c>
      <c r="L1428" s="4">
        <v>22</v>
      </c>
      <c r="N1428" s="186">
        <v>0</v>
      </c>
      <c r="P1428" s="14">
        <v>16.404800000000002</v>
      </c>
      <c r="R1428" s="14">
        <v>9.8690999999999995</v>
      </c>
      <c r="T1428" s="14">
        <v>2.5903999999999998</v>
      </c>
      <c r="V1428" s="17">
        <v>0</v>
      </c>
      <c r="X1428" s="17">
        <v>925993</v>
      </c>
      <c r="Z1428" s="17">
        <v>809642</v>
      </c>
      <c r="AB1428" s="17">
        <v>116351</v>
      </c>
      <c r="AD1428" s="17">
        <v>56311</v>
      </c>
      <c r="AF1428" s="17">
        <v>49354</v>
      </c>
      <c r="AH1428" s="17">
        <v>6957</v>
      </c>
      <c r="AJ1428" s="17">
        <v>0</v>
      </c>
      <c r="AL1428" s="17">
        <v>0</v>
      </c>
      <c r="AN1428" s="17">
        <v>0</v>
      </c>
      <c r="AP1428" s="172">
        <v>0</v>
      </c>
      <c r="AR1428" s="17">
        <v>127846</v>
      </c>
      <c r="AT1428" s="17">
        <v>1261723</v>
      </c>
      <c r="AV1428" s="185">
        <v>0</v>
      </c>
      <c r="AW1428" s="1" t="s">
        <v>5655</v>
      </c>
      <c r="AX1428" s="1" t="str">
        <f t="shared" si="22"/>
        <v>No</v>
      </c>
    </row>
    <row r="1429" spans="1:50" x14ac:dyDescent="0.2">
      <c r="A1429" s="1" t="s">
        <v>828</v>
      </c>
      <c r="B1429" s="1" t="s">
        <v>545</v>
      </c>
      <c r="C1429" s="1" t="s">
        <v>43</v>
      </c>
      <c r="D1429" s="174">
        <v>7019</v>
      </c>
      <c r="E1429" s="177">
        <v>70019</v>
      </c>
      <c r="F1429" s="1" t="s">
        <v>17</v>
      </c>
      <c r="G1429" s="1" t="s">
        <v>192</v>
      </c>
      <c r="H1429" s="17">
        <v>106621</v>
      </c>
      <c r="I1429" s="12">
        <v>28</v>
      </c>
      <c r="J1429" s="1" t="s">
        <v>11</v>
      </c>
      <c r="K1429" s="1" t="s">
        <v>8</v>
      </c>
      <c r="L1429" s="4">
        <v>25</v>
      </c>
      <c r="N1429" s="186">
        <v>0</v>
      </c>
      <c r="P1429" s="14">
        <v>9.7639999999999993</v>
      </c>
      <c r="R1429" s="14">
        <v>1.4025000000000001</v>
      </c>
      <c r="T1429" s="14">
        <v>51.486800000000002</v>
      </c>
      <c r="V1429" s="17">
        <v>706074</v>
      </c>
      <c r="X1429" s="17">
        <v>726770</v>
      </c>
      <c r="Z1429" s="17">
        <v>699641</v>
      </c>
      <c r="AB1429" s="17">
        <v>27129</v>
      </c>
      <c r="AD1429" s="17">
        <v>72725</v>
      </c>
      <c r="AF1429" s="17">
        <v>71655</v>
      </c>
      <c r="AH1429" s="17">
        <v>1070</v>
      </c>
      <c r="AJ1429" s="17">
        <v>0</v>
      </c>
      <c r="AL1429" s="17">
        <v>0</v>
      </c>
      <c r="AN1429" s="17">
        <v>0</v>
      </c>
      <c r="AP1429" s="172">
        <v>0</v>
      </c>
      <c r="AR1429" s="17">
        <v>3689290</v>
      </c>
      <c r="AT1429" s="17">
        <v>5174411</v>
      </c>
      <c r="AV1429" s="185">
        <v>34</v>
      </c>
      <c r="AW1429" s="1" t="s">
        <v>5655</v>
      </c>
      <c r="AX1429" s="1" t="str">
        <f t="shared" si="22"/>
        <v>No</v>
      </c>
    </row>
    <row r="1430" spans="1:50" x14ac:dyDescent="0.2">
      <c r="A1430" s="1" t="s">
        <v>6127</v>
      </c>
      <c r="B1430" s="1" t="s">
        <v>755</v>
      </c>
      <c r="C1430" s="1" t="s">
        <v>81</v>
      </c>
      <c r="D1430" s="174">
        <v>3055</v>
      </c>
      <c r="E1430" s="177">
        <v>30055</v>
      </c>
      <c r="F1430" s="1" t="s">
        <v>194</v>
      </c>
      <c r="G1430" s="1" t="s">
        <v>5273</v>
      </c>
      <c r="H1430" s="17">
        <v>387550</v>
      </c>
      <c r="I1430" s="12">
        <v>28</v>
      </c>
      <c r="J1430" s="1" t="s">
        <v>10</v>
      </c>
      <c r="K1430" s="1" t="s">
        <v>8</v>
      </c>
      <c r="L1430" s="4">
        <v>23</v>
      </c>
      <c r="N1430" s="186">
        <v>0</v>
      </c>
      <c r="P1430" s="14">
        <v>19.290700000000001</v>
      </c>
      <c r="R1430" s="14">
        <v>0</v>
      </c>
      <c r="T1430" s="14">
        <v>3.0537999999999998</v>
      </c>
      <c r="V1430" s="17">
        <v>0</v>
      </c>
      <c r="X1430" s="17">
        <v>0</v>
      </c>
      <c r="Z1430" s="17">
        <v>581769</v>
      </c>
      <c r="AB1430" s="17">
        <v>0</v>
      </c>
      <c r="AD1430" s="17">
        <v>0</v>
      </c>
      <c r="AF1430" s="17">
        <v>30158</v>
      </c>
      <c r="AH1430" s="17">
        <v>0</v>
      </c>
      <c r="AJ1430" s="17">
        <v>0</v>
      </c>
      <c r="AL1430" s="17">
        <v>0</v>
      </c>
      <c r="AN1430" s="17">
        <v>0</v>
      </c>
      <c r="AP1430" s="172">
        <v>0</v>
      </c>
      <c r="AR1430" s="17">
        <v>92095</v>
      </c>
      <c r="AT1430" s="17">
        <v>0</v>
      </c>
      <c r="AV1430" s="185">
        <v>0</v>
      </c>
      <c r="AW1430" s="1" t="s">
        <v>5655</v>
      </c>
      <c r="AX1430" s="1" t="str">
        <f t="shared" si="22"/>
        <v>No</v>
      </c>
    </row>
    <row r="1431" spans="1:50" x14ac:dyDescent="0.2">
      <c r="A1431" s="1" t="s">
        <v>6130</v>
      </c>
      <c r="B1431" s="1" t="s">
        <v>465</v>
      </c>
      <c r="C1431" s="1" t="s">
        <v>45</v>
      </c>
      <c r="D1431" s="174">
        <v>5061</v>
      </c>
      <c r="E1431" s="177">
        <v>50061</v>
      </c>
      <c r="F1431" s="1" t="s">
        <v>194</v>
      </c>
      <c r="G1431" s="1" t="s">
        <v>192</v>
      </c>
      <c r="H1431" s="17">
        <v>93863</v>
      </c>
      <c r="I1431" s="12">
        <v>28</v>
      </c>
      <c r="J1431" s="1" t="s">
        <v>11</v>
      </c>
      <c r="K1431" s="1" t="s">
        <v>8</v>
      </c>
      <c r="L1431" s="4">
        <v>19</v>
      </c>
      <c r="N1431" s="186">
        <v>0</v>
      </c>
      <c r="P1431" s="14">
        <v>14.529500000000001</v>
      </c>
      <c r="R1431" s="14">
        <v>2.9</v>
      </c>
      <c r="T1431" s="14">
        <v>16.8538</v>
      </c>
      <c r="V1431" s="17">
        <v>963781</v>
      </c>
      <c r="X1431" s="17">
        <v>984378</v>
      </c>
      <c r="Z1431" s="17">
        <v>980448</v>
      </c>
      <c r="AB1431" s="17">
        <v>3930</v>
      </c>
      <c r="AD1431" s="17">
        <v>69237</v>
      </c>
      <c r="AF1431" s="17">
        <v>67480</v>
      </c>
      <c r="AH1431" s="17">
        <v>1757</v>
      </c>
      <c r="AJ1431" s="17">
        <v>0</v>
      </c>
      <c r="AL1431" s="17">
        <v>0</v>
      </c>
      <c r="AN1431" s="17">
        <v>0</v>
      </c>
      <c r="AP1431" s="172">
        <v>0</v>
      </c>
      <c r="AR1431" s="17">
        <v>1137296</v>
      </c>
      <c r="AT1431" s="17">
        <v>3298158</v>
      </c>
      <c r="AV1431" s="185">
        <v>168</v>
      </c>
      <c r="AW1431" s="1" t="s">
        <v>5655</v>
      </c>
      <c r="AX1431" s="1" t="str">
        <f t="shared" si="22"/>
        <v>No</v>
      </c>
    </row>
    <row r="1432" spans="1:50" x14ac:dyDescent="0.2">
      <c r="A1432" s="1" t="s">
        <v>225</v>
      </c>
      <c r="B1432" s="1" t="s">
        <v>226</v>
      </c>
      <c r="C1432" s="1" t="s">
        <v>77</v>
      </c>
      <c r="D1432" s="174" t="s">
        <v>227</v>
      </c>
      <c r="E1432" s="177" t="s">
        <v>228</v>
      </c>
      <c r="F1432" s="1" t="s">
        <v>194</v>
      </c>
      <c r="G1432" s="1" t="s">
        <v>229</v>
      </c>
      <c r="H1432" s="17">
        <v>0</v>
      </c>
      <c r="I1432" s="12">
        <v>28</v>
      </c>
      <c r="J1432" s="1" t="s">
        <v>11</v>
      </c>
      <c r="K1432" s="1" t="s">
        <v>8</v>
      </c>
      <c r="L1432" s="4">
        <v>6</v>
      </c>
      <c r="N1432" s="186">
        <v>0</v>
      </c>
      <c r="P1432" s="14">
        <v>16.638999999999999</v>
      </c>
      <c r="R1432" s="14">
        <v>0</v>
      </c>
      <c r="T1432" s="14">
        <v>5.2304000000000004</v>
      </c>
      <c r="V1432" s="17">
        <v>0</v>
      </c>
      <c r="X1432" s="17">
        <v>0</v>
      </c>
      <c r="Z1432" s="17">
        <v>289069</v>
      </c>
      <c r="AB1432" s="17">
        <v>0</v>
      </c>
      <c r="AD1432" s="17">
        <v>0</v>
      </c>
      <c r="AF1432" s="17">
        <v>17373</v>
      </c>
      <c r="AH1432" s="17">
        <v>0</v>
      </c>
      <c r="AJ1432" s="17">
        <v>0</v>
      </c>
      <c r="AL1432" s="17">
        <v>0</v>
      </c>
      <c r="AN1432" s="17">
        <v>0</v>
      </c>
      <c r="AP1432" s="172">
        <v>0</v>
      </c>
      <c r="AR1432" s="17">
        <v>90867</v>
      </c>
      <c r="AT1432" s="17">
        <v>0</v>
      </c>
      <c r="AV1432" s="185">
        <v>0</v>
      </c>
      <c r="AW1432" s="1" t="s">
        <v>5655</v>
      </c>
      <c r="AX1432" s="1" t="str">
        <f t="shared" si="22"/>
        <v>No</v>
      </c>
    </row>
    <row r="1433" spans="1:50" x14ac:dyDescent="0.2">
      <c r="A1433" s="1" t="s">
        <v>6132</v>
      </c>
      <c r="B1433" s="1" t="s">
        <v>206</v>
      </c>
      <c r="C1433" s="1" t="s">
        <v>89</v>
      </c>
      <c r="D1433" s="174">
        <v>6015</v>
      </c>
      <c r="E1433" s="177">
        <v>60015</v>
      </c>
      <c r="F1433" s="1" t="s">
        <v>194</v>
      </c>
      <c r="G1433" s="1" t="s">
        <v>5273</v>
      </c>
      <c r="H1433" s="17">
        <v>54770</v>
      </c>
      <c r="I1433" s="12">
        <v>28</v>
      </c>
      <c r="J1433" s="1" t="s">
        <v>10</v>
      </c>
      <c r="K1433" s="1" t="s">
        <v>8</v>
      </c>
      <c r="L1433" s="4">
        <v>4</v>
      </c>
      <c r="N1433" s="186">
        <v>0</v>
      </c>
      <c r="P1433" s="14">
        <v>9.2741000000000007</v>
      </c>
      <c r="R1433" s="14">
        <v>0</v>
      </c>
      <c r="T1433" s="14">
        <v>2.2705000000000002</v>
      </c>
      <c r="V1433" s="17">
        <v>0</v>
      </c>
      <c r="X1433" s="17">
        <v>0</v>
      </c>
      <c r="Z1433" s="17">
        <v>85748</v>
      </c>
      <c r="AB1433" s="17">
        <v>0</v>
      </c>
      <c r="AD1433" s="17">
        <v>0</v>
      </c>
      <c r="AF1433" s="17">
        <v>9246</v>
      </c>
      <c r="AH1433" s="17">
        <v>0</v>
      </c>
      <c r="AJ1433" s="17">
        <v>0</v>
      </c>
      <c r="AL1433" s="17">
        <v>0</v>
      </c>
      <c r="AN1433" s="17">
        <v>0</v>
      </c>
      <c r="AP1433" s="172">
        <v>0</v>
      </c>
      <c r="AR1433" s="17">
        <v>20993</v>
      </c>
      <c r="AT1433" s="17">
        <v>0</v>
      </c>
      <c r="AV1433" s="185">
        <v>0</v>
      </c>
      <c r="AW1433" s="1" t="s">
        <v>5655</v>
      </c>
      <c r="AX1433" s="1" t="str">
        <f t="shared" si="22"/>
        <v>No</v>
      </c>
    </row>
    <row r="1434" spans="1:50" x14ac:dyDescent="0.2">
      <c r="A1434" s="1" t="s">
        <v>704</v>
      </c>
      <c r="B1434" s="1" t="s">
        <v>705</v>
      </c>
      <c r="C1434" s="1" t="s">
        <v>20</v>
      </c>
      <c r="D1434" s="174">
        <v>9093</v>
      </c>
      <c r="E1434" s="177">
        <v>90093</v>
      </c>
      <c r="F1434" s="1" t="s">
        <v>196</v>
      </c>
      <c r="G1434" s="1" t="s">
        <v>192</v>
      </c>
      <c r="H1434" s="17">
        <v>117731</v>
      </c>
      <c r="I1434" s="12">
        <v>28</v>
      </c>
      <c r="J1434" s="1" t="s">
        <v>10</v>
      </c>
      <c r="K1434" s="1" t="s">
        <v>12</v>
      </c>
      <c r="L1434" s="4">
        <v>13</v>
      </c>
      <c r="N1434" s="186">
        <v>0</v>
      </c>
      <c r="P1434" s="14">
        <v>18.1297</v>
      </c>
      <c r="R1434" s="14">
        <v>8.9190000000000005</v>
      </c>
      <c r="T1434" s="14">
        <v>3.2541000000000002</v>
      </c>
      <c r="V1434" s="17">
        <v>0</v>
      </c>
      <c r="X1434" s="17">
        <v>326620</v>
      </c>
      <c r="Z1434" s="17">
        <v>294282</v>
      </c>
      <c r="AB1434" s="17">
        <v>32338</v>
      </c>
      <c r="AD1434" s="17">
        <v>18841</v>
      </c>
      <c r="AF1434" s="17">
        <v>16232</v>
      </c>
      <c r="AH1434" s="17">
        <v>2609</v>
      </c>
      <c r="AJ1434" s="17">
        <v>0</v>
      </c>
      <c r="AL1434" s="17">
        <v>0</v>
      </c>
      <c r="AN1434" s="17">
        <v>0</v>
      </c>
      <c r="AP1434" s="172">
        <v>0</v>
      </c>
      <c r="AR1434" s="17">
        <v>52821</v>
      </c>
      <c r="AT1434" s="17">
        <v>471113</v>
      </c>
      <c r="AV1434" s="185">
        <v>0</v>
      </c>
      <c r="AW1434" s="1" t="s">
        <v>5655</v>
      </c>
      <c r="AX1434" s="1" t="str">
        <f t="shared" si="22"/>
        <v>No</v>
      </c>
    </row>
    <row r="1435" spans="1:50" x14ac:dyDescent="0.2">
      <c r="A1435" s="1" t="s">
        <v>248</v>
      </c>
      <c r="B1435" s="1" t="s">
        <v>6125</v>
      </c>
      <c r="C1435" s="1" t="s">
        <v>53</v>
      </c>
      <c r="D1435" s="174">
        <v>3088</v>
      </c>
      <c r="E1435" s="177">
        <v>30088</v>
      </c>
      <c r="F1435" s="1" t="s">
        <v>194</v>
      </c>
      <c r="G1435" s="1" t="s">
        <v>192</v>
      </c>
      <c r="H1435" s="17">
        <v>109919</v>
      </c>
      <c r="I1435" s="12">
        <v>28</v>
      </c>
      <c r="J1435" s="1" t="s">
        <v>11</v>
      </c>
      <c r="K1435" s="1" t="s">
        <v>12</v>
      </c>
      <c r="L1435" s="4">
        <v>16</v>
      </c>
      <c r="N1435" s="186">
        <v>0</v>
      </c>
      <c r="P1435" s="14">
        <v>19.765899999999998</v>
      </c>
      <c r="R1435" s="14">
        <v>7.0012999999999996</v>
      </c>
      <c r="S1435" s="12" t="s">
        <v>102</v>
      </c>
      <c r="T1435" s="14">
        <v>11.5847</v>
      </c>
      <c r="U1435" s="12" t="s">
        <v>102</v>
      </c>
      <c r="V1435" s="17">
        <v>1291980</v>
      </c>
      <c r="X1435" s="17">
        <v>1331630</v>
      </c>
      <c r="Z1435" s="17">
        <v>1283362</v>
      </c>
      <c r="AB1435" s="17">
        <v>48268</v>
      </c>
      <c r="AD1435" s="17">
        <v>66795</v>
      </c>
      <c r="AF1435" s="17">
        <v>64928</v>
      </c>
      <c r="AH1435" s="17">
        <v>1867</v>
      </c>
      <c r="AJ1435" s="17">
        <v>0</v>
      </c>
      <c r="AL1435" s="17">
        <v>0</v>
      </c>
      <c r="AN1435" s="17">
        <v>0</v>
      </c>
      <c r="AP1435" s="172">
        <v>0</v>
      </c>
      <c r="AR1435" s="17">
        <v>752172</v>
      </c>
      <c r="AS1435" s="12" t="s">
        <v>102</v>
      </c>
      <c r="AT1435" s="17">
        <v>5266172</v>
      </c>
      <c r="AV1435" s="185">
        <v>360.4</v>
      </c>
      <c r="AW1435" s="1" t="s">
        <v>5655</v>
      </c>
      <c r="AX1435" s="1" t="str">
        <f t="shared" si="22"/>
        <v>Yes</v>
      </c>
    </row>
    <row r="1436" spans="1:50" x14ac:dyDescent="0.2">
      <c r="A1436" s="1" t="s">
        <v>1967</v>
      </c>
      <c r="B1436" s="1" t="s">
        <v>1968</v>
      </c>
      <c r="C1436" s="1" t="s">
        <v>14</v>
      </c>
      <c r="D1436" s="174" t="s">
        <v>1969</v>
      </c>
      <c r="E1436" s="177" t="s">
        <v>1970</v>
      </c>
      <c r="F1436" s="1" t="s">
        <v>194</v>
      </c>
      <c r="G1436" s="1" t="s">
        <v>229</v>
      </c>
      <c r="H1436" s="17">
        <v>0</v>
      </c>
      <c r="I1436" s="12">
        <v>28</v>
      </c>
      <c r="J1436" s="1" t="s">
        <v>10</v>
      </c>
      <c r="K1436" s="1" t="s">
        <v>8</v>
      </c>
      <c r="L1436" s="4">
        <v>28</v>
      </c>
      <c r="N1436" s="186">
        <v>0</v>
      </c>
      <c r="P1436" s="14">
        <v>11.2806</v>
      </c>
      <c r="R1436" s="14">
        <v>0</v>
      </c>
      <c r="T1436" s="14">
        <v>1.8731</v>
      </c>
      <c r="V1436" s="17">
        <v>0</v>
      </c>
      <c r="X1436" s="17">
        <v>0</v>
      </c>
      <c r="Z1436" s="17">
        <v>449297</v>
      </c>
      <c r="AB1436" s="17">
        <v>0</v>
      </c>
      <c r="AD1436" s="17">
        <v>0</v>
      </c>
      <c r="AF1436" s="17">
        <v>39829</v>
      </c>
      <c r="AH1436" s="17">
        <v>0</v>
      </c>
      <c r="AJ1436" s="17">
        <v>0</v>
      </c>
      <c r="AL1436" s="17">
        <v>0</v>
      </c>
      <c r="AN1436" s="17">
        <v>0</v>
      </c>
      <c r="AP1436" s="172">
        <v>0</v>
      </c>
      <c r="AR1436" s="17">
        <v>74604</v>
      </c>
      <c r="AT1436" s="17">
        <v>0</v>
      </c>
      <c r="AV1436" s="185">
        <v>0</v>
      </c>
      <c r="AW1436" s="1" t="s">
        <v>5655</v>
      </c>
      <c r="AX1436" s="1" t="str">
        <f t="shared" si="22"/>
        <v>No</v>
      </c>
    </row>
    <row r="1437" spans="1:50" x14ac:dyDescent="0.2">
      <c r="A1437" s="1" t="s">
        <v>6134</v>
      </c>
      <c r="B1437" s="1" t="s">
        <v>5412</v>
      </c>
      <c r="C1437" s="1" t="s">
        <v>1</v>
      </c>
      <c r="D1437" s="174">
        <v>22</v>
      </c>
      <c r="E1437" s="177">
        <v>22</v>
      </c>
      <c r="F1437" s="1" t="s">
        <v>194</v>
      </c>
      <c r="G1437" s="1" t="s">
        <v>5273</v>
      </c>
      <c r="H1437" s="17">
        <v>69809</v>
      </c>
      <c r="I1437" s="12">
        <v>28</v>
      </c>
      <c r="J1437" s="1" t="s">
        <v>11</v>
      </c>
      <c r="K1437" s="1" t="s">
        <v>8</v>
      </c>
      <c r="L1437" s="4">
        <v>11</v>
      </c>
      <c r="N1437" s="186">
        <v>0</v>
      </c>
      <c r="P1437" s="14">
        <v>12.5685</v>
      </c>
      <c r="R1437" s="14">
        <v>0</v>
      </c>
      <c r="T1437" s="14">
        <v>9.4225999999999992</v>
      </c>
      <c r="V1437" s="17">
        <v>0</v>
      </c>
      <c r="X1437" s="17">
        <v>0</v>
      </c>
      <c r="Z1437" s="17">
        <v>286599</v>
      </c>
      <c r="AB1437" s="17">
        <v>0</v>
      </c>
      <c r="AD1437" s="17">
        <v>0</v>
      </c>
      <c r="AF1437" s="17">
        <v>22803</v>
      </c>
      <c r="AH1437" s="17">
        <v>0</v>
      </c>
      <c r="AJ1437" s="17">
        <v>0</v>
      </c>
      <c r="AL1437" s="17">
        <v>0</v>
      </c>
      <c r="AN1437" s="17">
        <v>0</v>
      </c>
      <c r="AP1437" s="172">
        <v>0</v>
      </c>
      <c r="AR1437" s="17">
        <v>214864</v>
      </c>
      <c r="AT1437" s="17">
        <v>0</v>
      </c>
      <c r="AV1437" s="185">
        <v>0</v>
      </c>
      <c r="AW1437" s="1" t="s">
        <v>5655</v>
      </c>
      <c r="AX1437" s="1" t="str">
        <f t="shared" si="22"/>
        <v>No</v>
      </c>
    </row>
    <row r="1438" spans="1:50" x14ac:dyDescent="0.2">
      <c r="A1438" s="1" t="s">
        <v>6136</v>
      </c>
      <c r="B1438" s="1" t="s">
        <v>804</v>
      </c>
      <c r="C1438" s="1" t="s">
        <v>20</v>
      </c>
      <c r="D1438" s="174">
        <v>9165</v>
      </c>
      <c r="E1438" s="177">
        <v>90165</v>
      </c>
      <c r="F1438" s="1" t="s">
        <v>194</v>
      </c>
      <c r="G1438" s="1" t="s">
        <v>5273</v>
      </c>
      <c r="H1438" s="17">
        <v>214811</v>
      </c>
      <c r="I1438" s="12">
        <v>28</v>
      </c>
      <c r="J1438" s="1" t="s">
        <v>10</v>
      </c>
      <c r="K1438" s="1" t="s">
        <v>12</v>
      </c>
      <c r="L1438" s="4">
        <v>18</v>
      </c>
      <c r="N1438" s="186">
        <v>0</v>
      </c>
      <c r="P1438" s="14">
        <v>16.668099999999999</v>
      </c>
      <c r="R1438" s="14">
        <v>0</v>
      </c>
      <c r="T1438" s="14">
        <v>2.214</v>
      </c>
      <c r="V1438" s="17">
        <v>0</v>
      </c>
      <c r="X1438" s="17">
        <v>0</v>
      </c>
      <c r="Z1438" s="17">
        <v>680890</v>
      </c>
      <c r="AB1438" s="17">
        <v>0</v>
      </c>
      <c r="AD1438" s="17">
        <v>0</v>
      </c>
      <c r="AF1438" s="17">
        <v>40850</v>
      </c>
      <c r="AH1438" s="17">
        <v>0</v>
      </c>
      <c r="AJ1438" s="17">
        <v>0</v>
      </c>
      <c r="AL1438" s="17">
        <v>0</v>
      </c>
      <c r="AN1438" s="17">
        <v>0</v>
      </c>
      <c r="AP1438" s="172">
        <v>0</v>
      </c>
      <c r="AR1438" s="17">
        <v>90442</v>
      </c>
      <c r="AT1438" s="17">
        <v>0</v>
      </c>
      <c r="AV1438" s="185">
        <v>0</v>
      </c>
      <c r="AW1438" s="1" t="s">
        <v>5655</v>
      </c>
      <c r="AX1438" s="1" t="str">
        <f t="shared" si="22"/>
        <v>No</v>
      </c>
    </row>
    <row r="1439" spans="1:50" x14ac:dyDescent="0.2">
      <c r="A1439" s="1" t="s">
        <v>1236</v>
      </c>
      <c r="B1439" s="1" t="s">
        <v>1237</v>
      </c>
      <c r="C1439" s="1" t="s">
        <v>20</v>
      </c>
      <c r="D1439" s="174">
        <v>9226</v>
      </c>
      <c r="E1439" s="177">
        <v>90226</v>
      </c>
      <c r="F1439" s="1" t="s">
        <v>196</v>
      </c>
      <c r="G1439" s="1" t="s">
        <v>192</v>
      </c>
      <c r="H1439" s="17">
        <v>107672</v>
      </c>
      <c r="I1439" s="12">
        <v>28</v>
      </c>
      <c r="J1439" s="1" t="s">
        <v>11</v>
      </c>
      <c r="K1439" s="1" t="s">
        <v>12</v>
      </c>
      <c r="L1439" s="4">
        <v>18</v>
      </c>
      <c r="N1439" s="186">
        <v>0</v>
      </c>
      <c r="P1439" s="14">
        <v>20.083300000000001</v>
      </c>
      <c r="R1439" s="14">
        <v>9.91</v>
      </c>
      <c r="T1439" s="14">
        <v>17.610800000000001</v>
      </c>
      <c r="V1439" s="17">
        <v>879994</v>
      </c>
      <c r="X1439" s="17">
        <v>1031158</v>
      </c>
      <c r="Z1439" s="17">
        <v>883747</v>
      </c>
      <c r="AB1439" s="17">
        <v>147411</v>
      </c>
      <c r="AD1439" s="17">
        <v>54136</v>
      </c>
      <c r="AF1439" s="17">
        <v>44004</v>
      </c>
      <c r="AH1439" s="17">
        <v>10132</v>
      </c>
      <c r="AJ1439" s="17">
        <v>0</v>
      </c>
      <c r="AL1439" s="17">
        <v>0</v>
      </c>
      <c r="AN1439" s="17">
        <v>0</v>
      </c>
      <c r="AP1439" s="172">
        <v>0</v>
      </c>
      <c r="AR1439" s="17">
        <v>774947</v>
      </c>
      <c r="AT1439" s="17">
        <v>7679725</v>
      </c>
      <c r="AV1439" s="185">
        <v>554</v>
      </c>
      <c r="AW1439" s="1" t="s">
        <v>5655</v>
      </c>
      <c r="AX1439" s="1" t="str">
        <f t="shared" si="22"/>
        <v>No</v>
      </c>
    </row>
    <row r="1440" spans="1:50" x14ac:dyDescent="0.2">
      <c r="A1440" s="1" t="s">
        <v>6128</v>
      </c>
      <c r="B1440" s="1" t="s">
        <v>375</v>
      </c>
      <c r="C1440" s="1" t="s">
        <v>54</v>
      </c>
      <c r="D1440" s="174">
        <v>1096</v>
      </c>
      <c r="E1440" s="177">
        <v>10096</v>
      </c>
      <c r="F1440" s="1" t="s">
        <v>194</v>
      </c>
      <c r="G1440" s="1" t="s">
        <v>5273</v>
      </c>
      <c r="H1440" s="17">
        <v>61210</v>
      </c>
      <c r="I1440" s="12">
        <v>28</v>
      </c>
      <c r="J1440" s="1" t="s">
        <v>10</v>
      </c>
      <c r="K1440" s="1" t="s">
        <v>12</v>
      </c>
      <c r="L1440" s="4">
        <v>8</v>
      </c>
      <c r="N1440" s="186">
        <v>0</v>
      </c>
      <c r="P1440" s="14">
        <v>25.660399999999999</v>
      </c>
      <c r="R1440" s="14">
        <v>0</v>
      </c>
      <c r="T1440" s="14">
        <v>7.5263999999999998</v>
      </c>
      <c r="V1440" s="17">
        <v>0</v>
      </c>
      <c r="X1440" s="17">
        <v>0</v>
      </c>
      <c r="Z1440" s="17">
        <v>13600</v>
      </c>
      <c r="AB1440" s="17">
        <v>0</v>
      </c>
      <c r="AD1440" s="17">
        <v>0</v>
      </c>
      <c r="AF1440" s="17">
        <v>530</v>
      </c>
      <c r="AH1440" s="17">
        <v>0</v>
      </c>
      <c r="AJ1440" s="17">
        <v>0</v>
      </c>
      <c r="AL1440" s="17">
        <v>0</v>
      </c>
      <c r="AN1440" s="17">
        <v>0</v>
      </c>
      <c r="AP1440" s="172">
        <v>0</v>
      </c>
      <c r="AR1440" s="17">
        <v>3989</v>
      </c>
      <c r="AT1440" s="17">
        <v>0</v>
      </c>
      <c r="AV1440" s="185">
        <v>0</v>
      </c>
      <c r="AW1440" s="1" t="s">
        <v>5655</v>
      </c>
      <c r="AX1440" s="1" t="str">
        <f t="shared" si="22"/>
        <v>No</v>
      </c>
    </row>
    <row r="1441" spans="1:50" x14ac:dyDescent="0.2">
      <c r="A1441" s="1" t="s">
        <v>6133</v>
      </c>
      <c r="B1441" s="1" t="s">
        <v>915</v>
      </c>
      <c r="C1441" s="1" t="s">
        <v>79</v>
      </c>
      <c r="D1441" s="174">
        <v>6096</v>
      </c>
      <c r="E1441" s="177">
        <v>60096</v>
      </c>
      <c r="F1441" s="1" t="s">
        <v>17</v>
      </c>
      <c r="G1441" s="1" t="s">
        <v>5273</v>
      </c>
      <c r="H1441" s="17">
        <v>103898</v>
      </c>
      <c r="I1441" s="12">
        <v>28</v>
      </c>
      <c r="J1441" s="1" t="s">
        <v>11</v>
      </c>
      <c r="K1441" s="1" t="s">
        <v>8</v>
      </c>
      <c r="L1441" s="4">
        <v>17</v>
      </c>
      <c r="N1441" s="186">
        <v>0</v>
      </c>
      <c r="P1441" s="14">
        <v>13.4276</v>
      </c>
      <c r="R1441" s="14">
        <v>0</v>
      </c>
      <c r="T1441" s="14">
        <v>28.044599999999999</v>
      </c>
      <c r="V1441" s="17">
        <v>0</v>
      </c>
      <c r="X1441" s="17">
        <v>0</v>
      </c>
      <c r="Z1441" s="17">
        <v>545243</v>
      </c>
      <c r="AB1441" s="17">
        <v>0</v>
      </c>
      <c r="AD1441" s="17">
        <v>0</v>
      </c>
      <c r="AF1441" s="17">
        <v>40606</v>
      </c>
      <c r="AH1441" s="17">
        <v>0</v>
      </c>
      <c r="AJ1441" s="17">
        <v>0</v>
      </c>
      <c r="AL1441" s="17">
        <v>0</v>
      </c>
      <c r="AN1441" s="17">
        <v>0</v>
      </c>
      <c r="AP1441" s="172">
        <v>0</v>
      </c>
      <c r="AR1441" s="17">
        <v>1138781</v>
      </c>
      <c r="AT1441" s="17">
        <v>0</v>
      </c>
      <c r="AV1441" s="185">
        <v>0</v>
      </c>
      <c r="AW1441" s="1" t="s">
        <v>5655</v>
      </c>
      <c r="AX1441" s="1" t="str">
        <f t="shared" si="22"/>
        <v>No</v>
      </c>
    </row>
    <row r="1442" spans="1:50" x14ac:dyDescent="0.2">
      <c r="A1442" s="1" t="s">
        <v>1179</v>
      </c>
      <c r="B1442" s="1" t="s">
        <v>6135</v>
      </c>
      <c r="C1442" s="1" t="s">
        <v>157</v>
      </c>
      <c r="D1442" s="174">
        <v>4188</v>
      </c>
      <c r="E1442" s="177">
        <v>40188</v>
      </c>
      <c r="F1442" s="1" t="s">
        <v>191</v>
      </c>
      <c r="G1442" s="1" t="s">
        <v>5273</v>
      </c>
      <c r="H1442" s="17">
        <v>106405</v>
      </c>
      <c r="I1442" s="12">
        <v>28</v>
      </c>
      <c r="J1442" s="1" t="s">
        <v>10</v>
      </c>
      <c r="K1442" s="1" t="s">
        <v>8</v>
      </c>
      <c r="L1442" s="4">
        <v>20</v>
      </c>
      <c r="N1442" s="186">
        <v>0</v>
      </c>
      <c r="P1442" s="14">
        <v>11.507400000000001</v>
      </c>
      <c r="R1442" s="14">
        <v>0</v>
      </c>
      <c r="T1442" s="14">
        <v>1.7592000000000001</v>
      </c>
      <c r="V1442" s="17">
        <v>0</v>
      </c>
      <c r="X1442" s="17">
        <v>0</v>
      </c>
      <c r="Z1442" s="17">
        <v>258318</v>
      </c>
      <c r="AB1442" s="17">
        <v>0</v>
      </c>
      <c r="AD1442" s="17">
        <v>0</v>
      </c>
      <c r="AF1442" s="17">
        <v>22448</v>
      </c>
      <c r="AH1442" s="17">
        <v>0</v>
      </c>
      <c r="AJ1442" s="17">
        <v>0</v>
      </c>
      <c r="AL1442" s="17">
        <v>0</v>
      </c>
      <c r="AN1442" s="17">
        <v>0</v>
      </c>
      <c r="AP1442" s="172">
        <v>0</v>
      </c>
      <c r="AR1442" s="17">
        <v>39490</v>
      </c>
      <c r="AT1442" s="17">
        <v>0</v>
      </c>
      <c r="AV1442" s="185">
        <v>0</v>
      </c>
      <c r="AW1442" s="1" t="s">
        <v>5655</v>
      </c>
      <c r="AX1442" s="1" t="str">
        <f t="shared" si="22"/>
        <v>No</v>
      </c>
    </row>
    <row r="1443" spans="1:50" x14ac:dyDescent="0.2">
      <c r="A1443" s="1" t="s">
        <v>3236</v>
      </c>
      <c r="B1443" s="1" t="s">
        <v>339</v>
      </c>
      <c r="C1443" s="1" t="s">
        <v>56</v>
      </c>
      <c r="D1443" s="174" t="s">
        <v>3237</v>
      </c>
      <c r="E1443" s="177" t="s">
        <v>3238</v>
      </c>
      <c r="F1443" s="1" t="s">
        <v>196</v>
      </c>
      <c r="G1443" s="1" t="s">
        <v>229</v>
      </c>
      <c r="H1443" s="17">
        <v>0</v>
      </c>
      <c r="I1443" s="12">
        <v>28</v>
      </c>
      <c r="J1443" s="1" t="s">
        <v>10</v>
      </c>
      <c r="K1443" s="1" t="s">
        <v>8</v>
      </c>
      <c r="L1443" s="4">
        <v>15</v>
      </c>
      <c r="N1443" s="186">
        <v>0</v>
      </c>
      <c r="P1443" s="14">
        <v>11.353999999999999</v>
      </c>
      <c r="R1443" s="14">
        <v>0</v>
      </c>
      <c r="T1443" s="14">
        <v>3.8984999999999999</v>
      </c>
      <c r="V1443" s="17">
        <v>0</v>
      </c>
      <c r="X1443" s="17">
        <v>0</v>
      </c>
      <c r="Z1443" s="17">
        <v>420778</v>
      </c>
      <c r="AB1443" s="17">
        <v>0</v>
      </c>
      <c r="AD1443" s="17">
        <v>0</v>
      </c>
      <c r="AF1443" s="17">
        <v>37060</v>
      </c>
      <c r="AH1443" s="17">
        <v>0</v>
      </c>
      <c r="AJ1443" s="17">
        <v>0</v>
      </c>
      <c r="AL1443" s="17">
        <v>0</v>
      </c>
      <c r="AN1443" s="17">
        <v>0</v>
      </c>
      <c r="AP1443" s="172">
        <v>0</v>
      </c>
      <c r="AR1443" s="17">
        <v>144478</v>
      </c>
      <c r="AT1443" s="17">
        <v>0</v>
      </c>
      <c r="AV1443" s="185">
        <v>0</v>
      </c>
      <c r="AW1443" s="1" t="s">
        <v>5655</v>
      </c>
      <c r="AX1443" s="1" t="str">
        <f t="shared" si="22"/>
        <v>No</v>
      </c>
    </row>
    <row r="1444" spans="1:50" x14ac:dyDescent="0.2">
      <c r="A1444" s="1" t="s">
        <v>6124</v>
      </c>
      <c r="B1444" s="1" t="s">
        <v>5664</v>
      </c>
      <c r="C1444" s="1" t="s">
        <v>20</v>
      </c>
      <c r="D1444" s="174">
        <v>9296</v>
      </c>
      <c r="E1444" s="177">
        <v>90296</v>
      </c>
      <c r="F1444" s="1" t="s">
        <v>194</v>
      </c>
      <c r="G1444" s="1" t="s">
        <v>5273</v>
      </c>
      <c r="H1444" s="17">
        <v>12150996</v>
      </c>
      <c r="I1444" s="12">
        <v>28</v>
      </c>
      <c r="J1444" s="1" t="s">
        <v>15</v>
      </c>
      <c r="K1444" s="1" t="s">
        <v>12</v>
      </c>
      <c r="L1444" s="4">
        <v>21</v>
      </c>
      <c r="N1444" s="186">
        <v>0</v>
      </c>
      <c r="P1444" s="14">
        <v>16.452999999999999</v>
      </c>
      <c r="R1444" s="14">
        <v>0</v>
      </c>
      <c r="T1444" s="14">
        <v>8.0242000000000004</v>
      </c>
      <c r="V1444" s="17">
        <v>0</v>
      </c>
      <c r="X1444" s="17">
        <v>0</v>
      </c>
      <c r="Z1444" s="17">
        <v>38681</v>
      </c>
      <c r="AB1444" s="17">
        <v>0</v>
      </c>
      <c r="AD1444" s="17">
        <v>0</v>
      </c>
      <c r="AF1444" s="17">
        <v>2351</v>
      </c>
      <c r="AH1444" s="17">
        <v>0</v>
      </c>
      <c r="AJ1444" s="17">
        <v>0</v>
      </c>
      <c r="AL1444" s="17">
        <v>0</v>
      </c>
      <c r="AN1444" s="17">
        <v>0</v>
      </c>
      <c r="AP1444" s="172">
        <v>0</v>
      </c>
      <c r="AR1444" s="17">
        <v>18865</v>
      </c>
      <c r="AT1444" s="17">
        <v>0</v>
      </c>
      <c r="AV1444" s="185">
        <v>0</v>
      </c>
      <c r="AW1444" s="1" t="s">
        <v>5655</v>
      </c>
      <c r="AX1444" s="1" t="str">
        <f t="shared" si="22"/>
        <v>No</v>
      </c>
    </row>
    <row r="1445" spans="1:50" x14ac:dyDescent="0.2">
      <c r="A1445" s="1" t="s">
        <v>828</v>
      </c>
      <c r="B1445" s="1" t="s">
        <v>545</v>
      </c>
      <c r="C1445" s="1" t="s">
        <v>43</v>
      </c>
      <c r="D1445" s="174">
        <v>7019</v>
      </c>
      <c r="E1445" s="177">
        <v>70019</v>
      </c>
      <c r="F1445" s="1" t="s">
        <v>17</v>
      </c>
      <c r="G1445" s="1" t="s">
        <v>192</v>
      </c>
      <c r="H1445" s="17">
        <v>106621</v>
      </c>
      <c r="I1445" s="12">
        <v>28</v>
      </c>
      <c r="J1445" s="1" t="s">
        <v>10</v>
      </c>
      <c r="K1445" s="1" t="s">
        <v>8</v>
      </c>
      <c r="L1445" s="4">
        <v>3</v>
      </c>
      <c r="N1445" s="186">
        <v>0</v>
      </c>
      <c r="P1445" s="14">
        <v>5.0891000000000002</v>
      </c>
      <c r="R1445" s="14">
        <v>3.6229</v>
      </c>
      <c r="T1445" s="14">
        <v>0.88919999999999999</v>
      </c>
      <c r="V1445" s="17">
        <v>0</v>
      </c>
      <c r="X1445" s="17">
        <v>58142</v>
      </c>
      <c r="Z1445" s="17">
        <v>51868</v>
      </c>
      <c r="AB1445" s="17">
        <v>6274</v>
      </c>
      <c r="AD1445" s="17">
        <v>10533</v>
      </c>
      <c r="AF1445" s="17">
        <v>10192</v>
      </c>
      <c r="AH1445" s="17">
        <v>341</v>
      </c>
      <c r="AJ1445" s="17">
        <v>0</v>
      </c>
      <c r="AL1445" s="17">
        <v>0</v>
      </c>
      <c r="AN1445" s="17">
        <v>0</v>
      </c>
      <c r="AP1445" s="172">
        <v>0</v>
      </c>
      <c r="AR1445" s="17">
        <v>9063</v>
      </c>
      <c r="AT1445" s="17">
        <v>32834</v>
      </c>
      <c r="AV1445" s="185">
        <v>0</v>
      </c>
      <c r="AW1445" s="1" t="s">
        <v>5655</v>
      </c>
      <c r="AX1445" s="1" t="str">
        <f t="shared" si="22"/>
        <v>No</v>
      </c>
    </row>
    <row r="1446" spans="1:50" x14ac:dyDescent="0.2">
      <c r="A1446" s="1" t="s">
        <v>6130</v>
      </c>
      <c r="B1446" s="1" t="s">
        <v>465</v>
      </c>
      <c r="C1446" s="1" t="s">
        <v>45</v>
      </c>
      <c r="D1446" s="174">
        <v>5061</v>
      </c>
      <c r="E1446" s="177">
        <v>50061</v>
      </c>
      <c r="F1446" s="1" t="s">
        <v>194</v>
      </c>
      <c r="G1446" s="1" t="s">
        <v>192</v>
      </c>
      <c r="H1446" s="17">
        <v>93863</v>
      </c>
      <c r="I1446" s="12">
        <v>28</v>
      </c>
      <c r="J1446" s="1" t="s">
        <v>15</v>
      </c>
      <c r="K1446" s="1" t="s">
        <v>12</v>
      </c>
      <c r="L1446" s="4">
        <v>3</v>
      </c>
      <c r="N1446" s="186">
        <v>0</v>
      </c>
      <c r="P1446" s="14">
        <v>16.460699999999999</v>
      </c>
      <c r="R1446" s="14">
        <v>3.6394000000000002</v>
      </c>
      <c r="T1446" s="14">
        <v>7.5561999999999996</v>
      </c>
      <c r="V1446" s="17">
        <v>0</v>
      </c>
      <c r="X1446" s="17">
        <v>0</v>
      </c>
      <c r="Z1446" s="17">
        <v>2930</v>
      </c>
      <c r="AB1446" s="17">
        <v>0</v>
      </c>
      <c r="AD1446" s="17">
        <v>0</v>
      </c>
      <c r="AF1446" s="17">
        <v>178</v>
      </c>
      <c r="AH1446" s="17">
        <v>0</v>
      </c>
      <c r="AJ1446" s="17">
        <v>0</v>
      </c>
      <c r="AL1446" s="17">
        <v>0</v>
      </c>
      <c r="AN1446" s="17">
        <v>0</v>
      </c>
      <c r="AP1446" s="172">
        <v>0</v>
      </c>
      <c r="AR1446" s="17">
        <v>1345</v>
      </c>
      <c r="AT1446" s="17">
        <v>4895</v>
      </c>
      <c r="AV1446" s="185">
        <v>0</v>
      </c>
      <c r="AW1446" s="1" t="s">
        <v>5655</v>
      </c>
      <c r="AX1446" s="1" t="str">
        <f t="shared" si="22"/>
        <v>No</v>
      </c>
    </row>
    <row r="1447" spans="1:50" x14ac:dyDescent="0.2">
      <c r="A1447" s="1" t="s">
        <v>225</v>
      </c>
      <c r="B1447" s="1" t="s">
        <v>226</v>
      </c>
      <c r="C1447" s="1" t="s">
        <v>77</v>
      </c>
      <c r="D1447" s="174" t="s">
        <v>227</v>
      </c>
      <c r="E1447" s="177" t="s">
        <v>228</v>
      </c>
      <c r="F1447" s="1" t="s">
        <v>194</v>
      </c>
      <c r="G1447" s="1" t="s">
        <v>229</v>
      </c>
      <c r="H1447" s="17">
        <v>0</v>
      </c>
      <c r="I1447" s="12">
        <v>28</v>
      </c>
      <c r="J1447" s="1" t="s">
        <v>10</v>
      </c>
      <c r="K1447" s="1" t="s">
        <v>8</v>
      </c>
      <c r="L1447" s="4">
        <v>22</v>
      </c>
      <c r="N1447" s="186">
        <v>0</v>
      </c>
      <c r="P1447" s="14">
        <v>19.647200000000002</v>
      </c>
      <c r="R1447" s="14">
        <v>0</v>
      </c>
      <c r="T1447" s="14">
        <v>2.4546000000000001</v>
      </c>
      <c r="V1447" s="17">
        <v>0</v>
      </c>
      <c r="X1447" s="17">
        <v>0</v>
      </c>
      <c r="Z1447" s="17">
        <v>414418</v>
      </c>
      <c r="AB1447" s="17">
        <v>0</v>
      </c>
      <c r="AD1447" s="17">
        <v>0</v>
      </c>
      <c r="AF1447" s="17">
        <v>21093</v>
      </c>
      <c r="AH1447" s="17">
        <v>0</v>
      </c>
      <c r="AJ1447" s="17">
        <v>0</v>
      </c>
      <c r="AL1447" s="17">
        <v>0</v>
      </c>
      <c r="AN1447" s="17">
        <v>0</v>
      </c>
      <c r="AP1447" s="172">
        <v>0</v>
      </c>
      <c r="AR1447" s="17">
        <v>51775</v>
      </c>
      <c r="AT1447" s="17">
        <v>0</v>
      </c>
      <c r="AV1447" s="185">
        <v>0</v>
      </c>
      <c r="AW1447" s="1" t="s">
        <v>5655</v>
      </c>
      <c r="AX1447" s="1" t="str">
        <f t="shared" si="22"/>
        <v>No</v>
      </c>
    </row>
    <row r="1448" spans="1:50" x14ac:dyDescent="0.2">
      <c r="A1448" s="1" t="s">
        <v>5467</v>
      </c>
      <c r="B1448" s="1" t="s">
        <v>691</v>
      </c>
      <c r="C1448" s="1" t="s">
        <v>66</v>
      </c>
      <c r="D1448" s="174">
        <v>2219</v>
      </c>
      <c r="E1448" s="177">
        <v>20219</v>
      </c>
      <c r="F1448" s="1" t="s">
        <v>208</v>
      </c>
      <c r="G1448" s="1" t="s">
        <v>5273</v>
      </c>
      <c r="H1448" s="17">
        <v>18351295</v>
      </c>
      <c r="I1448" s="12">
        <v>28</v>
      </c>
      <c r="J1448" s="1" t="s">
        <v>11</v>
      </c>
      <c r="K1448" s="1" t="s">
        <v>8</v>
      </c>
      <c r="L1448" s="4">
        <v>28</v>
      </c>
      <c r="N1448" s="186">
        <v>0</v>
      </c>
      <c r="P1448" s="14">
        <v>7.4053000000000004</v>
      </c>
      <c r="R1448" s="14">
        <v>0</v>
      </c>
      <c r="T1448" s="14">
        <v>41.526899999999998</v>
      </c>
      <c r="V1448" s="17">
        <v>0</v>
      </c>
      <c r="X1448" s="17">
        <v>0</v>
      </c>
      <c r="Z1448" s="17">
        <v>731911</v>
      </c>
      <c r="AB1448" s="17">
        <v>0</v>
      </c>
      <c r="AD1448" s="17">
        <v>0</v>
      </c>
      <c r="AF1448" s="17">
        <v>98836</v>
      </c>
      <c r="AH1448" s="17">
        <v>0</v>
      </c>
      <c r="AJ1448" s="17">
        <v>0</v>
      </c>
      <c r="AL1448" s="17">
        <v>0</v>
      </c>
      <c r="AN1448" s="17">
        <v>0</v>
      </c>
      <c r="AP1448" s="172">
        <v>0</v>
      </c>
      <c r="AR1448" s="17">
        <v>4104348</v>
      </c>
      <c r="AT1448" s="17">
        <v>0</v>
      </c>
      <c r="AV1448" s="185">
        <v>0</v>
      </c>
      <c r="AW1448" s="1" t="s">
        <v>5655</v>
      </c>
      <c r="AX1448" s="1" t="str">
        <f t="shared" si="22"/>
        <v>No</v>
      </c>
    </row>
    <row r="1449" spans="1:50" x14ac:dyDescent="0.2">
      <c r="A1449" s="1" t="s">
        <v>6132</v>
      </c>
      <c r="B1449" s="1" t="s">
        <v>206</v>
      </c>
      <c r="C1449" s="1" t="s">
        <v>89</v>
      </c>
      <c r="D1449" s="174">
        <v>6015</v>
      </c>
      <c r="E1449" s="177">
        <v>60015</v>
      </c>
      <c r="F1449" s="1" t="s">
        <v>194</v>
      </c>
      <c r="G1449" s="1" t="s">
        <v>5273</v>
      </c>
      <c r="H1449" s="17">
        <v>54770</v>
      </c>
      <c r="I1449" s="12">
        <v>28</v>
      </c>
      <c r="J1449" s="1" t="s">
        <v>11</v>
      </c>
      <c r="K1449" s="1" t="s">
        <v>8</v>
      </c>
      <c r="L1449" s="4">
        <v>8</v>
      </c>
      <c r="N1449" s="186">
        <v>0</v>
      </c>
      <c r="P1449" s="14">
        <v>12.4034</v>
      </c>
      <c r="R1449" s="14">
        <v>0</v>
      </c>
      <c r="T1449" s="14">
        <v>12.3927</v>
      </c>
      <c r="V1449" s="17">
        <v>0</v>
      </c>
      <c r="X1449" s="17">
        <v>0</v>
      </c>
      <c r="Z1449" s="17">
        <v>426131</v>
      </c>
      <c r="AB1449" s="17">
        <v>0</v>
      </c>
      <c r="AD1449" s="17">
        <v>0</v>
      </c>
      <c r="AF1449" s="17">
        <v>34356</v>
      </c>
      <c r="AH1449" s="17">
        <v>0</v>
      </c>
      <c r="AJ1449" s="17">
        <v>0</v>
      </c>
      <c r="AL1449" s="17">
        <v>0</v>
      </c>
      <c r="AN1449" s="17">
        <v>0</v>
      </c>
      <c r="AP1449" s="172">
        <v>0</v>
      </c>
      <c r="AR1449" s="17">
        <v>425763</v>
      </c>
      <c r="AT1449" s="17">
        <v>0</v>
      </c>
      <c r="AV1449" s="185">
        <v>0</v>
      </c>
      <c r="AW1449" s="1" t="s">
        <v>5655</v>
      </c>
      <c r="AX1449" s="1" t="str">
        <f t="shared" si="22"/>
        <v>No</v>
      </c>
    </row>
    <row r="1450" spans="1:50" x14ac:dyDescent="0.2">
      <c r="A1450" s="1" t="s">
        <v>6126</v>
      </c>
      <c r="B1450" s="1" t="s">
        <v>1649</v>
      </c>
      <c r="C1450" s="1" t="s">
        <v>91</v>
      </c>
      <c r="D1450" s="174" t="s">
        <v>1650</v>
      </c>
      <c r="E1450" s="177" t="s">
        <v>1651</v>
      </c>
      <c r="F1450" s="1" t="s">
        <v>242</v>
      </c>
      <c r="G1450" s="1" t="s">
        <v>229</v>
      </c>
      <c r="H1450" s="17">
        <v>0</v>
      </c>
      <c r="I1450" s="12">
        <v>28</v>
      </c>
      <c r="J1450" s="1" t="s">
        <v>11</v>
      </c>
      <c r="K1450" s="1" t="s">
        <v>8</v>
      </c>
      <c r="L1450" s="4">
        <v>15</v>
      </c>
      <c r="N1450" s="186">
        <v>0</v>
      </c>
      <c r="P1450" s="14">
        <v>21.200700000000001</v>
      </c>
      <c r="R1450" s="14">
        <v>0</v>
      </c>
      <c r="T1450" s="14">
        <v>7.5399000000000003</v>
      </c>
      <c r="V1450" s="17">
        <v>0</v>
      </c>
      <c r="X1450" s="17">
        <v>0</v>
      </c>
      <c r="Z1450" s="17">
        <v>529425</v>
      </c>
      <c r="AB1450" s="17">
        <v>0</v>
      </c>
      <c r="AD1450" s="17">
        <v>0</v>
      </c>
      <c r="AF1450" s="17">
        <v>24972</v>
      </c>
      <c r="AH1450" s="17">
        <v>0</v>
      </c>
      <c r="AJ1450" s="17">
        <v>0</v>
      </c>
      <c r="AL1450" s="17">
        <v>0</v>
      </c>
      <c r="AN1450" s="17">
        <v>0</v>
      </c>
      <c r="AP1450" s="172">
        <v>0</v>
      </c>
      <c r="AR1450" s="17">
        <v>188287</v>
      </c>
      <c r="AT1450" s="17">
        <v>0</v>
      </c>
      <c r="AV1450" s="185">
        <v>0</v>
      </c>
      <c r="AW1450" s="1" t="s">
        <v>5655</v>
      </c>
      <c r="AX1450" s="1" t="str">
        <f t="shared" si="22"/>
        <v>No</v>
      </c>
    </row>
    <row r="1451" spans="1:50" x14ac:dyDescent="0.2">
      <c r="A1451" s="1" t="s">
        <v>6132</v>
      </c>
      <c r="B1451" s="1" t="s">
        <v>206</v>
      </c>
      <c r="C1451" s="1" t="s">
        <v>89</v>
      </c>
      <c r="D1451" s="174">
        <v>6015</v>
      </c>
      <c r="E1451" s="177">
        <v>60015</v>
      </c>
      <c r="F1451" s="1" t="s">
        <v>194</v>
      </c>
      <c r="G1451" s="1" t="s">
        <v>5273</v>
      </c>
      <c r="H1451" s="17">
        <v>54770</v>
      </c>
      <c r="I1451" s="12">
        <v>28</v>
      </c>
      <c r="J1451" s="1" t="s">
        <v>22</v>
      </c>
      <c r="K1451" s="1" t="s">
        <v>8</v>
      </c>
      <c r="L1451" s="4">
        <v>8</v>
      </c>
      <c r="N1451" s="186">
        <v>0</v>
      </c>
      <c r="P1451" s="14">
        <v>22.199100000000001</v>
      </c>
      <c r="R1451" s="14">
        <v>0</v>
      </c>
      <c r="T1451" s="14">
        <v>17.772600000000001</v>
      </c>
      <c r="V1451" s="17">
        <v>0</v>
      </c>
      <c r="X1451" s="17">
        <v>0</v>
      </c>
      <c r="Z1451" s="17">
        <v>220592</v>
      </c>
      <c r="AB1451" s="17">
        <v>0</v>
      </c>
      <c r="AD1451" s="17">
        <v>0</v>
      </c>
      <c r="AF1451" s="17">
        <v>9937</v>
      </c>
      <c r="AH1451" s="17">
        <v>0</v>
      </c>
      <c r="AJ1451" s="17">
        <v>0</v>
      </c>
      <c r="AL1451" s="17">
        <v>0</v>
      </c>
      <c r="AN1451" s="17">
        <v>0</v>
      </c>
      <c r="AP1451" s="172">
        <v>0</v>
      </c>
      <c r="AR1451" s="17">
        <v>176606</v>
      </c>
      <c r="AT1451" s="17">
        <v>0</v>
      </c>
      <c r="AV1451" s="185">
        <v>0</v>
      </c>
      <c r="AW1451" s="1" t="s">
        <v>5655</v>
      </c>
      <c r="AX1451" s="1" t="str">
        <f t="shared" si="22"/>
        <v>No</v>
      </c>
    </row>
    <row r="1452" spans="1:50" x14ac:dyDescent="0.2">
      <c r="A1452" s="1" t="s">
        <v>1105</v>
      </c>
      <c r="B1452" s="1" t="s">
        <v>1071</v>
      </c>
      <c r="C1452" s="1" t="s">
        <v>88</v>
      </c>
      <c r="D1452" s="174">
        <v>4178</v>
      </c>
      <c r="E1452" s="177">
        <v>40178</v>
      </c>
      <c r="F1452" s="1" t="s">
        <v>239</v>
      </c>
      <c r="G1452" s="1" t="s">
        <v>192</v>
      </c>
      <c r="H1452" s="17">
        <v>969587</v>
      </c>
      <c r="I1452" s="12">
        <v>28</v>
      </c>
      <c r="J1452" s="1" t="s">
        <v>13</v>
      </c>
      <c r="K1452" s="1" t="s">
        <v>8</v>
      </c>
      <c r="L1452" s="4">
        <v>28</v>
      </c>
      <c r="N1452" s="186">
        <v>0</v>
      </c>
      <c r="P1452" s="14">
        <v>39.4343</v>
      </c>
      <c r="R1452" s="14">
        <v>41.414900000000003</v>
      </c>
      <c r="T1452" s="14">
        <v>8.0327000000000002</v>
      </c>
      <c r="V1452" s="17">
        <v>0</v>
      </c>
      <c r="X1452" s="17">
        <v>526330</v>
      </c>
      <c r="Z1452" s="17">
        <v>526330</v>
      </c>
      <c r="AB1452" s="17">
        <v>0</v>
      </c>
      <c r="AD1452" s="17">
        <v>13347</v>
      </c>
      <c r="AF1452" s="17">
        <v>13347</v>
      </c>
      <c r="AH1452" s="17">
        <v>0</v>
      </c>
      <c r="AJ1452" s="17">
        <v>0</v>
      </c>
      <c r="AL1452" s="17">
        <v>0</v>
      </c>
      <c r="AN1452" s="17">
        <v>0</v>
      </c>
      <c r="AP1452" s="172">
        <v>0</v>
      </c>
      <c r="AR1452" s="17">
        <v>107212</v>
      </c>
      <c r="AT1452" s="17">
        <v>4440169</v>
      </c>
      <c r="AV1452" s="185">
        <v>0</v>
      </c>
      <c r="AW1452" s="1" t="s">
        <v>5655</v>
      </c>
      <c r="AX1452" s="1" t="str">
        <f t="shared" si="22"/>
        <v>No</v>
      </c>
    </row>
    <row r="1453" spans="1:50" x14ac:dyDescent="0.2">
      <c r="A1453" s="1" t="s">
        <v>6131</v>
      </c>
      <c r="B1453" s="1" t="s">
        <v>724</v>
      </c>
      <c r="C1453" s="1" t="s">
        <v>62</v>
      </c>
      <c r="D1453" s="174">
        <v>4096</v>
      </c>
      <c r="E1453" s="177">
        <v>40096</v>
      </c>
      <c r="F1453" s="1" t="s">
        <v>194</v>
      </c>
      <c r="G1453" s="1" t="s">
        <v>5273</v>
      </c>
      <c r="H1453" s="17">
        <v>68243</v>
      </c>
      <c r="I1453" s="12">
        <v>28</v>
      </c>
      <c r="J1453" s="1" t="s">
        <v>11</v>
      </c>
      <c r="K1453" s="1" t="s">
        <v>12</v>
      </c>
      <c r="L1453" s="4">
        <v>7</v>
      </c>
      <c r="N1453" s="186">
        <v>0</v>
      </c>
      <c r="P1453" s="14">
        <v>15.500299999999999</v>
      </c>
      <c r="R1453" s="14">
        <v>0</v>
      </c>
      <c r="T1453" s="14">
        <v>11.9232</v>
      </c>
      <c r="V1453" s="17">
        <v>0</v>
      </c>
      <c r="X1453" s="17">
        <v>0</v>
      </c>
      <c r="Z1453" s="17">
        <v>334806</v>
      </c>
      <c r="AB1453" s="17">
        <v>0</v>
      </c>
      <c r="AD1453" s="17">
        <v>0</v>
      </c>
      <c r="AF1453" s="17">
        <v>21600</v>
      </c>
      <c r="AH1453" s="17">
        <v>0</v>
      </c>
      <c r="AJ1453" s="17">
        <v>0</v>
      </c>
      <c r="AL1453" s="17">
        <v>0</v>
      </c>
      <c r="AN1453" s="17">
        <v>0</v>
      </c>
      <c r="AP1453" s="172">
        <v>0</v>
      </c>
      <c r="AR1453" s="17">
        <v>257541</v>
      </c>
      <c r="AT1453" s="17">
        <v>0</v>
      </c>
      <c r="AV1453" s="185">
        <v>0</v>
      </c>
      <c r="AW1453" s="1" t="s">
        <v>5655</v>
      </c>
      <c r="AX1453" s="1" t="str">
        <f t="shared" si="22"/>
        <v>No</v>
      </c>
    </row>
    <row r="1454" spans="1:50" x14ac:dyDescent="0.2">
      <c r="A1454" s="1" t="s">
        <v>248</v>
      </c>
      <c r="B1454" s="1" t="s">
        <v>6125</v>
      </c>
      <c r="C1454" s="1" t="s">
        <v>53</v>
      </c>
      <c r="D1454" s="174">
        <v>3088</v>
      </c>
      <c r="E1454" s="177">
        <v>30088</v>
      </c>
      <c r="F1454" s="1" t="s">
        <v>194</v>
      </c>
      <c r="G1454" s="1" t="s">
        <v>192</v>
      </c>
      <c r="H1454" s="17">
        <v>109919</v>
      </c>
      <c r="I1454" s="12">
        <v>28</v>
      </c>
      <c r="J1454" s="1" t="s">
        <v>10</v>
      </c>
      <c r="K1454" s="1" t="s">
        <v>12</v>
      </c>
      <c r="L1454" s="4">
        <v>12</v>
      </c>
      <c r="N1454" s="186">
        <v>0</v>
      </c>
      <c r="P1454" s="14">
        <v>12.1325</v>
      </c>
      <c r="R1454" s="14">
        <v>7.3560999999999996</v>
      </c>
      <c r="T1454" s="14">
        <v>1.5412999999999999</v>
      </c>
      <c r="V1454" s="17">
        <v>0</v>
      </c>
      <c r="X1454" s="17">
        <v>387271</v>
      </c>
      <c r="Z1454" s="17">
        <v>331326</v>
      </c>
      <c r="AB1454" s="17">
        <v>55945</v>
      </c>
      <c r="AD1454" s="17">
        <v>30205</v>
      </c>
      <c r="AF1454" s="17">
        <v>27309</v>
      </c>
      <c r="AH1454" s="17">
        <v>2896</v>
      </c>
      <c r="AJ1454" s="17">
        <v>0</v>
      </c>
      <c r="AL1454" s="17">
        <v>0</v>
      </c>
      <c r="AN1454" s="17">
        <v>0</v>
      </c>
      <c r="AP1454" s="172">
        <v>0</v>
      </c>
      <c r="AR1454" s="17">
        <v>42092</v>
      </c>
      <c r="AT1454" s="17">
        <v>309633</v>
      </c>
      <c r="AV1454" s="185">
        <v>0</v>
      </c>
      <c r="AW1454" s="1" t="s">
        <v>5655</v>
      </c>
      <c r="AX1454" s="1" t="str">
        <f t="shared" si="22"/>
        <v>No</v>
      </c>
    </row>
    <row r="1455" spans="1:50" x14ac:dyDescent="0.2">
      <c r="A1455" s="1" t="s">
        <v>6129</v>
      </c>
      <c r="B1455" s="1" t="s">
        <v>542</v>
      </c>
      <c r="C1455" s="1" t="s">
        <v>46</v>
      </c>
      <c r="D1455" s="174">
        <v>5209</v>
      </c>
      <c r="E1455" s="177">
        <v>50209</v>
      </c>
      <c r="F1455" s="1" t="s">
        <v>196</v>
      </c>
      <c r="G1455" s="1" t="s">
        <v>192</v>
      </c>
      <c r="H1455" s="17">
        <v>1487483</v>
      </c>
      <c r="I1455" s="12">
        <v>28</v>
      </c>
      <c r="J1455" s="1" t="s">
        <v>13</v>
      </c>
      <c r="K1455" s="1" t="s">
        <v>12</v>
      </c>
      <c r="L1455" s="4">
        <v>25</v>
      </c>
      <c r="N1455" s="186">
        <v>0</v>
      </c>
      <c r="P1455" s="14">
        <v>38.245199999999997</v>
      </c>
      <c r="R1455" s="14">
        <v>32.212000000000003</v>
      </c>
      <c r="T1455" s="14">
        <v>8.4296000000000006</v>
      </c>
      <c r="V1455" s="17">
        <v>0</v>
      </c>
      <c r="X1455" s="17">
        <v>345354</v>
      </c>
      <c r="Z1455" s="17">
        <v>345354</v>
      </c>
      <c r="AB1455" s="17">
        <v>0</v>
      </c>
      <c r="AD1455" s="17">
        <v>9030</v>
      </c>
      <c r="AF1455" s="17">
        <v>9030</v>
      </c>
      <c r="AH1455" s="17">
        <v>0</v>
      </c>
      <c r="AJ1455" s="17">
        <v>0</v>
      </c>
      <c r="AL1455" s="17">
        <v>0</v>
      </c>
      <c r="AN1455" s="17">
        <v>0</v>
      </c>
      <c r="AP1455" s="172">
        <v>0</v>
      </c>
      <c r="AR1455" s="17">
        <v>76119</v>
      </c>
      <c r="AT1455" s="17">
        <v>2451948</v>
      </c>
      <c r="AV1455" s="185">
        <v>0</v>
      </c>
      <c r="AW1455" s="1" t="s">
        <v>5655</v>
      </c>
      <c r="AX1455" s="1" t="str">
        <f t="shared" si="22"/>
        <v>No</v>
      </c>
    </row>
    <row r="1456" spans="1:50" x14ac:dyDescent="0.2">
      <c r="A1456" s="1" t="s">
        <v>6134</v>
      </c>
      <c r="B1456" s="1" t="s">
        <v>5412</v>
      </c>
      <c r="C1456" s="1" t="s">
        <v>1</v>
      </c>
      <c r="D1456" s="174">
        <v>22</v>
      </c>
      <c r="E1456" s="177">
        <v>22</v>
      </c>
      <c r="F1456" s="1" t="s">
        <v>194</v>
      </c>
      <c r="G1456" s="1" t="s">
        <v>5273</v>
      </c>
      <c r="H1456" s="17">
        <v>69809</v>
      </c>
      <c r="I1456" s="12">
        <v>28</v>
      </c>
      <c r="J1456" s="1" t="s">
        <v>10</v>
      </c>
      <c r="K1456" s="1" t="s">
        <v>8</v>
      </c>
      <c r="L1456" s="4">
        <v>17</v>
      </c>
      <c r="N1456" s="186">
        <v>0</v>
      </c>
      <c r="P1456" s="14">
        <v>13.6372</v>
      </c>
      <c r="R1456" s="14">
        <v>0</v>
      </c>
      <c r="T1456" s="14">
        <v>2.5093999999999999</v>
      </c>
      <c r="V1456" s="17">
        <v>0</v>
      </c>
      <c r="X1456" s="17">
        <v>0</v>
      </c>
      <c r="Z1456" s="17">
        <v>417775</v>
      </c>
      <c r="AB1456" s="17">
        <v>0</v>
      </c>
      <c r="AD1456" s="17">
        <v>0</v>
      </c>
      <c r="AF1456" s="17">
        <v>30635</v>
      </c>
      <c r="AH1456" s="17">
        <v>0</v>
      </c>
      <c r="AJ1456" s="17">
        <v>0</v>
      </c>
      <c r="AL1456" s="17">
        <v>0</v>
      </c>
      <c r="AN1456" s="17">
        <v>0</v>
      </c>
      <c r="AP1456" s="172">
        <v>0</v>
      </c>
      <c r="AR1456" s="17">
        <v>76876</v>
      </c>
      <c r="AT1456" s="17">
        <v>0</v>
      </c>
      <c r="AV1456" s="185">
        <v>0</v>
      </c>
      <c r="AW1456" s="1" t="s">
        <v>5655</v>
      </c>
      <c r="AX1456" s="1" t="str">
        <f t="shared" si="22"/>
        <v>No</v>
      </c>
    </row>
    <row r="1457" spans="1:50" x14ac:dyDescent="0.2">
      <c r="A1457" s="1" t="s">
        <v>6128</v>
      </c>
      <c r="B1457" s="1" t="s">
        <v>375</v>
      </c>
      <c r="C1457" s="1" t="s">
        <v>54</v>
      </c>
      <c r="D1457" s="174">
        <v>1096</v>
      </c>
      <c r="E1457" s="177">
        <v>10096</v>
      </c>
      <c r="F1457" s="1" t="s">
        <v>194</v>
      </c>
      <c r="G1457" s="1" t="s">
        <v>5273</v>
      </c>
      <c r="H1457" s="17">
        <v>61210</v>
      </c>
      <c r="I1457" s="12">
        <v>28</v>
      </c>
      <c r="J1457" s="1" t="s">
        <v>11</v>
      </c>
      <c r="K1457" s="1" t="s">
        <v>8</v>
      </c>
      <c r="L1457" s="4">
        <v>14</v>
      </c>
      <c r="N1457" s="186">
        <v>0</v>
      </c>
      <c r="P1457" s="14">
        <v>12.9903</v>
      </c>
      <c r="R1457" s="14">
        <v>0</v>
      </c>
      <c r="T1457" s="14">
        <v>17.2944</v>
      </c>
      <c r="V1457" s="17">
        <v>0</v>
      </c>
      <c r="X1457" s="17">
        <v>0</v>
      </c>
      <c r="Z1457" s="17">
        <v>594879</v>
      </c>
      <c r="AB1457" s="17">
        <v>0</v>
      </c>
      <c r="AD1457" s="17">
        <v>0</v>
      </c>
      <c r="AF1457" s="17">
        <v>45794</v>
      </c>
      <c r="AH1457" s="17">
        <v>0</v>
      </c>
      <c r="AJ1457" s="17">
        <v>0</v>
      </c>
      <c r="AL1457" s="17">
        <v>0</v>
      </c>
      <c r="AN1457" s="17">
        <v>0</v>
      </c>
      <c r="AP1457" s="172">
        <v>0</v>
      </c>
      <c r="AR1457" s="17">
        <v>791981</v>
      </c>
      <c r="AT1457" s="17">
        <v>0</v>
      </c>
      <c r="AV1457" s="185">
        <v>0</v>
      </c>
      <c r="AW1457" s="1" t="s">
        <v>5655</v>
      </c>
      <c r="AX1457" s="1" t="str">
        <f t="shared" si="22"/>
        <v>No</v>
      </c>
    </row>
    <row r="1458" spans="1:50" x14ac:dyDescent="0.2">
      <c r="A1458" s="1" t="s">
        <v>1236</v>
      </c>
      <c r="B1458" s="1" t="s">
        <v>1237</v>
      </c>
      <c r="C1458" s="1" t="s">
        <v>20</v>
      </c>
      <c r="D1458" s="174">
        <v>9226</v>
      </c>
      <c r="E1458" s="177">
        <v>90226</v>
      </c>
      <c r="F1458" s="1" t="s">
        <v>196</v>
      </c>
      <c r="G1458" s="1" t="s">
        <v>192</v>
      </c>
      <c r="H1458" s="17">
        <v>107672</v>
      </c>
      <c r="I1458" s="12">
        <v>28</v>
      </c>
      <c r="J1458" s="1" t="s">
        <v>10</v>
      </c>
      <c r="K1458" s="1" t="s">
        <v>12</v>
      </c>
      <c r="L1458" s="4">
        <v>10</v>
      </c>
      <c r="N1458" s="186">
        <v>0</v>
      </c>
      <c r="P1458" s="14">
        <v>22.666399999999999</v>
      </c>
      <c r="R1458" s="14">
        <v>30.615300000000001</v>
      </c>
      <c r="T1458" s="14">
        <v>2.1025</v>
      </c>
      <c r="V1458" s="17">
        <v>0</v>
      </c>
      <c r="X1458" s="17">
        <v>452910</v>
      </c>
      <c r="Z1458" s="17">
        <v>405185</v>
      </c>
      <c r="AB1458" s="17">
        <v>47725</v>
      </c>
      <c r="AD1458" s="17">
        <v>25254</v>
      </c>
      <c r="AF1458" s="17">
        <v>17876</v>
      </c>
      <c r="AH1458" s="17">
        <v>7378</v>
      </c>
      <c r="AJ1458" s="17">
        <v>0</v>
      </c>
      <c r="AL1458" s="17">
        <v>0</v>
      </c>
      <c r="AN1458" s="17">
        <v>0</v>
      </c>
      <c r="AP1458" s="172">
        <v>0</v>
      </c>
      <c r="AR1458" s="17">
        <v>37585</v>
      </c>
      <c r="AT1458" s="17">
        <v>1150676</v>
      </c>
      <c r="AV1458" s="185">
        <v>0</v>
      </c>
      <c r="AW1458" s="1" t="s">
        <v>5655</v>
      </c>
      <c r="AX1458" s="1" t="str">
        <f t="shared" si="22"/>
        <v>No</v>
      </c>
    </row>
    <row r="1459" spans="1:50" x14ac:dyDescent="0.2">
      <c r="A1459" s="1" t="s">
        <v>6133</v>
      </c>
      <c r="B1459" s="1" t="s">
        <v>915</v>
      </c>
      <c r="C1459" s="1" t="s">
        <v>79</v>
      </c>
      <c r="D1459" s="174">
        <v>6096</v>
      </c>
      <c r="E1459" s="177">
        <v>60096</v>
      </c>
      <c r="F1459" s="1" t="s">
        <v>17</v>
      </c>
      <c r="G1459" s="1" t="s">
        <v>5273</v>
      </c>
      <c r="H1459" s="17">
        <v>103898</v>
      </c>
      <c r="I1459" s="12">
        <v>28</v>
      </c>
      <c r="J1459" s="1" t="s">
        <v>10</v>
      </c>
      <c r="K1459" s="1" t="s">
        <v>8</v>
      </c>
      <c r="L1459" s="4">
        <v>11</v>
      </c>
      <c r="N1459" s="186">
        <v>0</v>
      </c>
      <c r="P1459" s="14">
        <v>10.9321</v>
      </c>
      <c r="R1459" s="14">
        <v>0</v>
      </c>
      <c r="T1459" s="14">
        <v>1.7630999999999999</v>
      </c>
      <c r="V1459" s="17">
        <v>0</v>
      </c>
      <c r="X1459" s="17">
        <v>0</v>
      </c>
      <c r="Z1459" s="17">
        <v>210771</v>
      </c>
      <c r="AB1459" s="17">
        <v>0</v>
      </c>
      <c r="AD1459" s="17">
        <v>0</v>
      </c>
      <c r="AF1459" s="17">
        <v>19280</v>
      </c>
      <c r="AH1459" s="17">
        <v>0</v>
      </c>
      <c r="AJ1459" s="17">
        <v>0</v>
      </c>
      <c r="AL1459" s="17">
        <v>0</v>
      </c>
      <c r="AN1459" s="17">
        <v>0</v>
      </c>
      <c r="AP1459" s="172">
        <v>0</v>
      </c>
      <c r="AR1459" s="17">
        <v>33993</v>
      </c>
      <c r="AT1459" s="17">
        <v>0</v>
      </c>
      <c r="AV1459" s="185">
        <v>0</v>
      </c>
      <c r="AW1459" s="1" t="s">
        <v>5655</v>
      </c>
      <c r="AX1459" s="1" t="str">
        <f t="shared" si="22"/>
        <v>No</v>
      </c>
    </row>
    <row r="1460" spans="1:50" x14ac:dyDescent="0.2">
      <c r="A1460" s="1" t="s">
        <v>413</v>
      </c>
      <c r="B1460" s="1" t="s">
        <v>414</v>
      </c>
      <c r="C1460" s="1" t="s">
        <v>83</v>
      </c>
      <c r="D1460" s="174">
        <v>4112</v>
      </c>
      <c r="E1460" s="177">
        <v>40112</v>
      </c>
      <c r="F1460" s="1" t="s">
        <v>194</v>
      </c>
      <c r="G1460" s="1" t="s">
        <v>5273</v>
      </c>
      <c r="H1460" s="17">
        <v>2148346</v>
      </c>
      <c r="I1460" s="12">
        <v>28</v>
      </c>
      <c r="J1460" s="1" t="s">
        <v>11</v>
      </c>
      <c r="K1460" s="1" t="s">
        <v>8</v>
      </c>
      <c r="L1460" s="4">
        <v>28</v>
      </c>
      <c r="N1460" s="186">
        <v>0</v>
      </c>
      <c r="P1460" s="14">
        <v>9.2303999999999995</v>
      </c>
      <c r="R1460" s="14">
        <v>0</v>
      </c>
      <c r="T1460" s="14">
        <v>28.123799999999999</v>
      </c>
      <c r="V1460" s="17">
        <v>0</v>
      </c>
      <c r="X1460" s="17">
        <v>0</v>
      </c>
      <c r="Z1460" s="17">
        <v>132622</v>
      </c>
      <c r="AB1460" s="17">
        <v>0</v>
      </c>
      <c r="AD1460" s="17">
        <v>0</v>
      </c>
      <c r="AF1460" s="17">
        <v>14368</v>
      </c>
      <c r="AH1460" s="17">
        <v>0</v>
      </c>
      <c r="AJ1460" s="17">
        <v>0</v>
      </c>
      <c r="AL1460" s="17">
        <v>0</v>
      </c>
      <c r="AN1460" s="17">
        <v>0</v>
      </c>
      <c r="AP1460" s="172">
        <v>0</v>
      </c>
      <c r="AR1460" s="17">
        <v>404083</v>
      </c>
      <c r="AT1460" s="17">
        <v>0</v>
      </c>
      <c r="AV1460" s="185">
        <v>0</v>
      </c>
      <c r="AW1460" s="1" t="s">
        <v>5655</v>
      </c>
      <c r="AX1460" s="1" t="str">
        <f t="shared" si="22"/>
        <v>No</v>
      </c>
    </row>
    <row r="1461" spans="1:50" x14ac:dyDescent="0.2">
      <c r="A1461" s="1" t="s">
        <v>6123</v>
      </c>
      <c r="B1461" s="1" t="s">
        <v>885</v>
      </c>
      <c r="C1461" s="1" t="s">
        <v>37</v>
      </c>
      <c r="D1461" s="174">
        <v>4129</v>
      </c>
      <c r="E1461" s="177">
        <v>40129</v>
      </c>
      <c r="F1461" s="1" t="s">
        <v>194</v>
      </c>
      <c r="G1461" s="1" t="s">
        <v>192</v>
      </c>
      <c r="H1461" s="17">
        <v>169541</v>
      </c>
      <c r="I1461" s="12">
        <v>28</v>
      </c>
      <c r="J1461" s="1" t="s">
        <v>13</v>
      </c>
      <c r="K1461" s="1" t="s">
        <v>8</v>
      </c>
      <c r="L1461" s="4">
        <v>6</v>
      </c>
      <c r="N1461" s="186">
        <v>0</v>
      </c>
      <c r="P1461" s="14">
        <v>15.6441</v>
      </c>
      <c r="R1461" s="14">
        <v>18.314299999999999</v>
      </c>
      <c r="T1461" s="14">
        <v>2.2692999999999999</v>
      </c>
      <c r="V1461" s="17">
        <v>0</v>
      </c>
      <c r="X1461" s="17">
        <v>46244</v>
      </c>
      <c r="Z1461" s="17">
        <v>46244</v>
      </c>
      <c r="AB1461" s="17">
        <v>0</v>
      </c>
      <c r="AD1461" s="17">
        <v>2956</v>
      </c>
      <c r="AF1461" s="17">
        <v>2956</v>
      </c>
      <c r="AH1461" s="17">
        <v>0</v>
      </c>
      <c r="AJ1461" s="17">
        <v>0</v>
      </c>
      <c r="AL1461" s="17">
        <v>0</v>
      </c>
      <c r="AN1461" s="17">
        <v>0</v>
      </c>
      <c r="AP1461" s="172">
        <v>0</v>
      </c>
      <c r="AR1461" s="17">
        <v>6708</v>
      </c>
      <c r="AT1461" s="17">
        <v>122852</v>
      </c>
      <c r="AV1461" s="185">
        <v>0</v>
      </c>
      <c r="AW1461" s="1" t="s">
        <v>5655</v>
      </c>
      <c r="AX1461" s="1" t="str">
        <f t="shared" si="22"/>
        <v>No</v>
      </c>
    </row>
    <row r="1462" spans="1:50" x14ac:dyDescent="0.2">
      <c r="A1462" s="1" t="s">
        <v>6146</v>
      </c>
      <c r="B1462" s="1" t="s">
        <v>411</v>
      </c>
      <c r="C1462" s="1" t="s">
        <v>20</v>
      </c>
      <c r="D1462" s="174">
        <v>9086</v>
      </c>
      <c r="E1462" s="177">
        <v>90086</v>
      </c>
      <c r="F1462" s="1" t="s">
        <v>194</v>
      </c>
      <c r="G1462" s="1" t="s">
        <v>192</v>
      </c>
      <c r="H1462" s="17">
        <v>1932666</v>
      </c>
      <c r="I1462" s="12">
        <v>27</v>
      </c>
      <c r="J1462" s="1" t="s">
        <v>10</v>
      </c>
      <c r="K1462" s="1" t="s">
        <v>8</v>
      </c>
      <c r="L1462" s="4">
        <v>27</v>
      </c>
      <c r="N1462" s="186">
        <v>0</v>
      </c>
      <c r="P1462" s="14">
        <v>13.526999999999999</v>
      </c>
      <c r="R1462" s="14">
        <v>7.6268000000000002</v>
      </c>
      <c r="T1462" s="14">
        <v>3.3769</v>
      </c>
      <c r="V1462" s="17">
        <v>0</v>
      </c>
      <c r="X1462" s="17">
        <v>697437</v>
      </c>
      <c r="Z1462" s="17">
        <v>615113</v>
      </c>
      <c r="AB1462" s="17">
        <v>82324</v>
      </c>
      <c r="AD1462" s="17">
        <v>61827</v>
      </c>
      <c r="AF1462" s="17">
        <v>45473</v>
      </c>
      <c r="AH1462" s="17">
        <v>16354</v>
      </c>
      <c r="AJ1462" s="17">
        <v>0</v>
      </c>
      <c r="AL1462" s="17">
        <v>0</v>
      </c>
      <c r="AN1462" s="17">
        <v>0</v>
      </c>
      <c r="AP1462" s="172">
        <v>0</v>
      </c>
      <c r="AR1462" s="17">
        <v>153559</v>
      </c>
      <c r="AT1462" s="17">
        <v>1171169</v>
      </c>
      <c r="AV1462" s="185">
        <v>0</v>
      </c>
      <c r="AW1462" s="1" t="s">
        <v>5655</v>
      </c>
      <c r="AX1462" s="1" t="str">
        <f t="shared" si="22"/>
        <v>No</v>
      </c>
    </row>
    <row r="1463" spans="1:50" x14ac:dyDescent="0.2">
      <c r="A1463" s="1" t="s">
        <v>6145</v>
      </c>
      <c r="B1463" s="1" t="s">
        <v>1693</v>
      </c>
      <c r="C1463" s="1" t="s">
        <v>81</v>
      </c>
      <c r="D1463" s="174" t="s">
        <v>1694</v>
      </c>
      <c r="E1463" s="177">
        <v>30141</v>
      </c>
      <c r="F1463" s="1" t="s">
        <v>196</v>
      </c>
      <c r="G1463" s="1" t="s">
        <v>5273</v>
      </c>
      <c r="H1463" s="17">
        <v>1733853</v>
      </c>
      <c r="I1463" s="12">
        <v>27</v>
      </c>
      <c r="J1463" s="1" t="s">
        <v>11</v>
      </c>
      <c r="K1463" s="1" t="s">
        <v>12</v>
      </c>
      <c r="L1463" s="4">
        <v>7</v>
      </c>
      <c r="N1463" s="186">
        <v>0</v>
      </c>
      <c r="P1463" s="14">
        <v>12.672599999999999</v>
      </c>
      <c r="R1463" s="14">
        <v>0</v>
      </c>
      <c r="T1463" s="14">
        <v>13.2767</v>
      </c>
      <c r="V1463" s="17">
        <v>0</v>
      </c>
      <c r="X1463" s="17">
        <v>0</v>
      </c>
      <c r="Z1463" s="17">
        <v>176834</v>
      </c>
      <c r="AB1463" s="17">
        <v>0</v>
      </c>
      <c r="AD1463" s="17">
        <v>0</v>
      </c>
      <c r="AF1463" s="17">
        <v>13954</v>
      </c>
      <c r="AH1463" s="17">
        <v>0</v>
      </c>
      <c r="AJ1463" s="17">
        <v>0</v>
      </c>
      <c r="AL1463" s="17">
        <v>0</v>
      </c>
      <c r="AN1463" s="17">
        <v>0</v>
      </c>
      <c r="AP1463" s="172">
        <v>0</v>
      </c>
      <c r="AR1463" s="17">
        <v>185263</v>
      </c>
      <c r="AT1463" s="17">
        <v>0</v>
      </c>
      <c r="AV1463" s="185">
        <v>0</v>
      </c>
      <c r="AW1463" s="1" t="s">
        <v>5655</v>
      </c>
      <c r="AX1463" s="1" t="str">
        <f t="shared" si="22"/>
        <v>No</v>
      </c>
    </row>
    <row r="1464" spans="1:50" x14ac:dyDescent="0.2">
      <c r="A1464" s="1" t="s">
        <v>4941</v>
      </c>
      <c r="B1464" s="1" t="s">
        <v>4942</v>
      </c>
      <c r="C1464" s="1" t="s">
        <v>94</v>
      </c>
      <c r="D1464" s="174" t="s">
        <v>4943</v>
      </c>
      <c r="E1464" s="177" t="s">
        <v>4944</v>
      </c>
      <c r="F1464" s="1" t="s">
        <v>242</v>
      </c>
      <c r="G1464" s="1" t="s">
        <v>229</v>
      </c>
      <c r="H1464" s="17">
        <v>0</v>
      </c>
      <c r="I1464" s="12">
        <v>27</v>
      </c>
      <c r="J1464" s="1" t="s">
        <v>22</v>
      </c>
      <c r="K1464" s="1" t="s">
        <v>8</v>
      </c>
      <c r="L1464" s="4">
        <v>6</v>
      </c>
      <c r="N1464" s="186">
        <v>0</v>
      </c>
      <c r="P1464" s="14">
        <v>23.451499999999999</v>
      </c>
      <c r="R1464" s="14">
        <v>0</v>
      </c>
      <c r="T1464" s="14">
        <v>1.2070000000000001</v>
      </c>
      <c r="V1464" s="17">
        <v>0</v>
      </c>
      <c r="X1464" s="17">
        <v>0</v>
      </c>
      <c r="Z1464" s="17">
        <v>272671</v>
      </c>
      <c r="AB1464" s="17">
        <v>0</v>
      </c>
      <c r="AD1464" s="17">
        <v>0</v>
      </c>
      <c r="AF1464" s="17">
        <v>11627</v>
      </c>
      <c r="AH1464" s="17">
        <v>0</v>
      </c>
      <c r="AJ1464" s="17">
        <v>0</v>
      </c>
      <c r="AL1464" s="17">
        <v>0</v>
      </c>
      <c r="AN1464" s="17">
        <v>0</v>
      </c>
      <c r="AP1464" s="172">
        <v>0</v>
      </c>
      <c r="AR1464" s="17">
        <v>14034</v>
      </c>
      <c r="AT1464" s="17">
        <v>0</v>
      </c>
      <c r="AV1464" s="185">
        <v>0</v>
      </c>
      <c r="AW1464" s="1" t="s">
        <v>5655</v>
      </c>
      <c r="AX1464" s="1" t="str">
        <f t="shared" si="22"/>
        <v>No</v>
      </c>
    </row>
    <row r="1465" spans="1:50" x14ac:dyDescent="0.2">
      <c r="A1465" s="1" t="s">
        <v>6138</v>
      </c>
      <c r="B1465" s="1" t="s">
        <v>637</v>
      </c>
      <c r="C1465" s="1" t="s">
        <v>14</v>
      </c>
      <c r="D1465" s="174">
        <v>4044</v>
      </c>
      <c r="E1465" s="177">
        <v>40044</v>
      </c>
      <c r="F1465" s="1" t="s">
        <v>194</v>
      </c>
      <c r="G1465" s="1" t="s">
        <v>192</v>
      </c>
      <c r="H1465" s="17">
        <v>263907</v>
      </c>
      <c r="I1465" s="12">
        <v>27</v>
      </c>
      <c r="J1465" s="1" t="s">
        <v>10</v>
      </c>
      <c r="K1465" s="1" t="s">
        <v>8</v>
      </c>
      <c r="L1465" s="4">
        <v>8</v>
      </c>
      <c r="N1465" s="186">
        <v>0</v>
      </c>
      <c r="P1465" s="14">
        <v>13.5953</v>
      </c>
      <c r="R1465" s="14">
        <v>8.7948000000000004</v>
      </c>
      <c r="T1465" s="14">
        <v>1.5827</v>
      </c>
      <c r="V1465" s="17">
        <v>0</v>
      </c>
      <c r="X1465" s="17">
        <v>264097</v>
      </c>
      <c r="Z1465" s="17">
        <v>235348</v>
      </c>
      <c r="AB1465" s="17">
        <v>28749</v>
      </c>
      <c r="AD1465" s="17">
        <v>20206</v>
      </c>
      <c r="AF1465" s="17">
        <v>17311</v>
      </c>
      <c r="AH1465" s="17">
        <v>2895</v>
      </c>
      <c r="AJ1465" s="17">
        <v>0</v>
      </c>
      <c r="AL1465" s="17">
        <v>0</v>
      </c>
      <c r="AN1465" s="17">
        <v>0</v>
      </c>
      <c r="AP1465" s="172">
        <v>0</v>
      </c>
      <c r="AR1465" s="17">
        <v>27398</v>
      </c>
      <c r="AT1465" s="17">
        <v>240960</v>
      </c>
      <c r="AV1465" s="185">
        <v>0</v>
      </c>
      <c r="AW1465" s="1" t="s">
        <v>5655</v>
      </c>
      <c r="AX1465" s="1" t="str">
        <f t="shared" si="22"/>
        <v>No</v>
      </c>
    </row>
    <row r="1466" spans="1:50" x14ac:dyDescent="0.2">
      <c r="A1466" s="1" t="s">
        <v>1206</v>
      </c>
      <c r="B1466" s="1" t="s">
        <v>349</v>
      </c>
      <c r="C1466" s="1" t="s">
        <v>77</v>
      </c>
      <c r="D1466" s="174">
        <v>5191</v>
      </c>
      <c r="E1466" s="177">
        <v>50191</v>
      </c>
      <c r="F1466" s="1" t="s">
        <v>260</v>
      </c>
      <c r="G1466" s="1" t="s">
        <v>192</v>
      </c>
      <c r="H1466" s="17">
        <v>1368035</v>
      </c>
      <c r="I1466" s="12">
        <v>27</v>
      </c>
      <c r="J1466" s="1" t="s">
        <v>13</v>
      </c>
      <c r="K1466" s="1" t="s">
        <v>12</v>
      </c>
      <c r="L1466" s="4">
        <v>27</v>
      </c>
      <c r="N1466" s="186">
        <v>0</v>
      </c>
      <c r="P1466" s="14">
        <v>45.599400000000003</v>
      </c>
      <c r="R1466" s="14">
        <v>45.852499999999999</v>
      </c>
      <c r="T1466" s="14">
        <v>4.9396000000000004</v>
      </c>
      <c r="V1466" s="17">
        <v>0</v>
      </c>
      <c r="X1466" s="17">
        <v>637024</v>
      </c>
      <c r="Z1466" s="17">
        <v>637024</v>
      </c>
      <c r="AB1466" s="17">
        <v>0</v>
      </c>
      <c r="AD1466" s="17">
        <v>13970</v>
      </c>
      <c r="AF1466" s="17">
        <v>13970</v>
      </c>
      <c r="AH1466" s="17">
        <v>0</v>
      </c>
      <c r="AJ1466" s="17">
        <v>0</v>
      </c>
      <c r="AL1466" s="17">
        <v>0</v>
      </c>
      <c r="AN1466" s="17">
        <v>0</v>
      </c>
      <c r="AP1466" s="172">
        <v>0</v>
      </c>
      <c r="AR1466" s="17">
        <v>69006</v>
      </c>
      <c r="AT1466" s="17">
        <v>3164097</v>
      </c>
      <c r="AV1466" s="185">
        <v>0</v>
      </c>
      <c r="AW1466" s="1" t="s">
        <v>5655</v>
      </c>
      <c r="AX1466" s="1" t="str">
        <f t="shared" si="22"/>
        <v>No</v>
      </c>
    </row>
    <row r="1467" spans="1:50" x14ac:dyDescent="0.2">
      <c r="A1467" s="1" t="s">
        <v>612</v>
      </c>
      <c r="B1467" s="1" t="s">
        <v>613</v>
      </c>
      <c r="C1467" s="1" t="s">
        <v>43</v>
      </c>
      <c r="D1467" s="174">
        <v>7013</v>
      </c>
      <c r="E1467" s="177">
        <v>70013</v>
      </c>
      <c r="F1467" s="1" t="s">
        <v>196</v>
      </c>
      <c r="G1467" s="1" t="s">
        <v>5273</v>
      </c>
      <c r="H1467" s="17">
        <v>113418</v>
      </c>
      <c r="I1467" s="12">
        <v>27</v>
      </c>
      <c r="J1467" s="1" t="s">
        <v>11</v>
      </c>
      <c r="K1467" s="1" t="s">
        <v>8</v>
      </c>
      <c r="L1467" s="4">
        <v>13</v>
      </c>
      <c r="N1467" s="186">
        <v>0</v>
      </c>
      <c r="P1467" s="14">
        <v>16.2455</v>
      </c>
      <c r="R1467" s="14">
        <v>0</v>
      </c>
      <c r="T1467" s="14">
        <v>10.2392</v>
      </c>
      <c r="V1467" s="17">
        <v>0</v>
      </c>
      <c r="X1467" s="17">
        <v>0</v>
      </c>
      <c r="Z1467" s="17">
        <v>585048</v>
      </c>
      <c r="AB1467" s="17">
        <v>0</v>
      </c>
      <c r="AD1467" s="17">
        <v>0</v>
      </c>
      <c r="AF1467" s="17">
        <v>36013</v>
      </c>
      <c r="AH1467" s="17">
        <v>0</v>
      </c>
      <c r="AJ1467" s="17">
        <v>0</v>
      </c>
      <c r="AL1467" s="17">
        <v>0</v>
      </c>
      <c r="AN1467" s="17">
        <v>0</v>
      </c>
      <c r="AP1467" s="172">
        <v>0</v>
      </c>
      <c r="AR1467" s="17">
        <v>368744</v>
      </c>
      <c r="AT1467" s="17">
        <v>0</v>
      </c>
      <c r="AV1467" s="185">
        <v>0</v>
      </c>
      <c r="AW1467" s="1" t="s">
        <v>5655</v>
      </c>
      <c r="AX1467" s="1" t="str">
        <f t="shared" si="22"/>
        <v>No</v>
      </c>
    </row>
    <row r="1468" spans="1:50" x14ac:dyDescent="0.2">
      <c r="A1468" s="1" t="s">
        <v>1425</v>
      </c>
      <c r="B1468" s="1" t="s">
        <v>1418</v>
      </c>
      <c r="C1468" s="1" t="s">
        <v>45</v>
      </c>
      <c r="D1468" s="174">
        <v>5215</v>
      </c>
      <c r="E1468" s="177">
        <v>50215</v>
      </c>
      <c r="F1468" s="1" t="s">
        <v>242</v>
      </c>
      <c r="G1468" s="1" t="s">
        <v>5273</v>
      </c>
      <c r="H1468" s="17">
        <v>68545</v>
      </c>
      <c r="I1468" s="12">
        <v>27</v>
      </c>
      <c r="J1468" s="1" t="s">
        <v>11</v>
      </c>
      <c r="K1468" s="1" t="s">
        <v>8</v>
      </c>
      <c r="L1468" s="4">
        <v>4</v>
      </c>
      <c r="N1468" s="186">
        <v>0</v>
      </c>
      <c r="P1468" s="14">
        <v>16.321200000000001</v>
      </c>
      <c r="R1468" s="14">
        <v>0</v>
      </c>
      <c r="T1468" s="14">
        <v>12.982200000000001</v>
      </c>
      <c r="V1468" s="17">
        <v>0</v>
      </c>
      <c r="X1468" s="17">
        <v>0</v>
      </c>
      <c r="Z1468" s="17">
        <v>182455</v>
      </c>
      <c r="AB1468" s="17">
        <v>0</v>
      </c>
      <c r="AD1468" s="17">
        <v>0</v>
      </c>
      <c r="AF1468" s="17">
        <v>11179</v>
      </c>
      <c r="AH1468" s="17">
        <v>0</v>
      </c>
      <c r="AJ1468" s="17">
        <v>0</v>
      </c>
      <c r="AL1468" s="17">
        <v>0</v>
      </c>
      <c r="AN1468" s="17">
        <v>0</v>
      </c>
      <c r="AP1468" s="172">
        <v>0</v>
      </c>
      <c r="AR1468" s="17">
        <v>145128</v>
      </c>
      <c r="AT1468" s="17">
        <v>0</v>
      </c>
      <c r="AV1468" s="185">
        <v>0</v>
      </c>
      <c r="AW1468" s="1" t="s">
        <v>5655</v>
      </c>
      <c r="AX1468" s="1" t="str">
        <f t="shared" si="22"/>
        <v>No</v>
      </c>
    </row>
    <row r="1469" spans="1:50" x14ac:dyDescent="0.2">
      <c r="A1469" s="1" t="s">
        <v>1898</v>
      </c>
      <c r="B1469" s="1" t="s">
        <v>1899</v>
      </c>
      <c r="C1469" s="1" t="s">
        <v>62</v>
      </c>
      <c r="D1469" s="174" t="s">
        <v>1900</v>
      </c>
      <c r="E1469" s="177" t="s">
        <v>1901</v>
      </c>
      <c r="F1469" s="1" t="s">
        <v>1252</v>
      </c>
      <c r="G1469" s="1" t="s">
        <v>229</v>
      </c>
      <c r="H1469" s="17">
        <v>0</v>
      </c>
      <c r="I1469" s="12">
        <v>27</v>
      </c>
      <c r="J1469" s="1" t="s">
        <v>10</v>
      </c>
      <c r="K1469" s="1" t="s">
        <v>8</v>
      </c>
      <c r="L1469" s="4">
        <v>27</v>
      </c>
      <c r="N1469" s="186">
        <v>0</v>
      </c>
      <c r="P1469" s="14">
        <v>17.896899999999999</v>
      </c>
      <c r="R1469" s="14">
        <v>0</v>
      </c>
      <c r="T1469" s="14">
        <v>1.4684999999999999</v>
      </c>
      <c r="V1469" s="17">
        <v>0</v>
      </c>
      <c r="X1469" s="17">
        <v>0</v>
      </c>
      <c r="Z1469" s="17">
        <v>1136221</v>
      </c>
      <c r="AB1469" s="17">
        <v>0</v>
      </c>
      <c r="AD1469" s="17">
        <v>0</v>
      </c>
      <c r="AF1469" s="17">
        <v>63487</v>
      </c>
      <c r="AH1469" s="17">
        <v>0</v>
      </c>
      <c r="AJ1469" s="17">
        <v>0</v>
      </c>
      <c r="AL1469" s="17">
        <v>0</v>
      </c>
      <c r="AN1469" s="17">
        <v>0</v>
      </c>
      <c r="AP1469" s="172">
        <v>0</v>
      </c>
      <c r="AR1469" s="17">
        <v>93231</v>
      </c>
      <c r="AT1469" s="17">
        <v>0</v>
      </c>
      <c r="AV1469" s="185">
        <v>0</v>
      </c>
      <c r="AW1469" s="1" t="s">
        <v>5655</v>
      </c>
      <c r="AX1469" s="1" t="str">
        <f t="shared" si="22"/>
        <v>No</v>
      </c>
    </row>
    <row r="1470" spans="1:50" x14ac:dyDescent="0.2">
      <c r="A1470" s="1" t="s">
        <v>4623</v>
      </c>
      <c r="B1470" s="1" t="s">
        <v>4624</v>
      </c>
      <c r="C1470" s="1" t="s">
        <v>31</v>
      </c>
      <c r="D1470" s="174" t="s">
        <v>4625</v>
      </c>
      <c r="E1470" s="177" t="s">
        <v>4626</v>
      </c>
      <c r="F1470" s="1" t="s">
        <v>194</v>
      </c>
      <c r="G1470" s="1" t="s">
        <v>229</v>
      </c>
      <c r="H1470" s="17">
        <v>0</v>
      </c>
      <c r="I1470" s="12">
        <v>27</v>
      </c>
      <c r="J1470" s="1" t="s">
        <v>11</v>
      </c>
      <c r="K1470" s="1" t="s">
        <v>8</v>
      </c>
      <c r="L1470" s="4">
        <v>27</v>
      </c>
      <c r="N1470" s="186">
        <v>0</v>
      </c>
      <c r="P1470" s="14">
        <v>10.330299999999999</v>
      </c>
      <c r="R1470" s="14">
        <v>0</v>
      </c>
      <c r="T1470" s="14">
        <v>14.8483</v>
      </c>
      <c r="V1470" s="17">
        <v>0</v>
      </c>
      <c r="X1470" s="17">
        <v>0</v>
      </c>
      <c r="Z1470" s="17">
        <v>370084</v>
      </c>
      <c r="AB1470" s="17">
        <v>0</v>
      </c>
      <c r="AD1470" s="17">
        <v>0</v>
      </c>
      <c r="AF1470" s="17">
        <v>35825</v>
      </c>
      <c r="AH1470" s="17">
        <v>0</v>
      </c>
      <c r="AJ1470" s="17">
        <v>0</v>
      </c>
      <c r="AL1470" s="17">
        <v>0</v>
      </c>
      <c r="AN1470" s="17">
        <v>0</v>
      </c>
      <c r="AP1470" s="172">
        <v>0</v>
      </c>
      <c r="AR1470" s="17">
        <v>531940</v>
      </c>
      <c r="AT1470" s="17">
        <v>0</v>
      </c>
      <c r="AV1470" s="185">
        <v>0</v>
      </c>
      <c r="AW1470" s="1" t="s">
        <v>5655</v>
      </c>
      <c r="AX1470" s="1" t="str">
        <f t="shared" si="22"/>
        <v>No</v>
      </c>
    </row>
    <row r="1471" spans="1:50" x14ac:dyDescent="0.2">
      <c r="A1471" s="1" t="s">
        <v>678</v>
      </c>
      <c r="B1471" s="1" t="s">
        <v>679</v>
      </c>
      <c r="C1471" s="1" t="s">
        <v>86</v>
      </c>
      <c r="D1471" s="174">
        <v>4056</v>
      </c>
      <c r="E1471" s="177">
        <v>40056</v>
      </c>
      <c r="F1471" s="1" t="s">
        <v>196</v>
      </c>
      <c r="G1471" s="1" t="s">
        <v>5273</v>
      </c>
      <c r="H1471" s="17">
        <v>89557</v>
      </c>
      <c r="I1471" s="12">
        <v>27</v>
      </c>
      <c r="J1471" s="1" t="s">
        <v>11</v>
      </c>
      <c r="K1471" s="1" t="s">
        <v>8</v>
      </c>
      <c r="L1471" s="4">
        <v>25</v>
      </c>
      <c r="N1471" s="186">
        <v>0</v>
      </c>
      <c r="P1471" s="14">
        <v>16.601199999999999</v>
      </c>
      <c r="R1471" s="14">
        <v>0</v>
      </c>
      <c r="T1471" s="14">
        <v>7.5308000000000002</v>
      </c>
      <c r="V1471" s="17">
        <v>0</v>
      </c>
      <c r="X1471" s="17">
        <v>0</v>
      </c>
      <c r="Z1471" s="17">
        <v>548967</v>
      </c>
      <c r="AB1471" s="17">
        <v>0</v>
      </c>
      <c r="AD1471" s="17">
        <v>0</v>
      </c>
      <c r="AF1471" s="17">
        <v>33068</v>
      </c>
      <c r="AH1471" s="17">
        <v>0</v>
      </c>
      <c r="AJ1471" s="17">
        <v>0</v>
      </c>
      <c r="AL1471" s="17">
        <v>0</v>
      </c>
      <c r="AN1471" s="17">
        <v>0</v>
      </c>
      <c r="AP1471" s="172">
        <v>0</v>
      </c>
      <c r="AR1471" s="17">
        <v>249030</v>
      </c>
      <c r="AT1471" s="17">
        <v>0</v>
      </c>
      <c r="AV1471" s="185">
        <v>0</v>
      </c>
      <c r="AW1471" s="1" t="s">
        <v>5655</v>
      </c>
      <c r="AX1471" s="1" t="str">
        <f t="shared" si="22"/>
        <v>No</v>
      </c>
    </row>
    <row r="1472" spans="1:50" x14ac:dyDescent="0.2">
      <c r="A1472" s="1" t="s">
        <v>1341</v>
      </c>
      <c r="B1472" s="1" t="s">
        <v>1342</v>
      </c>
      <c r="C1472" s="1" t="s">
        <v>66</v>
      </c>
      <c r="D1472" s="174">
        <v>2211</v>
      </c>
      <c r="E1472" s="177">
        <v>20211</v>
      </c>
      <c r="F1472" s="1" t="s">
        <v>194</v>
      </c>
      <c r="G1472" s="1" t="s">
        <v>5273</v>
      </c>
      <c r="H1472" s="17">
        <v>296668</v>
      </c>
      <c r="I1472" s="12">
        <v>27</v>
      </c>
      <c r="J1472" s="1" t="s">
        <v>10</v>
      </c>
      <c r="K1472" s="1" t="s">
        <v>8</v>
      </c>
      <c r="L1472" s="4">
        <v>27</v>
      </c>
      <c r="N1472" s="186">
        <v>0</v>
      </c>
      <c r="P1472" s="14">
        <v>13.792</v>
      </c>
      <c r="R1472" s="14">
        <v>0</v>
      </c>
      <c r="T1472" s="14">
        <v>3.6798999999999999</v>
      </c>
      <c r="V1472" s="17">
        <v>0</v>
      </c>
      <c r="X1472" s="17">
        <v>0</v>
      </c>
      <c r="Z1472" s="17">
        <v>402325</v>
      </c>
      <c r="AB1472" s="17">
        <v>0</v>
      </c>
      <c r="AD1472" s="17">
        <v>0</v>
      </c>
      <c r="AF1472" s="17">
        <v>29171</v>
      </c>
      <c r="AH1472" s="17">
        <v>0</v>
      </c>
      <c r="AJ1472" s="17">
        <v>0</v>
      </c>
      <c r="AL1472" s="17">
        <v>0</v>
      </c>
      <c r="AN1472" s="17">
        <v>0</v>
      </c>
      <c r="AP1472" s="172">
        <v>0</v>
      </c>
      <c r="AR1472" s="17">
        <v>107347</v>
      </c>
      <c r="AT1472" s="17">
        <v>0</v>
      </c>
      <c r="AV1472" s="185">
        <v>0</v>
      </c>
      <c r="AW1472" s="1" t="s">
        <v>5655</v>
      </c>
      <c r="AX1472" s="1" t="str">
        <f t="shared" si="22"/>
        <v>No</v>
      </c>
    </row>
    <row r="1473" spans="1:50" x14ac:dyDescent="0.2">
      <c r="A1473" s="1" t="s">
        <v>1460</v>
      </c>
      <c r="B1473" s="1" t="s">
        <v>1461</v>
      </c>
      <c r="C1473" s="1" t="s">
        <v>93</v>
      </c>
      <c r="D1473" s="174" t="s">
        <v>1462</v>
      </c>
      <c r="E1473" s="177" t="s">
        <v>1463</v>
      </c>
      <c r="F1473" s="1" t="s">
        <v>242</v>
      </c>
      <c r="G1473" s="1" t="s">
        <v>229</v>
      </c>
      <c r="H1473" s="17">
        <v>0</v>
      </c>
      <c r="I1473" s="12">
        <v>27</v>
      </c>
      <c r="J1473" s="1" t="s">
        <v>11</v>
      </c>
      <c r="K1473" s="1" t="s">
        <v>8</v>
      </c>
      <c r="L1473" s="4">
        <v>9</v>
      </c>
      <c r="N1473" s="186">
        <v>0</v>
      </c>
      <c r="P1473" s="14">
        <v>18.514099999999999</v>
      </c>
      <c r="R1473" s="14">
        <v>0</v>
      </c>
      <c r="T1473" s="14">
        <v>6.7068000000000003</v>
      </c>
      <c r="V1473" s="17">
        <v>0</v>
      </c>
      <c r="X1473" s="17">
        <v>0</v>
      </c>
      <c r="Z1473" s="17">
        <v>242775</v>
      </c>
      <c r="AB1473" s="17">
        <v>0</v>
      </c>
      <c r="AD1473" s="17">
        <v>0</v>
      </c>
      <c r="AF1473" s="17">
        <v>13113</v>
      </c>
      <c r="AH1473" s="17">
        <v>0</v>
      </c>
      <c r="AJ1473" s="17">
        <v>0</v>
      </c>
      <c r="AL1473" s="17">
        <v>0</v>
      </c>
      <c r="AN1473" s="17">
        <v>0</v>
      </c>
      <c r="AP1473" s="172">
        <v>0</v>
      </c>
      <c r="AR1473" s="17">
        <v>87946</v>
      </c>
      <c r="AT1473" s="17">
        <v>0</v>
      </c>
      <c r="AV1473" s="185">
        <v>0</v>
      </c>
      <c r="AW1473" s="1" t="s">
        <v>5655</v>
      </c>
      <c r="AX1473" s="1" t="str">
        <f t="shared" si="22"/>
        <v>No</v>
      </c>
    </row>
    <row r="1474" spans="1:50" x14ac:dyDescent="0.2">
      <c r="A1474" s="1" t="s">
        <v>6147</v>
      </c>
      <c r="B1474" s="1" t="s">
        <v>569</v>
      </c>
      <c r="C1474" s="1" t="s">
        <v>71</v>
      </c>
      <c r="D1474" s="174">
        <v>6049</v>
      </c>
      <c r="E1474" s="177">
        <v>60049</v>
      </c>
      <c r="F1474" s="1" t="s">
        <v>194</v>
      </c>
      <c r="G1474" s="1" t="s">
        <v>5273</v>
      </c>
      <c r="H1474" s="17">
        <v>128600</v>
      </c>
      <c r="I1474" s="12">
        <v>27</v>
      </c>
      <c r="J1474" s="1" t="s">
        <v>11</v>
      </c>
      <c r="K1474" s="1" t="s">
        <v>8</v>
      </c>
      <c r="L1474" s="4">
        <v>13</v>
      </c>
      <c r="N1474" s="186">
        <v>0</v>
      </c>
      <c r="P1474" s="14">
        <v>12.953200000000001</v>
      </c>
      <c r="R1474" s="14">
        <v>0</v>
      </c>
      <c r="T1474" s="14">
        <v>13.8001</v>
      </c>
      <c r="V1474" s="17">
        <v>0</v>
      </c>
      <c r="X1474" s="17">
        <v>0</v>
      </c>
      <c r="Z1474" s="17">
        <v>520552</v>
      </c>
      <c r="AB1474" s="17">
        <v>0</v>
      </c>
      <c r="AD1474" s="17">
        <v>0</v>
      </c>
      <c r="AF1474" s="17">
        <v>40187</v>
      </c>
      <c r="AH1474" s="17">
        <v>0</v>
      </c>
      <c r="AJ1474" s="17">
        <v>0</v>
      </c>
      <c r="AL1474" s="17">
        <v>0</v>
      </c>
      <c r="AN1474" s="17">
        <v>0</v>
      </c>
      <c r="AP1474" s="172">
        <v>0</v>
      </c>
      <c r="AR1474" s="17">
        <v>554586</v>
      </c>
      <c r="AT1474" s="17">
        <v>0</v>
      </c>
      <c r="AV1474" s="185">
        <v>0</v>
      </c>
      <c r="AW1474" s="1" t="s">
        <v>5655</v>
      </c>
      <c r="AX1474" s="1" t="str">
        <f t="shared" ref="AX1474:AX1537" si="23">IF(AW1474&amp;AU1474&amp;AS1474&amp;AQ1474&amp;AO1474&amp;AM1474&amp;AK1474&amp;AI1474&amp;AG1474&amp;AE1474&amp;AC1474&amp;AA1474&amp;Y1474&amp;W1474&amp;U1474&amp;S1474&amp;Q1474&amp;O1474&amp;M1474&lt;&gt;"","Yes","No")</f>
        <v>No</v>
      </c>
    </row>
    <row r="1475" spans="1:50" x14ac:dyDescent="0.2">
      <c r="A1475" s="1" t="s">
        <v>6140</v>
      </c>
      <c r="B1475" s="1" t="s">
        <v>919</v>
      </c>
      <c r="C1475" s="1" t="s">
        <v>98</v>
      </c>
      <c r="D1475" s="174">
        <v>5171</v>
      </c>
      <c r="E1475" s="177">
        <v>50171</v>
      </c>
      <c r="F1475" s="1" t="s">
        <v>194</v>
      </c>
      <c r="G1475" s="1" t="s">
        <v>5273</v>
      </c>
      <c r="H1475" s="17">
        <v>54901</v>
      </c>
      <c r="I1475" s="12">
        <v>27</v>
      </c>
      <c r="J1475" s="1" t="s">
        <v>11</v>
      </c>
      <c r="K1475" s="1" t="s">
        <v>12</v>
      </c>
      <c r="L1475" s="4">
        <v>1</v>
      </c>
      <c r="N1475" s="186">
        <v>0</v>
      </c>
      <c r="P1475" s="14">
        <v>13.832800000000001</v>
      </c>
      <c r="R1475" s="14">
        <v>0</v>
      </c>
      <c r="T1475" s="14">
        <v>18.989899999999999</v>
      </c>
      <c r="V1475" s="17">
        <v>0</v>
      </c>
      <c r="X1475" s="17">
        <v>0</v>
      </c>
      <c r="Z1475" s="17">
        <v>8189</v>
      </c>
      <c r="AB1475" s="17">
        <v>0</v>
      </c>
      <c r="AD1475" s="17">
        <v>0</v>
      </c>
      <c r="AF1475" s="17">
        <v>592</v>
      </c>
      <c r="AH1475" s="17">
        <v>0</v>
      </c>
      <c r="AJ1475" s="17">
        <v>0</v>
      </c>
      <c r="AL1475" s="17">
        <v>0</v>
      </c>
      <c r="AN1475" s="17">
        <v>0</v>
      </c>
      <c r="AP1475" s="172">
        <v>0</v>
      </c>
      <c r="AR1475" s="17">
        <v>11242</v>
      </c>
      <c r="AT1475" s="17">
        <v>0</v>
      </c>
      <c r="AV1475" s="185">
        <v>0</v>
      </c>
      <c r="AW1475" s="1" t="s">
        <v>5655</v>
      </c>
      <c r="AX1475" s="1" t="str">
        <f t="shared" si="23"/>
        <v>No</v>
      </c>
    </row>
    <row r="1476" spans="1:50" x14ac:dyDescent="0.2">
      <c r="A1476" s="1" t="s">
        <v>5001</v>
      </c>
      <c r="B1476" s="1" t="s">
        <v>5002</v>
      </c>
      <c r="C1476" s="1" t="s">
        <v>1</v>
      </c>
      <c r="D1476" s="174" t="s">
        <v>5003</v>
      </c>
      <c r="E1476" s="177" t="s">
        <v>5004</v>
      </c>
      <c r="F1476" s="1" t="s">
        <v>196</v>
      </c>
      <c r="G1476" s="1" t="s">
        <v>229</v>
      </c>
      <c r="H1476" s="17">
        <v>0</v>
      </c>
      <c r="I1476" s="12">
        <v>27</v>
      </c>
      <c r="J1476" s="1" t="s">
        <v>13</v>
      </c>
      <c r="K1476" s="1" t="s">
        <v>8</v>
      </c>
      <c r="L1476" s="4">
        <v>10</v>
      </c>
      <c r="N1476" s="186">
        <v>0</v>
      </c>
      <c r="P1476" s="14">
        <v>52.673900000000003</v>
      </c>
      <c r="R1476" s="14">
        <v>0</v>
      </c>
      <c r="T1476" s="14">
        <v>6.4570999999999996</v>
      </c>
      <c r="V1476" s="17">
        <v>0</v>
      </c>
      <c r="X1476" s="17">
        <v>0</v>
      </c>
      <c r="Z1476" s="17">
        <v>301558</v>
      </c>
      <c r="AB1476" s="17">
        <v>0</v>
      </c>
      <c r="AD1476" s="17">
        <v>0</v>
      </c>
      <c r="AF1476" s="17">
        <v>5725</v>
      </c>
      <c r="AH1476" s="17">
        <v>0</v>
      </c>
      <c r="AJ1476" s="17">
        <v>0</v>
      </c>
      <c r="AL1476" s="17">
        <v>0</v>
      </c>
      <c r="AN1476" s="17">
        <v>0</v>
      </c>
      <c r="AP1476" s="172">
        <v>0</v>
      </c>
      <c r="AR1476" s="17">
        <v>36967</v>
      </c>
      <c r="AT1476" s="17">
        <v>0</v>
      </c>
      <c r="AV1476" s="185">
        <v>0</v>
      </c>
      <c r="AW1476" s="1" t="s">
        <v>5655</v>
      </c>
      <c r="AX1476" s="1" t="str">
        <f t="shared" si="23"/>
        <v>No</v>
      </c>
    </row>
    <row r="1477" spans="1:50" x14ac:dyDescent="0.2">
      <c r="A1477" s="1" t="s">
        <v>6140</v>
      </c>
      <c r="B1477" s="1" t="s">
        <v>919</v>
      </c>
      <c r="C1477" s="1" t="s">
        <v>98</v>
      </c>
      <c r="D1477" s="174">
        <v>5171</v>
      </c>
      <c r="E1477" s="177">
        <v>50171</v>
      </c>
      <c r="F1477" s="1" t="s">
        <v>194</v>
      </c>
      <c r="G1477" s="1" t="s">
        <v>5273</v>
      </c>
      <c r="H1477" s="17">
        <v>54901</v>
      </c>
      <c r="I1477" s="12">
        <v>27</v>
      </c>
      <c r="J1477" s="1" t="s">
        <v>10</v>
      </c>
      <c r="K1477" s="1" t="s">
        <v>12</v>
      </c>
      <c r="L1477" s="4">
        <v>12</v>
      </c>
      <c r="N1477" s="186">
        <v>0</v>
      </c>
      <c r="P1477" s="14">
        <v>9.7315000000000005</v>
      </c>
      <c r="R1477" s="14">
        <v>0</v>
      </c>
      <c r="T1477" s="14">
        <v>1.9979</v>
      </c>
      <c r="V1477" s="17">
        <v>0</v>
      </c>
      <c r="X1477" s="17">
        <v>0</v>
      </c>
      <c r="Z1477" s="17">
        <v>149797</v>
      </c>
      <c r="AB1477" s="17">
        <v>0</v>
      </c>
      <c r="AD1477" s="17">
        <v>0</v>
      </c>
      <c r="AF1477" s="17">
        <v>15393</v>
      </c>
      <c r="AH1477" s="17">
        <v>0</v>
      </c>
      <c r="AJ1477" s="17">
        <v>0</v>
      </c>
      <c r="AL1477" s="17">
        <v>0</v>
      </c>
      <c r="AN1477" s="17">
        <v>0</v>
      </c>
      <c r="AP1477" s="172">
        <v>0</v>
      </c>
      <c r="AR1477" s="17">
        <v>30753</v>
      </c>
      <c r="AT1477" s="17">
        <v>0</v>
      </c>
      <c r="AV1477" s="185">
        <v>0</v>
      </c>
      <c r="AW1477" s="1" t="s">
        <v>5655</v>
      </c>
      <c r="AX1477" s="1" t="str">
        <f t="shared" si="23"/>
        <v>No</v>
      </c>
    </row>
    <row r="1478" spans="1:50" x14ac:dyDescent="0.2">
      <c r="A1478" s="1" t="s">
        <v>6148</v>
      </c>
      <c r="B1478" s="1" t="s">
        <v>614</v>
      </c>
      <c r="C1478" s="1" t="s">
        <v>89</v>
      </c>
      <c r="D1478" s="174">
        <v>6108</v>
      </c>
      <c r="E1478" s="177">
        <v>60108</v>
      </c>
      <c r="F1478" s="1" t="s">
        <v>194</v>
      </c>
      <c r="G1478" s="1" t="s">
        <v>5273</v>
      </c>
      <c r="H1478" s="17">
        <v>4944332</v>
      </c>
      <c r="I1478" s="12">
        <v>27</v>
      </c>
      <c r="J1478" s="1" t="s">
        <v>22</v>
      </c>
      <c r="K1478" s="1" t="s">
        <v>12</v>
      </c>
      <c r="L1478" s="4">
        <v>5</v>
      </c>
      <c r="N1478" s="186">
        <v>0</v>
      </c>
      <c r="P1478" s="14">
        <v>29.741199999999999</v>
      </c>
      <c r="R1478" s="14">
        <v>0</v>
      </c>
      <c r="T1478" s="14">
        <v>11.3948</v>
      </c>
      <c r="V1478" s="17">
        <v>0</v>
      </c>
      <c r="X1478" s="17">
        <v>0</v>
      </c>
      <c r="Z1478" s="17">
        <v>44820</v>
      </c>
      <c r="AB1478" s="17">
        <v>0</v>
      </c>
      <c r="AD1478" s="17">
        <v>0</v>
      </c>
      <c r="AF1478" s="17">
        <v>1507</v>
      </c>
      <c r="AH1478" s="17">
        <v>0</v>
      </c>
      <c r="AJ1478" s="17">
        <v>0</v>
      </c>
      <c r="AL1478" s="17">
        <v>0</v>
      </c>
      <c r="AN1478" s="17">
        <v>0</v>
      </c>
      <c r="AP1478" s="172">
        <v>0</v>
      </c>
      <c r="AR1478" s="17">
        <v>17172</v>
      </c>
      <c r="AT1478" s="17">
        <v>0</v>
      </c>
      <c r="AV1478" s="185">
        <v>0</v>
      </c>
      <c r="AW1478" s="1" t="s">
        <v>5655</v>
      </c>
      <c r="AX1478" s="1" t="str">
        <f t="shared" si="23"/>
        <v>No</v>
      </c>
    </row>
    <row r="1479" spans="1:50" x14ac:dyDescent="0.2">
      <c r="A1479" s="1" t="s">
        <v>6145</v>
      </c>
      <c r="B1479" s="1" t="s">
        <v>1693</v>
      </c>
      <c r="C1479" s="1" t="s">
        <v>81</v>
      </c>
      <c r="D1479" s="174" t="s">
        <v>1694</v>
      </c>
      <c r="E1479" s="177">
        <v>30141</v>
      </c>
      <c r="F1479" s="1" t="s">
        <v>196</v>
      </c>
      <c r="G1479" s="1" t="s">
        <v>5273</v>
      </c>
      <c r="H1479" s="17">
        <v>1733853</v>
      </c>
      <c r="I1479" s="12">
        <v>27</v>
      </c>
      <c r="J1479" s="1" t="s">
        <v>10</v>
      </c>
      <c r="K1479" s="1" t="s">
        <v>12</v>
      </c>
      <c r="L1479" s="4">
        <v>17</v>
      </c>
      <c r="N1479" s="186">
        <v>0</v>
      </c>
      <c r="P1479" s="14">
        <v>16.659600000000001</v>
      </c>
      <c r="R1479" s="14">
        <v>0</v>
      </c>
      <c r="T1479" s="14">
        <v>5.3798000000000004</v>
      </c>
      <c r="V1479" s="17">
        <v>0</v>
      </c>
      <c r="X1479" s="17">
        <v>0</v>
      </c>
      <c r="Z1479" s="17">
        <v>17326</v>
      </c>
      <c r="AB1479" s="17">
        <v>0</v>
      </c>
      <c r="AD1479" s="17">
        <v>0</v>
      </c>
      <c r="AF1479" s="17">
        <v>1040</v>
      </c>
      <c r="AH1479" s="17">
        <v>0</v>
      </c>
      <c r="AJ1479" s="17">
        <v>0</v>
      </c>
      <c r="AL1479" s="17">
        <v>0</v>
      </c>
      <c r="AN1479" s="17">
        <v>0</v>
      </c>
      <c r="AP1479" s="172">
        <v>0</v>
      </c>
      <c r="AR1479" s="17">
        <v>5595</v>
      </c>
      <c r="AT1479" s="17">
        <v>0</v>
      </c>
      <c r="AV1479" s="185">
        <v>0</v>
      </c>
      <c r="AW1479" s="1" t="s">
        <v>5655</v>
      </c>
      <c r="AX1479" s="1" t="str">
        <f t="shared" si="23"/>
        <v>No</v>
      </c>
    </row>
    <row r="1480" spans="1:50" x14ac:dyDescent="0.2">
      <c r="A1480" s="1" t="s">
        <v>1254</v>
      </c>
      <c r="B1480" s="1" t="s">
        <v>1255</v>
      </c>
      <c r="C1480" s="1" t="s">
        <v>55</v>
      </c>
      <c r="D1480" s="174">
        <v>5196</v>
      </c>
      <c r="E1480" s="177">
        <v>50196</v>
      </c>
      <c r="F1480" s="1" t="s">
        <v>196</v>
      </c>
      <c r="G1480" s="1" t="s">
        <v>5273</v>
      </c>
      <c r="H1480" s="17">
        <v>161280</v>
      </c>
      <c r="I1480" s="12">
        <v>27</v>
      </c>
      <c r="J1480" s="1" t="s">
        <v>10</v>
      </c>
      <c r="K1480" s="1" t="s">
        <v>8</v>
      </c>
      <c r="L1480" s="4">
        <v>27</v>
      </c>
      <c r="N1480" s="186">
        <v>0</v>
      </c>
      <c r="P1480" s="14">
        <v>14.180300000000001</v>
      </c>
      <c r="R1480" s="14">
        <v>0</v>
      </c>
      <c r="T1480" s="14">
        <v>4.9439000000000002</v>
      </c>
      <c r="V1480" s="17">
        <v>0</v>
      </c>
      <c r="X1480" s="17">
        <v>0</v>
      </c>
      <c r="Z1480" s="17">
        <v>719978</v>
      </c>
      <c r="AB1480" s="17">
        <v>0</v>
      </c>
      <c r="AD1480" s="17">
        <v>0</v>
      </c>
      <c r="AF1480" s="17">
        <v>50773</v>
      </c>
      <c r="AH1480" s="17">
        <v>0</v>
      </c>
      <c r="AJ1480" s="17">
        <v>0</v>
      </c>
      <c r="AL1480" s="17">
        <v>0</v>
      </c>
      <c r="AN1480" s="17">
        <v>0</v>
      </c>
      <c r="AP1480" s="172">
        <v>0</v>
      </c>
      <c r="AR1480" s="17">
        <v>251015</v>
      </c>
      <c r="AT1480" s="17">
        <v>0</v>
      </c>
      <c r="AV1480" s="185">
        <v>0</v>
      </c>
      <c r="AW1480" s="1" t="s">
        <v>5655</v>
      </c>
      <c r="AX1480" s="1" t="str">
        <f t="shared" si="23"/>
        <v>No</v>
      </c>
    </row>
    <row r="1481" spans="1:50" x14ac:dyDescent="0.2">
      <c r="A1481" s="1" t="s">
        <v>6143</v>
      </c>
      <c r="B1481" s="1" t="s">
        <v>1451</v>
      </c>
      <c r="C1481" s="1" t="s">
        <v>54</v>
      </c>
      <c r="E1481" s="177" t="s">
        <v>6144</v>
      </c>
      <c r="F1481" s="1" t="s">
        <v>242</v>
      </c>
      <c r="G1481" s="1" t="s">
        <v>229</v>
      </c>
      <c r="H1481" s="17">
        <v>0</v>
      </c>
      <c r="I1481" s="12">
        <v>27</v>
      </c>
      <c r="J1481" s="1" t="s">
        <v>10</v>
      </c>
      <c r="K1481" s="1" t="s">
        <v>8</v>
      </c>
      <c r="L1481" s="4">
        <v>27</v>
      </c>
      <c r="N1481" s="186">
        <v>0</v>
      </c>
      <c r="P1481" s="14">
        <v>21.894600000000001</v>
      </c>
      <c r="R1481" s="14">
        <v>0</v>
      </c>
      <c r="T1481" s="14">
        <v>1.1293</v>
      </c>
      <c r="V1481" s="17">
        <v>0</v>
      </c>
      <c r="X1481" s="17">
        <v>0</v>
      </c>
      <c r="Z1481" s="17">
        <v>1127504</v>
      </c>
      <c r="AB1481" s="17">
        <v>0</v>
      </c>
      <c r="AD1481" s="17">
        <v>0</v>
      </c>
      <c r="AF1481" s="17">
        <v>51497</v>
      </c>
      <c r="AH1481" s="17">
        <v>0</v>
      </c>
      <c r="AJ1481" s="17">
        <v>0</v>
      </c>
      <c r="AL1481" s="17">
        <v>0</v>
      </c>
      <c r="AN1481" s="17">
        <v>0</v>
      </c>
      <c r="AP1481" s="172">
        <v>0</v>
      </c>
      <c r="AR1481" s="17">
        <v>58158</v>
      </c>
      <c r="AT1481" s="17">
        <v>0</v>
      </c>
      <c r="AV1481" s="185">
        <v>0</v>
      </c>
      <c r="AW1481" s="1" t="s">
        <v>5655</v>
      </c>
      <c r="AX1481" s="1" t="str">
        <f t="shared" si="23"/>
        <v>No</v>
      </c>
    </row>
    <row r="1482" spans="1:50" x14ac:dyDescent="0.2">
      <c r="A1482" s="1" t="s">
        <v>5675</v>
      </c>
      <c r="B1482" s="1" t="s">
        <v>5676</v>
      </c>
      <c r="C1482" s="1" t="s">
        <v>20</v>
      </c>
      <c r="E1482" s="177">
        <v>90287</v>
      </c>
      <c r="F1482" s="1" t="s">
        <v>196</v>
      </c>
      <c r="G1482" s="1" t="s">
        <v>5273</v>
      </c>
      <c r="H1482" s="17">
        <v>12150996</v>
      </c>
      <c r="I1482" s="12">
        <v>27</v>
      </c>
      <c r="J1482" s="1" t="s">
        <v>11</v>
      </c>
      <c r="K1482" s="1" t="s">
        <v>12</v>
      </c>
      <c r="L1482" s="4">
        <v>21</v>
      </c>
      <c r="N1482" s="186">
        <v>0</v>
      </c>
      <c r="P1482" s="14">
        <v>14.953799999999999</v>
      </c>
      <c r="R1482" s="14">
        <v>0</v>
      </c>
      <c r="T1482" s="14">
        <v>8.7083999999999993</v>
      </c>
      <c r="V1482" s="17">
        <v>0</v>
      </c>
      <c r="X1482" s="17">
        <v>0</v>
      </c>
      <c r="Z1482" s="17">
        <v>270529</v>
      </c>
      <c r="AB1482" s="17">
        <v>0</v>
      </c>
      <c r="AD1482" s="17">
        <v>0</v>
      </c>
      <c r="AF1482" s="17">
        <v>18091</v>
      </c>
      <c r="AH1482" s="17">
        <v>0</v>
      </c>
      <c r="AJ1482" s="17">
        <v>0</v>
      </c>
      <c r="AL1482" s="17">
        <v>0</v>
      </c>
      <c r="AN1482" s="17">
        <v>0</v>
      </c>
      <c r="AP1482" s="172">
        <v>0</v>
      </c>
      <c r="AR1482" s="17">
        <v>157543</v>
      </c>
      <c r="AT1482" s="17">
        <v>0</v>
      </c>
      <c r="AV1482" s="185">
        <v>0</v>
      </c>
      <c r="AW1482" s="1" t="s">
        <v>5655</v>
      </c>
      <c r="AX1482" s="1" t="str">
        <f t="shared" si="23"/>
        <v>No</v>
      </c>
    </row>
    <row r="1483" spans="1:50" x14ac:dyDescent="0.2">
      <c r="A1483" s="1" t="s">
        <v>612</v>
      </c>
      <c r="B1483" s="1" t="s">
        <v>613</v>
      </c>
      <c r="C1483" s="1" t="s">
        <v>43</v>
      </c>
      <c r="D1483" s="174">
        <v>7013</v>
      </c>
      <c r="E1483" s="177">
        <v>70013</v>
      </c>
      <c r="F1483" s="1" t="s">
        <v>196</v>
      </c>
      <c r="G1483" s="1" t="s">
        <v>5273</v>
      </c>
      <c r="H1483" s="17">
        <v>113418</v>
      </c>
      <c r="I1483" s="12">
        <v>27</v>
      </c>
      <c r="J1483" s="1" t="s">
        <v>10</v>
      </c>
      <c r="K1483" s="1" t="s">
        <v>8</v>
      </c>
      <c r="L1483" s="4">
        <v>14</v>
      </c>
      <c r="N1483" s="186">
        <v>0</v>
      </c>
      <c r="P1483" s="14">
        <v>15.483000000000001</v>
      </c>
      <c r="R1483" s="14">
        <v>0</v>
      </c>
      <c r="T1483" s="14">
        <v>2.4655999999999998</v>
      </c>
      <c r="V1483" s="17">
        <v>0</v>
      </c>
      <c r="X1483" s="17">
        <v>0</v>
      </c>
      <c r="Z1483" s="17">
        <v>399400</v>
      </c>
      <c r="AB1483" s="17">
        <v>0</v>
      </c>
      <c r="AD1483" s="17">
        <v>0</v>
      </c>
      <c r="AF1483" s="17">
        <v>25796</v>
      </c>
      <c r="AH1483" s="17">
        <v>0</v>
      </c>
      <c r="AJ1483" s="17">
        <v>0</v>
      </c>
      <c r="AL1483" s="17">
        <v>0</v>
      </c>
      <c r="AN1483" s="17">
        <v>0</v>
      </c>
      <c r="AP1483" s="172">
        <v>0</v>
      </c>
      <c r="AR1483" s="17">
        <v>63603</v>
      </c>
      <c r="AT1483" s="17">
        <v>0</v>
      </c>
      <c r="AV1483" s="185">
        <v>0</v>
      </c>
      <c r="AW1483" s="1" t="s">
        <v>5655</v>
      </c>
      <c r="AX1483" s="1" t="str">
        <f t="shared" si="23"/>
        <v>No</v>
      </c>
    </row>
    <row r="1484" spans="1:50" x14ac:dyDescent="0.2">
      <c r="A1484" s="1" t="s">
        <v>1425</v>
      </c>
      <c r="B1484" s="1" t="s">
        <v>1418</v>
      </c>
      <c r="C1484" s="1" t="s">
        <v>45</v>
      </c>
      <c r="D1484" s="174">
        <v>5215</v>
      </c>
      <c r="E1484" s="177">
        <v>50215</v>
      </c>
      <c r="F1484" s="1" t="s">
        <v>242</v>
      </c>
      <c r="G1484" s="1" t="s">
        <v>5273</v>
      </c>
      <c r="H1484" s="17">
        <v>68545</v>
      </c>
      <c r="I1484" s="12">
        <v>27</v>
      </c>
      <c r="J1484" s="1" t="s">
        <v>10</v>
      </c>
      <c r="K1484" s="1" t="s">
        <v>8</v>
      </c>
      <c r="L1484" s="4">
        <v>23</v>
      </c>
      <c r="N1484" s="186">
        <v>0</v>
      </c>
      <c r="P1484" s="14">
        <v>11.884600000000001</v>
      </c>
      <c r="R1484" s="14">
        <v>0</v>
      </c>
      <c r="T1484" s="14">
        <v>1.5261</v>
      </c>
      <c r="V1484" s="17">
        <v>0</v>
      </c>
      <c r="X1484" s="17">
        <v>0</v>
      </c>
      <c r="Z1484" s="17">
        <v>512643</v>
      </c>
      <c r="AB1484" s="17">
        <v>0</v>
      </c>
      <c r="AD1484" s="17">
        <v>0</v>
      </c>
      <c r="AF1484" s="17">
        <v>43135</v>
      </c>
      <c r="AH1484" s="17">
        <v>0</v>
      </c>
      <c r="AJ1484" s="17">
        <v>0</v>
      </c>
      <c r="AL1484" s="17">
        <v>0</v>
      </c>
      <c r="AN1484" s="17">
        <v>0</v>
      </c>
      <c r="AP1484" s="172">
        <v>0</v>
      </c>
      <c r="AR1484" s="17">
        <v>65828</v>
      </c>
      <c r="AT1484" s="17">
        <v>0</v>
      </c>
      <c r="AV1484" s="185">
        <v>0</v>
      </c>
      <c r="AW1484" s="1" t="s">
        <v>5655</v>
      </c>
      <c r="AX1484" s="1" t="str">
        <f t="shared" si="23"/>
        <v>No</v>
      </c>
    </row>
    <row r="1485" spans="1:50" x14ac:dyDescent="0.2">
      <c r="A1485" s="1" t="s">
        <v>6139</v>
      </c>
      <c r="B1485" s="1" t="s">
        <v>1403</v>
      </c>
      <c r="C1485" s="1" t="s">
        <v>62</v>
      </c>
      <c r="D1485" s="174">
        <v>4214</v>
      </c>
      <c r="E1485" s="177">
        <v>40214</v>
      </c>
      <c r="F1485" s="1" t="s">
        <v>194</v>
      </c>
      <c r="G1485" s="1" t="s">
        <v>5273</v>
      </c>
      <c r="H1485" s="17">
        <v>214881</v>
      </c>
      <c r="I1485" s="12">
        <v>27</v>
      </c>
      <c r="J1485" s="1" t="s">
        <v>10</v>
      </c>
      <c r="K1485" s="1" t="s">
        <v>8</v>
      </c>
      <c r="L1485" s="4">
        <v>27</v>
      </c>
      <c r="N1485" s="186">
        <v>0</v>
      </c>
      <c r="P1485" s="14">
        <v>15.559100000000001</v>
      </c>
      <c r="R1485" s="14">
        <v>0</v>
      </c>
      <c r="T1485" s="14">
        <v>2.3180999999999998</v>
      </c>
      <c r="V1485" s="17">
        <v>0</v>
      </c>
      <c r="X1485" s="17">
        <v>0</v>
      </c>
      <c r="Z1485" s="17">
        <v>551166</v>
      </c>
      <c r="AB1485" s="17">
        <v>0</v>
      </c>
      <c r="AD1485" s="17">
        <v>0</v>
      </c>
      <c r="AF1485" s="17">
        <v>35424</v>
      </c>
      <c r="AH1485" s="17">
        <v>0</v>
      </c>
      <c r="AJ1485" s="17">
        <v>0</v>
      </c>
      <c r="AL1485" s="17">
        <v>0</v>
      </c>
      <c r="AN1485" s="17">
        <v>0</v>
      </c>
      <c r="AP1485" s="172">
        <v>0</v>
      </c>
      <c r="AR1485" s="17">
        <v>82116</v>
      </c>
      <c r="AT1485" s="17">
        <v>0</v>
      </c>
      <c r="AV1485" s="185">
        <v>0</v>
      </c>
      <c r="AW1485" s="1" t="s">
        <v>5655</v>
      </c>
      <c r="AX1485" s="1" t="str">
        <f t="shared" si="23"/>
        <v>No</v>
      </c>
    </row>
    <row r="1486" spans="1:50" x14ac:dyDescent="0.2">
      <c r="A1486" s="1" t="s">
        <v>2647</v>
      </c>
      <c r="B1486" s="1" t="s">
        <v>2648</v>
      </c>
      <c r="C1486" s="1" t="s">
        <v>55</v>
      </c>
      <c r="D1486" s="174" t="s">
        <v>2649</v>
      </c>
      <c r="E1486" s="177" t="s">
        <v>2650</v>
      </c>
      <c r="F1486" s="1" t="s">
        <v>196</v>
      </c>
      <c r="G1486" s="1" t="s">
        <v>229</v>
      </c>
      <c r="H1486" s="17">
        <v>0</v>
      </c>
      <c r="I1486" s="12">
        <v>27</v>
      </c>
      <c r="J1486" s="1" t="s">
        <v>11</v>
      </c>
      <c r="K1486" s="1" t="s">
        <v>8</v>
      </c>
      <c r="L1486" s="4">
        <v>2</v>
      </c>
      <c r="N1486" s="186">
        <v>0</v>
      </c>
      <c r="P1486" s="14">
        <v>12.840199999999999</v>
      </c>
      <c r="R1486" s="14">
        <v>0</v>
      </c>
      <c r="T1486" s="14">
        <v>2.4403000000000001</v>
      </c>
      <c r="V1486" s="17">
        <v>0</v>
      </c>
      <c r="X1486" s="17">
        <v>0</v>
      </c>
      <c r="Z1486" s="17">
        <v>20647</v>
      </c>
      <c r="AB1486" s="17">
        <v>0</v>
      </c>
      <c r="AD1486" s="17">
        <v>0</v>
      </c>
      <c r="AF1486" s="17">
        <v>1608</v>
      </c>
      <c r="AH1486" s="17">
        <v>0</v>
      </c>
      <c r="AJ1486" s="17">
        <v>0</v>
      </c>
      <c r="AL1486" s="17">
        <v>0</v>
      </c>
      <c r="AN1486" s="17">
        <v>0</v>
      </c>
      <c r="AP1486" s="172">
        <v>0</v>
      </c>
      <c r="AR1486" s="17">
        <v>3924</v>
      </c>
      <c r="AT1486" s="17">
        <v>0</v>
      </c>
      <c r="AV1486" s="185">
        <v>0</v>
      </c>
      <c r="AW1486" s="1" t="s">
        <v>5655</v>
      </c>
      <c r="AX1486" s="1" t="str">
        <f t="shared" si="23"/>
        <v>No</v>
      </c>
    </row>
    <row r="1487" spans="1:50" x14ac:dyDescent="0.2">
      <c r="A1487" s="1" t="s">
        <v>678</v>
      </c>
      <c r="B1487" s="1" t="s">
        <v>679</v>
      </c>
      <c r="C1487" s="1" t="s">
        <v>86</v>
      </c>
      <c r="D1487" s="174">
        <v>4056</v>
      </c>
      <c r="E1487" s="177">
        <v>40056</v>
      </c>
      <c r="F1487" s="1" t="s">
        <v>196</v>
      </c>
      <c r="G1487" s="1" t="s">
        <v>5273</v>
      </c>
      <c r="H1487" s="17">
        <v>89557</v>
      </c>
      <c r="I1487" s="12">
        <v>27</v>
      </c>
      <c r="J1487" s="1" t="s">
        <v>10</v>
      </c>
      <c r="K1487" s="1" t="s">
        <v>8</v>
      </c>
      <c r="L1487" s="4">
        <v>2</v>
      </c>
      <c r="N1487" s="186">
        <v>0</v>
      </c>
      <c r="P1487" s="14">
        <v>7.0021000000000004</v>
      </c>
      <c r="R1487" s="14">
        <v>0</v>
      </c>
      <c r="T1487" s="14">
        <v>0.8095</v>
      </c>
      <c r="V1487" s="17">
        <v>0</v>
      </c>
      <c r="X1487" s="17">
        <v>0</v>
      </c>
      <c r="Z1487" s="17">
        <v>9887</v>
      </c>
      <c r="AB1487" s="17">
        <v>0</v>
      </c>
      <c r="AD1487" s="17">
        <v>0</v>
      </c>
      <c r="AF1487" s="17">
        <v>1412</v>
      </c>
      <c r="AH1487" s="17">
        <v>0</v>
      </c>
      <c r="AJ1487" s="17">
        <v>0</v>
      </c>
      <c r="AL1487" s="17">
        <v>0</v>
      </c>
      <c r="AN1487" s="17">
        <v>0</v>
      </c>
      <c r="AP1487" s="172">
        <v>0</v>
      </c>
      <c r="AR1487" s="17">
        <v>1143</v>
      </c>
      <c r="AT1487" s="17">
        <v>0</v>
      </c>
      <c r="AV1487" s="185">
        <v>0</v>
      </c>
      <c r="AW1487" s="1" t="s">
        <v>5655</v>
      </c>
      <c r="AX1487" s="1" t="str">
        <f t="shared" si="23"/>
        <v>No</v>
      </c>
    </row>
    <row r="1488" spans="1:50" x14ac:dyDescent="0.2">
      <c r="A1488" s="1" t="s">
        <v>1460</v>
      </c>
      <c r="B1488" s="1" t="s">
        <v>1461</v>
      </c>
      <c r="C1488" s="1" t="s">
        <v>93</v>
      </c>
      <c r="D1488" s="174" t="s">
        <v>1462</v>
      </c>
      <c r="E1488" s="177" t="s">
        <v>1463</v>
      </c>
      <c r="F1488" s="1" t="s">
        <v>242</v>
      </c>
      <c r="G1488" s="1" t="s">
        <v>229</v>
      </c>
      <c r="H1488" s="17">
        <v>0</v>
      </c>
      <c r="I1488" s="12">
        <v>27</v>
      </c>
      <c r="J1488" s="1" t="s">
        <v>10</v>
      </c>
      <c r="K1488" s="1" t="s">
        <v>8</v>
      </c>
      <c r="L1488" s="4">
        <v>18</v>
      </c>
      <c r="N1488" s="186">
        <v>0</v>
      </c>
      <c r="P1488" s="14">
        <v>29.113900000000001</v>
      </c>
      <c r="R1488" s="14">
        <v>0</v>
      </c>
      <c r="T1488" s="14">
        <v>1.8415999999999999</v>
      </c>
      <c r="V1488" s="17">
        <v>0</v>
      </c>
      <c r="X1488" s="17">
        <v>0</v>
      </c>
      <c r="Z1488" s="17">
        <v>1249308</v>
      </c>
      <c r="AB1488" s="17">
        <v>0</v>
      </c>
      <c r="AD1488" s="17">
        <v>0</v>
      </c>
      <c r="AF1488" s="17">
        <v>42911</v>
      </c>
      <c r="AH1488" s="17">
        <v>0</v>
      </c>
      <c r="AJ1488" s="17">
        <v>0</v>
      </c>
      <c r="AL1488" s="17">
        <v>0</v>
      </c>
      <c r="AN1488" s="17">
        <v>0</v>
      </c>
      <c r="AP1488" s="172">
        <v>0</v>
      </c>
      <c r="AR1488" s="17">
        <v>79026</v>
      </c>
      <c r="AT1488" s="17">
        <v>0</v>
      </c>
      <c r="AV1488" s="185">
        <v>0</v>
      </c>
      <c r="AW1488" s="1" t="s">
        <v>5655</v>
      </c>
      <c r="AX1488" s="1" t="str">
        <f t="shared" si="23"/>
        <v>No</v>
      </c>
    </row>
    <row r="1489" spans="1:50" x14ac:dyDescent="0.2">
      <c r="A1489" s="1" t="s">
        <v>6142</v>
      </c>
      <c r="B1489" s="1" t="s">
        <v>553</v>
      </c>
      <c r="C1489" s="1" t="s">
        <v>88</v>
      </c>
      <c r="D1489" s="174">
        <v>4054</v>
      </c>
      <c r="E1489" s="177">
        <v>40054</v>
      </c>
      <c r="F1489" s="1" t="s">
        <v>194</v>
      </c>
      <c r="G1489" s="1" t="s">
        <v>5273</v>
      </c>
      <c r="H1489" s="17">
        <v>120415</v>
      </c>
      <c r="I1489" s="12">
        <v>27</v>
      </c>
      <c r="J1489" s="1" t="s">
        <v>11</v>
      </c>
      <c r="K1489" s="1" t="s">
        <v>8</v>
      </c>
      <c r="L1489" s="4">
        <v>15</v>
      </c>
      <c r="N1489" s="186">
        <v>0</v>
      </c>
      <c r="P1489" s="14">
        <v>13.418699999999999</v>
      </c>
      <c r="R1489" s="14">
        <v>0</v>
      </c>
      <c r="T1489" s="14">
        <v>17.816199999999998</v>
      </c>
      <c r="V1489" s="17">
        <v>0</v>
      </c>
      <c r="X1489" s="17">
        <v>0</v>
      </c>
      <c r="Z1489" s="17">
        <v>445273</v>
      </c>
      <c r="AB1489" s="17">
        <v>0</v>
      </c>
      <c r="AD1489" s="17">
        <v>0</v>
      </c>
      <c r="AF1489" s="17">
        <v>33183</v>
      </c>
      <c r="AH1489" s="17">
        <v>0</v>
      </c>
      <c r="AJ1489" s="17">
        <v>0</v>
      </c>
      <c r="AL1489" s="17">
        <v>0</v>
      </c>
      <c r="AN1489" s="17">
        <v>0</v>
      </c>
      <c r="AP1489" s="172">
        <v>0</v>
      </c>
      <c r="AR1489" s="17">
        <v>591195</v>
      </c>
      <c r="AT1489" s="17">
        <v>0</v>
      </c>
      <c r="AV1489" s="185">
        <v>0</v>
      </c>
      <c r="AW1489" s="1" t="s">
        <v>5655</v>
      </c>
      <c r="AX1489" s="1" t="str">
        <f t="shared" si="23"/>
        <v>No</v>
      </c>
    </row>
    <row r="1490" spans="1:50" x14ac:dyDescent="0.2">
      <c r="A1490" s="1" t="s">
        <v>6147</v>
      </c>
      <c r="B1490" s="1" t="s">
        <v>569</v>
      </c>
      <c r="C1490" s="1" t="s">
        <v>71</v>
      </c>
      <c r="D1490" s="174">
        <v>6049</v>
      </c>
      <c r="E1490" s="177">
        <v>60049</v>
      </c>
      <c r="F1490" s="1" t="s">
        <v>194</v>
      </c>
      <c r="G1490" s="1" t="s">
        <v>5273</v>
      </c>
      <c r="H1490" s="17">
        <v>128600</v>
      </c>
      <c r="I1490" s="12">
        <v>27</v>
      </c>
      <c r="J1490" s="1" t="s">
        <v>10</v>
      </c>
      <c r="K1490" s="1" t="s">
        <v>8</v>
      </c>
      <c r="L1490" s="4">
        <v>14</v>
      </c>
      <c r="N1490" s="186">
        <v>0</v>
      </c>
      <c r="P1490" s="14">
        <v>8.4520999999999997</v>
      </c>
      <c r="R1490" s="14">
        <v>0</v>
      </c>
      <c r="T1490" s="14">
        <v>2.4039999999999999</v>
      </c>
      <c r="V1490" s="17">
        <v>0</v>
      </c>
      <c r="X1490" s="17">
        <v>0</v>
      </c>
      <c r="Z1490" s="17">
        <v>193520</v>
      </c>
      <c r="AB1490" s="17">
        <v>0</v>
      </c>
      <c r="AD1490" s="17">
        <v>0</v>
      </c>
      <c r="AF1490" s="17">
        <v>22896</v>
      </c>
      <c r="AH1490" s="17">
        <v>0</v>
      </c>
      <c r="AJ1490" s="17">
        <v>0</v>
      </c>
      <c r="AL1490" s="17">
        <v>0</v>
      </c>
      <c r="AN1490" s="17">
        <v>0</v>
      </c>
      <c r="AP1490" s="172">
        <v>0</v>
      </c>
      <c r="AR1490" s="17">
        <v>55042</v>
      </c>
      <c r="AT1490" s="17">
        <v>0</v>
      </c>
      <c r="AV1490" s="185">
        <v>0</v>
      </c>
      <c r="AW1490" s="1" t="s">
        <v>5655</v>
      </c>
      <c r="AX1490" s="1" t="str">
        <f t="shared" si="23"/>
        <v>No</v>
      </c>
    </row>
    <row r="1491" spans="1:50" x14ac:dyDescent="0.2">
      <c r="A1491" s="1" t="s">
        <v>6149</v>
      </c>
      <c r="B1491" s="1" t="s">
        <v>641</v>
      </c>
      <c r="C1491" s="1" t="s">
        <v>83</v>
      </c>
      <c r="D1491" s="174">
        <v>4115</v>
      </c>
      <c r="E1491" s="177">
        <v>40115</v>
      </c>
      <c r="F1491" s="1" t="s">
        <v>194</v>
      </c>
      <c r="G1491" s="1" t="s">
        <v>5273</v>
      </c>
      <c r="H1491" s="17">
        <v>2148346</v>
      </c>
      <c r="I1491" s="12">
        <v>27</v>
      </c>
      <c r="J1491" s="1" t="s">
        <v>11</v>
      </c>
      <c r="K1491" s="1" t="s">
        <v>8</v>
      </c>
      <c r="L1491" s="4">
        <v>21</v>
      </c>
      <c r="N1491" s="186">
        <v>0</v>
      </c>
      <c r="P1491" s="14">
        <v>11.3171</v>
      </c>
      <c r="R1491" s="14">
        <v>0</v>
      </c>
      <c r="T1491" s="14">
        <v>14.3377</v>
      </c>
      <c r="V1491" s="17">
        <v>0</v>
      </c>
      <c r="X1491" s="17">
        <v>0</v>
      </c>
      <c r="Z1491" s="17">
        <v>135930</v>
      </c>
      <c r="AB1491" s="17">
        <v>0</v>
      </c>
      <c r="AD1491" s="17">
        <v>0</v>
      </c>
      <c r="AF1491" s="17">
        <v>12011</v>
      </c>
      <c r="AH1491" s="17">
        <v>0</v>
      </c>
      <c r="AJ1491" s="17">
        <v>0</v>
      </c>
      <c r="AL1491" s="17">
        <v>0</v>
      </c>
      <c r="AN1491" s="17">
        <v>0</v>
      </c>
      <c r="AP1491" s="172">
        <v>0</v>
      </c>
      <c r="AR1491" s="17">
        <v>172210</v>
      </c>
      <c r="AT1491" s="17">
        <v>0</v>
      </c>
      <c r="AV1491" s="185">
        <v>0</v>
      </c>
      <c r="AW1491" s="1" t="s">
        <v>5655</v>
      </c>
      <c r="AX1491" s="1" t="str">
        <f t="shared" si="23"/>
        <v>No</v>
      </c>
    </row>
    <row r="1492" spans="1:50" x14ac:dyDescent="0.2">
      <c r="A1492" s="1" t="s">
        <v>6142</v>
      </c>
      <c r="B1492" s="1" t="s">
        <v>553</v>
      </c>
      <c r="C1492" s="1" t="s">
        <v>88</v>
      </c>
      <c r="D1492" s="174">
        <v>4054</v>
      </c>
      <c r="E1492" s="177">
        <v>40054</v>
      </c>
      <c r="F1492" s="1" t="s">
        <v>194</v>
      </c>
      <c r="G1492" s="1" t="s">
        <v>5273</v>
      </c>
      <c r="H1492" s="17">
        <v>120415</v>
      </c>
      <c r="I1492" s="12">
        <v>27</v>
      </c>
      <c r="J1492" s="1" t="s">
        <v>10</v>
      </c>
      <c r="K1492" s="1" t="s">
        <v>8</v>
      </c>
      <c r="L1492" s="4">
        <v>12</v>
      </c>
      <c r="N1492" s="186">
        <v>0</v>
      </c>
      <c r="P1492" s="14">
        <v>12.0055</v>
      </c>
      <c r="R1492" s="14">
        <v>0</v>
      </c>
      <c r="T1492" s="14">
        <v>2.2023999999999999</v>
      </c>
      <c r="V1492" s="17">
        <v>0</v>
      </c>
      <c r="X1492" s="17">
        <v>0</v>
      </c>
      <c r="Z1492" s="17">
        <v>244012</v>
      </c>
      <c r="AB1492" s="17">
        <v>0</v>
      </c>
      <c r="AD1492" s="17">
        <v>0</v>
      </c>
      <c r="AF1492" s="17">
        <v>20325</v>
      </c>
      <c r="AH1492" s="17">
        <v>0</v>
      </c>
      <c r="AJ1492" s="17">
        <v>0</v>
      </c>
      <c r="AL1492" s="17">
        <v>0</v>
      </c>
      <c r="AN1492" s="17">
        <v>0</v>
      </c>
      <c r="AP1492" s="172">
        <v>0</v>
      </c>
      <c r="AR1492" s="17">
        <v>44764</v>
      </c>
      <c r="AT1492" s="17">
        <v>0</v>
      </c>
      <c r="AV1492" s="185">
        <v>0</v>
      </c>
      <c r="AW1492" s="1" t="s">
        <v>5655</v>
      </c>
      <c r="AX1492" s="1" t="str">
        <f t="shared" si="23"/>
        <v>No</v>
      </c>
    </row>
    <row r="1493" spans="1:50" x14ac:dyDescent="0.2">
      <c r="A1493" s="1" t="s">
        <v>6141</v>
      </c>
      <c r="B1493" s="1" t="s">
        <v>2693</v>
      </c>
      <c r="C1493" s="1" t="s">
        <v>45</v>
      </c>
      <c r="D1493" s="174" t="s">
        <v>2694</v>
      </c>
      <c r="E1493" s="177" t="s">
        <v>2695</v>
      </c>
      <c r="F1493" s="1" t="s">
        <v>194</v>
      </c>
      <c r="G1493" s="1" t="s">
        <v>229</v>
      </c>
      <c r="H1493" s="17">
        <v>0</v>
      </c>
      <c r="I1493" s="12">
        <v>27</v>
      </c>
      <c r="J1493" s="1" t="s">
        <v>11</v>
      </c>
      <c r="K1493" s="1" t="s">
        <v>8</v>
      </c>
      <c r="L1493" s="4">
        <v>1</v>
      </c>
      <c r="N1493" s="186">
        <v>0</v>
      </c>
      <c r="P1493" s="14">
        <v>27.671900000000001</v>
      </c>
      <c r="R1493" s="14">
        <v>0</v>
      </c>
      <c r="T1493" s="14">
        <v>4.3613</v>
      </c>
      <c r="V1493" s="17">
        <v>0</v>
      </c>
      <c r="X1493" s="17">
        <v>0</v>
      </c>
      <c r="Z1493" s="17">
        <v>17461</v>
      </c>
      <c r="AB1493" s="17">
        <v>0</v>
      </c>
      <c r="AD1493" s="17">
        <v>0</v>
      </c>
      <c r="AF1493" s="17">
        <v>631</v>
      </c>
      <c r="AH1493" s="17">
        <v>0</v>
      </c>
      <c r="AJ1493" s="17">
        <v>0</v>
      </c>
      <c r="AL1493" s="17">
        <v>0</v>
      </c>
      <c r="AN1493" s="17">
        <v>0</v>
      </c>
      <c r="AP1493" s="172">
        <v>0</v>
      </c>
      <c r="AR1493" s="17">
        <v>2752</v>
      </c>
      <c r="AT1493" s="17">
        <v>0</v>
      </c>
      <c r="AV1493" s="185">
        <v>0</v>
      </c>
      <c r="AW1493" s="1" t="s">
        <v>5655</v>
      </c>
      <c r="AX1493" s="1" t="str">
        <f t="shared" si="23"/>
        <v>No</v>
      </c>
    </row>
    <row r="1494" spans="1:50" x14ac:dyDescent="0.2">
      <c r="A1494" s="1" t="s">
        <v>6140</v>
      </c>
      <c r="B1494" s="1" t="s">
        <v>919</v>
      </c>
      <c r="C1494" s="1" t="s">
        <v>98</v>
      </c>
      <c r="D1494" s="174">
        <v>5171</v>
      </c>
      <c r="E1494" s="177">
        <v>50171</v>
      </c>
      <c r="F1494" s="1" t="s">
        <v>194</v>
      </c>
      <c r="G1494" s="1" t="s">
        <v>5273</v>
      </c>
      <c r="H1494" s="17">
        <v>54901</v>
      </c>
      <c r="I1494" s="12">
        <v>27</v>
      </c>
      <c r="J1494" s="1" t="s">
        <v>11</v>
      </c>
      <c r="K1494" s="1" t="s">
        <v>8</v>
      </c>
      <c r="L1494" s="4">
        <v>7</v>
      </c>
      <c r="N1494" s="186">
        <v>0</v>
      </c>
      <c r="P1494" s="14">
        <v>13.334099999999999</v>
      </c>
      <c r="R1494" s="14">
        <v>0</v>
      </c>
      <c r="T1494" s="14">
        <v>12.5816</v>
      </c>
      <c r="V1494" s="17">
        <v>0</v>
      </c>
      <c r="X1494" s="17">
        <v>0</v>
      </c>
      <c r="Z1494" s="17">
        <v>165196</v>
      </c>
      <c r="AB1494" s="17">
        <v>0</v>
      </c>
      <c r="AD1494" s="17">
        <v>0</v>
      </c>
      <c r="AF1494" s="17">
        <v>12389</v>
      </c>
      <c r="AH1494" s="17">
        <v>0</v>
      </c>
      <c r="AJ1494" s="17">
        <v>0</v>
      </c>
      <c r="AL1494" s="17">
        <v>0</v>
      </c>
      <c r="AN1494" s="17">
        <v>0</v>
      </c>
      <c r="AP1494" s="172">
        <v>0</v>
      </c>
      <c r="AR1494" s="17">
        <v>155874</v>
      </c>
      <c r="AT1494" s="17">
        <v>0</v>
      </c>
      <c r="AV1494" s="185">
        <v>0</v>
      </c>
      <c r="AW1494" s="1" t="s">
        <v>5655</v>
      </c>
      <c r="AX1494" s="1" t="str">
        <f t="shared" si="23"/>
        <v>No</v>
      </c>
    </row>
    <row r="1495" spans="1:50" x14ac:dyDescent="0.2">
      <c r="A1495" s="1" t="s">
        <v>5001</v>
      </c>
      <c r="B1495" s="1" t="s">
        <v>5002</v>
      </c>
      <c r="C1495" s="1" t="s">
        <v>1</v>
      </c>
      <c r="D1495" s="174" t="s">
        <v>5003</v>
      </c>
      <c r="E1495" s="177" t="s">
        <v>5004</v>
      </c>
      <c r="F1495" s="1" t="s">
        <v>196</v>
      </c>
      <c r="G1495" s="1" t="s">
        <v>229</v>
      </c>
      <c r="H1495" s="17">
        <v>0</v>
      </c>
      <c r="I1495" s="12">
        <v>27</v>
      </c>
      <c r="J1495" s="1" t="s">
        <v>11</v>
      </c>
      <c r="K1495" s="1" t="s">
        <v>8</v>
      </c>
      <c r="L1495" s="4">
        <v>16</v>
      </c>
      <c r="N1495" s="186">
        <v>0</v>
      </c>
      <c r="P1495" s="14">
        <v>16.298300000000001</v>
      </c>
      <c r="R1495" s="14">
        <v>0</v>
      </c>
      <c r="T1495" s="14">
        <v>14.8466</v>
      </c>
      <c r="V1495" s="17">
        <v>0</v>
      </c>
      <c r="X1495" s="17">
        <v>0</v>
      </c>
      <c r="Z1495" s="17">
        <v>547869</v>
      </c>
      <c r="AB1495" s="17">
        <v>0</v>
      </c>
      <c r="AD1495" s="17">
        <v>0</v>
      </c>
      <c r="AF1495" s="17">
        <v>33615</v>
      </c>
      <c r="AH1495" s="17">
        <v>0</v>
      </c>
      <c r="AJ1495" s="17">
        <v>0</v>
      </c>
      <c r="AL1495" s="17">
        <v>0</v>
      </c>
      <c r="AN1495" s="17">
        <v>0</v>
      </c>
      <c r="AP1495" s="172">
        <v>0</v>
      </c>
      <c r="AR1495" s="17">
        <v>499068</v>
      </c>
      <c r="AT1495" s="17">
        <v>0</v>
      </c>
      <c r="AV1495" s="185">
        <v>0</v>
      </c>
      <c r="AW1495" s="1" t="s">
        <v>5655</v>
      </c>
      <c r="AX1495" s="1" t="str">
        <f t="shared" si="23"/>
        <v>No</v>
      </c>
    </row>
    <row r="1496" spans="1:50" x14ac:dyDescent="0.2">
      <c r="A1496" s="1" t="s">
        <v>6148</v>
      </c>
      <c r="B1496" s="1" t="s">
        <v>614</v>
      </c>
      <c r="C1496" s="1" t="s">
        <v>89</v>
      </c>
      <c r="D1496" s="174">
        <v>6108</v>
      </c>
      <c r="E1496" s="177">
        <v>60108</v>
      </c>
      <c r="F1496" s="1" t="s">
        <v>194</v>
      </c>
      <c r="G1496" s="1" t="s">
        <v>5273</v>
      </c>
      <c r="H1496" s="17">
        <v>4944332</v>
      </c>
      <c r="I1496" s="12">
        <v>27</v>
      </c>
      <c r="J1496" s="1" t="s">
        <v>11</v>
      </c>
      <c r="K1496" s="1" t="s">
        <v>12</v>
      </c>
      <c r="L1496" s="4">
        <v>7</v>
      </c>
      <c r="N1496" s="186">
        <v>0</v>
      </c>
      <c r="P1496" s="14">
        <v>16.931899999999999</v>
      </c>
      <c r="R1496" s="14">
        <v>0</v>
      </c>
      <c r="T1496" s="14">
        <v>3.8557999999999999</v>
      </c>
      <c r="V1496" s="17">
        <v>0</v>
      </c>
      <c r="X1496" s="17">
        <v>0</v>
      </c>
      <c r="Z1496" s="17">
        <v>444750</v>
      </c>
      <c r="AB1496" s="17">
        <v>0</v>
      </c>
      <c r="AD1496" s="17">
        <v>0</v>
      </c>
      <c r="AF1496" s="17">
        <v>26267</v>
      </c>
      <c r="AH1496" s="17">
        <v>0</v>
      </c>
      <c r="AJ1496" s="17">
        <v>0</v>
      </c>
      <c r="AL1496" s="17">
        <v>0</v>
      </c>
      <c r="AN1496" s="17">
        <v>0</v>
      </c>
      <c r="AP1496" s="172">
        <v>0</v>
      </c>
      <c r="AR1496" s="17">
        <v>101279</v>
      </c>
      <c r="AT1496" s="17">
        <v>0</v>
      </c>
      <c r="AV1496" s="185">
        <v>0</v>
      </c>
      <c r="AW1496" s="1" t="s">
        <v>5655</v>
      </c>
      <c r="AX1496" s="1" t="str">
        <f t="shared" si="23"/>
        <v>No</v>
      </c>
    </row>
    <row r="1497" spans="1:50" x14ac:dyDescent="0.2">
      <c r="A1497" s="1" t="s">
        <v>6145</v>
      </c>
      <c r="B1497" s="1" t="s">
        <v>1693</v>
      </c>
      <c r="C1497" s="1" t="s">
        <v>81</v>
      </c>
      <c r="D1497" s="174" t="s">
        <v>1694</v>
      </c>
      <c r="E1497" s="177">
        <v>30141</v>
      </c>
      <c r="F1497" s="1" t="s">
        <v>196</v>
      </c>
      <c r="G1497" s="1" t="s">
        <v>5273</v>
      </c>
      <c r="H1497" s="17">
        <v>1733853</v>
      </c>
      <c r="I1497" s="12">
        <v>27</v>
      </c>
      <c r="J1497" s="1" t="s">
        <v>22</v>
      </c>
      <c r="K1497" s="1" t="s">
        <v>12</v>
      </c>
      <c r="L1497" s="4">
        <v>3</v>
      </c>
      <c r="N1497" s="186">
        <v>0</v>
      </c>
      <c r="P1497" s="14">
        <v>21.849</v>
      </c>
      <c r="R1497" s="14">
        <v>0</v>
      </c>
      <c r="T1497" s="14">
        <v>6.1387999999999998</v>
      </c>
      <c r="V1497" s="17">
        <v>0</v>
      </c>
      <c r="X1497" s="17">
        <v>0</v>
      </c>
      <c r="Z1497" s="17">
        <v>39656</v>
      </c>
      <c r="AB1497" s="17">
        <v>0</v>
      </c>
      <c r="AD1497" s="17">
        <v>0</v>
      </c>
      <c r="AF1497" s="17">
        <v>1815</v>
      </c>
      <c r="AH1497" s="17">
        <v>0</v>
      </c>
      <c r="AJ1497" s="17">
        <v>0</v>
      </c>
      <c r="AL1497" s="17">
        <v>0</v>
      </c>
      <c r="AN1497" s="17">
        <v>0</v>
      </c>
      <c r="AP1497" s="172">
        <v>0</v>
      </c>
      <c r="AR1497" s="17">
        <v>11142</v>
      </c>
      <c r="AT1497" s="17">
        <v>0</v>
      </c>
      <c r="AV1497" s="185">
        <v>0</v>
      </c>
      <c r="AW1497" s="1" t="s">
        <v>5655</v>
      </c>
      <c r="AX1497" s="1" t="str">
        <f t="shared" si="23"/>
        <v>No</v>
      </c>
    </row>
    <row r="1498" spans="1:50" x14ac:dyDescent="0.2">
      <c r="A1498" s="1" t="s">
        <v>1412</v>
      </c>
      <c r="B1498" s="1" t="s">
        <v>233</v>
      </c>
      <c r="C1498" s="1" t="s">
        <v>62</v>
      </c>
      <c r="D1498" s="174">
        <v>4225</v>
      </c>
      <c r="E1498" s="177">
        <v>40225</v>
      </c>
      <c r="F1498" s="1" t="s">
        <v>196</v>
      </c>
      <c r="G1498" s="1" t="s">
        <v>5273</v>
      </c>
      <c r="H1498" s="17">
        <v>119911</v>
      </c>
      <c r="I1498" s="12">
        <v>27</v>
      </c>
      <c r="J1498" s="1" t="s">
        <v>10</v>
      </c>
      <c r="K1498" s="1" t="s">
        <v>8</v>
      </c>
      <c r="L1498" s="4">
        <v>27</v>
      </c>
      <c r="N1498" s="186">
        <v>0</v>
      </c>
      <c r="P1498" s="14">
        <v>15.256600000000001</v>
      </c>
      <c r="R1498" s="14">
        <v>0</v>
      </c>
      <c r="T1498" s="14">
        <v>1.6114999999999999</v>
      </c>
      <c r="V1498" s="17">
        <v>0</v>
      </c>
      <c r="X1498" s="17">
        <v>0</v>
      </c>
      <c r="Z1498" s="17">
        <v>724979</v>
      </c>
      <c r="AB1498" s="17">
        <v>0</v>
      </c>
      <c r="AD1498" s="17">
        <v>0</v>
      </c>
      <c r="AF1498" s="17">
        <v>47519</v>
      </c>
      <c r="AH1498" s="17">
        <v>0</v>
      </c>
      <c r="AJ1498" s="17">
        <v>0</v>
      </c>
      <c r="AL1498" s="17">
        <v>0</v>
      </c>
      <c r="AN1498" s="17">
        <v>0</v>
      </c>
      <c r="AP1498" s="172">
        <v>0</v>
      </c>
      <c r="AR1498" s="17">
        <v>76577</v>
      </c>
      <c r="AT1498" s="17">
        <v>0</v>
      </c>
      <c r="AV1498" s="185">
        <v>0</v>
      </c>
      <c r="AW1498" s="1" t="s">
        <v>5655</v>
      </c>
      <c r="AX1498" s="1" t="str">
        <f t="shared" si="23"/>
        <v>No</v>
      </c>
    </row>
    <row r="1499" spans="1:50" x14ac:dyDescent="0.2">
      <c r="A1499" s="1" t="s">
        <v>4941</v>
      </c>
      <c r="B1499" s="1" t="s">
        <v>4942</v>
      </c>
      <c r="C1499" s="1" t="s">
        <v>94</v>
      </c>
      <c r="D1499" s="174" t="s">
        <v>4943</v>
      </c>
      <c r="E1499" s="177" t="s">
        <v>4944</v>
      </c>
      <c r="F1499" s="1" t="s">
        <v>242</v>
      </c>
      <c r="G1499" s="1" t="s">
        <v>229</v>
      </c>
      <c r="H1499" s="17">
        <v>0</v>
      </c>
      <c r="I1499" s="12">
        <v>27</v>
      </c>
      <c r="J1499" s="1" t="s">
        <v>10</v>
      </c>
      <c r="K1499" s="1" t="s">
        <v>8</v>
      </c>
      <c r="L1499" s="4">
        <v>21</v>
      </c>
      <c r="N1499" s="186">
        <v>0</v>
      </c>
      <c r="P1499" s="14">
        <v>17.216999999999999</v>
      </c>
      <c r="R1499" s="14">
        <v>0</v>
      </c>
      <c r="T1499" s="14">
        <v>1.2394000000000001</v>
      </c>
      <c r="V1499" s="17">
        <v>0</v>
      </c>
      <c r="X1499" s="17">
        <v>0</v>
      </c>
      <c r="Z1499" s="17">
        <v>194931</v>
      </c>
      <c r="AB1499" s="17">
        <v>0</v>
      </c>
      <c r="AD1499" s="17">
        <v>0</v>
      </c>
      <c r="AF1499" s="17">
        <v>11322</v>
      </c>
      <c r="AH1499" s="17">
        <v>0</v>
      </c>
      <c r="AJ1499" s="17">
        <v>0</v>
      </c>
      <c r="AL1499" s="17">
        <v>0</v>
      </c>
      <c r="AN1499" s="17">
        <v>0</v>
      </c>
      <c r="AP1499" s="172">
        <v>0</v>
      </c>
      <c r="AR1499" s="17">
        <v>14032</v>
      </c>
      <c r="AT1499" s="17">
        <v>0</v>
      </c>
      <c r="AV1499" s="185">
        <v>0</v>
      </c>
      <c r="AW1499" s="1" t="s">
        <v>5655</v>
      </c>
      <c r="AX1499" s="1" t="str">
        <f t="shared" si="23"/>
        <v>No</v>
      </c>
    </row>
    <row r="1500" spans="1:50" x14ac:dyDescent="0.2">
      <c r="A1500" s="1" t="s">
        <v>6138</v>
      </c>
      <c r="B1500" s="1" t="s">
        <v>637</v>
      </c>
      <c r="C1500" s="1" t="s">
        <v>14</v>
      </c>
      <c r="D1500" s="174">
        <v>4044</v>
      </c>
      <c r="E1500" s="177">
        <v>40044</v>
      </c>
      <c r="F1500" s="1" t="s">
        <v>194</v>
      </c>
      <c r="G1500" s="1" t="s">
        <v>192</v>
      </c>
      <c r="H1500" s="17">
        <v>263907</v>
      </c>
      <c r="I1500" s="12">
        <v>27</v>
      </c>
      <c r="J1500" s="1" t="s">
        <v>11</v>
      </c>
      <c r="K1500" s="1" t="s">
        <v>8</v>
      </c>
      <c r="L1500" s="4">
        <v>19</v>
      </c>
      <c r="N1500" s="186">
        <v>0</v>
      </c>
      <c r="P1500" s="14">
        <v>15.667400000000001</v>
      </c>
      <c r="R1500" s="14">
        <v>4.38</v>
      </c>
      <c r="T1500" s="14">
        <v>8.0840999999999994</v>
      </c>
      <c r="V1500" s="17">
        <v>1229110</v>
      </c>
      <c r="X1500" s="17">
        <v>1186756</v>
      </c>
      <c r="Z1500" s="17">
        <v>1173631</v>
      </c>
      <c r="AB1500" s="17">
        <v>13125</v>
      </c>
      <c r="AD1500" s="17">
        <v>75784</v>
      </c>
      <c r="AF1500" s="17">
        <v>74909</v>
      </c>
      <c r="AH1500" s="17">
        <v>875</v>
      </c>
      <c r="AJ1500" s="17">
        <v>0</v>
      </c>
      <c r="AL1500" s="17">
        <v>0</v>
      </c>
      <c r="AN1500" s="17">
        <v>0</v>
      </c>
      <c r="AP1500" s="172">
        <v>0</v>
      </c>
      <c r="AR1500" s="17">
        <v>605572</v>
      </c>
      <c r="AT1500" s="17">
        <v>2652405</v>
      </c>
      <c r="AV1500" s="185">
        <v>305</v>
      </c>
      <c r="AW1500" s="1" t="s">
        <v>5655</v>
      </c>
      <c r="AX1500" s="1" t="str">
        <f t="shared" si="23"/>
        <v>No</v>
      </c>
    </row>
    <row r="1501" spans="1:50" x14ac:dyDescent="0.2">
      <c r="A1501" s="1" t="s">
        <v>6137</v>
      </c>
      <c r="B1501" s="1" t="s">
        <v>1140</v>
      </c>
      <c r="C1501" s="1" t="s">
        <v>40</v>
      </c>
      <c r="D1501" s="174">
        <v>4181</v>
      </c>
      <c r="E1501" s="177">
        <v>40181</v>
      </c>
      <c r="F1501" s="1" t="s">
        <v>194</v>
      </c>
      <c r="G1501" s="1" t="s">
        <v>5273</v>
      </c>
      <c r="H1501" s="17">
        <v>4515419</v>
      </c>
      <c r="I1501" s="12">
        <v>27</v>
      </c>
      <c r="J1501" s="1" t="s">
        <v>10</v>
      </c>
      <c r="K1501" s="1" t="s">
        <v>8</v>
      </c>
      <c r="L1501" s="4">
        <v>27</v>
      </c>
      <c r="N1501" s="186">
        <v>0</v>
      </c>
      <c r="P1501" s="14">
        <v>13.495799999999999</v>
      </c>
      <c r="R1501" s="14">
        <v>0</v>
      </c>
      <c r="T1501" s="14">
        <v>1.9302999999999999</v>
      </c>
      <c r="V1501" s="17">
        <v>0</v>
      </c>
      <c r="X1501" s="17">
        <v>0</v>
      </c>
      <c r="Z1501" s="17">
        <v>501666</v>
      </c>
      <c r="AB1501" s="17">
        <v>0</v>
      </c>
      <c r="AD1501" s="17">
        <v>0</v>
      </c>
      <c r="AF1501" s="17">
        <v>37172</v>
      </c>
      <c r="AH1501" s="17">
        <v>0</v>
      </c>
      <c r="AJ1501" s="17">
        <v>0</v>
      </c>
      <c r="AL1501" s="17">
        <v>0</v>
      </c>
      <c r="AN1501" s="17">
        <v>0</v>
      </c>
      <c r="AP1501" s="172">
        <v>0</v>
      </c>
      <c r="AR1501" s="17">
        <v>71753</v>
      </c>
      <c r="AT1501" s="17">
        <v>0</v>
      </c>
      <c r="AV1501" s="185">
        <v>0</v>
      </c>
      <c r="AW1501" s="1" t="s">
        <v>5655</v>
      </c>
      <c r="AX1501" s="1" t="str">
        <f t="shared" si="23"/>
        <v>No</v>
      </c>
    </row>
    <row r="1502" spans="1:50" x14ac:dyDescent="0.2">
      <c r="A1502" s="1" t="s">
        <v>5675</v>
      </c>
      <c r="B1502" s="1" t="s">
        <v>5676</v>
      </c>
      <c r="C1502" s="1" t="s">
        <v>20</v>
      </c>
      <c r="E1502" s="177">
        <v>90287</v>
      </c>
      <c r="F1502" s="1" t="s">
        <v>196</v>
      </c>
      <c r="G1502" s="1" t="s">
        <v>5273</v>
      </c>
      <c r="H1502" s="17">
        <v>12150996</v>
      </c>
      <c r="I1502" s="12">
        <v>27</v>
      </c>
      <c r="J1502" s="1" t="s">
        <v>15</v>
      </c>
      <c r="K1502" s="1" t="s">
        <v>12</v>
      </c>
      <c r="L1502" s="4">
        <v>6</v>
      </c>
      <c r="N1502" s="186">
        <v>0</v>
      </c>
      <c r="P1502" s="14">
        <v>18.8019</v>
      </c>
      <c r="R1502" s="14">
        <v>0</v>
      </c>
      <c r="T1502" s="14">
        <v>4.8804999999999996</v>
      </c>
      <c r="V1502" s="17">
        <v>0</v>
      </c>
      <c r="X1502" s="17">
        <v>0</v>
      </c>
      <c r="Z1502" s="17">
        <v>17937</v>
      </c>
      <c r="AB1502" s="17">
        <v>0</v>
      </c>
      <c r="AD1502" s="17">
        <v>0</v>
      </c>
      <c r="AF1502" s="17">
        <v>954</v>
      </c>
      <c r="AH1502" s="17">
        <v>0</v>
      </c>
      <c r="AJ1502" s="17">
        <v>0</v>
      </c>
      <c r="AL1502" s="17">
        <v>0</v>
      </c>
      <c r="AN1502" s="17">
        <v>0</v>
      </c>
      <c r="AP1502" s="172">
        <v>0</v>
      </c>
      <c r="AR1502" s="17">
        <v>4656</v>
      </c>
      <c r="AT1502" s="17">
        <v>0</v>
      </c>
      <c r="AV1502" s="185">
        <v>0</v>
      </c>
      <c r="AW1502" s="1" t="s">
        <v>5655</v>
      </c>
      <c r="AX1502" s="1" t="str">
        <f t="shared" si="23"/>
        <v>No</v>
      </c>
    </row>
    <row r="1503" spans="1:50" x14ac:dyDescent="0.2">
      <c r="A1503" s="1" t="s">
        <v>2647</v>
      </c>
      <c r="B1503" s="1" t="s">
        <v>2648</v>
      </c>
      <c r="C1503" s="1" t="s">
        <v>55</v>
      </c>
      <c r="D1503" s="174" t="s">
        <v>2649</v>
      </c>
      <c r="E1503" s="177" t="s">
        <v>2650</v>
      </c>
      <c r="F1503" s="1" t="s">
        <v>196</v>
      </c>
      <c r="G1503" s="1" t="s">
        <v>229</v>
      </c>
      <c r="H1503" s="17">
        <v>0</v>
      </c>
      <c r="I1503" s="12">
        <v>27</v>
      </c>
      <c r="J1503" s="1" t="s">
        <v>10</v>
      </c>
      <c r="K1503" s="1" t="s">
        <v>8</v>
      </c>
      <c r="L1503" s="4">
        <v>25</v>
      </c>
      <c r="N1503" s="186">
        <v>0</v>
      </c>
      <c r="P1503" s="14">
        <v>16.204899999999999</v>
      </c>
      <c r="R1503" s="14">
        <v>0</v>
      </c>
      <c r="T1503" s="14">
        <v>4.3048999999999999</v>
      </c>
      <c r="V1503" s="17">
        <v>0</v>
      </c>
      <c r="X1503" s="17">
        <v>0</v>
      </c>
      <c r="Z1503" s="17">
        <v>501931</v>
      </c>
      <c r="AB1503" s="17">
        <v>0</v>
      </c>
      <c r="AD1503" s="17">
        <v>0</v>
      </c>
      <c r="AF1503" s="17">
        <v>30974</v>
      </c>
      <c r="AH1503" s="17">
        <v>0</v>
      </c>
      <c r="AJ1503" s="17">
        <v>0</v>
      </c>
      <c r="AL1503" s="17">
        <v>0</v>
      </c>
      <c r="AN1503" s="17">
        <v>0</v>
      </c>
      <c r="AP1503" s="172">
        <v>0</v>
      </c>
      <c r="AR1503" s="17">
        <v>133340</v>
      </c>
      <c r="AT1503" s="17">
        <v>0</v>
      </c>
      <c r="AV1503" s="185">
        <v>0</v>
      </c>
      <c r="AW1503" s="1" t="s">
        <v>5655</v>
      </c>
      <c r="AX1503" s="1" t="str">
        <f t="shared" si="23"/>
        <v>No</v>
      </c>
    </row>
    <row r="1504" spans="1:50" x14ac:dyDescent="0.2">
      <c r="A1504" s="1" t="s">
        <v>801</v>
      </c>
      <c r="B1504" s="1" t="s">
        <v>343</v>
      </c>
      <c r="C1504" s="1" t="s">
        <v>54</v>
      </c>
      <c r="D1504" s="174">
        <v>1069</v>
      </c>
      <c r="E1504" s="177">
        <v>10069</v>
      </c>
      <c r="F1504" s="1" t="s">
        <v>44</v>
      </c>
      <c r="G1504" s="1" t="s">
        <v>5273</v>
      </c>
      <c r="H1504" s="17">
        <v>203914</v>
      </c>
      <c r="I1504" s="12">
        <v>27</v>
      </c>
      <c r="J1504" s="1" t="s">
        <v>10</v>
      </c>
      <c r="K1504" s="1" t="s">
        <v>8</v>
      </c>
      <c r="L1504" s="4">
        <v>27</v>
      </c>
      <c r="N1504" s="186">
        <v>0</v>
      </c>
      <c r="P1504" s="14">
        <v>14.2819</v>
      </c>
      <c r="R1504" s="14">
        <v>0</v>
      </c>
      <c r="T1504" s="14">
        <v>2.4222000000000001</v>
      </c>
      <c r="V1504" s="17">
        <v>0</v>
      </c>
      <c r="X1504" s="17">
        <v>0</v>
      </c>
      <c r="Z1504" s="17">
        <v>604582</v>
      </c>
      <c r="AB1504" s="17">
        <v>0</v>
      </c>
      <c r="AD1504" s="17">
        <v>0</v>
      </c>
      <c r="AF1504" s="17">
        <v>42332</v>
      </c>
      <c r="AH1504" s="17">
        <v>0</v>
      </c>
      <c r="AJ1504" s="17">
        <v>0</v>
      </c>
      <c r="AL1504" s="17">
        <v>0</v>
      </c>
      <c r="AN1504" s="17">
        <v>0</v>
      </c>
      <c r="AP1504" s="172">
        <v>0</v>
      </c>
      <c r="AR1504" s="17">
        <v>102535</v>
      </c>
      <c r="AT1504" s="17">
        <v>0</v>
      </c>
      <c r="AV1504" s="185">
        <v>0</v>
      </c>
      <c r="AW1504" s="1" t="s">
        <v>5655</v>
      </c>
      <c r="AX1504" s="1" t="str">
        <f t="shared" si="23"/>
        <v>No</v>
      </c>
    </row>
    <row r="1505" spans="1:50" x14ac:dyDescent="0.2">
      <c r="A1505" s="1" t="s">
        <v>6149</v>
      </c>
      <c r="B1505" s="1" t="s">
        <v>641</v>
      </c>
      <c r="C1505" s="1" t="s">
        <v>83</v>
      </c>
      <c r="D1505" s="174">
        <v>4115</v>
      </c>
      <c r="E1505" s="177">
        <v>40115</v>
      </c>
      <c r="F1505" s="1" t="s">
        <v>194</v>
      </c>
      <c r="G1505" s="1" t="s">
        <v>5273</v>
      </c>
      <c r="H1505" s="17">
        <v>2148346</v>
      </c>
      <c r="I1505" s="12">
        <v>27</v>
      </c>
      <c r="J1505" s="1" t="s">
        <v>10</v>
      </c>
      <c r="K1505" s="1" t="s">
        <v>8</v>
      </c>
      <c r="L1505" s="4">
        <v>6</v>
      </c>
      <c r="N1505" s="186">
        <v>0</v>
      </c>
      <c r="P1505" s="14">
        <v>9.1493000000000002</v>
      </c>
      <c r="R1505" s="14">
        <v>0</v>
      </c>
      <c r="T1505" s="14">
        <v>1.2237</v>
      </c>
      <c r="V1505" s="17">
        <v>0</v>
      </c>
      <c r="X1505" s="17">
        <v>0</v>
      </c>
      <c r="Z1505" s="17">
        <v>32059</v>
      </c>
      <c r="AB1505" s="17">
        <v>0</v>
      </c>
      <c r="AD1505" s="17">
        <v>0</v>
      </c>
      <c r="AF1505" s="17">
        <v>3504</v>
      </c>
      <c r="AH1505" s="17">
        <v>0</v>
      </c>
      <c r="AJ1505" s="17">
        <v>0</v>
      </c>
      <c r="AL1505" s="17">
        <v>0</v>
      </c>
      <c r="AN1505" s="17">
        <v>0</v>
      </c>
      <c r="AP1505" s="172">
        <v>0</v>
      </c>
      <c r="AR1505" s="17">
        <v>4288</v>
      </c>
      <c r="AT1505" s="17">
        <v>0</v>
      </c>
      <c r="AV1505" s="185">
        <v>0</v>
      </c>
      <c r="AW1505" s="1" t="s">
        <v>5655</v>
      </c>
      <c r="AX1505" s="1" t="str">
        <f t="shared" si="23"/>
        <v>No</v>
      </c>
    </row>
    <row r="1506" spans="1:50" x14ac:dyDescent="0.2">
      <c r="A1506" s="1" t="s">
        <v>6141</v>
      </c>
      <c r="B1506" s="1" t="s">
        <v>2693</v>
      </c>
      <c r="C1506" s="1" t="s">
        <v>45</v>
      </c>
      <c r="D1506" s="174" t="s">
        <v>2694</v>
      </c>
      <c r="E1506" s="177" t="s">
        <v>2695</v>
      </c>
      <c r="F1506" s="1" t="s">
        <v>194</v>
      </c>
      <c r="G1506" s="1" t="s">
        <v>229</v>
      </c>
      <c r="H1506" s="17">
        <v>0</v>
      </c>
      <c r="I1506" s="12">
        <v>27</v>
      </c>
      <c r="J1506" s="1" t="s">
        <v>10</v>
      </c>
      <c r="K1506" s="1" t="s">
        <v>8</v>
      </c>
      <c r="L1506" s="4">
        <v>26</v>
      </c>
      <c r="N1506" s="186">
        <v>0</v>
      </c>
      <c r="P1506" s="14">
        <v>14.507400000000001</v>
      </c>
      <c r="R1506" s="14">
        <v>0</v>
      </c>
      <c r="T1506" s="14">
        <v>1.8250999999999999</v>
      </c>
      <c r="V1506" s="17">
        <v>0</v>
      </c>
      <c r="X1506" s="17">
        <v>0</v>
      </c>
      <c r="Z1506" s="17">
        <v>664644</v>
      </c>
      <c r="AB1506" s="17">
        <v>0</v>
      </c>
      <c r="AD1506" s="17">
        <v>0</v>
      </c>
      <c r="AF1506" s="17">
        <v>45814</v>
      </c>
      <c r="AH1506" s="17">
        <v>0</v>
      </c>
      <c r="AJ1506" s="17">
        <v>0</v>
      </c>
      <c r="AL1506" s="17">
        <v>0</v>
      </c>
      <c r="AN1506" s="17">
        <v>0</v>
      </c>
      <c r="AP1506" s="172">
        <v>0</v>
      </c>
      <c r="AR1506" s="17">
        <v>83617</v>
      </c>
      <c r="AT1506" s="17">
        <v>0</v>
      </c>
      <c r="AV1506" s="185">
        <v>0</v>
      </c>
      <c r="AW1506" s="1" t="s">
        <v>5655</v>
      </c>
      <c r="AX1506" s="1" t="str">
        <f t="shared" si="23"/>
        <v>No</v>
      </c>
    </row>
    <row r="1507" spans="1:50" x14ac:dyDescent="0.2">
      <c r="A1507" s="1" t="s">
        <v>6140</v>
      </c>
      <c r="B1507" s="1" t="s">
        <v>919</v>
      </c>
      <c r="C1507" s="1" t="s">
        <v>98</v>
      </c>
      <c r="D1507" s="174">
        <v>5171</v>
      </c>
      <c r="E1507" s="177">
        <v>50171</v>
      </c>
      <c r="F1507" s="1" t="s">
        <v>194</v>
      </c>
      <c r="G1507" s="1" t="s">
        <v>5273</v>
      </c>
      <c r="H1507" s="17">
        <v>54901</v>
      </c>
      <c r="I1507" s="12">
        <v>27</v>
      </c>
      <c r="J1507" s="1" t="s">
        <v>15</v>
      </c>
      <c r="K1507" s="1" t="s">
        <v>12</v>
      </c>
      <c r="L1507" s="4">
        <v>7</v>
      </c>
      <c r="N1507" s="186">
        <v>0</v>
      </c>
      <c r="P1507" s="14">
        <v>20.214500000000001</v>
      </c>
      <c r="R1507" s="14">
        <v>0</v>
      </c>
      <c r="T1507" s="14">
        <v>5.5149999999999997</v>
      </c>
      <c r="V1507" s="17">
        <v>0</v>
      </c>
      <c r="X1507" s="17">
        <v>0</v>
      </c>
      <c r="Z1507" s="17">
        <v>34971</v>
      </c>
      <c r="AB1507" s="17">
        <v>0</v>
      </c>
      <c r="AD1507" s="17">
        <v>0</v>
      </c>
      <c r="AF1507" s="17">
        <v>1730</v>
      </c>
      <c r="AH1507" s="17">
        <v>0</v>
      </c>
      <c r="AJ1507" s="17">
        <v>0</v>
      </c>
      <c r="AL1507" s="17">
        <v>0</v>
      </c>
      <c r="AN1507" s="17">
        <v>0</v>
      </c>
      <c r="AP1507" s="172">
        <v>0</v>
      </c>
      <c r="AR1507" s="17">
        <v>9541</v>
      </c>
      <c r="AT1507" s="17">
        <v>0</v>
      </c>
      <c r="AV1507" s="185">
        <v>0</v>
      </c>
      <c r="AW1507" s="1" t="s">
        <v>5655</v>
      </c>
      <c r="AX1507" s="1" t="str">
        <f t="shared" si="23"/>
        <v>No</v>
      </c>
    </row>
    <row r="1508" spans="1:50" x14ac:dyDescent="0.2">
      <c r="A1508" s="1" t="s">
        <v>5001</v>
      </c>
      <c r="B1508" s="1" t="s">
        <v>5002</v>
      </c>
      <c r="C1508" s="1" t="s">
        <v>1</v>
      </c>
      <c r="D1508" s="174" t="s">
        <v>5003</v>
      </c>
      <c r="E1508" s="177" t="s">
        <v>5004</v>
      </c>
      <c r="F1508" s="1" t="s">
        <v>196</v>
      </c>
      <c r="G1508" s="1" t="s">
        <v>229</v>
      </c>
      <c r="H1508" s="17">
        <v>0</v>
      </c>
      <c r="I1508" s="12">
        <v>27</v>
      </c>
      <c r="J1508" s="1" t="s">
        <v>10</v>
      </c>
      <c r="K1508" s="1" t="s">
        <v>8</v>
      </c>
      <c r="L1508" s="4">
        <v>1</v>
      </c>
      <c r="N1508" s="186">
        <v>0</v>
      </c>
      <c r="P1508" s="14">
        <v>9.0496999999999996</v>
      </c>
      <c r="R1508" s="14">
        <v>0</v>
      </c>
      <c r="T1508" s="14">
        <v>3.0276000000000001</v>
      </c>
      <c r="V1508" s="17">
        <v>0</v>
      </c>
      <c r="X1508" s="17">
        <v>0</v>
      </c>
      <c r="Z1508" s="17">
        <v>1638</v>
      </c>
      <c r="AB1508" s="17">
        <v>0</v>
      </c>
      <c r="AD1508" s="17">
        <v>0</v>
      </c>
      <c r="AF1508" s="17">
        <v>181</v>
      </c>
      <c r="AH1508" s="17">
        <v>0</v>
      </c>
      <c r="AJ1508" s="17">
        <v>0</v>
      </c>
      <c r="AL1508" s="17">
        <v>0</v>
      </c>
      <c r="AN1508" s="17">
        <v>0</v>
      </c>
      <c r="AP1508" s="172">
        <v>0</v>
      </c>
      <c r="AR1508" s="17">
        <v>548</v>
      </c>
      <c r="AT1508" s="17">
        <v>0</v>
      </c>
      <c r="AV1508" s="185">
        <v>0</v>
      </c>
      <c r="AW1508" s="1" t="s">
        <v>5655</v>
      </c>
      <c r="AX1508" s="1" t="str">
        <f t="shared" si="23"/>
        <v>No</v>
      </c>
    </row>
    <row r="1509" spans="1:50" x14ac:dyDescent="0.2">
      <c r="A1509" s="1" t="s">
        <v>6148</v>
      </c>
      <c r="B1509" s="1" t="s">
        <v>614</v>
      </c>
      <c r="C1509" s="1" t="s">
        <v>89</v>
      </c>
      <c r="D1509" s="174">
        <v>6108</v>
      </c>
      <c r="E1509" s="177">
        <v>60108</v>
      </c>
      <c r="F1509" s="1" t="s">
        <v>194</v>
      </c>
      <c r="G1509" s="1" t="s">
        <v>5273</v>
      </c>
      <c r="H1509" s="17">
        <v>4944332</v>
      </c>
      <c r="I1509" s="12">
        <v>27</v>
      </c>
      <c r="J1509" s="1" t="s">
        <v>15</v>
      </c>
      <c r="K1509" s="1" t="s">
        <v>12</v>
      </c>
      <c r="L1509" s="4">
        <v>15</v>
      </c>
      <c r="N1509" s="186">
        <v>0</v>
      </c>
      <c r="P1509" s="14">
        <v>14.4528</v>
      </c>
      <c r="R1509" s="14">
        <v>0</v>
      </c>
      <c r="T1509" s="14">
        <v>1.6676</v>
      </c>
      <c r="V1509" s="17">
        <v>0</v>
      </c>
      <c r="X1509" s="17">
        <v>0</v>
      </c>
      <c r="Z1509" s="17">
        <v>836251</v>
      </c>
      <c r="AB1509" s="17">
        <v>0</v>
      </c>
      <c r="AD1509" s="17">
        <v>0</v>
      </c>
      <c r="AF1509" s="17">
        <v>57861</v>
      </c>
      <c r="AH1509" s="17">
        <v>0</v>
      </c>
      <c r="AJ1509" s="17">
        <v>0</v>
      </c>
      <c r="AL1509" s="17">
        <v>0</v>
      </c>
      <c r="AN1509" s="17">
        <v>0</v>
      </c>
      <c r="AP1509" s="172">
        <v>0</v>
      </c>
      <c r="AR1509" s="17">
        <v>96489</v>
      </c>
      <c r="AT1509" s="17">
        <v>0</v>
      </c>
      <c r="AV1509" s="185">
        <v>0</v>
      </c>
      <c r="AW1509" s="1" t="s">
        <v>5655</v>
      </c>
      <c r="AX1509" s="1" t="str">
        <f t="shared" si="23"/>
        <v>No</v>
      </c>
    </row>
    <row r="1510" spans="1:50" x14ac:dyDescent="0.2">
      <c r="A1510" s="1" t="s">
        <v>1989</v>
      </c>
      <c r="B1510" s="1" t="s">
        <v>1990</v>
      </c>
      <c r="C1510" s="1" t="s">
        <v>86</v>
      </c>
      <c r="D1510" s="174" t="s">
        <v>1991</v>
      </c>
      <c r="E1510" s="177" t="s">
        <v>1992</v>
      </c>
      <c r="F1510" s="1" t="s">
        <v>1252</v>
      </c>
      <c r="G1510" s="1" t="s">
        <v>229</v>
      </c>
      <c r="H1510" s="17">
        <v>0</v>
      </c>
      <c r="I1510" s="12">
        <v>26</v>
      </c>
      <c r="J1510" s="1" t="s">
        <v>10</v>
      </c>
      <c r="K1510" s="1" t="s">
        <v>8</v>
      </c>
      <c r="L1510" s="4">
        <v>26</v>
      </c>
      <c r="N1510" s="186">
        <v>0</v>
      </c>
      <c r="P1510" s="14">
        <v>19.615300000000001</v>
      </c>
      <c r="R1510" s="14">
        <v>0</v>
      </c>
      <c r="T1510" s="14">
        <v>1.2434000000000001</v>
      </c>
      <c r="V1510" s="17">
        <v>0</v>
      </c>
      <c r="X1510" s="17">
        <v>0</v>
      </c>
      <c r="Z1510" s="17">
        <v>901148</v>
      </c>
      <c r="AB1510" s="17">
        <v>0</v>
      </c>
      <c r="AD1510" s="17">
        <v>0</v>
      </c>
      <c r="AF1510" s="17">
        <v>45941</v>
      </c>
      <c r="AH1510" s="17">
        <v>0</v>
      </c>
      <c r="AJ1510" s="17">
        <v>0</v>
      </c>
      <c r="AL1510" s="17">
        <v>0</v>
      </c>
      <c r="AN1510" s="17">
        <v>0</v>
      </c>
      <c r="AP1510" s="172">
        <v>0</v>
      </c>
      <c r="AR1510" s="17">
        <v>57125</v>
      </c>
      <c r="AT1510" s="17">
        <v>0</v>
      </c>
      <c r="AV1510" s="185">
        <v>0</v>
      </c>
      <c r="AW1510" s="1" t="s">
        <v>5655</v>
      </c>
      <c r="AX1510" s="1" t="str">
        <f t="shared" si="23"/>
        <v>No</v>
      </c>
    </row>
    <row r="1511" spans="1:50" x14ac:dyDescent="0.2">
      <c r="A1511" s="1" t="s">
        <v>879</v>
      </c>
      <c r="B1511" s="1" t="s">
        <v>880</v>
      </c>
      <c r="C1511" s="1" t="s">
        <v>83</v>
      </c>
      <c r="D1511" s="174">
        <v>4125</v>
      </c>
      <c r="E1511" s="177">
        <v>40125</v>
      </c>
      <c r="F1511" s="1" t="s">
        <v>194</v>
      </c>
      <c r="G1511" s="1" t="s">
        <v>5273</v>
      </c>
      <c r="H1511" s="17">
        <v>2148346</v>
      </c>
      <c r="I1511" s="12">
        <v>26</v>
      </c>
      <c r="J1511" s="1" t="s">
        <v>11</v>
      </c>
      <c r="K1511" s="1" t="s">
        <v>8</v>
      </c>
      <c r="L1511" s="4">
        <v>24</v>
      </c>
      <c r="N1511" s="186">
        <v>0</v>
      </c>
      <c r="P1511" s="14">
        <v>10.7195</v>
      </c>
      <c r="R1511" s="14">
        <v>0</v>
      </c>
      <c r="T1511" s="14">
        <v>21.938700000000001</v>
      </c>
      <c r="V1511" s="17">
        <v>0</v>
      </c>
      <c r="X1511" s="17">
        <v>0</v>
      </c>
      <c r="Z1511" s="17">
        <v>244972</v>
      </c>
      <c r="AB1511" s="17">
        <v>0</v>
      </c>
      <c r="AD1511" s="17">
        <v>0</v>
      </c>
      <c r="AF1511" s="17">
        <v>22853</v>
      </c>
      <c r="AH1511" s="17">
        <v>0</v>
      </c>
      <c r="AJ1511" s="17">
        <v>0</v>
      </c>
      <c r="AL1511" s="17">
        <v>0</v>
      </c>
      <c r="AN1511" s="17">
        <v>0</v>
      </c>
      <c r="AP1511" s="172">
        <v>0</v>
      </c>
      <c r="AR1511" s="17">
        <v>501364</v>
      </c>
      <c r="AT1511" s="17">
        <v>0</v>
      </c>
      <c r="AV1511" s="185">
        <v>0</v>
      </c>
      <c r="AW1511" s="1" t="s">
        <v>5655</v>
      </c>
      <c r="AX1511" s="1" t="str">
        <f t="shared" si="23"/>
        <v>No</v>
      </c>
    </row>
    <row r="1512" spans="1:50" x14ac:dyDescent="0.2">
      <c r="A1512" s="1" t="s">
        <v>4795</v>
      </c>
      <c r="B1512" s="1" t="s">
        <v>427</v>
      </c>
      <c r="C1512" s="1" t="s">
        <v>20</v>
      </c>
      <c r="D1512" s="174" t="s">
        <v>4796</v>
      </c>
      <c r="E1512" s="177" t="s">
        <v>4797</v>
      </c>
      <c r="F1512" s="1" t="s">
        <v>196</v>
      </c>
      <c r="G1512" s="1" t="s">
        <v>229</v>
      </c>
      <c r="H1512" s="17">
        <v>0</v>
      </c>
      <c r="I1512" s="12">
        <v>26</v>
      </c>
      <c r="J1512" s="1" t="s">
        <v>11</v>
      </c>
      <c r="K1512" s="1" t="s">
        <v>12</v>
      </c>
      <c r="L1512" s="4">
        <v>20</v>
      </c>
      <c r="N1512" s="186">
        <v>0</v>
      </c>
      <c r="P1512" s="14">
        <v>23.7728</v>
      </c>
      <c r="R1512" s="14">
        <v>0</v>
      </c>
      <c r="T1512" s="14">
        <v>8.9548000000000005</v>
      </c>
      <c r="V1512" s="17">
        <v>0</v>
      </c>
      <c r="X1512" s="17">
        <v>0</v>
      </c>
      <c r="Z1512" s="17">
        <v>823845</v>
      </c>
      <c r="AB1512" s="17">
        <v>0</v>
      </c>
      <c r="AD1512" s="17">
        <v>0</v>
      </c>
      <c r="AF1512" s="17">
        <v>34655</v>
      </c>
      <c r="AH1512" s="17">
        <v>0</v>
      </c>
      <c r="AJ1512" s="17">
        <v>0</v>
      </c>
      <c r="AL1512" s="17">
        <v>0</v>
      </c>
      <c r="AN1512" s="17">
        <v>0</v>
      </c>
      <c r="AP1512" s="172">
        <v>0</v>
      </c>
      <c r="AR1512" s="17">
        <v>310328</v>
      </c>
      <c r="AT1512" s="17">
        <v>0</v>
      </c>
      <c r="AV1512" s="185">
        <v>0</v>
      </c>
      <c r="AW1512" s="1" t="s">
        <v>5655</v>
      </c>
      <c r="AX1512" s="1" t="str">
        <f t="shared" si="23"/>
        <v>No</v>
      </c>
    </row>
    <row r="1513" spans="1:50" x14ac:dyDescent="0.2">
      <c r="A1513" s="1" t="s">
        <v>252</v>
      </c>
      <c r="B1513" s="1" t="s">
        <v>253</v>
      </c>
      <c r="C1513" s="1" t="s">
        <v>99</v>
      </c>
      <c r="D1513" s="174">
        <v>3090</v>
      </c>
      <c r="E1513" s="177">
        <v>30090</v>
      </c>
      <c r="F1513" s="1" t="s">
        <v>196</v>
      </c>
      <c r="G1513" s="1" t="s">
        <v>5273</v>
      </c>
      <c r="H1513" s="17">
        <v>182696</v>
      </c>
      <c r="I1513" s="12">
        <v>26</v>
      </c>
      <c r="J1513" s="1" t="s">
        <v>11</v>
      </c>
      <c r="K1513" s="1" t="s">
        <v>8</v>
      </c>
      <c r="L1513" s="4">
        <v>19</v>
      </c>
      <c r="N1513" s="186">
        <v>0</v>
      </c>
      <c r="P1513" s="14">
        <v>19.359400000000001</v>
      </c>
      <c r="R1513" s="14">
        <v>0</v>
      </c>
      <c r="T1513" s="14">
        <v>10.915900000000001</v>
      </c>
      <c r="V1513" s="17">
        <v>0</v>
      </c>
      <c r="X1513" s="17">
        <v>0</v>
      </c>
      <c r="Z1513" s="17">
        <v>358207</v>
      </c>
      <c r="AB1513" s="17">
        <v>0</v>
      </c>
      <c r="AD1513" s="17">
        <v>0</v>
      </c>
      <c r="AF1513" s="17">
        <v>18503</v>
      </c>
      <c r="AH1513" s="17">
        <v>0</v>
      </c>
      <c r="AJ1513" s="17">
        <v>0</v>
      </c>
      <c r="AL1513" s="17">
        <v>0</v>
      </c>
      <c r="AN1513" s="17">
        <v>0</v>
      </c>
      <c r="AP1513" s="172">
        <v>0</v>
      </c>
      <c r="AR1513" s="17">
        <v>201976</v>
      </c>
      <c r="AT1513" s="17">
        <v>0</v>
      </c>
      <c r="AV1513" s="185">
        <v>0</v>
      </c>
      <c r="AW1513" s="1" t="s">
        <v>5655</v>
      </c>
      <c r="AX1513" s="1" t="str">
        <f t="shared" si="23"/>
        <v>No</v>
      </c>
    </row>
    <row r="1514" spans="1:50" x14ac:dyDescent="0.2">
      <c r="A1514" s="1" t="s">
        <v>6153</v>
      </c>
      <c r="B1514" s="1" t="s">
        <v>2710</v>
      </c>
      <c r="C1514" s="1" t="s">
        <v>46</v>
      </c>
      <c r="D1514" s="174" t="s">
        <v>2711</v>
      </c>
      <c r="E1514" s="177">
        <v>50256</v>
      </c>
      <c r="F1514" s="1" t="s">
        <v>242</v>
      </c>
      <c r="G1514" s="1" t="s">
        <v>5273</v>
      </c>
      <c r="H1514" s="17">
        <v>1487483</v>
      </c>
      <c r="I1514" s="12">
        <v>26</v>
      </c>
      <c r="J1514" s="1" t="s">
        <v>11</v>
      </c>
      <c r="K1514" s="1" t="s">
        <v>8</v>
      </c>
      <c r="L1514" s="4">
        <v>8</v>
      </c>
      <c r="N1514" s="186">
        <v>0</v>
      </c>
      <c r="P1514" s="14">
        <v>11.463200000000001</v>
      </c>
      <c r="R1514" s="14">
        <v>0</v>
      </c>
      <c r="T1514" s="14">
        <v>2.3509000000000002</v>
      </c>
      <c r="V1514" s="17">
        <v>0</v>
      </c>
      <c r="X1514" s="17">
        <v>0</v>
      </c>
      <c r="Z1514" s="17">
        <v>232589</v>
      </c>
      <c r="AB1514" s="17">
        <v>0</v>
      </c>
      <c r="AD1514" s="17">
        <v>0</v>
      </c>
      <c r="AF1514" s="17">
        <v>20290</v>
      </c>
      <c r="AH1514" s="17">
        <v>0</v>
      </c>
      <c r="AJ1514" s="17">
        <v>0</v>
      </c>
      <c r="AL1514" s="17">
        <v>0</v>
      </c>
      <c r="AN1514" s="17">
        <v>0</v>
      </c>
      <c r="AP1514" s="172">
        <v>0</v>
      </c>
      <c r="AR1514" s="17">
        <v>47699</v>
      </c>
      <c r="AT1514" s="17">
        <v>0</v>
      </c>
      <c r="AV1514" s="185">
        <v>0</v>
      </c>
      <c r="AW1514" s="1" t="s">
        <v>5655</v>
      </c>
      <c r="AX1514" s="1" t="str">
        <f t="shared" si="23"/>
        <v>No</v>
      </c>
    </row>
    <row r="1515" spans="1:50" x14ac:dyDescent="0.2">
      <c r="A1515" s="1" t="s">
        <v>6157</v>
      </c>
      <c r="B1515" s="1" t="s">
        <v>2497</v>
      </c>
      <c r="C1515" s="1" t="s">
        <v>37</v>
      </c>
      <c r="D1515" s="174" t="s">
        <v>2498</v>
      </c>
      <c r="E1515" s="177">
        <v>41157</v>
      </c>
      <c r="F1515" s="1" t="s">
        <v>194</v>
      </c>
      <c r="G1515" s="1" t="s">
        <v>5273</v>
      </c>
      <c r="H1515" s="17">
        <v>80962</v>
      </c>
      <c r="I1515" s="12">
        <v>26</v>
      </c>
      <c r="J1515" s="1" t="s">
        <v>11</v>
      </c>
      <c r="K1515" s="1" t="s">
        <v>8</v>
      </c>
      <c r="L1515" s="4">
        <v>11</v>
      </c>
      <c r="N1515" s="186">
        <v>0</v>
      </c>
      <c r="P1515" s="14">
        <v>17.791499999999999</v>
      </c>
      <c r="R1515" s="14">
        <v>0</v>
      </c>
      <c r="T1515" s="14">
        <v>3.8203999999999998</v>
      </c>
      <c r="V1515" s="17">
        <v>0</v>
      </c>
      <c r="X1515" s="17">
        <v>0</v>
      </c>
      <c r="Z1515" s="17">
        <v>219761</v>
      </c>
      <c r="AB1515" s="17">
        <v>0</v>
      </c>
      <c r="AD1515" s="17">
        <v>0</v>
      </c>
      <c r="AF1515" s="17">
        <v>12352</v>
      </c>
      <c r="AH1515" s="17">
        <v>0</v>
      </c>
      <c r="AJ1515" s="17">
        <v>0</v>
      </c>
      <c r="AL1515" s="17">
        <v>0</v>
      </c>
      <c r="AN1515" s="17">
        <v>0</v>
      </c>
      <c r="AP1515" s="172">
        <v>0</v>
      </c>
      <c r="AR1515" s="17">
        <v>47189</v>
      </c>
      <c r="AT1515" s="17">
        <v>0</v>
      </c>
      <c r="AV1515" s="185">
        <v>0</v>
      </c>
      <c r="AW1515" s="1" t="s">
        <v>5655</v>
      </c>
      <c r="AX1515" s="1" t="str">
        <f t="shared" si="23"/>
        <v>No</v>
      </c>
    </row>
    <row r="1516" spans="1:50" x14ac:dyDescent="0.2">
      <c r="A1516" s="1" t="s">
        <v>1423</v>
      </c>
      <c r="B1516" s="1" t="s">
        <v>904</v>
      </c>
      <c r="C1516" s="1" t="s">
        <v>80</v>
      </c>
      <c r="D1516" s="174">
        <v>65</v>
      </c>
      <c r="E1516" s="177">
        <v>65</v>
      </c>
      <c r="F1516" s="1" t="s">
        <v>194</v>
      </c>
      <c r="G1516" s="1" t="s">
        <v>5273</v>
      </c>
      <c r="H1516" s="17">
        <v>62433</v>
      </c>
      <c r="I1516" s="12">
        <v>26</v>
      </c>
      <c r="J1516" s="1" t="s">
        <v>10</v>
      </c>
      <c r="K1516" s="1" t="s">
        <v>12</v>
      </c>
      <c r="L1516" s="4">
        <v>18</v>
      </c>
      <c r="N1516" s="186">
        <v>0</v>
      </c>
      <c r="P1516" s="14">
        <v>11.9018</v>
      </c>
      <c r="R1516" s="14">
        <v>0</v>
      </c>
      <c r="T1516" s="14">
        <v>2.7124000000000001</v>
      </c>
      <c r="V1516" s="17">
        <v>0</v>
      </c>
      <c r="X1516" s="17">
        <v>0</v>
      </c>
      <c r="Z1516" s="17">
        <v>367205</v>
      </c>
      <c r="AB1516" s="17">
        <v>0</v>
      </c>
      <c r="AD1516" s="17">
        <v>0</v>
      </c>
      <c r="AF1516" s="17">
        <v>30853</v>
      </c>
      <c r="AH1516" s="17">
        <v>0</v>
      </c>
      <c r="AJ1516" s="17">
        <v>0</v>
      </c>
      <c r="AL1516" s="17">
        <v>0</v>
      </c>
      <c r="AN1516" s="17">
        <v>0</v>
      </c>
      <c r="AP1516" s="172">
        <v>0</v>
      </c>
      <c r="AR1516" s="17">
        <v>83686</v>
      </c>
      <c r="AT1516" s="17">
        <v>0</v>
      </c>
      <c r="AV1516" s="185">
        <v>0</v>
      </c>
      <c r="AW1516" s="1" t="s">
        <v>5655</v>
      </c>
      <c r="AX1516" s="1" t="str">
        <f t="shared" si="23"/>
        <v>No</v>
      </c>
    </row>
    <row r="1517" spans="1:50" x14ac:dyDescent="0.2">
      <c r="A1517" s="1" t="s">
        <v>6151</v>
      </c>
      <c r="B1517" s="1" t="s">
        <v>545</v>
      </c>
      <c r="C1517" s="1" t="s">
        <v>43</v>
      </c>
      <c r="D1517" s="174">
        <v>7045</v>
      </c>
      <c r="E1517" s="177">
        <v>70045</v>
      </c>
      <c r="F1517" s="1" t="s">
        <v>194</v>
      </c>
      <c r="G1517" s="1" t="s">
        <v>192</v>
      </c>
      <c r="H1517" s="17">
        <v>106621</v>
      </c>
      <c r="I1517" s="12">
        <v>26</v>
      </c>
      <c r="J1517" s="1" t="s">
        <v>10</v>
      </c>
      <c r="K1517" s="1" t="s">
        <v>8</v>
      </c>
      <c r="L1517" s="4">
        <v>25</v>
      </c>
      <c r="N1517" s="186">
        <v>0</v>
      </c>
      <c r="P1517" s="14">
        <v>10.440300000000001</v>
      </c>
      <c r="R1517" s="14">
        <v>4.3666</v>
      </c>
      <c r="T1517" s="14">
        <v>2.6678000000000002</v>
      </c>
      <c r="V1517" s="17">
        <v>0</v>
      </c>
      <c r="X1517" s="17">
        <v>573294</v>
      </c>
      <c r="Z1517" s="17">
        <v>498806</v>
      </c>
      <c r="AB1517" s="17">
        <v>74488</v>
      </c>
      <c r="AD1517" s="17">
        <v>52053</v>
      </c>
      <c r="AF1517" s="17">
        <v>47777</v>
      </c>
      <c r="AH1517" s="17">
        <v>4276</v>
      </c>
      <c r="AJ1517" s="17">
        <v>0</v>
      </c>
      <c r="AL1517" s="17">
        <v>0</v>
      </c>
      <c r="AN1517" s="17">
        <v>0</v>
      </c>
      <c r="AP1517" s="172">
        <v>0</v>
      </c>
      <c r="AR1517" s="17">
        <v>127461</v>
      </c>
      <c r="AT1517" s="17">
        <v>556565</v>
      </c>
      <c r="AV1517" s="185">
        <v>0</v>
      </c>
      <c r="AW1517" s="1" t="s">
        <v>5655</v>
      </c>
      <c r="AX1517" s="1" t="str">
        <f t="shared" si="23"/>
        <v>No</v>
      </c>
    </row>
    <row r="1518" spans="1:50" x14ac:dyDescent="0.2">
      <c r="A1518" s="1" t="s">
        <v>5478</v>
      </c>
      <c r="B1518" s="1" t="s">
        <v>6152</v>
      </c>
      <c r="C1518" s="1" t="s">
        <v>73</v>
      </c>
      <c r="D1518" s="174" t="s">
        <v>1590</v>
      </c>
      <c r="E1518" s="177" t="s">
        <v>1591</v>
      </c>
      <c r="F1518" s="1" t="s">
        <v>194</v>
      </c>
      <c r="G1518" s="1" t="s">
        <v>229</v>
      </c>
      <c r="H1518" s="17">
        <v>0</v>
      </c>
      <c r="I1518" s="12">
        <v>26</v>
      </c>
      <c r="J1518" s="1" t="s">
        <v>11</v>
      </c>
      <c r="K1518" s="1" t="s">
        <v>12</v>
      </c>
      <c r="L1518" s="4">
        <v>20</v>
      </c>
      <c r="N1518" s="186">
        <v>0</v>
      </c>
      <c r="P1518" s="14">
        <v>14.9596</v>
      </c>
      <c r="R1518" s="14">
        <v>0</v>
      </c>
      <c r="T1518" s="14">
        <v>3.7511999999999999</v>
      </c>
      <c r="V1518" s="17">
        <v>0</v>
      </c>
      <c r="X1518" s="17">
        <v>0</v>
      </c>
      <c r="Z1518" s="17">
        <v>774024</v>
      </c>
      <c r="AB1518" s="17">
        <v>0</v>
      </c>
      <c r="AD1518" s="17">
        <v>0</v>
      </c>
      <c r="AF1518" s="17">
        <v>51741</v>
      </c>
      <c r="AH1518" s="17">
        <v>0</v>
      </c>
      <c r="AJ1518" s="17">
        <v>0</v>
      </c>
      <c r="AL1518" s="17">
        <v>0</v>
      </c>
      <c r="AN1518" s="17">
        <v>0</v>
      </c>
      <c r="AP1518" s="172">
        <v>0</v>
      </c>
      <c r="AR1518" s="17">
        <v>194093</v>
      </c>
      <c r="AT1518" s="17">
        <v>0</v>
      </c>
      <c r="AV1518" s="185">
        <v>0</v>
      </c>
      <c r="AW1518" s="1" t="s">
        <v>5655</v>
      </c>
      <c r="AX1518" s="1" t="str">
        <f t="shared" si="23"/>
        <v>No</v>
      </c>
    </row>
    <row r="1519" spans="1:50" x14ac:dyDescent="0.2">
      <c r="A1519" s="1" t="s">
        <v>5090</v>
      </c>
      <c r="B1519" s="1" t="s">
        <v>5091</v>
      </c>
      <c r="C1519" s="1" t="s">
        <v>80</v>
      </c>
      <c r="D1519" s="174" t="s">
        <v>5092</v>
      </c>
      <c r="E1519" s="177" t="s">
        <v>5093</v>
      </c>
      <c r="F1519" s="1" t="s">
        <v>194</v>
      </c>
      <c r="G1519" s="1" t="s">
        <v>229</v>
      </c>
      <c r="H1519" s="17">
        <v>0</v>
      </c>
      <c r="I1519" s="12">
        <v>26</v>
      </c>
      <c r="J1519" s="1" t="s">
        <v>11</v>
      </c>
      <c r="K1519" s="1" t="s">
        <v>12</v>
      </c>
      <c r="L1519" s="4">
        <v>4</v>
      </c>
      <c r="N1519" s="186">
        <v>0</v>
      </c>
      <c r="P1519" s="14">
        <v>16.385400000000001</v>
      </c>
      <c r="R1519" s="14">
        <v>0</v>
      </c>
      <c r="T1519" s="14">
        <v>7.5444000000000004</v>
      </c>
      <c r="V1519" s="17">
        <v>0</v>
      </c>
      <c r="X1519" s="17">
        <v>0</v>
      </c>
      <c r="Z1519" s="17">
        <v>153089</v>
      </c>
      <c r="AB1519" s="17">
        <v>0</v>
      </c>
      <c r="AD1519" s="17">
        <v>0</v>
      </c>
      <c r="AF1519" s="17">
        <v>9343</v>
      </c>
      <c r="AH1519" s="17">
        <v>0</v>
      </c>
      <c r="AJ1519" s="17">
        <v>0</v>
      </c>
      <c r="AL1519" s="17">
        <v>0</v>
      </c>
      <c r="AN1519" s="17">
        <v>0</v>
      </c>
      <c r="AP1519" s="172">
        <v>0</v>
      </c>
      <c r="AR1519" s="17">
        <v>70487</v>
      </c>
      <c r="AT1519" s="17">
        <v>0</v>
      </c>
      <c r="AV1519" s="185">
        <v>0</v>
      </c>
      <c r="AW1519" s="1" t="s">
        <v>5655</v>
      </c>
      <c r="AX1519" s="1" t="str">
        <f t="shared" si="23"/>
        <v>No</v>
      </c>
    </row>
    <row r="1520" spans="1:50" x14ac:dyDescent="0.2">
      <c r="A1520" s="1" t="s">
        <v>923</v>
      </c>
      <c r="B1520" s="1" t="s">
        <v>924</v>
      </c>
      <c r="C1520" s="1" t="s">
        <v>89</v>
      </c>
      <c r="D1520" s="174">
        <v>6097</v>
      </c>
      <c r="E1520" s="177">
        <v>60097</v>
      </c>
      <c r="F1520" s="1" t="s">
        <v>194</v>
      </c>
      <c r="G1520" s="1" t="s">
        <v>5273</v>
      </c>
      <c r="H1520" s="17">
        <v>126405</v>
      </c>
      <c r="I1520" s="12">
        <v>26</v>
      </c>
      <c r="J1520" s="1" t="s">
        <v>22</v>
      </c>
      <c r="K1520" s="1" t="s">
        <v>8</v>
      </c>
      <c r="L1520" s="4">
        <v>2</v>
      </c>
      <c r="N1520" s="186">
        <v>0</v>
      </c>
      <c r="P1520" s="14">
        <v>32.449599999999997</v>
      </c>
      <c r="R1520" s="14">
        <v>0</v>
      </c>
      <c r="T1520" s="14">
        <v>3.8216000000000001</v>
      </c>
      <c r="V1520" s="17">
        <v>0</v>
      </c>
      <c r="X1520" s="17">
        <v>0</v>
      </c>
      <c r="Z1520" s="17">
        <v>107116</v>
      </c>
      <c r="AB1520" s="17">
        <v>0</v>
      </c>
      <c r="AD1520" s="17">
        <v>0</v>
      </c>
      <c r="AF1520" s="17">
        <v>3301</v>
      </c>
      <c r="AH1520" s="17">
        <v>0</v>
      </c>
      <c r="AJ1520" s="17">
        <v>0</v>
      </c>
      <c r="AL1520" s="17">
        <v>0</v>
      </c>
      <c r="AN1520" s="17">
        <v>0</v>
      </c>
      <c r="AP1520" s="172">
        <v>0</v>
      </c>
      <c r="AR1520" s="17">
        <v>12615</v>
      </c>
      <c r="AT1520" s="17">
        <v>0</v>
      </c>
      <c r="AV1520" s="185">
        <v>0</v>
      </c>
      <c r="AW1520" s="1" t="s">
        <v>5655</v>
      </c>
      <c r="AX1520" s="1" t="str">
        <f t="shared" si="23"/>
        <v>No</v>
      </c>
    </row>
    <row r="1521" spans="1:50" x14ac:dyDescent="0.2">
      <c r="A1521" s="1" t="s">
        <v>6155</v>
      </c>
      <c r="B1521" s="1" t="s">
        <v>1750</v>
      </c>
      <c r="C1521" s="1" t="s">
        <v>81</v>
      </c>
      <c r="D1521" s="174" t="s">
        <v>1751</v>
      </c>
      <c r="E1521" s="177" t="s">
        <v>1752</v>
      </c>
      <c r="F1521" s="1" t="s">
        <v>196</v>
      </c>
      <c r="G1521" s="1" t="s">
        <v>229</v>
      </c>
      <c r="H1521" s="17">
        <v>0</v>
      </c>
      <c r="I1521" s="12">
        <v>26</v>
      </c>
      <c r="J1521" s="1" t="s">
        <v>10</v>
      </c>
      <c r="K1521" s="1" t="s">
        <v>8</v>
      </c>
      <c r="L1521" s="4">
        <v>11</v>
      </c>
      <c r="N1521" s="186">
        <v>0</v>
      </c>
      <c r="P1521" s="14">
        <v>20.559000000000001</v>
      </c>
      <c r="R1521" s="14">
        <v>0</v>
      </c>
      <c r="T1521" s="14">
        <v>2.3929999999999998</v>
      </c>
      <c r="V1521" s="17">
        <v>0</v>
      </c>
      <c r="X1521" s="17">
        <v>0</v>
      </c>
      <c r="Z1521" s="17">
        <v>225799</v>
      </c>
      <c r="AB1521" s="17">
        <v>0</v>
      </c>
      <c r="AD1521" s="17">
        <v>0</v>
      </c>
      <c r="AF1521" s="17">
        <v>10983</v>
      </c>
      <c r="AH1521" s="17">
        <v>0</v>
      </c>
      <c r="AJ1521" s="17">
        <v>0</v>
      </c>
      <c r="AL1521" s="17">
        <v>0</v>
      </c>
      <c r="AN1521" s="17">
        <v>0</v>
      </c>
      <c r="AP1521" s="172">
        <v>0</v>
      </c>
      <c r="AR1521" s="17">
        <v>26282</v>
      </c>
      <c r="AT1521" s="17">
        <v>0</v>
      </c>
      <c r="AV1521" s="185">
        <v>0</v>
      </c>
      <c r="AW1521" s="1" t="s">
        <v>5655</v>
      </c>
      <c r="AX1521" s="1" t="str">
        <f t="shared" si="23"/>
        <v>No</v>
      </c>
    </row>
    <row r="1522" spans="1:50" x14ac:dyDescent="0.2">
      <c r="A1522" s="1" t="s">
        <v>6154</v>
      </c>
      <c r="B1522" s="1" t="s">
        <v>1207</v>
      </c>
      <c r="C1522" s="1" t="s">
        <v>66</v>
      </c>
      <c r="D1522" s="174">
        <v>2197</v>
      </c>
      <c r="E1522" s="177">
        <v>20197</v>
      </c>
      <c r="F1522" s="1" t="s">
        <v>242</v>
      </c>
      <c r="G1522" s="1" t="s">
        <v>5273</v>
      </c>
      <c r="H1522" s="17">
        <v>18351295</v>
      </c>
      <c r="I1522" s="12">
        <v>26</v>
      </c>
      <c r="J1522" s="1" t="s">
        <v>11</v>
      </c>
      <c r="K1522" s="1" t="s">
        <v>8</v>
      </c>
      <c r="L1522" s="4">
        <v>12</v>
      </c>
      <c r="N1522" s="186">
        <v>0</v>
      </c>
      <c r="P1522" s="14">
        <v>13.2851</v>
      </c>
      <c r="R1522" s="14">
        <v>0</v>
      </c>
      <c r="T1522" s="14">
        <v>10.718299999999999</v>
      </c>
      <c r="V1522" s="17">
        <v>0</v>
      </c>
      <c r="X1522" s="17">
        <v>0</v>
      </c>
      <c r="Z1522" s="17">
        <v>273089</v>
      </c>
      <c r="AB1522" s="17">
        <v>0</v>
      </c>
      <c r="AD1522" s="17">
        <v>0</v>
      </c>
      <c r="AF1522" s="17">
        <v>20556</v>
      </c>
      <c r="AH1522" s="17">
        <v>0</v>
      </c>
      <c r="AJ1522" s="17">
        <v>0</v>
      </c>
      <c r="AL1522" s="17">
        <v>0</v>
      </c>
      <c r="AN1522" s="17">
        <v>0</v>
      </c>
      <c r="AP1522" s="172">
        <v>0</v>
      </c>
      <c r="AR1522" s="17">
        <v>220326</v>
      </c>
      <c r="AT1522" s="17">
        <v>0</v>
      </c>
      <c r="AV1522" s="185">
        <v>0</v>
      </c>
      <c r="AW1522" s="1" t="s">
        <v>5655</v>
      </c>
      <c r="AX1522" s="1" t="str">
        <f t="shared" si="23"/>
        <v>No</v>
      </c>
    </row>
    <row r="1523" spans="1:50" x14ac:dyDescent="0.2">
      <c r="A1523" s="1" t="s">
        <v>6150</v>
      </c>
      <c r="B1523" s="1" t="s">
        <v>360</v>
      </c>
      <c r="C1523" s="1" t="s">
        <v>91</v>
      </c>
      <c r="D1523" s="174">
        <v>3036</v>
      </c>
      <c r="E1523" s="177">
        <v>30036</v>
      </c>
      <c r="F1523" s="1" t="s">
        <v>194</v>
      </c>
      <c r="G1523" s="1" t="s">
        <v>5273</v>
      </c>
      <c r="H1523" s="17">
        <v>92359</v>
      </c>
      <c r="I1523" s="12">
        <v>26</v>
      </c>
      <c r="J1523" s="1" t="s">
        <v>11</v>
      </c>
      <c r="K1523" s="1" t="s">
        <v>8</v>
      </c>
      <c r="L1523" s="4">
        <v>26</v>
      </c>
      <c r="N1523" s="186">
        <v>0</v>
      </c>
      <c r="P1523" s="14">
        <v>9.2734000000000005</v>
      </c>
      <c r="R1523" s="14">
        <v>0</v>
      </c>
      <c r="T1523" s="14">
        <v>19.767800000000001</v>
      </c>
      <c r="V1523" s="17">
        <v>0</v>
      </c>
      <c r="X1523" s="17">
        <v>0</v>
      </c>
      <c r="Z1523" s="17">
        <v>962803</v>
      </c>
      <c r="AB1523" s="17">
        <v>0</v>
      </c>
      <c r="AD1523" s="17">
        <v>0</v>
      </c>
      <c r="AF1523" s="17">
        <v>103824</v>
      </c>
      <c r="AH1523" s="17">
        <v>0</v>
      </c>
      <c r="AJ1523" s="17">
        <v>0</v>
      </c>
      <c r="AL1523" s="17">
        <v>0</v>
      </c>
      <c r="AN1523" s="17">
        <v>0</v>
      </c>
      <c r="AP1523" s="172">
        <v>0</v>
      </c>
      <c r="AR1523" s="17">
        <v>2052376</v>
      </c>
      <c r="AT1523" s="17">
        <v>0</v>
      </c>
      <c r="AV1523" s="185">
        <v>0</v>
      </c>
      <c r="AW1523" s="1" t="s">
        <v>5655</v>
      </c>
      <c r="AX1523" s="1" t="str">
        <f t="shared" si="23"/>
        <v>No</v>
      </c>
    </row>
    <row r="1524" spans="1:50" x14ac:dyDescent="0.2">
      <c r="A1524" s="1" t="s">
        <v>2764</v>
      </c>
      <c r="B1524" s="1" t="s">
        <v>2765</v>
      </c>
      <c r="C1524" s="1" t="s">
        <v>46</v>
      </c>
      <c r="D1524" s="174" t="s">
        <v>2766</v>
      </c>
      <c r="E1524" s="177" t="s">
        <v>2767</v>
      </c>
      <c r="F1524" s="1" t="s">
        <v>242</v>
      </c>
      <c r="G1524" s="1" t="s">
        <v>229</v>
      </c>
      <c r="H1524" s="17">
        <v>0</v>
      </c>
      <c r="I1524" s="12">
        <v>26</v>
      </c>
      <c r="J1524" s="1" t="s">
        <v>11</v>
      </c>
      <c r="K1524" s="1" t="s">
        <v>8</v>
      </c>
      <c r="L1524" s="4">
        <v>2</v>
      </c>
      <c r="N1524" s="186">
        <v>0</v>
      </c>
      <c r="P1524" s="14">
        <v>9.3768999999999991</v>
      </c>
      <c r="R1524" s="14">
        <v>0</v>
      </c>
      <c r="T1524" s="14">
        <v>4.1165000000000003</v>
      </c>
      <c r="V1524" s="17">
        <v>0</v>
      </c>
      <c r="X1524" s="17">
        <v>0</v>
      </c>
      <c r="Z1524" s="17">
        <v>31075</v>
      </c>
      <c r="AB1524" s="17">
        <v>0</v>
      </c>
      <c r="AD1524" s="17">
        <v>0</v>
      </c>
      <c r="AF1524" s="17">
        <v>3314</v>
      </c>
      <c r="AH1524" s="17">
        <v>0</v>
      </c>
      <c r="AJ1524" s="17">
        <v>0</v>
      </c>
      <c r="AL1524" s="17">
        <v>0</v>
      </c>
      <c r="AN1524" s="17">
        <v>0</v>
      </c>
      <c r="AP1524" s="172">
        <v>0</v>
      </c>
      <c r="AR1524" s="17">
        <v>13642</v>
      </c>
      <c r="AT1524" s="17">
        <v>0</v>
      </c>
      <c r="AV1524" s="185">
        <v>0</v>
      </c>
      <c r="AW1524" s="1" t="s">
        <v>5655</v>
      </c>
      <c r="AX1524" s="1" t="str">
        <f t="shared" si="23"/>
        <v>No</v>
      </c>
    </row>
    <row r="1525" spans="1:50" x14ac:dyDescent="0.2">
      <c r="A1525" s="1" t="s">
        <v>6158</v>
      </c>
      <c r="B1525" s="1" t="s">
        <v>746</v>
      </c>
      <c r="C1525" s="1" t="s">
        <v>20</v>
      </c>
      <c r="D1525" s="174">
        <v>9087</v>
      </c>
      <c r="E1525" s="177">
        <v>90087</v>
      </c>
      <c r="F1525" s="1" t="s">
        <v>194</v>
      </c>
      <c r="G1525" s="1" t="s">
        <v>192</v>
      </c>
      <c r="H1525" s="17">
        <v>130447</v>
      </c>
      <c r="I1525" s="12">
        <v>26</v>
      </c>
      <c r="J1525" s="1" t="s">
        <v>11</v>
      </c>
      <c r="K1525" s="1" t="s">
        <v>12</v>
      </c>
      <c r="L1525" s="4">
        <v>20</v>
      </c>
      <c r="N1525" s="186">
        <v>0</v>
      </c>
      <c r="P1525" s="14">
        <v>14.8559</v>
      </c>
      <c r="R1525" s="14">
        <v>3.8460000000000001</v>
      </c>
      <c r="T1525" s="14">
        <v>11.9724</v>
      </c>
      <c r="V1525" s="17">
        <v>851022</v>
      </c>
      <c r="X1525" s="17">
        <v>928304</v>
      </c>
      <c r="Z1525" s="17">
        <v>850680</v>
      </c>
      <c r="AB1525" s="17">
        <v>77624</v>
      </c>
      <c r="AD1525" s="17">
        <v>61258</v>
      </c>
      <c r="AF1525" s="17">
        <v>57262</v>
      </c>
      <c r="AH1525" s="17">
        <v>3996</v>
      </c>
      <c r="AJ1525" s="17">
        <v>0</v>
      </c>
      <c r="AL1525" s="17">
        <v>0</v>
      </c>
      <c r="AN1525" s="17">
        <v>0</v>
      </c>
      <c r="AP1525" s="172">
        <v>0</v>
      </c>
      <c r="AR1525" s="17">
        <v>685563</v>
      </c>
      <c r="AT1525" s="17">
        <v>2636677</v>
      </c>
      <c r="AV1525" s="185">
        <v>221.9</v>
      </c>
      <c r="AW1525" s="1" t="s">
        <v>5655</v>
      </c>
      <c r="AX1525" s="1" t="str">
        <f t="shared" si="23"/>
        <v>No</v>
      </c>
    </row>
    <row r="1526" spans="1:50" x14ac:dyDescent="0.2">
      <c r="A1526" s="1" t="s">
        <v>3206</v>
      </c>
      <c r="B1526" s="1" t="s">
        <v>3207</v>
      </c>
      <c r="C1526" s="1" t="s">
        <v>55</v>
      </c>
      <c r="D1526" s="174" t="s">
        <v>3208</v>
      </c>
      <c r="E1526" s="177" t="s">
        <v>3209</v>
      </c>
      <c r="F1526" s="1" t="s">
        <v>196</v>
      </c>
      <c r="G1526" s="1" t="s">
        <v>229</v>
      </c>
      <c r="H1526" s="17">
        <v>0</v>
      </c>
      <c r="I1526" s="12">
        <v>26</v>
      </c>
      <c r="J1526" s="1" t="s">
        <v>10</v>
      </c>
      <c r="K1526" s="1" t="s">
        <v>8</v>
      </c>
      <c r="L1526" s="4">
        <v>23</v>
      </c>
      <c r="N1526" s="186">
        <v>0</v>
      </c>
      <c r="P1526" s="14">
        <v>19.7514</v>
      </c>
      <c r="R1526" s="14">
        <v>0</v>
      </c>
      <c r="T1526" s="14">
        <v>1.6016999999999999</v>
      </c>
      <c r="V1526" s="17">
        <v>0</v>
      </c>
      <c r="X1526" s="17">
        <v>0</v>
      </c>
      <c r="Z1526" s="17">
        <v>758158</v>
      </c>
      <c r="AB1526" s="17">
        <v>0</v>
      </c>
      <c r="AD1526" s="17">
        <v>0</v>
      </c>
      <c r="AF1526" s="17">
        <v>38385</v>
      </c>
      <c r="AH1526" s="17">
        <v>0</v>
      </c>
      <c r="AJ1526" s="17">
        <v>0</v>
      </c>
      <c r="AL1526" s="17">
        <v>0</v>
      </c>
      <c r="AN1526" s="17">
        <v>0</v>
      </c>
      <c r="AP1526" s="172">
        <v>0</v>
      </c>
      <c r="AR1526" s="17">
        <v>61481</v>
      </c>
      <c r="AT1526" s="17">
        <v>0</v>
      </c>
      <c r="AV1526" s="185">
        <v>0</v>
      </c>
      <c r="AW1526" s="1" t="s">
        <v>5655</v>
      </c>
      <c r="AX1526" s="1" t="str">
        <f t="shared" si="23"/>
        <v>No</v>
      </c>
    </row>
    <row r="1527" spans="1:50" x14ac:dyDescent="0.2">
      <c r="A1527" s="1" t="s">
        <v>6159</v>
      </c>
      <c r="B1527" s="1" t="s">
        <v>349</v>
      </c>
      <c r="C1527" s="1" t="s">
        <v>40</v>
      </c>
      <c r="D1527" s="174">
        <v>4024</v>
      </c>
      <c r="E1527" s="177">
        <v>40024</v>
      </c>
      <c r="F1527" s="1" t="s">
        <v>194</v>
      </c>
      <c r="G1527" s="1" t="s">
        <v>5273</v>
      </c>
      <c r="H1527" s="17">
        <v>253602</v>
      </c>
      <c r="I1527" s="12">
        <v>26</v>
      </c>
      <c r="J1527" s="1" t="s">
        <v>10</v>
      </c>
      <c r="K1527" s="1" t="s">
        <v>8</v>
      </c>
      <c r="L1527" s="4">
        <v>8</v>
      </c>
      <c r="N1527" s="186">
        <v>0</v>
      </c>
      <c r="P1527" s="14">
        <v>11.190099999999999</v>
      </c>
      <c r="R1527" s="14">
        <v>0</v>
      </c>
      <c r="T1527" s="14">
        <v>2.6987999999999999</v>
      </c>
      <c r="V1527" s="17">
        <v>0</v>
      </c>
      <c r="X1527" s="17">
        <v>0</v>
      </c>
      <c r="Z1527" s="17">
        <v>235182</v>
      </c>
      <c r="AB1527" s="17">
        <v>0</v>
      </c>
      <c r="AD1527" s="17">
        <v>0</v>
      </c>
      <c r="AF1527" s="17">
        <v>21017</v>
      </c>
      <c r="AH1527" s="17">
        <v>0</v>
      </c>
      <c r="AJ1527" s="17">
        <v>0</v>
      </c>
      <c r="AL1527" s="17">
        <v>0</v>
      </c>
      <c r="AN1527" s="17">
        <v>0</v>
      </c>
      <c r="AP1527" s="172">
        <v>0</v>
      </c>
      <c r="AR1527" s="17">
        <v>56720</v>
      </c>
      <c r="AT1527" s="17">
        <v>0</v>
      </c>
      <c r="AV1527" s="185">
        <v>0</v>
      </c>
      <c r="AW1527" s="1" t="s">
        <v>5655</v>
      </c>
      <c r="AX1527" s="1" t="str">
        <f t="shared" si="23"/>
        <v>No</v>
      </c>
    </row>
    <row r="1528" spans="1:50" x14ac:dyDescent="0.2">
      <c r="A1528" s="1" t="s">
        <v>879</v>
      </c>
      <c r="B1528" s="1" t="s">
        <v>880</v>
      </c>
      <c r="C1528" s="1" t="s">
        <v>83</v>
      </c>
      <c r="D1528" s="174">
        <v>4125</v>
      </c>
      <c r="E1528" s="177">
        <v>40125</v>
      </c>
      <c r="F1528" s="1" t="s">
        <v>194</v>
      </c>
      <c r="G1528" s="1" t="s">
        <v>5273</v>
      </c>
      <c r="H1528" s="17">
        <v>2148346</v>
      </c>
      <c r="I1528" s="12">
        <v>26</v>
      </c>
      <c r="J1528" s="1" t="s">
        <v>10</v>
      </c>
      <c r="K1528" s="1" t="s">
        <v>8</v>
      </c>
      <c r="L1528" s="4">
        <v>2</v>
      </c>
      <c r="N1528" s="186">
        <v>0</v>
      </c>
      <c r="P1528" s="14">
        <v>8.4930000000000003</v>
      </c>
      <c r="R1528" s="14">
        <v>0</v>
      </c>
      <c r="T1528" s="14">
        <v>0.83950000000000002</v>
      </c>
      <c r="V1528" s="17">
        <v>0</v>
      </c>
      <c r="X1528" s="17">
        <v>0</v>
      </c>
      <c r="Z1528" s="17">
        <v>19364</v>
      </c>
      <c r="AB1528" s="17">
        <v>0</v>
      </c>
      <c r="AD1528" s="17">
        <v>0</v>
      </c>
      <c r="AF1528" s="17">
        <v>2280</v>
      </c>
      <c r="AH1528" s="17">
        <v>0</v>
      </c>
      <c r="AJ1528" s="17">
        <v>0</v>
      </c>
      <c r="AL1528" s="17">
        <v>0</v>
      </c>
      <c r="AN1528" s="17">
        <v>0</v>
      </c>
      <c r="AP1528" s="172">
        <v>0</v>
      </c>
      <c r="AR1528" s="17">
        <v>1914</v>
      </c>
      <c r="AT1528" s="17">
        <v>0</v>
      </c>
      <c r="AV1528" s="185">
        <v>0</v>
      </c>
      <c r="AW1528" s="1" t="s">
        <v>5655</v>
      </c>
      <c r="AX1528" s="1" t="str">
        <f t="shared" si="23"/>
        <v>No</v>
      </c>
    </row>
    <row r="1529" spans="1:50" x14ac:dyDescent="0.2">
      <c r="A1529" s="1" t="s">
        <v>4795</v>
      </c>
      <c r="B1529" s="1" t="s">
        <v>427</v>
      </c>
      <c r="C1529" s="1" t="s">
        <v>20</v>
      </c>
      <c r="D1529" s="174" t="s">
        <v>4796</v>
      </c>
      <c r="E1529" s="177" t="s">
        <v>4797</v>
      </c>
      <c r="F1529" s="1" t="s">
        <v>196</v>
      </c>
      <c r="G1529" s="1" t="s">
        <v>229</v>
      </c>
      <c r="H1529" s="17">
        <v>0</v>
      </c>
      <c r="I1529" s="12">
        <v>26</v>
      </c>
      <c r="J1529" s="1" t="s">
        <v>10</v>
      </c>
      <c r="K1529" s="1" t="s">
        <v>12</v>
      </c>
      <c r="L1529" s="4">
        <v>6</v>
      </c>
      <c r="N1529" s="186">
        <v>0</v>
      </c>
      <c r="P1529" s="14">
        <v>8.5891999999999999</v>
      </c>
      <c r="R1529" s="14">
        <v>0</v>
      </c>
      <c r="T1529" s="14">
        <v>1.83</v>
      </c>
      <c r="V1529" s="17">
        <v>0</v>
      </c>
      <c r="X1529" s="17">
        <v>0</v>
      </c>
      <c r="Z1529" s="17">
        <v>41082</v>
      </c>
      <c r="AB1529" s="17">
        <v>0</v>
      </c>
      <c r="AD1529" s="17">
        <v>0</v>
      </c>
      <c r="AF1529" s="17">
        <v>4783</v>
      </c>
      <c r="AH1529" s="17">
        <v>0</v>
      </c>
      <c r="AJ1529" s="17">
        <v>0</v>
      </c>
      <c r="AL1529" s="17">
        <v>0</v>
      </c>
      <c r="AN1529" s="17">
        <v>0</v>
      </c>
      <c r="AP1529" s="172">
        <v>0</v>
      </c>
      <c r="AR1529" s="17">
        <v>8753</v>
      </c>
      <c r="AT1529" s="17">
        <v>0</v>
      </c>
      <c r="AV1529" s="185">
        <v>0</v>
      </c>
      <c r="AW1529" s="1" t="s">
        <v>5655</v>
      </c>
      <c r="AX1529" s="1" t="str">
        <f t="shared" si="23"/>
        <v>No</v>
      </c>
    </row>
    <row r="1530" spans="1:50" x14ac:dyDescent="0.2">
      <c r="A1530" s="1" t="s">
        <v>252</v>
      </c>
      <c r="B1530" s="1" t="s">
        <v>253</v>
      </c>
      <c r="C1530" s="1" t="s">
        <v>99</v>
      </c>
      <c r="D1530" s="174">
        <v>3090</v>
      </c>
      <c r="E1530" s="177">
        <v>30090</v>
      </c>
      <c r="F1530" s="1" t="s">
        <v>196</v>
      </c>
      <c r="G1530" s="1" t="s">
        <v>5273</v>
      </c>
      <c r="H1530" s="17">
        <v>182696</v>
      </c>
      <c r="I1530" s="12">
        <v>26</v>
      </c>
      <c r="J1530" s="1" t="s">
        <v>10</v>
      </c>
      <c r="K1530" s="1" t="s">
        <v>8</v>
      </c>
      <c r="L1530" s="4">
        <v>7</v>
      </c>
      <c r="N1530" s="186">
        <v>0</v>
      </c>
      <c r="P1530" s="14">
        <v>19.762</v>
      </c>
      <c r="R1530" s="14">
        <v>0</v>
      </c>
      <c r="T1530" s="14">
        <v>1.8626</v>
      </c>
      <c r="V1530" s="17">
        <v>0</v>
      </c>
      <c r="X1530" s="17">
        <v>0</v>
      </c>
      <c r="Z1530" s="17">
        <v>207540</v>
      </c>
      <c r="AB1530" s="17">
        <v>0</v>
      </c>
      <c r="AD1530" s="17">
        <v>0</v>
      </c>
      <c r="AF1530" s="17">
        <v>10502</v>
      </c>
      <c r="AH1530" s="17">
        <v>0</v>
      </c>
      <c r="AJ1530" s="17">
        <v>0</v>
      </c>
      <c r="AL1530" s="17">
        <v>0</v>
      </c>
      <c r="AN1530" s="17">
        <v>0</v>
      </c>
      <c r="AP1530" s="172">
        <v>0</v>
      </c>
      <c r="AR1530" s="17">
        <v>19561</v>
      </c>
      <c r="AT1530" s="17">
        <v>0</v>
      </c>
      <c r="AV1530" s="185">
        <v>0</v>
      </c>
      <c r="AW1530" s="1" t="s">
        <v>5655</v>
      </c>
      <c r="AX1530" s="1" t="str">
        <f t="shared" si="23"/>
        <v>No</v>
      </c>
    </row>
    <row r="1531" spans="1:50" x14ac:dyDescent="0.2">
      <c r="A1531" s="1" t="s">
        <v>6153</v>
      </c>
      <c r="B1531" s="1" t="s">
        <v>2710</v>
      </c>
      <c r="C1531" s="1" t="s">
        <v>46</v>
      </c>
      <c r="D1531" s="174" t="s">
        <v>2711</v>
      </c>
      <c r="E1531" s="177">
        <v>50256</v>
      </c>
      <c r="F1531" s="1" t="s">
        <v>242</v>
      </c>
      <c r="G1531" s="1" t="s">
        <v>5273</v>
      </c>
      <c r="H1531" s="17">
        <v>1487483</v>
      </c>
      <c r="I1531" s="12">
        <v>26</v>
      </c>
      <c r="J1531" s="1" t="s">
        <v>10</v>
      </c>
      <c r="K1531" s="1" t="s">
        <v>8</v>
      </c>
      <c r="L1531" s="4">
        <v>18</v>
      </c>
      <c r="N1531" s="186">
        <v>0</v>
      </c>
      <c r="P1531" s="14">
        <v>15.6744</v>
      </c>
      <c r="R1531" s="14">
        <v>0</v>
      </c>
      <c r="T1531" s="14">
        <v>1.6275999999999999</v>
      </c>
      <c r="V1531" s="17">
        <v>0</v>
      </c>
      <c r="X1531" s="17">
        <v>0</v>
      </c>
      <c r="Z1531" s="17">
        <v>641552</v>
      </c>
      <c r="AB1531" s="17">
        <v>0</v>
      </c>
      <c r="AD1531" s="17">
        <v>0</v>
      </c>
      <c r="AF1531" s="17">
        <v>40930</v>
      </c>
      <c r="AH1531" s="17">
        <v>0</v>
      </c>
      <c r="AJ1531" s="17">
        <v>0</v>
      </c>
      <c r="AL1531" s="17">
        <v>0</v>
      </c>
      <c r="AN1531" s="17">
        <v>0</v>
      </c>
      <c r="AP1531" s="172">
        <v>0</v>
      </c>
      <c r="AR1531" s="17">
        <v>66618</v>
      </c>
      <c r="AT1531" s="17">
        <v>0</v>
      </c>
      <c r="AV1531" s="185">
        <v>0</v>
      </c>
      <c r="AW1531" s="1" t="s">
        <v>5655</v>
      </c>
      <c r="AX1531" s="1" t="str">
        <f t="shared" si="23"/>
        <v>No</v>
      </c>
    </row>
    <row r="1532" spans="1:50" x14ac:dyDescent="0.2">
      <c r="A1532" s="1" t="s">
        <v>6157</v>
      </c>
      <c r="B1532" s="1" t="s">
        <v>2497</v>
      </c>
      <c r="C1532" s="1" t="s">
        <v>37</v>
      </c>
      <c r="D1532" s="174" t="s">
        <v>2498</v>
      </c>
      <c r="E1532" s="177">
        <v>41157</v>
      </c>
      <c r="F1532" s="1" t="s">
        <v>194</v>
      </c>
      <c r="G1532" s="1" t="s">
        <v>5273</v>
      </c>
      <c r="H1532" s="17">
        <v>80962</v>
      </c>
      <c r="I1532" s="12">
        <v>26</v>
      </c>
      <c r="J1532" s="1" t="s">
        <v>10</v>
      </c>
      <c r="K1532" s="1" t="s">
        <v>8</v>
      </c>
      <c r="L1532" s="4">
        <v>15</v>
      </c>
      <c r="N1532" s="186">
        <v>0</v>
      </c>
      <c r="P1532" s="14">
        <v>16.414100000000001</v>
      </c>
      <c r="R1532" s="14">
        <v>0</v>
      </c>
      <c r="T1532" s="14">
        <v>1.6792</v>
      </c>
      <c r="V1532" s="17">
        <v>0</v>
      </c>
      <c r="X1532" s="17">
        <v>0</v>
      </c>
      <c r="Z1532" s="17">
        <v>223708</v>
      </c>
      <c r="AB1532" s="17">
        <v>0</v>
      </c>
      <c r="AD1532" s="17">
        <v>0</v>
      </c>
      <c r="AF1532" s="17">
        <v>13629</v>
      </c>
      <c r="AH1532" s="17">
        <v>0</v>
      </c>
      <c r="AJ1532" s="17">
        <v>0</v>
      </c>
      <c r="AL1532" s="17">
        <v>0</v>
      </c>
      <c r="AN1532" s="17">
        <v>0</v>
      </c>
      <c r="AP1532" s="172">
        <v>0</v>
      </c>
      <c r="AR1532" s="17">
        <v>22886</v>
      </c>
      <c r="AT1532" s="17">
        <v>0</v>
      </c>
      <c r="AV1532" s="185">
        <v>0</v>
      </c>
      <c r="AW1532" s="1" t="s">
        <v>5655</v>
      </c>
      <c r="AX1532" s="1" t="str">
        <f t="shared" si="23"/>
        <v>No</v>
      </c>
    </row>
    <row r="1533" spans="1:50" x14ac:dyDescent="0.2">
      <c r="A1533" s="1" t="s">
        <v>1423</v>
      </c>
      <c r="B1533" s="1" t="s">
        <v>904</v>
      </c>
      <c r="C1533" s="1" t="s">
        <v>80</v>
      </c>
      <c r="D1533" s="174">
        <v>65</v>
      </c>
      <c r="E1533" s="177">
        <v>65</v>
      </c>
      <c r="F1533" s="1" t="s">
        <v>194</v>
      </c>
      <c r="G1533" s="1" t="s">
        <v>5273</v>
      </c>
      <c r="H1533" s="17">
        <v>62433</v>
      </c>
      <c r="I1533" s="12">
        <v>26</v>
      </c>
      <c r="J1533" s="1" t="s">
        <v>22</v>
      </c>
      <c r="K1533" s="1" t="s">
        <v>12</v>
      </c>
      <c r="L1533" s="4">
        <v>8</v>
      </c>
      <c r="N1533" s="186">
        <v>0</v>
      </c>
      <c r="P1533" s="14">
        <v>22.1432</v>
      </c>
      <c r="R1533" s="14">
        <v>0</v>
      </c>
      <c r="T1533" s="14">
        <v>1.5889</v>
      </c>
      <c r="V1533" s="17">
        <v>0</v>
      </c>
      <c r="X1533" s="17">
        <v>0</v>
      </c>
      <c r="Z1533" s="17">
        <v>140676</v>
      </c>
      <c r="AB1533" s="17">
        <v>0</v>
      </c>
      <c r="AD1533" s="17">
        <v>0</v>
      </c>
      <c r="AF1533" s="17">
        <v>6353</v>
      </c>
      <c r="AH1533" s="17">
        <v>0</v>
      </c>
      <c r="AJ1533" s="17">
        <v>0</v>
      </c>
      <c r="AL1533" s="17">
        <v>0</v>
      </c>
      <c r="AN1533" s="17">
        <v>0</v>
      </c>
      <c r="AP1533" s="172">
        <v>0</v>
      </c>
      <c r="AR1533" s="17">
        <v>10094</v>
      </c>
      <c r="AT1533" s="17">
        <v>0</v>
      </c>
      <c r="AV1533" s="185">
        <v>0</v>
      </c>
      <c r="AW1533" s="1" t="s">
        <v>5655</v>
      </c>
      <c r="AX1533" s="1" t="str">
        <f t="shared" si="23"/>
        <v>No</v>
      </c>
    </row>
    <row r="1534" spans="1:50" x14ac:dyDescent="0.2">
      <c r="A1534" s="1" t="s">
        <v>1290</v>
      </c>
      <c r="B1534" s="1" t="s">
        <v>1291</v>
      </c>
      <c r="C1534" s="1" t="s">
        <v>66</v>
      </c>
      <c r="D1534" s="174">
        <v>2212</v>
      </c>
      <c r="E1534" s="177">
        <v>20212</v>
      </c>
      <c r="F1534" s="1" t="s">
        <v>194</v>
      </c>
      <c r="G1534" s="1" t="s">
        <v>5273</v>
      </c>
      <c r="H1534" s="17">
        <v>18351295</v>
      </c>
      <c r="I1534" s="12">
        <v>26</v>
      </c>
      <c r="J1534" s="1" t="s">
        <v>11</v>
      </c>
      <c r="K1534" s="1" t="s">
        <v>12</v>
      </c>
      <c r="L1534" s="4">
        <v>8</v>
      </c>
      <c r="N1534" s="186">
        <v>0</v>
      </c>
      <c r="P1534" s="14">
        <v>18.5259</v>
      </c>
      <c r="R1534" s="14">
        <v>0</v>
      </c>
      <c r="T1534" s="14">
        <v>2.1699000000000002</v>
      </c>
      <c r="V1534" s="17">
        <v>0</v>
      </c>
      <c r="X1534" s="17">
        <v>0</v>
      </c>
      <c r="Z1534" s="17">
        <v>317868</v>
      </c>
      <c r="AB1534" s="17">
        <v>0</v>
      </c>
      <c r="AD1534" s="17">
        <v>0</v>
      </c>
      <c r="AF1534" s="17">
        <v>17158</v>
      </c>
      <c r="AH1534" s="17">
        <v>0</v>
      </c>
      <c r="AJ1534" s="17">
        <v>0</v>
      </c>
      <c r="AL1534" s="17">
        <v>0</v>
      </c>
      <c r="AN1534" s="17">
        <v>0</v>
      </c>
      <c r="AP1534" s="172">
        <v>0</v>
      </c>
      <c r="AR1534" s="17">
        <v>37232</v>
      </c>
      <c r="AT1534" s="17">
        <v>0</v>
      </c>
      <c r="AV1534" s="185">
        <v>0</v>
      </c>
      <c r="AW1534" s="1" t="s">
        <v>5655</v>
      </c>
      <c r="AX1534" s="1" t="str">
        <f t="shared" si="23"/>
        <v>No</v>
      </c>
    </row>
    <row r="1535" spans="1:50" x14ac:dyDescent="0.2">
      <c r="A1535" s="1" t="s">
        <v>6156</v>
      </c>
      <c r="B1535" s="1" t="s">
        <v>526</v>
      </c>
      <c r="C1535" s="1" t="s">
        <v>53</v>
      </c>
      <c r="D1535" s="174">
        <v>3074</v>
      </c>
      <c r="E1535" s="177">
        <v>30074</v>
      </c>
      <c r="F1535" s="1" t="s">
        <v>194</v>
      </c>
      <c r="G1535" s="1" t="s">
        <v>5273</v>
      </c>
      <c r="H1535" s="17">
        <v>213751</v>
      </c>
      <c r="I1535" s="12">
        <v>26</v>
      </c>
      <c r="J1535" s="1" t="s">
        <v>11</v>
      </c>
      <c r="K1535" s="1" t="s">
        <v>8</v>
      </c>
      <c r="L1535" s="4">
        <v>12</v>
      </c>
      <c r="N1535" s="186">
        <v>0</v>
      </c>
      <c r="P1535" s="14">
        <v>18.2973</v>
      </c>
      <c r="R1535" s="14">
        <v>0</v>
      </c>
      <c r="T1535" s="14">
        <v>9.8328000000000007</v>
      </c>
      <c r="V1535" s="17">
        <v>0</v>
      </c>
      <c r="X1535" s="17">
        <v>0</v>
      </c>
      <c r="Z1535" s="17">
        <v>538802</v>
      </c>
      <c r="AB1535" s="17">
        <v>0</v>
      </c>
      <c r="AD1535" s="17">
        <v>0</v>
      </c>
      <c r="AF1535" s="17">
        <v>29447</v>
      </c>
      <c r="AH1535" s="17">
        <v>0</v>
      </c>
      <c r="AJ1535" s="17">
        <v>0</v>
      </c>
      <c r="AL1535" s="17">
        <v>0</v>
      </c>
      <c r="AN1535" s="17">
        <v>0</v>
      </c>
      <c r="AP1535" s="172">
        <v>0</v>
      </c>
      <c r="AR1535" s="17">
        <v>289546</v>
      </c>
      <c r="AT1535" s="17">
        <v>0</v>
      </c>
      <c r="AV1535" s="185">
        <v>0</v>
      </c>
      <c r="AW1535" s="1" t="s">
        <v>5655</v>
      </c>
      <c r="AX1535" s="1" t="str">
        <f t="shared" si="23"/>
        <v>No</v>
      </c>
    </row>
    <row r="1536" spans="1:50" x14ac:dyDescent="0.2">
      <c r="A1536" s="1" t="s">
        <v>923</v>
      </c>
      <c r="B1536" s="1" t="s">
        <v>924</v>
      </c>
      <c r="C1536" s="1" t="s">
        <v>89</v>
      </c>
      <c r="D1536" s="174">
        <v>6097</v>
      </c>
      <c r="E1536" s="177">
        <v>60097</v>
      </c>
      <c r="F1536" s="1" t="s">
        <v>194</v>
      </c>
      <c r="G1536" s="1" t="s">
        <v>5273</v>
      </c>
      <c r="H1536" s="17">
        <v>126405</v>
      </c>
      <c r="I1536" s="12">
        <v>26</v>
      </c>
      <c r="J1536" s="1" t="s">
        <v>11</v>
      </c>
      <c r="K1536" s="1" t="s">
        <v>8</v>
      </c>
      <c r="L1536" s="4">
        <v>12</v>
      </c>
      <c r="N1536" s="186">
        <v>0</v>
      </c>
      <c r="P1536" s="14">
        <v>15.6036</v>
      </c>
      <c r="R1536" s="14">
        <v>0</v>
      </c>
      <c r="T1536" s="14">
        <v>7.5641999999999996</v>
      </c>
      <c r="V1536" s="17">
        <v>0</v>
      </c>
      <c r="X1536" s="17">
        <v>0</v>
      </c>
      <c r="Z1536" s="17">
        <v>644989</v>
      </c>
      <c r="AB1536" s="17">
        <v>0</v>
      </c>
      <c r="AD1536" s="17">
        <v>0</v>
      </c>
      <c r="AF1536" s="17">
        <v>41336</v>
      </c>
      <c r="AH1536" s="17">
        <v>0</v>
      </c>
      <c r="AJ1536" s="17">
        <v>0</v>
      </c>
      <c r="AL1536" s="17">
        <v>0</v>
      </c>
      <c r="AN1536" s="17">
        <v>0</v>
      </c>
      <c r="AP1536" s="172">
        <v>0</v>
      </c>
      <c r="AR1536" s="17">
        <v>312673</v>
      </c>
      <c r="AT1536" s="17">
        <v>0</v>
      </c>
      <c r="AV1536" s="185">
        <v>0</v>
      </c>
      <c r="AW1536" s="1" t="s">
        <v>5655</v>
      </c>
      <c r="AX1536" s="1" t="str">
        <f t="shared" si="23"/>
        <v>No</v>
      </c>
    </row>
    <row r="1537" spans="1:50" x14ac:dyDescent="0.2">
      <c r="A1537" s="1" t="s">
        <v>5478</v>
      </c>
      <c r="B1537" s="1" t="s">
        <v>6152</v>
      </c>
      <c r="C1537" s="1" t="s">
        <v>73</v>
      </c>
      <c r="D1537" s="174" t="s">
        <v>1590</v>
      </c>
      <c r="E1537" s="177" t="s">
        <v>1591</v>
      </c>
      <c r="F1537" s="1" t="s">
        <v>194</v>
      </c>
      <c r="G1537" s="1" t="s">
        <v>229</v>
      </c>
      <c r="H1537" s="17">
        <v>0</v>
      </c>
      <c r="I1537" s="12">
        <v>26</v>
      </c>
      <c r="J1537" s="1" t="s">
        <v>10</v>
      </c>
      <c r="K1537" s="1" t="s">
        <v>12</v>
      </c>
      <c r="L1537" s="4">
        <v>6</v>
      </c>
      <c r="N1537" s="186">
        <v>0</v>
      </c>
      <c r="P1537" s="14">
        <v>9.5782000000000007</v>
      </c>
      <c r="R1537" s="14">
        <v>0</v>
      </c>
      <c r="T1537" s="14">
        <v>3.1494</v>
      </c>
      <c r="V1537" s="17">
        <v>0</v>
      </c>
      <c r="X1537" s="17">
        <v>0</v>
      </c>
      <c r="Z1537" s="17">
        <v>144602</v>
      </c>
      <c r="AB1537" s="17">
        <v>0</v>
      </c>
      <c r="AD1537" s="17">
        <v>0</v>
      </c>
      <c r="AF1537" s="17">
        <v>15097</v>
      </c>
      <c r="AH1537" s="17">
        <v>0</v>
      </c>
      <c r="AJ1537" s="17">
        <v>0</v>
      </c>
      <c r="AL1537" s="17">
        <v>0</v>
      </c>
      <c r="AN1537" s="17">
        <v>0</v>
      </c>
      <c r="AP1537" s="172">
        <v>0</v>
      </c>
      <c r="AR1537" s="17">
        <v>47546</v>
      </c>
      <c r="AT1537" s="17">
        <v>0</v>
      </c>
      <c r="AV1537" s="185">
        <v>0</v>
      </c>
      <c r="AW1537" s="1" t="s">
        <v>5655</v>
      </c>
      <c r="AX1537" s="1" t="str">
        <f t="shared" si="23"/>
        <v>No</v>
      </c>
    </row>
    <row r="1538" spans="1:50" x14ac:dyDescent="0.2">
      <c r="A1538" s="1" t="s">
        <v>5090</v>
      </c>
      <c r="B1538" s="1" t="s">
        <v>5091</v>
      </c>
      <c r="C1538" s="1" t="s">
        <v>80</v>
      </c>
      <c r="D1538" s="174" t="s">
        <v>5092</v>
      </c>
      <c r="E1538" s="177" t="s">
        <v>5093</v>
      </c>
      <c r="F1538" s="1" t="s">
        <v>194</v>
      </c>
      <c r="G1538" s="1" t="s">
        <v>229</v>
      </c>
      <c r="H1538" s="17">
        <v>0</v>
      </c>
      <c r="I1538" s="12">
        <v>26</v>
      </c>
      <c r="J1538" s="1" t="s">
        <v>10</v>
      </c>
      <c r="K1538" s="1" t="s">
        <v>12</v>
      </c>
      <c r="L1538" s="4">
        <v>18</v>
      </c>
      <c r="N1538" s="186">
        <v>0</v>
      </c>
      <c r="P1538" s="14">
        <v>10.933</v>
      </c>
      <c r="R1538" s="14">
        <v>0</v>
      </c>
      <c r="T1538" s="14">
        <v>1.8711</v>
      </c>
      <c r="V1538" s="17">
        <v>0</v>
      </c>
      <c r="X1538" s="17">
        <v>0</v>
      </c>
      <c r="Z1538" s="17">
        <v>233670</v>
      </c>
      <c r="AB1538" s="17">
        <v>0</v>
      </c>
      <c r="AD1538" s="17">
        <v>0</v>
      </c>
      <c r="AF1538" s="17">
        <v>21373</v>
      </c>
      <c r="AH1538" s="17">
        <v>0</v>
      </c>
      <c r="AJ1538" s="17">
        <v>0</v>
      </c>
      <c r="AL1538" s="17">
        <v>0</v>
      </c>
      <c r="AN1538" s="17">
        <v>0</v>
      </c>
      <c r="AP1538" s="172">
        <v>0</v>
      </c>
      <c r="AR1538" s="17">
        <v>39992</v>
      </c>
      <c r="AT1538" s="17">
        <v>0</v>
      </c>
      <c r="AV1538" s="185">
        <v>0</v>
      </c>
      <c r="AW1538" s="1" t="s">
        <v>5655</v>
      </c>
      <c r="AX1538" s="1" t="str">
        <f t="shared" ref="AX1538:AX1601" si="24">IF(AW1538&amp;AU1538&amp;AS1538&amp;AQ1538&amp;AO1538&amp;AM1538&amp;AK1538&amp;AI1538&amp;AG1538&amp;AE1538&amp;AC1538&amp;AA1538&amp;Y1538&amp;W1538&amp;U1538&amp;S1538&amp;Q1538&amp;O1538&amp;M1538&lt;&gt;"","Yes","No")</f>
        <v>No</v>
      </c>
    </row>
    <row r="1539" spans="1:50" x14ac:dyDescent="0.2">
      <c r="A1539" s="1" t="s">
        <v>1388</v>
      </c>
      <c r="B1539" s="1" t="s">
        <v>1389</v>
      </c>
      <c r="C1539" s="1" t="s">
        <v>86</v>
      </c>
      <c r="D1539" s="174">
        <v>4206</v>
      </c>
      <c r="E1539" s="177">
        <v>40206</v>
      </c>
      <c r="F1539" s="1" t="s">
        <v>196</v>
      </c>
      <c r="G1539" s="1" t="s">
        <v>5273</v>
      </c>
      <c r="H1539" s="17">
        <v>548404</v>
      </c>
      <c r="I1539" s="12">
        <v>26</v>
      </c>
      <c r="J1539" s="1" t="s">
        <v>11</v>
      </c>
      <c r="K1539" s="1" t="s">
        <v>8</v>
      </c>
      <c r="L1539" s="4">
        <v>26</v>
      </c>
      <c r="N1539" s="186">
        <v>0</v>
      </c>
      <c r="P1539" s="14">
        <v>21.138500000000001</v>
      </c>
      <c r="R1539" s="14">
        <v>0</v>
      </c>
      <c r="T1539" s="14">
        <v>2.0480999999999998</v>
      </c>
      <c r="V1539" s="17">
        <v>0</v>
      </c>
      <c r="X1539" s="17">
        <v>0</v>
      </c>
      <c r="Z1539" s="17">
        <v>962331</v>
      </c>
      <c r="AB1539" s="17">
        <v>0</v>
      </c>
      <c r="AD1539" s="17">
        <v>0</v>
      </c>
      <c r="AF1539" s="17">
        <v>45525</v>
      </c>
      <c r="AH1539" s="17">
        <v>0</v>
      </c>
      <c r="AJ1539" s="17">
        <v>0</v>
      </c>
      <c r="AL1539" s="17">
        <v>0</v>
      </c>
      <c r="AN1539" s="17">
        <v>0</v>
      </c>
      <c r="AP1539" s="172">
        <v>0</v>
      </c>
      <c r="AR1539" s="17">
        <v>93241</v>
      </c>
      <c r="AT1539" s="17">
        <v>0</v>
      </c>
      <c r="AV1539" s="185">
        <v>0</v>
      </c>
      <c r="AW1539" s="1" t="s">
        <v>5655</v>
      </c>
      <c r="AX1539" s="1" t="str">
        <f t="shared" si="24"/>
        <v>No</v>
      </c>
    </row>
    <row r="1540" spans="1:50" x14ac:dyDescent="0.2">
      <c r="A1540" s="1" t="s">
        <v>6154</v>
      </c>
      <c r="B1540" s="1" t="s">
        <v>1207</v>
      </c>
      <c r="C1540" s="1" t="s">
        <v>66</v>
      </c>
      <c r="D1540" s="174">
        <v>2197</v>
      </c>
      <c r="E1540" s="177">
        <v>20197</v>
      </c>
      <c r="F1540" s="1" t="s">
        <v>242</v>
      </c>
      <c r="G1540" s="1" t="s">
        <v>5273</v>
      </c>
      <c r="H1540" s="17">
        <v>18351295</v>
      </c>
      <c r="I1540" s="12">
        <v>26</v>
      </c>
      <c r="J1540" s="1" t="s">
        <v>10</v>
      </c>
      <c r="K1540" s="1" t="s">
        <v>8</v>
      </c>
      <c r="L1540" s="4">
        <v>14</v>
      </c>
      <c r="N1540" s="186">
        <v>0</v>
      </c>
      <c r="P1540" s="14">
        <v>17.4602</v>
      </c>
      <c r="R1540" s="14">
        <v>0</v>
      </c>
      <c r="T1540" s="14">
        <v>3.7827000000000002</v>
      </c>
      <c r="V1540" s="17">
        <v>0</v>
      </c>
      <c r="X1540" s="17">
        <v>0</v>
      </c>
      <c r="Z1540" s="17">
        <v>165575</v>
      </c>
      <c r="AB1540" s="17">
        <v>0</v>
      </c>
      <c r="AD1540" s="17">
        <v>0</v>
      </c>
      <c r="AF1540" s="17">
        <v>9483</v>
      </c>
      <c r="AH1540" s="17">
        <v>0</v>
      </c>
      <c r="AJ1540" s="17">
        <v>0</v>
      </c>
      <c r="AL1540" s="17">
        <v>0</v>
      </c>
      <c r="AN1540" s="17">
        <v>0</v>
      </c>
      <c r="AP1540" s="172">
        <v>0</v>
      </c>
      <c r="AR1540" s="17">
        <v>35871</v>
      </c>
      <c r="AT1540" s="17">
        <v>0</v>
      </c>
      <c r="AV1540" s="185">
        <v>0</v>
      </c>
      <c r="AW1540" s="1" t="s">
        <v>5655</v>
      </c>
      <c r="AX1540" s="1" t="str">
        <f t="shared" si="24"/>
        <v>No</v>
      </c>
    </row>
    <row r="1541" spans="1:50" x14ac:dyDescent="0.2">
      <c r="A1541" s="1" t="s">
        <v>2764</v>
      </c>
      <c r="B1541" s="1" t="s">
        <v>2765</v>
      </c>
      <c r="C1541" s="1" t="s">
        <v>46</v>
      </c>
      <c r="D1541" s="174" t="s">
        <v>2766</v>
      </c>
      <c r="E1541" s="177" t="s">
        <v>2767</v>
      </c>
      <c r="F1541" s="1" t="s">
        <v>242</v>
      </c>
      <c r="G1541" s="1" t="s">
        <v>229</v>
      </c>
      <c r="H1541" s="17">
        <v>0</v>
      </c>
      <c r="I1541" s="12">
        <v>26</v>
      </c>
      <c r="J1541" s="1" t="s">
        <v>10</v>
      </c>
      <c r="K1541" s="1" t="s">
        <v>8</v>
      </c>
      <c r="L1541" s="4">
        <v>24</v>
      </c>
      <c r="N1541" s="186">
        <v>0</v>
      </c>
      <c r="P1541" s="14">
        <v>14.8772</v>
      </c>
      <c r="R1541" s="14">
        <v>0</v>
      </c>
      <c r="T1541" s="14">
        <v>2.5630000000000002</v>
      </c>
      <c r="V1541" s="17">
        <v>0</v>
      </c>
      <c r="X1541" s="17">
        <v>0</v>
      </c>
      <c r="Z1541" s="17">
        <v>800113</v>
      </c>
      <c r="AB1541" s="17">
        <v>0</v>
      </c>
      <c r="AD1541" s="17">
        <v>0</v>
      </c>
      <c r="AF1541" s="17">
        <v>53781</v>
      </c>
      <c r="AH1541" s="17">
        <v>0</v>
      </c>
      <c r="AJ1541" s="17">
        <v>0</v>
      </c>
      <c r="AL1541" s="17">
        <v>0</v>
      </c>
      <c r="AN1541" s="17">
        <v>0</v>
      </c>
      <c r="AP1541" s="172">
        <v>0</v>
      </c>
      <c r="AR1541" s="17">
        <v>137840</v>
      </c>
      <c r="AT1541" s="17">
        <v>0</v>
      </c>
      <c r="AV1541" s="185">
        <v>0</v>
      </c>
      <c r="AW1541" s="1" t="s">
        <v>5655</v>
      </c>
      <c r="AX1541" s="1" t="str">
        <f t="shared" si="24"/>
        <v>No</v>
      </c>
    </row>
    <row r="1542" spans="1:50" x14ac:dyDescent="0.2">
      <c r="A1542" s="1" t="s">
        <v>6158</v>
      </c>
      <c r="B1542" s="1" t="s">
        <v>746</v>
      </c>
      <c r="C1542" s="1" t="s">
        <v>20</v>
      </c>
      <c r="D1542" s="174">
        <v>9087</v>
      </c>
      <c r="E1542" s="177">
        <v>90087</v>
      </c>
      <c r="F1542" s="1" t="s">
        <v>194</v>
      </c>
      <c r="G1542" s="1" t="s">
        <v>192</v>
      </c>
      <c r="H1542" s="17">
        <v>130447</v>
      </c>
      <c r="I1542" s="12">
        <v>26</v>
      </c>
      <c r="J1542" s="1" t="s">
        <v>10</v>
      </c>
      <c r="K1542" s="1" t="s">
        <v>12</v>
      </c>
      <c r="L1542" s="4">
        <v>6</v>
      </c>
      <c r="N1542" s="186">
        <v>0</v>
      </c>
      <c r="P1542" s="14">
        <v>15.215999999999999</v>
      </c>
      <c r="R1542" s="14">
        <v>7.2149000000000001</v>
      </c>
      <c r="T1542" s="14">
        <v>3.1326999999999998</v>
      </c>
      <c r="V1542" s="17">
        <v>0</v>
      </c>
      <c r="X1542" s="17">
        <v>142701</v>
      </c>
      <c r="Z1542" s="17">
        <v>127312</v>
      </c>
      <c r="AB1542" s="17">
        <v>15389</v>
      </c>
      <c r="AD1542" s="17">
        <v>9485</v>
      </c>
      <c r="AF1542" s="17">
        <v>8367</v>
      </c>
      <c r="AH1542" s="17">
        <v>1118</v>
      </c>
      <c r="AJ1542" s="17">
        <v>0</v>
      </c>
      <c r="AL1542" s="17">
        <v>0</v>
      </c>
      <c r="AN1542" s="17">
        <v>0</v>
      </c>
      <c r="AP1542" s="172">
        <v>0</v>
      </c>
      <c r="AR1542" s="17">
        <v>26211</v>
      </c>
      <c r="AT1542" s="17">
        <v>189110</v>
      </c>
      <c r="AV1542" s="185">
        <v>0</v>
      </c>
      <c r="AW1542" s="1" t="s">
        <v>5655</v>
      </c>
      <c r="AX1542" s="1" t="str">
        <f t="shared" si="24"/>
        <v>No</v>
      </c>
    </row>
    <row r="1543" spans="1:50" x14ac:dyDescent="0.2">
      <c r="A1543" s="1" t="s">
        <v>3216</v>
      </c>
      <c r="B1543" s="1" t="s">
        <v>3217</v>
      </c>
      <c r="C1543" s="1" t="s">
        <v>77</v>
      </c>
      <c r="D1543" s="174" t="s">
        <v>3218</v>
      </c>
      <c r="E1543" s="177" t="s">
        <v>3219</v>
      </c>
      <c r="F1543" s="1" t="s">
        <v>242</v>
      </c>
      <c r="G1543" s="1" t="s">
        <v>229</v>
      </c>
      <c r="H1543" s="17">
        <v>0</v>
      </c>
      <c r="I1543" s="12">
        <v>26</v>
      </c>
      <c r="J1543" s="1" t="s">
        <v>10</v>
      </c>
      <c r="K1543" s="1" t="s">
        <v>8</v>
      </c>
      <c r="L1543" s="4">
        <v>26</v>
      </c>
      <c r="N1543" s="186">
        <v>0</v>
      </c>
      <c r="P1543" s="14">
        <v>15.242900000000001</v>
      </c>
      <c r="R1543" s="14">
        <v>0</v>
      </c>
      <c r="T1543" s="14">
        <v>3.4487000000000001</v>
      </c>
      <c r="V1543" s="17">
        <v>0</v>
      </c>
      <c r="X1543" s="17">
        <v>0</v>
      </c>
      <c r="Z1543" s="17">
        <v>505835</v>
      </c>
      <c r="AB1543" s="17">
        <v>0</v>
      </c>
      <c r="AD1543" s="17">
        <v>0</v>
      </c>
      <c r="AF1543" s="17">
        <v>33185</v>
      </c>
      <c r="AH1543" s="17">
        <v>0</v>
      </c>
      <c r="AJ1543" s="17">
        <v>0</v>
      </c>
      <c r="AL1543" s="17">
        <v>0</v>
      </c>
      <c r="AN1543" s="17">
        <v>0</v>
      </c>
      <c r="AP1543" s="172">
        <v>0</v>
      </c>
      <c r="AR1543" s="17">
        <v>114444</v>
      </c>
      <c r="AT1543" s="17">
        <v>0</v>
      </c>
      <c r="AV1543" s="185">
        <v>0</v>
      </c>
      <c r="AW1543" s="1" t="s">
        <v>5655</v>
      </c>
      <c r="AX1543" s="1" t="str">
        <f t="shared" si="24"/>
        <v>No</v>
      </c>
    </row>
    <row r="1544" spans="1:50" x14ac:dyDescent="0.2">
      <c r="A1544" s="1" t="s">
        <v>6151</v>
      </c>
      <c r="B1544" s="1" t="s">
        <v>545</v>
      </c>
      <c r="C1544" s="1" t="s">
        <v>43</v>
      </c>
      <c r="D1544" s="174">
        <v>7045</v>
      </c>
      <c r="E1544" s="177">
        <v>70045</v>
      </c>
      <c r="F1544" s="1" t="s">
        <v>194</v>
      </c>
      <c r="G1544" s="1" t="s">
        <v>192</v>
      </c>
      <c r="H1544" s="17">
        <v>106621</v>
      </c>
      <c r="I1544" s="12">
        <v>26</v>
      </c>
      <c r="J1544" s="1" t="s">
        <v>11</v>
      </c>
      <c r="K1544" s="1" t="s">
        <v>8</v>
      </c>
      <c r="L1544" s="4">
        <v>1</v>
      </c>
      <c r="N1544" s="186">
        <v>0</v>
      </c>
      <c r="P1544" s="14">
        <v>10.4198</v>
      </c>
      <c r="R1544" s="14">
        <v>3.8793000000000002</v>
      </c>
      <c r="T1544" s="14">
        <v>0.44269999999999998</v>
      </c>
      <c r="V1544" s="17">
        <v>2076</v>
      </c>
      <c r="X1544" s="17">
        <v>2076</v>
      </c>
      <c r="Z1544" s="17">
        <v>1365</v>
      </c>
      <c r="AB1544" s="17">
        <v>711</v>
      </c>
      <c r="AD1544" s="17">
        <v>155</v>
      </c>
      <c r="AF1544" s="17">
        <v>131</v>
      </c>
      <c r="AH1544" s="17">
        <v>24</v>
      </c>
      <c r="AJ1544" s="17">
        <v>0</v>
      </c>
      <c r="AL1544" s="17">
        <v>0</v>
      </c>
      <c r="AN1544" s="17">
        <v>0</v>
      </c>
      <c r="AP1544" s="172">
        <v>0</v>
      </c>
      <c r="AR1544" s="17">
        <v>58</v>
      </c>
      <c r="AT1544" s="17">
        <v>225</v>
      </c>
      <c r="AV1544" s="185">
        <v>31</v>
      </c>
      <c r="AW1544" s="1" t="s">
        <v>5655</v>
      </c>
      <c r="AX1544" s="1" t="str">
        <f t="shared" si="24"/>
        <v>No</v>
      </c>
    </row>
    <row r="1545" spans="1:50" x14ac:dyDescent="0.2">
      <c r="A1545" s="1" t="s">
        <v>1290</v>
      </c>
      <c r="B1545" s="1" t="s">
        <v>1291</v>
      </c>
      <c r="C1545" s="1" t="s">
        <v>66</v>
      </c>
      <c r="D1545" s="174">
        <v>2212</v>
      </c>
      <c r="E1545" s="177">
        <v>20212</v>
      </c>
      <c r="F1545" s="1" t="s">
        <v>194</v>
      </c>
      <c r="G1545" s="1" t="s">
        <v>5273</v>
      </c>
      <c r="H1545" s="17">
        <v>18351295</v>
      </c>
      <c r="I1545" s="12">
        <v>26</v>
      </c>
      <c r="J1545" s="1" t="s">
        <v>10</v>
      </c>
      <c r="K1545" s="1" t="s">
        <v>12</v>
      </c>
      <c r="L1545" s="4">
        <v>18</v>
      </c>
      <c r="N1545" s="186">
        <v>0</v>
      </c>
      <c r="P1545" s="14">
        <v>19.376999999999999</v>
      </c>
      <c r="R1545" s="14">
        <v>0</v>
      </c>
      <c r="T1545" s="14">
        <v>3.9262999999999999</v>
      </c>
      <c r="V1545" s="17">
        <v>0</v>
      </c>
      <c r="X1545" s="17">
        <v>0</v>
      </c>
      <c r="Z1545" s="17">
        <v>443054</v>
      </c>
      <c r="AB1545" s="17">
        <v>0</v>
      </c>
      <c r="AD1545" s="17">
        <v>0</v>
      </c>
      <c r="AF1545" s="17">
        <v>22865</v>
      </c>
      <c r="AH1545" s="17">
        <v>0</v>
      </c>
      <c r="AJ1545" s="17">
        <v>0</v>
      </c>
      <c r="AL1545" s="17">
        <v>0</v>
      </c>
      <c r="AN1545" s="17">
        <v>0</v>
      </c>
      <c r="AP1545" s="172">
        <v>0</v>
      </c>
      <c r="AR1545" s="17">
        <v>89774</v>
      </c>
      <c r="AT1545" s="17">
        <v>0</v>
      </c>
      <c r="AV1545" s="185">
        <v>0</v>
      </c>
      <c r="AW1545" s="1" t="s">
        <v>5655</v>
      </c>
      <c r="AX1545" s="1" t="str">
        <f t="shared" si="24"/>
        <v>No</v>
      </c>
    </row>
    <row r="1546" spans="1:50" x14ac:dyDescent="0.2">
      <c r="A1546" s="1" t="s">
        <v>235</v>
      </c>
      <c r="B1546" s="1" t="s">
        <v>236</v>
      </c>
      <c r="C1546" s="1" t="s">
        <v>73</v>
      </c>
      <c r="D1546" s="174">
        <v>2177</v>
      </c>
      <c r="E1546" s="177">
        <v>20177</v>
      </c>
      <c r="F1546" s="1" t="s">
        <v>208</v>
      </c>
      <c r="G1546" s="1" t="s">
        <v>192</v>
      </c>
      <c r="H1546" s="17">
        <v>18351295</v>
      </c>
      <c r="I1546" s="12">
        <v>26</v>
      </c>
      <c r="J1546" s="1" t="s">
        <v>22</v>
      </c>
      <c r="K1546" s="1" t="s">
        <v>8</v>
      </c>
      <c r="L1546" s="4">
        <v>26</v>
      </c>
      <c r="N1546" s="186">
        <v>0</v>
      </c>
      <c r="P1546" s="14">
        <v>39.677399999999999</v>
      </c>
      <c r="R1546" s="14">
        <v>77.768600000000006</v>
      </c>
      <c r="T1546" s="14">
        <v>8.0053999999999998</v>
      </c>
      <c r="V1546" s="17">
        <v>2442965</v>
      </c>
      <c r="X1546" s="17">
        <v>2762927</v>
      </c>
      <c r="Z1546" s="17">
        <v>2615934</v>
      </c>
      <c r="AB1546" s="17">
        <v>146993</v>
      </c>
      <c r="AD1546" s="17">
        <v>69075</v>
      </c>
      <c r="AF1546" s="17">
        <v>65930</v>
      </c>
      <c r="AH1546" s="17">
        <v>3145</v>
      </c>
      <c r="AJ1546" s="17">
        <v>0</v>
      </c>
      <c r="AL1546" s="17">
        <v>0</v>
      </c>
      <c r="AN1546" s="17">
        <v>0</v>
      </c>
      <c r="AP1546" s="172">
        <v>0</v>
      </c>
      <c r="AR1546" s="17">
        <v>527799</v>
      </c>
      <c r="AT1546" s="17">
        <v>41046163</v>
      </c>
      <c r="AV1546" s="185">
        <v>942</v>
      </c>
      <c r="AW1546" s="1" t="s">
        <v>5655</v>
      </c>
      <c r="AX1546" s="1" t="str">
        <f t="shared" si="24"/>
        <v>No</v>
      </c>
    </row>
    <row r="1547" spans="1:50" x14ac:dyDescent="0.2">
      <c r="A1547" s="1" t="s">
        <v>6156</v>
      </c>
      <c r="B1547" s="1" t="s">
        <v>526</v>
      </c>
      <c r="C1547" s="1" t="s">
        <v>53</v>
      </c>
      <c r="D1547" s="174">
        <v>3074</v>
      </c>
      <c r="E1547" s="177">
        <v>30074</v>
      </c>
      <c r="F1547" s="1" t="s">
        <v>194</v>
      </c>
      <c r="G1547" s="1" t="s">
        <v>5273</v>
      </c>
      <c r="H1547" s="17">
        <v>213751</v>
      </c>
      <c r="I1547" s="12">
        <v>26</v>
      </c>
      <c r="J1547" s="1" t="s">
        <v>10</v>
      </c>
      <c r="K1547" s="1" t="s">
        <v>8</v>
      </c>
      <c r="L1547" s="4">
        <v>14</v>
      </c>
      <c r="N1547" s="186">
        <v>0</v>
      </c>
      <c r="P1547" s="14">
        <v>15.6867</v>
      </c>
      <c r="R1547" s="14">
        <v>0</v>
      </c>
      <c r="T1547" s="14">
        <v>2.3481000000000001</v>
      </c>
      <c r="V1547" s="17">
        <v>0</v>
      </c>
      <c r="X1547" s="17">
        <v>0</v>
      </c>
      <c r="Z1547" s="17">
        <v>310690</v>
      </c>
      <c r="AB1547" s="17">
        <v>0</v>
      </c>
      <c r="AD1547" s="17">
        <v>0</v>
      </c>
      <c r="AF1547" s="17">
        <v>19806</v>
      </c>
      <c r="AH1547" s="17">
        <v>0</v>
      </c>
      <c r="AJ1547" s="17">
        <v>0</v>
      </c>
      <c r="AL1547" s="17">
        <v>0</v>
      </c>
      <c r="AN1547" s="17">
        <v>0</v>
      </c>
      <c r="AP1547" s="172">
        <v>0</v>
      </c>
      <c r="AR1547" s="17">
        <v>46506</v>
      </c>
      <c r="AT1547" s="17">
        <v>0</v>
      </c>
      <c r="AV1547" s="185">
        <v>0</v>
      </c>
      <c r="AW1547" s="1" t="s">
        <v>5655</v>
      </c>
      <c r="AX1547" s="1" t="str">
        <f t="shared" si="24"/>
        <v>No</v>
      </c>
    </row>
    <row r="1548" spans="1:50" x14ac:dyDescent="0.2">
      <c r="A1548" s="1" t="s">
        <v>923</v>
      </c>
      <c r="B1548" s="1" t="s">
        <v>924</v>
      </c>
      <c r="C1548" s="1" t="s">
        <v>89</v>
      </c>
      <c r="D1548" s="174">
        <v>6097</v>
      </c>
      <c r="E1548" s="177">
        <v>60097</v>
      </c>
      <c r="F1548" s="1" t="s">
        <v>194</v>
      </c>
      <c r="G1548" s="1" t="s">
        <v>5273</v>
      </c>
      <c r="H1548" s="17">
        <v>126405</v>
      </c>
      <c r="I1548" s="12">
        <v>26</v>
      </c>
      <c r="J1548" s="1" t="s">
        <v>10</v>
      </c>
      <c r="K1548" s="1" t="s">
        <v>8</v>
      </c>
      <c r="L1548" s="4">
        <v>12</v>
      </c>
      <c r="N1548" s="186">
        <v>0</v>
      </c>
      <c r="P1548" s="14">
        <v>10.6935</v>
      </c>
      <c r="R1548" s="14">
        <v>0</v>
      </c>
      <c r="T1548" s="14">
        <v>2.3079000000000001</v>
      </c>
      <c r="V1548" s="17">
        <v>0</v>
      </c>
      <c r="X1548" s="17">
        <v>0</v>
      </c>
      <c r="Z1548" s="17">
        <v>200375</v>
      </c>
      <c r="AB1548" s="17">
        <v>0</v>
      </c>
      <c r="AD1548" s="17">
        <v>0</v>
      </c>
      <c r="AF1548" s="17">
        <v>18738</v>
      </c>
      <c r="AH1548" s="17">
        <v>0</v>
      </c>
      <c r="AJ1548" s="17">
        <v>0</v>
      </c>
      <c r="AL1548" s="17">
        <v>0</v>
      </c>
      <c r="AN1548" s="17">
        <v>0</v>
      </c>
      <c r="AP1548" s="172">
        <v>0</v>
      </c>
      <c r="AR1548" s="17">
        <v>43246</v>
      </c>
      <c r="AT1548" s="17">
        <v>0</v>
      </c>
      <c r="AV1548" s="185">
        <v>0</v>
      </c>
      <c r="AW1548" s="1" t="s">
        <v>5655</v>
      </c>
      <c r="AX1548" s="1" t="str">
        <f t="shared" si="24"/>
        <v>No</v>
      </c>
    </row>
    <row r="1549" spans="1:50" x14ac:dyDescent="0.2">
      <c r="A1549" s="1" t="s">
        <v>5090</v>
      </c>
      <c r="B1549" s="1" t="s">
        <v>5091</v>
      </c>
      <c r="C1549" s="1" t="s">
        <v>80</v>
      </c>
      <c r="D1549" s="174" t="s">
        <v>5092</v>
      </c>
      <c r="E1549" s="177" t="s">
        <v>5093</v>
      </c>
      <c r="F1549" s="1" t="s">
        <v>194</v>
      </c>
      <c r="G1549" s="1" t="s">
        <v>229</v>
      </c>
      <c r="H1549" s="17">
        <v>0</v>
      </c>
      <c r="I1549" s="12">
        <v>26</v>
      </c>
      <c r="J1549" s="1" t="s">
        <v>22</v>
      </c>
      <c r="K1549" s="1" t="s">
        <v>12</v>
      </c>
      <c r="L1549" s="4">
        <v>4</v>
      </c>
      <c r="N1549" s="186">
        <v>0</v>
      </c>
      <c r="P1549" s="14">
        <v>26.759699999999999</v>
      </c>
      <c r="R1549" s="14">
        <v>0</v>
      </c>
      <c r="T1549" s="14">
        <v>3.1518999999999999</v>
      </c>
      <c r="V1549" s="17">
        <v>0</v>
      </c>
      <c r="X1549" s="17">
        <v>0</v>
      </c>
      <c r="Z1549" s="17">
        <v>234174</v>
      </c>
      <c r="AB1549" s="17">
        <v>0</v>
      </c>
      <c r="AD1549" s="17">
        <v>0</v>
      </c>
      <c r="AF1549" s="17">
        <v>8751</v>
      </c>
      <c r="AH1549" s="17">
        <v>0</v>
      </c>
      <c r="AJ1549" s="17">
        <v>0</v>
      </c>
      <c r="AL1549" s="17">
        <v>0</v>
      </c>
      <c r="AN1549" s="17">
        <v>0</v>
      </c>
      <c r="AP1549" s="172">
        <v>0</v>
      </c>
      <c r="AR1549" s="17">
        <v>27582</v>
      </c>
      <c r="AT1549" s="17">
        <v>0</v>
      </c>
      <c r="AV1549" s="185">
        <v>0</v>
      </c>
      <c r="AW1549" s="1" t="s">
        <v>5655</v>
      </c>
      <c r="AX1549" s="1" t="str">
        <f t="shared" si="24"/>
        <v>No</v>
      </c>
    </row>
    <row r="1550" spans="1:50" x14ac:dyDescent="0.2">
      <c r="A1550" s="1" t="s">
        <v>6155</v>
      </c>
      <c r="B1550" s="1" t="s">
        <v>1750</v>
      </c>
      <c r="C1550" s="1" t="s">
        <v>81</v>
      </c>
      <c r="D1550" s="174" t="s">
        <v>1751</v>
      </c>
      <c r="E1550" s="177" t="s">
        <v>1752</v>
      </c>
      <c r="F1550" s="1" t="s">
        <v>196</v>
      </c>
      <c r="G1550" s="1" t="s">
        <v>229</v>
      </c>
      <c r="H1550" s="17">
        <v>0</v>
      </c>
      <c r="I1550" s="12">
        <v>26</v>
      </c>
      <c r="J1550" s="1" t="s">
        <v>11</v>
      </c>
      <c r="K1550" s="1" t="s">
        <v>8</v>
      </c>
      <c r="L1550" s="4">
        <v>15</v>
      </c>
      <c r="N1550" s="186">
        <v>0</v>
      </c>
      <c r="P1550" s="14">
        <v>13.189500000000001</v>
      </c>
      <c r="R1550" s="14">
        <v>0</v>
      </c>
      <c r="T1550" s="14">
        <v>10.557700000000001</v>
      </c>
      <c r="V1550" s="17">
        <v>0</v>
      </c>
      <c r="X1550" s="17">
        <v>0</v>
      </c>
      <c r="Z1550" s="17">
        <v>479213</v>
      </c>
      <c r="AB1550" s="17">
        <v>0</v>
      </c>
      <c r="AD1550" s="17">
        <v>0</v>
      </c>
      <c r="AF1550" s="17">
        <v>36333</v>
      </c>
      <c r="AH1550" s="17">
        <v>0</v>
      </c>
      <c r="AJ1550" s="17">
        <v>0</v>
      </c>
      <c r="AL1550" s="17">
        <v>0</v>
      </c>
      <c r="AN1550" s="17">
        <v>0</v>
      </c>
      <c r="AP1550" s="172">
        <v>0</v>
      </c>
      <c r="AR1550" s="17">
        <v>383593</v>
      </c>
      <c r="AT1550" s="17">
        <v>0</v>
      </c>
      <c r="AV1550" s="185">
        <v>0</v>
      </c>
      <c r="AW1550" s="1" t="s">
        <v>5655</v>
      </c>
      <c r="AX1550" s="1" t="str">
        <f t="shared" si="24"/>
        <v>No</v>
      </c>
    </row>
    <row r="1551" spans="1:50" x14ac:dyDescent="0.2">
      <c r="A1551" s="1" t="s">
        <v>3206</v>
      </c>
      <c r="B1551" s="1" t="s">
        <v>3207</v>
      </c>
      <c r="C1551" s="1" t="s">
        <v>55</v>
      </c>
      <c r="D1551" s="174" t="s">
        <v>3208</v>
      </c>
      <c r="E1551" s="177" t="s">
        <v>3209</v>
      </c>
      <c r="F1551" s="1" t="s">
        <v>196</v>
      </c>
      <c r="G1551" s="1" t="s">
        <v>229</v>
      </c>
      <c r="H1551" s="17">
        <v>0</v>
      </c>
      <c r="I1551" s="12">
        <v>26</v>
      </c>
      <c r="J1551" s="1" t="s">
        <v>11</v>
      </c>
      <c r="K1551" s="1" t="s">
        <v>8</v>
      </c>
      <c r="L1551" s="4">
        <v>3</v>
      </c>
      <c r="N1551" s="186">
        <v>0</v>
      </c>
      <c r="P1551" s="14">
        <v>15.9133</v>
      </c>
      <c r="R1551" s="14">
        <v>0</v>
      </c>
      <c r="T1551" s="14">
        <v>3.4857999999999998</v>
      </c>
      <c r="V1551" s="17">
        <v>0</v>
      </c>
      <c r="X1551" s="17">
        <v>0</v>
      </c>
      <c r="Z1551" s="17">
        <v>145750</v>
      </c>
      <c r="AB1551" s="17">
        <v>0</v>
      </c>
      <c r="AD1551" s="17">
        <v>0</v>
      </c>
      <c r="AF1551" s="17">
        <v>9159</v>
      </c>
      <c r="AH1551" s="17">
        <v>0</v>
      </c>
      <c r="AJ1551" s="17">
        <v>0</v>
      </c>
      <c r="AL1551" s="17">
        <v>0</v>
      </c>
      <c r="AN1551" s="17">
        <v>0</v>
      </c>
      <c r="AP1551" s="172">
        <v>0</v>
      </c>
      <c r="AR1551" s="17">
        <v>31926</v>
      </c>
      <c r="AT1551" s="17">
        <v>0</v>
      </c>
      <c r="AV1551" s="185">
        <v>0</v>
      </c>
      <c r="AW1551" s="1" t="s">
        <v>5655</v>
      </c>
      <c r="AX1551" s="1" t="str">
        <f t="shared" si="24"/>
        <v>No</v>
      </c>
    </row>
    <row r="1552" spans="1:50" x14ac:dyDescent="0.2">
      <c r="A1552" s="1" t="s">
        <v>6159</v>
      </c>
      <c r="B1552" s="1" t="s">
        <v>349</v>
      </c>
      <c r="C1552" s="1" t="s">
        <v>40</v>
      </c>
      <c r="D1552" s="174">
        <v>4024</v>
      </c>
      <c r="E1552" s="177">
        <v>40024</v>
      </c>
      <c r="F1552" s="1" t="s">
        <v>194</v>
      </c>
      <c r="G1552" s="1" t="s">
        <v>5273</v>
      </c>
      <c r="H1552" s="17">
        <v>253602</v>
      </c>
      <c r="I1552" s="12">
        <v>26</v>
      </c>
      <c r="J1552" s="1" t="s">
        <v>11</v>
      </c>
      <c r="K1552" s="1" t="s">
        <v>8</v>
      </c>
      <c r="L1552" s="4">
        <v>18</v>
      </c>
      <c r="N1552" s="186">
        <v>0</v>
      </c>
      <c r="P1552" s="14">
        <v>13.1675</v>
      </c>
      <c r="R1552" s="14">
        <v>0</v>
      </c>
      <c r="T1552" s="14">
        <v>13.083299999999999</v>
      </c>
      <c r="V1552" s="17">
        <v>0</v>
      </c>
      <c r="X1552" s="17">
        <v>0</v>
      </c>
      <c r="Z1552" s="17">
        <v>1266807</v>
      </c>
      <c r="AB1552" s="17">
        <v>0</v>
      </c>
      <c r="AD1552" s="17">
        <v>0</v>
      </c>
      <c r="AF1552" s="17">
        <v>96207</v>
      </c>
      <c r="AH1552" s="17">
        <v>0</v>
      </c>
      <c r="AJ1552" s="17">
        <v>0</v>
      </c>
      <c r="AL1552" s="17">
        <v>0</v>
      </c>
      <c r="AN1552" s="17">
        <v>0</v>
      </c>
      <c r="AP1552" s="172">
        <v>0</v>
      </c>
      <c r="AR1552" s="17">
        <v>1258702</v>
      </c>
      <c r="AT1552" s="17">
        <v>0</v>
      </c>
      <c r="AV1552" s="185">
        <v>0</v>
      </c>
      <c r="AW1552" s="1" t="s">
        <v>5655</v>
      </c>
      <c r="AX1552" s="1" t="str">
        <f t="shared" si="24"/>
        <v>No</v>
      </c>
    </row>
    <row r="1553" spans="1:50" x14ac:dyDescent="0.2">
      <c r="A1553" s="1" t="s">
        <v>6166</v>
      </c>
      <c r="B1553" s="1" t="s">
        <v>287</v>
      </c>
      <c r="C1553" s="1" t="s">
        <v>40</v>
      </c>
      <c r="D1553" s="174">
        <v>4047</v>
      </c>
      <c r="E1553" s="177">
        <v>40047</v>
      </c>
      <c r="F1553" s="1" t="s">
        <v>194</v>
      </c>
      <c r="G1553" s="1" t="s">
        <v>192</v>
      </c>
      <c r="H1553" s="17">
        <v>128754</v>
      </c>
      <c r="I1553" s="12">
        <v>25</v>
      </c>
      <c r="J1553" s="1" t="s">
        <v>11</v>
      </c>
      <c r="K1553" s="1" t="s">
        <v>8</v>
      </c>
      <c r="L1553" s="4">
        <v>22</v>
      </c>
      <c r="N1553" s="186">
        <v>0</v>
      </c>
      <c r="P1553" s="14">
        <v>15.120699999999999</v>
      </c>
      <c r="R1553" s="14">
        <v>3.6271</v>
      </c>
      <c r="T1553" s="14">
        <v>22.486699999999999</v>
      </c>
      <c r="V1553" s="17">
        <v>1049847</v>
      </c>
      <c r="X1553" s="17">
        <v>1049847</v>
      </c>
      <c r="Z1553" s="17">
        <v>1037189</v>
      </c>
      <c r="AB1553" s="17">
        <v>12658</v>
      </c>
      <c r="AD1553" s="17">
        <v>70559</v>
      </c>
      <c r="AF1553" s="17">
        <v>68594</v>
      </c>
      <c r="AH1553" s="17">
        <v>1965</v>
      </c>
      <c r="AJ1553" s="17">
        <v>0</v>
      </c>
      <c r="AL1553" s="17">
        <v>0</v>
      </c>
      <c r="AN1553" s="17">
        <v>0</v>
      </c>
      <c r="AP1553" s="172">
        <v>0</v>
      </c>
      <c r="AR1553" s="17">
        <v>1542456</v>
      </c>
      <c r="AT1553" s="17">
        <v>5594605</v>
      </c>
      <c r="AV1553" s="185">
        <v>168</v>
      </c>
      <c r="AW1553" s="1" t="s">
        <v>5655</v>
      </c>
      <c r="AX1553" s="1" t="str">
        <f t="shared" si="24"/>
        <v>No</v>
      </c>
    </row>
    <row r="1554" spans="1:50" x14ac:dyDescent="0.2">
      <c r="A1554" s="1" t="s">
        <v>5199</v>
      </c>
      <c r="B1554" s="1" t="s">
        <v>5200</v>
      </c>
      <c r="C1554" s="1" t="s">
        <v>31</v>
      </c>
      <c r="E1554" s="177" t="s">
        <v>5201</v>
      </c>
      <c r="F1554" s="1" t="s">
        <v>242</v>
      </c>
      <c r="G1554" s="1" t="s">
        <v>229</v>
      </c>
      <c r="H1554" s="17">
        <v>0</v>
      </c>
      <c r="I1554" s="12">
        <v>25</v>
      </c>
      <c r="J1554" s="1" t="s">
        <v>10</v>
      </c>
      <c r="K1554" s="1" t="s">
        <v>8</v>
      </c>
      <c r="L1554" s="4">
        <v>21</v>
      </c>
      <c r="N1554" s="186">
        <v>0</v>
      </c>
      <c r="P1554" s="14">
        <v>9.9726999999999997</v>
      </c>
      <c r="R1554" s="14">
        <v>0</v>
      </c>
      <c r="T1554" s="14">
        <v>1.5274000000000001</v>
      </c>
      <c r="V1554" s="17">
        <v>0</v>
      </c>
      <c r="X1554" s="17">
        <v>0</v>
      </c>
      <c r="Z1554" s="17">
        <v>271815</v>
      </c>
      <c r="AB1554" s="17">
        <v>0</v>
      </c>
      <c r="AD1554" s="17">
        <v>0</v>
      </c>
      <c r="AF1554" s="17">
        <v>27256</v>
      </c>
      <c r="AH1554" s="17">
        <v>0</v>
      </c>
      <c r="AJ1554" s="17">
        <v>0</v>
      </c>
      <c r="AL1554" s="17">
        <v>0</v>
      </c>
      <c r="AN1554" s="17">
        <v>0</v>
      </c>
      <c r="AP1554" s="172">
        <v>0</v>
      </c>
      <c r="AR1554" s="17">
        <v>41631</v>
      </c>
      <c r="AT1554" s="17">
        <v>0</v>
      </c>
      <c r="AV1554" s="185">
        <v>0</v>
      </c>
      <c r="AW1554" s="1" t="s">
        <v>5655</v>
      </c>
      <c r="AX1554" s="1" t="str">
        <f t="shared" si="24"/>
        <v>No</v>
      </c>
    </row>
    <row r="1555" spans="1:50" x14ac:dyDescent="0.2">
      <c r="A1555" s="1" t="s">
        <v>5527</v>
      </c>
      <c r="B1555" s="1" t="s">
        <v>5631</v>
      </c>
      <c r="C1555" s="1" t="s">
        <v>79</v>
      </c>
      <c r="E1555" s="177" t="s">
        <v>5526</v>
      </c>
      <c r="F1555" s="1" t="s">
        <v>242</v>
      </c>
      <c r="G1555" s="1" t="s">
        <v>229</v>
      </c>
      <c r="H1555" s="17">
        <v>0</v>
      </c>
      <c r="I1555" s="12">
        <v>25</v>
      </c>
      <c r="J1555" s="1" t="s">
        <v>10</v>
      </c>
      <c r="K1555" s="1" t="s">
        <v>8</v>
      </c>
      <c r="L1555" s="4">
        <v>25</v>
      </c>
      <c r="N1555" s="186">
        <v>0</v>
      </c>
      <c r="P1555" s="14">
        <v>24.282900000000001</v>
      </c>
      <c r="R1555" s="14">
        <v>0</v>
      </c>
      <c r="T1555" s="14">
        <v>0.61950000000000005</v>
      </c>
      <c r="V1555" s="17">
        <v>0</v>
      </c>
      <c r="X1555" s="17">
        <v>0</v>
      </c>
      <c r="Z1555" s="17">
        <v>824090</v>
      </c>
      <c r="AB1555" s="17">
        <v>0</v>
      </c>
      <c r="AD1555" s="17">
        <v>0</v>
      </c>
      <c r="AF1555" s="17">
        <v>33937</v>
      </c>
      <c r="AH1555" s="17">
        <v>0</v>
      </c>
      <c r="AJ1555" s="17">
        <v>0</v>
      </c>
      <c r="AL1555" s="17">
        <v>0</v>
      </c>
      <c r="AN1555" s="17">
        <v>0</v>
      </c>
      <c r="AP1555" s="172">
        <v>0</v>
      </c>
      <c r="AR1555" s="17">
        <v>21023</v>
      </c>
      <c r="AT1555" s="17">
        <v>0</v>
      </c>
      <c r="AV1555" s="185">
        <v>0</v>
      </c>
      <c r="AW1555" s="1" t="s">
        <v>5655</v>
      </c>
      <c r="AX1555" s="1" t="str">
        <f t="shared" si="24"/>
        <v>No</v>
      </c>
    </row>
    <row r="1556" spans="1:50" x14ac:dyDescent="0.2">
      <c r="A1556" s="1" t="s">
        <v>6165</v>
      </c>
      <c r="B1556" s="1" t="s">
        <v>392</v>
      </c>
      <c r="C1556" s="1" t="s">
        <v>60</v>
      </c>
      <c r="D1556" s="174">
        <v>4015</v>
      </c>
      <c r="E1556" s="177">
        <v>40015</v>
      </c>
      <c r="F1556" s="1" t="s">
        <v>194</v>
      </c>
      <c r="G1556" s="1" t="s">
        <v>192</v>
      </c>
      <c r="H1556" s="17">
        <v>351478</v>
      </c>
      <c r="I1556" s="12">
        <v>25</v>
      </c>
      <c r="J1556" s="1" t="s">
        <v>11</v>
      </c>
      <c r="K1556" s="1" t="s">
        <v>12</v>
      </c>
      <c r="L1556" s="4">
        <v>14</v>
      </c>
      <c r="N1556" s="186">
        <v>0</v>
      </c>
      <c r="P1556" s="14">
        <v>15.9747</v>
      </c>
      <c r="R1556" s="14">
        <v>1.7744</v>
      </c>
      <c r="T1556" s="14">
        <v>10.586399999999999</v>
      </c>
      <c r="V1556" s="17">
        <v>811140</v>
      </c>
      <c r="X1556" s="17">
        <v>808448</v>
      </c>
      <c r="Z1556" s="17">
        <v>782107</v>
      </c>
      <c r="AB1556" s="17">
        <v>26341</v>
      </c>
      <c r="AD1556" s="17">
        <v>55344</v>
      </c>
      <c r="AF1556" s="17">
        <v>48959</v>
      </c>
      <c r="AH1556" s="17">
        <v>6385</v>
      </c>
      <c r="AJ1556" s="17">
        <v>0</v>
      </c>
      <c r="AL1556" s="17">
        <v>0</v>
      </c>
      <c r="AN1556" s="17">
        <v>0</v>
      </c>
      <c r="AP1556" s="172">
        <v>0</v>
      </c>
      <c r="AR1556" s="17">
        <v>518302</v>
      </c>
      <c r="AT1556" s="17">
        <v>919660</v>
      </c>
      <c r="AV1556" s="185">
        <v>153.30000000000001</v>
      </c>
      <c r="AW1556" s="1" t="s">
        <v>5655</v>
      </c>
      <c r="AX1556" s="1" t="str">
        <f t="shared" si="24"/>
        <v>No</v>
      </c>
    </row>
    <row r="1557" spans="1:50" x14ac:dyDescent="0.2">
      <c r="A1557" s="1" t="s">
        <v>6162</v>
      </c>
      <c r="B1557" s="1" t="s">
        <v>1663</v>
      </c>
      <c r="C1557" s="1" t="s">
        <v>91</v>
      </c>
      <c r="D1557" s="174" t="s">
        <v>1664</v>
      </c>
      <c r="E1557" s="177">
        <v>30123</v>
      </c>
      <c r="F1557" s="1" t="s">
        <v>196</v>
      </c>
      <c r="G1557" s="1" t="s">
        <v>5273</v>
      </c>
      <c r="H1557" s="17">
        <v>69501</v>
      </c>
      <c r="I1557" s="12">
        <v>25</v>
      </c>
      <c r="J1557" s="1" t="s">
        <v>10</v>
      </c>
      <c r="K1557" s="1" t="s">
        <v>8</v>
      </c>
      <c r="L1557" s="4">
        <v>25</v>
      </c>
      <c r="N1557" s="186">
        <v>0</v>
      </c>
      <c r="P1557" s="14">
        <v>10.204700000000001</v>
      </c>
      <c r="R1557" s="14">
        <v>0</v>
      </c>
      <c r="T1557" s="14">
        <v>3.4441999999999999</v>
      </c>
      <c r="V1557" s="17">
        <v>0</v>
      </c>
      <c r="X1557" s="17">
        <v>0</v>
      </c>
      <c r="Z1557" s="17">
        <v>494447</v>
      </c>
      <c r="AB1557" s="17">
        <v>0</v>
      </c>
      <c r="AD1557" s="17">
        <v>0</v>
      </c>
      <c r="AF1557" s="17">
        <v>48453</v>
      </c>
      <c r="AH1557" s="17">
        <v>0</v>
      </c>
      <c r="AJ1557" s="17">
        <v>0</v>
      </c>
      <c r="AL1557" s="17">
        <v>0</v>
      </c>
      <c r="AN1557" s="17">
        <v>0</v>
      </c>
      <c r="AP1557" s="172">
        <v>0</v>
      </c>
      <c r="AR1557" s="17">
        <v>166883</v>
      </c>
      <c r="AT1557" s="17">
        <v>0</v>
      </c>
      <c r="AV1557" s="185">
        <v>0</v>
      </c>
      <c r="AW1557" s="1" t="s">
        <v>5655</v>
      </c>
      <c r="AX1557" s="1" t="str">
        <f t="shared" si="24"/>
        <v>No</v>
      </c>
    </row>
    <row r="1558" spans="1:50" x14ac:dyDescent="0.2">
      <c r="A1558" s="1" t="s">
        <v>6161</v>
      </c>
      <c r="B1558" s="1" t="s">
        <v>237</v>
      </c>
      <c r="C1558" s="1" t="s">
        <v>73</v>
      </c>
      <c r="D1558" s="174">
        <v>2178</v>
      </c>
      <c r="E1558" s="177">
        <v>20178</v>
      </c>
      <c r="F1558" s="1" t="s">
        <v>194</v>
      </c>
      <c r="G1558" s="1" t="s">
        <v>192</v>
      </c>
      <c r="H1558" s="17">
        <v>423566</v>
      </c>
      <c r="I1558" s="12">
        <v>25</v>
      </c>
      <c r="J1558" s="1" t="s">
        <v>11</v>
      </c>
      <c r="K1558" s="1" t="s">
        <v>8</v>
      </c>
      <c r="L1558" s="4">
        <v>20</v>
      </c>
      <c r="N1558" s="186">
        <v>0</v>
      </c>
      <c r="P1558" s="14">
        <v>16.8886</v>
      </c>
      <c r="R1558" s="14">
        <v>9.8153000000000006</v>
      </c>
      <c r="T1558" s="14">
        <v>6.4447999999999999</v>
      </c>
      <c r="V1558" s="17">
        <v>970524</v>
      </c>
      <c r="X1558" s="17">
        <v>998112</v>
      </c>
      <c r="Z1558" s="17">
        <v>961364</v>
      </c>
      <c r="AB1558" s="17">
        <v>36748</v>
      </c>
      <c r="AD1558" s="17">
        <v>57907</v>
      </c>
      <c r="AF1558" s="17">
        <v>56924</v>
      </c>
      <c r="AH1558" s="17">
        <v>983</v>
      </c>
      <c r="AJ1558" s="17">
        <v>0</v>
      </c>
      <c r="AL1558" s="17">
        <v>0</v>
      </c>
      <c r="AN1558" s="17">
        <v>0</v>
      </c>
      <c r="AP1558" s="172">
        <v>0</v>
      </c>
      <c r="AR1558" s="17">
        <v>366862</v>
      </c>
      <c r="AT1558" s="17">
        <v>3600877</v>
      </c>
      <c r="AV1558" s="185">
        <v>777</v>
      </c>
      <c r="AW1558" s="1" t="s">
        <v>5655</v>
      </c>
      <c r="AX1558" s="1" t="str">
        <f t="shared" si="24"/>
        <v>No</v>
      </c>
    </row>
    <row r="1559" spans="1:50" x14ac:dyDescent="0.2">
      <c r="A1559" s="1" t="s">
        <v>825</v>
      </c>
      <c r="B1559" s="1" t="s">
        <v>826</v>
      </c>
      <c r="C1559" s="1" t="s">
        <v>55</v>
      </c>
      <c r="D1559" s="174">
        <v>5132</v>
      </c>
      <c r="E1559" s="177">
        <v>50132</v>
      </c>
      <c r="F1559" s="1" t="s">
        <v>196</v>
      </c>
      <c r="G1559" s="1" t="s">
        <v>5273</v>
      </c>
      <c r="H1559" s="17">
        <v>61022</v>
      </c>
      <c r="I1559" s="12">
        <v>25</v>
      </c>
      <c r="J1559" s="1" t="s">
        <v>10</v>
      </c>
      <c r="K1559" s="1" t="s">
        <v>8</v>
      </c>
      <c r="L1559" s="4">
        <v>21</v>
      </c>
      <c r="N1559" s="186">
        <v>0</v>
      </c>
      <c r="P1559" s="14">
        <v>10.628</v>
      </c>
      <c r="R1559" s="14">
        <v>0</v>
      </c>
      <c r="T1559" s="14">
        <v>3.4567000000000001</v>
      </c>
      <c r="V1559" s="17">
        <v>0</v>
      </c>
      <c r="X1559" s="17">
        <v>0</v>
      </c>
      <c r="Z1559" s="17">
        <v>318947</v>
      </c>
      <c r="AB1559" s="17">
        <v>0</v>
      </c>
      <c r="AD1559" s="17">
        <v>0</v>
      </c>
      <c r="AF1559" s="17">
        <v>30010</v>
      </c>
      <c r="AH1559" s="17">
        <v>0</v>
      </c>
      <c r="AJ1559" s="17">
        <v>0</v>
      </c>
      <c r="AL1559" s="17">
        <v>0</v>
      </c>
      <c r="AN1559" s="17">
        <v>0</v>
      </c>
      <c r="AP1559" s="172">
        <v>0</v>
      </c>
      <c r="AR1559" s="17">
        <v>103735</v>
      </c>
      <c r="AT1559" s="17">
        <v>0</v>
      </c>
      <c r="AV1559" s="185">
        <v>0</v>
      </c>
      <c r="AW1559" s="1" t="s">
        <v>5655</v>
      </c>
      <c r="AX1559" s="1" t="str">
        <f t="shared" si="24"/>
        <v>No</v>
      </c>
    </row>
    <row r="1560" spans="1:50" x14ac:dyDescent="0.2">
      <c r="A1560" s="1" t="s">
        <v>6163</v>
      </c>
      <c r="B1560" s="1" t="s">
        <v>406</v>
      </c>
      <c r="C1560" s="1" t="s">
        <v>62</v>
      </c>
      <c r="D1560" s="174">
        <v>4215</v>
      </c>
      <c r="E1560" s="177">
        <v>40215</v>
      </c>
      <c r="F1560" s="1" t="s">
        <v>194</v>
      </c>
      <c r="G1560" s="1" t="s">
        <v>5273</v>
      </c>
      <c r="H1560" s="17">
        <v>1249442</v>
      </c>
      <c r="I1560" s="12">
        <v>25</v>
      </c>
      <c r="J1560" s="1" t="s">
        <v>10</v>
      </c>
      <c r="K1560" s="1" t="s">
        <v>8</v>
      </c>
      <c r="L1560" s="4">
        <v>24</v>
      </c>
      <c r="N1560" s="186">
        <v>0</v>
      </c>
      <c r="P1560" s="14">
        <v>16.8873</v>
      </c>
      <c r="R1560" s="14">
        <v>0</v>
      </c>
      <c r="T1560" s="14">
        <v>1.8041</v>
      </c>
      <c r="V1560" s="17">
        <v>0</v>
      </c>
      <c r="X1560" s="17">
        <v>0</v>
      </c>
      <c r="Z1560" s="17">
        <v>686520</v>
      </c>
      <c r="AB1560" s="17">
        <v>0</v>
      </c>
      <c r="AD1560" s="17">
        <v>0</v>
      </c>
      <c r="AF1560" s="17">
        <v>40653</v>
      </c>
      <c r="AH1560" s="17">
        <v>0</v>
      </c>
      <c r="AJ1560" s="17">
        <v>0</v>
      </c>
      <c r="AL1560" s="17">
        <v>0</v>
      </c>
      <c r="AN1560" s="17">
        <v>0</v>
      </c>
      <c r="AP1560" s="172">
        <v>0</v>
      </c>
      <c r="AR1560" s="17">
        <v>73343</v>
      </c>
      <c r="AT1560" s="17">
        <v>0</v>
      </c>
      <c r="AV1560" s="185">
        <v>0</v>
      </c>
      <c r="AW1560" s="1" t="s">
        <v>5655</v>
      </c>
      <c r="AX1560" s="1" t="str">
        <f t="shared" si="24"/>
        <v>No</v>
      </c>
    </row>
    <row r="1561" spans="1:50" x14ac:dyDescent="0.2">
      <c r="A1561" s="1" t="s">
        <v>5126</v>
      </c>
      <c r="B1561" s="1" t="s">
        <v>5127</v>
      </c>
      <c r="C1561" s="1" t="s">
        <v>1</v>
      </c>
      <c r="D1561" s="174" t="s">
        <v>5128</v>
      </c>
      <c r="E1561" s="177">
        <v>373</v>
      </c>
      <c r="F1561" s="1" t="s">
        <v>242</v>
      </c>
      <c r="G1561" s="1" t="s">
        <v>5273</v>
      </c>
      <c r="H1561" s="17">
        <v>151499</v>
      </c>
      <c r="I1561" s="12">
        <v>25</v>
      </c>
      <c r="J1561" s="1" t="s">
        <v>11</v>
      </c>
      <c r="K1561" s="1" t="s">
        <v>8</v>
      </c>
      <c r="L1561" s="4">
        <v>10</v>
      </c>
      <c r="N1561" s="186">
        <v>0</v>
      </c>
      <c r="P1561" s="14">
        <v>23.1568</v>
      </c>
      <c r="R1561" s="14">
        <v>0</v>
      </c>
      <c r="T1561" s="14">
        <v>4.4264999999999999</v>
      </c>
      <c r="V1561" s="17">
        <v>0</v>
      </c>
      <c r="X1561" s="17">
        <v>0</v>
      </c>
      <c r="Z1561" s="17">
        <v>358675</v>
      </c>
      <c r="AB1561" s="17">
        <v>0</v>
      </c>
      <c r="AD1561" s="17">
        <v>0</v>
      </c>
      <c r="AF1561" s="17">
        <v>15489</v>
      </c>
      <c r="AH1561" s="17">
        <v>0</v>
      </c>
      <c r="AJ1561" s="17">
        <v>0</v>
      </c>
      <c r="AL1561" s="17">
        <v>0</v>
      </c>
      <c r="AN1561" s="17">
        <v>0</v>
      </c>
      <c r="AP1561" s="172">
        <v>0</v>
      </c>
      <c r="AR1561" s="17">
        <v>68562</v>
      </c>
      <c r="AT1561" s="17">
        <v>0</v>
      </c>
      <c r="AV1561" s="185">
        <v>0</v>
      </c>
      <c r="AW1561" s="1" t="s">
        <v>5655</v>
      </c>
      <c r="AX1561" s="1" t="str">
        <f t="shared" si="24"/>
        <v>No</v>
      </c>
    </row>
    <row r="1562" spans="1:50" x14ac:dyDescent="0.2">
      <c r="A1562" s="1" t="s">
        <v>439</v>
      </c>
      <c r="B1562" s="1" t="s">
        <v>403</v>
      </c>
      <c r="C1562" s="1" t="s">
        <v>94</v>
      </c>
      <c r="D1562" s="174">
        <v>16</v>
      </c>
      <c r="E1562" s="177">
        <v>16</v>
      </c>
      <c r="F1562" s="1" t="s">
        <v>194</v>
      </c>
      <c r="G1562" s="1" t="s">
        <v>192</v>
      </c>
      <c r="H1562" s="17">
        <v>63952</v>
      </c>
      <c r="I1562" s="12">
        <v>25</v>
      </c>
      <c r="J1562" s="1" t="s">
        <v>11</v>
      </c>
      <c r="K1562" s="1" t="s">
        <v>8</v>
      </c>
      <c r="L1562" s="4">
        <v>9</v>
      </c>
      <c r="N1562" s="186">
        <v>0</v>
      </c>
      <c r="P1562" s="14">
        <v>12.645</v>
      </c>
      <c r="R1562" s="14">
        <v>4.2699999999999996</v>
      </c>
      <c r="T1562" s="14">
        <v>13.891500000000001</v>
      </c>
      <c r="V1562" s="17">
        <v>303777</v>
      </c>
      <c r="X1562" s="17">
        <v>332242</v>
      </c>
      <c r="Z1562" s="17">
        <v>322524</v>
      </c>
      <c r="AB1562" s="17">
        <v>9718</v>
      </c>
      <c r="AD1562" s="17">
        <v>26466</v>
      </c>
      <c r="AF1562" s="17">
        <v>25506</v>
      </c>
      <c r="AH1562" s="17">
        <v>960</v>
      </c>
      <c r="AJ1562" s="17">
        <v>0</v>
      </c>
      <c r="AL1562" s="17">
        <v>0</v>
      </c>
      <c r="AN1562" s="17">
        <v>0</v>
      </c>
      <c r="AP1562" s="172">
        <v>0</v>
      </c>
      <c r="AR1562" s="17">
        <v>354317</v>
      </c>
      <c r="AT1562" s="17">
        <v>1512934</v>
      </c>
      <c r="AV1562" s="185">
        <v>71</v>
      </c>
      <c r="AW1562" s="1" t="s">
        <v>5655</v>
      </c>
      <c r="AX1562" s="1" t="str">
        <f t="shared" si="24"/>
        <v>No</v>
      </c>
    </row>
    <row r="1563" spans="1:50" x14ac:dyDescent="0.2">
      <c r="A1563" s="1" t="s">
        <v>1081</v>
      </c>
      <c r="B1563" s="1" t="s">
        <v>1082</v>
      </c>
      <c r="C1563" s="1" t="s">
        <v>79</v>
      </c>
      <c r="D1563" s="174" t="s">
        <v>1083</v>
      </c>
      <c r="E1563" s="177">
        <v>60003</v>
      </c>
      <c r="F1563" s="1" t="s">
        <v>138</v>
      </c>
      <c r="G1563" s="1" t="s">
        <v>5273</v>
      </c>
      <c r="H1563" s="17">
        <v>0</v>
      </c>
      <c r="I1563" s="12">
        <v>25</v>
      </c>
      <c r="J1563" s="1" t="s">
        <v>10</v>
      </c>
      <c r="K1563" s="1" t="s">
        <v>8</v>
      </c>
      <c r="L1563" s="4">
        <v>25</v>
      </c>
      <c r="N1563" s="186">
        <v>0</v>
      </c>
      <c r="P1563" s="14">
        <v>37.7104</v>
      </c>
      <c r="R1563" s="14">
        <v>0</v>
      </c>
      <c r="T1563" s="14">
        <v>1.6201000000000001</v>
      </c>
      <c r="V1563" s="17">
        <v>0</v>
      </c>
      <c r="X1563" s="17">
        <v>0</v>
      </c>
      <c r="Z1563" s="17">
        <v>1023083</v>
      </c>
      <c r="AB1563" s="17">
        <v>0</v>
      </c>
      <c r="AD1563" s="17">
        <v>0</v>
      </c>
      <c r="AF1563" s="17">
        <v>27130</v>
      </c>
      <c r="AH1563" s="17">
        <v>0</v>
      </c>
      <c r="AJ1563" s="17">
        <v>0</v>
      </c>
      <c r="AL1563" s="17">
        <v>0</v>
      </c>
      <c r="AN1563" s="17">
        <v>0</v>
      </c>
      <c r="AP1563" s="172">
        <v>0</v>
      </c>
      <c r="AR1563" s="17">
        <v>43952</v>
      </c>
      <c r="AT1563" s="17">
        <v>0</v>
      </c>
      <c r="AV1563" s="185">
        <v>0</v>
      </c>
      <c r="AW1563" s="1" t="s">
        <v>5655</v>
      </c>
      <c r="AX1563" s="1" t="str">
        <f t="shared" si="24"/>
        <v>No</v>
      </c>
    </row>
    <row r="1564" spans="1:50" x14ac:dyDescent="0.2">
      <c r="A1564" s="1" t="s">
        <v>6168</v>
      </c>
      <c r="B1564" s="1" t="s">
        <v>960</v>
      </c>
      <c r="C1564" s="1" t="s">
        <v>55</v>
      </c>
      <c r="D1564" s="174">
        <v>5180</v>
      </c>
      <c r="E1564" s="177">
        <v>50180</v>
      </c>
      <c r="F1564" s="1" t="s">
        <v>194</v>
      </c>
      <c r="G1564" s="1" t="s">
        <v>5273</v>
      </c>
      <c r="H1564" s="17">
        <v>119509</v>
      </c>
      <c r="I1564" s="12">
        <v>25</v>
      </c>
      <c r="J1564" s="1" t="s">
        <v>10</v>
      </c>
      <c r="K1564" s="1" t="s">
        <v>8</v>
      </c>
      <c r="L1564" s="4">
        <v>25</v>
      </c>
      <c r="N1564" s="186">
        <v>0</v>
      </c>
      <c r="P1564" s="14">
        <v>18.566099999999999</v>
      </c>
      <c r="R1564" s="14">
        <v>0</v>
      </c>
      <c r="T1564" s="14">
        <v>3.1023000000000001</v>
      </c>
      <c r="V1564" s="17">
        <v>0</v>
      </c>
      <c r="X1564" s="17">
        <v>0</v>
      </c>
      <c r="Z1564" s="17">
        <v>871082</v>
      </c>
      <c r="AB1564" s="17">
        <v>0</v>
      </c>
      <c r="AD1564" s="17">
        <v>0</v>
      </c>
      <c r="AF1564" s="17">
        <v>46918</v>
      </c>
      <c r="AH1564" s="17">
        <v>0</v>
      </c>
      <c r="AJ1564" s="17">
        <v>0</v>
      </c>
      <c r="AL1564" s="17">
        <v>0</v>
      </c>
      <c r="AN1564" s="17">
        <v>0</v>
      </c>
      <c r="AP1564" s="172">
        <v>0</v>
      </c>
      <c r="AR1564" s="17">
        <v>145556</v>
      </c>
      <c r="AT1564" s="17">
        <v>0</v>
      </c>
      <c r="AV1564" s="185">
        <v>0</v>
      </c>
      <c r="AW1564" s="1" t="s">
        <v>5655</v>
      </c>
      <c r="AX1564" s="1" t="str">
        <f t="shared" si="24"/>
        <v>No</v>
      </c>
    </row>
    <row r="1565" spans="1:50" x14ac:dyDescent="0.2">
      <c r="A1565" s="1" t="s">
        <v>4872</v>
      </c>
      <c r="B1565" s="1" t="s">
        <v>4873</v>
      </c>
      <c r="C1565" s="1" t="s">
        <v>72</v>
      </c>
      <c r="D1565" s="174" t="s">
        <v>4874</v>
      </c>
      <c r="E1565" s="177">
        <v>91092</v>
      </c>
      <c r="F1565" s="1" t="s">
        <v>196</v>
      </c>
      <c r="G1565" s="1" t="s">
        <v>192</v>
      </c>
      <c r="H1565" s="17">
        <v>210000</v>
      </c>
      <c r="I1565" s="12">
        <v>25</v>
      </c>
      <c r="J1565" s="1" t="s">
        <v>11</v>
      </c>
      <c r="K1565" s="1" t="s">
        <v>8</v>
      </c>
      <c r="L1565" s="4">
        <v>16</v>
      </c>
      <c r="N1565" s="186">
        <v>0</v>
      </c>
      <c r="P1565" s="14">
        <v>13.1106</v>
      </c>
      <c r="R1565" s="14">
        <v>2.9077000000000002</v>
      </c>
      <c r="T1565" s="14">
        <v>19.1158</v>
      </c>
      <c r="V1565" s="17">
        <v>417124</v>
      </c>
      <c r="X1565" s="17">
        <v>434978</v>
      </c>
      <c r="Z1565" s="17">
        <v>407884</v>
      </c>
      <c r="AB1565" s="17">
        <v>27094</v>
      </c>
      <c r="AD1565" s="17">
        <v>32827</v>
      </c>
      <c r="AF1565" s="17">
        <v>31111</v>
      </c>
      <c r="AH1565" s="17">
        <v>1716</v>
      </c>
      <c r="AJ1565" s="17">
        <v>0</v>
      </c>
      <c r="AL1565" s="17">
        <v>0</v>
      </c>
      <c r="AN1565" s="17">
        <v>0</v>
      </c>
      <c r="AP1565" s="172">
        <v>0</v>
      </c>
      <c r="AR1565" s="17">
        <v>594712</v>
      </c>
      <c r="AT1565" s="17">
        <v>1729250</v>
      </c>
      <c r="AV1565" s="185">
        <v>51.9</v>
      </c>
      <c r="AW1565" s="1" t="s">
        <v>5655</v>
      </c>
      <c r="AX1565" s="1" t="str">
        <f t="shared" si="24"/>
        <v>No</v>
      </c>
    </row>
    <row r="1566" spans="1:50" x14ac:dyDescent="0.2">
      <c r="A1566" s="1" t="s">
        <v>300</v>
      </c>
      <c r="B1566" s="1" t="s">
        <v>301</v>
      </c>
      <c r="C1566" s="1" t="s">
        <v>52</v>
      </c>
      <c r="D1566" s="174">
        <v>1007</v>
      </c>
      <c r="E1566" s="177">
        <v>10007</v>
      </c>
      <c r="F1566" s="1" t="s">
        <v>302</v>
      </c>
      <c r="G1566" s="1" t="s">
        <v>192</v>
      </c>
      <c r="H1566" s="17">
        <v>59124</v>
      </c>
      <c r="I1566" s="12">
        <v>25</v>
      </c>
      <c r="J1566" s="1" t="s">
        <v>11</v>
      </c>
      <c r="K1566" s="1" t="s">
        <v>12</v>
      </c>
      <c r="L1566" s="4">
        <v>16</v>
      </c>
      <c r="N1566" s="186">
        <v>0</v>
      </c>
      <c r="P1566" s="14">
        <v>17.172899999999998</v>
      </c>
      <c r="R1566" s="14">
        <v>9.0190999999999999</v>
      </c>
      <c r="T1566" s="14">
        <v>9.5585000000000004</v>
      </c>
      <c r="V1566" s="17">
        <v>973473</v>
      </c>
      <c r="X1566" s="17">
        <v>970253</v>
      </c>
      <c r="Z1566" s="17">
        <v>970253</v>
      </c>
      <c r="AB1566" s="17">
        <v>0</v>
      </c>
      <c r="AD1566" s="17">
        <v>56499</v>
      </c>
      <c r="AF1566" s="17">
        <v>56499</v>
      </c>
      <c r="AH1566" s="17">
        <v>0</v>
      </c>
      <c r="AJ1566" s="17">
        <v>0</v>
      </c>
      <c r="AL1566" s="17">
        <v>0</v>
      </c>
      <c r="AN1566" s="17">
        <v>0</v>
      </c>
      <c r="AP1566" s="172">
        <v>0</v>
      </c>
      <c r="AR1566" s="17">
        <v>540045</v>
      </c>
      <c r="AT1566" s="17">
        <v>4870695</v>
      </c>
      <c r="AV1566" s="185">
        <v>246</v>
      </c>
      <c r="AW1566" s="1" t="s">
        <v>5655</v>
      </c>
      <c r="AX1566" s="1" t="str">
        <f t="shared" si="24"/>
        <v>No</v>
      </c>
    </row>
    <row r="1567" spans="1:50" x14ac:dyDescent="0.2">
      <c r="A1567" s="1" t="s">
        <v>5529</v>
      </c>
      <c r="B1567" s="1" t="s">
        <v>839</v>
      </c>
      <c r="C1567" s="1" t="s">
        <v>89</v>
      </c>
      <c r="E1567" s="177" t="s">
        <v>5528</v>
      </c>
      <c r="F1567" s="1" t="s">
        <v>194</v>
      </c>
      <c r="G1567" s="1" t="s">
        <v>229</v>
      </c>
      <c r="H1567" s="17">
        <v>0</v>
      </c>
      <c r="I1567" s="12">
        <v>25</v>
      </c>
      <c r="J1567" s="1" t="s">
        <v>10</v>
      </c>
      <c r="K1567" s="1" t="s">
        <v>8</v>
      </c>
      <c r="L1567" s="4">
        <v>16</v>
      </c>
      <c r="N1567" s="186">
        <v>0</v>
      </c>
      <c r="P1567" s="14">
        <v>22.569700000000001</v>
      </c>
      <c r="R1567" s="14">
        <v>0</v>
      </c>
      <c r="T1567" s="14">
        <v>1.4186000000000001</v>
      </c>
      <c r="V1567" s="17">
        <v>0</v>
      </c>
      <c r="X1567" s="17">
        <v>0</v>
      </c>
      <c r="Z1567" s="17">
        <v>600874</v>
      </c>
      <c r="AB1567" s="17">
        <v>0</v>
      </c>
      <c r="AD1567" s="17">
        <v>0</v>
      </c>
      <c r="AF1567" s="17">
        <v>26623</v>
      </c>
      <c r="AH1567" s="17">
        <v>0</v>
      </c>
      <c r="AJ1567" s="17">
        <v>0</v>
      </c>
      <c r="AL1567" s="17">
        <v>0</v>
      </c>
      <c r="AN1567" s="17">
        <v>0</v>
      </c>
      <c r="AP1567" s="172">
        <v>0</v>
      </c>
      <c r="AR1567" s="17">
        <v>37768</v>
      </c>
      <c r="AT1567" s="17">
        <v>0</v>
      </c>
      <c r="AV1567" s="185">
        <v>0</v>
      </c>
      <c r="AW1567" s="1" t="s">
        <v>5655</v>
      </c>
      <c r="AX1567" s="1" t="str">
        <f t="shared" si="24"/>
        <v>No</v>
      </c>
    </row>
    <row r="1568" spans="1:50" x14ac:dyDescent="0.2">
      <c r="A1568" s="1" t="s">
        <v>6160</v>
      </c>
      <c r="B1568" s="1" t="s">
        <v>211</v>
      </c>
      <c r="C1568" s="1" t="s">
        <v>40</v>
      </c>
      <c r="D1568" s="174">
        <v>4130</v>
      </c>
      <c r="E1568" s="177">
        <v>40130</v>
      </c>
      <c r="F1568" s="1" t="s">
        <v>196</v>
      </c>
      <c r="G1568" s="1" t="s">
        <v>5273</v>
      </c>
      <c r="H1568" s="17">
        <v>137570</v>
      </c>
      <c r="I1568" s="12">
        <v>25</v>
      </c>
      <c r="J1568" s="1" t="s">
        <v>11</v>
      </c>
      <c r="K1568" s="1" t="s">
        <v>8</v>
      </c>
      <c r="L1568" s="4">
        <v>19</v>
      </c>
      <c r="N1568" s="186">
        <v>0</v>
      </c>
      <c r="P1568" s="14">
        <v>16.403500000000001</v>
      </c>
      <c r="R1568" s="14">
        <v>0</v>
      </c>
      <c r="T1568" s="14">
        <v>12.345700000000001</v>
      </c>
      <c r="V1568" s="17">
        <v>0</v>
      </c>
      <c r="X1568" s="17">
        <v>0</v>
      </c>
      <c r="Z1568" s="17">
        <v>960460</v>
      </c>
      <c r="AB1568" s="17">
        <v>0</v>
      </c>
      <c r="AD1568" s="17">
        <v>0</v>
      </c>
      <c r="AF1568" s="17">
        <v>58552</v>
      </c>
      <c r="AH1568" s="17">
        <v>0</v>
      </c>
      <c r="AJ1568" s="17">
        <v>0</v>
      </c>
      <c r="AL1568" s="17">
        <v>0</v>
      </c>
      <c r="AN1568" s="17">
        <v>0</v>
      </c>
      <c r="AP1568" s="172">
        <v>0</v>
      </c>
      <c r="AR1568" s="17">
        <v>722868</v>
      </c>
      <c r="AT1568" s="17">
        <v>0</v>
      </c>
      <c r="AV1568" s="185">
        <v>0</v>
      </c>
      <c r="AW1568" s="1" t="s">
        <v>5655</v>
      </c>
      <c r="AX1568" s="1" t="str">
        <f t="shared" si="24"/>
        <v>No</v>
      </c>
    </row>
    <row r="1569" spans="1:50" x14ac:dyDescent="0.2">
      <c r="A1569" s="1" t="s">
        <v>4872</v>
      </c>
      <c r="B1569" s="1" t="s">
        <v>4873</v>
      </c>
      <c r="C1569" s="1" t="s">
        <v>72</v>
      </c>
      <c r="D1569" s="174" t="s">
        <v>4874</v>
      </c>
      <c r="E1569" s="177">
        <v>91092</v>
      </c>
      <c r="F1569" s="1" t="s">
        <v>196</v>
      </c>
      <c r="G1569" s="1" t="s">
        <v>192</v>
      </c>
      <c r="H1569" s="17">
        <v>210000</v>
      </c>
      <c r="I1569" s="12">
        <v>25</v>
      </c>
      <c r="J1569" s="1" t="s">
        <v>10</v>
      </c>
      <c r="K1569" s="1" t="s">
        <v>8</v>
      </c>
      <c r="L1569" s="4">
        <v>4</v>
      </c>
      <c r="N1569" s="186">
        <v>0</v>
      </c>
      <c r="P1569" s="14">
        <v>12.717700000000001</v>
      </c>
      <c r="R1569" s="14">
        <v>6.2064000000000004</v>
      </c>
      <c r="T1569" s="14">
        <v>2.4073000000000002</v>
      </c>
      <c r="V1569" s="17">
        <v>0</v>
      </c>
      <c r="X1569" s="17">
        <v>102525</v>
      </c>
      <c r="Z1569" s="17">
        <v>93793</v>
      </c>
      <c r="AB1569" s="17">
        <v>8732</v>
      </c>
      <c r="AD1569" s="17">
        <v>7920</v>
      </c>
      <c r="AF1569" s="17">
        <v>7375</v>
      </c>
      <c r="AH1569" s="17">
        <v>545</v>
      </c>
      <c r="AJ1569" s="17">
        <v>0</v>
      </c>
      <c r="AL1569" s="17">
        <v>0</v>
      </c>
      <c r="AN1569" s="17">
        <v>0</v>
      </c>
      <c r="AP1569" s="172">
        <v>0</v>
      </c>
      <c r="AR1569" s="17">
        <v>17754</v>
      </c>
      <c r="AT1569" s="17">
        <v>110188</v>
      </c>
      <c r="AV1569" s="185">
        <v>0</v>
      </c>
      <c r="AW1569" s="1" t="s">
        <v>5655</v>
      </c>
      <c r="AX1569" s="1" t="str">
        <f t="shared" si="24"/>
        <v>No</v>
      </c>
    </row>
    <row r="1570" spans="1:50" x14ac:dyDescent="0.2">
      <c r="A1570" s="1" t="s">
        <v>6164</v>
      </c>
      <c r="B1570" s="1" t="s">
        <v>406</v>
      </c>
      <c r="C1570" s="1" t="s">
        <v>55</v>
      </c>
      <c r="E1570" s="177">
        <v>50522</v>
      </c>
      <c r="F1570" s="1" t="s">
        <v>196</v>
      </c>
      <c r="G1570" s="1" t="s">
        <v>192</v>
      </c>
      <c r="H1570" s="17">
        <v>51240</v>
      </c>
      <c r="I1570" s="12">
        <v>25</v>
      </c>
      <c r="J1570" s="1" t="s">
        <v>10</v>
      </c>
      <c r="K1570" s="1" t="s">
        <v>8</v>
      </c>
      <c r="L1570" s="4">
        <v>17</v>
      </c>
      <c r="N1570" s="186">
        <v>0</v>
      </c>
      <c r="P1570" s="14">
        <v>15.726699999999999</v>
      </c>
      <c r="R1570" s="14">
        <v>5.2869999999999999</v>
      </c>
      <c r="T1570" s="14">
        <v>4.9504000000000001</v>
      </c>
      <c r="V1570" s="17">
        <v>0</v>
      </c>
      <c r="X1570" s="17">
        <v>472409</v>
      </c>
      <c r="Z1570" s="17">
        <v>432578</v>
      </c>
      <c r="AB1570" s="17">
        <v>39831</v>
      </c>
      <c r="AD1570" s="17">
        <v>29847</v>
      </c>
      <c r="AF1570" s="17">
        <v>27506</v>
      </c>
      <c r="AH1570" s="17">
        <v>2341</v>
      </c>
      <c r="AJ1570" s="17">
        <v>0</v>
      </c>
      <c r="AL1570" s="17">
        <v>0</v>
      </c>
      <c r="AN1570" s="17">
        <v>0</v>
      </c>
      <c r="AP1570" s="172">
        <v>0</v>
      </c>
      <c r="AR1570" s="17">
        <v>136166</v>
      </c>
      <c r="AT1570" s="17">
        <v>719904</v>
      </c>
      <c r="AV1570" s="185">
        <v>0</v>
      </c>
      <c r="AW1570" s="1" t="s">
        <v>5655</v>
      </c>
      <c r="AX1570" s="1" t="str">
        <f t="shared" si="24"/>
        <v>No</v>
      </c>
    </row>
    <row r="1571" spans="1:50" x14ac:dyDescent="0.2">
      <c r="A1571" s="1" t="s">
        <v>2141</v>
      </c>
      <c r="B1571" s="1" t="s">
        <v>2142</v>
      </c>
      <c r="C1571" s="1" t="s">
        <v>60</v>
      </c>
      <c r="D1571" s="174" t="s">
        <v>2143</v>
      </c>
      <c r="E1571" s="177" t="s">
        <v>2144</v>
      </c>
      <c r="F1571" s="1" t="s">
        <v>17</v>
      </c>
      <c r="G1571" s="1" t="s">
        <v>229</v>
      </c>
      <c r="H1571" s="17">
        <v>0</v>
      </c>
      <c r="I1571" s="12">
        <v>25</v>
      </c>
      <c r="J1571" s="1" t="s">
        <v>10</v>
      </c>
      <c r="K1571" s="1" t="s">
        <v>8</v>
      </c>
      <c r="L1571" s="4">
        <v>1</v>
      </c>
      <c r="N1571" s="186">
        <v>0</v>
      </c>
      <c r="P1571" s="14">
        <v>9.5142000000000007</v>
      </c>
      <c r="R1571" s="14">
        <v>0</v>
      </c>
      <c r="T1571" s="14">
        <v>1.0045999999999999</v>
      </c>
      <c r="V1571" s="17">
        <v>0</v>
      </c>
      <c r="X1571" s="17">
        <v>0</v>
      </c>
      <c r="Z1571" s="17">
        <v>18429</v>
      </c>
      <c r="AB1571" s="17">
        <v>0</v>
      </c>
      <c r="AD1571" s="17">
        <v>0</v>
      </c>
      <c r="AF1571" s="17">
        <v>1937</v>
      </c>
      <c r="AH1571" s="17">
        <v>0</v>
      </c>
      <c r="AJ1571" s="17">
        <v>0</v>
      </c>
      <c r="AL1571" s="17">
        <v>0</v>
      </c>
      <c r="AN1571" s="17">
        <v>0</v>
      </c>
      <c r="AP1571" s="172">
        <v>0</v>
      </c>
      <c r="AR1571" s="17">
        <v>1946</v>
      </c>
      <c r="AT1571" s="17">
        <v>0</v>
      </c>
      <c r="AV1571" s="185">
        <v>0</v>
      </c>
      <c r="AW1571" s="1" t="s">
        <v>5655</v>
      </c>
      <c r="AX1571" s="1" t="str">
        <f t="shared" si="24"/>
        <v>No</v>
      </c>
    </row>
    <row r="1572" spans="1:50" x14ac:dyDescent="0.2">
      <c r="A1572" s="1" t="s">
        <v>6166</v>
      </c>
      <c r="B1572" s="1" t="s">
        <v>287</v>
      </c>
      <c r="C1572" s="1" t="s">
        <v>40</v>
      </c>
      <c r="D1572" s="174">
        <v>4047</v>
      </c>
      <c r="E1572" s="177">
        <v>40047</v>
      </c>
      <c r="F1572" s="1" t="s">
        <v>194</v>
      </c>
      <c r="G1572" s="1" t="s">
        <v>192</v>
      </c>
      <c r="H1572" s="17">
        <v>128754</v>
      </c>
      <c r="I1572" s="12">
        <v>25</v>
      </c>
      <c r="J1572" s="1" t="s">
        <v>10</v>
      </c>
      <c r="K1572" s="1" t="s">
        <v>8</v>
      </c>
      <c r="L1572" s="4">
        <v>3</v>
      </c>
      <c r="N1572" s="186">
        <v>0</v>
      </c>
      <c r="P1572" s="14">
        <v>10.288399999999999</v>
      </c>
      <c r="R1572" s="14">
        <v>4.7816999999999998</v>
      </c>
      <c r="T1572" s="14">
        <v>1.2394000000000001</v>
      </c>
      <c r="V1572" s="17">
        <v>0</v>
      </c>
      <c r="X1572" s="17">
        <v>67846</v>
      </c>
      <c r="Z1572" s="17">
        <v>62111</v>
      </c>
      <c r="AB1572" s="17">
        <v>5735</v>
      </c>
      <c r="AD1572" s="17">
        <v>6337</v>
      </c>
      <c r="AF1572" s="17">
        <v>6037</v>
      </c>
      <c r="AH1572" s="17">
        <v>300</v>
      </c>
      <c r="AJ1572" s="17">
        <v>0</v>
      </c>
      <c r="AL1572" s="17">
        <v>0</v>
      </c>
      <c r="AN1572" s="17">
        <v>0</v>
      </c>
      <c r="AP1572" s="172">
        <v>0</v>
      </c>
      <c r="AR1572" s="17">
        <v>7482</v>
      </c>
      <c r="AT1572" s="17">
        <v>35777</v>
      </c>
      <c r="AV1572" s="185">
        <v>0</v>
      </c>
      <c r="AW1572" s="1" t="s">
        <v>5655</v>
      </c>
      <c r="AX1572" s="1" t="str">
        <f t="shared" si="24"/>
        <v>No</v>
      </c>
    </row>
    <row r="1573" spans="1:50" x14ac:dyDescent="0.2">
      <c r="A1573" s="1" t="s">
        <v>6167</v>
      </c>
      <c r="B1573" s="1" t="s">
        <v>473</v>
      </c>
      <c r="C1573" s="1" t="s">
        <v>65</v>
      </c>
      <c r="D1573" s="174">
        <v>1119</v>
      </c>
      <c r="E1573" s="177">
        <v>10119</v>
      </c>
      <c r="F1573" s="1" t="s">
        <v>17</v>
      </c>
      <c r="G1573" s="1" t="s">
        <v>5273</v>
      </c>
      <c r="H1573" s="17">
        <v>88087</v>
      </c>
      <c r="I1573" s="12">
        <v>25</v>
      </c>
      <c r="J1573" s="1" t="s">
        <v>11</v>
      </c>
      <c r="K1573" s="1" t="s">
        <v>8</v>
      </c>
      <c r="L1573" s="4">
        <v>25</v>
      </c>
      <c r="N1573" s="186">
        <v>0</v>
      </c>
      <c r="P1573" s="14">
        <v>15.1555</v>
      </c>
      <c r="R1573" s="14">
        <v>0</v>
      </c>
      <c r="T1573" s="14">
        <v>41.1982</v>
      </c>
      <c r="V1573" s="17">
        <v>0</v>
      </c>
      <c r="X1573" s="17">
        <v>0</v>
      </c>
      <c r="Z1573" s="17">
        <v>405546</v>
      </c>
      <c r="AB1573" s="17">
        <v>0</v>
      </c>
      <c r="AD1573" s="17">
        <v>0</v>
      </c>
      <c r="AF1573" s="17">
        <v>26759</v>
      </c>
      <c r="AH1573" s="17">
        <v>0</v>
      </c>
      <c r="AJ1573" s="17">
        <v>0</v>
      </c>
      <c r="AL1573" s="17">
        <v>0</v>
      </c>
      <c r="AN1573" s="17">
        <v>0</v>
      </c>
      <c r="AP1573" s="172">
        <v>0</v>
      </c>
      <c r="AR1573" s="17">
        <v>1102422</v>
      </c>
      <c r="AT1573" s="17">
        <v>0</v>
      </c>
      <c r="AV1573" s="185">
        <v>0</v>
      </c>
      <c r="AW1573" s="1" t="s">
        <v>5655</v>
      </c>
      <c r="AX1573" s="1" t="str">
        <f t="shared" si="24"/>
        <v>No</v>
      </c>
    </row>
    <row r="1574" spans="1:50" x14ac:dyDescent="0.2">
      <c r="A1574" s="1" t="s">
        <v>5499</v>
      </c>
      <c r="B1574" s="1" t="s">
        <v>604</v>
      </c>
      <c r="C1574" s="1" t="s">
        <v>56</v>
      </c>
      <c r="D1574" s="174">
        <v>5218</v>
      </c>
      <c r="E1574" s="177">
        <v>50515</v>
      </c>
      <c r="F1574" s="1" t="s">
        <v>17</v>
      </c>
      <c r="G1574" s="1" t="s">
        <v>192</v>
      </c>
      <c r="H1574" s="17">
        <v>2650890</v>
      </c>
      <c r="I1574" s="12">
        <v>25</v>
      </c>
      <c r="J1574" s="1" t="s">
        <v>11</v>
      </c>
      <c r="K1574" s="1" t="s">
        <v>12</v>
      </c>
      <c r="L1574" s="4">
        <v>22</v>
      </c>
      <c r="N1574" s="186">
        <v>0</v>
      </c>
      <c r="P1574" s="14">
        <v>10.501099999999999</v>
      </c>
      <c r="R1574" s="14">
        <v>0.55000000000000004</v>
      </c>
      <c r="T1574" s="14">
        <v>75.9148</v>
      </c>
      <c r="V1574" s="17">
        <v>566377</v>
      </c>
      <c r="X1574" s="17">
        <v>567071</v>
      </c>
      <c r="Z1574" s="17">
        <v>545639</v>
      </c>
      <c r="AB1574" s="17">
        <v>21432</v>
      </c>
      <c r="AD1574" s="17">
        <v>55001</v>
      </c>
      <c r="AF1574" s="17">
        <v>51960</v>
      </c>
      <c r="AH1574" s="17">
        <v>3041</v>
      </c>
      <c r="AJ1574" s="17">
        <v>0</v>
      </c>
      <c r="AL1574" s="17">
        <v>0</v>
      </c>
      <c r="AN1574" s="17">
        <v>0</v>
      </c>
      <c r="AP1574" s="172">
        <v>0</v>
      </c>
      <c r="AR1574" s="17">
        <v>3944534</v>
      </c>
      <c r="AT1574" s="17">
        <v>2169494</v>
      </c>
      <c r="AV1574" s="185">
        <v>21.24</v>
      </c>
      <c r="AW1574" s="1" t="s">
        <v>5655</v>
      </c>
      <c r="AX1574" s="1" t="str">
        <f t="shared" si="24"/>
        <v>No</v>
      </c>
    </row>
    <row r="1575" spans="1:50" x14ac:dyDescent="0.2">
      <c r="A1575" s="1" t="s">
        <v>136</v>
      </c>
      <c r="B1575" s="1" t="s">
        <v>1426</v>
      </c>
      <c r="C1575" s="1" t="s">
        <v>20</v>
      </c>
      <c r="D1575" s="174">
        <v>9243</v>
      </c>
      <c r="E1575" s="177">
        <v>90243</v>
      </c>
      <c r="F1575" s="1" t="s">
        <v>242</v>
      </c>
      <c r="G1575" s="1" t="s">
        <v>5273</v>
      </c>
      <c r="H1575" s="17">
        <v>195861</v>
      </c>
      <c r="I1575" s="12">
        <v>25</v>
      </c>
      <c r="J1575" s="1" t="s">
        <v>10</v>
      </c>
      <c r="K1575" s="1" t="s">
        <v>8</v>
      </c>
      <c r="L1575" s="4">
        <v>25</v>
      </c>
      <c r="N1575" s="186">
        <v>0</v>
      </c>
      <c r="P1575" s="14">
        <v>19.8995</v>
      </c>
      <c r="R1575" s="14">
        <v>0</v>
      </c>
      <c r="T1575" s="14">
        <v>2.6269</v>
      </c>
      <c r="V1575" s="17">
        <v>0</v>
      </c>
      <c r="X1575" s="17">
        <v>0</v>
      </c>
      <c r="Z1575" s="17">
        <v>542221</v>
      </c>
      <c r="AB1575" s="17">
        <v>0</v>
      </c>
      <c r="AD1575" s="17">
        <v>0</v>
      </c>
      <c r="AF1575" s="17">
        <v>27248</v>
      </c>
      <c r="AH1575" s="17">
        <v>0</v>
      </c>
      <c r="AJ1575" s="17">
        <v>0</v>
      </c>
      <c r="AL1575" s="17">
        <v>0</v>
      </c>
      <c r="AN1575" s="17">
        <v>0</v>
      </c>
      <c r="AP1575" s="172">
        <v>0</v>
      </c>
      <c r="AR1575" s="17">
        <v>71579</v>
      </c>
      <c r="AT1575" s="17">
        <v>0</v>
      </c>
      <c r="AV1575" s="185">
        <v>0</v>
      </c>
      <c r="AW1575" s="1" t="s">
        <v>5655</v>
      </c>
      <c r="AX1575" s="1" t="str">
        <f t="shared" si="24"/>
        <v>No</v>
      </c>
    </row>
    <row r="1576" spans="1:50" x14ac:dyDescent="0.2">
      <c r="A1576" s="1" t="s">
        <v>6165</v>
      </c>
      <c r="B1576" s="1" t="s">
        <v>392</v>
      </c>
      <c r="C1576" s="1" t="s">
        <v>60</v>
      </c>
      <c r="D1576" s="174">
        <v>4015</v>
      </c>
      <c r="E1576" s="177">
        <v>40015</v>
      </c>
      <c r="F1576" s="1" t="s">
        <v>194</v>
      </c>
      <c r="G1576" s="1" t="s">
        <v>192</v>
      </c>
      <c r="H1576" s="17">
        <v>351478</v>
      </c>
      <c r="I1576" s="12">
        <v>25</v>
      </c>
      <c r="J1576" s="1" t="s">
        <v>10</v>
      </c>
      <c r="K1576" s="1" t="s">
        <v>12</v>
      </c>
      <c r="L1576" s="4">
        <v>11</v>
      </c>
      <c r="N1576" s="186">
        <v>0</v>
      </c>
      <c r="P1576" s="14">
        <v>12.408799999999999</v>
      </c>
      <c r="R1576" s="14">
        <v>8.85</v>
      </c>
      <c r="T1576" s="14">
        <v>1.5251999999999999</v>
      </c>
      <c r="V1576" s="17">
        <v>0</v>
      </c>
      <c r="X1576" s="17">
        <v>389124</v>
      </c>
      <c r="Z1576" s="17">
        <v>355785</v>
      </c>
      <c r="AB1576" s="17">
        <v>33339</v>
      </c>
      <c r="AD1576" s="17">
        <v>33719</v>
      </c>
      <c r="AF1576" s="17">
        <v>28672</v>
      </c>
      <c r="AH1576" s="17">
        <v>5047</v>
      </c>
      <c r="AJ1576" s="17">
        <v>0</v>
      </c>
      <c r="AL1576" s="17">
        <v>0</v>
      </c>
      <c r="AN1576" s="17">
        <v>0</v>
      </c>
      <c r="AP1576" s="172">
        <v>0</v>
      </c>
      <c r="AR1576" s="17">
        <v>43730</v>
      </c>
      <c r="AT1576" s="17">
        <v>387012</v>
      </c>
      <c r="AV1576" s="185">
        <v>0</v>
      </c>
      <c r="AW1576" s="1" t="s">
        <v>5655</v>
      </c>
      <c r="AX1576" s="1" t="str">
        <f t="shared" si="24"/>
        <v>No</v>
      </c>
    </row>
    <row r="1577" spans="1:50" x14ac:dyDescent="0.2">
      <c r="A1577" s="1" t="s">
        <v>5142</v>
      </c>
      <c r="B1577" s="1" t="s">
        <v>5143</v>
      </c>
      <c r="C1577" s="1" t="s">
        <v>6</v>
      </c>
      <c r="D1577" s="174" t="s">
        <v>5144</v>
      </c>
      <c r="E1577" s="177" t="s">
        <v>5145</v>
      </c>
      <c r="F1577" s="1" t="s">
        <v>242</v>
      </c>
      <c r="G1577" s="1" t="s">
        <v>229</v>
      </c>
      <c r="H1577" s="17">
        <v>0</v>
      </c>
      <c r="I1577" s="12">
        <v>25</v>
      </c>
      <c r="J1577" s="1" t="s">
        <v>15</v>
      </c>
      <c r="K1577" s="1" t="s">
        <v>12</v>
      </c>
      <c r="L1577" s="4">
        <v>15</v>
      </c>
      <c r="N1577" s="186">
        <v>0</v>
      </c>
      <c r="P1577" s="14">
        <v>8.6917000000000009</v>
      </c>
      <c r="R1577" s="14">
        <v>0</v>
      </c>
      <c r="T1577" s="14">
        <v>2.5183</v>
      </c>
      <c r="V1577" s="17">
        <v>0</v>
      </c>
      <c r="X1577" s="17">
        <v>0</v>
      </c>
      <c r="Z1577" s="17">
        <v>18496</v>
      </c>
      <c r="AB1577" s="17">
        <v>0</v>
      </c>
      <c r="AD1577" s="17">
        <v>0</v>
      </c>
      <c r="AF1577" s="17">
        <v>2128</v>
      </c>
      <c r="AH1577" s="17">
        <v>0</v>
      </c>
      <c r="AJ1577" s="17">
        <v>0</v>
      </c>
      <c r="AL1577" s="17">
        <v>0</v>
      </c>
      <c r="AN1577" s="17">
        <v>0</v>
      </c>
      <c r="AP1577" s="172">
        <v>0</v>
      </c>
      <c r="AR1577" s="17">
        <v>5359</v>
      </c>
      <c r="AT1577" s="17">
        <v>0</v>
      </c>
      <c r="AV1577" s="185">
        <v>0</v>
      </c>
      <c r="AW1577" s="1" t="s">
        <v>5655</v>
      </c>
      <c r="AX1577" s="1" t="str">
        <f t="shared" si="24"/>
        <v>No</v>
      </c>
    </row>
    <row r="1578" spans="1:50" x14ac:dyDescent="0.2">
      <c r="A1578" s="1" t="s">
        <v>6161</v>
      </c>
      <c r="B1578" s="1" t="s">
        <v>237</v>
      </c>
      <c r="C1578" s="1" t="s">
        <v>73</v>
      </c>
      <c r="D1578" s="174">
        <v>2178</v>
      </c>
      <c r="E1578" s="177">
        <v>20178</v>
      </c>
      <c r="F1578" s="1" t="s">
        <v>194</v>
      </c>
      <c r="G1578" s="1" t="s">
        <v>192</v>
      </c>
      <c r="H1578" s="17">
        <v>423566</v>
      </c>
      <c r="I1578" s="12">
        <v>25</v>
      </c>
      <c r="J1578" s="1" t="s">
        <v>10</v>
      </c>
      <c r="K1578" s="1" t="s">
        <v>8</v>
      </c>
      <c r="L1578" s="4">
        <v>5</v>
      </c>
      <c r="N1578" s="186">
        <v>0</v>
      </c>
      <c r="P1578" s="14">
        <v>14.0557</v>
      </c>
      <c r="R1578" s="14">
        <v>9.3046000000000006</v>
      </c>
      <c r="T1578" s="14">
        <v>1.1959</v>
      </c>
      <c r="V1578" s="17">
        <v>0</v>
      </c>
      <c r="X1578" s="17">
        <v>144079</v>
      </c>
      <c r="Z1578" s="17">
        <v>118026</v>
      </c>
      <c r="AB1578" s="17">
        <v>26053</v>
      </c>
      <c r="AD1578" s="17">
        <v>9837</v>
      </c>
      <c r="AF1578" s="17">
        <v>8397</v>
      </c>
      <c r="AH1578" s="17">
        <v>1440</v>
      </c>
      <c r="AJ1578" s="17">
        <v>0</v>
      </c>
      <c r="AL1578" s="17">
        <v>0</v>
      </c>
      <c r="AN1578" s="17">
        <v>0</v>
      </c>
      <c r="AP1578" s="172">
        <v>0</v>
      </c>
      <c r="AR1578" s="17">
        <v>10042</v>
      </c>
      <c r="AT1578" s="17">
        <v>93437</v>
      </c>
      <c r="AV1578" s="185">
        <v>0</v>
      </c>
      <c r="AW1578" s="1" t="s">
        <v>5655</v>
      </c>
      <c r="AX1578" s="1" t="str">
        <f t="shared" si="24"/>
        <v>No</v>
      </c>
    </row>
    <row r="1579" spans="1:50" x14ac:dyDescent="0.2">
      <c r="A1579" s="1" t="s">
        <v>5126</v>
      </c>
      <c r="B1579" s="1" t="s">
        <v>5127</v>
      </c>
      <c r="C1579" s="1" t="s">
        <v>1</v>
      </c>
      <c r="D1579" s="174" t="s">
        <v>5128</v>
      </c>
      <c r="E1579" s="177">
        <v>373</v>
      </c>
      <c r="F1579" s="1" t="s">
        <v>242</v>
      </c>
      <c r="G1579" s="1" t="s">
        <v>5273</v>
      </c>
      <c r="H1579" s="17">
        <v>151499</v>
      </c>
      <c r="I1579" s="12">
        <v>25</v>
      </c>
      <c r="J1579" s="1" t="s">
        <v>10</v>
      </c>
      <c r="K1579" s="1" t="s">
        <v>8</v>
      </c>
      <c r="L1579" s="4">
        <v>15</v>
      </c>
      <c r="N1579" s="186">
        <v>0</v>
      </c>
      <c r="P1579" s="14">
        <v>10.541600000000001</v>
      </c>
      <c r="R1579" s="14">
        <v>0</v>
      </c>
      <c r="T1579" s="14">
        <v>1.7944</v>
      </c>
      <c r="V1579" s="17">
        <v>0</v>
      </c>
      <c r="X1579" s="17">
        <v>0</v>
      </c>
      <c r="Z1579" s="17">
        <v>264678</v>
      </c>
      <c r="AB1579" s="17">
        <v>0</v>
      </c>
      <c r="AD1579" s="17">
        <v>0</v>
      </c>
      <c r="AF1579" s="17">
        <v>25108</v>
      </c>
      <c r="AH1579" s="17">
        <v>0</v>
      </c>
      <c r="AJ1579" s="17">
        <v>0</v>
      </c>
      <c r="AL1579" s="17">
        <v>0</v>
      </c>
      <c r="AN1579" s="17">
        <v>0</v>
      </c>
      <c r="AP1579" s="172">
        <v>0</v>
      </c>
      <c r="AR1579" s="17">
        <v>45055</v>
      </c>
      <c r="AT1579" s="17">
        <v>0</v>
      </c>
      <c r="AV1579" s="185">
        <v>0</v>
      </c>
      <c r="AW1579" s="1" t="s">
        <v>5655</v>
      </c>
      <c r="AX1579" s="1" t="str">
        <f t="shared" si="24"/>
        <v>No</v>
      </c>
    </row>
    <row r="1580" spans="1:50" x14ac:dyDescent="0.2">
      <c r="A1580" s="1" t="s">
        <v>439</v>
      </c>
      <c r="B1580" s="1" t="s">
        <v>403</v>
      </c>
      <c r="C1580" s="1" t="s">
        <v>94</v>
      </c>
      <c r="D1580" s="174">
        <v>16</v>
      </c>
      <c r="E1580" s="177">
        <v>16</v>
      </c>
      <c r="F1580" s="1" t="s">
        <v>194</v>
      </c>
      <c r="G1580" s="1" t="s">
        <v>192</v>
      </c>
      <c r="H1580" s="17">
        <v>63952</v>
      </c>
      <c r="I1580" s="12">
        <v>25</v>
      </c>
      <c r="J1580" s="1" t="s">
        <v>10</v>
      </c>
      <c r="K1580" s="1" t="s">
        <v>12</v>
      </c>
      <c r="L1580" s="4">
        <v>16</v>
      </c>
      <c r="N1580" s="186">
        <v>0</v>
      </c>
      <c r="P1580" s="14">
        <v>8.3455999999999992</v>
      </c>
      <c r="R1580" s="14">
        <v>3.1604999999999999</v>
      </c>
      <c r="T1580" s="14">
        <v>2.2054</v>
      </c>
      <c r="V1580" s="17">
        <v>0</v>
      </c>
      <c r="X1580" s="17">
        <v>221924</v>
      </c>
      <c r="Z1580" s="17">
        <v>199135</v>
      </c>
      <c r="AB1580" s="17">
        <v>22789</v>
      </c>
      <c r="AD1580" s="17">
        <v>26096</v>
      </c>
      <c r="AF1580" s="17">
        <v>23861</v>
      </c>
      <c r="AH1580" s="17">
        <v>2235</v>
      </c>
      <c r="AJ1580" s="17">
        <v>0</v>
      </c>
      <c r="AL1580" s="17">
        <v>0</v>
      </c>
      <c r="AN1580" s="17">
        <v>0</v>
      </c>
      <c r="AP1580" s="172">
        <v>0</v>
      </c>
      <c r="AR1580" s="17">
        <v>52622</v>
      </c>
      <c r="AT1580" s="17">
        <v>166310</v>
      </c>
      <c r="AV1580" s="185">
        <v>0</v>
      </c>
      <c r="AW1580" s="1" t="s">
        <v>5655</v>
      </c>
      <c r="AX1580" s="1" t="str">
        <f t="shared" si="24"/>
        <v>No</v>
      </c>
    </row>
    <row r="1581" spans="1:50" x14ac:dyDescent="0.2">
      <c r="A1581" s="1" t="s">
        <v>6170</v>
      </c>
      <c r="B1581" s="1" t="s">
        <v>484</v>
      </c>
      <c r="C1581" s="1" t="s">
        <v>63</v>
      </c>
      <c r="D1581" s="174">
        <v>8110</v>
      </c>
      <c r="E1581" s="177">
        <v>80110</v>
      </c>
      <c r="F1581" s="1" t="s">
        <v>196</v>
      </c>
      <c r="G1581" s="1" t="s">
        <v>5273</v>
      </c>
      <c r="H1581" s="17">
        <v>176676</v>
      </c>
      <c r="I1581" s="12">
        <v>25</v>
      </c>
      <c r="J1581" s="1" t="s">
        <v>15</v>
      </c>
      <c r="K1581" s="1" t="s">
        <v>12</v>
      </c>
      <c r="L1581" s="4">
        <v>3</v>
      </c>
      <c r="N1581" s="186">
        <v>0</v>
      </c>
      <c r="P1581" s="14">
        <v>4.43</v>
      </c>
      <c r="Q1581" s="12" t="s">
        <v>102</v>
      </c>
      <c r="R1581" s="14">
        <v>0</v>
      </c>
      <c r="T1581" s="14">
        <v>2.3134000000000001</v>
      </c>
      <c r="U1581" s="12" t="s">
        <v>102</v>
      </c>
      <c r="V1581" s="17">
        <v>0</v>
      </c>
      <c r="X1581" s="17">
        <v>0</v>
      </c>
      <c r="Z1581" s="17">
        <v>11323</v>
      </c>
      <c r="AA1581" s="12" t="s">
        <v>102</v>
      </c>
      <c r="AB1581" s="17">
        <v>0</v>
      </c>
      <c r="AD1581" s="17">
        <v>0</v>
      </c>
      <c r="AF1581" s="17">
        <v>2556</v>
      </c>
      <c r="AG1581" s="12" t="s">
        <v>102</v>
      </c>
      <c r="AH1581" s="17">
        <v>0</v>
      </c>
      <c r="AJ1581" s="17">
        <v>0</v>
      </c>
      <c r="AL1581" s="17">
        <v>0</v>
      </c>
      <c r="AN1581" s="17">
        <v>0</v>
      </c>
      <c r="AP1581" s="172">
        <v>0</v>
      </c>
      <c r="AR1581" s="17">
        <v>5913</v>
      </c>
      <c r="AT1581" s="17">
        <v>0</v>
      </c>
      <c r="AV1581" s="185">
        <v>0</v>
      </c>
      <c r="AW1581" s="1" t="s">
        <v>5655</v>
      </c>
      <c r="AX1581" s="1" t="str">
        <f t="shared" si="24"/>
        <v>Yes</v>
      </c>
    </row>
    <row r="1582" spans="1:50" x14ac:dyDescent="0.2">
      <c r="A1582" s="1" t="s">
        <v>4166</v>
      </c>
      <c r="B1582" s="1" t="s">
        <v>1145</v>
      </c>
      <c r="C1582" s="1" t="s">
        <v>48</v>
      </c>
      <c r="D1582" s="174" t="s">
        <v>4167</v>
      </c>
      <c r="E1582" s="177" t="s">
        <v>4168</v>
      </c>
      <c r="F1582" s="1" t="s">
        <v>242</v>
      </c>
      <c r="G1582" s="1" t="s">
        <v>229</v>
      </c>
      <c r="H1582" s="17">
        <v>0</v>
      </c>
      <c r="I1582" s="12">
        <v>25</v>
      </c>
      <c r="J1582" s="1" t="s">
        <v>10</v>
      </c>
      <c r="K1582" s="1" t="s">
        <v>8</v>
      </c>
      <c r="L1582" s="4">
        <v>25</v>
      </c>
      <c r="N1582" s="186">
        <v>0</v>
      </c>
      <c r="P1582" s="14">
        <v>23.330400000000001</v>
      </c>
      <c r="R1582" s="14">
        <v>0</v>
      </c>
      <c r="T1582" s="14">
        <v>1.3162</v>
      </c>
      <c r="V1582" s="17">
        <v>0</v>
      </c>
      <c r="X1582" s="17">
        <v>0</v>
      </c>
      <c r="Z1582" s="17">
        <v>763138</v>
      </c>
      <c r="AB1582" s="17">
        <v>0</v>
      </c>
      <c r="AD1582" s="17">
        <v>0</v>
      </c>
      <c r="AF1582" s="17">
        <v>32710</v>
      </c>
      <c r="AH1582" s="17">
        <v>0</v>
      </c>
      <c r="AJ1582" s="17">
        <v>0</v>
      </c>
      <c r="AL1582" s="17">
        <v>0</v>
      </c>
      <c r="AN1582" s="17">
        <v>0</v>
      </c>
      <c r="AP1582" s="172">
        <v>0</v>
      </c>
      <c r="AR1582" s="17">
        <v>43053</v>
      </c>
      <c r="AT1582" s="17">
        <v>0</v>
      </c>
      <c r="AV1582" s="185">
        <v>0</v>
      </c>
      <c r="AW1582" s="1" t="s">
        <v>5655</v>
      </c>
      <c r="AX1582" s="1" t="str">
        <f t="shared" si="24"/>
        <v>No</v>
      </c>
    </row>
    <row r="1583" spans="1:50" x14ac:dyDescent="0.2">
      <c r="A1583" s="1" t="s">
        <v>1210</v>
      </c>
      <c r="B1583" s="1" t="s">
        <v>6169</v>
      </c>
      <c r="C1583" s="1" t="s">
        <v>66</v>
      </c>
      <c r="D1583" s="174">
        <v>2200</v>
      </c>
      <c r="E1583" s="177">
        <v>20200</v>
      </c>
      <c r="F1583" s="1" t="s">
        <v>196</v>
      </c>
      <c r="G1583" s="1" t="s">
        <v>5273</v>
      </c>
      <c r="H1583" s="17">
        <v>248402</v>
      </c>
      <c r="I1583" s="12">
        <v>25</v>
      </c>
      <c r="J1583" s="1" t="s">
        <v>11</v>
      </c>
      <c r="K1583" s="1" t="s">
        <v>8</v>
      </c>
      <c r="L1583" s="4">
        <v>25</v>
      </c>
      <c r="N1583" s="186">
        <v>0</v>
      </c>
      <c r="P1583" s="14">
        <v>16.753900000000002</v>
      </c>
      <c r="R1583" s="14">
        <v>0</v>
      </c>
      <c r="T1583" s="14">
        <v>5.6029</v>
      </c>
      <c r="V1583" s="17">
        <v>0</v>
      </c>
      <c r="X1583" s="17">
        <v>0</v>
      </c>
      <c r="Z1583" s="17">
        <v>569833</v>
      </c>
      <c r="AB1583" s="17">
        <v>0</v>
      </c>
      <c r="AD1583" s="17">
        <v>0</v>
      </c>
      <c r="AF1583" s="17">
        <v>34012</v>
      </c>
      <c r="AH1583" s="17">
        <v>0</v>
      </c>
      <c r="AJ1583" s="17">
        <v>0</v>
      </c>
      <c r="AL1583" s="17">
        <v>0</v>
      </c>
      <c r="AN1583" s="17">
        <v>0</v>
      </c>
      <c r="AP1583" s="172">
        <v>0</v>
      </c>
      <c r="AR1583" s="17">
        <v>190566</v>
      </c>
      <c r="AT1583" s="17">
        <v>0</v>
      </c>
      <c r="AV1583" s="185">
        <v>0</v>
      </c>
      <c r="AW1583" s="1" t="s">
        <v>5655</v>
      </c>
      <c r="AX1583" s="1" t="str">
        <f t="shared" si="24"/>
        <v>No</v>
      </c>
    </row>
    <row r="1584" spans="1:50" x14ac:dyDescent="0.2">
      <c r="A1584" s="1" t="s">
        <v>4872</v>
      </c>
      <c r="B1584" s="1" t="s">
        <v>4873</v>
      </c>
      <c r="C1584" s="1" t="s">
        <v>72</v>
      </c>
      <c r="D1584" s="174" t="s">
        <v>4874</v>
      </c>
      <c r="E1584" s="177">
        <v>91092</v>
      </c>
      <c r="F1584" s="1" t="s">
        <v>196</v>
      </c>
      <c r="G1584" s="1" t="s">
        <v>192</v>
      </c>
      <c r="H1584" s="17">
        <v>210000</v>
      </c>
      <c r="I1584" s="12">
        <v>25</v>
      </c>
      <c r="J1584" s="1" t="s">
        <v>15</v>
      </c>
      <c r="K1584" s="1" t="s">
        <v>12</v>
      </c>
      <c r="L1584" s="4">
        <v>1</v>
      </c>
      <c r="N1584" s="186">
        <v>0</v>
      </c>
      <c r="P1584" s="14">
        <v>38.666699999999999</v>
      </c>
      <c r="R1584" s="14">
        <v>4.9047999999999998</v>
      </c>
      <c r="T1584" s="14">
        <v>7</v>
      </c>
      <c r="V1584" s="17">
        <v>0</v>
      </c>
      <c r="X1584" s="17">
        <v>0</v>
      </c>
      <c r="Z1584" s="17">
        <v>116</v>
      </c>
      <c r="AB1584" s="17">
        <v>0</v>
      </c>
      <c r="AD1584" s="17">
        <v>0</v>
      </c>
      <c r="AF1584" s="17">
        <v>3</v>
      </c>
      <c r="AH1584" s="17">
        <v>0</v>
      </c>
      <c r="AJ1584" s="17">
        <v>0</v>
      </c>
      <c r="AL1584" s="17">
        <v>0</v>
      </c>
      <c r="AN1584" s="17">
        <v>0</v>
      </c>
      <c r="AP1584" s="172">
        <v>0</v>
      </c>
      <c r="AR1584" s="17">
        <v>21</v>
      </c>
      <c r="AT1584" s="17">
        <v>103</v>
      </c>
      <c r="AV1584" s="185">
        <v>0</v>
      </c>
      <c r="AW1584" s="1" t="s">
        <v>5655</v>
      </c>
      <c r="AX1584" s="1" t="str">
        <f t="shared" si="24"/>
        <v>No</v>
      </c>
    </row>
    <row r="1585" spans="1:50" x14ac:dyDescent="0.2">
      <c r="A1585" s="1" t="s">
        <v>300</v>
      </c>
      <c r="B1585" s="1" t="s">
        <v>301</v>
      </c>
      <c r="C1585" s="1" t="s">
        <v>52</v>
      </c>
      <c r="D1585" s="174">
        <v>1007</v>
      </c>
      <c r="E1585" s="177">
        <v>10007</v>
      </c>
      <c r="F1585" s="1" t="s">
        <v>302</v>
      </c>
      <c r="G1585" s="1" t="s">
        <v>192</v>
      </c>
      <c r="H1585" s="17">
        <v>59124</v>
      </c>
      <c r="I1585" s="12">
        <v>25</v>
      </c>
      <c r="J1585" s="1" t="s">
        <v>10</v>
      </c>
      <c r="K1585" s="1" t="s">
        <v>12</v>
      </c>
      <c r="L1585" s="4">
        <v>9</v>
      </c>
      <c r="N1585" s="186">
        <v>0</v>
      </c>
      <c r="P1585" s="14">
        <v>14.278700000000001</v>
      </c>
      <c r="R1585" s="14">
        <v>11.741899999999999</v>
      </c>
      <c r="T1585" s="14">
        <v>1.4015</v>
      </c>
      <c r="V1585" s="17">
        <v>0</v>
      </c>
      <c r="X1585" s="17">
        <v>361557</v>
      </c>
      <c r="Z1585" s="17">
        <v>310320</v>
      </c>
      <c r="AB1585" s="17">
        <v>51237</v>
      </c>
      <c r="AD1585" s="17">
        <v>25266</v>
      </c>
      <c r="AF1585" s="17">
        <v>21733</v>
      </c>
      <c r="AH1585" s="17">
        <v>3533</v>
      </c>
      <c r="AJ1585" s="17">
        <v>0</v>
      </c>
      <c r="AL1585" s="17">
        <v>0</v>
      </c>
      <c r="AN1585" s="17">
        <v>0</v>
      </c>
      <c r="AP1585" s="172">
        <v>0</v>
      </c>
      <c r="AR1585" s="17">
        <v>30458</v>
      </c>
      <c r="AT1585" s="17">
        <v>357635</v>
      </c>
      <c r="AV1585" s="185">
        <v>0</v>
      </c>
      <c r="AW1585" s="1" t="s">
        <v>5655</v>
      </c>
      <c r="AX1585" s="1" t="str">
        <f t="shared" si="24"/>
        <v>No</v>
      </c>
    </row>
    <row r="1586" spans="1:50" x14ac:dyDescent="0.2">
      <c r="A1586" s="1" t="s">
        <v>5529</v>
      </c>
      <c r="B1586" s="1" t="s">
        <v>839</v>
      </c>
      <c r="C1586" s="1" t="s">
        <v>89</v>
      </c>
      <c r="E1586" s="177" t="s">
        <v>5528</v>
      </c>
      <c r="F1586" s="1" t="s">
        <v>194</v>
      </c>
      <c r="G1586" s="1" t="s">
        <v>229</v>
      </c>
      <c r="H1586" s="17">
        <v>0</v>
      </c>
      <c r="I1586" s="12">
        <v>25</v>
      </c>
      <c r="J1586" s="1" t="s">
        <v>22</v>
      </c>
      <c r="K1586" s="1" t="s">
        <v>8</v>
      </c>
      <c r="L1586" s="4">
        <v>2</v>
      </c>
      <c r="N1586" s="186">
        <v>0</v>
      </c>
      <c r="P1586" s="14">
        <v>20.69</v>
      </c>
      <c r="R1586" s="14">
        <v>0</v>
      </c>
      <c r="T1586" s="14">
        <v>5.3314000000000004</v>
      </c>
      <c r="V1586" s="17">
        <v>0</v>
      </c>
      <c r="X1586" s="17">
        <v>0</v>
      </c>
      <c r="Z1586" s="17">
        <v>80029</v>
      </c>
      <c r="AB1586" s="17">
        <v>0</v>
      </c>
      <c r="AD1586" s="17">
        <v>0</v>
      </c>
      <c r="AF1586" s="17">
        <v>3868</v>
      </c>
      <c r="AH1586" s="17">
        <v>0</v>
      </c>
      <c r="AJ1586" s="17">
        <v>0</v>
      </c>
      <c r="AL1586" s="17">
        <v>0</v>
      </c>
      <c r="AN1586" s="17">
        <v>0</v>
      </c>
      <c r="AP1586" s="172">
        <v>0</v>
      </c>
      <c r="AR1586" s="17">
        <v>20622</v>
      </c>
      <c r="AT1586" s="17">
        <v>0</v>
      </c>
      <c r="AV1586" s="185">
        <v>0</v>
      </c>
      <c r="AW1586" s="1" t="s">
        <v>5655</v>
      </c>
      <c r="AX1586" s="1" t="str">
        <f t="shared" si="24"/>
        <v>No</v>
      </c>
    </row>
    <row r="1587" spans="1:50" x14ac:dyDescent="0.2">
      <c r="A1587" s="1" t="s">
        <v>5672</v>
      </c>
      <c r="B1587" s="1" t="s">
        <v>1182</v>
      </c>
      <c r="C1587" s="1" t="s">
        <v>18</v>
      </c>
      <c r="D1587" s="174">
        <v>9222</v>
      </c>
      <c r="E1587" s="177">
        <v>90222</v>
      </c>
      <c r="F1587" s="1" t="s">
        <v>260</v>
      </c>
      <c r="G1587" s="1" t="s">
        <v>192</v>
      </c>
      <c r="H1587" s="17">
        <v>843168</v>
      </c>
      <c r="I1587" s="12">
        <v>25</v>
      </c>
      <c r="J1587" s="1" t="s">
        <v>13</v>
      </c>
      <c r="K1587" s="1" t="s">
        <v>12</v>
      </c>
      <c r="L1587" s="4">
        <v>25</v>
      </c>
      <c r="N1587" s="186">
        <v>0</v>
      </c>
      <c r="P1587" s="14">
        <v>45.125500000000002</v>
      </c>
      <c r="R1587" s="14">
        <v>46.021099999999997</v>
      </c>
      <c r="T1587" s="14">
        <v>5.6997</v>
      </c>
      <c r="V1587" s="17">
        <v>0</v>
      </c>
      <c r="X1587" s="17">
        <v>435642</v>
      </c>
      <c r="Z1587" s="17">
        <v>435642</v>
      </c>
      <c r="AB1587" s="17">
        <v>0</v>
      </c>
      <c r="AD1587" s="17">
        <v>9654</v>
      </c>
      <c r="AF1587" s="17">
        <v>9654</v>
      </c>
      <c r="AH1587" s="17">
        <v>0</v>
      </c>
      <c r="AJ1587" s="17">
        <v>0</v>
      </c>
      <c r="AL1587" s="17">
        <v>0</v>
      </c>
      <c r="AN1587" s="17">
        <v>0</v>
      </c>
      <c r="AP1587" s="172">
        <v>0</v>
      </c>
      <c r="AR1587" s="17">
        <v>55025</v>
      </c>
      <c r="AT1587" s="17">
        <v>2532310</v>
      </c>
      <c r="AV1587" s="185">
        <v>0</v>
      </c>
      <c r="AW1587" s="1" t="s">
        <v>5655</v>
      </c>
      <c r="AX1587" s="1" t="str">
        <f t="shared" si="24"/>
        <v>No</v>
      </c>
    </row>
    <row r="1588" spans="1:50" x14ac:dyDescent="0.2">
      <c r="A1588" s="1" t="s">
        <v>2812</v>
      </c>
      <c r="B1588" s="1" t="s">
        <v>2813</v>
      </c>
      <c r="C1588" s="1" t="s">
        <v>77</v>
      </c>
      <c r="D1588" s="174" t="s">
        <v>2814</v>
      </c>
      <c r="E1588" s="177" t="s">
        <v>2815</v>
      </c>
      <c r="F1588" s="1" t="s">
        <v>194</v>
      </c>
      <c r="G1588" s="1" t="s">
        <v>229</v>
      </c>
      <c r="H1588" s="17">
        <v>0</v>
      </c>
      <c r="I1588" s="12">
        <v>25</v>
      </c>
      <c r="J1588" s="1" t="s">
        <v>10</v>
      </c>
      <c r="K1588" s="1" t="s">
        <v>8</v>
      </c>
      <c r="L1588" s="4">
        <v>25</v>
      </c>
      <c r="N1588" s="186">
        <v>0</v>
      </c>
      <c r="P1588" s="14">
        <v>21.895700000000001</v>
      </c>
      <c r="R1588" s="14">
        <v>0</v>
      </c>
      <c r="T1588" s="14">
        <v>2.726</v>
      </c>
      <c r="V1588" s="17">
        <v>0</v>
      </c>
      <c r="X1588" s="17">
        <v>0</v>
      </c>
      <c r="Z1588" s="17">
        <v>738147</v>
      </c>
      <c r="AB1588" s="17">
        <v>0</v>
      </c>
      <c r="AD1588" s="17">
        <v>0</v>
      </c>
      <c r="AF1588" s="17">
        <v>33712</v>
      </c>
      <c r="AH1588" s="17">
        <v>0</v>
      </c>
      <c r="AJ1588" s="17">
        <v>0</v>
      </c>
      <c r="AL1588" s="17">
        <v>0</v>
      </c>
      <c r="AN1588" s="17">
        <v>0</v>
      </c>
      <c r="AP1588" s="172">
        <v>0</v>
      </c>
      <c r="AR1588" s="17">
        <v>91900</v>
      </c>
      <c r="AT1588" s="17">
        <v>0</v>
      </c>
      <c r="AV1588" s="185">
        <v>0</v>
      </c>
      <c r="AW1588" s="1" t="s">
        <v>5655</v>
      </c>
      <c r="AX1588" s="1" t="str">
        <f t="shared" si="24"/>
        <v>No</v>
      </c>
    </row>
    <row r="1589" spans="1:50" x14ac:dyDescent="0.2">
      <c r="A1589" s="1" t="s">
        <v>6160</v>
      </c>
      <c r="B1589" s="1" t="s">
        <v>211</v>
      </c>
      <c r="C1589" s="1" t="s">
        <v>40</v>
      </c>
      <c r="D1589" s="174">
        <v>4130</v>
      </c>
      <c r="E1589" s="177">
        <v>40130</v>
      </c>
      <c r="F1589" s="1" t="s">
        <v>196</v>
      </c>
      <c r="G1589" s="1" t="s">
        <v>5273</v>
      </c>
      <c r="H1589" s="17">
        <v>137570</v>
      </c>
      <c r="I1589" s="12">
        <v>25</v>
      </c>
      <c r="J1589" s="1" t="s">
        <v>10</v>
      </c>
      <c r="K1589" s="1" t="s">
        <v>8</v>
      </c>
      <c r="L1589" s="4">
        <v>6</v>
      </c>
      <c r="N1589" s="186">
        <v>0</v>
      </c>
      <c r="P1589" s="14">
        <v>13.6721</v>
      </c>
      <c r="R1589" s="14">
        <v>0</v>
      </c>
      <c r="T1589" s="14">
        <v>1.6910000000000001</v>
      </c>
      <c r="V1589" s="17">
        <v>0</v>
      </c>
      <c r="X1589" s="17">
        <v>0</v>
      </c>
      <c r="Z1589" s="17">
        <v>268452</v>
      </c>
      <c r="AB1589" s="17">
        <v>0</v>
      </c>
      <c r="AD1589" s="17">
        <v>0</v>
      </c>
      <c r="AF1589" s="17">
        <v>19635</v>
      </c>
      <c r="AH1589" s="17">
        <v>0</v>
      </c>
      <c r="AJ1589" s="17">
        <v>0</v>
      </c>
      <c r="AL1589" s="17">
        <v>0</v>
      </c>
      <c r="AN1589" s="17">
        <v>0</v>
      </c>
      <c r="AP1589" s="172">
        <v>0</v>
      </c>
      <c r="AR1589" s="17">
        <v>33202</v>
      </c>
      <c r="AT1589" s="17">
        <v>0</v>
      </c>
      <c r="AV1589" s="185">
        <v>0</v>
      </c>
      <c r="AW1589" s="1" t="s">
        <v>5655</v>
      </c>
      <c r="AX1589" s="1" t="str">
        <f t="shared" si="24"/>
        <v>No</v>
      </c>
    </row>
    <row r="1590" spans="1:50" x14ac:dyDescent="0.2">
      <c r="A1590" s="1" t="s">
        <v>4872</v>
      </c>
      <c r="B1590" s="1" t="s">
        <v>4873</v>
      </c>
      <c r="C1590" s="1" t="s">
        <v>72</v>
      </c>
      <c r="D1590" s="174" t="s">
        <v>4874</v>
      </c>
      <c r="E1590" s="177">
        <v>91092</v>
      </c>
      <c r="F1590" s="1" t="s">
        <v>196</v>
      </c>
      <c r="G1590" s="1" t="s">
        <v>192</v>
      </c>
      <c r="H1590" s="17">
        <v>210000</v>
      </c>
      <c r="I1590" s="12">
        <v>25</v>
      </c>
      <c r="J1590" s="1" t="s">
        <v>22</v>
      </c>
      <c r="K1590" s="1" t="s">
        <v>8</v>
      </c>
      <c r="L1590" s="4">
        <v>3</v>
      </c>
      <c r="N1590" s="186">
        <v>0</v>
      </c>
      <c r="P1590" s="14">
        <v>22.247900000000001</v>
      </c>
      <c r="R1590" s="14">
        <v>15.1136</v>
      </c>
      <c r="T1590" s="14">
        <v>3.1741999999999999</v>
      </c>
      <c r="V1590" s="17">
        <v>214456</v>
      </c>
      <c r="X1590" s="17">
        <v>240402</v>
      </c>
      <c r="Z1590" s="17">
        <v>215738</v>
      </c>
      <c r="AB1590" s="17">
        <v>24664</v>
      </c>
      <c r="AD1590" s="17">
        <v>10636</v>
      </c>
      <c r="AF1590" s="17">
        <v>9697</v>
      </c>
      <c r="AH1590" s="17">
        <v>939</v>
      </c>
      <c r="AJ1590" s="17">
        <v>0</v>
      </c>
      <c r="AL1590" s="17">
        <v>0</v>
      </c>
      <c r="AN1590" s="17">
        <v>0</v>
      </c>
      <c r="AP1590" s="172">
        <v>0</v>
      </c>
      <c r="AR1590" s="17">
        <v>30780</v>
      </c>
      <c r="AT1590" s="17">
        <v>465197</v>
      </c>
      <c r="AV1590" s="185">
        <v>82.7</v>
      </c>
      <c r="AW1590" s="1" t="s">
        <v>5655</v>
      </c>
      <c r="AX1590" s="1" t="str">
        <f t="shared" si="24"/>
        <v>No</v>
      </c>
    </row>
    <row r="1591" spans="1:50" x14ac:dyDescent="0.2">
      <c r="A1591" s="1" t="s">
        <v>4508</v>
      </c>
      <c r="B1591" s="1" t="s">
        <v>630</v>
      </c>
      <c r="C1591" s="1" t="s">
        <v>61</v>
      </c>
      <c r="D1591" s="174" t="s">
        <v>4509</v>
      </c>
      <c r="E1591" s="177" t="s">
        <v>4510</v>
      </c>
      <c r="F1591" s="1" t="s">
        <v>242</v>
      </c>
      <c r="G1591" s="1" t="s">
        <v>229</v>
      </c>
      <c r="H1591" s="17">
        <v>0</v>
      </c>
      <c r="I1591" s="12">
        <v>25</v>
      </c>
      <c r="J1591" s="1" t="s">
        <v>13</v>
      </c>
      <c r="K1591" s="1" t="s">
        <v>8</v>
      </c>
      <c r="L1591" s="4">
        <v>25</v>
      </c>
      <c r="N1591" s="186">
        <v>0</v>
      </c>
      <c r="P1591" s="14">
        <v>20.5321</v>
      </c>
      <c r="R1591" s="14">
        <v>0</v>
      </c>
      <c r="T1591" s="14">
        <v>1.9859</v>
      </c>
      <c r="V1591" s="17">
        <v>0</v>
      </c>
      <c r="X1591" s="17">
        <v>0</v>
      </c>
      <c r="Z1591" s="17">
        <v>330854</v>
      </c>
      <c r="AB1591" s="17">
        <v>0</v>
      </c>
      <c r="AD1591" s="17">
        <v>0</v>
      </c>
      <c r="AF1591" s="17">
        <v>16114</v>
      </c>
      <c r="AH1591" s="17">
        <v>0</v>
      </c>
      <c r="AJ1591" s="17">
        <v>0</v>
      </c>
      <c r="AL1591" s="17">
        <v>0</v>
      </c>
      <c r="AN1591" s="17">
        <v>0</v>
      </c>
      <c r="AP1591" s="172">
        <v>0</v>
      </c>
      <c r="AR1591" s="17">
        <v>32000</v>
      </c>
      <c r="AT1591" s="17">
        <v>0</v>
      </c>
      <c r="AV1591" s="185">
        <v>0</v>
      </c>
      <c r="AW1591" s="1" t="s">
        <v>5655</v>
      </c>
      <c r="AX1591" s="1" t="str">
        <f t="shared" si="24"/>
        <v>No</v>
      </c>
    </row>
    <row r="1592" spans="1:50" x14ac:dyDescent="0.2">
      <c r="A1592" s="1" t="s">
        <v>5199</v>
      </c>
      <c r="B1592" s="1" t="s">
        <v>5200</v>
      </c>
      <c r="C1592" s="1" t="s">
        <v>31</v>
      </c>
      <c r="E1592" s="177" t="s">
        <v>5201</v>
      </c>
      <c r="F1592" s="1" t="s">
        <v>242</v>
      </c>
      <c r="G1592" s="1" t="s">
        <v>229</v>
      </c>
      <c r="H1592" s="17">
        <v>0</v>
      </c>
      <c r="I1592" s="12">
        <v>25</v>
      </c>
      <c r="J1592" s="1" t="s">
        <v>11</v>
      </c>
      <c r="K1592" s="1" t="s">
        <v>8</v>
      </c>
      <c r="L1592" s="4">
        <v>4</v>
      </c>
      <c r="N1592" s="186">
        <v>0</v>
      </c>
      <c r="P1592" s="14">
        <v>11.039400000000001</v>
      </c>
      <c r="R1592" s="14">
        <v>0</v>
      </c>
      <c r="T1592" s="14">
        <v>3.5472000000000001</v>
      </c>
      <c r="V1592" s="17">
        <v>0</v>
      </c>
      <c r="X1592" s="17">
        <v>0</v>
      </c>
      <c r="Z1592" s="17">
        <v>119181</v>
      </c>
      <c r="AB1592" s="17">
        <v>0</v>
      </c>
      <c r="AD1592" s="17">
        <v>0</v>
      </c>
      <c r="AF1592" s="17">
        <v>10796</v>
      </c>
      <c r="AH1592" s="17">
        <v>0</v>
      </c>
      <c r="AJ1592" s="17">
        <v>0</v>
      </c>
      <c r="AL1592" s="17">
        <v>0</v>
      </c>
      <c r="AN1592" s="17">
        <v>0</v>
      </c>
      <c r="AP1592" s="172">
        <v>0</v>
      </c>
      <c r="AR1592" s="17">
        <v>38296</v>
      </c>
      <c r="AT1592" s="17">
        <v>0</v>
      </c>
      <c r="AV1592" s="185">
        <v>0</v>
      </c>
      <c r="AW1592" s="1" t="s">
        <v>5655</v>
      </c>
      <c r="AX1592" s="1" t="str">
        <f t="shared" si="24"/>
        <v>No</v>
      </c>
    </row>
    <row r="1593" spans="1:50" x14ac:dyDescent="0.2">
      <c r="A1593" s="1" t="s">
        <v>5499</v>
      </c>
      <c r="B1593" s="1" t="s">
        <v>604</v>
      </c>
      <c r="C1593" s="1" t="s">
        <v>56</v>
      </c>
      <c r="D1593" s="174">
        <v>5218</v>
      </c>
      <c r="E1593" s="177">
        <v>50515</v>
      </c>
      <c r="F1593" s="1" t="s">
        <v>17</v>
      </c>
      <c r="G1593" s="1" t="s">
        <v>192</v>
      </c>
      <c r="H1593" s="17">
        <v>2650890</v>
      </c>
      <c r="I1593" s="12">
        <v>25</v>
      </c>
      <c r="J1593" s="1" t="s">
        <v>10</v>
      </c>
      <c r="K1593" s="1" t="s">
        <v>8</v>
      </c>
      <c r="L1593" s="4">
        <v>3</v>
      </c>
      <c r="N1593" s="186">
        <v>0</v>
      </c>
      <c r="P1593" s="14">
        <v>5.4645000000000001</v>
      </c>
      <c r="R1593" s="14">
        <v>3.0491000000000001</v>
      </c>
      <c r="T1593" s="14">
        <v>1.8453999999999999</v>
      </c>
      <c r="V1593" s="17">
        <v>0</v>
      </c>
      <c r="X1593" s="17">
        <v>35634</v>
      </c>
      <c r="Z1593" s="17">
        <v>30257</v>
      </c>
      <c r="AB1593" s="17">
        <v>5377</v>
      </c>
      <c r="AD1593" s="17">
        <v>6602</v>
      </c>
      <c r="AF1593" s="17">
        <v>5537</v>
      </c>
      <c r="AH1593" s="17">
        <v>1065</v>
      </c>
      <c r="AJ1593" s="17">
        <v>0</v>
      </c>
      <c r="AL1593" s="17">
        <v>0</v>
      </c>
      <c r="AN1593" s="17">
        <v>0</v>
      </c>
      <c r="AP1593" s="172">
        <v>0</v>
      </c>
      <c r="AR1593" s="17">
        <v>10218</v>
      </c>
      <c r="AT1593" s="17">
        <v>31156</v>
      </c>
      <c r="AV1593" s="185">
        <v>0</v>
      </c>
      <c r="AW1593" s="1" t="s">
        <v>5655</v>
      </c>
      <c r="AX1593" s="1" t="str">
        <f t="shared" si="24"/>
        <v>No</v>
      </c>
    </row>
    <row r="1594" spans="1:50" x14ac:dyDescent="0.2">
      <c r="A1594" s="1" t="s">
        <v>2165</v>
      </c>
      <c r="B1594" s="1" t="s">
        <v>2166</v>
      </c>
      <c r="C1594" s="1" t="s">
        <v>37</v>
      </c>
      <c r="D1594" s="174" t="s">
        <v>2167</v>
      </c>
      <c r="E1594" s="177" t="s">
        <v>2168</v>
      </c>
      <c r="F1594" s="1" t="s">
        <v>242</v>
      </c>
      <c r="G1594" s="1" t="s">
        <v>229</v>
      </c>
      <c r="H1594" s="17">
        <v>0</v>
      </c>
      <c r="I1594" s="12">
        <v>25</v>
      </c>
      <c r="J1594" s="1" t="s">
        <v>10</v>
      </c>
      <c r="K1594" s="1" t="s">
        <v>8</v>
      </c>
      <c r="L1594" s="4">
        <v>25</v>
      </c>
      <c r="N1594" s="186">
        <v>0</v>
      </c>
      <c r="P1594" s="14">
        <v>16.949200000000001</v>
      </c>
      <c r="R1594" s="14">
        <v>0</v>
      </c>
      <c r="T1594" s="14">
        <v>1.3808</v>
      </c>
      <c r="V1594" s="17">
        <v>0</v>
      </c>
      <c r="X1594" s="17">
        <v>0</v>
      </c>
      <c r="Z1594" s="17">
        <v>584307</v>
      </c>
      <c r="AB1594" s="17">
        <v>0</v>
      </c>
      <c r="AD1594" s="17">
        <v>0</v>
      </c>
      <c r="AF1594" s="17">
        <v>34474</v>
      </c>
      <c r="AH1594" s="17">
        <v>0</v>
      </c>
      <c r="AJ1594" s="17">
        <v>0</v>
      </c>
      <c r="AL1594" s="17">
        <v>0</v>
      </c>
      <c r="AN1594" s="17">
        <v>0</v>
      </c>
      <c r="AP1594" s="172">
        <v>0</v>
      </c>
      <c r="AR1594" s="17">
        <v>47602</v>
      </c>
      <c r="AT1594" s="17">
        <v>0</v>
      </c>
      <c r="AV1594" s="185">
        <v>0</v>
      </c>
      <c r="AW1594" s="1" t="s">
        <v>5655</v>
      </c>
      <c r="AX1594" s="1" t="str">
        <f t="shared" si="24"/>
        <v>No</v>
      </c>
    </row>
    <row r="1595" spans="1:50" x14ac:dyDescent="0.2">
      <c r="A1595" s="1" t="s">
        <v>825</v>
      </c>
      <c r="B1595" s="1" t="s">
        <v>826</v>
      </c>
      <c r="C1595" s="1" t="s">
        <v>55</v>
      </c>
      <c r="D1595" s="174">
        <v>5132</v>
      </c>
      <c r="E1595" s="177">
        <v>50132</v>
      </c>
      <c r="F1595" s="1" t="s">
        <v>196</v>
      </c>
      <c r="G1595" s="1" t="s">
        <v>5273</v>
      </c>
      <c r="H1595" s="17">
        <v>61022</v>
      </c>
      <c r="I1595" s="12">
        <v>25</v>
      </c>
      <c r="J1595" s="1" t="s">
        <v>11</v>
      </c>
      <c r="K1595" s="1" t="s">
        <v>8</v>
      </c>
      <c r="L1595" s="4">
        <v>4</v>
      </c>
      <c r="N1595" s="186">
        <v>0</v>
      </c>
      <c r="P1595" s="14">
        <v>15.9781</v>
      </c>
      <c r="R1595" s="14">
        <v>0</v>
      </c>
      <c r="T1595" s="14">
        <v>5.3429000000000002</v>
      </c>
      <c r="V1595" s="17">
        <v>0</v>
      </c>
      <c r="X1595" s="17">
        <v>0</v>
      </c>
      <c r="Z1595" s="17">
        <v>215768</v>
      </c>
      <c r="AB1595" s="17">
        <v>0</v>
      </c>
      <c r="AD1595" s="17">
        <v>0</v>
      </c>
      <c r="AF1595" s="17">
        <v>13504</v>
      </c>
      <c r="AH1595" s="17">
        <v>0</v>
      </c>
      <c r="AJ1595" s="17">
        <v>0</v>
      </c>
      <c r="AL1595" s="17">
        <v>0</v>
      </c>
      <c r="AN1595" s="17">
        <v>0</v>
      </c>
      <c r="AP1595" s="172">
        <v>0</v>
      </c>
      <c r="AR1595" s="17">
        <v>72150</v>
      </c>
      <c r="AT1595" s="17">
        <v>0</v>
      </c>
      <c r="AV1595" s="185">
        <v>0</v>
      </c>
      <c r="AW1595" s="1" t="s">
        <v>5655</v>
      </c>
      <c r="AX1595" s="1" t="str">
        <f t="shared" si="24"/>
        <v>No</v>
      </c>
    </row>
    <row r="1596" spans="1:50" x14ac:dyDescent="0.2">
      <c r="A1596" s="1" t="s">
        <v>6163</v>
      </c>
      <c r="B1596" s="1" t="s">
        <v>406</v>
      </c>
      <c r="C1596" s="1" t="s">
        <v>62</v>
      </c>
      <c r="D1596" s="174">
        <v>4215</v>
      </c>
      <c r="E1596" s="177">
        <v>40215</v>
      </c>
      <c r="F1596" s="1" t="s">
        <v>194</v>
      </c>
      <c r="G1596" s="1" t="s">
        <v>5273</v>
      </c>
      <c r="H1596" s="17">
        <v>1249442</v>
      </c>
      <c r="I1596" s="12">
        <v>25</v>
      </c>
      <c r="J1596" s="1" t="s">
        <v>10</v>
      </c>
      <c r="K1596" s="1" t="s">
        <v>12</v>
      </c>
      <c r="L1596" s="4">
        <v>1</v>
      </c>
      <c r="N1596" s="186">
        <v>0</v>
      </c>
      <c r="P1596" s="14">
        <v>19.6557</v>
      </c>
      <c r="R1596" s="14">
        <v>0</v>
      </c>
      <c r="T1596" s="14">
        <v>0.92210000000000003</v>
      </c>
      <c r="V1596" s="17">
        <v>0</v>
      </c>
      <c r="X1596" s="17">
        <v>0</v>
      </c>
      <c r="Z1596" s="17">
        <v>9592</v>
      </c>
      <c r="AB1596" s="17">
        <v>0</v>
      </c>
      <c r="AD1596" s="17">
        <v>0</v>
      </c>
      <c r="AF1596" s="17">
        <v>488</v>
      </c>
      <c r="AH1596" s="17">
        <v>0</v>
      </c>
      <c r="AJ1596" s="17">
        <v>0</v>
      </c>
      <c r="AL1596" s="17">
        <v>0</v>
      </c>
      <c r="AN1596" s="17">
        <v>0</v>
      </c>
      <c r="AP1596" s="172">
        <v>0</v>
      </c>
      <c r="AR1596" s="17">
        <v>450</v>
      </c>
      <c r="AT1596" s="17">
        <v>0</v>
      </c>
      <c r="AV1596" s="185">
        <v>0</v>
      </c>
      <c r="AW1596" s="1" t="s">
        <v>5655</v>
      </c>
      <c r="AX1596" s="1" t="str">
        <f t="shared" si="24"/>
        <v>No</v>
      </c>
    </row>
    <row r="1597" spans="1:50" x14ac:dyDescent="0.2">
      <c r="A1597" s="1" t="s">
        <v>5142</v>
      </c>
      <c r="B1597" s="1" t="s">
        <v>5143</v>
      </c>
      <c r="C1597" s="1" t="s">
        <v>6</v>
      </c>
      <c r="D1597" s="174" t="s">
        <v>5144</v>
      </c>
      <c r="E1597" s="177" t="s">
        <v>5145</v>
      </c>
      <c r="F1597" s="1" t="s">
        <v>242</v>
      </c>
      <c r="G1597" s="1" t="s">
        <v>229</v>
      </c>
      <c r="H1597" s="17">
        <v>0</v>
      </c>
      <c r="I1597" s="12">
        <v>25</v>
      </c>
      <c r="J1597" s="1" t="s">
        <v>10</v>
      </c>
      <c r="K1597" s="1" t="s">
        <v>8</v>
      </c>
      <c r="L1597" s="4">
        <v>10</v>
      </c>
      <c r="N1597" s="186">
        <v>0</v>
      </c>
      <c r="P1597" s="14">
        <v>20.428999999999998</v>
      </c>
      <c r="R1597" s="14">
        <v>0</v>
      </c>
      <c r="T1597" s="14">
        <v>2.1709999999999998</v>
      </c>
      <c r="V1597" s="17">
        <v>0</v>
      </c>
      <c r="X1597" s="17">
        <v>0</v>
      </c>
      <c r="Z1597" s="17">
        <v>212850</v>
      </c>
      <c r="AB1597" s="17">
        <v>0</v>
      </c>
      <c r="AD1597" s="17">
        <v>0</v>
      </c>
      <c r="AF1597" s="17">
        <v>10419</v>
      </c>
      <c r="AH1597" s="17">
        <v>0</v>
      </c>
      <c r="AJ1597" s="17">
        <v>0</v>
      </c>
      <c r="AL1597" s="17">
        <v>0</v>
      </c>
      <c r="AN1597" s="17">
        <v>0</v>
      </c>
      <c r="AP1597" s="172">
        <v>0</v>
      </c>
      <c r="AR1597" s="17">
        <v>22620</v>
      </c>
      <c r="AT1597" s="17">
        <v>0</v>
      </c>
      <c r="AV1597" s="185">
        <v>0</v>
      </c>
      <c r="AW1597" s="1" t="s">
        <v>5655</v>
      </c>
      <c r="AX1597" s="1" t="str">
        <f t="shared" si="24"/>
        <v>No</v>
      </c>
    </row>
    <row r="1598" spans="1:50" x14ac:dyDescent="0.2">
      <c r="A1598" s="1" t="s">
        <v>6170</v>
      </c>
      <c r="B1598" s="1" t="s">
        <v>484</v>
      </c>
      <c r="C1598" s="1" t="s">
        <v>63</v>
      </c>
      <c r="D1598" s="174">
        <v>8110</v>
      </c>
      <c r="E1598" s="177">
        <v>80110</v>
      </c>
      <c r="F1598" s="1" t="s">
        <v>196</v>
      </c>
      <c r="G1598" s="1" t="s">
        <v>5273</v>
      </c>
      <c r="H1598" s="17">
        <v>176676</v>
      </c>
      <c r="I1598" s="12">
        <v>25</v>
      </c>
      <c r="J1598" s="1" t="s">
        <v>10</v>
      </c>
      <c r="K1598" s="1" t="s">
        <v>8</v>
      </c>
      <c r="L1598" s="4">
        <v>22</v>
      </c>
      <c r="N1598" s="186">
        <v>0</v>
      </c>
      <c r="P1598" s="14">
        <v>12.0212</v>
      </c>
      <c r="R1598" s="14">
        <v>0</v>
      </c>
      <c r="T1598" s="14">
        <v>1.7457</v>
      </c>
      <c r="V1598" s="17">
        <v>0</v>
      </c>
      <c r="X1598" s="17">
        <v>0</v>
      </c>
      <c r="Z1598" s="17">
        <v>354648</v>
      </c>
      <c r="AB1598" s="17">
        <v>0</v>
      </c>
      <c r="AD1598" s="17">
        <v>0</v>
      </c>
      <c r="AF1598" s="17">
        <v>29502</v>
      </c>
      <c r="AH1598" s="17">
        <v>0</v>
      </c>
      <c r="AJ1598" s="17">
        <v>0</v>
      </c>
      <c r="AL1598" s="17">
        <v>0</v>
      </c>
      <c r="AN1598" s="17">
        <v>0</v>
      </c>
      <c r="AP1598" s="172">
        <v>0</v>
      </c>
      <c r="AR1598" s="17">
        <v>51503</v>
      </c>
      <c r="AT1598" s="17">
        <v>0</v>
      </c>
      <c r="AV1598" s="185">
        <v>0</v>
      </c>
      <c r="AW1598" s="1" t="s">
        <v>5655</v>
      </c>
      <c r="AX1598" s="1" t="str">
        <f t="shared" si="24"/>
        <v>No</v>
      </c>
    </row>
    <row r="1599" spans="1:50" x14ac:dyDescent="0.2">
      <c r="A1599" s="1" t="s">
        <v>6164</v>
      </c>
      <c r="B1599" s="1" t="s">
        <v>406</v>
      </c>
      <c r="C1599" s="1" t="s">
        <v>55</v>
      </c>
      <c r="E1599" s="177">
        <v>50522</v>
      </c>
      <c r="F1599" s="1" t="s">
        <v>196</v>
      </c>
      <c r="G1599" s="1" t="s">
        <v>192</v>
      </c>
      <c r="H1599" s="17">
        <v>51240</v>
      </c>
      <c r="I1599" s="12">
        <v>25</v>
      </c>
      <c r="J1599" s="1" t="s">
        <v>11</v>
      </c>
      <c r="K1599" s="1" t="s">
        <v>8</v>
      </c>
      <c r="L1599" s="4">
        <v>8</v>
      </c>
      <c r="N1599" s="186">
        <v>0</v>
      </c>
      <c r="P1599" s="14">
        <v>11.710100000000001</v>
      </c>
      <c r="R1599" s="14">
        <v>3.0749</v>
      </c>
      <c r="T1599" s="14">
        <v>11.6166</v>
      </c>
      <c r="V1599" s="17">
        <v>279440</v>
      </c>
      <c r="X1599" s="17">
        <v>288445</v>
      </c>
      <c r="Z1599" s="17">
        <v>280468</v>
      </c>
      <c r="AB1599" s="17">
        <v>7977</v>
      </c>
      <c r="AD1599" s="17">
        <v>24498</v>
      </c>
      <c r="AF1599" s="17">
        <v>23951</v>
      </c>
      <c r="AH1599" s="17">
        <v>547</v>
      </c>
      <c r="AJ1599" s="17">
        <v>0</v>
      </c>
      <c r="AL1599" s="17">
        <v>0</v>
      </c>
      <c r="AN1599" s="17">
        <v>0</v>
      </c>
      <c r="AP1599" s="172">
        <v>0</v>
      </c>
      <c r="AR1599" s="17">
        <v>278229</v>
      </c>
      <c r="AT1599" s="17">
        <v>855526</v>
      </c>
      <c r="AV1599" s="185">
        <v>61.3</v>
      </c>
      <c r="AW1599" s="1" t="s">
        <v>5655</v>
      </c>
      <c r="AX1599" s="1" t="str">
        <f t="shared" si="24"/>
        <v>No</v>
      </c>
    </row>
    <row r="1600" spans="1:50" x14ac:dyDescent="0.2">
      <c r="A1600" s="1" t="s">
        <v>5529</v>
      </c>
      <c r="B1600" s="1" t="s">
        <v>839</v>
      </c>
      <c r="C1600" s="1" t="s">
        <v>89</v>
      </c>
      <c r="E1600" s="177" t="s">
        <v>5528</v>
      </c>
      <c r="F1600" s="1" t="s">
        <v>194</v>
      </c>
      <c r="G1600" s="1" t="s">
        <v>229</v>
      </c>
      <c r="H1600" s="17">
        <v>0</v>
      </c>
      <c r="I1600" s="12">
        <v>25</v>
      </c>
      <c r="J1600" s="1" t="s">
        <v>10</v>
      </c>
      <c r="K1600" s="1" t="s">
        <v>12</v>
      </c>
      <c r="L1600" s="4">
        <v>7</v>
      </c>
      <c r="N1600" s="186">
        <v>0</v>
      </c>
      <c r="P1600" s="14">
        <v>17.175799999999999</v>
      </c>
      <c r="R1600" s="14">
        <v>0</v>
      </c>
      <c r="T1600" s="14">
        <v>1.2291000000000001</v>
      </c>
      <c r="V1600" s="17">
        <v>0</v>
      </c>
      <c r="X1600" s="17">
        <v>0</v>
      </c>
      <c r="Z1600" s="17">
        <v>59222</v>
      </c>
      <c r="AB1600" s="17">
        <v>0</v>
      </c>
      <c r="AD1600" s="17">
        <v>0</v>
      </c>
      <c r="AF1600" s="17">
        <v>3448</v>
      </c>
      <c r="AH1600" s="17">
        <v>0</v>
      </c>
      <c r="AJ1600" s="17">
        <v>0</v>
      </c>
      <c r="AL1600" s="17">
        <v>0</v>
      </c>
      <c r="AN1600" s="17">
        <v>0</v>
      </c>
      <c r="AP1600" s="172">
        <v>0</v>
      </c>
      <c r="AR1600" s="17">
        <v>4238</v>
      </c>
      <c r="AT1600" s="17">
        <v>0</v>
      </c>
      <c r="AV1600" s="185">
        <v>0</v>
      </c>
      <c r="AW1600" s="1" t="s">
        <v>5655</v>
      </c>
      <c r="AX1600" s="1" t="str">
        <f t="shared" si="24"/>
        <v>No</v>
      </c>
    </row>
    <row r="1601" spans="1:50" x14ac:dyDescent="0.2">
      <c r="A1601" s="1" t="s">
        <v>4872</v>
      </c>
      <c r="B1601" s="1" t="s">
        <v>4873</v>
      </c>
      <c r="C1601" s="1" t="s">
        <v>72</v>
      </c>
      <c r="D1601" s="174" t="s">
        <v>4874</v>
      </c>
      <c r="E1601" s="177">
        <v>91092</v>
      </c>
      <c r="F1601" s="1" t="s">
        <v>196</v>
      </c>
      <c r="G1601" s="1" t="s">
        <v>192</v>
      </c>
      <c r="H1601" s="17">
        <v>210000</v>
      </c>
      <c r="I1601" s="12">
        <v>25</v>
      </c>
      <c r="J1601" s="1" t="s">
        <v>10</v>
      </c>
      <c r="K1601" s="1" t="s">
        <v>12</v>
      </c>
      <c r="L1601" s="4">
        <v>1</v>
      </c>
      <c r="N1601" s="186">
        <v>0</v>
      </c>
      <c r="P1601" s="14">
        <v>35.365099999999998</v>
      </c>
      <c r="R1601" s="14">
        <v>83.770600000000002</v>
      </c>
      <c r="T1601" s="14">
        <v>2.5952000000000002</v>
      </c>
      <c r="V1601" s="17">
        <v>0</v>
      </c>
      <c r="X1601" s="17">
        <v>5837</v>
      </c>
      <c r="Z1601" s="17">
        <v>4456</v>
      </c>
      <c r="AB1601" s="17">
        <v>1381</v>
      </c>
      <c r="AD1601" s="17">
        <v>246</v>
      </c>
      <c r="AF1601" s="17">
        <v>126</v>
      </c>
      <c r="AH1601" s="17">
        <v>120</v>
      </c>
      <c r="AJ1601" s="17">
        <v>0</v>
      </c>
      <c r="AL1601" s="17">
        <v>0</v>
      </c>
      <c r="AN1601" s="17">
        <v>0</v>
      </c>
      <c r="AP1601" s="172">
        <v>0</v>
      </c>
      <c r="AR1601" s="17">
        <v>327</v>
      </c>
      <c r="AT1601" s="17">
        <v>27393</v>
      </c>
      <c r="AV1601" s="185">
        <v>0</v>
      </c>
      <c r="AW1601" s="1" t="s">
        <v>5655</v>
      </c>
      <c r="AX1601" s="1" t="str">
        <f t="shared" si="24"/>
        <v>No</v>
      </c>
    </row>
    <row r="1602" spans="1:50" x14ac:dyDescent="0.2">
      <c r="A1602" s="1" t="s">
        <v>2141</v>
      </c>
      <c r="B1602" s="1" t="s">
        <v>2142</v>
      </c>
      <c r="C1602" s="1" t="s">
        <v>60</v>
      </c>
      <c r="D1602" s="174" t="s">
        <v>2143</v>
      </c>
      <c r="E1602" s="177" t="s">
        <v>2144</v>
      </c>
      <c r="F1602" s="1" t="s">
        <v>17</v>
      </c>
      <c r="G1602" s="1" t="s">
        <v>229</v>
      </c>
      <c r="H1602" s="17">
        <v>0</v>
      </c>
      <c r="I1602" s="12">
        <v>25</v>
      </c>
      <c r="J1602" s="1" t="s">
        <v>11</v>
      </c>
      <c r="K1602" s="1" t="s">
        <v>8</v>
      </c>
      <c r="L1602" s="4">
        <v>24</v>
      </c>
      <c r="N1602" s="186">
        <v>0</v>
      </c>
      <c r="P1602" s="14">
        <v>10.513</v>
      </c>
      <c r="R1602" s="14">
        <v>0</v>
      </c>
      <c r="T1602" s="14">
        <v>10.9361</v>
      </c>
      <c r="V1602" s="17">
        <v>0</v>
      </c>
      <c r="X1602" s="17">
        <v>0</v>
      </c>
      <c r="Z1602" s="17">
        <v>588232</v>
      </c>
      <c r="AB1602" s="17">
        <v>0</v>
      </c>
      <c r="AD1602" s="17">
        <v>0</v>
      </c>
      <c r="AF1602" s="17">
        <v>55953</v>
      </c>
      <c r="AH1602" s="17">
        <v>0</v>
      </c>
      <c r="AJ1602" s="17">
        <v>0</v>
      </c>
      <c r="AL1602" s="17">
        <v>0</v>
      </c>
      <c r="AN1602" s="17">
        <v>0</v>
      </c>
      <c r="AP1602" s="172">
        <v>0</v>
      </c>
      <c r="AR1602" s="17">
        <v>611905</v>
      </c>
      <c r="AT1602" s="17">
        <v>0</v>
      </c>
      <c r="AV1602" s="185">
        <v>0</v>
      </c>
      <c r="AW1602" s="1" t="s">
        <v>5655</v>
      </c>
      <c r="AX1602" s="1" t="str">
        <f t="shared" ref="AX1602:AX1665" si="25">IF(AW1602&amp;AU1602&amp;AS1602&amp;AQ1602&amp;AO1602&amp;AM1602&amp;AK1602&amp;AI1602&amp;AG1602&amp;AE1602&amp;AC1602&amp;AA1602&amp;Y1602&amp;W1602&amp;U1602&amp;S1602&amp;Q1602&amp;O1602&amp;M1602&lt;&gt;"","Yes","No")</f>
        <v>No</v>
      </c>
    </row>
    <row r="1603" spans="1:50" x14ac:dyDescent="0.2">
      <c r="A1603" s="1" t="s">
        <v>3653</v>
      </c>
      <c r="B1603" s="1" t="s">
        <v>793</v>
      </c>
      <c r="C1603" s="1" t="s">
        <v>51</v>
      </c>
      <c r="D1603" s="174" t="s">
        <v>3654</v>
      </c>
      <c r="E1603" s="177" t="s">
        <v>3655</v>
      </c>
      <c r="F1603" s="1" t="s">
        <v>1252</v>
      </c>
      <c r="G1603" s="1" t="s">
        <v>229</v>
      </c>
      <c r="H1603" s="17">
        <v>0</v>
      </c>
      <c r="I1603" s="12">
        <v>25</v>
      </c>
      <c r="J1603" s="1" t="s">
        <v>10</v>
      </c>
      <c r="K1603" s="1" t="s">
        <v>8</v>
      </c>
      <c r="L1603" s="4">
        <v>25</v>
      </c>
      <c r="N1603" s="186">
        <v>0</v>
      </c>
      <c r="P1603" s="14">
        <v>13.8728</v>
      </c>
      <c r="R1603" s="14">
        <v>0</v>
      </c>
      <c r="T1603" s="14">
        <v>1.2809999999999999</v>
      </c>
      <c r="V1603" s="17">
        <v>0</v>
      </c>
      <c r="X1603" s="17">
        <v>0</v>
      </c>
      <c r="Z1603" s="17">
        <v>485078</v>
      </c>
      <c r="AB1603" s="17">
        <v>0</v>
      </c>
      <c r="AD1603" s="17">
        <v>0</v>
      </c>
      <c r="AF1603" s="17">
        <v>34966</v>
      </c>
      <c r="AH1603" s="17">
        <v>0</v>
      </c>
      <c r="AJ1603" s="17">
        <v>0</v>
      </c>
      <c r="AL1603" s="17">
        <v>0</v>
      </c>
      <c r="AN1603" s="17">
        <v>0</v>
      </c>
      <c r="AP1603" s="172">
        <v>0</v>
      </c>
      <c r="AR1603" s="17">
        <v>44792</v>
      </c>
      <c r="AT1603" s="17">
        <v>0</v>
      </c>
      <c r="AV1603" s="185">
        <v>0</v>
      </c>
      <c r="AW1603" s="1" t="s">
        <v>5655</v>
      </c>
      <c r="AX1603" s="1" t="str">
        <f t="shared" si="25"/>
        <v>No</v>
      </c>
    </row>
    <row r="1604" spans="1:50" x14ac:dyDescent="0.2">
      <c r="A1604" s="1" t="s">
        <v>3733</v>
      </c>
      <c r="B1604" s="1" t="s">
        <v>3734</v>
      </c>
      <c r="C1604" s="1" t="s">
        <v>89</v>
      </c>
      <c r="D1604" s="174" t="s">
        <v>3735</v>
      </c>
      <c r="E1604" s="177" t="s">
        <v>3736</v>
      </c>
      <c r="F1604" s="1" t="s">
        <v>520</v>
      </c>
      <c r="G1604" s="1" t="s">
        <v>229</v>
      </c>
      <c r="H1604" s="17">
        <v>0</v>
      </c>
      <c r="I1604" s="12">
        <v>24</v>
      </c>
      <c r="J1604" s="1" t="s">
        <v>10</v>
      </c>
      <c r="K1604" s="1" t="s">
        <v>8</v>
      </c>
      <c r="L1604" s="4">
        <v>24</v>
      </c>
      <c r="N1604" s="186">
        <v>0</v>
      </c>
      <c r="P1604" s="14">
        <v>21.4526</v>
      </c>
      <c r="R1604" s="14">
        <v>0</v>
      </c>
      <c r="T1604" s="14">
        <v>1.2221</v>
      </c>
      <c r="V1604" s="17">
        <v>0</v>
      </c>
      <c r="X1604" s="17">
        <v>0</v>
      </c>
      <c r="Z1604" s="17">
        <v>325973</v>
      </c>
      <c r="AB1604" s="17">
        <v>0</v>
      </c>
      <c r="AD1604" s="17">
        <v>0</v>
      </c>
      <c r="AF1604" s="17">
        <v>15195</v>
      </c>
      <c r="AH1604" s="17">
        <v>0</v>
      </c>
      <c r="AJ1604" s="17">
        <v>0</v>
      </c>
      <c r="AL1604" s="17">
        <v>0</v>
      </c>
      <c r="AN1604" s="17">
        <v>0</v>
      </c>
      <c r="AP1604" s="172">
        <v>0</v>
      </c>
      <c r="AR1604" s="17">
        <v>18570</v>
      </c>
      <c r="AT1604" s="17">
        <v>0</v>
      </c>
      <c r="AV1604" s="185">
        <v>0</v>
      </c>
      <c r="AW1604" s="1" t="s">
        <v>5655</v>
      </c>
      <c r="AX1604" s="1" t="str">
        <f t="shared" si="25"/>
        <v>No</v>
      </c>
    </row>
    <row r="1605" spans="1:50" x14ac:dyDescent="0.2">
      <c r="A1605" s="1" t="s">
        <v>2772</v>
      </c>
      <c r="B1605" s="1" t="s">
        <v>1251</v>
      </c>
      <c r="C1605" s="1" t="s">
        <v>66</v>
      </c>
      <c r="D1605" s="174" t="s">
        <v>1528</v>
      </c>
      <c r="E1605" s="177" t="s">
        <v>1529</v>
      </c>
      <c r="F1605" s="1" t="s">
        <v>194</v>
      </c>
      <c r="G1605" s="1" t="s">
        <v>229</v>
      </c>
      <c r="H1605" s="17">
        <v>0</v>
      </c>
      <c r="I1605" s="12">
        <v>24</v>
      </c>
      <c r="J1605" s="1" t="s">
        <v>10</v>
      </c>
      <c r="K1605" s="1" t="s">
        <v>12</v>
      </c>
      <c r="L1605" s="4">
        <v>19</v>
      </c>
      <c r="N1605" s="186">
        <v>0</v>
      </c>
      <c r="P1605" s="14">
        <v>12.603400000000001</v>
      </c>
      <c r="R1605" s="14">
        <v>0</v>
      </c>
      <c r="T1605" s="14">
        <v>2.8673000000000002</v>
      </c>
      <c r="V1605" s="17">
        <v>0</v>
      </c>
      <c r="X1605" s="17">
        <v>0</v>
      </c>
      <c r="Z1605" s="17">
        <v>274931</v>
      </c>
      <c r="AB1605" s="17">
        <v>0</v>
      </c>
      <c r="AD1605" s="17">
        <v>0</v>
      </c>
      <c r="AF1605" s="17">
        <v>21814</v>
      </c>
      <c r="AH1605" s="17">
        <v>0</v>
      </c>
      <c r="AJ1605" s="17">
        <v>0</v>
      </c>
      <c r="AL1605" s="17">
        <v>0</v>
      </c>
      <c r="AN1605" s="17">
        <v>0</v>
      </c>
      <c r="AP1605" s="172">
        <v>0</v>
      </c>
      <c r="AR1605" s="17">
        <v>62547</v>
      </c>
      <c r="AT1605" s="17">
        <v>0</v>
      </c>
      <c r="AV1605" s="185">
        <v>0</v>
      </c>
      <c r="AW1605" s="1" t="s">
        <v>5655</v>
      </c>
      <c r="AX1605" s="1" t="str">
        <f t="shared" si="25"/>
        <v>No</v>
      </c>
    </row>
    <row r="1606" spans="1:50" x14ac:dyDescent="0.2">
      <c r="A1606" s="1" t="s">
        <v>2720</v>
      </c>
      <c r="B1606" s="1" t="s">
        <v>359</v>
      </c>
      <c r="C1606" s="1" t="s">
        <v>55</v>
      </c>
      <c r="D1606" s="174" t="s">
        <v>2721</v>
      </c>
      <c r="E1606" s="177" t="s">
        <v>2722</v>
      </c>
      <c r="F1606" s="1" t="s">
        <v>196</v>
      </c>
      <c r="G1606" s="1" t="s">
        <v>229</v>
      </c>
      <c r="H1606" s="17">
        <v>0</v>
      </c>
      <c r="I1606" s="12">
        <v>24</v>
      </c>
      <c r="J1606" s="1" t="s">
        <v>11</v>
      </c>
      <c r="K1606" s="1" t="s">
        <v>8</v>
      </c>
      <c r="L1606" s="4">
        <v>2</v>
      </c>
      <c r="N1606" s="186">
        <v>0</v>
      </c>
      <c r="P1606" s="14">
        <v>29.7805</v>
      </c>
      <c r="R1606" s="14">
        <v>0</v>
      </c>
      <c r="T1606" s="14">
        <v>1.1375999999999999</v>
      </c>
      <c r="V1606" s="17">
        <v>0</v>
      </c>
      <c r="X1606" s="17">
        <v>0</v>
      </c>
      <c r="Z1606" s="17">
        <v>100658</v>
      </c>
      <c r="AB1606" s="17">
        <v>0</v>
      </c>
      <c r="AD1606" s="17">
        <v>0</v>
      </c>
      <c r="AF1606" s="17">
        <v>3380</v>
      </c>
      <c r="AH1606" s="17">
        <v>0</v>
      </c>
      <c r="AJ1606" s="17">
        <v>0</v>
      </c>
      <c r="AL1606" s="17">
        <v>0</v>
      </c>
      <c r="AN1606" s="17">
        <v>0</v>
      </c>
      <c r="AP1606" s="172">
        <v>0</v>
      </c>
      <c r="AR1606" s="17">
        <v>3845</v>
      </c>
      <c r="AT1606" s="17">
        <v>0</v>
      </c>
      <c r="AV1606" s="185">
        <v>0</v>
      </c>
      <c r="AW1606" s="1" t="s">
        <v>5655</v>
      </c>
      <c r="AX1606" s="1" t="str">
        <f t="shared" si="25"/>
        <v>No</v>
      </c>
    </row>
    <row r="1607" spans="1:50" x14ac:dyDescent="0.2">
      <c r="A1607" s="1" t="s">
        <v>6171</v>
      </c>
      <c r="B1607" s="1" t="s">
        <v>365</v>
      </c>
      <c r="C1607" s="1" t="s">
        <v>73</v>
      </c>
      <c r="D1607" s="174">
        <v>2005</v>
      </c>
      <c r="E1607" s="177">
        <v>20005</v>
      </c>
      <c r="F1607" s="1" t="s">
        <v>194</v>
      </c>
      <c r="G1607" s="1" t="s">
        <v>5273</v>
      </c>
      <c r="H1607" s="17">
        <v>67983</v>
      </c>
      <c r="I1607" s="12">
        <v>24</v>
      </c>
      <c r="J1607" s="1" t="s">
        <v>10</v>
      </c>
      <c r="K1607" s="1" t="s">
        <v>12</v>
      </c>
      <c r="L1607" s="4">
        <v>8</v>
      </c>
      <c r="N1607" s="186">
        <v>0</v>
      </c>
      <c r="P1607" s="14">
        <v>12.920299999999999</v>
      </c>
      <c r="R1607" s="14">
        <v>0</v>
      </c>
      <c r="T1607" s="14">
        <v>2.6324999999999998</v>
      </c>
      <c r="V1607" s="17">
        <v>0</v>
      </c>
      <c r="X1607" s="17">
        <v>0</v>
      </c>
      <c r="Z1607" s="17">
        <v>119435</v>
      </c>
      <c r="AB1607" s="17">
        <v>0</v>
      </c>
      <c r="AD1607" s="17">
        <v>0</v>
      </c>
      <c r="AF1607" s="17">
        <v>9244</v>
      </c>
      <c r="AH1607" s="17">
        <v>0</v>
      </c>
      <c r="AJ1607" s="17">
        <v>0</v>
      </c>
      <c r="AL1607" s="17">
        <v>0</v>
      </c>
      <c r="AN1607" s="17">
        <v>0</v>
      </c>
      <c r="AP1607" s="172">
        <v>0</v>
      </c>
      <c r="AR1607" s="17">
        <v>24335</v>
      </c>
      <c r="AT1607" s="17">
        <v>0</v>
      </c>
      <c r="AV1607" s="185">
        <v>0</v>
      </c>
      <c r="AW1607" s="1" t="s">
        <v>5655</v>
      </c>
      <c r="AX1607" s="1" t="str">
        <f t="shared" si="25"/>
        <v>No</v>
      </c>
    </row>
    <row r="1608" spans="1:50" x14ac:dyDescent="0.2">
      <c r="A1608" s="1" t="s">
        <v>1656</v>
      </c>
      <c r="B1608" s="1" t="s">
        <v>1657</v>
      </c>
      <c r="C1608" s="1" t="s">
        <v>99</v>
      </c>
      <c r="D1608" s="174" t="s">
        <v>1658</v>
      </c>
      <c r="E1608" s="177" t="s">
        <v>1659</v>
      </c>
      <c r="F1608" s="1" t="s">
        <v>194</v>
      </c>
      <c r="G1608" s="1" t="s">
        <v>229</v>
      </c>
      <c r="H1608" s="17">
        <v>0</v>
      </c>
      <c r="I1608" s="12">
        <v>24</v>
      </c>
      <c r="J1608" s="1" t="s">
        <v>11</v>
      </c>
      <c r="K1608" s="1" t="s">
        <v>8</v>
      </c>
      <c r="L1608" s="4">
        <v>11</v>
      </c>
      <c r="N1608" s="186">
        <v>0</v>
      </c>
      <c r="P1608" s="14">
        <v>18.627800000000001</v>
      </c>
      <c r="R1608" s="14">
        <v>0</v>
      </c>
      <c r="T1608" s="14">
        <v>9.0429999999999993</v>
      </c>
      <c r="V1608" s="17">
        <v>0</v>
      </c>
      <c r="X1608" s="17">
        <v>0</v>
      </c>
      <c r="Z1608" s="17">
        <v>411992</v>
      </c>
      <c r="AB1608" s="17">
        <v>0</v>
      </c>
      <c r="AD1608" s="17">
        <v>0</v>
      </c>
      <c r="AF1608" s="17">
        <v>22117</v>
      </c>
      <c r="AH1608" s="17">
        <v>0</v>
      </c>
      <c r="AJ1608" s="17">
        <v>0</v>
      </c>
      <c r="AL1608" s="17">
        <v>0</v>
      </c>
      <c r="AN1608" s="17">
        <v>0</v>
      </c>
      <c r="AP1608" s="172">
        <v>0</v>
      </c>
      <c r="AR1608" s="17">
        <v>200005</v>
      </c>
      <c r="AT1608" s="17">
        <v>0</v>
      </c>
      <c r="AV1608" s="185">
        <v>0</v>
      </c>
      <c r="AW1608" s="1" t="s">
        <v>5655</v>
      </c>
      <c r="AX1608" s="1" t="str">
        <f t="shared" si="25"/>
        <v>No</v>
      </c>
    </row>
    <row r="1609" spans="1:50" x14ac:dyDescent="0.2">
      <c r="A1609" s="1" t="s">
        <v>6172</v>
      </c>
      <c r="B1609" s="1" t="s">
        <v>727</v>
      </c>
      <c r="C1609" s="1" t="s">
        <v>20</v>
      </c>
      <c r="D1609" s="174">
        <v>9168</v>
      </c>
      <c r="E1609" s="177">
        <v>90168</v>
      </c>
      <c r="F1609" s="1" t="s">
        <v>194</v>
      </c>
      <c r="G1609" s="1" t="s">
        <v>5273</v>
      </c>
      <c r="H1609" s="17">
        <v>1723634</v>
      </c>
      <c r="I1609" s="12">
        <v>24</v>
      </c>
      <c r="J1609" s="1" t="s">
        <v>10</v>
      </c>
      <c r="K1609" s="1" t="s">
        <v>12</v>
      </c>
      <c r="L1609" s="4">
        <v>6</v>
      </c>
      <c r="N1609" s="186">
        <v>0</v>
      </c>
      <c r="P1609" s="14">
        <v>11.840299999999999</v>
      </c>
      <c r="R1609" s="14">
        <v>0</v>
      </c>
      <c r="T1609" s="14">
        <v>2.4279000000000002</v>
      </c>
      <c r="V1609" s="17">
        <v>0</v>
      </c>
      <c r="X1609" s="17">
        <v>0</v>
      </c>
      <c r="Z1609" s="17">
        <v>140367</v>
      </c>
      <c r="AB1609" s="17">
        <v>0</v>
      </c>
      <c r="AD1609" s="17">
        <v>0</v>
      </c>
      <c r="AF1609" s="17">
        <v>11855</v>
      </c>
      <c r="AH1609" s="17">
        <v>0</v>
      </c>
      <c r="AJ1609" s="17">
        <v>0</v>
      </c>
      <c r="AL1609" s="17">
        <v>0</v>
      </c>
      <c r="AN1609" s="17">
        <v>0</v>
      </c>
      <c r="AP1609" s="172">
        <v>0</v>
      </c>
      <c r="AR1609" s="17">
        <v>28783</v>
      </c>
      <c r="AT1609" s="17">
        <v>0</v>
      </c>
      <c r="AV1609" s="185">
        <v>0</v>
      </c>
      <c r="AW1609" s="1" t="s">
        <v>5655</v>
      </c>
      <c r="AX1609" s="1" t="str">
        <f t="shared" si="25"/>
        <v>No</v>
      </c>
    </row>
    <row r="1610" spans="1:50" x14ac:dyDescent="0.2">
      <c r="A1610" s="1" t="s">
        <v>2966</v>
      </c>
      <c r="B1610" s="1" t="s">
        <v>2967</v>
      </c>
      <c r="C1610" s="1" t="s">
        <v>56</v>
      </c>
      <c r="D1610" s="174" t="s">
        <v>2968</v>
      </c>
      <c r="E1610" s="177" t="s">
        <v>2969</v>
      </c>
      <c r="F1610" s="1" t="s">
        <v>196</v>
      </c>
      <c r="G1610" s="1" t="s">
        <v>229</v>
      </c>
      <c r="H1610" s="17">
        <v>0</v>
      </c>
      <c r="I1610" s="12">
        <v>24</v>
      </c>
      <c r="J1610" s="1" t="s">
        <v>10</v>
      </c>
      <c r="K1610" s="1" t="s">
        <v>8</v>
      </c>
      <c r="L1610" s="4">
        <v>19</v>
      </c>
      <c r="N1610" s="186">
        <v>0</v>
      </c>
      <c r="P1610" s="14">
        <v>11.832599999999999</v>
      </c>
      <c r="R1610" s="14">
        <v>0</v>
      </c>
      <c r="T1610" s="14">
        <v>5.3837000000000002</v>
      </c>
      <c r="V1610" s="17">
        <v>0</v>
      </c>
      <c r="X1610" s="17">
        <v>0</v>
      </c>
      <c r="Z1610" s="17">
        <v>362881</v>
      </c>
      <c r="AB1610" s="17">
        <v>0</v>
      </c>
      <c r="AD1610" s="17">
        <v>0</v>
      </c>
      <c r="AF1610" s="17">
        <v>30668</v>
      </c>
      <c r="AH1610" s="17">
        <v>0</v>
      </c>
      <c r="AJ1610" s="17">
        <v>0</v>
      </c>
      <c r="AL1610" s="17">
        <v>0</v>
      </c>
      <c r="AN1610" s="17">
        <v>0</v>
      </c>
      <c r="AP1610" s="172">
        <v>0</v>
      </c>
      <c r="AR1610" s="17">
        <v>165108</v>
      </c>
      <c r="AT1610" s="17">
        <v>0</v>
      </c>
      <c r="AV1610" s="185">
        <v>0</v>
      </c>
      <c r="AW1610" s="1" t="s">
        <v>5655</v>
      </c>
      <c r="AX1610" s="1" t="str">
        <f t="shared" si="25"/>
        <v>No</v>
      </c>
    </row>
    <row r="1611" spans="1:50" x14ac:dyDescent="0.2">
      <c r="A1611" s="1" t="s">
        <v>6177</v>
      </c>
      <c r="B1611" s="1" t="s">
        <v>1340</v>
      </c>
      <c r="C1611" s="1" t="s">
        <v>66</v>
      </c>
      <c r="D1611" s="174">
        <v>2210</v>
      </c>
      <c r="E1611" s="177">
        <v>20210</v>
      </c>
      <c r="F1611" s="1" t="s">
        <v>194</v>
      </c>
      <c r="G1611" s="1" t="s">
        <v>5273</v>
      </c>
      <c r="H1611" s="17">
        <v>18351295</v>
      </c>
      <c r="I1611" s="12">
        <v>24</v>
      </c>
      <c r="J1611" s="1" t="s">
        <v>10</v>
      </c>
      <c r="K1611" s="1" t="s">
        <v>8</v>
      </c>
      <c r="L1611" s="4">
        <v>24</v>
      </c>
      <c r="N1611" s="186">
        <v>0</v>
      </c>
      <c r="P1611" s="14">
        <v>14.791600000000001</v>
      </c>
      <c r="R1611" s="14">
        <v>0</v>
      </c>
      <c r="T1611" s="14">
        <v>1.5</v>
      </c>
      <c r="V1611" s="17">
        <v>0</v>
      </c>
      <c r="X1611" s="17">
        <v>0</v>
      </c>
      <c r="Z1611" s="17">
        <v>513341</v>
      </c>
      <c r="AB1611" s="17">
        <v>0</v>
      </c>
      <c r="AD1611" s="17">
        <v>0</v>
      </c>
      <c r="AF1611" s="17">
        <v>34705</v>
      </c>
      <c r="AH1611" s="17">
        <v>0</v>
      </c>
      <c r="AJ1611" s="17">
        <v>0</v>
      </c>
      <c r="AL1611" s="17">
        <v>0</v>
      </c>
      <c r="AN1611" s="17">
        <v>0</v>
      </c>
      <c r="AP1611" s="172">
        <v>0</v>
      </c>
      <c r="AR1611" s="17">
        <v>52057</v>
      </c>
      <c r="AT1611" s="17">
        <v>0</v>
      </c>
      <c r="AV1611" s="185">
        <v>0</v>
      </c>
      <c r="AW1611" s="1" t="s">
        <v>5655</v>
      </c>
      <c r="AX1611" s="1" t="str">
        <f t="shared" si="25"/>
        <v>No</v>
      </c>
    </row>
    <row r="1612" spans="1:50" x14ac:dyDescent="0.2">
      <c r="A1612" s="1" t="s">
        <v>1089</v>
      </c>
      <c r="B1612" s="1" t="s">
        <v>1090</v>
      </c>
      <c r="C1612" s="1" t="s">
        <v>55</v>
      </c>
      <c r="D1612" s="174">
        <v>5184</v>
      </c>
      <c r="E1612" s="177">
        <v>50184</v>
      </c>
      <c r="F1612" s="1" t="s">
        <v>196</v>
      </c>
      <c r="G1612" s="1" t="s">
        <v>192</v>
      </c>
      <c r="H1612" s="17">
        <v>99941</v>
      </c>
      <c r="I1612" s="12">
        <v>24</v>
      </c>
      <c r="J1612" s="1" t="s">
        <v>11</v>
      </c>
      <c r="K1612" s="1" t="s">
        <v>8</v>
      </c>
      <c r="L1612" s="4">
        <v>9</v>
      </c>
      <c r="N1612" s="186">
        <v>0</v>
      </c>
      <c r="P1612" s="14">
        <v>12.506600000000001</v>
      </c>
      <c r="R1612" s="14">
        <v>3.94</v>
      </c>
      <c r="T1612" s="14">
        <v>10.1205</v>
      </c>
      <c r="V1612" s="17">
        <v>423550</v>
      </c>
      <c r="X1612" s="17">
        <v>438075</v>
      </c>
      <c r="Z1612" s="17">
        <v>422022</v>
      </c>
      <c r="AB1612" s="17">
        <v>16053</v>
      </c>
      <c r="AD1612" s="17">
        <v>34647</v>
      </c>
      <c r="AF1612" s="17">
        <v>33744</v>
      </c>
      <c r="AH1612" s="17">
        <v>903</v>
      </c>
      <c r="AJ1612" s="17">
        <v>0</v>
      </c>
      <c r="AL1612" s="17">
        <v>0</v>
      </c>
      <c r="AN1612" s="17">
        <v>0</v>
      </c>
      <c r="AP1612" s="172">
        <v>0</v>
      </c>
      <c r="AR1612" s="17">
        <v>341507</v>
      </c>
      <c r="AT1612" s="17">
        <v>1345538</v>
      </c>
      <c r="AV1612" s="185">
        <v>140.80000000000001</v>
      </c>
      <c r="AW1612" s="1" t="s">
        <v>5655</v>
      </c>
      <c r="AX1612" s="1" t="str">
        <f t="shared" si="25"/>
        <v>No</v>
      </c>
    </row>
    <row r="1613" spans="1:50" x14ac:dyDescent="0.2">
      <c r="A1613" s="1" t="s">
        <v>6173</v>
      </c>
      <c r="B1613" s="1" t="s">
        <v>249</v>
      </c>
      <c r="C1613" s="1" t="s">
        <v>99</v>
      </c>
      <c r="D1613" s="174">
        <v>3089</v>
      </c>
      <c r="E1613" s="177">
        <v>30089</v>
      </c>
      <c r="F1613" s="1" t="s">
        <v>196</v>
      </c>
      <c r="G1613" s="1" t="s">
        <v>5273</v>
      </c>
      <c r="H1613" s="17">
        <v>70350</v>
      </c>
      <c r="I1613" s="12">
        <v>24</v>
      </c>
      <c r="J1613" s="1" t="s">
        <v>10</v>
      </c>
      <c r="K1613" s="1" t="s">
        <v>8</v>
      </c>
      <c r="L1613" s="4">
        <v>1</v>
      </c>
      <c r="N1613" s="186">
        <v>0</v>
      </c>
      <c r="P1613" s="14">
        <v>16.6432</v>
      </c>
      <c r="R1613" s="14">
        <v>0</v>
      </c>
      <c r="T1613" s="14">
        <v>2.7088999999999999</v>
      </c>
      <c r="V1613" s="17">
        <v>0</v>
      </c>
      <c r="X1613" s="17">
        <v>0</v>
      </c>
      <c r="Z1613" s="17">
        <v>14180</v>
      </c>
      <c r="AB1613" s="17">
        <v>0</v>
      </c>
      <c r="AD1613" s="17">
        <v>0</v>
      </c>
      <c r="AF1613" s="17">
        <v>852</v>
      </c>
      <c r="AH1613" s="17">
        <v>0</v>
      </c>
      <c r="AJ1613" s="17">
        <v>0</v>
      </c>
      <c r="AL1613" s="17">
        <v>0</v>
      </c>
      <c r="AN1613" s="17">
        <v>0</v>
      </c>
      <c r="AP1613" s="172">
        <v>0</v>
      </c>
      <c r="AR1613" s="17">
        <v>2308</v>
      </c>
      <c r="AT1613" s="17">
        <v>0</v>
      </c>
      <c r="AV1613" s="185">
        <v>0</v>
      </c>
      <c r="AW1613" s="1" t="s">
        <v>5655</v>
      </c>
      <c r="AX1613" s="1" t="str">
        <f t="shared" si="25"/>
        <v>No</v>
      </c>
    </row>
    <row r="1614" spans="1:50" x14ac:dyDescent="0.2">
      <c r="A1614" s="1" t="s">
        <v>6176</v>
      </c>
      <c r="B1614" s="1" t="s">
        <v>277</v>
      </c>
      <c r="C1614" s="1" t="s">
        <v>89</v>
      </c>
      <c r="D1614" s="174">
        <v>6001</v>
      </c>
      <c r="E1614" s="177">
        <v>60001</v>
      </c>
      <c r="F1614" s="1" t="s">
        <v>194</v>
      </c>
      <c r="G1614" s="1" t="s">
        <v>5273</v>
      </c>
      <c r="H1614" s="17">
        <v>196651</v>
      </c>
      <c r="I1614" s="12">
        <v>24</v>
      </c>
      <c r="J1614" s="1" t="s">
        <v>10</v>
      </c>
      <c r="K1614" s="1" t="s">
        <v>8</v>
      </c>
      <c r="L1614" s="4">
        <v>8</v>
      </c>
      <c r="N1614" s="186">
        <v>0</v>
      </c>
      <c r="P1614" s="14">
        <v>16.222999999999999</v>
      </c>
      <c r="R1614" s="14">
        <v>0</v>
      </c>
      <c r="T1614" s="14">
        <v>2.2694999999999999</v>
      </c>
      <c r="V1614" s="17">
        <v>0</v>
      </c>
      <c r="X1614" s="17">
        <v>0</v>
      </c>
      <c r="Z1614" s="17">
        <v>386870</v>
      </c>
      <c r="AB1614" s="17">
        <v>0</v>
      </c>
      <c r="AD1614" s="17">
        <v>0</v>
      </c>
      <c r="AF1614" s="17">
        <v>23847</v>
      </c>
      <c r="AH1614" s="17">
        <v>0</v>
      </c>
      <c r="AJ1614" s="17">
        <v>0</v>
      </c>
      <c r="AL1614" s="17">
        <v>0</v>
      </c>
      <c r="AN1614" s="17">
        <v>0</v>
      </c>
      <c r="AP1614" s="172">
        <v>0</v>
      </c>
      <c r="AR1614" s="17">
        <v>54121</v>
      </c>
      <c r="AT1614" s="17">
        <v>0</v>
      </c>
      <c r="AV1614" s="185">
        <v>0</v>
      </c>
      <c r="AW1614" s="1" t="s">
        <v>5655</v>
      </c>
      <c r="AX1614" s="1" t="str">
        <f t="shared" si="25"/>
        <v>No</v>
      </c>
    </row>
    <row r="1615" spans="1:50" x14ac:dyDescent="0.2">
      <c r="A1615" s="1" t="s">
        <v>4566</v>
      </c>
      <c r="B1615" s="1" t="s">
        <v>4567</v>
      </c>
      <c r="C1615" s="1" t="s">
        <v>61</v>
      </c>
      <c r="D1615" s="174" t="s">
        <v>4568</v>
      </c>
      <c r="E1615" s="177" t="s">
        <v>4569</v>
      </c>
      <c r="F1615" s="1" t="s">
        <v>242</v>
      </c>
      <c r="G1615" s="1" t="s">
        <v>229</v>
      </c>
      <c r="H1615" s="17">
        <v>0</v>
      </c>
      <c r="I1615" s="12">
        <v>24</v>
      </c>
      <c r="J1615" s="1" t="s">
        <v>11</v>
      </c>
      <c r="K1615" s="1" t="s">
        <v>8</v>
      </c>
      <c r="L1615" s="4">
        <v>15</v>
      </c>
      <c r="N1615" s="186">
        <v>0</v>
      </c>
      <c r="P1615" s="14">
        <v>17.195900000000002</v>
      </c>
      <c r="R1615" s="14">
        <v>0</v>
      </c>
      <c r="T1615" s="14">
        <v>12.051500000000001</v>
      </c>
      <c r="V1615" s="17">
        <v>0</v>
      </c>
      <c r="X1615" s="17">
        <v>0</v>
      </c>
      <c r="Z1615" s="17">
        <v>318400</v>
      </c>
      <c r="AB1615" s="17">
        <v>0</v>
      </c>
      <c r="AD1615" s="17">
        <v>0</v>
      </c>
      <c r="AF1615" s="17">
        <v>18516</v>
      </c>
      <c r="AH1615" s="17">
        <v>0</v>
      </c>
      <c r="AJ1615" s="17">
        <v>0</v>
      </c>
      <c r="AL1615" s="17">
        <v>0</v>
      </c>
      <c r="AN1615" s="17">
        <v>0</v>
      </c>
      <c r="AP1615" s="172">
        <v>0</v>
      </c>
      <c r="AR1615" s="17">
        <v>223146</v>
      </c>
      <c r="AT1615" s="17">
        <v>0</v>
      </c>
      <c r="AV1615" s="185">
        <v>0</v>
      </c>
      <c r="AW1615" s="1" t="s">
        <v>5655</v>
      </c>
      <c r="AX1615" s="1" t="str">
        <f t="shared" si="25"/>
        <v>No</v>
      </c>
    </row>
    <row r="1616" spans="1:50" x14ac:dyDescent="0.2">
      <c r="A1616" s="1" t="s">
        <v>912</v>
      </c>
      <c r="B1616" s="1" t="s">
        <v>913</v>
      </c>
      <c r="C1616" s="1" t="s">
        <v>81</v>
      </c>
      <c r="D1616" s="174">
        <v>3095</v>
      </c>
      <c r="E1616" s="177">
        <v>30095</v>
      </c>
      <c r="F1616" s="1" t="s">
        <v>196</v>
      </c>
      <c r="G1616" s="1" t="s">
        <v>192</v>
      </c>
      <c r="H1616" s="17">
        <v>77086</v>
      </c>
      <c r="I1616" s="12">
        <v>24</v>
      </c>
      <c r="J1616" s="1" t="s">
        <v>11</v>
      </c>
      <c r="K1616" s="1" t="s">
        <v>8</v>
      </c>
      <c r="L1616" s="4">
        <v>8</v>
      </c>
      <c r="N1616" s="186">
        <v>0</v>
      </c>
      <c r="P1616" s="14">
        <v>15.092000000000001</v>
      </c>
      <c r="R1616" s="14">
        <v>4.96</v>
      </c>
      <c r="T1616" s="14">
        <v>11.840999999999999</v>
      </c>
      <c r="V1616" s="17">
        <v>371609</v>
      </c>
      <c r="X1616" s="17">
        <v>364381</v>
      </c>
      <c r="Z1616" s="17">
        <v>364381</v>
      </c>
      <c r="AB1616" s="17">
        <v>0</v>
      </c>
      <c r="AD1616" s="17">
        <v>24144</v>
      </c>
      <c r="AF1616" s="17">
        <v>24144</v>
      </c>
      <c r="AH1616" s="17">
        <v>0</v>
      </c>
      <c r="AJ1616" s="17">
        <v>0</v>
      </c>
      <c r="AL1616" s="17">
        <v>0</v>
      </c>
      <c r="AN1616" s="17">
        <v>0</v>
      </c>
      <c r="AP1616" s="172">
        <v>0</v>
      </c>
      <c r="AR1616" s="17">
        <v>285890</v>
      </c>
      <c r="AT1616" s="17">
        <v>1418014</v>
      </c>
      <c r="AV1616" s="185">
        <v>151.19999999999999</v>
      </c>
      <c r="AW1616" s="1" t="s">
        <v>5655</v>
      </c>
      <c r="AX1616" s="1" t="str">
        <f t="shared" si="25"/>
        <v>No</v>
      </c>
    </row>
    <row r="1617" spans="1:50" x14ac:dyDescent="0.2">
      <c r="A1617" s="1" t="s">
        <v>5678</v>
      </c>
      <c r="B1617" s="1" t="s">
        <v>1571</v>
      </c>
      <c r="C1617" s="1" t="s">
        <v>66</v>
      </c>
      <c r="D1617" s="174" t="s">
        <v>1572</v>
      </c>
      <c r="E1617" s="177" t="s">
        <v>1573</v>
      </c>
      <c r="F1617" s="1" t="s">
        <v>194</v>
      </c>
      <c r="G1617" s="1" t="s">
        <v>229</v>
      </c>
      <c r="H1617" s="17">
        <v>0</v>
      </c>
      <c r="I1617" s="12">
        <v>24</v>
      </c>
      <c r="J1617" s="1" t="s">
        <v>11</v>
      </c>
      <c r="K1617" s="1" t="s">
        <v>8</v>
      </c>
      <c r="L1617" s="4">
        <v>3</v>
      </c>
      <c r="N1617" s="186">
        <v>0</v>
      </c>
      <c r="P1617" s="14">
        <v>19.227799999999998</v>
      </c>
      <c r="R1617" s="14">
        <v>0</v>
      </c>
      <c r="T1617" s="14">
        <v>4.8234000000000004</v>
      </c>
      <c r="V1617" s="17">
        <v>0</v>
      </c>
      <c r="X1617" s="17">
        <v>0</v>
      </c>
      <c r="Z1617" s="17">
        <v>200046</v>
      </c>
      <c r="AB1617" s="17">
        <v>0</v>
      </c>
      <c r="AD1617" s="17">
        <v>0</v>
      </c>
      <c r="AF1617" s="17">
        <v>10404</v>
      </c>
      <c r="AH1617" s="17">
        <v>0</v>
      </c>
      <c r="AJ1617" s="17">
        <v>0</v>
      </c>
      <c r="AL1617" s="17">
        <v>0</v>
      </c>
      <c r="AN1617" s="17">
        <v>0</v>
      </c>
      <c r="AP1617" s="172">
        <v>0</v>
      </c>
      <c r="AR1617" s="17">
        <v>50183</v>
      </c>
      <c r="AT1617" s="17">
        <v>0</v>
      </c>
      <c r="AV1617" s="185">
        <v>0</v>
      </c>
      <c r="AW1617" s="1" t="s">
        <v>5655</v>
      </c>
      <c r="AX1617" s="1" t="str">
        <f t="shared" si="25"/>
        <v>No</v>
      </c>
    </row>
    <row r="1618" spans="1:50" x14ac:dyDescent="0.2">
      <c r="A1618" s="1" t="s">
        <v>2852</v>
      </c>
      <c r="B1618" s="1" t="s">
        <v>2853</v>
      </c>
      <c r="C1618" s="1" t="s">
        <v>55</v>
      </c>
      <c r="D1618" s="174" t="s">
        <v>2854</v>
      </c>
      <c r="E1618" s="177" t="s">
        <v>2855</v>
      </c>
      <c r="F1618" s="1" t="s">
        <v>196</v>
      </c>
      <c r="G1618" s="1" t="s">
        <v>229</v>
      </c>
      <c r="H1618" s="17">
        <v>0</v>
      </c>
      <c r="I1618" s="12">
        <v>24</v>
      </c>
      <c r="J1618" s="1" t="s">
        <v>10</v>
      </c>
      <c r="K1618" s="1" t="s">
        <v>8</v>
      </c>
      <c r="L1618" s="4">
        <v>24</v>
      </c>
      <c r="N1618" s="186">
        <v>0</v>
      </c>
      <c r="P1618" s="14">
        <v>17.834199999999999</v>
      </c>
      <c r="R1618" s="14">
        <v>0</v>
      </c>
      <c r="T1618" s="14">
        <v>1.6297999999999999</v>
      </c>
      <c r="V1618" s="17">
        <v>0</v>
      </c>
      <c r="X1618" s="17">
        <v>0</v>
      </c>
      <c r="Z1618" s="17">
        <v>574868</v>
      </c>
      <c r="AB1618" s="17">
        <v>0</v>
      </c>
      <c r="AD1618" s="17">
        <v>0</v>
      </c>
      <c r="AF1618" s="17">
        <v>32234</v>
      </c>
      <c r="AH1618" s="17">
        <v>0</v>
      </c>
      <c r="AJ1618" s="17">
        <v>0</v>
      </c>
      <c r="AL1618" s="17">
        <v>0</v>
      </c>
      <c r="AN1618" s="17">
        <v>0</v>
      </c>
      <c r="AP1618" s="172">
        <v>0</v>
      </c>
      <c r="AR1618" s="17">
        <v>52534</v>
      </c>
      <c r="AT1618" s="17">
        <v>0</v>
      </c>
      <c r="AV1618" s="185">
        <v>0</v>
      </c>
      <c r="AW1618" s="1" t="s">
        <v>5655</v>
      </c>
      <c r="AX1618" s="1" t="str">
        <f t="shared" si="25"/>
        <v>No</v>
      </c>
    </row>
    <row r="1619" spans="1:50" x14ac:dyDescent="0.2">
      <c r="A1619" s="1" t="s">
        <v>308</v>
      </c>
      <c r="B1619" s="1" t="s">
        <v>309</v>
      </c>
      <c r="C1619" s="1" t="s">
        <v>63</v>
      </c>
      <c r="D1619" s="174">
        <v>8019</v>
      </c>
      <c r="E1619" s="177">
        <v>80019</v>
      </c>
      <c r="F1619" s="1" t="s">
        <v>196</v>
      </c>
      <c r="G1619" s="1" t="s">
        <v>5273</v>
      </c>
      <c r="H1619" s="17">
        <v>81955</v>
      </c>
      <c r="I1619" s="12">
        <v>24</v>
      </c>
      <c r="J1619" s="1" t="s">
        <v>11</v>
      </c>
      <c r="K1619" s="1" t="s">
        <v>12</v>
      </c>
      <c r="L1619" s="4">
        <v>6</v>
      </c>
      <c r="N1619" s="186">
        <v>0</v>
      </c>
      <c r="P1619" s="14">
        <v>16.797999999999998</v>
      </c>
      <c r="R1619" s="14">
        <v>0</v>
      </c>
      <c r="T1619" s="14">
        <v>5.0221</v>
      </c>
      <c r="V1619" s="17">
        <v>0</v>
      </c>
      <c r="X1619" s="17">
        <v>0</v>
      </c>
      <c r="Z1619" s="17">
        <v>358470</v>
      </c>
      <c r="AB1619" s="17">
        <v>0</v>
      </c>
      <c r="AD1619" s="17">
        <v>0</v>
      </c>
      <c r="AF1619" s="17">
        <v>21340</v>
      </c>
      <c r="AH1619" s="17">
        <v>0</v>
      </c>
      <c r="AJ1619" s="17">
        <v>0</v>
      </c>
      <c r="AL1619" s="17">
        <v>0</v>
      </c>
      <c r="AN1619" s="17">
        <v>0</v>
      </c>
      <c r="AP1619" s="172">
        <v>0</v>
      </c>
      <c r="AR1619" s="17">
        <v>107172</v>
      </c>
      <c r="AT1619" s="17">
        <v>0</v>
      </c>
      <c r="AV1619" s="185">
        <v>0</v>
      </c>
      <c r="AW1619" s="1" t="s">
        <v>5655</v>
      </c>
      <c r="AX1619" s="1" t="str">
        <f t="shared" si="25"/>
        <v>No</v>
      </c>
    </row>
    <row r="1620" spans="1:50" x14ac:dyDescent="0.2">
      <c r="A1620" s="1" t="s">
        <v>3656</v>
      </c>
      <c r="B1620" s="1" t="s">
        <v>3657</v>
      </c>
      <c r="C1620" s="1" t="s">
        <v>79</v>
      </c>
      <c r="D1620" s="174" t="s">
        <v>3658</v>
      </c>
      <c r="E1620" s="177" t="s">
        <v>3659</v>
      </c>
      <c r="F1620" s="1" t="s">
        <v>242</v>
      </c>
      <c r="G1620" s="1" t="s">
        <v>229</v>
      </c>
      <c r="H1620" s="17">
        <v>0</v>
      </c>
      <c r="I1620" s="12">
        <v>24</v>
      </c>
      <c r="J1620" s="1" t="s">
        <v>10</v>
      </c>
      <c r="K1620" s="1" t="s">
        <v>8</v>
      </c>
      <c r="L1620" s="4">
        <v>24</v>
      </c>
      <c r="N1620" s="186">
        <v>0</v>
      </c>
      <c r="P1620" s="14">
        <v>17.9175</v>
      </c>
      <c r="R1620" s="14">
        <v>0</v>
      </c>
      <c r="T1620" s="14">
        <v>2.4799000000000002</v>
      </c>
      <c r="V1620" s="17">
        <v>0</v>
      </c>
      <c r="X1620" s="17">
        <v>0</v>
      </c>
      <c r="Z1620" s="17">
        <v>488807</v>
      </c>
      <c r="AB1620" s="17">
        <v>0</v>
      </c>
      <c r="AD1620" s="17">
        <v>0</v>
      </c>
      <c r="AF1620" s="17">
        <v>27281</v>
      </c>
      <c r="AH1620" s="17">
        <v>0</v>
      </c>
      <c r="AJ1620" s="17">
        <v>0</v>
      </c>
      <c r="AL1620" s="17">
        <v>0</v>
      </c>
      <c r="AN1620" s="17">
        <v>0</v>
      </c>
      <c r="AP1620" s="172">
        <v>0</v>
      </c>
      <c r="AR1620" s="17">
        <v>67653</v>
      </c>
      <c r="AT1620" s="17">
        <v>0</v>
      </c>
      <c r="AV1620" s="185">
        <v>0</v>
      </c>
      <c r="AW1620" s="1" t="s">
        <v>5655</v>
      </c>
      <c r="AX1620" s="1" t="str">
        <f t="shared" si="25"/>
        <v>No</v>
      </c>
    </row>
    <row r="1621" spans="1:50" x14ac:dyDescent="0.2">
      <c r="A1621" s="1" t="s">
        <v>4798</v>
      </c>
      <c r="B1621" s="1" t="s">
        <v>427</v>
      </c>
      <c r="C1621" s="1" t="s">
        <v>20</v>
      </c>
      <c r="D1621" s="174" t="s">
        <v>4799</v>
      </c>
      <c r="E1621" s="177" t="s">
        <v>4800</v>
      </c>
      <c r="F1621" s="1" t="s">
        <v>194</v>
      </c>
      <c r="G1621" s="1" t="s">
        <v>229</v>
      </c>
      <c r="H1621" s="17">
        <v>0</v>
      </c>
      <c r="I1621" s="12">
        <v>24</v>
      </c>
      <c r="J1621" s="1" t="s">
        <v>11</v>
      </c>
      <c r="K1621" s="1" t="s">
        <v>12</v>
      </c>
      <c r="L1621" s="4">
        <v>19</v>
      </c>
      <c r="N1621" s="186">
        <v>0</v>
      </c>
      <c r="P1621" s="14">
        <v>28.3506</v>
      </c>
      <c r="R1621" s="14">
        <v>0</v>
      </c>
      <c r="T1621" s="14">
        <v>8.7347000000000001</v>
      </c>
      <c r="V1621" s="17">
        <v>0</v>
      </c>
      <c r="X1621" s="17">
        <v>0</v>
      </c>
      <c r="Z1621" s="17">
        <v>939879</v>
      </c>
      <c r="AB1621" s="17">
        <v>0</v>
      </c>
      <c r="AD1621" s="17">
        <v>0</v>
      </c>
      <c r="AF1621" s="17">
        <v>33152</v>
      </c>
      <c r="AH1621" s="17">
        <v>0</v>
      </c>
      <c r="AJ1621" s="17">
        <v>0</v>
      </c>
      <c r="AL1621" s="17">
        <v>0</v>
      </c>
      <c r="AN1621" s="17">
        <v>0</v>
      </c>
      <c r="AP1621" s="172">
        <v>0</v>
      </c>
      <c r="AR1621" s="17">
        <v>289574</v>
      </c>
      <c r="AT1621" s="17">
        <v>0</v>
      </c>
      <c r="AV1621" s="185">
        <v>0</v>
      </c>
      <c r="AW1621" s="1" t="s">
        <v>5655</v>
      </c>
      <c r="AX1621" s="1" t="str">
        <f t="shared" si="25"/>
        <v>No</v>
      </c>
    </row>
    <row r="1622" spans="1:50" x14ac:dyDescent="0.2">
      <c r="A1622" s="1" t="s">
        <v>1656</v>
      </c>
      <c r="B1622" s="1" t="s">
        <v>1657</v>
      </c>
      <c r="C1622" s="1" t="s">
        <v>99</v>
      </c>
      <c r="D1622" s="174" t="s">
        <v>1658</v>
      </c>
      <c r="E1622" s="177" t="s">
        <v>1659</v>
      </c>
      <c r="F1622" s="1" t="s">
        <v>194</v>
      </c>
      <c r="G1622" s="1" t="s">
        <v>229</v>
      </c>
      <c r="H1622" s="17">
        <v>0</v>
      </c>
      <c r="I1622" s="12">
        <v>24</v>
      </c>
      <c r="J1622" s="1" t="s">
        <v>10</v>
      </c>
      <c r="K1622" s="1" t="s">
        <v>8</v>
      </c>
      <c r="L1622" s="4">
        <v>13</v>
      </c>
      <c r="N1622" s="186">
        <v>0</v>
      </c>
      <c r="P1622" s="14">
        <v>17.2529</v>
      </c>
      <c r="R1622" s="14">
        <v>0</v>
      </c>
      <c r="T1622" s="14">
        <v>0.77159999999999995</v>
      </c>
      <c r="V1622" s="17">
        <v>0</v>
      </c>
      <c r="X1622" s="17">
        <v>0</v>
      </c>
      <c r="Z1622" s="17">
        <v>358809</v>
      </c>
      <c r="AB1622" s="17">
        <v>0</v>
      </c>
      <c r="AD1622" s="17">
        <v>0</v>
      </c>
      <c r="AF1622" s="17">
        <v>20797</v>
      </c>
      <c r="AH1622" s="17">
        <v>0</v>
      </c>
      <c r="AJ1622" s="17">
        <v>0</v>
      </c>
      <c r="AL1622" s="17">
        <v>0</v>
      </c>
      <c r="AN1622" s="17">
        <v>0</v>
      </c>
      <c r="AP1622" s="172">
        <v>0</v>
      </c>
      <c r="AR1622" s="17">
        <v>16046</v>
      </c>
      <c r="AT1622" s="17">
        <v>0</v>
      </c>
      <c r="AV1622" s="185">
        <v>0</v>
      </c>
      <c r="AW1622" s="1" t="s">
        <v>5655</v>
      </c>
      <c r="AX1622" s="1" t="str">
        <f t="shared" si="25"/>
        <v>No</v>
      </c>
    </row>
    <row r="1623" spans="1:50" x14ac:dyDescent="0.2">
      <c r="A1623" s="1" t="s">
        <v>6172</v>
      </c>
      <c r="B1623" s="1" t="s">
        <v>727</v>
      </c>
      <c r="C1623" s="1" t="s">
        <v>20</v>
      </c>
      <c r="D1623" s="174">
        <v>9168</v>
      </c>
      <c r="E1623" s="177">
        <v>90168</v>
      </c>
      <c r="F1623" s="1" t="s">
        <v>194</v>
      </c>
      <c r="G1623" s="1" t="s">
        <v>5273</v>
      </c>
      <c r="H1623" s="17">
        <v>1723634</v>
      </c>
      <c r="I1623" s="12">
        <v>24</v>
      </c>
      <c r="J1623" s="1" t="s">
        <v>22</v>
      </c>
      <c r="K1623" s="1" t="s">
        <v>12</v>
      </c>
      <c r="L1623" s="4">
        <v>8</v>
      </c>
      <c r="N1623" s="186">
        <v>0</v>
      </c>
      <c r="P1623" s="14">
        <v>22.138400000000001</v>
      </c>
      <c r="R1623" s="14">
        <v>0</v>
      </c>
      <c r="T1623" s="14">
        <v>20.666599999999999</v>
      </c>
      <c r="V1623" s="17">
        <v>0</v>
      </c>
      <c r="X1623" s="17">
        <v>0</v>
      </c>
      <c r="Z1623" s="17">
        <v>144564</v>
      </c>
      <c r="AB1623" s="17">
        <v>0</v>
      </c>
      <c r="AD1623" s="17">
        <v>0</v>
      </c>
      <c r="AF1623" s="17">
        <v>6530</v>
      </c>
      <c r="AH1623" s="17">
        <v>0</v>
      </c>
      <c r="AJ1623" s="17">
        <v>0</v>
      </c>
      <c r="AL1623" s="17">
        <v>0</v>
      </c>
      <c r="AN1623" s="17">
        <v>0</v>
      </c>
      <c r="AP1623" s="172">
        <v>0</v>
      </c>
      <c r="AR1623" s="17">
        <v>134953</v>
      </c>
      <c r="AT1623" s="17">
        <v>0</v>
      </c>
      <c r="AV1623" s="185">
        <v>0</v>
      </c>
      <c r="AW1623" s="1" t="s">
        <v>5655</v>
      </c>
      <c r="AX1623" s="1" t="str">
        <f t="shared" si="25"/>
        <v>No</v>
      </c>
    </row>
    <row r="1624" spans="1:50" x14ac:dyDescent="0.2">
      <c r="A1624" s="1" t="s">
        <v>1089</v>
      </c>
      <c r="B1624" s="1" t="s">
        <v>1090</v>
      </c>
      <c r="C1624" s="1" t="s">
        <v>55</v>
      </c>
      <c r="D1624" s="174">
        <v>5184</v>
      </c>
      <c r="E1624" s="177">
        <v>50184</v>
      </c>
      <c r="F1624" s="1" t="s">
        <v>196</v>
      </c>
      <c r="G1624" s="1" t="s">
        <v>192</v>
      </c>
      <c r="H1624" s="17">
        <v>99941</v>
      </c>
      <c r="I1624" s="12">
        <v>24</v>
      </c>
      <c r="J1624" s="1" t="s">
        <v>10</v>
      </c>
      <c r="K1624" s="1" t="s">
        <v>8</v>
      </c>
      <c r="L1624" s="4">
        <v>15</v>
      </c>
      <c r="N1624" s="186">
        <v>0</v>
      </c>
      <c r="P1624" s="14">
        <v>13.704000000000001</v>
      </c>
      <c r="R1624" s="14">
        <v>5.67</v>
      </c>
      <c r="T1624" s="14">
        <v>2.5219</v>
      </c>
      <c r="V1624" s="17">
        <v>0</v>
      </c>
      <c r="X1624" s="17">
        <v>523714</v>
      </c>
      <c r="Z1624" s="17">
        <v>482175</v>
      </c>
      <c r="AB1624" s="17">
        <v>41539</v>
      </c>
      <c r="AD1624" s="17">
        <v>37123</v>
      </c>
      <c r="AF1624" s="17">
        <v>35185</v>
      </c>
      <c r="AH1624" s="17">
        <v>1938</v>
      </c>
      <c r="AJ1624" s="17">
        <v>0</v>
      </c>
      <c r="AL1624" s="17">
        <v>0</v>
      </c>
      <c r="AN1624" s="17">
        <v>0</v>
      </c>
      <c r="AP1624" s="172">
        <v>0</v>
      </c>
      <c r="AR1624" s="17">
        <v>88732</v>
      </c>
      <c r="AT1624" s="17">
        <v>503110</v>
      </c>
      <c r="AV1624" s="185">
        <v>0</v>
      </c>
      <c r="AW1624" s="1" t="s">
        <v>5655</v>
      </c>
      <c r="AX1624" s="1" t="str">
        <f t="shared" si="25"/>
        <v>No</v>
      </c>
    </row>
    <row r="1625" spans="1:50" x14ac:dyDescent="0.2">
      <c r="A1625" s="1" t="s">
        <v>910</v>
      </c>
      <c r="B1625" s="1" t="s">
        <v>911</v>
      </c>
      <c r="C1625" s="1" t="s">
        <v>62</v>
      </c>
      <c r="D1625" s="174">
        <v>4143</v>
      </c>
      <c r="E1625" s="177">
        <v>40143</v>
      </c>
      <c r="F1625" s="1" t="s">
        <v>194</v>
      </c>
      <c r="G1625" s="1" t="s">
        <v>5273</v>
      </c>
      <c r="H1625" s="17">
        <v>884891</v>
      </c>
      <c r="I1625" s="12">
        <v>24</v>
      </c>
      <c r="J1625" s="1" t="s">
        <v>11</v>
      </c>
      <c r="K1625" s="1" t="s">
        <v>12</v>
      </c>
      <c r="L1625" s="4">
        <v>9</v>
      </c>
      <c r="N1625" s="186">
        <v>0</v>
      </c>
      <c r="P1625" s="14">
        <v>15.5052</v>
      </c>
      <c r="R1625" s="14">
        <v>0</v>
      </c>
      <c r="T1625" s="14">
        <v>5.3061999999999996</v>
      </c>
      <c r="V1625" s="17">
        <v>0</v>
      </c>
      <c r="X1625" s="17">
        <v>0</v>
      </c>
      <c r="Z1625" s="17">
        <v>612364</v>
      </c>
      <c r="AB1625" s="17">
        <v>0</v>
      </c>
      <c r="AD1625" s="17">
        <v>0</v>
      </c>
      <c r="AF1625" s="17">
        <v>39494</v>
      </c>
      <c r="AH1625" s="17">
        <v>0</v>
      </c>
      <c r="AJ1625" s="17">
        <v>0</v>
      </c>
      <c r="AL1625" s="17">
        <v>0</v>
      </c>
      <c r="AN1625" s="17">
        <v>0</v>
      </c>
      <c r="AP1625" s="172">
        <v>0</v>
      </c>
      <c r="AR1625" s="17">
        <v>209563</v>
      </c>
      <c r="AT1625" s="17">
        <v>0</v>
      </c>
      <c r="AV1625" s="185">
        <v>0</v>
      </c>
      <c r="AW1625" s="1" t="s">
        <v>5655</v>
      </c>
      <c r="AX1625" s="1" t="str">
        <f t="shared" si="25"/>
        <v>No</v>
      </c>
    </row>
    <row r="1626" spans="1:50" x14ac:dyDescent="0.2">
      <c r="A1626" s="1" t="s">
        <v>6178</v>
      </c>
      <c r="B1626" s="1" t="s">
        <v>1190</v>
      </c>
      <c r="C1626" s="1" t="s">
        <v>48</v>
      </c>
      <c r="E1626" s="177">
        <v>70044</v>
      </c>
      <c r="F1626" s="1" t="s">
        <v>17</v>
      </c>
      <c r="G1626" s="1" t="s">
        <v>192</v>
      </c>
      <c r="H1626" s="17">
        <v>88053</v>
      </c>
      <c r="I1626" s="12">
        <v>24</v>
      </c>
      <c r="J1626" s="1" t="s">
        <v>11</v>
      </c>
      <c r="K1626" s="1" t="s">
        <v>12</v>
      </c>
      <c r="L1626" s="4">
        <v>24</v>
      </c>
      <c r="N1626" s="186">
        <v>0</v>
      </c>
      <c r="P1626" s="14">
        <v>8.3652999999999995</v>
      </c>
      <c r="R1626" s="14">
        <v>0.88759999999999994</v>
      </c>
      <c r="T1626" s="14">
        <v>40.836300000000001</v>
      </c>
      <c r="V1626" s="17">
        <v>254955</v>
      </c>
      <c r="X1626" s="17">
        <v>412408</v>
      </c>
      <c r="Z1626" s="17">
        <v>371143</v>
      </c>
      <c r="AB1626" s="17">
        <v>41265</v>
      </c>
      <c r="AD1626" s="17">
        <v>48825</v>
      </c>
      <c r="AF1626" s="17">
        <v>44367</v>
      </c>
      <c r="AH1626" s="17">
        <v>4458</v>
      </c>
      <c r="AJ1626" s="17">
        <v>0</v>
      </c>
      <c r="AL1626" s="17">
        <v>0</v>
      </c>
      <c r="AN1626" s="17">
        <v>0</v>
      </c>
      <c r="AP1626" s="172">
        <v>0</v>
      </c>
      <c r="AR1626" s="17">
        <v>1811784</v>
      </c>
      <c r="AT1626" s="17">
        <v>1608066</v>
      </c>
      <c r="AV1626" s="185">
        <v>31.6</v>
      </c>
      <c r="AW1626" s="1" t="s">
        <v>5655</v>
      </c>
      <c r="AX1626" s="1" t="str">
        <f t="shared" si="25"/>
        <v>No</v>
      </c>
    </row>
    <row r="1627" spans="1:50" x14ac:dyDescent="0.2">
      <c r="A1627" s="1" t="s">
        <v>6175</v>
      </c>
      <c r="B1627" s="1" t="s">
        <v>3244</v>
      </c>
      <c r="C1627" s="1" t="s">
        <v>55</v>
      </c>
      <c r="D1627" s="174" t="s">
        <v>3245</v>
      </c>
      <c r="E1627" s="177" t="s">
        <v>3246</v>
      </c>
      <c r="F1627" s="1" t="s">
        <v>194</v>
      </c>
      <c r="G1627" s="1" t="s">
        <v>229</v>
      </c>
      <c r="H1627" s="17">
        <v>0</v>
      </c>
      <c r="I1627" s="12">
        <v>24</v>
      </c>
      <c r="J1627" s="1" t="s">
        <v>10</v>
      </c>
      <c r="K1627" s="1" t="s">
        <v>8</v>
      </c>
      <c r="L1627" s="4">
        <v>24</v>
      </c>
      <c r="N1627" s="186">
        <v>0</v>
      </c>
      <c r="P1627" s="14">
        <v>19.425699999999999</v>
      </c>
      <c r="R1627" s="14">
        <v>0</v>
      </c>
      <c r="T1627" s="14">
        <v>3.2860999999999998</v>
      </c>
      <c r="V1627" s="17">
        <v>0</v>
      </c>
      <c r="X1627" s="17">
        <v>0</v>
      </c>
      <c r="Z1627" s="17">
        <v>593512</v>
      </c>
      <c r="AB1627" s="17">
        <v>0</v>
      </c>
      <c r="AD1627" s="17">
        <v>0</v>
      </c>
      <c r="AF1627" s="17">
        <v>30553</v>
      </c>
      <c r="AH1627" s="17">
        <v>0</v>
      </c>
      <c r="AJ1627" s="17">
        <v>0</v>
      </c>
      <c r="AL1627" s="17">
        <v>0</v>
      </c>
      <c r="AN1627" s="17">
        <v>0</v>
      </c>
      <c r="AP1627" s="172">
        <v>0</v>
      </c>
      <c r="AR1627" s="17">
        <v>100399</v>
      </c>
      <c r="AT1627" s="17">
        <v>0</v>
      </c>
      <c r="AV1627" s="185">
        <v>0</v>
      </c>
      <c r="AW1627" s="1" t="s">
        <v>5655</v>
      </c>
      <c r="AX1627" s="1" t="str">
        <f t="shared" si="25"/>
        <v>No</v>
      </c>
    </row>
    <row r="1628" spans="1:50" x14ac:dyDescent="0.2">
      <c r="A1628" s="1" t="s">
        <v>4566</v>
      </c>
      <c r="B1628" s="1" t="s">
        <v>4567</v>
      </c>
      <c r="C1628" s="1" t="s">
        <v>61</v>
      </c>
      <c r="D1628" s="174" t="s">
        <v>4568</v>
      </c>
      <c r="E1628" s="177" t="s">
        <v>4569</v>
      </c>
      <c r="F1628" s="1" t="s">
        <v>242</v>
      </c>
      <c r="G1628" s="1" t="s">
        <v>229</v>
      </c>
      <c r="H1628" s="17">
        <v>0</v>
      </c>
      <c r="I1628" s="12">
        <v>24</v>
      </c>
      <c r="J1628" s="1" t="s">
        <v>10</v>
      </c>
      <c r="K1628" s="1" t="s">
        <v>8</v>
      </c>
      <c r="L1628" s="4">
        <v>9</v>
      </c>
      <c r="N1628" s="186">
        <v>0</v>
      </c>
      <c r="P1628" s="14">
        <v>8.8673000000000002</v>
      </c>
      <c r="R1628" s="14">
        <v>0</v>
      </c>
      <c r="T1628" s="14">
        <v>2.1960000000000002</v>
      </c>
      <c r="V1628" s="17">
        <v>0</v>
      </c>
      <c r="X1628" s="17">
        <v>0</v>
      </c>
      <c r="Z1628" s="17">
        <v>338100</v>
      </c>
      <c r="AB1628" s="17">
        <v>0</v>
      </c>
      <c r="AD1628" s="17">
        <v>0</v>
      </c>
      <c r="AF1628" s="17">
        <v>38129</v>
      </c>
      <c r="AH1628" s="17">
        <v>0</v>
      </c>
      <c r="AJ1628" s="17">
        <v>0</v>
      </c>
      <c r="AL1628" s="17">
        <v>0</v>
      </c>
      <c r="AN1628" s="17">
        <v>0</v>
      </c>
      <c r="AP1628" s="172">
        <v>0</v>
      </c>
      <c r="AR1628" s="17">
        <v>83730</v>
      </c>
      <c r="AT1628" s="17">
        <v>0</v>
      </c>
      <c r="AV1628" s="185">
        <v>0</v>
      </c>
      <c r="AW1628" s="1" t="s">
        <v>5655</v>
      </c>
      <c r="AX1628" s="1" t="str">
        <f t="shared" si="25"/>
        <v>No</v>
      </c>
    </row>
    <row r="1629" spans="1:50" x14ac:dyDescent="0.2">
      <c r="A1629" s="1" t="s">
        <v>6174</v>
      </c>
      <c r="B1629" s="1" t="s">
        <v>210</v>
      </c>
      <c r="C1629" s="1" t="s">
        <v>62</v>
      </c>
      <c r="D1629" s="174">
        <v>4131</v>
      </c>
      <c r="E1629" s="177">
        <v>40131</v>
      </c>
      <c r="F1629" s="1" t="s">
        <v>194</v>
      </c>
      <c r="G1629" s="1" t="s">
        <v>5273</v>
      </c>
      <c r="H1629" s="17">
        <v>166485</v>
      </c>
      <c r="I1629" s="12">
        <v>24</v>
      </c>
      <c r="J1629" s="1" t="s">
        <v>11</v>
      </c>
      <c r="K1629" s="1" t="s">
        <v>8</v>
      </c>
      <c r="L1629" s="4">
        <v>5</v>
      </c>
      <c r="N1629" s="186">
        <v>0</v>
      </c>
      <c r="P1629" s="14">
        <v>19.566800000000001</v>
      </c>
      <c r="R1629" s="14">
        <v>0</v>
      </c>
      <c r="T1629" s="14">
        <v>13.6572</v>
      </c>
      <c r="V1629" s="17">
        <v>0</v>
      </c>
      <c r="X1629" s="17">
        <v>0</v>
      </c>
      <c r="Z1629" s="17">
        <v>175064</v>
      </c>
      <c r="AB1629" s="17">
        <v>0</v>
      </c>
      <c r="AD1629" s="17">
        <v>0</v>
      </c>
      <c r="AF1629" s="17">
        <v>8947</v>
      </c>
      <c r="AH1629" s="17">
        <v>0</v>
      </c>
      <c r="AJ1629" s="17">
        <v>0</v>
      </c>
      <c r="AL1629" s="17">
        <v>0</v>
      </c>
      <c r="AN1629" s="17">
        <v>0</v>
      </c>
      <c r="AP1629" s="172">
        <v>0</v>
      </c>
      <c r="AR1629" s="17">
        <v>122191</v>
      </c>
      <c r="AT1629" s="17">
        <v>0</v>
      </c>
      <c r="AV1629" s="185">
        <v>0</v>
      </c>
      <c r="AW1629" s="1" t="s">
        <v>5655</v>
      </c>
      <c r="AX1629" s="1" t="str">
        <f t="shared" si="25"/>
        <v>No</v>
      </c>
    </row>
    <row r="1630" spans="1:50" x14ac:dyDescent="0.2">
      <c r="A1630" s="1" t="s">
        <v>5207</v>
      </c>
      <c r="B1630" s="1" t="s">
        <v>5208</v>
      </c>
      <c r="C1630" s="1" t="s">
        <v>46</v>
      </c>
      <c r="D1630" s="174" t="s">
        <v>5209</v>
      </c>
      <c r="E1630" s="177" t="s">
        <v>5210</v>
      </c>
      <c r="F1630" s="1" t="s">
        <v>260</v>
      </c>
      <c r="G1630" s="1" t="s">
        <v>229</v>
      </c>
      <c r="H1630" s="17">
        <v>0</v>
      </c>
      <c r="I1630" s="12">
        <v>24</v>
      </c>
      <c r="J1630" s="1" t="s">
        <v>10</v>
      </c>
      <c r="K1630" s="1" t="s">
        <v>8</v>
      </c>
      <c r="L1630" s="4">
        <v>24</v>
      </c>
      <c r="N1630" s="186">
        <v>0</v>
      </c>
      <c r="P1630" s="14">
        <v>15.2463</v>
      </c>
      <c r="R1630" s="14">
        <v>0</v>
      </c>
      <c r="T1630" s="14">
        <v>1.6109</v>
      </c>
      <c r="V1630" s="17">
        <v>0</v>
      </c>
      <c r="X1630" s="17">
        <v>0</v>
      </c>
      <c r="Z1630" s="17">
        <v>556505</v>
      </c>
      <c r="AB1630" s="17">
        <v>0</v>
      </c>
      <c r="AD1630" s="17">
        <v>0</v>
      </c>
      <c r="AF1630" s="17">
        <v>36501</v>
      </c>
      <c r="AH1630" s="17">
        <v>0</v>
      </c>
      <c r="AJ1630" s="17">
        <v>0</v>
      </c>
      <c r="AL1630" s="17">
        <v>0</v>
      </c>
      <c r="AN1630" s="17">
        <v>0</v>
      </c>
      <c r="AP1630" s="172">
        <v>0</v>
      </c>
      <c r="AR1630" s="17">
        <v>58799</v>
      </c>
      <c r="AT1630" s="17">
        <v>0</v>
      </c>
      <c r="AV1630" s="185">
        <v>0</v>
      </c>
      <c r="AW1630" s="1" t="s">
        <v>5655</v>
      </c>
      <c r="AX1630" s="1" t="str">
        <f t="shared" si="25"/>
        <v>No</v>
      </c>
    </row>
    <row r="1631" spans="1:50" x14ac:dyDescent="0.2">
      <c r="A1631" s="1" t="s">
        <v>912</v>
      </c>
      <c r="B1631" s="1" t="s">
        <v>913</v>
      </c>
      <c r="C1631" s="1" t="s">
        <v>81</v>
      </c>
      <c r="D1631" s="174">
        <v>3095</v>
      </c>
      <c r="E1631" s="177">
        <v>30095</v>
      </c>
      <c r="F1631" s="1" t="s">
        <v>196</v>
      </c>
      <c r="G1631" s="1" t="s">
        <v>192</v>
      </c>
      <c r="H1631" s="17">
        <v>77086</v>
      </c>
      <c r="I1631" s="12">
        <v>24</v>
      </c>
      <c r="J1631" s="1" t="s">
        <v>10</v>
      </c>
      <c r="K1631" s="1" t="s">
        <v>8</v>
      </c>
      <c r="L1631" s="4">
        <v>12</v>
      </c>
      <c r="N1631" s="186">
        <v>0</v>
      </c>
      <c r="P1631" s="14">
        <v>15.4777</v>
      </c>
      <c r="R1631" s="14">
        <v>8.1016999999999992</v>
      </c>
      <c r="T1631" s="14">
        <v>3.1261000000000001</v>
      </c>
      <c r="V1631" s="17">
        <v>0</v>
      </c>
      <c r="X1631" s="17">
        <v>275730</v>
      </c>
      <c r="Z1631" s="17">
        <v>235508</v>
      </c>
      <c r="AB1631" s="17">
        <v>40222</v>
      </c>
      <c r="AD1631" s="17">
        <v>17464</v>
      </c>
      <c r="AF1631" s="17">
        <v>15216</v>
      </c>
      <c r="AH1631" s="17">
        <v>2248</v>
      </c>
      <c r="AJ1631" s="17">
        <v>0</v>
      </c>
      <c r="AL1631" s="17">
        <v>0</v>
      </c>
      <c r="AN1631" s="17">
        <v>0</v>
      </c>
      <c r="AP1631" s="172">
        <v>0</v>
      </c>
      <c r="AR1631" s="17">
        <v>47567</v>
      </c>
      <c r="AT1631" s="17">
        <v>385372</v>
      </c>
      <c r="AV1631" s="185">
        <v>0</v>
      </c>
      <c r="AW1631" s="1" t="s">
        <v>5655</v>
      </c>
      <c r="AX1631" s="1" t="str">
        <f t="shared" si="25"/>
        <v>No</v>
      </c>
    </row>
    <row r="1632" spans="1:50" x14ac:dyDescent="0.2">
      <c r="A1632" s="1" t="s">
        <v>5678</v>
      </c>
      <c r="B1632" s="1" t="s">
        <v>1571</v>
      </c>
      <c r="C1632" s="1" t="s">
        <v>66</v>
      </c>
      <c r="D1632" s="174" t="s">
        <v>1572</v>
      </c>
      <c r="E1632" s="177" t="s">
        <v>1573</v>
      </c>
      <c r="F1632" s="1" t="s">
        <v>194</v>
      </c>
      <c r="G1632" s="1" t="s">
        <v>229</v>
      </c>
      <c r="H1632" s="17">
        <v>0</v>
      </c>
      <c r="I1632" s="12">
        <v>24</v>
      </c>
      <c r="J1632" s="1" t="s">
        <v>10</v>
      </c>
      <c r="K1632" s="1" t="s">
        <v>8</v>
      </c>
      <c r="L1632" s="4">
        <v>21</v>
      </c>
      <c r="N1632" s="186">
        <v>0</v>
      </c>
      <c r="P1632" s="14">
        <v>13.4001</v>
      </c>
      <c r="R1632" s="14">
        <v>0</v>
      </c>
      <c r="T1632" s="14">
        <v>1.5176000000000001</v>
      </c>
      <c r="V1632" s="17">
        <v>0</v>
      </c>
      <c r="X1632" s="17">
        <v>0</v>
      </c>
      <c r="Z1632" s="17">
        <v>416877</v>
      </c>
      <c r="AB1632" s="17">
        <v>0</v>
      </c>
      <c r="AD1632" s="17">
        <v>0</v>
      </c>
      <c r="AF1632" s="17">
        <v>31110</v>
      </c>
      <c r="AH1632" s="17">
        <v>0</v>
      </c>
      <c r="AJ1632" s="17">
        <v>0</v>
      </c>
      <c r="AL1632" s="17">
        <v>0</v>
      </c>
      <c r="AN1632" s="17">
        <v>0</v>
      </c>
      <c r="AP1632" s="172">
        <v>0</v>
      </c>
      <c r="AR1632" s="17">
        <v>47212</v>
      </c>
      <c r="AT1632" s="17">
        <v>0</v>
      </c>
      <c r="AV1632" s="185">
        <v>0</v>
      </c>
      <c r="AW1632" s="1" t="s">
        <v>5655</v>
      </c>
      <c r="AX1632" s="1" t="str">
        <f t="shared" si="25"/>
        <v>No</v>
      </c>
    </row>
    <row r="1633" spans="1:50" x14ac:dyDescent="0.2">
      <c r="A1633" s="1" t="s">
        <v>1753</v>
      </c>
      <c r="B1633" s="1" t="s">
        <v>522</v>
      </c>
      <c r="C1633" s="1" t="s">
        <v>91</v>
      </c>
      <c r="D1633" s="174" t="s">
        <v>1754</v>
      </c>
      <c r="E1633" s="177" t="s">
        <v>1755</v>
      </c>
      <c r="F1633" s="1" t="s">
        <v>242</v>
      </c>
      <c r="G1633" s="1" t="s">
        <v>229</v>
      </c>
      <c r="H1633" s="17">
        <v>0</v>
      </c>
      <c r="I1633" s="12">
        <v>24</v>
      </c>
      <c r="J1633" s="1" t="s">
        <v>10</v>
      </c>
      <c r="K1633" s="1" t="s">
        <v>8</v>
      </c>
      <c r="L1633" s="4">
        <v>24</v>
      </c>
      <c r="N1633" s="186">
        <v>0</v>
      </c>
      <c r="P1633" s="14">
        <v>16.302800000000001</v>
      </c>
      <c r="R1633" s="14">
        <v>0</v>
      </c>
      <c r="T1633" s="14">
        <v>2.9990999999999999</v>
      </c>
      <c r="V1633" s="17">
        <v>0</v>
      </c>
      <c r="X1633" s="17">
        <v>0</v>
      </c>
      <c r="Z1633" s="17">
        <v>395963</v>
      </c>
      <c r="AB1633" s="17">
        <v>0</v>
      </c>
      <c r="AD1633" s="17">
        <v>0</v>
      </c>
      <c r="AF1633" s="17">
        <v>24288</v>
      </c>
      <c r="AH1633" s="17">
        <v>0</v>
      </c>
      <c r="AJ1633" s="17">
        <v>0</v>
      </c>
      <c r="AL1633" s="17">
        <v>0</v>
      </c>
      <c r="AN1633" s="17">
        <v>0</v>
      </c>
      <c r="AP1633" s="172">
        <v>0</v>
      </c>
      <c r="AR1633" s="17">
        <v>72842</v>
      </c>
      <c r="AT1633" s="17">
        <v>0</v>
      </c>
      <c r="AV1633" s="185">
        <v>0</v>
      </c>
      <c r="AW1633" s="1" t="s">
        <v>5655</v>
      </c>
      <c r="AX1633" s="1" t="str">
        <f t="shared" si="25"/>
        <v>No</v>
      </c>
    </row>
    <row r="1634" spans="1:50" x14ac:dyDescent="0.2">
      <c r="A1634" s="1" t="s">
        <v>2772</v>
      </c>
      <c r="B1634" s="1" t="s">
        <v>1251</v>
      </c>
      <c r="C1634" s="1" t="s">
        <v>66</v>
      </c>
      <c r="D1634" s="174" t="s">
        <v>1528</v>
      </c>
      <c r="E1634" s="177" t="s">
        <v>1529</v>
      </c>
      <c r="F1634" s="1" t="s">
        <v>194</v>
      </c>
      <c r="G1634" s="1" t="s">
        <v>229</v>
      </c>
      <c r="H1634" s="17">
        <v>0</v>
      </c>
      <c r="I1634" s="12">
        <v>24</v>
      </c>
      <c r="J1634" s="1" t="s">
        <v>11</v>
      </c>
      <c r="K1634" s="1" t="s">
        <v>12</v>
      </c>
      <c r="L1634" s="4">
        <v>5</v>
      </c>
      <c r="N1634" s="186">
        <v>0</v>
      </c>
      <c r="P1634" s="14">
        <v>23.827500000000001</v>
      </c>
      <c r="R1634" s="14">
        <v>0</v>
      </c>
      <c r="T1634" s="14">
        <v>9.8265999999999991</v>
      </c>
      <c r="V1634" s="17">
        <v>0</v>
      </c>
      <c r="X1634" s="17">
        <v>0</v>
      </c>
      <c r="Z1634" s="17">
        <v>280783</v>
      </c>
      <c r="AB1634" s="17">
        <v>0</v>
      </c>
      <c r="AD1634" s="17">
        <v>0</v>
      </c>
      <c r="AF1634" s="17">
        <v>11784</v>
      </c>
      <c r="AH1634" s="17">
        <v>0</v>
      </c>
      <c r="AJ1634" s="17">
        <v>0</v>
      </c>
      <c r="AL1634" s="17">
        <v>0</v>
      </c>
      <c r="AN1634" s="17">
        <v>0</v>
      </c>
      <c r="AP1634" s="172">
        <v>0</v>
      </c>
      <c r="AR1634" s="17">
        <v>115797</v>
      </c>
      <c r="AT1634" s="17">
        <v>0</v>
      </c>
      <c r="AV1634" s="185">
        <v>0</v>
      </c>
      <c r="AW1634" s="1" t="s">
        <v>5655</v>
      </c>
      <c r="AX1634" s="1" t="str">
        <f t="shared" si="25"/>
        <v>No</v>
      </c>
    </row>
    <row r="1635" spans="1:50" x14ac:dyDescent="0.2">
      <c r="A1635" s="1" t="s">
        <v>308</v>
      </c>
      <c r="B1635" s="1" t="s">
        <v>309</v>
      </c>
      <c r="C1635" s="1" t="s">
        <v>63</v>
      </c>
      <c r="D1635" s="174">
        <v>8019</v>
      </c>
      <c r="E1635" s="177">
        <v>80019</v>
      </c>
      <c r="F1635" s="1" t="s">
        <v>196</v>
      </c>
      <c r="G1635" s="1" t="s">
        <v>5273</v>
      </c>
      <c r="H1635" s="17">
        <v>81955</v>
      </c>
      <c r="I1635" s="12">
        <v>24</v>
      </c>
      <c r="J1635" s="1" t="s">
        <v>10</v>
      </c>
      <c r="K1635" s="1" t="s">
        <v>12</v>
      </c>
      <c r="L1635" s="4">
        <v>18</v>
      </c>
      <c r="N1635" s="186">
        <v>0</v>
      </c>
      <c r="P1635" s="14">
        <v>13.8005</v>
      </c>
      <c r="R1635" s="14">
        <v>0</v>
      </c>
      <c r="T1635" s="14">
        <v>3.0344000000000002</v>
      </c>
      <c r="V1635" s="17">
        <v>0</v>
      </c>
      <c r="X1635" s="17">
        <v>0</v>
      </c>
      <c r="Z1635" s="17">
        <v>552669</v>
      </c>
      <c r="AB1635" s="17">
        <v>0</v>
      </c>
      <c r="AD1635" s="17">
        <v>0</v>
      </c>
      <c r="AF1635" s="17">
        <v>40047</v>
      </c>
      <c r="AH1635" s="17">
        <v>0</v>
      </c>
      <c r="AJ1635" s="17">
        <v>0</v>
      </c>
      <c r="AL1635" s="17">
        <v>0</v>
      </c>
      <c r="AN1635" s="17">
        <v>0</v>
      </c>
      <c r="AP1635" s="172">
        <v>0</v>
      </c>
      <c r="AR1635" s="17">
        <v>121520</v>
      </c>
      <c r="AT1635" s="17">
        <v>0</v>
      </c>
      <c r="AV1635" s="185">
        <v>0</v>
      </c>
      <c r="AW1635" s="1" t="s">
        <v>5655</v>
      </c>
      <c r="AX1635" s="1" t="str">
        <f t="shared" si="25"/>
        <v>No</v>
      </c>
    </row>
    <row r="1636" spans="1:50" x14ac:dyDescent="0.2">
      <c r="A1636" s="1" t="s">
        <v>4798</v>
      </c>
      <c r="B1636" s="1" t="s">
        <v>427</v>
      </c>
      <c r="C1636" s="1" t="s">
        <v>20</v>
      </c>
      <c r="D1636" s="174" t="s">
        <v>4799</v>
      </c>
      <c r="E1636" s="177" t="s">
        <v>4800</v>
      </c>
      <c r="F1636" s="1" t="s">
        <v>194</v>
      </c>
      <c r="G1636" s="1" t="s">
        <v>229</v>
      </c>
      <c r="H1636" s="17">
        <v>0</v>
      </c>
      <c r="I1636" s="12">
        <v>24</v>
      </c>
      <c r="J1636" s="1" t="s">
        <v>10</v>
      </c>
      <c r="K1636" s="1" t="s">
        <v>12</v>
      </c>
      <c r="L1636" s="4">
        <v>5</v>
      </c>
      <c r="N1636" s="186">
        <v>0</v>
      </c>
      <c r="P1636" s="14">
        <v>15.7538</v>
      </c>
      <c r="R1636" s="14">
        <v>0</v>
      </c>
      <c r="T1636" s="14">
        <v>1.7211000000000001</v>
      </c>
      <c r="V1636" s="17">
        <v>0</v>
      </c>
      <c r="X1636" s="17">
        <v>0</v>
      </c>
      <c r="Z1636" s="17">
        <v>70199</v>
      </c>
      <c r="AB1636" s="17">
        <v>0</v>
      </c>
      <c r="AD1636" s="17">
        <v>0</v>
      </c>
      <c r="AF1636" s="17">
        <v>4456</v>
      </c>
      <c r="AH1636" s="17">
        <v>0</v>
      </c>
      <c r="AJ1636" s="17">
        <v>0</v>
      </c>
      <c r="AL1636" s="17">
        <v>0</v>
      </c>
      <c r="AN1636" s="17">
        <v>0</v>
      </c>
      <c r="AP1636" s="172">
        <v>0</v>
      </c>
      <c r="AR1636" s="17">
        <v>7669</v>
      </c>
      <c r="AT1636" s="17">
        <v>0</v>
      </c>
      <c r="AV1636" s="185">
        <v>0</v>
      </c>
      <c r="AW1636" s="1" t="s">
        <v>5655</v>
      </c>
      <c r="AX1636" s="1" t="str">
        <f t="shared" si="25"/>
        <v>No</v>
      </c>
    </row>
    <row r="1637" spans="1:50" x14ac:dyDescent="0.2">
      <c r="A1637" s="1" t="s">
        <v>6171</v>
      </c>
      <c r="B1637" s="1" t="s">
        <v>365</v>
      </c>
      <c r="C1637" s="1" t="s">
        <v>73</v>
      </c>
      <c r="D1637" s="174">
        <v>2005</v>
      </c>
      <c r="E1637" s="177">
        <v>20005</v>
      </c>
      <c r="F1637" s="1" t="s">
        <v>194</v>
      </c>
      <c r="G1637" s="1" t="s">
        <v>5273</v>
      </c>
      <c r="H1637" s="17">
        <v>67983</v>
      </c>
      <c r="I1637" s="12">
        <v>24</v>
      </c>
      <c r="J1637" s="1" t="s">
        <v>11</v>
      </c>
      <c r="K1637" s="1" t="s">
        <v>12</v>
      </c>
      <c r="L1637" s="4">
        <v>16</v>
      </c>
      <c r="N1637" s="186">
        <v>0</v>
      </c>
      <c r="P1637" s="14">
        <v>19.3111</v>
      </c>
      <c r="R1637" s="14">
        <v>0</v>
      </c>
      <c r="T1637" s="14">
        <v>15.751899999999999</v>
      </c>
      <c r="V1637" s="17">
        <v>0</v>
      </c>
      <c r="X1637" s="17">
        <v>0</v>
      </c>
      <c r="Z1637" s="17">
        <v>643329</v>
      </c>
      <c r="AB1637" s="17">
        <v>0</v>
      </c>
      <c r="AD1637" s="17">
        <v>0</v>
      </c>
      <c r="AF1637" s="17">
        <v>33314</v>
      </c>
      <c r="AH1637" s="17">
        <v>0</v>
      </c>
      <c r="AJ1637" s="17">
        <v>0</v>
      </c>
      <c r="AL1637" s="17">
        <v>0</v>
      </c>
      <c r="AN1637" s="17">
        <v>0</v>
      </c>
      <c r="AP1637" s="172">
        <v>0</v>
      </c>
      <c r="AR1637" s="17">
        <v>524760</v>
      </c>
      <c r="AT1637" s="17">
        <v>0</v>
      </c>
      <c r="AV1637" s="185">
        <v>0</v>
      </c>
      <c r="AW1637" s="1" t="s">
        <v>5655</v>
      </c>
      <c r="AX1637" s="1" t="str">
        <f t="shared" si="25"/>
        <v>No</v>
      </c>
    </row>
    <row r="1638" spans="1:50" x14ac:dyDescent="0.2">
      <c r="A1638" s="1" t="s">
        <v>932</v>
      </c>
      <c r="B1638" s="1" t="s">
        <v>933</v>
      </c>
      <c r="C1638" s="1" t="s">
        <v>54</v>
      </c>
      <c r="D1638" s="174">
        <v>1114</v>
      </c>
      <c r="E1638" s="177">
        <v>10114</v>
      </c>
      <c r="F1638" s="1" t="s">
        <v>196</v>
      </c>
      <c r="G1638" s="1" t="s">
        <v>5273</v>
      </c>
      <c r="H1638" s="17">
        <v>203914</v>
      </c>
      <c r="I1638" s="12">
        <v>24</v>
      </c>
      <c r="J1638" s="1" t="s">
        <v>11</v>
      </c>
      <c r="K1638" s="1" t="s">
        <v>8</v>
      </c>
      <c r="L1638" s="4">
        <v>24</v>
      </c>
      <c r="N1638" s="186">
        <v>0</v>
      </c>
      <c r="P1638" s="14">
        <v>16.153600000000001</v>
      </c>
      <c r="R1638" s="14">
        <v>0</v>
      </c>
      <c r="T1638" s="14">
        <v>10.4428</v>
      </c>
      <c r="V1638" s="17">
        <v>0</v>
      </c>
      <c r="X1638" s="17">
        <v>0</v>
      </c>
      <c r="Z1638" s="17">
        <v>565021</v>
      </c>
      <c r="AB1638" s="17">
        <v>0</v>
      </c>
      <c r="AD1638" s="17">
        <v>0</v>
      </c>
      <c r="AF1638" s="17">
        <v>34978</v>
      </c>
      <c r="AH1638" s="17">
        <v>0</v>
      </c>
      <c r="AJ1638" s="17">
        <v>0</v>
      </c>
      <c r="AL1638" s="17">
        <v>0</v>
      </c>
      <c r="AN1638" s="17">
        <v>0</v>
      </c>
      <c r="AP1638" s="172">
        <v>0</v>
      </c>
      <c r="AR1638" s="17">
        <v>365267</v>
      </c>
      <c r="AT1638" s="17">
        <v>0</v>
      </c>
      <c r="AV1638" s="185">
        <v>0</v>
      </c>
      <c r="AW1638" s="1" t="s">
        <v>5655</v>
      </c>
      <c r="AX1638" s="1" t="str">
        <f t="shared" si="25"/>
        <v>No</v>
      </c>
    </row>
    <row r="1639" spans="1:50" x14ac:dyDescent="0.2">
      <c r="A1639" s="1" t="s">
        <v>910</v>
      </c>
      <c r="B1639" s="1" t="s">
        <v>911</v>
      </c>
      <c r="C1639" s="1" t="s">
        <v>62</v>
      </c>
      <c r="D1639" s="174">
        <v>4143</v>
      </c>
      <c r="E1639" s="177">
        <v>40143</v>
      </c>
      <c r="F1639" s="1" t="s">
        <v>194</v>
      </c>
      <c r="G1639" s="1" t="s">
        <v>5273</v>
      </c>
      <c r="H1639" s="17">
        <v>884891</v>
      </c>
      <c r="I1639" s="12">
        <v>24</v>
      </c>
      <c r="J1639" s="1" t="s">
        <v>10</v>
      </c>
      <c r="K1639" s="1" t="s">
        <v>12</v>
      </c>
      <c r="L1639" s="4">
        <v>15</v>
      </c>
      <c r="N1639" s="186">
        <v>0</v>
      </c>
      <c r="P1639" s="14">
        <v>14.7203</v>
      </c>
      <c r="R1639" s="14">
        <v>0</v>
      </c>
      <c r="T1639" s="14">
        <v>1.4395</v>
      </c>
      <c r="V1639" s="17">
        <v>0</v>
      </c>
      <c r="X1639" s="17">
        <v>0</v>
      </c>
      <c r="Z1639" s="17">
        <v>440343</v>
      </c>
      <c r="AB1639" s="17">
        <v>0</v>
      </c>
      <c r="AD1639" s="17">
        <v>0</v>
      </c>
      <c r="AF1639" s="17">
        <v>29914</v>
      </c>
      <c r="AH1639" s="17">
        <v>0</v>
      </c>
      <c r="AJ1639" s="17">
        <v>0</v>
      </c>
      <c r="AL1639" s="17">
        <v>0</v>
      </c>
      <c r="AN1639" s="17">
        <v>0</v>
      </c>
      <c r="AP1639" s="172">
        <v>0</v>
      </c>
      <c r="AR1639" s="17">
        <v>43061</v>
      </c>
      <c r="AT1639" s="17">
        <v>0</v>
      </c>
      <c r="AV1639" s="185">
        <v>0</v>
      </c>
      <c r="AW1639" s="1" t="s">
        <v>5655</v>
      </c>
      <c r="AX1639" s="1" t="str">
        <f t="shared" si="25"/>
        <v>No</v>
      </c>
    </row>
    <row r="1640" spans="1:50" x14ac:dyDescent="0.2">
      <c r="A1640" s="1" t="s">
        <v>2720</v>
      </c>
      <c r="B1640" s="1" t="s">
        <v>359</v>
      </c>
      <c r="C1640" s="1" t="s">
        <v>55</v>
      </c>
      <c r="D1640" s="174" t="s">
        <v>2721</v>
      </c>
      <c r="E1640" s="177" t="s">
        <v>2722</v>
      </c>
      <c r="F1640" s="1" t="s">
        <v>196</v>
      </c>
      <c r="G1640" s="1" t="s">
        <v>229</v>
      </c>
      <c r="H1640" s="17">
        <v>0</v>
      </c>
      <c r="I1640" s="12">
        <v>24</v>
      </c>
      <c r="J1640" s="1" t="s">
        <v>10</v>
      </c>
      <c r="K1640" s="1" t="s">
        <v>8</v>
      </c>
      <c r="L1640" s="4">
        <v>22</v>
      </c>
      <c r="N1640" s="186">
        <v>0</v>
      </c>
      <c r="P1640" s="14">
        <v>18.9115</v>
      </c>
      <c r="R1640" s="14">
        <v>0</v>
      </c>
      <c r="T1640" s="14">
        <v>3.5190000000000001</v>
      </c>
      <c r="V1640" s="17">
        <v>0</v>
      </c>
      <c r="X1640" s="17">
        <v>0</v>
      </c>
      <c r="Z1640" s="17">
        <v>747457</v>
      </c>
      <c r="AB1640" s="17">
        <v>0</v>
      </c>
      <c r="AD1640" s="17">
        <v>0</v>
      </c>
      <c r="AF1640" s="17">
        <v>39524</v>
      </c>
      <c r="AH1640" s="17">
        <v>0</v>
      </c>
      <c r="AJ1640" s="17">
        <v>0</v>
      </c>
      <c r="AL1640" s="17">
        <v>0</v>
      </c>
      <c r="AN1640" s="17">
        <v>0</v>
      </c>
      <c r="AP1640" s="172">
        <v>0</v>
      </c>
      <c r="AR1640" s="17">
        <v>139086</v>
      </c>
      <c r="AT1640" s="17">
        <v>0</v>
      </c>
      <c r="AV1640" s="185">
        <v>0</v>
      </c>
      <c r="AW1640" s="1" t="s">
        <v>5655</v>
      </c>
      <c r="AX1640" s="1" t="str">
        <f t="shared" si="25"/>
        <v>No</v>
      </c>
    </row>
    <row r="1641" spans="1:50" x14ac:dyDescent="0.2">
      <c r="A1641" s="1" t="s">
        <v>6172</v>
      </c>
      <c r="B1641" s="1" t="s">
        <v>727</v>
      </c>
      <c r="C1641" s="1" t="s">
        <v>20</v>
      </c>
      <c r="D1641" s="174">
        <v>9168</v>
      </c>
      <c r="E1641" s="177">
        <v>90168</v>
      </c>
      <c r="F1641" s="1" t="s">
        <v>194</v>
      </c>
      <c r="G1641" s="1" t="s">
        <v>5273</v>
      </c>
      <c r="H1641" s="17">
        <v>1723634</v>
      </c>
      <c r="I1641" s="12">
        <v>24</v>
      </c>
      <c r="J1641" s="1" t="s">
        <v>11</v>
      </c>
      <c r="K1641" s="1" t="s">
        <v>12</v>
      </c>
      <c r="L1641" s="4">
        <v>10</v>
      </c>
      <c r="N1641" s="186">
        <v>0</v>
      </c>
      <c r="P1641" s="14">
        <v>13.5016</v>
      </c>
      <c r="R1641" s="14">
        <v>0</v>
      </c>
      <c r="T1641" s="14">
        <v>5.8015999999999996</v>
      </c>
      <c r="V1641" s="17">
        <v>0</v>
      </c>
      <c r="X1641" s="17">
        <v>0</v>
      </c>
      <c r="Z1641" s="17">
        <v>434982</v>
      </c>
      <c r="AB1641" s="17">
        <v>0</v>
      </c>
      <c r="AD1641" s="17">
        <v>0</v>
      </c>
      <c r="AF1641" s="17">
        <v>32217</v>
      </c>
      <c r="AH1641" s="17">
        <v>0</v>
      </c>
      <c r="AJ1641" s="17">
        <v>0</v>
      </c>
      <c r="AL1641" s="17">
        <v>0</v>
      </c>
      <c r="AN1641" s="17">
        <v>0</v>
      </c>
      <c r="AP1641" s="172">
        <v>0</v>
      </c>
      <c r="AR1641" s="17">
        <v>186909</v>
      </c>
      <c r="AT1641" s="17">
        <v>0</v>
      </c>
      <c r="AV1641" s="185">
        <v>0</v>
      </c>
      <c r="AW1641" s="1" t="s">
        <v>5655</v>
      </c>
      <c r="AX1641" s="1" t="str">
        <f t="shared" si="25"/>
        <v>No</v>
      </c>
    </row>
    <row r="1642" spans="1:50" x14ac:dyDescent="0.2">
      <c r="A1642" s="1" t="s">
        <v>2966</v>
      </c>
      <c r="B1642" s="1" t="s">
        <v>2967</v>
      </c>
      <c r="C1642" s="1" t="s">
        <v>56</v>
      </c>
      <c r="D1642" s="174" t="s">
        <v>2968</v>
      </c>
      <c r="E1642" s="177" t="s">
        <v>2969</v>
      </c>
      <c r="F1642" s="1" t="s">
        <v>196</v>
      </c>
      <c r="G1642" s="1" t="s">
        <v>229</v>
      </c>
      <c r="H1642" s="17">
        <v>0</v>
      </c>
      <c r="I1642" s="12">
        <v>24</v>
      </c>
      <c r="J1642" s="1" t="s">
        <v>11</v>
      </c>
      <c r="K1642" s="1" t="s">
        <v>8</v>
      </c>
      <c r="L1642" s="4">
        <v>5</v>
      </c>
      <c r="N1642" s="186">
        <v>0</v>
      </c>
      <c r="P1642" s="14">
        <v>33.651499999999999</v>
      </c>
      <c r="R1642" s="14">
        <v>0</v>
      </c>
      <c r="T1642" s="14">
        <v>5.3587999999999996</v>
      </c>
      <c r="V1642" s="17">
        <v>0</v>
      </c>
      <c r="X1642" s="17">
        <v>0</v>
      </c>
      <c r="Z1642" s="17">
        <v>247810</v>
      </c>
      <c r="AB1642" s="17">
        <v>0</v>
      </c>
      <c r="AD1642" s="17">
        <v>0</v>
      </c>
      <c r="AF1642" s="17">
        <v>7364</v>
      </c>
      <c r="AH1642" s="17">
        <v>0</v>
      </c>
      <c r="AJ1642" s="17">
        <v>0</v>
      </c>
      <c r="AL1642" s="17">
        <v>0</v>
      </c>
      <c r="AN1642" s="17">
        <v>0</v>
      </c>
      <c r="AP1642" s="172">
        <v>0</v>
      </c>
      <c r="AR1642" s="17">
        <v>39462</v>
      </c>
      <c r="AT1642" s="17">
        <v>0</v>
      </c>
      <c r="AV1642" s="185">
        <v>0</v>
      </c>
      <c r="AW1642" s="1" t="s">
        <v>5655</v>
      </c>
      <c r="AX1642" s="1" t="str">
        <f t="shared" si="25"/>
        <v>No</v>
      </c>
    </row>
    <row r="1643" spans="1:50" x14ac:dyDescent="0.2">
      <c r="A1643" s="1" t="s">
        <v>6173</v>
      </c>
      <c r="B1643" s="1" t="s">
        <v>249</v>
      </c>
      <c r="C1643" s="1" t="s">
        <v>99</v>
      </c>
      <c r="D1643" s="174">
        <v>3089</v>
      </c>
      <c r="E1643" s="177">
        <v>30089</v>
      </c>
      <c r="F1643" s="1" t="s">
        <v>196</v>
      </c>
      <c r="G1643" s="1" t="s">
        <v>5273</v>
      </c>
      <c r="H1643" s="17">
        <v>70350</v>
      </c>
      <c r="I1643" s="12">
        <v>24</v>
      </c>
      <c r="J1643" s="1" t="s">
        <v>11</v>
      </c>
      <c r="K1643" s="1" t="s">
        <v>8</v>
      </c>
      <c r="L1643" s="4">
        <v>23</v>
      </c>
      <c r="N1643" s="186">
        <v>0</v>
      </c>
      <c r="P1643" s="14">
        <v>18.273599999999998</v>
      </c>
      <c r="R1643" s="14">
        <v>0</v>
      </c>
      <c r="T1643" s="14">
        <v>14.8124</v>
      </c>
      <c r="V1643" s="17">
        <v>0</v>
      </c>
      <c r="X1643" s="17">
        <v>0</v>
      </c>
      <c r="Z1643" s="17">
        <v>1241381</v>
      </c>
      <c r="AB1643" s="17">
        <v>0</v>
      </c>
      <c r="AD1643" s="17">
        <v>0</v>
      </c>
      <c r="AF1643" s="17">
        <v>67933</v>
      </c>
      <c r="AH1643" s="17">
        <v>0</v>
      </c>
      <c r="AJ1643" s="17">
        <v>0</v>
      </c>
      <c r="AL1643" s="17">
        <v>0</v>
      </c>
      <c r="AN1643" s="17">
        <v>0</v>
      </c>
      <c r="AP1643" s="172">
        <v>0</v>
      </c>
      <c r="AR1643" s="17">
        <v>1006248</v>
      </c>
      <c r="AT1643" s="17">
        <v>0</v>
      </c>
      <c r="AV1643" s="185">
        <v>0</v>
      </c>
      <c r="AW1643" s="1" t="s">
        <v>5655</v>
      </c>
      <c r="AX1643" s="1" t="str">
        <f t="shared" si="25"/>
        <v>No</v>
      </c>
    </row>
    <row r="1644" spans="1:50" x14ac:dyDescent="0.2">
      <c r="A1644" s="1" t="s">
        <v>3254</v>
      </c>
      <c r="B1644" s="1" t="s">
        <v>3255</v>
      </c>
      <c r="C1644" s="1" t="s">
        <v>55</v>
      </c>
      <c r="D1644" s="174" t="s">
        <v>3256</v>
      </c>
      <c r="E1644" s="177" t="s">
        <v>3257</v>
      </c>
      <c r="F1644" s="1" t="s">
        <v>194</v>
      </c>
      <c r="G1644" s="1" t="s">
        <v>229</v>
      </c>
      <c r="H1644" s="17">
        <v>0</v>
      </c>
      <c r="I1644" s="12">
        <v>24</v>
      </c>
      <c r="J1644" s="1" t="s">
        <v>10</v>
      </c>
      <c r="K1644" s="1" t="s">
        <v>12</v>
      </c>
      <c r="L1644" s="4">
        <v>24</v>
      </c>
      <c r="N1644" s="186">
        <v>0</v>
      </c>
      <c r="P1644" s="14">
        <v>22.2683</v>
      </c>
      <c r="R1644" s="14">
        <v>0</v>
      </c>
      <c r="T1644" s="14">
        <v>1.9109</v>
      </c>
      <c r="V1644" s="17">
        <v>0</v>
      </c>
      <c r="X1644" s="17">
        <v>0</v>
      </c>
      <c r="Z1644" s="17">
        <v>466365</v>
      </c>
      <c r="AB1644" s="17">
        <v>0</v>
      </c>
      <c r="AD1644" s="17">
        <v>0</v>
      </c>
      <c r="AF1644" s="17">
        <v>20943</v>
      </c>
      <c r="AH1644" s="17">
        <v>0</v>
      </c>
      <c r="AJ1644" s="17">
        <v>0</v>
      </c>
      <c r="AL1644" s="17">
        <v>0</v>
      </c>
      <c r="AN1644" s="17">
        <v>0</v>
      </c>
      <c r="AP1644" s="172">
        <v>0</v>
      </c>
      <c r="AR1644" s="17">
        <v>40019</v>
      </c>
      <c r="AT1644" s="17">
        <v>0</v>
      </c>
      <c r="AV1644" s="185">
        <v>0</v>
      </c>
      <c r="AW1644" s="1" t="s">
        <v>5655</v>
      </c>
      <c r="AX1644" s="1" t="str">
        <f t="shared" si="25"/>
        <v>No</v>
      </c>
    </row>
    <row r="1645" spans="1:50" x14ac:dyDescent="0.2">
      <c r="A1645" s="1" t="s">
        <v>6176</v>
      </c>
      <c r="B1645" s="1" t="s">
        <v>277</v>
      </c>
      <c r="C1645" s="1" t="s">
        <v>89</v>
      </c>
      <c r="D1645" s="174">
        <v>6001</v>
      </c>
      <c r="E1645" s="177">
        <v>60001</v>
      </c>
      <c r="F1645" s="1" t="s">
        <v>194</v>
      </c>
      <c r="G1645" s="1" t="s">
        <v>5273</v>
      </c>
      <c r="H1645" s="17">
        <v>196651</v>
      </c>
      <c r="I1645" s="12">
        <v>24</v>
      </c>
      <c r="J1645" s="1" t="s">
        <v>11</v>
      </c>
      <c r="K1645" s="1" t="s">
        <v>8</v>
      </c>
      <c r="L1645" s="4">
        <v>16</v>
      </c>
      <c r="N1645" s="186">
        <v>0</v>
      </c>
      <c r="P1645" s="14">
        <v>15.045299999999999</v>
      </c>
      <c r="R1645" s="14">
        <v>0</v>
      </c>
      <c r="T1645" s="14">
        <v>6.8895</v>
      </c>
      <c r="V1645" s="17">
        <v>0</v>
      </c>
      <c r="X1645" s="17">
        <v>0</v>
      </c>
      <c r="Z1645" s="17">
        <v>625900</v>
      </c>
      <c r="AB1645" s="17">
        <v>0</v>
      </c>
      <c r="AD1645" s="17">
        <v>0</v>
      </c>
      <c r="AF1645" s="17">
        <v>41601</v>
      </c>
      <c r="AH1645" s="17">
        <v>0</v>
      </c>
      <c r="AJ1645" s="17">
        <v>0</v>
      </c>
      <c r="AL1645" s="17">
        <v>0</v>
      </c>
      <c r="AN1645" s="17">
        <v>0</v>
      </c>
      <c r="AP1645" s="172">
        <v>0</v>
      </c>
      <c r="AR1645" s="17">
        <v>286610</v>
      </c>
      <c r="AT1645" s="17">
        <v>0</v>
      </c>
      <c r="AV1645" s="185">
        <v>0</v>
      </c>
      <c r="AW1645" s="1" t="s">
        <v>5655</v>
      </c>
      <c r="AX1645" s="1" t="str">
        <f t="shared" si="25"/>
        <v>No</v>
      </c>
    </row>
    <row r="1646" spans="1:50" x14ac:dyDescent="0.2">
      <c r="A1646" s="1" t="s">
        <v>6174</v>
      </c>
      <c r="B1646" s="1" t="s">
        <v>210</v>
      </c>
      <c r="C1646" s="1" t="s">
        <v>62</v>
      </c>
      <c r="D1646" s="174">
        <v>4131</v>
      </c>
      <c r="E1646" s="177">
        <v>40131</v>
      </c>
      <c r="F1646" s="1" t="s">
        <v>194</v>
      </c>
      <c r="G1646" s="1" t="s">
        <v>5273</v>
      </c>
      <c r="H1646" s="17">
        <v>166485</v>
      </c>
      <c r="I1646" s="12">
        <v>24</v>
      </c>
      <c r="J1646" s="1" t="s">
        <v>10</v>
      </c>
      <c r="K1646" s="1" t="s">
        <v>12</v>
      </c>
      <c r="L1646" s="4">
        <v>19</v>
      </c>
      <c r="N1646" s="186">
        <v>0</v>
      </c>
      <c r="P1646" s="14">
        <v>26.9681</v>
      </c>
      <c r="R1646" s="14">
        <v>0</v>
      </c>
      <c r="T1646" s="14">
        <v>1.8882000000000001</v>
      </c>
      <c r="V1646" s="17">
        <v>0</v>
      </c>
      <c r="X1646" s="17">
        <v>0</v>
      </c>
      <c r="Z1646" s="17">
        <v>642515</v>
      </c>
      <c r="AB1646" s="17">
        <v>0</v>
      </c>
      <c r="AD1646" s="17">
        <v>0</v>
      </c>
      <c r="AF1646" s="17">
        <v>23825</v>
      </c>
      <c r="AH1646" s="17">
        <v>0</v>
      </c>
      <c r="AJ1646" s="17">
        <v>0</v>
      </c>
      <c r="AL1646" s="17">
        <v>0</v>
      </c>
      <c r="AN1646" s="17">
        <v>0</v>
      </c>
      <c r="AP1646" s="172">
        <v>0</v>
      </c>
      <c r="AR1646" s="17">
        <v>44987</v>
      </c>
      <c r="AT1646" s="17">
        <v>0</v>
      </c>
      <c r="AV1646" s="185">
        <v>0</v>
      </c>
      <c r="AW1646" s="1" t="s">
        <v>5655</v>
      </c>
      <c r="AX1646" s="1" t="str">
        <f t="shared" si="25"/>
        <v>No</v>
      </c>
    </row>
    <row r="1647" spans="1:50" x14ac:dyDescent="0.2">
      <c r="A1647" s="1" t="s">
        <v>912</v>
      </c>
      <c r="B1647" s="1" t="s">
        <v>913</v>
      </c>
      <c r="C1647" s="1" t="s">
        <v>81</v>
      </c>
      <c r="D1647" s="174">
        <v>3095</v>
      </c>
      <c r="E1647" s="177">
        <v>30095</v>
      </c>
      <c r="F1647" s="1" t="s">
        <v>196</v>
      </c>
      <c r="G1647" s="1" t="s">
        <v>192</v>
      </c>
      <c r="H1647" s="17">
        <v>77086</v>
      </c>
      <c r="I1647" s="12">
        <v>24</v>
      </c>
      <c r="J1647" s="1" t="s">
        <v>22</v>
      </c>
      <c r="K1647" s="1" t="s">
        <v>8</v>
      </c>
      <c r="L1647" s="4">
        <v>4</v>
      </c>
      <c r="N1647" s="186">
        <v>0</v>
      </c>
      <c r="P1647" s="14">
        <v>25.2667</v>
      </c>
      <c r="R1647" s="14">
        <v>17.59</v>
      </c>
      <c r="T1647" s="14">
        <v>4.0316999999999998</v>
      </c>
      <c r="V1647" s="17">
        <v>138040</v>
      </c>
      <c r="X1647" s="17">
        <v>137299</v>
      </c>
      <c r="Z1647" s="17">
        <v>137299</v>
      </c>
      <c r="AB1647" s="17">
        <v>0</v>
      </c>
      <c r="AD1647" s="17">
        <v>5434</v>
      </c>
      <c r="AF1647" s="17">
        <v>5434</v>
      </c>
      <c r="AH1647" s="17">
        <v>0</v>
      </c>
      <c r="AJ1647" s="17">
        <v>0</v>
      </c>
      <c r="AL1647" s="17">
        <v>0</v>
      </c>
      <c r="AN1647" s="17">
        <v>0</v>
      </c>
      <c r="AP1647" s="172">
        <v>0</v>
      </c>
      <c r="AR1647" s="17">
        <v>21908</v>
      </c>
      <c r="AT1647" s="17">
        <v>385362</v>
      </c>
      <c r="AV1647" s="185">
        <v>89</v>
      </c>
      <c r="AW1647" s="1" t="s">
        <v>5655</v>
      </c>
      <c r="AX1647" s="1" t="str">
        <f t="shared" si="25"/>
        <v>No</v>
      </c>
    </row>
    <row r="1648" spans="1:50" x14ac:dyDescent="0.2">
      <c r="A1648" s="1" t="s">
        <v>620</v>
      </c>
      <c r="B1648" s="1" t="s">
        <v>621</v>
      </c>
      <c r="C1648" s="1" t="s">
        <v>81</v>
      </c>
      <c r="D1648" s="174">
        <v>3061</v>
      </c>
      <c r="E1648" s="177">
        <v>30061</v>
      </c>
      <c r="F1648" s="1" t="s">
        <v>196</v>
      </c>
      <c r="G1648" s="1" t="s">
        <v>192</v>
      </c>
      <c r="H1648" s="17">
        <v>66086</v>
      </c>
      <c r="I1648" s="12">
        <v>23</v>
      </c>
      <c r="J1648" s="1" t="s">
        <v>10</v>
      </c>
      <c r="K1648" s="1" t="s">
        <v>12</v>
      </c>
      <c r="L1648" s="4">
        <v>1</v>
      </c>
      <c r="N1648" s="186">
        <v>0</v>
      </c>
      <c r="P1648" s="14">
        <v>17.4239</v>
      </c>
      <c r="R1648" s="14">
        <v>7.5304000000000002</v>
      </c>
      <c r="T1648" s="14">
        <v>3.4836999999999998</v>
      </c>
      <c r="V1648" s="17">
        <v>0</v>
      </c>
      <c r="X1648" s="17">
        <v>6413</v>
      </c>
      <c r="Z1648" s="17">
        <v>3206</v>
      </c>
      <c r="AB1648" s="17">
        <v>3207</v>
      </c>
      <c r="AD1648" s="17">
        <v>365</v>
      </c>
      <c r="AF1648" s="17">
        <v>184</v>
      </c>
      <c r="AH1648" s="17">
        <v>181</v>
      </c>
      <c r="AJ1648" s="17">
        <v>0</v>
      </c>
      <c r="AL1648" s="17">
        <v>0</v>
      </c>
      <c r="AN1648" s="17">
        <v>0</v>
      </c>
      <c r="AP1648" s="172">
        <v>0</v>
      </c>
      <c r="AR1648" s="17">
        <v>641</v>
      </c>
      <c r="AT1648" s="17">
        <v>4827</v>
      </c>
      <c r="AV1648" s="185">
        <v>0</v>
      </c>
      <c r="AW1648" s="1" t="s">
        <v>5655</v>
      </c>
      <c r="AX1648" s="1" t="str">
        <f t="shared" si="25"/>
        <v>No</v>
      </c>
    </row>
    <row r="1649" spans="1:50" x14ac:dyDescent="0.2">
      <c r="A1649" s="1" t="s">
        <v>827</v>
      </c>
      <c r="B1649" s="1" t="s">
        <v>485</v>
      </c>
      <c r="C1649" s="1" t="s">
        <v>7</v>
      </c>
      <c r="D1649" s="174">
        <v>6062</v>
      </c>
      <c r="E1649" s="177">
        <v>60062</v>
      </c>
      <c r="F1649" s="1" t="s">
        <v>17</v>
      </c>
      <c r="G1649" s="1" t="s">
        <v>5273</v>
      </c>
      <c r="H1649" s="17">
        <v>295083</v>
      </c>
      <c r="I1649" s="12">
        <v>23</v>
      </c>
      <c r="J1649" s="1" t="s">
        <v>11</v>
      </c>
      <c r="K1649" s="1" t="s">
        <v>8</v>
      </c>
      <c r="L1649" s="4">
        <v>19</v>
      </c>
      <c r="N1649" s="186">
        <v>0</v>
      </c>
      <c r="P1649" s="14">
        <v>11.105</v>
      </c>
      <c r="R1649" s="14">
        <v>0</v>
      </c>
      <c r="T1649" s="14">
        <v>32.574300000000001</v>
      </c>
      <c r="V1649" s="17">
        <v>0</v>
      </c>
      <c r="X1649" s="17">
        <v>0</v>
      </c>
      <c r="Z1649" s="17">
        <v>557558</v>
      </c>
      <c r="AB1649" s="17">
        <v>0</v>
      </c>
      <c r="AD1649" s="17">
        <v>0</v>
      </c>
      <c r="AF1649" s="17">
        <v>50208</v>
      </c>
      <c r="AH1649" s="17">
        <v>0</v>
      </c>
      <c r="AJ1649" s="17">
        <v>0</v>
      </c>
      <c r="AL1649" s="17">
        <v>0</v>
      </c>
      <c r="AN1649" s="17">
        <v>0</v>
      </c>
      <c r="AP1649" s="172">
        <v>0</v>
      </c>
      <c r="AR1649" s="17">
        <v>1635492</v>
      </c>
      <c r="AT1649" s="17">
        <v>0</v>
      </c>
      <c r="AV1649" s="185">
        <v>0</v>
      </c>
      <c r="AW1649" s="1" t="s">
        <v>5655</v>
      </c>
      <c r="AX1649" s="1" t="str">
        <f t="shared" si="25"/>
        <v>No</v>
      </c>
    </row>
    <row r="1650" spans="1:50" x14ac:dyDescent="0.2">
      <c r="A1650" s="1" t="s">
        <v>2319</v>
      </c>
      <c r="B1650" s="1" t="s">
        <v>2320</v>
      </c>
      <c r="C1650" s="1" t="s">
        <v>60</v>
      </c>
      <c r="D1650" s="174" t="s">
        <v>2321</v>
      </c>
      <c r="E1650" s="177" t="s">
        <v>2322</v>
      </c>
      <c r="F1650" s="1" t="s">
        <v>242</v>
      </c>
      <c r="G1650" s="1" t="s">
        <v>229</v>
      </c>
      <c r="H1650" s="17">
        <v>0</v>
      </c>
      <c r="I1650" s="12">
        <v>23</v>
      </c>
      <c r="J1650" s="1" t="s">
        <v>10</v>
      </c>
      <c r="K1650" s="1" t="s">
        <v>8</v>
      </c>
      <c r="L1650" s="4">
        <v>23</v>
      </c>
      <c r="N1650" s="186">
        <v>0</v>
      </c>
      <c r="P1650" s="14">
        <v>44.922199999999997</v>
      </c>
      <c r="R1650" s="14">
        <v>0</v>
      </c>
      <c r="T1650" s="14">
        <v>4.5164999999999997</v>
      </c>
      <c r="V1650" s="17">
        <v>0</v>
      </c>
      <c r="X1650" s="17">
        <v>0</v>
      </c>
      <c r="Z1650" s="17">
        <v>869425</v>
      </c>
      <c r="AB1650" s="17">
        <v>0</v>
      </c>
      <c r="AD1650" s="17">
        <v>0</v>
      </c>
      <c r="AF1650" s="17">
        <v>19354</v>
      </c>
      <c r="AH1650" s="17">
        <v>0</v>
      </c>
      <c r="AJ1650" s="17">
        <v>0</v>
      </c>
      <c r="AL1650" s="17">
        <v>0</v>
      </c>
      <c r="AN1650" s="17">
        <v>0</v>
      </c>
      <c r="AP1650" s="172">
        <v>0</v>
      </c>
      <c r="AR1650" s="17">
        <v>87413</v>
      </c>
      <c r="AT1650" s="17">
        <v>0</v>
      </c>
      <c r="AV1650" s="185">
        <v>0</v>
      </c>
      <c r="AW1650" s="1" t="s">
        <v>5655</v>
      </c>
      <c r="AX1650" s="1" t="str">
        <f t="shared" si="25"/>
        <v>No</v>
      </c>
    </row>
    <row r="1651" spans="1:50" x14ac:dyDescent="0.2">
      <c r="A1651" s="1" t="s">
        <v>5566</v>
      </c>
      <c r="B1651" s="1" t="s">
        <v>6183</v>
      </c>
      <c r="C1651" s="1" t="s">
        <v>20</v>
      </c>
      <c r="D1651" s="174" t="s">
        <v>5565</v>
      </c>
      <c r="E1651" s="177" t="s">
        <v>5564</v>
      </c>
      <c r="F1651" s="1" t="s">
        <v>196</v>
      </c>
      <c r="G1651" s="1" t="s">
        <v>229</v>
      </c>
      <c r="H1651" s="17">
        <v>0</v>
      </c>
      <c r="I1651" s="12">
        <v>23</v>
      </c>
      <c r="J1651" s="1" t="s">
        <v>11</v>
      </c>
      <c r="K1651" s="1" t="s">
        <v>8</v>
      </c>
      <c r="L1651" s="4">
        <v>17</v>
      </c>
      <c r="N1651" s="186">
        <v>0</v>
      </c>
      <c r="P1651" s="14">
        <v>16.739599999999999</v>
      </c>
      <c r="R1651" s="14">
        <v>0</v>
      </c>
      <c r="T1651" s="14">
        <v>7.2438000000000002</v>
      </c>
      <c r="V1651" s="17">
        <v>0</v>
      </c>
      <c r="X1651" s="17">
        <v>0</v>
      </c>
      <c r="Z1651" s="17">
        <v>653212</v>
      </c>
      <c r="AB1651" s="17">
        <v>0</v>
      </c>
      <c r="AD1651" s="17">
        <v>0</v>
      </c>
      <c r="AF1651" s="17">
        <v>39022</v>
      </c>
      <c r="AH1651" s="17">
        <v>0</v>
      </c>
      <c r="AJ1651" s="17">
        <v>0</v>
      </c>
      <c r="AL1651" s="17">
        <v>0</v>
      </c>
      <c r="AN1651" s="17">
        <v>0</v>
      </c>
      <c r="AP1651" s="172">
        <v>0</v>
      </c>
      <c r="AR1651" s="17">
        <v>282669</v>
      </c>
      <c r="AT1651" s="17">
        <v>0</v>
      </c>
      <c r="AV1651" s="185">
        <v>0</v>
      </c>
      <c r="AW1651" s="1" t="s">
        <v>5655</v>
      </c>
      <c r="AX1651" s="1" t="str">
        <f t="shared" si="25"/>
        <v>No</v>
      </c>
    </row>
    <row r="1652" spans="1:50" x14ac:dyDescent="0.2">
      <c r="A1652" s="1" t="s">
        <v>2219</v>
      </c>
      <c r="B1652" s="1" t="s">
        <v>2220</v>
      </c>
      <c r="C1652" s="1" t="s">
        <v>50</v>
      </c>
      <c r="D1652" s="174" t="s">
        <v>2221</v>
      </c>
      <c r="E1652" s="177" t="s">
        <v>2222</v>
      </c>
      <c r="F1652" s="1" t="s">
        <v>196</v>
      </c>
      <c r="G1652" s="1" t="s">
        <v>229</v>
      </c>
      <c r="H1652" s="17">
        <v>0</v>
      </c>
      <c r="I1652" s="12">
        <v>23</v>
      </c>
      <c r="J1652" s="1" t="s">
        <v>11</v>
      </c>
      <c r="K1652" s="1" t="s">
        <v>8</v>
      </c>
      <c r="L1652" s="4">
        <v>3</v>
      </c>
      <c r="N1652" s="186">
        <v>0</v>
      </c>
      <c r="P1652" s="14">
        <v>11.4323</v>
      </c>
      <c r="R1652" s="14">
        <v>0</v>
      </c>
      <c r="T1652" s="14">
        <v>5.6798000000000002</v>
      </c>
      <c r="V1652" s="17">
        <v>0</v>
      </c>
      <c r="X1652" s="17">
        <v>0</v>
      </c>
      <c r="Z1652" s="17">
        <v>75236</v>
      </c>
      <c r="AB1652" s="17">
        <v>0</v>
      </c>
      <c r="AD1652" s="17">
        <v>0</v>
      </c>
      <c r="AF1652" s="17">
        <v>6581</v>
      </c>
      <c r="AH1652" s="17">
        <v>0</v>
      </c>
      <c r="AJ1652" s="17">
        <v>0</v>
      </c>
      <c r="AL1652" s="17">
        <v>0</v>
      </c>
      <c r="AN1652" s="17">
        <v>0</v>
      </c>
      <c r="AP1652" s="172">
        <v>0</v>
      </c>
      <c r="AR1652" s="17">
        <v>37379</v>
      </c>
      <c r="AT1652" s="17">
        <v>0</v>
      </c>
      <c r="AV1652" s="185">
        <v>0</v>
      </c>
      <c r="AW1652" s="1" t="s">
        <v>5655</v>
      </c>
      <c r="AX1652" s="1" t="str">
        <f t="shared" si="25"/>
        <v>No</v>
      </c>
    </row>
    <row r="1653" spans="1:50" x14ac:dyDescent="0.2">
      <c r="A1653" s="1" t="s">
        <v>6184</v>
      </c>
      <c r="B1653" s="1" t="s">
        <v>400</v>
      </c>
      <c r="C1653" s="1" t="s">
        <v>20</v>
      </c>
      <c r="D1653" s="174">
        <v>9149</v>
      </c>
      <c r="E1653" s="177">
        <v>90149</v>
      </c>
      <c r="F1653" s="1" t="s">
        <v>194</v>
      </c>
      <c r="G1653" s="1" t="s">
        <v>5273</v>
      </c>
      <c r="H1653" s="17">
        <v>51509</v>
      </c>
      <c r="I1653" s="12">
        <v>23</v>
      </c>
      <c r="J1653" s="1" t="s">
        <v>22</v>
      </c>
      <c r="K1653" s="1" t="s">
        <v>12</v>
      </c>
      <c r="L1653" s="4">
        <v>13</v>
      </c>
      <c r="N1653" s="186">
        <v>0</v>
      </c>
      <c r="P1653" s="14">
        <v>41.389600000000002</v>
      </c>
      <c r="R1653" s="14">
        <v>0</v>
      </c>
      <c r="T1653" s="14">
        <v>18.123799999999999</v>
      </c>
      <c r="V1653" s="17">
        <v>0</v>
      </c>
      <c r="X1653" s="17">
        <v>0</v>
      </c>
      <c r="Z1653" s="17">
        <v>191634</v>
      </c>
      <c r="AB1653" s="17">
        <v>0</v>
      </c>
      <c r="AD1653" s="17">
        <v>0</v>
      </c>
      <c r="AF1653" s="17">
        <v>4630</v>
      </c>
      <c r="AH1653" s="17">
        <v>0</v>
      </c>
      <c r="AJ1653" s="17">
        <v>0</v>
      </c>
      <c r="AL1653" s="17">
        <v>0</v>
      </c>
      <c r="AN1653" s="17">
        <v>0</v>
      </c>
      <c r="AP1653" s="172">
        <v>0</v>
      </c>
      <c r="AR1653" s="17">
        <v>83913</v>
      </c>
      <c r="AT1653" s="17">
        <v>0</v>
      </c>
      <c r="AV1653" s="185">
        <v>0</v>
      </c>
      <c r="AW1653" s="1" t="s">
        <v>5655</v>
      </c>
      <c r="AX1653" s="1" t="str">
        <f t="shared" si="25"/>
        <v>No</v>
      </c>
    </row>
    <row r="1654" spans="1:50" x14ac:dyDescent="0.2">
      <c r="A1654" s="1" t="s">
        <v>4686</v>
      </c>
      <c r="B1654" s="1" t="s">
        <v>4687</v>
      </c>
      <c r="C1654" s="1" t="s">
        <v>63</v>
      </c>
      <c r="D1654" s="174" t="s">
        <v>4688</v>
      </c>
      <c r="E1654" s="177" t="s">
        <v>4689</v>
      </c>
      <c r="F1654" s="1" t="s">
        <v>242</v>
      </c>
      <c r="G1654" s="1" t="s">
        <v>229</v>
      </c>
      <c r="H1654" s="17">
        <v>0</v>
      </c>
      <c r="I1654" s="12">
        <v>23</v>
      </c>
      <c r="J1654" s="1" t="s">
        <v>10</v>
      </c>
      <c r="K1654" s="1" t="s">
        <v>8</v>
      </c>
      <c r="L1654" s="4">
        <v>23</v>
      </c>
      <c r="N1654" s="186">
        <v>0</v>
      </c>
      <c r="P1654" s="14">
        <v>13.0776</v>
      </c>
      <c r="R1654" s="14">
        <v>0</v>
      </c>
      <c r="T1654" s="14">
        <v>2.6221000000000001</v>
      </c>
      <c r="V1654" s="17">
        <v>0</v>
      </c>
      <c r="X1654" s="17">
        <v>0</v>
      </c>
      <c r="Z1654" s="17">
        <v>436426</v>
      </c>
      <c r="AB1654" s="17">
        <v>0</v>
      </c>
      <c r="AD1654" s="17">
        <v>0</v>
      </c>
      <c r="AF1654" s="17">
        <v>33372</v>
      </c>
      <c r="AH1654" s="17">
        <v>0</v>
      </c>
      <c r="AJ1654" s="17">
        <v>0</v>
      </c>
      <c r="AL1654" s="17">
        <v>0</v>
      </c>
      <c r="AN1654" s="17">
        <v>0</v>
      </c>
      <c r="AP1654" s="172">
        <v>0</v>
      </c>
      <c r="AR1654" s="17">
        <v>87506</v>
      </c>
      <c r="AT1654" s="17">
        <v>0</v>
      </c>
      <c r="AV1654" s="185">
        <v>0</v>
      </c>
      <c r="AW1654" s="1" t="s">
        <v>5655</v>
      </c>
      <c r="AX1654" s="1" t="str">
        <f t="shared" si="25"/>
        <v>No</v>
      </c>
    </row>
    <row r="1655" spans="1:50" x14ac:dyDescent="0.2">
      <c r="A1655" s="1" t="s">
        <v>2307</v>
      </c>
      <c r="B1655" s="1" t="s">
        <v>2308</v>
      </c>
      <c r="C1655" s="1" t="s">
        <v>86</v>
      </c>
      <c r="D1655" s="174" t="s">
        <v>2309</v>
      </c>
      <c r="E1655" s="177" t="s">
        <v>2310</v>
      </c>
      <c r="F1655" s="1" t="s">
        <v>196</v>
      </c>
      <c r="G1655" s="1" t="s">
        <v>229</v>
      </c>
      <c r="H1655" s="17">
        <v>0</v>
      </c>
      <c r="I1655" s="12">
        <v>23</v>
      </c>
      <c r="J1655" s="1" t="s">
        <v>10</v>
      </c>
      <c r="K1655" s="1" t="s">
        <v>8</v>
      </c>
      <c r="L1655" s="4">
        <v>14</v>
      </c>
      <c r="N1655" s="186">
        <v>0</v>
      </c>
      <c r="P1655" s="14">
        <v>15.744</v>
      </c>
      <c r="R1655" s="14">
        <v>0</v>
      </c>
      <c r="T1655" s="14">
        <v>3.8180999999999998</v>
      </c>
      <c r="V1655" s="17">
        <v>0</v>
      </c>
      <c r="X1655" s="17">
        <v>0</v>
      </c>
      <c r="Z1655" s="17">
        <v>244709</v>
      </c>
      <c r="AB1655" s="17">
        <v>0</v>
      </c>
      <c r="AD1655" s="17">
        <v>0</v>
      </c>
      <c r="AF1655" s="17">
        <v>15543</v>
      </c>
      <c r="AH1655" s="17">
        <v>0</v>
      </c>
      <c r="AJ1655" s="17">
        <v>0</v>
      </c>
      <c r="AL1655" s="17">
        <v>0</v>
      </c>
      <c r="AN1655" s="17">
        <v>0</v>
      </c>
      <c r="AP1655" s="172">
        <v>0</v>
      </c>
      <c r="AR1655" s="17">
        <v>59345</v>
      </c>
      <c r="AT1655" s="17">
        <v>0</v>
      </c>
      <c r="AV1655" s="185">
        <v>0</v>
      </c>
      <c r="AW1655" s="1" t="s">
        <v>5655</v>
      </c>
      <c r="AX1655" s="1" t="str">
        <f t="shared" si="25"/>
        <v>No</v>
      </c>
    </row>
    <row r="1656" spans="1:50" x14ac:dyDescent="0.2">
      <c r="A1656" s="1" t="s">
        <v>2192</v>
      </c>
      <c r="B1656" s="1" t="s">
        <v>2193</v>
      </c>
      <c r="C1656" s="1" t="s">
        <v>60</v>
      </c>
      <c r="D1656" s="174" t="s">
        <v>2194</v>
      </c>
      <c r="E1656" s="177" t="s">
        <v>2195</v>
      </c>
      <c r="F1656" s="1" t="s">
        <v>242</v>
      </c>
      <c r="G1656" s="1" t="s">
        <v>229</v>
      </c>
      <c r="H1656" s="17">
        <v>0</v>
      </c>
      <c r="I1656" s="12">
        <v>23</v>
      </c>
      <c r="J1656" s="1" t="s">
        <v>10</v>
      </c>
      <c r="K1656" s="1" t="s">
        <v>8</v>
      </c>
      <c r="L1656" s="4">
        <v>23</v>
      </c>
      <c r="N1656" s="186">
        <v>0</v>
      </c>
      <c r="P1656" s="14">
        <v>26.989899999999999</v>
      </c>
      <c r="R1656" s="14">
        <v>0</v>
      </c>
      <c r="T1656" s="14">
        <v>2.1808000000000001</v>
      </c>
      <c r="V1656" s="17">
        <v>0</v>
      </c>
      <c r="X1656" s="17">
        <v>0</v>
      </c>
      <c r="Z1656" s="17">
        <v>1266690</v>
      </c>
      <c r="AB1656" s="17">
        <v>0</v>
      </c>
      <c r="AD1656" s="17">
        <v>0</v>
      </c>
      <c r="AF1656" s="17">
        <v>46932</v>
      </c>
      <c r="AH1656" s="17">
        <v>0</v>
      </c>
      <c r="AJ1656" s="17">
        <v>0</v>
      </c>
      <c r="AL1656" s="17">
        <v>0</v>
      </c>
      <c r="AN1656" s="17">
        <v>0</v>
      </c>
      <c r="AP1656" s="172">
        <v>0</v>
      </c>
      <c r="AR1656" s="17">
        <v>102349</v>
      </c>
      <c r="AT1656" s="17">
        <v>0</v>
      </c>
      <c r="AV1656" s="185">
        <v>0</v>
      </c>
      <c r="AW1656" s="1" t="s">
        <v>5655</v>
      </c>
      <c r="AX1656" s="1" t="str">
        <f t="shared" si="25"/>
        <v>No</v>
      </c>
    </row>
    <row r="1657" spans="1:50" x14ac:dyDescent="0.2">
      <c r="A1657" s="1" t="s">
        <v>1832</v>
      </c>
      <c r="B1657" s="1" t="s">
        <v>1833</v>
      </c>
      <c r="C1657" s="1" t="s">
        <v>62</v>
      </c>
      <c r="D1657" s="174" t="s">
        <v>1834</v>
      </c>
      <c r="E1657" s="177" t="s">
        <v>1835</v>
      </c>
      <c r="F1657" s="1" t="s">
        <v>196</v>
      </c>
      <c r="G1657" s="1" t="s">
        <v>229</v>
      </c>
      <c r="H1657" s="17">
        <v>0</v>
      </c>
      <c r="I1657" s="12">
        <v>23</v>
      </c>
      <c r="J1657" s="1" t="s">
        <v>10</v>
      </c>
      <c r="K1657" s="1" t="s">
        <v>8</v>
      </c>
      <c r="L1657" s="4">
        <v>21</v>
      </c>
      <c r="N1657" s="186">
        <v>0</v>
      </c>
      <c r="P1657" s="14">
        <v>16.627300000000002</v>
      </c>
      <c r="R1657" s="14">
        <v>0</v>
      </c>
      <c r="T1657" s="14">
        <v>1.2609999999999999</v>
      </c>
      <c r="V1657" s="17">
        <v>0</v>
      </c>
      <c r="X1657" s="17">
        <v>0</v>
      </c>
      <c r="Z1657" s="17">
        <v>733895</v>
      </c>
      <c r="AB1657" s="17">
        <v>0</v>
      </c>
      <c r="AD1657" s="17">
        <v>0</v>
      </c>
      <c r="AF1657" s="17">
        <v>44138</v>
      </c>
      <c r="AH1657" s="17">
        <v>0</v>
      </c>
      <c r="AJ1657" s="17">
        <v>0</v>
      </c>
      <c r="AL1657" s="17">
        <v>0</v>
      </c>
      <c r="AN1657" s="17">
        <v>0</v>
      </c>
      <c r="AP1657" s="172">
        <v>0</v>
      </c>
      <c r="AR1657" s="17">
        <v>55660</v>
      </c>
      <c r="AT1657" s="17">
        <v>0</v>
      </c>
      <c r="AV1657" s="185">
        <v>0</v>
      </c>
      <c r="AW1657" s="1" t="s">
        <v>5655</v>
      </c>
      <c r="AX1657" s="1" t="str">
        <f t="shared" si="25"/>
        <v>No</v>
      </c>
    </row>
    <row r="1658" spans="1:50" x14ac:dyDescent="0.2">
      <c r="A1658" s="1" t="s">
        <v>4532</v>
      </c>
      <c r="B1658" s="1" t="s">
        <v>4533</v>
      </c>
      <c r="C1658" s="1" t="s">
        <v>61</v>
      </c>
      <c r="D1658" s="174" t="s">
        <v>4534</v>
      </c>
      <c r="E1658" s="177" t="s">
        <v>4535</v>
      </c>
      <c r="F1658" s="1" t="s">
        <v>1252</v>
      </c>
      <c r="G1658" s="1" t="s">
        <v>229</v>
      </c>
      <c r="H1658" s="17">
        <v>0</v>
      </c>
      <c r="I1658" s="12">
        <v>23</v>
      </c>
      <c r="J1658" s="1" t="s">
        <v>11</v>
      </c>
      <c r="K1658" s="1" t="s">
        <v>8</v>
      </c>
      <c r="L1658" s="4">
        <v>13</v>
      </c>
      <c r="N1658" s="186">
        <v>0</v>
      </c>
      <c r="P1658" s="14">
        <v>16.241599999999998</v>
      </c>
      <c r="R1658" s="14">
        <v>0</v>
      </c>
      <c r="T1658" s="14">
        <v>5.9318999999999997</v>
      </c>
      <c r="V1658" s="17">
        <v>0</v>
      </c>
      <c r="X1658" s="17">
        <v>0</v>
      </c>
      <c r="Z1658" s="17">
        <v>184716</v>
      </c>
      <c r="AB1658" s="17">
        <v>0</v>
      </c>
      <c r="AD1658" s="17">
        <v>0</v>
      </c>
      <c r="AF1658" s="17">
        <v>11373</v>
      </c>
      <c r="AH1658" s="17">
        <v>0</v>
      </c>
      <c r="AJ1658" s="17">
        <v>0</v>
      </c>
      <c r="AL1658" s="17">
        <v>0</v>
      </c>
      <c r="AN1658" s="17">
        <v>0</v>
      </c>
      <c r="AP1658" s="172">
        <v>0</v>
      </c>
      <c r="AR1658" s="17">
        <v>67463</v>
      </c>
      <c r="AT1658" s="17">
        <v>0</v>
      </c>
      <c r="AV1658" s="185">
        <v>0</v>
      </c>
      <c r="AW1658" s="1" t="s">
        <v>5655</v>
      </c>
      <c r="AX1658" s="1" t="str">
        <f t="shared" si="25"/>
        <v>No</v>
      </c>
    </row>
    <row r="1659" spans="1:50" x14ac:dyDescent="0.2">
      <c r="A1659" s="1" t="s">
        <v>2524</v>
      </c>
      <c r="B1659" s="1" t="s">
        <v>2525</v>
      </c>
      <c r="C1659" s="1" t="s">
        <v>37</v>
      </c>
      <c r="D1659" s="174" t="s">
        <v>2526</v>
      </c>
      <c r="E1659" s="177" t="s">
        <v>2527</v>
      </c>
      <c r="F1659" s="1" t="s">
        <v>242</v>
      </c>
      <c r="G1659" s="1" t="s">
        <v>229</v>
      </c>
      <c r="H1659" s="17">
        <v>0</v>
      </c>
      <c r="I1659" s="12">
        <v>23</v>
      </c>
      <c r="J1659" s="1" t="s">
        <v>11</v>
      </c>
      <c r="K1659" s="1" t="s">
        <v>8</v>
      </c>
      <c r="L1659" s="4">
        <v>3</v>
      </c>
      <c r="N1659" s="186">
        <v>0</v>
      </c>
      <c r="P1659" s="14">
        <v>19.4374</v>
      </c>
      <c r="R1659" s="14">
        <v>0</v>
      </c>
      <c r="T1659" s="14">
        <v>1.3004</v>
      </c>
      <c r="V1659" s="17">
        <v>0</v>
      </c>
      <c r="X1659" s="17">
        <v>0</v>
      </c>
      <c r="Z1659" s="17">
        <v>91803</v>
      </c>
      <c r="AB1659" s="17">
        <v>0</v>
      </c>
      <c r="AD1659" s="17">
        <v>0</v>
      </c>
      <c r="AF1659" s="17">
        <v>4723</v>
      </c>
      <c r="AH1659" s="17">
        <v>0</v>
      </c>
      <c r="AJ1659" s="17">
        <v>0</v>
      </c>
      <c r="AL1659" s="17">
        <v>0</v>
      </c>
      <c r="AN1659" s="17">
        <v>0</v>
      </c>
      <c r="AP1659" s="172">
        <v>0</v>
      </c>
      <c r="AR1659" s="17">
        <v>6142</v>
      </c>
      <c r="AT1659" s="17">
        <v>0</v>
      </c>
      <c r="AV1659" s="185">
        <v>0</v>
      </c>
      <c r="AW1659" s="1" t="s">
        <v>5655</v>
      </c>
      <c r="AX1659" s="1" t="str">
        <f t="shared" si="25"/>
        <v>No</v>
      </c>
    </row>
    <row r="1660" spans="1:50" x14ac:dyDescent="0.2">
      <c r="A1660" s="1" t="s">
        <v>6182</v>
      </c>
      <c r="B1660" s="1" t="s">
        <v>700</v>
      </c>
      <c r="C1660" s="1" t="s">
        <v>31</v>
      </c>
      <c r="D1660" s="174">
        <v>8007</v>
      </c>
      <c r="E1660" s="177">
        <v>80007</v>
      </c>
      <c r="F1660" s="1" t="s">
        <v>194</v>
      </c>
      <c r="G1660" s="1" t="s">
        <v>192</v>
      </c>
      <c r="H1660" s="17">
        <v>136550</v>
      </c>
      <c r="I1660" s="12">
        <v>23</v>
      </c>
      <c r="J1660" s="1" t="s">
        <v>11</v>
      </c>
      <c r="K1660" s="1" t="s">
        <v>8</v>
      </c>
      <c r="L1660" s="4">
        <v>13</v>
      </c>
      <c r="N1660" s="186">
        <v>0</v>
      </c>
      <c r="P1660" s="14">
        <v>14.203799999999999</v>
      </c>
      <c r="R1660" s="14">
        <v>3.6059999999999999</v>
      </c>
      <c r="T1660" s="14">
        <v>20.952400000000001</v>
      </c>
      <c r="V1660" s="17">
        <v>554624</v>
      </c>
      <c r="X1660" s="17">
        <v>567362</v>
      </c>
      <c r="Z1660" s="17">
        <v>546635</v>
      </c>
      <c r="AB1660" s="17">
        <v>20727</v>
      </c>
      <c r="AC1660" s="12" t="s">
        <v>101</v>
      </c>
      <c r="AD1660" s="17">
        <v>41779</v>
      </c>
      <c r="AF1660" s="17">
        <v>38485</v>
      </c>
      <c r="AH1660" s="17">
        <v>3294</v>
      </c>
      <c r="AI1660" s="12" t="s">
        <v>101</v>
      </c>
      <c r="AJ1660" s="17">
        <v>0</v>
      </c>
      <c r="AL1660" s="17">
        <v>0</v>
      </c>
      <c r="AN1660" s="17">
        <v>0</v>
      </c>
      <c r="AP1660" s="172">
        <v>0</v>
      </c>
      <c r="AR1660" s="17">
        <v>806352</v>
      </c>
      <c r="AT1660" s="17">
        <v>2907728</v>
      </c>
      <c r="AV1660" s="185">
        <v>117.3</v>
      </c>
      <c r="AW1660" s="1" t="s">
        <v>5655</v>
      </c>
      <c r="AX1660" s="1" t="str">
        <f t="shared" si="25"/>
        <v>Yes</v>
      </c>
    </row>
    <row r="1661" spans="1:50" x14ac:dyDescent="0.2">
      <c r="A1661" s="1" t="s">
        <v>436</v>
      </c>
      <c r="B1661" s="1" t="s">
        <v>437</v>
      </c>
      <c r="C1661" s="1" t="s">
        <v>7</v>
      </c>
      <c r="D1661" s="174">
        <v>6072</v>
      </c>
      <c r="E1661" s="177">
        <v>60072</v>
      </c>
      <c r="F1661" s="1" t="s">
        <v>196</v>
      </c>
      <c r="G1661" s="1" t="s">
        <v>192</v>
      </c>
      <c r="H1661" s="17">
        <v>295083</v>
      </c>
      <c r="I1661" s="12">
        <v>23</v>
      </c>
      <c r="J1661" s="1" t="s">
        <v>10</v>
      </c>
      <c r="K1661" s="1" t="s">
        <v>8</v>
      </c>
      <c r="L1661" s="4">
        <v>9</v>
      </c>
      <c r="N1661" s="186">
        <v>0</v>
      </c>
      <c r="P1661" s="14">
        <v>11.3398</v>
      </c>
      <c r="R1661" s="14">
        <v>6.2</v>
      </c>
      <c r="T1661" s="14">
        <v>1.3714</v>
      </c>
      <c r="V1661" s="17">
        <v>0</v>
      </c>
      <c r="X1661" s="17">
        <v>213762</v>
      </c>
      <c r="Z1661" s="17">
        <v>175166</v>
      </c>
      <c r="AB1661" s="17">
        <v>38596</v>
      </c>
      <c r="AD1661" s="17">
        <v>18192</v>
      </c>
      <c r="AF1661" s="17">
        <v>15447</v>
      </c>
      <c r="AH1661" s="17">
        <v>2745</v>
      </c>
      <c r="AJ1661" s="17">
        <v>0</v>
      </c>
      <c r="AL1661" s="17">
        <v>0</v>
      </c>
      <c r="AN1661" s="17">
        <v>0</v>
      </c>
      <c r="AP1661" s="172">
        <v>0</v>
      </c>
      <c r="AR1661" s="17">
        <v>21184</v>
      </c>
      <c r="AT1661" s="17">
        <v>131341</v>
      </c>
      <c r="AV1661" s="185">
        <v>0</v>
      </c>
      <c r="AW1661" s="1" t="s">
        <v>5655</v>
      </c>
      <c r="AX1661" s="1" t="str">
        <f t="shared" si="25"/>
        <v>No</v>
      </c>
    </row>
    <row r="1662" spans="1:50" x14ac:dyDescent="0.2">
      <c r="A1662" s="1" t="s">
        <v>827</v>
      </c>
      <c r="B1662" s="1" t="s">
        <v>485</v>
      </c>
      <c r="C1662" s="1" t="s">
        <v>7</v>
      </c>
      <c r="D1662" s="174">
        <v>6062</v>
      </c>
      <c r="E1662" s="177">
        <v>60062</v>
      </c>
      <c r="F1662" s="1" t="s">
        <v>17</v>
      </c>
      <c r="G1662" s="1" t="s">
        <v>5273</v>
      </c>
      <c r="H1662" s="17">
        <v>295083</v>
      </c>
      <c r="I1662" s="12">
        <v>23</v>
      </c>
      <c r="J1662" s="1" t="s">
        <v>10</v>
      </c>
      <c r="K1662" s="1" t="s">
        <v>8</v>
      </c>
      <c r="L1662" s="4">
        <v>4</v>
      </c>
      <c r="N1662" s="186">
        <v>0</v>
      </c>
      <c r="P1662" s="14">
        <v>6.9046000000000003</v>
      </c>
      <c r="R1662" s="14">
        <v>0</v>
      </c>
      <c r="T1662" s="14">
        <v>1.1947000000000001</v>
      </c>
      <c r="V1662" s="17">
        <v>0</v>
      </c>
      <c r="X1662" s="17">
        <v>0</v>
      </c>
      <c r="Z1662" s="17">
        <v>56714</v>
      </c>
      <c r="AB1662" s="17">
        <v>0</v>
      </c>
      <c r="AD1662" s="17">
        <v>0</v>
      </c>
      <c r="AF1662" s="17">
        <v>8214</v>
      </c>
      <c r="AH1662" s="17">
        <v>0</v>
      </c>
      <c r="AJ1662" s="17">
        <v>0</v>
      </c>
      <c r="AL1662" s="17">
        <v>0</v>
      </c>
      <c r="AN1662" s="17">
        <v>0</v>
      </c>
      <c r="AP1662" s="172">
        <v>0</v>
      </c>
      <c r="AR1662" s="17">
        <v>9813</v>
      </c>
      <c r="AT1662" s="17">
        <v>0</v>
      </c>
      <c r="AV1662" s="185">
        <v>0</v>
      </c>
      <c r="AW1662" s="1" t="s">
        <v>5655</v>
      </c>
      <c r="AX1662" s="1" t="str">
        <f t="shared" si="25"/>
        <v>No</v>
      </c>
    </row>
    <row r="1663" spans="1:50" x14ac:dyDescent="0.2">
      <c r="A1663" s="1" t="s">
        <v>6186</v>
      </c>
      <c r="B1663" s="1" t="s">
        <v>3673</v>
      </c>
      <c r="C1663" s="1" t="s">
        <v>89</v>
      </c>
      <c r="D1663" s="174" t="s">
        <v>3674</v>
      </c>
      <c r="E1663" s="177" t="s">
        <v>3675</v>
      </c>
      <c r="F1663" s="1" t="s">
        <v>196</v>
      </c>
      <c r="G1663" s="1" t="s">
        <v>229</v>
      </c>
      <c r="H1663" s="17">
        <v>0</v>
      </c>
      <c r="I1663" s="12">
        <v>23</v>
      </c>
      <c r="J1663" s="1" t="s">
        <v>10</v>
      </c>
      <c r="K1663" s="1" t="s">
        <v>8</v>
      </c>
      <c r="L1663" s="4">
        <v>23</v>
      </c>
      <c r="N1663" s="186">
        <v>0</v>
      </c>
      <c r="P1663" s="14">
        <v>11.179500000000001</v>
      </c>
      <c r="R1663" s="14">
        <v>0</v>
      </c>
      <c r="T1663" s="14">
        <v>2.5207000000000002</v>
      </c>
      <c r="V1663" s="17">
        <v>0</v>
      </c>
      <c r="X1663" s="17">
        <v>0</v>
      </c>
      <c r="Z1663" s="17">
        <v>433026</v>
      </c>
      <c r="AB1663" s="17">
        <v>0</v>
      </c>
      <c r="AD1663" s="17">
        <v>0</v>
      </c>
      <c r="AF1663" s="17">
        <v>38734</v>
      </c>
      <c r="AH1663" s="17">
        <v>0</v>
      </c>
      <c r="AJ1663" s="17">
        <v>0</v>
      </c>
      <c r="AL1663" s="17">
        <v>0</v>
      </c>
      <c r="AN1663" s="17">
        <v>0</v>
      </c>
      <c r="AP1663" s="172">
        <v>0</v>
      </c>
      <c r="AR1663" s="17">
        <v>97638</v>
      </c>
      <c r="AT1663" s="17">
        <v>0</v>
      </c>
      <c r="AV1663" s="185">
        <v>0</v>
      </c>
      <c r="AW1663" s="1" t="s">
        <v>5655</v>
      </c>
      <c r="AX1663" s="1" t="str">
        <f t="shared" si="25"/>
        <v>No</v>
      </c>
    </row>
    <row r="1664" spans="1:50" x14ac:dyDescent="0.2">
      <c r="A1664" s="1" t="s">
        <v>460</v>
      </c>
      <c r="B1664" s="1" t="s">
        <v>461</v>
      </c>
      <c r="C1664" s="1" t="s">
        <v>32</v>
      </c>
      <c r="D1664" s="174">
        <v>1045</v>
      </c>
      <c r="E1664" s="177">
        <v>10045</v>
      </c>
      <c r="F1664" s="1" t="s">
        <v>239</v>
      </c>
      <c r="G1664" s="1" t="s">
        <v>192</v>
      </c>
      <c r="H1664" s="17">
        <v>924859</v>
      </c>
      <c r="I1664" s="12">
        <v>23</v>
      </c>
      <c r="J1664" s="1" t="s">
        <v>22</v>
      </c>
      <c r="K1664" s="1" t="s">
        <v>12</v>
      </c>
      <c r="L1664" s="4">
        <v>18</v>
      </c>
      <c r="N1664" s="186">
        <v>0</v>
      </c>
      <c r="P1664" s="14">
        <v>18.604800000000001</v>
      </c>
      <c r="R1664" s="14">
        <v>25.174399999999999</v>
      </c>
      <c r="T1664" s="14">
        <v>4.8311999999999999</v>
      </c>
      <c r="V1664" s="17">
        <v>800000</v>
      </c>
      <c r="X1664" s="17">
        <v>1133468</v>
      </c>
      <c r="Z1664" s="17">
        <v>791580</v>
      </c>
      <c r="AB1664" s="17">
        <v>341888</v>
      </c>
      <c r="AD1664" s="17">
        <v>53261</v>
      </c>
      <c r="AF1664" s="17">
        <v>42547</v>
      </c>
      <c r="AH1664" s="17">
        <v>10714</v>
      </c>
      <c r="AJ1664" s="17">
        <v>0</v>
      </c>
      <c r="AL1664" s="17">
        <v>0</v>
      </c>
      <c r="AN1664" s="17">
        <v>0</v>
      </c>
      <c r="AP1664" s="172">
        <v>0</v>
      </c>
      <c r="AR1664" s="17">
        <v>205555</v>
      </c>
      <c r="AT1664" s="17">
        <v>5174714</v>
      </c>
      <c r="AV1664" s="185">
        <v>198.3</v>
      </c>
      <c r="AW1664" s="1" t="s">
        <v>5655</v>
      </c>
      <c r="AX1664" s="1" t="str">
        <f t="shared" si="25"/>
        <v>No</v>
      </c>
    </row>
    <row r="1665" spans="1:50" x14ac:dyDescent="0.2">
      <c r="A1665" s="1" t="s">
        <v>6181</v>
      </c>
      <c r="B1665" s="1" t="s">
        <v>193</v>
      </c>
      <c r="C1665" s="1" t="s">
        <v>20</v>
      </c>
      <c r="D1665" s="174">
        <v>9119</v>
      </c>
      <c r="E1665" s="177">
        <v>90119</v>
      </c>
      <c r="F1665" s="1" t="s">
        <v>194</v>
      </c>
      <c r="G1665" s="1" t="s">
        <v>192</v>
      </c>
      <c r="H1665" s="17">
        <v>583681</v>
      </c>
      <c r="I1665" s="12">
        <v>23</v>
      </c>
      <c r="J1665" s="1" t="s">
        <v>11</v>
      </c>
      <c r="K1665" s="1" t="s">
        <v>8</v>
      </c>
      <c r="L1665" s="4">
        <v>23</v>
      </c>
      <c r="N1665" s="186">
        <v>0</v>
      </c>
      <c r="P1665" s="14">
        <v>8.6045999999999996</v>
      </c>
      <c r="R1665" s="14">
        <v>2.2222</v>
      </c>
      <c r="T1665" s="14">
        <v>20.377199999999998</v>
      </c>
      <c r="V1665" s="17">
        <v>355675</v>
      </c>
      <c r="X1665" s="17">
        <v>369102</v>
      </c>
      <c r="Z1665" s="17">
        <v>355543</v>
      </c>
      <c r="AB1665" s="17">
        <v>13559</v>
      </c>
      <c r="AD1665" s="17">
        <v>43271</v>
      </c>
      <c r="AF1665" s="17">
        <v>41320</v>
      </c>
      <c r="AH1665" s="17">
        <v>1951</v>
      </c>
      <c r="AJ1665" s="17">
        <v>0</v>
      </c>
      <c r="AL1665" s="17">
        <v>0</v>
      </c>
      <c r="AN1665" s="17">
        <v>0</v>
      </c>
      <c r="AP1665" s="172">
        <v>0</v>
      </c>
      <c r="AR1665" s="17">
        <v>841985</v>
      </c>
      <c r="AT1665" s="17">
        <v>1871078</v>
      </c>
      <c r="AV1665" s="185">
        <v>40</v>
      </c>
      <c r="AW1665" s="1" t="s">
        <v>5655</v>
      </c>
      <c r="AX1665" s="1" t="str">
        <f t="shared" si="25"/>
        <v>No</v>
      </c>
    </row>
    <row r="1666" spans="1:50" x14ac:dyDescent="0.2">
      <c r="A1666" s="1" t="s">
        <v>5566</v>
      </c>
      <c r="B1666" s="1" t="s">
        <v>6183</v>
      </c>
      <c r="C1666" s="1" t="s">
        <v>20</v>
      </c>
      <c r="D1666" s="174" t="s">
        <v>5565</v>
      </c>
      <c r="E1666" s="177" t="s">
        <v>5564</v>
      </c>
      <c r="F1666" s="1" t="s">
        <v>196</v>
      </c>
      <c r="G1666" s="1" t="s">
        <v>229</v>
      </c>
      <c r="H1666" s="17">
        <v>0</v>
      </c>
      <c r="I1666" s="12">
        <v>23</v>
      </c>
      <c r="J1666" s="1" t="s">
        <v>10</v>
      </c>
      <c r="K1666" s="1" t="s">
        <v>8</v>
      </c>
      <c r="L1666" s="4">
        <v>6</v>
      </c>
      <c r="N1666" s="186">
        <v>0</v>
      </c>
      <c r="P1666" s="14">
        <v>11.627800000000001</v>
      </c>
      <c r="R1666" s="14">
        <v>0</v>
      </c>
      <c r="T1666" s="14">
        <v>5.0515999999999996</v>
      </c>
      <c r="V1666" s="17">
        <v>0</v>
      </c>
      <c r="X1666" s="17">
        <v>0</v>
      </c>
      <c r="Z1666" s="17">
        <v>105232</v>
      </c>
      <c r="AB1666" s="17">
        <v>0</v>
      </c>
      <c r="AD1666" s="17">
        <v>0</v>
      </c>
      <c r="AF1666" s="17">
        <v>9050</v>
      </c>
      <c r="AH1666" s="17">
        <v>0</v>
      </c>
      <c r="AJ1666" s="17">
        <v>0</v>
      </c>
      <c r="AL1666" s="17">
        <v>0</v>
      </c>
      <c r="AN1666" s="17">
        <v>0</v>
      </c>
      <c r="AP1666" s="172">
        <v>0</v>
      </c>
      <c r="AR1666" s="17">
        <v>45717</v>
      </c>
      <c r="AT1666" s="17">
        <v>0</v>
      </c>
      <c r="AV1666" s="185">
        <v>0</v>
      </c>
      <c r="AW1666" s="1" t="s">
        <v>5655</v>
      </c>
      <c r="AX1666" s="1" t="str">
        <f t="shared" ref="AX1666:AX1729" si="26">IF(AW1666&amp;AU1666&amp;AS1666&amp;AQ1666&amp;AO1666&amp;AM1666&amp;AK1666&amp;AI1666&amp;AG1666&amp;AE1666&amp;AC1666&amp;AA1666&amp;Y1666&amp;W1666&amp;U1666&amp;S1666&amp;Q1666&amp;O1666&amp;M1666&lt;&gt;"","Yes","No")</f>
        <v>No</v>
      </c>
    </row>
    <row r="1667" spans="1:50" x14ac:dyDescent="0.2">
      <c r="A1667" s="1" t="s">
        <v>3022</v>
      </c>
      <c r="B1667" s="1" t="s">
        <v>3023</v>
      </c>
      <c r="C1667" s="1" t="s">
        <v>55</v>
      </c>
      <c r="D1667" s="174" t="s">
        <v>3024</v>
      </c>
      <c r="E1667" s="177" t="s">
        <v>3025</v>
      </c>
      <c r="F1667" s="1" t="s">
        <v>196</v>
      </c>
      <c r="G1667" s="1" t="s">
        <v>229</v>
      </c>
      <c r="H1667" s="17">
        <v>0</v>
      </c>
      <c r="I1667" s="12">
        <v>23</v>
      </c>
      <c r="J1667" s="1" t="s">
        <v>10</v>
      </c>
      <c r="K1667" s="1" t="s">
        <v>8</v>
      </c>
      <c r="L1667" s="4">
        <v>23</v>
      </c>
      <c r="N1667" s="186">
        <v>0</v>
      </c>
      <c r="P1667" s="14">
        <v>19.080400000000001</v>
      </c>
      <c r="R1667" s="14">
        <v>0</v>
      </c>
      <c r="T1667" s="14">
        <v>2.89</v>
      </c>
      <c r="V1667" s="17">
        <v>0</v>
      </c>
      <c r="X1667" s="17">
        <v>0</v>
      </c>
      <c r="Z1667" s="17">
        <v>912541</v>
      </c>
      <c r="AB1667" s="17">
        <v>0</v>
      </c>
      <c r="AD1667" s="17">
        <v>0</v>
      </c>
      <c r="AF1667" s="17">
        <v>47826</v>
      </c>
      <c r="AH1667" s="17">
        <v>0</v>
      </c>
      <c r="AJ1667" s="17">
        <v>0</v>
      </c>
      <c r="AL1667" s="17">
        <v>0</v>
      </c>
      <c r="AN1667" s="17">
        <v>0</v>
      </c>
      <c r="AP1667" s="172">
        <v>0</v>
      </c>
      <c r="AR1667" s="17">
        <v>138217</v>
      </c>
      <c r="AT1667" s="17">
        <v>0</v>
      </c>
      <c r="AV1667" s="185">
        <v>0</v>
      </c>
      <c r="AW1667" s="1" t="s">
        <v>5655</v>
      </c>
      <c r="AX1667" s="1" t="str">
        <f t="shared" si="26"/>
        <v>No</v>
      </c>
    </row>
    <row r="1668" spans="1:50" x14ac:dyDescent="0.2">
      <c r="A1668" s="1" t="s">
        <v>2219</v>
      </c>
      <c r="B1668" s="1" t="s">
        <v>2220</v>
      </c>
      <c r="C1668" s="1" t="s">
        <v>50</v>
      </c>
      <c r="D1668" s="174" t="s">
        <v>2221</v>
      </c>
      <c r="E1668" s="177" t="s">
        <v>2222</v>
      </c>
      <c r="F1668" s="1" t="s">
        <v>196</v>
      </c>
      <c r="G1668" s="1" t="s">
        <v>229</v>
      </c>
      <c r="H1668" s="17">
        <v>0</v>
      </c>
      <c r="I1668" s="12">
        <v>23</v>
      </c>
      <c r="J1668" s="1" t="s">
        <v>10</v>
      </c>
      <c r="K1668" s="1" t="s">
        <v>8</v>
      </c>
      <c r="L1668" s="4">
        <v>20</v>
      </c>
      <c r="N1668" s="186">
        <v>0</v>
      </c>
      <c r="P1668" s="14">
        <v>17.222200000000001</v>
      </c>
      <c r="R1668" s="14">
        <v>0</v>
      </c>
      <c r="T1668" s="14">
        <v>1.9787999999999999</v>
      </c>
      <c r="V1668" s="17">
        <v>0</v>
      </c>
      <c r="X1668" s="17">
        <v>0</v>
      </c>
      <c r="Z1668" s="17">
        <v>556915</v>
      </c>
      <c r="AB1668" s="17">
        <v>0</v>
      </c>
      <c r="AD1668" s="17">
        <v>0</v>
      </c>
      <c r="AF1668" s="17">
        <v>32337</v>
      </c>
      <c r="AH1668" s="17">
        <v>0</v>
      </c>
      <c r="AJ1668" s="17">
        <v>0</v>
      </c>
      <c r="AL1668" s="17">
        <v>0</v>
      </c>
      <c r="AN1668" s="17">
        <v>0</v>
      </c>
      <c r="AP1668" s="172">
        <v>0</v>
      </c>
      <c r="AR1668" s="17">
        <v>63987</v>
      </c>
      <c r="AT1668" s="17">
        <v>0</v>
      </c>
      <c r="AV1668" s="185">
        <v>0</v>
      </c>
      <c r="AW1668" s="1" t="s">
        <v>5655</v>
      </c>
      <c r="AX1668" s="1" t="str">
        <f t="shared" si="26"/>
        <v>No</v>
      </c>
    </row>
    <row r="1669" spans="1:50" x14ac:dyDescent="0.2">
      <c r="A1669" s="1" t="s">
        <v>6184</v>
      </c>
      <c r="B1669" s="1" t="s">
        <v>400</v>
      </c>
      <c r="C1669" s="1" t="s">
        <v>20</v>
      </c>
      <c r="D1669" s="174">
        <v>9149</v>
      </c>
      <c r="E1669" s="177">
        <v>90149</v>
      </c>
      <c r="F1669" s="1" t="s">
        <v>194</v>
      </c>
      <c r="G1669" s="1" t="s">
        <v>5273</v>
      </c>
      <c r="H1669" s="17">
        <v>51509</v>
      </c>
      <c r="I1669" s="12">
        <v>23</v>
      </c>
      <c r="J1669" s="1" t="s">
        <v>11</v>
      </c>
      <c r="K1669" s="1" t="s">
        <v>12</v>
      </c>
      <c r="L1669" s="4">
        <v>8</v>
      </c>
      <c r="N1669" s="186">
        <v>0</v>
      </c>
      <c r="P1669" s="14">
        <v>17.088799999999999</v>
      </c>
      <c r="R1669" s="14">
        <v>0</v>
      </c>
      <c r="T1669" s="14">
        <v>6.2309000000000001</v>
      </c>
      <c r="V1669" s="17">
        <v>0</v>
      </c>
      <c r="X1669" s="17">
        <v>0</v>
      </c>
      <c r="Z1669" s="17">
        <v>218890</v>
      </c>
      <c r="AB1669" s="17">
        <v>0</v>
      </c>
      <c r="AD1669" s="17">
        <v>0</v>
      </c>
      <c r="AF1669" s="17">
        <v>12809</v>
      </c>
      <c r="AH1669" s="17">
        <v>0</v>
      </c>
      <c r="AJ1669" s="17">
        <v>0</v>
      </c>
      <c r="AL1669" s="17">
        <v>0</v>
      </c>
      <c r="AN1669" s="17">
        <v>0</v>
      </c>
      <c r="AP1669" s="172">
        <v>0</v>
      </c>
      <c r="AR1669" s="17">
        <v>79812</v>
      </c>
      <c r="AT1669" s="17">
        <v>0</v>
      </c>
      <c r="AV1669" s="185">
        <v>0</v>
      </c>
      <c r="AW1669" s="1" t="s">
        <v>5655</v>
      </c>
      <c r="AX1669" s="1" t="str">
        <f t="shared" si="26"/>
        <v>No</v>
      </c>
    </row>
    <row r="1670" spans="1:50" x14ac:dyDescent="0.2">
      <c r="A1670" s="1" t="s">
        <v>3010</v>
      </c>
      <c r="B1670" s="1" t="s">
        <v>3011</v>
      </c>
      <c r="C1670" s="1" t="s">
        <v>55</v>
      </c>
      <c r="D1670" s="174" t="s">
        <v>3012</v>
      </c>
      <c r="E1670" s="177" t="s">
        <v>3013</v>
      </c>
      <c r="F1670" s="1" t="s">
        <v>194</v>
      </c>
      <c r="G1670" s="1" t="s">
        <v>229</v>
      </c>
      <c r="H1670" s="17">
        <v>0</v>
      </c>
      <c r="I1670" s="12">
        <v>23</v>
      </c>
      <c r="J1670" s="1" t="s">
        <v>10</v>
      </c>
      <c r="K1670" s="1" t="s">
        <v>8</v>
      </c>
      <c r="L1670" s="4">
        <v>23</v>
      </c>
      <c r="N1670" s="186">
        <v>0</v>
      </c>
      <c r="P1670" s="14">
        <v>15.9407</v>
      </c>
      <c r="R1670" s="14">
        <v>0</v>
      </c>
      <c r="T1670" s="14">
        <v>4.3741000000000003</v>
      </c>
      <c r="V1670" s="17">
        <v>0</v>
      </c>
      <c r="X1670" s="17">
        <v>0</v>
      </c>
      <c r="Z1670" s="17">
        <v>566212</v>
      </c>
      <c r="AB1670" s="17">
        <v>0</v>
      </c>
      <c r="AD1670" s="17">
        <v>0</v>
      </c>
      <c r="AF1670" s="17">
        <v>35520</v>
      </c>
      <c r="AH1670" s="17">
        <v>0</v>
      </c>
      <c r="AJ1670" s="17">
        <v>0</v>
      </c>
      <c r="AL1670" s="17">
        <v>0</v>
      </c>
      <c r="AN1670" s="17">
        <v>0</v>
      </c>
      <c r="AP1670" s="172">
        <v>0</v>
      </c>
      <c r="AR1670" s="17">
        <v>155367</v>
      </c>
      <c r="AT1670" s="17">
        <v>0</v>
      </c>
      <c r="AV1670" s="185">
        <v>0</v>
      </c>
      <c r="AW1670" s="1" t="s">
        <v>5655</v>
      </c>
      <c r="AX1670" s="1" t="str">
        <f t="shared" si="26"/>
        <v>No</v>
      </c>
    </row>
    <row r="1671" spans="1:50" x14ac:dyDescent="0.2">
      <c r="A1671" s="1" t="s">
        <v>2307</v>
      </c>
      <c r="B1671" s="1" t="s">
        <v>2308</v>
      </c>
      <c r="C1671" s="1" t="s">
        <v>86</v>
      </c>
      <c r="D1671" s="174" t="s">
        <v>2309</v>
      </c>
      <c r="E1671" s="177" t="s">
        <v>2310</v>
      </c>
      <c r="F1671" s="1" t="s">
        <v>196</v>
      </c>
      <c r="G1671" s="1" t="s">
        <v>229</v>
      </c>
      <c r="H1671" s="17">
        <v>0</v>
      </c>
      <c r="I1671" s="12">
        <v>23</v>
      </c>
      <c r="J1671" s="1" t="s">
        <v>22</v>
      </c>
      <c r="K1671" s="1" t="s">
        <v>8</v>
      </c>
      <c r="L1671" s="4">
        <v>9</v>
      </c>
      <c r="N1671" s="186">
        <v>0</v>
      </c>
      <c r="P1671" s="14">
        <v>24.072800000000001</v>
      </c>
      <c r="R1671" s="14">
        <v>0</v>
      </c>
      <c r="T1671" s="14">
        <v>10.8208</v>
      </c>
      <c r="V1671" s="17">
        <v>0</v>
      </c>
      <c r="X1671" s="17">
        <v>0</v>
      </c>
      <c r="Z1671" s="17">
        <v>438895</v>
      </c>
      <c r="AB1671" s="17">
        <v>0</v>
      </c>
      <c r="AD1671" s="17">
        <v>0</v>
      </c>
      <c r="AF1671" s="17">
        <v>18232</v>
      </c>
      <c r="AH1671" s="17">
        <v>0</v>
      </c>
      <c r="AJ1671" s="17">
        <v>0</v>
      </c>
      <c r="AL1671" s="17">
        <v>0</v>
      </c>
      <c r="AN1671" s="17">
        <v>0</v>
      </c>
      <c r="AP1671" s="172">
        <v>0</v>
      </c>
      <c r="AR1671" s="17">
        <v>197285</v>
      </c>
      <c r="AT1671" s="17">
        <v>0</v>
      </c>
      <c r="AV1671" s="185">
        <v>0</v>
      </c>
      <c r="AW1671" s="1" t="s">
        <v>5655</v>
      </c>
      <c r="AX1671" s="1" t="str">
        <f t="shared" si="26"/>
        <v>No</v>
      </c>
    </row>
    <row r="1672" spans="1:50" x14ac:dyDescent="0.2">
      <c r="A1672" s="1" t="s">
        <v>6179</v>
      </c>
      <c r="B1672" s="1" t="s">
        <v>438</v>
      </c>
      <c r="C1672" s="1" t="s">
        <v>66</v>
      </c>
      <c r="D1672" s="174">
        <v>2160</v>
      </c>
      <c r="E1672" s="177">
        <v>20160</v>
      </c>
      <c r="F1672" s="1" t="s">
        <v>208</v>
      </c>
      <c r="G1672" s="1" t="s">
        <v>5273</v>
      </c>
      <c r="H1672" s="17">
        <v>18351295</v>
      </c>
      <c r="I1672" s="12">
        <v>23</v>
      </c>
      <c r="J1672" s="1" t="s">
        <v>22</v>
      </c>
      <c r="K1672" s="1" t="s">
        <v>8</v>
      </c>
      <c r="L1672" s="4">
        <v>23</v>
      </c>
      <c r="N1672" s="186">
        <v>0</v>
      </c>
      <c r="P1672" s="14">
        <v>31.513999999999999</v>
      </c>
      <c r="R1672" s="14">
        <v>0</v>
      </c>
      <c r="T1672" s="14">
        <v>18.613299999999999</v>
      </c>
      <c r="V1672" s="17">
        <v>0</v>
      </c>
      <c r="X1672" s="17">
        <v>0</v>
      </c>
      <c r="Z1672" s="17">
        <v>821067</v>
      </c>
      <c r="AB1672" s="17">
        <v>0</v>
      </c>
      <c r="AD1672" s="17">
        <v>0</v>
      </c>
      <c r="AF1672" s="17">
        <v>26054</v>
      </c>
      <c r="AH1672" s="17">
        <v>0</v>
      </c>
      <c r="AJ1672" s="17">
        <v>0</v>
      </c>
      <c r="AL1672" s="17">
        <v>0</v>
      </c>
      <c r="AN1672" s="17">
        <v>0</v>
      </c>
      <c r="AP1672" s="172">
        <v>0</v>
      </c>
      <c r="AR1672" s="17">
        <v>484952</v>
      </c>
      <c r="AT1672" s="17">
        <v>0</v>
      </c>
      <c r="AV1672" s="185">
        <v>0</v>
      </c>
      <c r="AW1672" s="1" t="s">
        <v>5655</v>
      </c>
      <c r="AX1672" s="1" t="str">
        <f t="shared" si="26"/>
        <v>No</v>
      </c>
    </row>
    <row r="1673" spans="1:50" x14ac:dyDescent="0.2">
      <c r="A1673" s="1" t="s">
        <v>4532</v>
      </c>
      <c r="B1673" s="1" t="s">
        <v>4533</v>
      </c>
      <c r="C1673" s="1" t="s">
        <v>61</v>
      </c>
      <c r="D1673" s="174" t="s">
        <v>4534</v>
      </c>
      <c r="E1673" s="177" t="s">
        <v>4535</v>
      </c>
      <c r="F1673" s="1" t="s">
        <v>1252</v>
      </c>
      <c r="G1673" s="1" t="s">
        <v>229</v>
      </c>
      <c r="H1673" s="17">
        <v>0</v>
      </c>
      <c r="I1673" s="12">
        <v>23</v>
      </c>
      <c r="J1673" s="1" t="s">
        <v>10</v>
      </c>
      <c r="K1673" s="1" t="s">
        <v>8</v>
      </c>
      <c r="L1673" s="4">
        <v>10</v>
      </c>
      <c r="N1673" s="186">
        <v>0</v>
      </c>
      <c r="P1673" s="14">
        <v>9.8362999999999996</v>
      </c>
      <c r="R1673" s="14">
        <v>0</v>
      </c>
      <c r="T1673" s="14">
        <v>2.2544</v>
      </c>
      <c r="V1673" s="17">
        <v>0</v>
      </c>
      <c r="X1673" s="17">
        <v>0</v>
      </c>
      <c r="Z1673" s="17">
        <v>138131</v>
      </c>
      <c r="AB1673" s="17">
        <v>0</v>
      </c>
      <c r="AD1673" s="17">
        <v>0</v>
      </c>
      <c r="AF1673" s="17">
        <v>14043</v>
      </c>
      <c r="AH1673" s="17">
        <v>0</v>
      </c>
      <c r="AJ1673" s="17">
        <v>0</v>
      </c>
      <c r="AL1673" s="17">
        <v>0</v>
      </c>
      <c r="AN1673" s="17">
        <v>0</v>
      </c>
      <c r="AP1673" s="172">
        <v>0</v>
      </c>
      <c r="AR1673" s="17">
        <v>31659</v>
      </c>
      <c r="AT1673" s="17">
        <v>0</v>
      </c>
      <c r="AV1673" s="185">
        <v>0</v>
      </c>
      <c r="AW1673" s="1" t="s">
        <v>5655</v>
      </c>
      <c r="AX1673" s="1" t="str">
        <f t="shared" si="26"/>
        <v>No</v>
      </c>
    </row>
    <row r="1674" spans="1:50" x14ac:dyDescent="0.2">
      <c r="A1674" s="1" t="s">
        <v>6180</v>
      </c>
      <c r="B1674" s="1" t="s">
        <v>5239</v>
      </c>
      <c r="C1674" s="1" t="s">
        <v>43</v>
      </c>
      <c r="D1674" s="174" t="s">
        <v>4194</v>
      </c>
      <c r="E1674" s="177" t="s">
        <v>4195</v>
      </c>
      <c r="F1674" s="1" t="s">
        <v>242</v>
      </c>
      <c r="G1674" s="1" t="s">
        <v>229</v>
      </c>
      <c r="H1674" s="17">
        <v>0</v>
      </c>
      <c r="I1674" s="12">
        <v>23</v>
      </c>
      <c r="J1674" s="1" t="s">
        <v>10</v>
      </c>
      <c r="K1674" s="1" t="s">
        <v>8</v>
      </c>
      <c r="L1674" s="4">
        <v>23</v>
      </c>
      <c r="N1674" s="186">
        <v>0</v>
      </c>
      <c r="P1674" s="14">
        <v>16.256699999999999</v>
      </c>
      <c r="R1674" s="14">
        <v>0</v>
      </c>
      <c r="T1674" s="14">
        <v>5.7655000000000003</v>
      </c>
      <c r="V1674" s="17">
        <v>0</v>
      </c>
      <c r="X1674" s="17">
        <v>0</v>
      </c>
      <c r="Z1674" s="17">
        <v>370473</v>
      </c>
      <c r="AB1674" s="17">
        <v>0</v>
      </c>
      <c r="AD1674" s="17">
        <v>0</v>
      </c>
      <c r="AF1674" s="17">
        <v>22789</v>
      </c>
      <c r="AH1674" s="17">
        <v>0</v>
      </c>
      <c r="AJ1674" s="17">
        <v>0</v>
      </c>
      <c r="AL1674" s="17">
        <v>0</v>
      </c>
      <c r="AN1674" s="17">
        <v>0</v>
      </c>
      <c r="AP1674" s="172">
        <v>0</v>
      </c>
      <c r="AR1674" s="17">
        <v>131389</v>
      </c>
      <c r="AT1674" s="17">
        <v>0</v>
      </c>
      <c r="AV1674" s="185">
        <v>0</v>
      </c>
      <c r="AW1674" s="1" t="s">
        <v>5655</v>
      </c>
      <c r="AX1674" s="1" t="str">
        <f t="shared" si="26"/>
        <v>No</v>
      </c>
    </row>
    <row r="1675" spans="1:50" x14ac:dyDescent="0.2">
      <c r="A1675" s="1" t="s">
        <v>2907</v>
      </c>
      <c r="B1675" s="1" t="s">
        <v>2908</v>
      </c>
      <c r="C1675" s="1" t="s">
        <v>55</v>
      </c>
      <c r="D1675" s="174" t="s">
        <v>2909</v>
      </c>
      <c r="E1675" s="177" t="s">
        <v>2910</v>
      </c>
      <c r="F1675" s="1" t="s">
        <v>196</v>
      </c>
      <c r="G1675" s="1" t="s">
        <v>229</v>
      </c>
      <c r="H1675" s="17">
        <v>0</v>
      </c>
      <c r="I1675" s="12">
        <v>23</v>
      </c>
      <c r="J1675" s="1" t="s">
        <v>10</v>
      </c>
      <c r="K1675" s="1" t="s">
        <v>8</v>
      </c>
      <c r="L1675" s="4">
        <v>23</v>
      </c>
      <c r="N1675" s="186">
        <v>0</v>
      </c>
      <c r="P1675" s="14">
        <v>14.902200000000001</v>
      </c>
      <c r="R1675" s="14">
        <v>0</v>
      </c>
      <c r="T1675" s="14">
        <v>3.4752999999999998</v>
      </c>
      <c r="V1675" s="17">
        <v>0</v>
      </c>
      <c r="X1675" s="17">
        <v>0</v>
      </c>
      <c r="Z1675" s="17">
        <v>692652</v>
      </c>
      <c r="AB1675" s="17">
        <v>0</v>
      </c>
      <c r="AD1675" s="17">
        <v>0</v>
      </c>
      <c r="AF1675" s="17">
        <v>46480</v>
      </c>
      <c r="AH1675" s="17">
        <v>0</v>
      </c>
      <c r="AJ1675" s="17">
        <v>0</v>
      </c>
      <c r="AL1675" s="17">
        <v>0</v>
      </c>
      <c r="AN1675" s="17">
        <v>0</v>
      </c>
      <c r="AP1675" s="172">
        <v>0</v>
      </c>
      <c r="AR1675" s="17">
        <v>161531</v>
      </c>
      <c r="AT1675" s="17">
        <v>0</v>
      </c>
      <c r="AV1675" s="185">
        <v>0</v>
      </c>
      <c r="AW1675" s="1" t="s">
        <v>5655</v>
      </c>
      <c r="AX1675" s="1" t="str">
        <f t="shared" si="26"/>
        <v>No</v>
      </c>
    </row>
    <row r="1676" spans="1:50" x14ac:dyDescent="0.2">
      <c r="A1676" s="1" t="s">
        <v>2524</v>
      </c>
      <c r="B1676" s="1" t="s">
        <v>2525</v>
      </c>
      <c r="C1676" s="1" t="s">
        <v>37</v>
      </c>
      <c r="D1676" s="174" t="s">
        <v>2526</v>
      </c>
      <c r="E1676" s="177" t="s">
        <v>2527</v>
      </c>
      <c r="F1676" s="1" t="s">
        <v>242</v>
      </c>
      <c r="G1676" s="1" t="s">
        <v>229</v>
      </c>
      <c r="H1676" s="17">
        <v>0</v>
      </c>
      <c r="I1676" s="12">
        <v>23</v>
      </c>
      <c r="J1676" s="1" t="s">
        <v>10</v>
      </c>
      <c r="K1676" s="1" t="s">
        <v>8</v>
      </c>
      <c r="L1676" s="4">
        <v>20</v>
      </c>
      <c r="N1676" s="186">
        <v>0</v>
      </c>
      <c r="P1676" s="14">
        <v>15.9748</v>
      </c>
      <c r="R1676" s="14">
        <v>0</v>
      </c>
      <c r="T1676" s="14">
        <v>0.83340000000000003</v>
      </c>
      <c r="V1676" s="17">
        <v>0</v>
      </c>
      <c r="X1676" s="17">
        <v>0</v>
      </c>
      <c r="Z1676" s="17">
        <v>277323</v>
      </c>
      <c r="AB1676" s="17">
        <v>0</v>
      </c>
      <c r="AD1676" s="17">
        <v>0</v>
      </c>
      <c r="AF1676" s="17">
        <v>17360</v>
      </c>
      <c r="AH1676" s="17">
        <v>0</v>
      </c>
      <c r="AJ1676" s="17">
        <v>0</v>
      </c>
      <c r="AL1676" s="17">
        <v>0</v>
      </c>
      <c r="AN1676" s="17">
        <v>0</v>
      </c>
      <c r="AP1676" s="172">
        <v>0</v>
      </c>
      <c r="AR1676" s="17">
        <v>14468</v>
      </c>
      <c r="AT1676" s="17">
        <v>0</v>
      </c>
      <c r="AV1676" s="185">
        <v>0</v>
      </c>
      <c r="AW1676" s="1" t="s">
        <v>5655</v>
      </c>
      <c r="AX1676" s="1" t="str">
        <f t="shared" si="26"/>
        <v>No</v>
      </c>
    </row>
    <row r="1677" spans="1:50" x14ac:dyDescent="0.2">
      <c r="A1677" s="1" t="s">
        <v>6182</v>
      </c>
      <c r="B1677" s="1" t="s">
        <v>700</v>
      </c>
      <c r="C1677" s="1" t="s">
        <v>31</v>
      </c>
      <c r="D1677" s="174">
        <v>8007</v>
      </c>
      <c r="E1677" s="177">
        <v>80007</v>
      </c>
      <c r="F1677" s="1" t="s">
        <v>194</v>
      </c>
      <c r="G1677" s="1" t="s">
        <v>192</v>
      </c>
      <c r="H1677" s="17">
        <v>136550</v>
      </c>
      <c r="I1677" s="12">
        <v>23</v>
      </c>
      <c r="J1677" s="1" t="s">
        <v>10</v>
      </c>
      <c r="K1677" s="1" t="s">
        <v>12</v>
      </c>
      <c r="L1677" s="4">
        <v>10</v>
      </c>
      <c r="N1677" s="186">
        <v>0</v>
      </c>
      <c r="P1677" s="14">
        <v>14.8529</v>
      </c>
      <c r="R1677" s="14">
        <v>4.3467000000000002</v>
      </c>
      <c r="S1677" s="12" t="s">
        <v>101</v>
      </c>
      <c r="T1677" s="14">
        <v>2.6800999999999999</v>
      </c>
      <c r="U1677" s="12" t="s">
        <v>101</v>
      </c>
      <c r="V1677" s="17">
        <v>0</v>
      </c>
      <c r="X1677" s="17">
        <v>329586</v>
      </c>
      <c r="Z1677" s="17">
        <v>321089</v>
      </c>
      <c r="AB1677" s="17">
        <v>8497</v>
      </c>
      <c r="AC1677" s="12" t="s">
        <v>101</v>
      </c>
      <c r="AD1677" s="17">
        <v>23223</v>
      </c>
      <c r="AF1677" s="17">
        <v>21618</v>
      </c>
      <c r="AH1677" s="17">
        <v>1605</v>
      </c>
      <c r="AI1677" s="12" t="s">
        <v>101</v>
      </c>
      <c r="AJ1677" s="17">
        <v>0</v>
      </c>
      <c r="AL1677" s="17">
        <v>0</v>
      </c>
      <c r="AN1677" s="17">
        <v>0</v>
      </c>
      <c r="AP1677" s="172">
        <v>0</v>
      </c>
      <c r="AR1677" s="17">
        <v>57938</v>
      </c>
      <c r="AS1677" s="12" t="s">
        <v>101</v>
      </c>
      <c r="AT1677" s="17">
        <v>251838</v>
      </c>
      <c r="AV1677" s="185">
        <v>0</v>
      </c>
      <c r="AW1677" s="1" t="s">
        <v>5655</v>
      </c>
      <c r="AX1677" s="1" t="str">
        <f t="shared" si="26"/>
        <v>Yes</v>
      </c>
    </row>
    <row r="1678" spans="1:50" x14ac:dyDescent="0.2">
      <c r="A1678" s="1" t="s">
        <v>620</v>
      </c>
      <c r="B1678" s="1" t="s">
        <v>621</v>
      </c>
      <c r="C1678" s="1" t="s">
        <v>81</v>
      </c>
      <c r="D1678" s="174">
        <v>3061</v>
      </c>
      <c r="E1678" s="177">
        <v>30061</v>
      </c>
      <c r="F1678" s="1" t="s">
        <v>196</v>
      </c>
      <c r="G1678" s="1" t="s">
        <v>192</v>
      </c>
      <c r="H1678" s="17">
        <v>66086</v>
      </c>
      <c r="I1678" s="12">
        <v>23</v>
      </c>
      <c r="J1678" s="1" t="s">
        <v>11</v>
      </c>
      <c r="K1678" s="1" t="s">
        <v>12</v>
      </c>
      <c r="L1678" s="4">
        <v>22</v>
      </c>
      <c r="N1678" s="186">
        <v>0</v>
      </c>
      <c r="P1678" s="14">
        <v>18.002500000000001</v>
      </c>
      <c r="R1678" s="14">
        <v>15.29</v>
      </c>
      <c r="T1678" s="14">
        <v>6.6151999999999997</v>
      </c>
      <c r="V1678" s="17">
        <v>768608</v>
      </c>
      <c r="X1678" s="17">
        <v>908379</v>
      </c>
      <c r="Z1678" s="17">
        <v>769929</v>
      </c>
      <c r="AB1678" s="17">
        <v>138450</v>
      </c>
      <c r="AD1678" s="17">
        <v>50032</v>
      </c>
      <c r="AF1678" s="17">
        <v>42768</v>
      </c>
      <c r="AH1678" s="17">
        <v>7264</v>
      </c>
      <c r="AJ1678" s="17">
        <v>0</v>
      </c>
      <c r="AL1678" s="17">
        <v>0</v>
      </c>
      <c r="AN1678" s="17">
        <v>0</v>
      </c>
      <c r="AP1678" s="172">
        <v>0</v>
      </c>
      <c r="AR1678" s="17">
        <v>282919</v>
      </c>
      <c r="AT1678" s="17">
        <v>4325832</v>
      </c>
      <c r="AV1678" s="185">
        <v>207.06</v>
      </c>
      <c r="AW1678" s="1" t="s">
        <v>5655</v>
      </c>
      <c r="AX1678" s="1" t="str">
        <f t="shared" si="26"/>
        <v>No</v>
      </c>
    </row>
    <row r="1679" spans="1:50" x14ac:dyDescent="0.2">
      <c r="A1679" s="1" t="s">
        <v>2387</v>
      </c>
      <c r="B1679" s="1" t="s">
        <v>2388</v>
      </c>
      <c r="C1679" s="1" t="s">
        <v>60</v>
      </c>
      <c r="D1679" s="174" t="s">
        <v>2389</v>
      </c>
      <c r="E1679" s="177" t="s">
        <v>2390</v>
      </c>
      <c r="F1679" s="1" t="s">
        <v>194</v>
      </c>
      <c r="G1679" s="1" t="s">
        <v>229</v>
      </c>
      <c r="H1679" s="17">
        <v>0</v>
      </c>
      <c r="I1679" s="12">
        <v>23</v>
      </c>
      <c r="J1679" s="1" t="s">
        <v>10</v>
      </c>
      <c r="K1679" s="1" t="s">
        <v>8</v>
      </c>
      <c r="L1679" s="4">
        <v>23</v>
      </c>
      <c r="N1679" s="186">
        <v>0</v>
      </c>
      <c r="P1679" s="14">
        <v>24.289000000000001</v>
      </c>
      <c r="R1679" s="14">
        <v>0</v>
      </c>
      <c r="T1679" s="14">
        <v>2.7959000000000001</v>
      </c>
      <c r="V1679" s="17">
        <v>0</v>
      </c>
      <c r="X1679" s="17">
        <v>0</v>
      </c>
      <c r="Z1679" s="17">
        <v>544680</v>
      </c>
      <c r="AB1679" s="17">
        <v>0</v>
      </c>
      <c r="AD1679" s="17">
        <v>0</v>
      </c>
      <c r="AF1679" s="17">
        <v>22425</v>
      </c>
      <c r="AH1679" s="17">
        <v>0</v>
      </c>
      <c r="AJ1679" s="17">
        <v>0</v>
      </c>
      <c r="AL1679" s="17">
        <v>0</v>
      </c>
      <c r="AN1679" s="17">
        <v>0</v>
      </c>
      <c r="AP1679" s="172">
        <v>0</v>
      </c>
      <c r="AR1679" s="17">
        <v>62697</v>
      </c>
      <c r="AT1679" s="17">
        <v>0</v>
      </c>
      <c r="AV1679" s="185">
        <v>0</v>
      </c>
      <c r="AW1679" s="1" t="s">
        <v>5655</v>
      </c>
      <c r="AX1679" s="1" t="str">
        <f t="shared" si="26"/>
        <v>No</v>
      </c>
    </row>
    <row r="1680" spans="1:50" x14ac:dyDescent="0.2">
      <c r="A1680" s="1" t="s">
        <v>2749</v>
      </c>
      <c r="B1680" s="1" t="s">
        <v>1891</v>
      </c>
      <c r="C1680" s="1" t="s">
        <v>77</v>
      </c>
      <c r="D1680" s="174" t="s">
        <v>2750</v>
      </c>
      <c r="E1680" s="177" t="s">
        <v>2751</v>
      </c>
      <c r="F1680" s="1" t="s">
        <v>194</v>
      </c>
      <c r="G1680" s="1" t="s">
        <v>229</v>
      </c>
      <c r="H1680" s="17">
        <v>0</v>
      </c>
      <c r="I1680" s="12">
        <v>23</v>
      </c>
      <c r="J1680" s="1" t="s">
        <v>10</v>
      </c>
      <c r="K1680" s="1" t="s">
        <v>8</v>
      </c>
      <c r="L1680" s="4">
        <v>23</v>
      </c>
      <c r="N1680" s="186">
        <v>0</v>
      </c>
      <c r="P1680" s="14">
        <v>16.5212</v>
      </c>
      <c r="R1680" s="14">
        <v>0</v>
      </c>
      <c r="T1680" s="14">
        <v>4.2445000000000004</v>
      </c>
      <c r="V1680" s="17">
        <v>0</v>
      </c>
      <c r="X1680" s="17">
        <v>0</v>
      </c>
      <c r="Z1680" s="17">
        <v>705754</v>
      </c>
      <c r="AB1680" s="17">
        <v>0</v>
      </c>
      <c r="AD1680" s="17">
        <v>0</v>
      </c>
      <c r="AF1680" s="17">
        <v>42718</v>
      </c>
      <c r="AH1680" s="17">
        <v>0</v>
      </c>
      <c r="AJ1680" s="17">
        <v>0</v>
      </c>
      <c r="AL1680" s="17">
        <v>0</v>
      </c>
      <c r="AN1680" s="17">
        <v>0</v>
      </c>
      <c r="AP1680" s="172">
        <v>0</v>
      </c>
      <c r="AR1680" s="17">
        <v>181317</v>
      </c>
      <c r="AT1680" s="17">
        <v>0</v>
      </c>
      <c r="AV1680" s="185">
        <v>0</v>
      </c>
      <c r="AW1680" s="1" t="s">
        <v>5655</v>
      </c>
      <c r="AX1680" s="1" t="str">
        <f t="shared" si="26"/>
        <v>No</v>
      </c>
    </row>
    <row r="1681" spans="1:50" x14ac:dyDescent="0.2">
      <c r="A1681" s="1" t="s">
        <v>460</v>
      </c>
      <c r="B1681" s="1" t="s">
        <v>461</v>
      </c>
      <c r="C1681" s="1" t="s">
        <v>32</v>
      </c>
      <c r="D1681" s="174">
        <v>1045</v>
      </c>
      <c r="E1681" s="177">
        <v>10045</v>
      </c>
      <c r="F1681" s="1" t="s">
        <v>239</v>
      </c>
      <c r="G1681" s="1" t="s">
        <v>192</v>
      </c>
      <c r="H1681" s="17">
        <v>924859</v>
      </c>
      <c r="I1681" s="12">
        <v>23</v>
      </c>
      <c r="J1681" s="1" t="s">
        <v>11</v>
      </c>
      <c r="K1681" s="1" t="s">
        <v>12</v>
      </c>
      <c r="L1681" s="4">
        <v>5</v>
      </c>
      <c r="N1681" s="186">
        <v>0</v>
      </c>
      <c r="P1681" s="14">
        <v>10.4171</v>
      </c>
      <c r="R1681" s="14">
        <v>5.1162999999999998</v>
      </c>
      <c r="T1681" s="14">
        <v>8.9822000000000006</v>
      </c>
      <c r="V1681" s="17">
        <v>221487</v>
      </c>
      <c r="X1681" s="17">
        <v>238317</v>
      </c>
      <c r="Z1681" s="17">
        <v>217062</v>
      </c>
      <c r="AB1681" s="17">
        <v>21255</v>
      </c>
      <c r="AD1681" s="17">
        <v>21522</v>
      </c>
      <c r="AF1681" s="17">
        <v>20837</v>
      </c>
      <c r="AH1681" s="17">
        <v>685</v>
      </c>
      <c r="AJ1681" s="17">
        <v>0</v>
      </c>
      <c r="AL1681" s="17">
        <v>0</v>
      </c>
      <c r="AN1681" s="17">
        <v>0</v>
      </c>
      <c r="AP1681" s="172">
        <v>0</v>
      </c>
      <c r="AR1681" s="17">
        <v>187163</v>
      </c>
      <c r="AT1681" s="17">
        <v>957585</v>
      </c>
      <c r="AV1681" s="185">
        <v>20.100000000000001</v>
      </c>
      <c r="AW1681" s="1" t="s">
        <v>5655</v>
      </c>
      <c r="AX1681" s="1" t="str">
        <f t="shared" si="26"/>
        <v>No</v>
      </c>
    </row>
    <row r="1682" spans="1:50" x14ac:dyDescent="0.2">
      <c r="A1682" s="1" t="s">
        <v>6184</v>
      </c>
      <c r="B1682" s="1" t="s">
        <v>400</v>
      </c>
      <c r="C1682" s="1" t="s">
        <v>20</v>
      </c>
      <c r="D1682" s="174">
        <v>9149</v>
      </c>
      <c r="E1682" s="177">
        <v>90149</v>
      </c>
      <c r="F1682" s="1" t="s">
        <v>194</v>
      </c>
      <c r="G1682" s="1" t="s">
        <v>5273</v>
      </c>
      <c r="H1682" s="17">
        <v>51509</v>
      </c>
      <c r="I1682" s="12">
        <v>23</v>
      </c>
      <c r="J1682" s="1" t="s">
        <v>10</v>
      </c>
      <c r="K1682" s="1" t="s">
        <v>12</v>
      </c>
      <c r="L1682" s="4">
        <v>2</v>
      </c>
      <c r="N1682" s="186">
        <v>0</v>
      </c>
      <c r="P1682" s="14">
        <v>8.3902000000000001</v>
      </c>
      <c r="R1682" s="14">
        <v>0</v>
      </c>
      <c r="T1682" s="14">
        <v>2.0884</v>
      </c>
      <c r="V1682" s="17">
        <v>0</v>
      </c>
      <c r="X1682" s="17">
        <v>0</v>
      </c>
      <c r="Z1682" s="17">
        <v>35608</v>
      </c>
      <c r="AB1682" s="17">
        <v>0</v>
      </c>
      <c r="AD1682" s="17">
        <v>0</v>
      </c>
      <c r="AF1682" s="17">
        <v>4244</v>
      </c>
      <c r="AH1682" s="17">
        <v>0</v>
      </c>
      <c r="AJ1682" s="17">
        <v>0</v>
      </c>
      <c r="AL1682" s="17">
        <v>0</v>
      </c>
      <c r="AN1682" s="17">
        <v>0</v>
      </c>
      <c r="AP1682" s="172">
        <v>0</v>
      </c>
      <c r="AR1682" s="17">
        <v>8863</v>
      </c>
      <c r="AT1682" s="17">
        <v>0</v>
      </c>
      <c r="AV1682" s="185">
        <v>0</v>
      </c>
      <c r="AW1682" s="1" t="s">
        <v>5655</v>
      </c>
      <c r="AX1682" s="1" t="str">
        <f t="shared" si="26"/>
        <v>No</v>
      </c>
    </row>
    <row r="1683" spans="1:50" x14ac:dyDescent="0.2">
      <c r="A1683" s="1" t="s">
        <v>6185</v>
      </c>
      <c r="B1683" s="1" t="s">
        <v>2726</v>
      </c>
      <c r="C1683" s="1" t="s">
        <v>45</v>
      </c>
      <c r="D1683" s="174" t="s">
        <v>2727</v>
      </c>
      <c r="E1683" s="177" t="s">
        <v>2728</v>
      </c>
      <c r="F1683" s="1" t="s">
        <v>194</v>
      </c>
      <c r="G1683" s="1" t="s">
        <v>229</v>
      </c>
      <c r="H1683" s="17">
        <v>0</v>
      </c>
      <c r="I1683" s="12">
        <v>23</v>
      </c>
      <c r="J1683" s="1" t="s">
        <v>10</v>
      </c>
      <c r="K1683" s="1" t="s">
        <v>8</v>
      </c>
      <c r="L1683" s="4">
        <v>23</v>
      </c>
      <c r="N1683" s="186">
        <v>0</v>
      </c>
      <c r="P1683" s="14">
        <v>26.848700000000001</v>
      </c>
      <c r="R1683" s="14">
        <v>0</v>
      </c>
      <c r="T1683" s="14">
        <v>2.8656999999999999</v>
      </c>
      <c r="V1683" s="17">
        <v>0</v>
      </c>
      <c r="X1683" s="17">
        <v>0</v>
      </c>
      <c r="Z1683" s="17">
        <v>604526</v>
      </c>
      <c r="AB1683" s="17">
        <v>0</v>
      </c>
      <c r="AD1683" s="17">
        <v>0</v>
      </c>
      <c r="AF1683" s="17">
        <v>22516</v>
      </c>
      <c r="AH1683" s="17">
        <v>0</v>
      </c>
      <c r="AJ1683" s="17">
        <v>0</v>
      </c>
      <c r="AL1683" s="17">
        <v>0</v>
      </c>
      <c r="AN1683" s="17">
        <v>0</v>
      </c>
      <c r="AP1683" s="172">
        <v>0</v>
      </c>
      <c r="AR1683" s="17">
        <v>64523</v>
      </c>
      <c r="AT1683" s="17">
        <v>0</v>
      </c>
      <c r="AV1683" s="185">
        <v>0</v>
      </c>
      <c r="AW1683" s="1" t="s">
        <v>5655</v>
      </c>
      <c r="AX1683" s="1" t="str">
        <f t="shared" si="26"/>
        <v>No</v>
      </c>
    </row>
    <row r="1684" spans="1:50" x14ac:dyDescent="0.2">
      <c r="A1684" s="1" t="s">
        <v>5498</v>
      </c>
      <c r="B1684" s="1" t="s">
        <v>883</v>
      </c>
      <c r="C1684" s="1" t="s">
        <v>37</v>
      </c>
      <c r="E1684" s="177" t="s">
        <v>5497</v>
      </c>
      <c r="F1684" s="1" t="s">
        <v>260</v>
      </c>
      <c r="G1684" s="1" t="s">
        <v>229</v>
      </c>
      <c r="H1684" s="17">
        <v>0</v>
      </c>
      <c r="I1684" s="12">
        <v>23</v>
      </c>
      <c r="J1684" s="1" t="s">
        <v>10</v>
      </c>
      <c r="K1684" s="1" t="s">
        <v>12</v>
      </c>
      <c r="L1684" s="4">
        <v>23</v>
      </c>
      <c r="N1684" s="186">
        <v>0</v>
      </c>
      <c r="P1684" s="14">
        <v>13.3134</v>
      </c>
      <c r="R1684" s="14">
        <v>0</v>
      </c>
      <c r="T1684" s="14">
        <v>1.0764</v>
      </c>
      <c r="V1684" s="17">
        <v>0</v>
      </c>
      <c r="X1684" s="17">
        <v>0</v>
      </c>
      <c r="Z1684" s="17">
        <v>728895</v>
      </c>
      <c r="AB1684" s="17">
        <v>0</v>
      </c>
      <c r="AD1684" s="17">
        <v>0</v>
      </c>
      <c r="AF1684" s="17">
        <v>54749</v>
      </c>
      <c r="AH1684" s="17">
        <v>0</v>
      </c>
      <c r="AJ1684" s="17">
        <v>0</v>
      </c>
      <c r="AL1684" s="17">
        <v>0</v>
      </c>
      <c r="AN1684" s="17">
        <v>0</v>
      </c>
      <c r="AP1684" s="172">
        <v>0</v>
      </c>
      <c r="AR1684" s="17">
        <v>58932</v>
      </c>
      <c r="AT1684" s="17">
        <v>0</v>
      </c>
      <c r="AV1684" s="185">
        <v>0</v>
      </c>
      <c r="AW1684" s="1" t="s">
        <v>5655</v>
      </c>
      <c r="AX1684" s="1" t="str">
        <f t="shared" si="26"/>
        <v>No</v>
      </c>
    </row>
    <row r="1685" spans="1:50" x14ac:dyDescent="0.2">
      <c r="A1685" s="1" t="s">
        <v>1832</v>
      </c>
      <c r="B1685" s="1" t="s">
        <v>1833</v>
      </c>
      <c r="C1685" s="1" t="s">
        <v>62</v>
      </c>
      <c r="D1685" s="174" t="s">
        <v>1834</v>
      </c>
      <c r="E1685" s="177" t="s">
        <v>1835</v>
      </c>
      <c r="F1685" s="1" t="s">
        <v>196</v>
      </c>
      <c r="G1685" s="1" t="s">
        <v>229</v>
      </c>
      <c r="H1685" s="17">
        <v>0</v>
      </c>
      <c r="I1685" s="12">
        <v>23</v>
      </c>
      <c r="J1685" s="1" t="s">
        <v>11</v>
      </c>
      <c r="K1685" s="1" t="s">
        <v>8</v>
      </c>
      <c r="L1685" s="4">
        <v>2</v>
      </c>
      <c r="N1685" s="186">
        <v>0</v>
      </c>
      <c r="P1685" s="14">
        <v>12.9557</v>
      </c>
      <c r="R1685" s="14">
        <v>0</v>
      </c>
      <c r="T1685" s="14">
        <v>4.2431000000000001</v>
      </c>
      <c r="V1685" s="17">
        <v>0</v>
      </c>
      <c r="X1685" s="17">
        <v>0</v>
      </c>
      <c r="Z1685" s="17">
        <v>43272</v>
      </c>
      <c r="AB1685" s="17">
        <v>0</v>
      </c>
      <c r="AD1685" s="17">
        <v>0</v>
      </c>
      <c r="AF1685" s="17">
        <v>3340</v>
      </c>
      <c r="AH1685" s="17">
        <v>0</v>
      </c>
      <c r="AJ1685" s="17">
        <v>0</v>
      </c>
      <c r="AL1685" s="17">
        <v>0</v>
      </c>
      <c r="AN1685" s="17">
        <v>0</v>
      </c>
      <c r="AP1685" s="172">
        <v>0</v>
      </c>
      <c r="AR1685" s="17">
        <v>14172</v>
      </c>
      <c r="AT1685" s="17">
        <v>0</v>
      </c>
      <c r="AV1685" s="185">
        <v>0</v>
      </c>
      <c r="AW1685" s="1" t="s">
        <v>5655</v>
      </c>
      <c r="AX1685" s="1" t="str">
        <f t="shared" si="26"/>
        <v>No</v>
      </c>
    </row>
    <row r="1686" spans="1:50" x14ac:dyDescent="0.2">
      <c r="A1686" s="1" t="s">
        <v>436</v>
      </c>
      <c r="B1686" s="1" t="s">
        <v>437</v>
      </c>
      <c r="C1686" s="1" t="s">
        <v>7</v>
      </c>
      <c r="D1686" s="174">
        <v>6072</v>
      </c>
      <c r="E1686" s="177">
        <v>60072</v>
      </c>
      <c r="F1686" s="1" t="s">
        <v>196</v>
      </c>
      <c r="G1686" s="1" t="s">
        <v>192</v>
      </c>
      <c r="H1686" s="17">
        <v>295083</v>
      </c>
      <c r="I1686" s="12">
        <v>23</v>
      </c>
      <c r="J1686" s="1" t="s">
        <v>11</v>
      </c>
      <c r="K1686" s="1" t="s">
        <v>8</v>
      </c>
      <c r="L1686" s="4">
        <v>14</v>
      </c>
      <c r="N1686" s="186">
        <v>0</v>
      </c>
      <c r="P1686" s="14">
        <v>15.805400000000001</v>
      </c>
      <c r="R1686" s="14">
        <v>6.7</v>
      </c>
      <c r="T1686" s="14">
        <v>5.9169999999999998</v>
      </c>
      <c r="V1686" s="17">
        <v>612777</v>
      </c>
      <c r="X1686" s="17">
        <v>663884</v>
      </c>
      <c r="Z1686" s="17">
        <v>603608</v>
      </c>
      <c r="AB1686" s="17">
        <v>60276</v>
      </c>
      <c r="AD1686" s="17">
        <v>41095</v>
      </c>
      <c r="AF1686" s="17">
        <v>38190</v>
      </c>
      <c r="AH1686" s="17">
        <v>2905</v>
      </c>
      <c r="AJ1686" s="17">
        <v>0</v>
      </c>
      <c r="AL1686" s="17">
        <v>0</v>
      </c>
      <c r="AN1686" s="17">
        <v>0</v>
      </c>
      <c r="AP1686" s="172">
        <v>0</v>
      </c>
      <c r="AR1686" s="17">
        <v>225971</v>
      </c>
      <c r="AT1686" s="17">
        <v>1514005</v>
      </c>
      <c r="AV1686" s="185">
        <v>176</v>
      </c>
      <c r="AW1686" s="1" t="s">
        <v>5655</v>
      </c>
      <c r="AX1686" s="1" t="str">
        <f t="shared" si="26"/>
        <v>No</v>
      </c>
    </row>
    <row r="1687" spans="1:50" x14ac:dyDescent="0.2">
      <c r="A1687" s="1" t="s">
        <v>3532</v>
      </c>
      <c r="B1687" s="1" t="s">
        <v>3533</v>
      </c>
      <c r="C1687" s="1" t="s">
        <v>71</v>
      </c>
      <c r="D1687" s="174" t="s">
        <v>3534</v>
      </c>
      <c r="E1687" s="177" t="s">
        <v>3535</v>
      </c>
      <c r="F1687" s="1" t="s">
        <v>194</v>
      </c>
      <c r="G1687" s="1" t="s">
        <v>229</v>
      </c>
      <c r="H1687" s="17">
        <v>0</v>
      </c>
      <c r="I1687" s="12">
        <v>22</v>
      </c>
      <c r="J1687" s="1" t="s">
        <v>11</v>
      </c>
      <c r="K1687" s="1" t="s">
        <v>8</v>
      </c>
      <c r="L1687" s="4">
        <v>3</v>
      </c>
      <c r="N1687" s="186">
        <v>0</v>
      </c>
      <c r="P1687" s="14">
        <v>8.85</v>
      </c>
      <c r="R1687" s="14">
        <v>0</v>
      </c>
      <c r="T1687" s="14">
        <v>1.2030000000000001</v>
      </c>
      <c r="V1687" s="17">
        <v>0</v>
      </c>
      <c r="X1687" s="17">
        <v>0</v>
      </c>
      <c r="Z1687" s="17">
        <v>54578</v>
      </c>
      <c r="AB1687" s="17">
        <v>0</v>
      </c>
      <c r="AD1687" s="17">
        <v>0</v>
      </c>
      <c r="AF1687" s="17">
        <v>6167</v>
      </c>
      <c r="AH1687" s="17">
        <v>0</v>
      </c>
      <c r="AJ1687" s="17">
        <v>0</v>
      </c>
      <c r="AL1687" s="17">
        <v>0</v>
      </c>
      <c r="AN1687" s="17">
        <v>0</v>
      </c>
      <c r="AP1687" s="172">
        <v>0</v>
      </c>
      <c r="AR1687" s="17">
        <v>7419</v>
      </c>
      <c r="AT1687" s="17">
        <v>0</v>
      </c>
      <c r="AV1687" s="185">
        <v>0</v>
      </c>
      <c r="AW1687" s="1" t="s">
        <v>5655</v>
      </c>
      <c r="AX1687" s="1" t="str">
        <f t="shared" si="26"/>
        <v>No</v>
      </c>
    </row>
    <row r="1688" spans="1:50" x14ac:dyDescent="0.2">
      <c r="A1688" s="1" t="s">
        <v>4485</v>
      </c>
      <c r="B1688" s="1" t="s">
        <v>4486</v>
      </c>
      <c r="C1688" s="1" t="s">
        <v>87</v>
      </c>
      <c r="D1688" s="174" t="s">
        <v>4487</v>
      </c>
      <c r="E1688" s="177" t="s">
        <v>4488</v>
      </c>
      <c r="F1688" s="1" t="s">
        <v>242</v>
      </c>
      <c r="G1688" s="1" t="s">
        <v>229</v>
      </c>
      <c r="H1688" s="17">
        <v>0</v>
      </c>
      <c r="I1688" s="12">
        <v>22</v>
      </c>
      <c r="J1688" s="1" t="s">
        <v>10</v>
      </c>
      <c r="K1688" s="1" t="s">
        <v>8</v>
      </c>
      <c r="L1688" s="4">
        <v>22</v>
      </c>
      <c r="N1688" s="186">
        <v>0</v>
      </c>
      <c r="P1688" s="14">
        <v>13.9842</v>
      </c>
      <c r="R1688" s="14">
        <v>0</v>
      </c>
      <c r="T1688" s="14">
        <v>4.3673999999999999</v>
      </c>
      <c r="V1688" s="17">
        <v>0</v>
      </c>
      <c r="X1688" s="17">
        <v>0</v>
      </c>
      <c r="Z1688" s="17">
        <v>474554</v>
      </c>
      <c r="AB1688" s="17">
        <v>0</v>
      </c>
      <c r="AD1688" s="17">
        <v>0</v>
      </c>
      <c r="AF1688" s="17">
        <v>33935</v>
      </c>
      <c r="AH1688" s="17">
        <v>0</v>
      </c>
      <c r="AJ1688" s="17">
        <v>0</v>
      </c>
      <c r="AL1688" s="17">
        <v>0</v>
      </c>
      <c r="AN1688" s="17">
        <v>0</v>
      </c>
      <c r="AP1688" s="172">
        <v>0</v>
      </c>
      <c r="AR1688" s="17">
        <v>148208</v>
      </c>
      <c r="AT1688" s="17">
        <v>0</v>
      </c>
      <c r="AV1688" s="185">
        <v>0</v>
      </c>
      <c r="AW1688" s="1" t="s">
        <v>5655</v>
      </c>
      <c r="AX1688" s="1" t="str">
        <f t="shared" si="26"/>
        <v>No</v>
      </c>
    </row>
    <row r="1689" spans="1:50" x14ac:dyDescent="0.2">
      <c r="A1689" s="1" t="s">
        <v>3784</v>
      </c>
      <c r="B1689" s="1" t="s">
        <v>3785</v>
      </c>
      <c r="C1689" s="1" t="s">
        <v>48</v>
      </c>
      <c r="D1689" s="174" t="s">
        <v>3786</v>
      </c>
      <c r="E1689" s="177" t="s">
        <v>3787</v>
      </c>
      <c r="F1689" s="1" t="s">
        <v>242</v>
      </c>
      <c r="G1689" s="1" t="s">
        <v>229</v>
      </c>
      <c r="H1689" s="17">
        <v>0</v>
      </c>
      <c r="I1689" s="12">
        <v>22</v>
      </c>
      <c r="J1689" s="1" t="s">
        <v>11</v>
      </c>
      <c r="K1689" s="1" t="s">
        <v>8</v>
      </c>
      <c r="L1689" s="4">
        <v>9</v>
      </c>
      <c r="N1689" s="186">
        <v>0</v>
      </c>
      <c r="P1689" s="14">
        <v>14.123699999999999</v>
      </c>
      <c r="R1689" s="14">
        <v>0</v>
      </c>
      <c r="T1689" s="14">
        <v>4.6741000000000001</v>
      </c>
      <c r="V1689" s="17">
        <v>0</v>
      </c>
      <c r="X1689" s="17">
        <v>0</v>
      </c>
      <c r="Z1689" s="17">
        <v>76014</v>
      </c>
      <c r="AB1689" s="17">
        <v>0</v>
      </c>
      <c r="AD1689" s="17">
        <v>0</v>
      </c>
      <c r="AF1689" s="17">
        <v>5382</v>
      </c>
      <c r="AH1689" s="17">
        <v>0</v>
      </c>
      <c r="AJ1689" s="17">
        <v>0</v>
      </c>
      <c r="AL1689" s="17">
        <v>0</v>
      </c>
      <c r="AN1689" s="17">
        <v>0</v>
      </c>
      <c r="AP1689" s="172">
        <v>0</v>
      </c>
      <c r="AR1689" s="17">
        <v>25156</v>
      </c>
      <c r="AT1689" s="17">
        <v>0</v>
      </c>
      <c r="AV1689" s="185">
        <v>0</v>
      </c>
      <c r="AW1689" s="1" t="s">
        <v>5655</v>
      </c>
      <c r="AX1689" s="1" t="str">
        <f t="shared" si="26"/>
        <v>No</v>
      </c>
    </row>
    <row r="1690" spans="1:50" x14ac:dyDescent="0.2">
      <c r="A1690" s="1" t="s">
        <v>2049</v>
      </c>
      <c r="B1690" s="1" t="s">
        <v>2050</v>
      </c>
      <c r="C1690" s="1" t="s">
        <v>37</v>
      </c>
      <c r="D1690" s="174" t="s">
        <v>2051</v>
      </c>
      <c r="E1690" s="177" t="s">
        <v>2052</v>
      </c>
      <c r="F1690" s="1" t="s">
        <v>194</v>
      </c>
      <c r="G1690" s="1" t="s">
        <v>229</v>
      </c>
      <c r="H1690" s="17">
        <v>0</v>
      </c>
      <c r="I1690" s="12">
        <v>22</v>
      </c>
      <c r="J1690" s="1" t="s">
        <v>11</v>
      </c>
      <c r="K1690" s="1" t="s">
        <v>12</v>
      </c>
      <c r="L1690" s="4">
        <v>2</v>
      </c>
      <c r="N1690" s="186">
        <v>0</v>
      </c>
      <c r="P1690" s="14">
        <v>4.2004000000000001</v>
      </c>
      <c r="R1690" s="14">
        <v>0</v>
      </c>
      <c r="T1690" s="14">
        <v>2.5280999999999998</v>
      </c>
      <c r="V1690" s="17">
        <v>0</v>
      </c>
      <c r="X1690" s="17">
        <v>0</v>
      </c>
      <c r="Z1690" s="17">
        <v>21842</v>
      </c>
      <c r="AB1690" s="17">
        <v>0</v>
      </c>
      <c r="AD1690" s="17">
        <v>0</v>
      </c>
      <c r="AF1690" s="17">
        <v>5200</v>
      </c>
      <c r="AH1690" s="17">
        <v>0</v>
      </c>
      <c r="AJ1690" s="17">
        <v>0</v>
      </c>
      <c r="AL1690" s="17">
        <v>0</v>
      </c>
      <c r="AN1690" s="17">
        <v>0</v>
      </c>
      <c r="AP1690" s="172">
        <v>0</v>
      </c>
      <c r="AR1690" s="17">
        <v>13146</v>
      </c>
      <c r="AT1690" s="17">
        <v>0</v>
      </c>
      <c r="AV1690" s="185">
        <v>0</v>
      </c>
      <c r="AW1690" s="1" t="s">
        <v>5655</v>
      </c>
      <c r="AX1690" s="1" t="str">
        <f t="shared" si="26"/>
        <v>No</v>
      </c>
    </row>
    <row r="1691" spans="1:50" x14ac:dyDescent="0.2">
      <c r="A1691" s="1" t="s">
        <v>6195</v>
      </c>
      <c r="B1691" s="1" t="s">
        <v>195</v>
      </c>
      <c r="C1691" s="1" t="s">
        <v>32</v>
      </c>
      <c r="D1691" s="174">
        <v>1040</v>
      </c>
      <c r="E1691" s="177">
        <v>10040</v>
      </c>
      <c r="F1691" s="1" t="s">
        <v>196</v>
      </c>
      <c r="G1691" s="1" t="s">
        <v>192</v>
      </c>
      <c r="H1691" s="17">
        <v>209190</v>
      </c>
      <c r="I1691" s="12">
        <v>22</v>
      </c>
      <c r="J1691" s="1" t="s">
        <v>11</v>
      </c>
      <c r="K1691" s="1" t="s">
        <v>8</v>
      </c>
      <c r="L1691" s="4">
        <v>18</v>
      </c>
      <c r="N1691" s="186">
        <v>0</v>
      </c>
      <c r="P1691" s="14">
        <v>15.436500000000001</v>
      </c>
      <c r="R1691" s="14">
        <v>5.91</v>
      </c>
      <c r="T1691" s="14">
        <v>14.786199999999999</v>
      </c>
      <c r="V1691" s="17">
        <v>1001626</v>
      </c>
      <c r="X1691" s="17">
        <v>1092144</v>
      </c>
      <c r="Z1691" s="17">
        <v>993557</v>
      </c>
      <c r="AB1691" s="17">
        <v>98587</v>
      </c>
      <c r="AD1691" s="17">
        <v>69518</v>
      </c>
      <c r="AF1691" s="17">
        <v>64364</v>
      </c>
      <c r="AH1691" s="17">
        <v>5154</v>
      </c>
      <c r="AJ1691" s="17">
        <v>0</v>
      </c>
      <c r="AL1691" s="17">
        <v>0</v>
      </c>
      <c r="AN1691" s="17">
        <v>0</v>
      </c>
      <c r="AP1691" s="172">
        <v>0</v>
      </c>
      <c r="AR1691" s="17">
        <v>951700</v>
      </c>
      <c r="AT1691" s="17">
        <v>5624547</v>
      </c>
      <c r="AV1691" s="185">
        <v>391</v>
      </c>
      <c r="AW1691" s="1" t="s">
        <v>5655</v>
      </c>
      <c r="AX1691" s="1" t="str">
        <f t="shared" si="26"/>
        <v>No</v>
      </c>
    </row>
    <row r="1692" spans="1:50" x14ac:dyDescent="0.2">
      <c r="A1692" s="1" t="s">
        <v>861</v>
      </c>
      <c r="B1692" s="1" t="s">
        <v>862</v>
      </c>
      <c r="C1692" s="1" t="s">
        <v>14</v>
      </c>
      <c r="D1692" s="174">
        <v>4103</v>
      </c>
      <c r="E1692" s="177">
        <v>40103</v>
      </c>
      <c r="F1692" s="1" t="s">
        <v>260</v>
      </c>
      <c r="G1692" s="1" t="s">
        <v>5273</v>
      </c>
      <c r="H1692" s="17">
        <v>68781</v>
      </c>
      <c r="I1692" s="12">
        <v>22</v>
      </c>
      <c r="J1692" s="1" t="s">
        <v>10</v>
      </c>
      <c r="K1692" s="1" t="s">
        <v>12</v>
      </c>
      <c r="L1692" s="4">
        <v>3</v>
      </c>
      <c r="N1692" s="186">
        <v>0</v>
      </c>
      <c r="P1692" s="14">
        <v>20.062000000000001</v>
      </c>
      <c r="R1692" s="14">
        <v>0</v>
      </c>
      <c r="T1692" s="14">
        <v>1.1538999999999999</v>
      </c>
      <c r="V1692" s="17">
        <v>0</v>
      </c>
      <c r="X1692" s="17">
        <v>0</v>
      </c>
      <c r="Z1692" s="17">
        <v>576320</v>
      </c>
      <c r="AB1692" s="17">
        <v>0</v>
      </c>
      <c r="AD1692" s="17">
        <v>0</v>
      </c>
      <c r="AF1692" s="17">
        <v>28727</v>
      </c>
      <c r="AH1692" s="17">
        <v>0</v>
      </c>
      <c r="AJ1692" s="17">
        <v>0</v>
      </c>
      <c r="AL1692" s="17">
        <v>0</v>
      </c>
      <c r="AN1692" s="17">
        <v>0</v>
      </c>
      <c r="AP1692" s="172">
        <v>0</v>
      </c>
      <c r="AR1692" s="17">
        <v>33148</v>
      </c>
      <c r="AT1692" s="17">
        <v>0</v>
      </c>
      <c r="AV1692" s="185">
        <v>0</v>
      </c>
      <c r="AW1692" s="1" t="s">
        <v>5655</v>
      </c>
      <c r="AX1692" s="1" t="str">
        <f t="shared" si="26"/>
        <v>No</v>
      </c>
    </row>
    <row r="1693" spans="1:50" x14ac:dyDescent="0.2">
      <c r="A1693" s="1" t="s">
        <v>432</v>
      </c>
      <c r="B1693" s="1" t="s">
        <v>433</v>
      </c>
      <c r="C1693" s="1" t="s">
        <v>86</v>
      </c>
      <c r="D1693" s="174">
        <v>4102</v>
      </c>
      <c r="E1693" s="177">
        <v>40102</v>
      </c>
      <c r="F1693" s="1" t="s">
        <v>196</v>
      </c>
      <c r="G1693" s="1" t="s">
        <v>5273</v>
      </c>
      <c r="H1693" s="17">
        <v>215304</v>
      </c>
      <c r="I1693" s="12">
        <v>22</v>
      </c>
      <c r="J1693" s="1" t="s">
        <v>10</v>
      </c>
      <c r="K1693" s="1" t="s">
        <v>8</v>
      </c>
      <c r="L1693" s="4">
        <v>8</v>
      </c>
      <c r="N1693" s="186">
        <v>0</v>
      </c>
      <c r="P1693" s="14">
        <v>14.545</v>
      </c>
      <c r="R1693" s="14">
        <v>0</v>
      </c>
      <c r="T1693" s="14">
        <v>0.85699999999999998</v>
      </c>
      <c r="V1693" s="17">
        <v>0</v>
      </c>
      <c r="X1693" s="17">
        <v>0</v>
      </c>
      <c r="Z1693" s="17">
        <v>232443</v>
      </c>
      <c r="AB1693" s="17">
        <v>0</v>
      </c>
      <c r="AD1693" s="17">
        <v>0</v>
      </c>
      <c r="AF1693" s="17">
        <v>15981</v>
      </c>
      <c r="AH1693" s="17">
        <v>0</v>
      </c>
      <c r="AJ1693" s="17">
        <v>0</v>
      </c>
      <c r="AL1693" s="17">
        <v>0</v>
      </c>
      <c r="AN1693" s="17">
        <v>0</v>
      </c>
      <c r="AP1693" s="172">
        <v>0</v>
      </c>
      <c r="AR1693" s="17">
        <v>13695</v>
      </c>
      <c r="AT1693" s="17">
        <v>0</v>
      </c>
      <c r="AV1693" s="185">
        <v>0</v>
      </c>
      <c r="AW1693" s="1" t="s">
        <v>5655</v>
      </c>
      <c r="AX1693" s="1" t="str">
        <f t="shared" si="26"/>
        <v>No</v>
      </c>
    </row>
    <row r="1694" spans="1:50" x14ac:dyDescent="0.2">
      <c r="A1694" s="1" t="s">
        <v>6191</v>
      </c>
      <c r="B1694" s="1" t="s">
        <v>940</v>
      </c>
      <c r="C1694" s="1" t="s">
        <v>62</v>
      </c>
      <c r="D1694" s="174">
        <v>4217</v>
      </c>
      <c r="E1694" s="177">
        <v>40217</v>
      </c>
      <c r="F1694" s="1" t="s">
        <v>194</v>
      </c>
      <c r="G1694" s="1" t="s">
        <v>5273</v>
      </c>
      <c r="H1694" s="17">
        <v>214881</v>
      </c>
      <c r="I1694" s="12">
        <v>22</v>
      </c>
      <c r="J1694" s="1" t="s">
        <v>11</v>
      </c>
      <c r="K1694" s="1" t="s">
        <v>12</v>
      </c>
      <c r="L1694" s="4">
        <v>2</v>
      </c>
      <c r="N1694" s="186">
        <v>0</v>
      </c>
      <c r="P1694" s="14">
        <v>16.3249</v>
      </c>
      <c r="R1694" s="14">
        <v>0</v>
      </c>
      <c r="T1694" s="14">
        <v>2.9146000000000001</v>
      </c>
      <c r="V1694" s="17">
        <v>0</v>
      </c>
      <c r="X1694" s="17">
        <v>0</v>
      </c>
      <c r="Z1694" s="17">
        <v>87942</v>
      </c>
      <c r="AB1694" s="17">
        <v>0</v>
      </c>
      <c r="AD1694" s="17">
        <v>0</v>
      </c>
      <c r="AF1694" s="17">
        <v>5387</v>
      </c>
      <c r="AH1694" s="17">
        <v>0</v>
      </c>
      <c r="AJ1694" s="17">
        <v>0</v>
      </c>
      <c r="AL1694" s="17">
        <v>0</v>
      </c>
      <c r="AN1694" s="17">
        <v>0</v>
      </c>
      <c r="AP1694" s="172">
        <v>0</v>
      </c>
      <c r="AR1694" s="17">
        <v>15701</v>
      </c>
      <c r="AT1694" s="17">
        <v>0</v>
      </c>
      <c r="AV1694" s="185">
        <v>0</v>
      </c>
      <c r="AW1694" s="1" t="s">
        <v>5655</v>
      </c>
      <c r="AX1694" s="1" t="str">
        <f t="shared" si="26"/>
        <v>No</v>
      </c>
    </row>
    <row r="1695" spans="1:50" x14ac:dyDescent="0.2">
      <c r="A1695" s="1" t="s">
        <v>6196</v>
      </c>
      <c r="B1695" s="1" t="s">
        <v>370</v>
      </c>
      <c r="C1695" s="1" t="s">
        <v>59</v>
      </c>
      <c r="D1695" s="174">
        <v>7003</v>
      </c>
      <c r="E1695" s="177">
        <v>70003</v>
      </c>
      <c r="F1695" s="1" t="s">
        <v>194</v>
      </c>
      <c r="G1695" s="1" t="s">
        <v>192</v>
      </c>
      <c r="H1695" s="17">
        <v>273724</v>
      </c>
      <c r="I1695" s="12">
        <v>22</v>
      </c>
      <c r="J1695" s="1" t="s">
        <v>10</v>
      </c>
      <c r="K1695" s="1" t="s">
        <v>8</v>
      </c>
      <c r="L1695" s="4">
        <v>4</v>
      </c>
      <c r="N1695" s="186">
        <v>0</v>
      </c>
      <c r="P1695" s="14">
        <v>14.3489</v>
      </c>
      <c r="R1695" s="14">
        <v>5.8567</v>
      </c>
      <c r="T1695" s="14">
        <v>1.9552</v>
      </c>
      <c r="V1695" s="17">
        <v>0</v>
      </c>
      <c r="X1695" s="17">
        <v>165160</v>
      </c>
      <c r="Z1695" s="17">
        <v>152314</v>
      </c>
      <c r="AB1695" s="17">
        <v>12846</v>
      </c>
      <c r="AD1695" s="17">
        <v>11185</v>
      </c>
      <c r="AF1695" s="17">
        <v>10615</v>
      </c>
      <c r="AH1695" s="17">
        <v>570</v>
      </c>
      <c r="AJ1695" s="17">
        <v>0</v>
      </c>
      <c r="AL1695" s="17">
        <v>0</v>
      </c>
      <c r="AN1695" s="17">
        <v>0</v>
      </c>
      <c r="AP1695" s="172">
        <v>0</v>
      </c>
      <c r="AR1695" s="17">
        <v>20754</v>
      </c>
      <c r="AT1695" s="17">
        <v>121549</v>
      </c>
      <c r="AV1695" s="185">
        <v>0</v>
      </c>
      <c r="AW1695" s="1" t="s">
        <v>5655</v>
      </c>
      <c r="AX1695" s="1" t="str">
        <f t="shared" si="26"/>
        <v>No</v>
      </c>
    </row>
    <row r="1696" spans="1:50" x14ac:dyDescent="0.2">
      <c r="A1696" s="1" t="s">
        <v>1382</v>
      </c>
      <c r="B1696" s="1" t="s">
        <v>1383</v>
      </c>
      <c r="C1696" s="1" t="s">
        <v>94</v>
      </c>
      <c r="D1696" s="174">
        <v>64</v>
      </c>
      <c r="E1696" s="177">
        <v>64</v>
      </c>
      <c r="F1696" s="1" t="s">
        <v>196</v>
      </c>
      <c r="G1696" s="1" t="s">
        <v>5273</v>
      </c>
      <c r="H1696" s="17">
        <v>55805</v>
      </c>
      <c r="I1696" s="12">
        <v>22</v>
      </c>
      <c r="J1696" s="1" t="s">
        <v>11</v>
      </c>
      <c r="K1696" s="1" t="s">
        <v>8</v>
      </c>
      <c r="L1696" s="4">
        <v>11</v>
      </c>
      <c r="N1696" s="186">
        <v>0</v>
      </c>
      <c r="P1696" s="14">
        <v>12.251899999999999</v>
      </c>
      <c r="R1696" s="14">
        <v>0</v>
      </c>
      <c r="T1696" s="14">
        <v>24.069600000000001</v>
      </c>
      <c r="V1696" s="17">
        <v>0</v>
      </c>
      <c r="X1696" s="17">
        <v>0</v>
      </c>
      <c r="Z1696" s="17">
        <v>344498</v>
      </c>
      <c r="AB1696" s="17">
        <v>0</v>
      </c>
      <c r="AD1696" s="17">
        <v>0</v>
      </c>
      <c r="AF1696" s="17">
        <v>28118</v>
      </c>
      <c r="AH1696" s="17">
        <v>0</v>
      </c>
      <c r="AJ1696" s="17">
        <v>0</v>
      </c>
      <c r="AL1696" s="17">
        <v>0</v>
      </c>
      <c r="AN1696" s="17">
        <v>0</v>
      </c>
      <c r="AP1696" s="172">
        <v>0</v>
      </c>
      <c r="AR1696" s="17">
        <v>676789</v>
      </c>
      <c r="AT1696" s="17">
        <v>0</v>
      </c>
      <c r="AV1696" s="185">
        <v>0</v>
      </c>
      <c r="AW1696" s="1" t="s">
        <v>5655</v>
      </c>
      <c r="AX1696" s="1" t="str">
        <f t="shared" si="26"/>
        <v>No</v>
      </c>
    </row>
    <row r="1697" spans="1:50" x14ac:dyDescent="0.2">
      <c r="A1697" s="1" t="s">
        <v>4412</v>
      </c>
      <c r="B1697" s="1" t="s">
        <v>6188</v>
      </c>
      <c r="C1697" s="1" t="s">
        <v>31</v>
      </c>
      <c r="D1697" s="174" t="s">
        <v>4413</v>
      </c>
      <c r="E1697" s="177" t="s">
        <v>4414</v>
      </c>
      <c r="F1697" s="1" t="s">
        <v>194</v>
      </c>
      <c r="G1697" s="1" t="s">
        <v>229</v>
      </c>
      <c r="H1697" s="17">
        <v>0</v>
      </c>
      <c r="I1697" s="12">
        <v>22</v>
      </c>
      <c r="J1697" s="1" t="s">
        <v>11</v>
      </c>
      <c r="K1697" s="1" t="s">
        <v>8</v>
      </c>
      <c r="L1697" s="4">
        <v>22</v>
      </c>
      <c r="N1697" s="186">
        <v>0</v>
      </c>
      <c r="P1697" s="14">
        <v>23.292899999999999</v>
      </c>
      <c r="R1697" s="14">
        <v>0</v>
      </c>
      <c r="T1697" s="14">
        <v>12.4298</v>
      </c>
      <c r="V1697" s="17">
        <v>0</v>
      </c>
      <c r="X1697" s="17">
        <v>0</v>
      </c>
      <c r="Z1697" s="17">
        <v>1984302</v>
      </c>
      <c r="AB1697" s="17">
        <v>0</v>
      </c>
      <c r="AD1697" s="17">
        <v>0</v>
      </c>
      <c r="AF1697" s="17">
        <v>85189</v>
      </c>
      <c r="AH1697" s="17">
        <v>0</v>
      </c>
      <c r="AJ1697" s="17">
        <v>0</v>
      </c>
      <c r="AL1697" s="17">
        <v>0</v>
      </c>
      <c r="AN1697" s="17">
        <v>0</v>
      </c>
      <c r="AP1697" s="172">
        <v>0</v>
      </c>
      <c r="AR1697" s="17">
        <v>1058885</v>
      </c>
      <c r="AT1697" s="17">
        <v>0</v>
      </c>
      <c r="AV1697" s="185">
        <v>0</v>
      </c>
      <c r="AW1697" s="1" t="s">
        <v>5655</v>
      </c>
      <c r="AX1697" s="1" t="str">
        <f t="shared" si="26"/>
        <v>No</v>
      </c>
    </row>
    <row r="1698" spans="1:50" x14ac:dyDescent="0.2">
      <c r="A1698" s="1" t="s">
        <v>1062</v>
      </c>
      <c r="B1698" s="1" t="s">
        <v>1063</v>
      </c>
      <c r="C1698" s="1" t="s">
        <v>90</v>
      </c>
      <c r="D1698" s="174">
        <v>8028</v>
      </c>
      <c r="E1698" s="177">
        <v>80028</v>
      </c>
      <c r="F1698" s="1" t="s">
        <v>196</v>
      </c>
      <c r="G1698" s="1" t="s">
        <v>192</v>
      </c>
      <c r="H1698" s="17">
        <v>94983</v>
      </c>
      <c r="I1698" s="12">
        <v>22</v>
      </c>
      <c r="J1698" s="1" t="s">
        <v>11</v>
      </c>
      <c r="K1698" s="1" t="s">
        <v>8</v>
      </c>
      <c r="L1698" s="4">
        <v>17</v>
      </c>
      <c r="N1698" s="186">
        <v>0</v>
      </c>
      <c r="P1698" s="14">
        <v>15.4116</v>
      </c>
      <c r="R1698" s="14">
        <v>3.2235999999999998</v>
      </c>
      <c r="T1698" s="14">
        <v>28.354399999999998</v>
      </c>
      <c r="V1698" s="17">
        <v>819985</v>
      </c>
      <c r="X1698" s="17">
        <v>839675</v>
      </c>
      <c r="Z1698" s="17">
        <v>819159</v>
      </c>
      <c r="AB1698" s="17">
        <v>20516</v>
      </c>
      <c r="AD1698" s="17">
        <v>54339</v>
      </c>
      <c r="AF1698" s="17">
        <v>53152</v>
      </c>
      <c r="AH1698" s="17">
        <v>1187</v>
      </c>
      <c r="AJ1698" s="17">
        <v>0</v>
      </c>
      <c r="AL1698" s="17">
        <v>0</v>
      </c>
      <c r="AN1698" s="17">
        <v>0</v>
      </c>
      <c r="AP1698" s="172">
        <v>0</v>
      </c>
      <c r="AR1698" s="17">
        <v>1507093</v>
      </c>
      <c r="AT1698" s="17">
        <v>4858236</v>
      </c>
      <c r="AV1698" s="185">
        <v>166.7</v>
      </c>
      <c r="AW1698" s="1" t="s">
        <v>5655</v>
      </c>
      <c r="AX1698" s="1" t="str">
        <f t="shared" si="26"/>
        <v>No</v>
      </c>
    </row>
    <row r="1699" spans="1:50" x14ac:dyDescent="0.2">
      <c r="A1699" s="1" t="s">
        <v>2929</v>
      </c>
      <c r="B1699" s="1" t="s">
        <v>2930</v>
      </c>
      <c r="C1699" s="1" t="s">
        <v>77</v>
      </c>
      <c r="D1699" s="174" t="s">
        <v>2931</v>
      </c>
      <c r="E1699" s="177" t="s">
        <v>2932</v>
      </c>
      <c r="F1699" s="1" t="s">
        <v>196</v>
      </c>
      <c r="G1699" s="1" t="s">
        <v>229</v>
      </c>
      <c r="H1699" s="17">
        <v>0</v>
      </c>
      <c r="I1699" s="12">
        <v>22</v>
      </c>
      <c r="J1699" s="1" t="s">
        <v>11</v>
      </c>
      <c r="K1699" s="1" t="s">
        <v>8</v>
      </c>
      <c r="L1699" s="4">
        <v>5</v>
      </c>
      <c r="N1699" s="186">
        <v>0</v>
      </c>
      <c r="P1699" s="14">
        <v>15.692</v>
      </c>
      <c r="R1699" s="14">
        <v>0</v>
      </c>
      <c r="T1699" s="14">
        <v>7.0556999999999999</v>
      </c>
      <c r="V1699" s="17">
        <v>0</v>
      </c>
      <c r="X1699" s="17">
        <v>0</v>
      </c>
      <c r="Z1699" s="17">
        <v>209300</v>
      </c>
      <c r="AB1699" s="17">
        <v>0</v>
      </c>
      <c r="AD1699" s="17">
        <v>0</v>
      </c>
      <c r="AF1699" s="17">
        <v>13338</v>
      </c>
      <c r="AH1699" s="17">
        <v>0</v>
      </c>
      <c r="AJ1699" s="17">
        <v>0</v>
      </c>
      <c r="AL1699" s="17">
        <v>0</v>
      </c>
      <c r="AN1699" s="17">
        <v>0</v>
      </c>
      <c r="AP1699" s="172">
        <v>0</v>
      </c>
      <c r="AR1699" s="17">
        <v>94109</v>
      </c>
      <c r="AT1699" s="17">
        <v>0</v>
      </c>
      <c r="AV1699" s="185">
        <v>0</v>
      </c>
      <c r="AW1699" s="1" t="s">
        <v>5655</v>
      </c>
      <c r="AX1699" s="1" t="str">
        <f t="shared" si="26"/>
        <v>No</v>
      </c>
    </row>
    <row r="1700" spans="1:50" x14ac:dyDescent="0.2">
      <c r="A1700" s="1" t="s">
        <v>6187</v>
      </c>
      <c r="B1700" s="1" t="s">
        <v>1361</v>
      </c>
      <c r="C1700" s="1" t="s">
        <v>56</v>
      </c>
      <c r="D1700" s="174">
        <v>5205</v>
      </c>
      <c r="E1700" s="177">
        <v>50205</v>
      </c>
      <c r="F1700" s="1" t="s">
        <v>194</v>
      </c>
      <c r="G1700" s="1" t="s">
        <v>5273</v>
      </c>
      <c r="H1700" s="17">
        <v>57584</v>
      </c>
      <c r="I1700" s="12">
        <v>22</v>
      </c>
      <c r="J1700" s="1" t="s">
        <v>11</v>
      </c>
      <c r="K1700" s="1" t="s">
        <v>8</v>
      </c>
      <c r="L1700" s="4">
        <v>16</v>
      </c>
      <c r="N1700" s="186">
        <v>0</v>
      </c>
      <c r="P1700" s="14">
        <v>12.5449</v>
      </c>
      <c r="R1700" s="14">
        <v>0</v>
      </c>
      <c r="T1700" s="14">
        <v>26.226199999999999</v>
      </c>
      <c r="V1700" s="17">
        <v>0</v>
      </c>
      <c r="X1700" s="17">
        <v>0</v>
      </c>
      <c r="Z1700" s="17">
        <v>319693</v>
      </c>
      <c r="AB1700" s="17">
        <v>0</v>
      </c>
      <c r="AD1700" s="17">
        <v>0</v>
      </c>
      <c r="AF1700" s="17">
        <v>25484</v>
      </c>
      <c r="AH1700" s="17">
        <v>0</v>
      </c>
      <c r="AJ1700" s="17">
        <v>0</v>
      </c>
      <c r="AL1700" s="17">
        <v>0</v>
      </c>
      <c r="AN1700" s="17">
        <v>0</v>
      </c>
      <c r="AP1700" s="172">
        <v>0</v>
      </c>
      <c r="AR1700" s="17">
        <v>668349</v>
      </c>
      <c r="AT1700" s="17">
        <v>0</v>
      </c>
      <c r="AV1700" s="185">
        <v>0</v>
      </c>
      <c r="AW1700" s="1" t="s">
        <v>5655</v>
      </c>
      <c r="AX1700" s="1" t="str">
        <f t="shared" si="26"/>
        <v>No</v>
      </c>
    </row>
    <row r="1701" spans="1:50" x14ac:dyDescent="0.2">
      <c r="A1701" s="1" t="s">
        <v>6194</v>
      </c>
      <c r="B1701" s="1" t="s">
        <v>538</v>
      </c>
      <c r="C1701" s="1" t="s">
        <v>73</v>
      </c>
      <c r="D1701" s="174">
        <v>2071</v>
      </c>
      <c r="E1701" s="177">
        <v>20071</v>
      </c>
      <c r="F1701" s="1" t="s">
        <v>194</v>
      </c>
      <c r="G1701" s="1" t="s">
        <v>192</v>
      </c>
      <c r="H1701" s="17">
        <v>18351295</v>
      </c>
      <c r="I1701" s="12">
        <v>22</v>
      </c>
      <c r="J1701" s="1" t="s">
        <v>10</v>
      </c>
      <c r="K1701" s="1" t="s">
        <v>8</v>
      </c>
      <c r="L1701" s="4">
        <v>14</v>
      </c>
      <c r="N1701" s="186">
        <v>0</v>
      </c>
      <c r="P1701" s="14">
        <v>12.4382</v>
      </c>
      <c r="R1701" s="14">
        <v>6.5151000000000003</v>
      </c>
      <c r="T1701" s="14">
        <v>2.3782999999999999</v>
      </c>
      <c r="V1701" s="17">
        <v>0</v>
      </c>
      <c r="X1701" s="17">
        <v>276646</v>
      </c>
      <c r="Z1701" s="17">
        <v>253255</v>
      </c>
      <c r="AB1701" s="17">
        <v>23391</v>
      </c>
      <c r="AD1701" s="17">
        <v>21532</v>
      </c>
      <c r="AF1701" s="17">
        <v>20361</v>
      </c>
      <c r="AH1701" s="17">
        <v>1171</v>
      </c>
      <c r="AJ1701" s="17">
        <v>0</v>
      </c>
      <c r="AL1701" s="17">
        <v>0</v>
      </c>
      <c r="AN1701" s="17">
        <v>0</v>
      </c>
      <c r="AP1701" s="172">
        <v>0</v>
      </c>
      <c r="AR1701" s="17">
        <v>48424</v>
      </c>
      <c r="AT1701" s="17">
        <v>315485</v>
      </c>
      <c r="AV1701" s="185">
        <v>0</v>
      </c>
      <c r="AW1701" s="1" t="s">
        <v>5655</v>
      </c>
      <c r="AX1701" s="1" t="str">
        <f t="shared" si="26"/>
        <v>No</v>
      </c>
    </row>
    <row r="1702" spans="1:50" x14ac:dyDescent="0.2">
      <c r="A1702" s="1" t="s">
        <v>525</v>
      </c>
      <c r="B1702" s="1" t="s">
        <v>524</v>
      </c>
      <c r="C1702" s="1" t="s">
        <v>86</v>
      </c>
      <c r="D1702" s="174">
        <v>4053</v>
      </c>
      <c r="E1702" s="177">
        <v>40053</v>
      </c>
      <c r="F1702" s="1" t="s">
        <v>196</v>
      </c>
      <c r="G1702" s="1" t="s">
        <v>192</v>
      </c>
      <c r="H1702" s="17">
        <v>400492</v>
      </c>
      <c r="I1702" s="12">
        <v>22</v>
      </c>
      <c r="J1702" s="1" t="s">
        <v>10</v>
      </c>
      <c r="K1702" s="1" t="s">
        <v>8</v>
      </c>
      <c r="L1702" s="4">
        <v>5</v>
      </c>
      <c r="N1702" s="186">
        <v>0</v>
      </c>
      <c r="P1702" s="14">
        <v>11.6061</v>
      </c>
      <c r="R1702" s="14">
        <v>6.5243000000000002</v>
      </c>
      <c r="T1702" s="14">
        <v>1.3563000000000001</v>
      </c>
      <c r="V1702" s="17">
        <v>0</v>
      </c>
      <c r="X1702" s="17">
        <v>103622</v>
      </c>
      <c r="Z1702" s="17">
        <v>93000</v>
      </c>
      <c r="AB1702" s="17">
        <v>10622</v>
      </c>
      <c r="AD1702" s="17">
        <v>8865</v>
      </c>
      <c r="AF1702" s="17">
        <v>8013</v>
      </c>
      <c r="AH1702" s="17">
        <v>852</v>
      </c>
      <c r="AJ1702" s="17">
        <v>0</v>
      </c>
      <c r="AL1702" s="17">
        <v>0</v>
      </c>
      <c r="AN1702" s="17">
        <v>0</v>
      </c>
      <c r="AP1702" s="172">
        <v>0</v>
      </c>
      <c r="AR1702" s="17">
        <v>10868</v>
      </c>
      <c r="AT1702" s="17">
        <v>70906</v>
      </c>
      <c r="AV1702" s="185">
        <v>0</v>
      </c>
      <c r="AW1702" s="1" t="s">
        <v>5655</v>
      </c>
      <c r="AX1702" s="1" t="str">
        <f t="shared" si="26"/>
        <v>No</v>
      </c>
    </row>
    <row r="1703" spans="1:50" x14ac:dyDescent="0.2">
      <c r="A1703" s="1" t="s">
        <v>6190</v>
      </c>
      <c r="B1703" s="1" t="s">
        <v>247</v>
      </c>
      <c r="C1703" s="1" t="s">
        <v>79</v>
      </c>
      <c r="D1703" s="174">
        <v>6094</v>
      </c>
      <c r="E1703" s="177">
        <v>60094</v>
      </c>
      <c r="F1703" s="1" t="s">
        <v>194</v>
      </c>
      <c r="G1703" s="1" t="s">
        <v>5273</v>
      </c>
      <c r="H1703" s="17">
        <v>94457</v>
      </c>
      <c r="I1703" s="12">
        <v>22</v>
      </c>
      <c r="J1703" s="1" t="s">
        <v>11</v>
      </c>
      <c r="K1703" s="1" t="s">
        <v>8</v>
      </c>
      <c r="L1703" s="4">
        <v>15</v>
      </c>
      <c r="N1703" s="186">
        <v>0</v>
      </c>
      <c r="P1703" s="14">
        <v>14.5129</v>
      </c>
      <c r="R1703" s="14">
        <v>0</v>
      </c>
      <c r="T1703" s="14">
        <v>9.5410000000000004</v>
      </c>
      <c r="V1703" s="17">
        <v>0</v>
      </c>
      <c r="X1703" s="17">
        <v>0</v>
      </c>
      <c r="Z1703" s="17">
        <v>527443</v>
      </c>
      <c r="AB1703" s="17">
        <v>0</v>
      </c>
      <c r="AD1703" s="17">
        <v>0</v>
      </c>
      <c r="AF1703" s="17">
        <v>36343</v>
      </c>
      <c r="AH1703" s="17">
        <v>0</v>
      </c>
      <c r="AJ1703" s="17">
        <v>0</v>
      </c>
      <c r="AL1703" s="17">
        <v>0</v>
      </c>
      <c r="AN1703" s="17">
        <v>0</v>
      </c>
      <c r="AP1703" s="172">
        <v>0</v>
      </c>
      <c r="AR1703" s="17">
        <v>346748</v>
      </c>
      <c r="AT1703" s="17">
        <v>0</v>
      </c>
      <c r="AV1703" s="185">
        <v>0</v>
      </c>
      <c r="AW1703" s="1" t="s">
        <v>5655</v>
      </c>
      <c r="AX1703" s="1" t="str">
        <f t="shared" si="26"/>
        <v>No</v>
      </c>
    </row>
    <row r="1704" spans="1:50" x14ac:dyDescent="0.2">
      <c r="A1704" s="1" t="s">
        <v>5669</v>
      </c>
      <c r="B1704" s="1" t="s">
        <v>5670</v>
      </c>
      <c r="C1704" s="1" t="s">
        <v>31</v>
      </c>
      <c r="E1704" s="177" t="s">
        <v>5671</v>
      </c>
      <c r="F1704" s="1" t="s">
        <v>194</v>
      </c>
      <c r="G1704" s="1" t="s">
        <v>229</v>
      </c>
      <c r="H1704" s="17">
        <v>0</v>
      </c>
      <c r="I1704" s="12">
        <v>22</v>
      </c>
      <c r="J1704" s="1" t="s">
        <v>22</v>
      </c>
      <c r="K1704" s="1" t="s">
        <v>12</v>
      </c>
      <c r="L1704" s="4">
        <v>1</v>
      </c>
      <c r="N1704" s="186">
        <v>0</v>
      </c>
      <c r="P1704" s="14">
        <v>25.980499999999999</v>
      </c>
      <c r="R1704" s="14">
        <v>0</v>
      </c>
      <c r="T1704" s="14">
        <v>14.8506</v>
      </c>
      <c r="V1704" s="17">
        <v>0</v>
      </c>
      <c r="X1704" s="17">
        <v>0</v>
      </c>
      <c r="Z1704" s="17">
        <v>39984</v>
      </c>
      <c r="AB1704" s="17">
        <v>0</v>
      </c>
      <c r="AD1704" s="17">
        <v>0</v>
      </c>
      <c r="AF1704" s="17">
        <v>1539</v>
      </c>
      <c r="AH1704" s="17">
        <v>0</v>
      </c>
      <c r="AJ1704" s="17">
        <v>0</v>
      </c>
      <c r="AL1704" s="17">
        <v>0</v>
      </c>
      <c r="AN1704" s="17">
        <v>0</v>
      </c>
      <c r="AP1704" s="172">
        <v>0</v>
      </c>
      <c r="AR1704" s="17">
        <v>22855</v>
      </c>
      <c r="AT1704" s="17">
        <v>0</v>
      </c>
      <c r="AV1704" s="185">
        <v>0</v>
      </c>
      <c r="AW1704" s="1" t="s">
        <v>5655</v>
      </c>
      <c r="AX1704" s="1" t="str">
        <f t="shared" si="26"/>
        <v>No</v>
      </c>
    </row>
    <row r="1705" spans="1:50" x14ac:dyDescent="0.2">
      <c r="A1705" s="1" t="s">
        <v>3225</v>
      </c>
      <c r="B1705" s="1" t="s">
        <v>3226</v>
      </c>
      <c r="C1705" s="1" t="s">
        <v>56</v>
      </c>
      <c r="D1705" s="174" t="s">
        <v>3227</v>
      </c>
      <c r="E1705" s="177" t="s">
        <v>3228</v>
      </c>
      <c r="F1705" s="1" t="s">
        <v>196</v>
      </c>
      <c r="G1705" s="1" t="s">
        <v>229</v>
      </c>
      <c r="H1705" s="17">
        <v>0</v>
      </c>
      <c r="I1705" s="12">
        <v>22</v>
      </c>
      <c r="J1705" s="1" t="s">
        <v>11</v>
      </c>
      <c r="K1705" s="1" t="s">
        <v>8</v>
      </c>
      <c r="L1705" s="4">
        <v>4</v>
      </c>
      <c r="N1705" s="186">
        <v>0</v>
      </c>
      <c r="P1705" s="14">
        <v>24.829699999999999</v>
      </c>
      <c r="R1705" s="14">
        <v>0</v>
      </c>
      <c r="T1705" s="14">
        <v>5.2290999999999999</v>
      </c>
      <c r="V1705" s="17">
        <v>0</v>
      </c>
      <c r="X1705" s="17">
        <v>0</v>
      </c>
      <c r="Z1705" s="17">
        <v>45637</v>
      </c>
      <c r="AB1705" s="17">
        <v>0</v>
      </c>
      <c r="AD1705" s="17">
        <v>0</v>
      </c>
      <c r="AF1705" s="17">
        <v>1838</v>
      </c>
      <c r="AH1705" s="17">
        <v>0</v>
      </c>
      <c r="AJ1705" s="17">
        <v>0</v>
      </c>
      <c r="AL1705" s="17">
        <v>0</v>
      </c>
      <c r="AN1705" s="17">
        <v>0</v>
      </c>
      <c r="AP1705" s="172">
        <v>0</v>
      </c>
      <c r="AR1705" s="17">
        <v>9611</v>
      </c>
      <c r="AT1705" s="17">
        <v>0</v>
      </c>
      <c r="AV1705" s="185">
        <v>0</v>
      </c>
      <c r="AW1705" s="1" t="s">
        <v>5655</v>
      </c>
      <c r="AX1705" s="1" t="str">
        <f t="shared" si="26"/>
        <v>No</v>
      </c>
    </row>
    <row r="1706" spans="1:50" x14ac:dyDescent="0.2">
      <c r="A1706" s="1" t="s">
        <v>2049</v>
      </c>
      <c r="B1706" s="1" t="s">
        <v>2050</v>
      </c>
      <c r="C1706" s="1" t="s">
        <v>37</v>
      </c>
      <c r="D1706" s="174" t="s">
        <v>2051</v>
      </c>
      <c r="E1706" s="177" t="s">
        <v>2052</v>
      </c>
      <c r="F1706" s="1" t="s">
        <v>194</v>
      </c>
      <c r="G1706" s="1" t="s">
        <v>229</v>
      </c>
      <c r="H1706" s="17">
        <v>0</v>
      </c>
      <c r="I1706" s="12">
        <v>22</v>
      </c>
      <c r="J1706" s="1" t="s">
        <v>10</v>
      </c>
      <c r="K1706" s="1" t="s">
        <v>12</v>
      </c>
      <c r="L1706" s="4">
        <v>20</v>
      </c>
      <c r="N1706" s="186">
        <v>0</v>
      </c>
      <c r="P1706" s="14">
        <v>12.4183</v>
      </c>
      <c r="R1706" s="14">
        <v>0</v>
      </c>
      <c r="T1706" s="14">
        <v>2.0813000000000001</v>
      </c>
      <c r="V1706" s="17">
        <v>0</v>
      </c>
      <c r="X1706" s="17">
        <v>0</v>
      </c>
      <c r="Z1706" s="17">
        <v>335791</v>
      </c>
      <c r="AB1706" s="17">
        <v>0</v>
      </c>
      <c r="AD1706" s="17">
        <v>0</v>
      </c>
      <c r="AF1706" s="17">
        <v>27040</v>
      </c>
      <c r="AH1706" s="17">
        <v>0</v>
      </c>
      <c r="AJ1706" s="17">
        <v>0</v>
      </c>
      <c r="AL1706" s="17">
        <v>0</v>
      </c>
      <c r="AN1706" s="17">
        <v>0</v>
      </c>
      <c r="AP1706" s="172">
        <v>0</v>
      </c>
      <c r="AR1706" s="17">
        <v>56278</v>
      </c>
      <c r="AT1706" s="17">
        <v>0</v>
      </c>
      <c r="AV1706" s="185">
        <v>0</v>
      </c>
      <c r="AW1706" s="1" t="s">
        <v>5655</v>
      </c>
      <c r="AX1706" s="1" t="str">
        <f t="shared" si="26"/>
        <v>No</v>
      </c>
    </row>
    <row r="1707" spans="1:50" x14ac:dyDescent="0.2">
      <c r="A1707" s="1" t="s">
        <v>6195</v>
      </c>
      <c r="B1707" s="1" t="s">
        <v>195</v>
      </c>
      <c r="C1707" s="1" t="s">
        <v>32</v>
      </c>
      <c r="D1707" s="174">
        <v>1040</v>
      </c>
      <c r="E1707" s="177">
        <v>10040</v>
      </c>
      <c r="F1707" s="1" t="s">
        <v>196</v>
      </c>
      <c r="G1707" s="1" t="s">
        <v>192</v>
      </c>
      <c r="H1707" s="17">
        <v>209190</v>
      </c>
      <c r="I1707" s="12">
        <v>22</v>
      </c>
      <c r="J1707" s="1" t="s">
        <v>10</v>
      </c>
      <c r="K1707" s="1" t="s">
        <v>12</v>
      </c>
      <c r="L1707" s="4">
        <v>4</v>
      </c>
      <c r="N1707" s="186">
        <v>0</v>
      </c>
      <c r="P1707" s="14">
        <v>13.664999999999999</v>
      </c>
      <c r="R1707" s="14">
        <v>4.34</v>
      </c>
      <c r="T1707" s="14">
        <v>1.0516000000000001</v>
      </c>
      <c r="V1707" s="17">
        <v>0</v>
      </c>
      <c r="X1707" s="17">
        <v>105748</v>
      </c>
      <c r="Z1707" s="17">
        <v>85461</v>
      </c>
      <c r="AB1707" s="17">
        <v>20287</v>
      </c>
      <c r="AD1707" s="17">
        <v>7282</v>
      </c>
      <c r="AF1707" s="17">
        <v>6254</v>
      </c>
      <c r="AH1707" s="17">
        <v>1028</v>
      </c>
      <c r="AJ1707" s="17">
        <v>0</v>
      </c>
      <c r="AL1707" s="17">
        <v>0</v>
      </c>
      <c r="AN1707" s="17">
        <v>0</v>
      </c>
      <c r="AP1707" s="172">
        <v>0</v>
      </c>
      <c r="AR1707" s="17">
        <v>6577</v>
      </c>
      <c r="AT1707" s="17">
        <v>28544</v>
      </c>
      <c r="AV1707" s="185">
        <v>0</v>
      </c>
      <c r="AW1707" s="1" t="s">
        <v>5655</v>
      </c>
      <c r="AX1707" s="1" t="str">
        <f t="shared" si="26"/>
        <v>No</v>
      </c>
    </row>
    <row r="1708" spans="1:50" x14ac:dyDescent="0.2">
      <c r="A1708" s="1" t="s">
        <v>861</v>
      </c>
      <c r="B1708" s="1" t="s">
        <v>862</v>
      </c>
      <c r="C1708" s="1" t="s">
        <v>14</v>
      </c>
      <c r="D1708" s="174">
        <v>4103</v>
      </c>
      <c r="E1708" s="177">
        <v>40103</v>
      </c>
      <c r="F1708" s="1" t="s">
        <v>260</v>
      </c>
      <c r="G1708" s="1" t="s">
        <v>5273</v>
      </c>
      <c r="H1708" s="17">
        <v>68781</v>
      </c>
      <c r="I1708" s="12">
        <v>22</v>
      </c>
      <c r="J1708" s="1" t="s">
        <v>10</v>
      </c>
      <c r="K1708" s="1" t="s">
        <v>8</v>
      </c>
      <c r="L1708" s="4">
        <v>12</v>
      </c>
      <c r="N1708" s="186">
        <v>0</v>
      </c>
      <c r="P1708" s="14">
        <v>12.624499999999999</v>
      </c>
      <c r="R1708" s="14">
        <v>0</v>
      </c>
      <c r="T1708" s="14">
        <v>3.2595999999999998</v>
      </c>
      <c r="V1708" s="17">
        <v>0</v>
      </c>
      <c r="X1708" s="17">
        <v>0</v>
      </c>
      <c r="Z1708" s="17">
        <v>269887</v>
      </c>
      <c r="AB1708" s="17">
        <v>0</v>
      </c>
      <c r="AD1708" s="17">
        <v>0</v>
      </c>
      <c r="AF1708" s="17">
        <v>21378</v>
      </c>
      <c r="AH1708" s="17">
        <v>0</v>
      </c>
      <c r="AJ1708" s="17">
        <v>0</v>
      </c>
      <c r="AL1708" s="17">
        <v>0</v>
      </c>
      <c r="AN1708" s="17">
        <v>0</v>
      </c>
      <c r="AP1708" s="172">
        <v>0</v>
      </c>
      <c r="AR1708" s="17">
        <v>69684</v>
      </c>
      <c r="AT1708" s="17">
        <v>0</v>
      </c>
      <c r="AV1708" s="185">
        <v>0</v>
      </c>
      <c r="AW1708" s="1" t="s">
        <v>5655</v>
      </c>
      <c r="AX1708" s="1" t="str">
        <f t="shared" si="26"/>
        <v>No</v>
      </c>
    </row>
    <row r="1709" spans="1:50" x14ac:dyDescent="0.2">
      <c r="A1709" s="1" t="s">
        <v>2281</v>
      </c>
      <c r="B1709" s="1" t="s">
        <v>1211</v>
      </c>
      <c r="C1709" s="1" t="s">
        <v>14</v>
      </c>
      <c r="D1709" s="174" t="s">
        <v>2282</v>
      </c>
      <c r="E1709" s="177" t="s">
        <v>2283</v>
      </c>
      <c r="F1709" s="1" t="s">
        <v>260</v>
      </c>
      <c r="G1709" s="1" t="s">
        <v>229</v>
      </c>
      <c r="H1709" s="17">
        <v>0</v>
      </c>
      <c r="I1709" s="12">
        <v>22</v>
      </c>
      <c r="J1709" s="1" t="s">
        <v>10</v>
      </c>
      <c r="K1709" s="1" t="s">
        <v>8</v>
      </c>
      <c r="L1709" s="4">
        <v>22</v>
      </c>
      <c r="N1709" s="186">
        <v>0</v>
      </c>
      <c r="P1709" s="14">
        <v>15.3438</v>
      </c>
      <c r="R1709" s="14">
        <v>0</v>
      </c>
      <c r="T1709" s="14">
        <v>4.3578000000000001</v>
      </c>
      <c r="V1709" s="17">
        <v>0</v>
      </c>
      <c r="X1709" s="17">
        <v>0</v>
      </c>
      <c r="Z1709" s="17">
        <v>250441</v>
      </c>
      <c r="AB1709" s="17">
        <v>0</v>
      </c>
      <c r="AD1709" s="17">
        <v>0</v>
      </c>
      <c r="AF1709" s="17">
        <v>16322</v>
      </c>
      <c r="AH1709" s="17">
        <v>0</v>
      </c>
      <c r="AJ1709" s="17">
        <v>0</v>
      </c>
      <c r="AL1709" s="17">
        <v>0</v>
      </c>
      <c r="AN1709" s="17">
        <v>0</v>
      </c>
      <c r="AP1709" s="172">
        <v>0</v>
      </c>
      <c r="AR1709" s="17">
        <v>71128</v>
      </c>
      <c r="AT1709" s="17">
        <v>0</v>
      </c>
      <c r="AV1709" s="185">
        <v>0</v>
      </c>
      <c r="AW1709" s="1" t="s">
        <v>5655</v>
      </c>
      <c r="AX1709" s="1" t="str">
        <f t="shared" si="26"/>
        <v>No</v>
      </c>
    </row>
    <row r="1710" spans="1:50" x14ac:dyDescent="0.2">
      <c r="A1710" s="1" t="s">
        <v>3854</v>
      </c>
      <c r="B1710" s="1" t="s">
        <v>3855</v>
      </c>
      <c r="C1710" s="1" t="s">
        <v>43</v>
      </c>
      <c r="D1710" s="174" t="s">
        <v>3856</v>
      </c>
      <c r="E1710" s="177" t="s">
        <v>3857</v>
      </c>
      <c r="F1710" s="1" t="s">
        <v>196</v>
      </c>
      <c r="G1710" s="1" t="s">
        <v>229</v>
      </c>
      <c r="H1710" s="17">
        <v>0</v>
      </c>
      <c r="I1710" s="12">
        <v>22</v>
      </c>
      <c r="J1710" s="1" t="s">
        <v>11</v>
      </c>
      <c r="K1710" s="1" t="s">
        <v>8</v>
      </c>
      <c r="L1710" s="4">
        <v>11</v>
      </c>
      <c r="N1710" s="186">
        <v>0</v>
      </c>
      <c r="P1710" s="14">
        <v>11.813800000000001</v>
      </c>
      <c r="R1710" s="14">
        <v>0</v>
      </c>
      <c r="T1710" s="14">
        <v>9.9596</v>
      </c>
      <c r="V1710" s="17">
        <v>0</v>
      </c>
      <c r="X1710" s="17">
        <v>0</v>
      </c>
      <c r="Z1710" s="17">
        <v>140726</v>
      </c>
      <c r="AB1710" s="17">
        <v>0</v>
      </c>
      <c r="AD1710" s="17">
        <v>0</v>
      </c>
      <c r="AF1710" s="17">
        <v>11912</v>
      </c>
      <c r="AH1710" s="17">
        <v>0</v>
      </c>
      <c r="AJ1710" s="17">
        <v>0</v>
      </c>
      <c r="AL1710" s="17">
        <v>0</v>
      </c>
      <c r="AN1710" s="17">
        <v>0</v>
      </c>
      <c r="AP1710" s="172">
        <v>0</v>
      </c>
      <c r="AR1710" s="17">
        <v>118639</v>
      </c>
      <c r="AT1710" s="17">
        <v>0</v>
      </c>
      <c r="AV1710" s="185">
        <v>0</v>
      </c>
      <c r="AW1710" s="1" t="s">
        <v>5655</v>
      </c>
      <c r="AX1710" s="1" t="str">
        <f t="shared" si="26"/>
        <v>No</v>
      </c>
    </row>
    <row r="1711" spans="1:50" x14ac:dyDescent="0.2">
      <c r="A1711" s="1" t="s">
        <v>6191</v>
      </c>
      <c r="B1711" s="1" t="s">
        <v>940</v>
      </c>
      <c r="C1711" s="1" t="s">
        <v>62</v>
      </c>
      <c r="D1711" s="174">
        <v>4217</v>
      </c>
      <c r="E1711" s="177">
        <v>40217</v>
      </c>
      <c r="F1711" s="1" t="s">
        <v>194</v>
      </c>
      <c r="G1711" s="1" t="s">
        <v>5273</v>
      </c>
      <c r="H1711" s="17">
        <v>214881</v>
      </c>
      <c r="I1711" s="12">
        <v>22</v>
      </c>
      <c r="J1711" s="1" t="s">
        <v>10</v>
      </c>
      <c r="K1711" s="1" t="s">
        <v>12</v>
      </c>
      <c r="L1711" s="4">
        <v>20</v>
      </c>
      <c r="N1711" s="186">
        <v>0</v>
      </c>
      <c r="P1711" s="14">
        <v>15.1563</v>
      </c>
      <c r="R1711" s="14">
        <v>0</v>
      </c>
      <c r="T1711" s="14">
        <v>1.7721</v>
      </c>
      <c r="V1711" s="17">
        <v>0</v>
      </c>
      <c r="X1711" s="17">
        <v>0</v>
      </c>
      <c r="Z1711" s="17">
        <v>659011</v>
      </c>
      <c r="AB1711" s="17">
        <v>0</v>
      </c>
      <c r="AD1711" s="17">
        <v>0</v>
      </c>
      <c r="AF1711" s="17">
        <v>43481</v>
      </c>
      <c r="AH1711" s="17">
        <v>0</v>
      </c>
      <c r="AJ1711" s="17">
        <v>0</v>
      </c>
      <c r="AL1711" s="17">
        <v>0</v>
      </c>
      <c r="AN1711" s="17">
        <v>0</v>
      </c>
      <c r="AP1711" s="172">
        <v>0</v>
      </c>
      <c r="AR1711" s="17">
        <v>77051</v>
      </c>
      <c r="AT1711" s="17">
        <v>0</v>
      </c>
      <c r="AV1711" s="185">
        <v>0</v>
      </c>
      <c r="AW1711" s="1" t="s">
        <v>5655</v>
      </c>
      <c r="AX1711" s="1" t="str">
        <f t="shared" si="26"/>
        <v>No</v>
      </c>
    </row>
    <row r="1712" spans="1:50" x14ac:dyDescent="0.2">
      <c r="A1712" s="1" t="s">
        <v>1382</v>
      </c>
      <c r="B1712" s="1" t="s">
        <v>1383</v>
      </c>
      <c r="C1712" s="1" t="s">
        <v>94</v>
      </c>
      <c r="D1712" s="174">
        <v>64</v>
      </c>
      <c r="E1712" s="177">
        <v>64</v>
      </c>
      <c r="F1712" s="1" t="s">
        <v>196</v>
      </c>
      <c r="G1712" s="1" t="s">
        <v>5273</v>
      </c>
      <c r="H1712" s="17">
        <v>55805</v>
      </c>
      <c r="I1712" s="12">
        <v>22</v>
      </c>
      <c r="J1712" s="1" t="s">
        <v>10</v>
      </c>
      <c r="K1712" s="1" t="s">
        <v>8</v>
      </c>
      <c r="L1712" s="4">
        <v>8</v>
      </c>
      <c r="N1712" s="186">
        <v>0</v>
      </c>
      <c r="P1712" s="14">
        <v>10.408899999999999</v>
      </c>
      <c r="R1712" s="14">
        <v>0</v>
      </c>
      <c r="T1712" s="14">
        <v>3.2465000000000002</v>
      </c>
      <c r="V1712" s="17">
        <v>0</v>
      </c>
      <c r="X1712" s="17">
        <v>0</v>
      </c>
      <c r="Z1712" s="17">
        <v>141394</v>
      </c>
      <c r="AB1712" s="17">
        <v>0</v>
      </c>
      <c r="AD1712" s="17">
        <v>0</v>
      </c>
      <c r="AF1712" s="17">
        <v>13584</v>
      </c>
      <c r="AH1712" s="17">
        <v>0</v>
      </c>
      <c r="AJ1712" s="17">
        <v>0</v>
      </c>
      <c r="AL1712" s="17">
        <v>0</v>
      </c>
      <c r="AN1712" s="17">
        <v>0</v>
      </c>
      <c r="AP1712" s="172">
        <v>0</v>
      </c>
      <c r="AR1712" s="17">
        <v>44100</v>
      </c>
      <c r="AT1712" s="17">
        <v>0</v>
      </c>
      <c r="AV1712" s="185">
        <v>0</v>
      </c>
      <c r="AW1712" s="1" t="s">
        <v>5655</v>
      </c>
      <c r="AX1712" s="1" t="str">
        <f t="shared" si="26"/>
        <v>No</v>
      </c>
    </row>
    <row r="1713" spans="1:50" x14ac:dyDescent="0.2">
      <c r="A1713" s="1" t="s">
        <v>446</v>
      </c>
      <c r="B1713" s="1" t="s">
        <v>447</v>
      </c>
      <c r="C1713" s="1" t="s">
        <v>65</v>
      </c>
      <c r="D1713" s="174">
        <v>1086</v>
      </c>
      <c r="E1713" s="177">
        <v>10086</v>
      </c>
      <c r="F1713" s="1" t="s">
        <v>196</v>
      </c>
      <c r="G1713" s="1" t="s">
        <v>192</v>
      </c>
      <c r="H1713" s="17">
        <v>88087</v>
      </c>
      <c r="I1713" s="12">
        <v>22</v>
      </c>
      <c r="J1713" s="1" t="s">
        <v>10</v>
      </c>
      <c r="K1713" s="1" t="s">
        <v>8</v>
      </c>
      <c r="L1713" s="4">
        <v>8</v>
      </c>
      <c r="N1713" s="186">
        <v>0</v>
      </c>
      <c r="P1713" s="14">
        <v>15.2478</v>
      </c>
      <c r="R1713" s="14">
        <v>6.3422999999999998</v>
      </c>
      <c r="T1713" s="14">
        <v>1.4897</v>
      </c>
      <c r="V1713" s="17">
        <v>0</v>
      </c>
      <c r="X1713" s="17">
        <v>230479</v>
      </c>
      <c r="Z1713" s="17">
        <v>189073</v>
      </c>
      <c r="AB1713" s="17">
        <v>41406</v>
      </c>
      <c r="AD1713" s="17">
        <v>14571</v>
      </c>
      <c r="AF1713" s="17">
        <v>12400</v>
      </c>
      <c r="AH1713" s="17">
        <v>2171</v>
      </c>
      <c r="AJ1713" s="17">
        <v>0</v>
      </c>
      <c r="AL1713" s="17">
        <v>0</v>
      </c>
      <c r="AN1713" s="17">
        <v>0</v>
      </c>
      <c r="AP1713" s="172">
        <v>0</v>
      </c>
      <c r="AR1713" s="17">
        <v>18472</v>
      </c>
      <c r="AT1713" s="17">
        <v>117155</v>
      </c>
      <c r="AV1713" s="185">
        <v>0</v>
      </c>
      <c r="AW1713" s="1" t="s">
        <v>5655</v>
      </c>
      <c r="AX1713" s="1" t="str">
        <f t="shared" si="26"/>
        <v>No</v>
      </c>
    </row>
    <row r="1714" spans="1:50" x14ac:dyDescent="0.2">
      <c r="A1714" s="1" t="s">
        <v>2876</v>
      </c>
      <c r="B1714" s="1" t="s">
        <v>2877</v>
      </c>
      <c r="C1714" s="1" t="s">
        <v>46</v>
      </c>
      <c r="D1714" s="174" t="s">
        <v>2878</v>
      </c>
      <c r="E1714" s="177" t="s">
        <v>2879</v>
      </c>
      <c r="F1714" s="1" t="s">
        <v>242</v>
      </c>
      <c r="G1714" s="1" t="s">
        <v>229</v>
      </c>
      <c r="H1714" s="17">
        <v>0</v>
      </c>
      <c r="I1714" s="12">
        <v>22</v>
      </c>
      <c r="J1714" s="1" t="s">
        <v>11</v>
      </c>
      <c r="K1714" s="1" t="s">
        <v>8</v>
      </c>
      <c r="L1714" s="4">
        <v>2</v>
      </c>
      <c r="N1714" s="186">
        <v>0</v>
      </c>
      <c r="P1714" s="14">
        <v>13.4171</v>
      </c>
      <c r="R1714" s="14">
        <v>0</v>
      </c>
      <c r="T1714" s="14">
        <v>2.8041999999999998</v>
      </c>
      <c r="V1714" s="17">
        <v>0</v>
      </c>
      <c r="X1714" s="17">
        <v>0</v>
      </c>
      <c r="Z1714" s="17">
        <v>57895</v>
      </c>
      <c r="AB1714" s="17">
        <v>0</v>
      </c>
      <c r="AD1714" s="17">
        <v>0</v>
      </c>
      <c r="AF1714" s="17">
        <v>4315</v>
      </c>
      <c r="AH1714" s="17">
        <v>0</v>
      </c>
      <c r="AJ1714" s="17">
        <v>0</v>
      </c>
      <c r="AL1714" s="17">
        <v>0</v>
      </c>
      <c r="AN1714" s="17">
        <v>0</v>
      </c>
      <c r="AP1714" s="172">
        <v>0</v>
      </c>
      <c r="AR1714" s="17">
        <v>12100</v>
      </c>
      <c r="AT1714" s="17">
        <v>0</v>
      </c>
      <c r="AV1714" s="185">
        <v>0</v>
      </c>
      <c r="AW1714" s="1" t="s">
        <v>5655</v>
      </c>
      <c r="AX1714" s="1" t="str">
        <f t="shared" si="26"/>
        <v>No</v>
      </c>
    </row>
    <row r="1715" spans="1:50" x14ac:dyDescent="0.2">
      <c r="A1715" s="1" t="s">
        <v>6189</v>
      </c>
      <c r="B1715" s="1" t="s">
        <v>924</v>
      </c>
      <c r="C1715" s="1" t="s">
        <v>55</v>
      </c>
      <c r="D1715" s="174">
        <v>5208</v>
      </c>
      <c r="E1715" s="177">
        <v>50208</v>
      </c>
      <c r="F1715" s="1" t="s">
        <v>194</v>
      </c>
      <c r="G1715" s="1" t="s">
        <v>5273</v>
      </c>
      <c r="H1715" s="17">
        <v>59014</v>
      </c>
      <c r="I1715" s="12">
        <v>22</v>
      </c>
      <c r="J1715" s="1" t="s">
        <v>10</v>
      </c>
      <c r="K1715" s="1" t="s">
        <v>8</v>
      </c>
      <c r="L1715" s="4">
        <v>22</v>
      </c>
      <c r="N1715" s="186">
        <v>0</v>
      </c>
      <c r="P1715" s="14">
        <v>23.012599999999999</v>
      </c>
      <c r="R1715" s="14">
        <v>0</v>
      </c>
      <c r="T1715" s="14">
        <v>1.6571</v>
      </c>
      <c r="V1715" s="17">
        <v>0</v>
      </c>
      <c r="X1715" s="17">
        <v>0</v>
      </c>
      <c r="Z1715" s="17">
        <v>1075725</v>
      </c>
      <c r="AB1715" s="17">
        <v>0</v>
      </c>
      <c r="AD1715" s="17">
        <v>0</v>
      </c>
      <c r="AF1715" s="17">
        <v>46745</v>
      </c>
      <c r="AH1715" s="17">
        <v>0</v>
      </c>
      <c r="AJ1715" s="17">
        <v>0</v>
      </c>
      <c r="AL1715" s="17">
        <v>0</v>
      </c>
      <c r="AN1715" s="17">
        <v>0</v>
      </c>
      <c r="AP1715" s="172">
        <v>0</v>
      </c>
      <c r="AR1715" s="17">
        <v>77459</v>
      </c>
      <c r="AT1715" s="17">
        <v>0</v>
      </c>
      <c r="AV1715" s="185">
        <v>0</v>
      </c>
      <c r="AW1715" s="1" t="s">
        <v>5655</v>
      </c>
      <c r="AX1715" s="1" t="str">
        <f t="shared" si="26"/>
        <v>No</v>
      </c>
    </row>
    <row r="1716" spans="1:50" x14ac:dyDescent="0.2">
      <c r="A1716" s="1" t="s">
        <v>1062</v>
      </c>
      <c r="B1716" s="1" t="s">
        <v>1063</v>
      </c>
      <c r="C1716" s="1" t="s">
        <v>90</v>
      </c>
      <c r="D1716" s="174">
        <v>8028</v>
      </c>
      <c r="E1716" s="177">
        <v>80028</v>
      </c>
      <c r="F1716" s="1" t="s">
        <v>196</v>
      </c>
      <c r="G1716" s="1" t="s">
        <v>192</v>
      </c>
      <c r="H1716" s="17">
        <v>94983</v>
      </c>
      <c r="I1716" s="12">
        <v>22</v>
      </c>
      <c r="J1716" s="1" t="s">
        <v>10</v>
      </c>
      <c r="K1716" s="1" t="s">
        <v>8</v>
      </c>
      <c r="L1716" s="4">
        <v>5</v>
      </c>
      <c r="N1716" s="186">
        <v>0</v>
      </c>
      <c r="P1716" s="14">
        <v>11.5008</v>
      </c>
      <c r="R1716" s="14">
        <v>4.9291999999999998</v>
      </c>
      <c r="T1716" s="14">
        <v>2.3332000000000002</v>
      </c>
      <c r="V1716" s="17">
        <v>0</v>
      </c>
      <c r="X1716" s="17">
        <v>146879</v>
      </c>
      <c r="Z1716" s="17">
        <v>128614</v>
      </c>
      <c r="AB1716" s="17">
        <v>18265</v>
      </c>
      <c r="AD1716" s="17">
        <v>12409</v>
      </c>
      <c r="AF1716" s="17">
        <v>11183</v>
      </c>
      <c r="AH1716" s="17">
        <v>1226</v>
      </c>
      <c r="AJ1716" s="17">
        <v>0</v>
      </c>
      <c r="AL1716" s="17">
        <v>0</v>
      </c>
      <c r="AN1716" s="17">
        <v>0</v>
      </c>
      <c r="AP1716" s="172">
        <v>0</v>
      </c>
      <c r="AR1716" s="17">
        <v>26092</v>
      </c>
      <c r="AT1716" s="17">
        <v>128613</v>
      </c>
      <c r="AV1716" s="185">
        <v>0</v>
      </c>
      <c r="AW1716" s="1" t="s">
        <v>5655</v>
      </c>
      <c r="AX1716" s="1" t="str">
        <f t="shared" si="26"/>
        <v>No</v>
      </c>
    </row>
    <row r="1717" spans="1:50" x14ac:dyDescent="0.2">
      <c r="A1717" s="1" t="s">
        <v>2929</v>
      </c>
      <c r="B1717" s="1" t="s">
        <v>2930</v>
      </c>
      <c r="C1717" s="1" t="s">
        <v>77</v>
      </c>
      <c r="D1717" s="174" t="s">
        <v>2931</v>
      </c>
      <c r="E1717" s="177" t="s">
        <v>2932</v>
      </c>
      <c r="F1717" s="1" t="s">
        <v>196</v>
      </c>
      <c r="G1717" s="1" t="s">
        <v>229</v>
      </c>
      <c r="H1717" s="17">
        <v>0</v>
      </c>
      <c r="I1717" s="12">
        <v>22</v>
      </c>
      <c r="J1717" s="1" t="s">
        <v>10</v>
      </c>
      <c r="K1717" s="1" t="s">
        <v>8</v>
      </c>
      <c r="L1717" s="4">
        <v>17</v>
      </c>
      <c r="N1717" s="186">
        <v>0</v>
      </c>
      <c r="P1717" s="14">
        <v>23.030799999999999</v>
      </c>
      <c r="R1717" s="14">
        <v>0</v>
      </c>
      <c r="T1717" s="14">
        <v>3.4125000000000001</v>
      </c>
      <c r="V1717" s="17">
        <v>0</v>
      </c>
      <c r="X1717" s="17">
        <v>0</v>
      </c>
      <c r="Z1717" s="17">
        <v>259143</v>
      </c>
      <c r="AB1717" s="17">
        <v>0</v>
      </c>
      <c r="AD1717" s="17">
        <v>0</v>
      </c>
      <c r="AF1717" s="17">
        <v>11252</v>
      </c>
      <c r="AH1717" s="17">
        <v>0</v>
      </c>
      <c r="AJ1717" s="17">
        <v>0</v>
      </c>
      <c r="AL1717" s="17">
        <v>0</v>
      </c>
      <c r="AN1717" s="17">
        <v>0</v>
      </c>
      <c r="AP1717" s="172">
        <v>0</v>
      </c>
      <c r="AR1717" s="17">
        <v>38397</v>
      </c>
      <c r="AT1717" s="17">
        <v>0</v>
      </c>
      <c r="AV1717" s="185">
        <v>0</v>
      </c>
      <c r="AW1717" s="1" t="s">
        <v>5655</v>
      </c>
      <c r="AX1717" s="1" t="str">
        <f t="shared" si="26"/>
        <v>No</v>
      </c>
    </row>
    <row r="1718" spans="1:50" x14ac:dyDescent="0.2">
      <c r="A1718" s="1" t="s">
        <v>6187</v>
      </c>
      <c r="B1718" s="1" t="s">
        <v>1361</v>
      </c>
      <c r="C1718" s="1" t="s">
        <v>56</v>
      </c>
      <c r="D1718" s="174">
        <v>5205</v>
      </c>
      <c r="E1718" s="177">
        <v>50205</v>
      </c>
      <c r="F1718" s="1" t="s">
        <v>194</v>
      </c>
      <c r="G1718" s="1" t="s">
        <v>5273</v>
      </c>
      <c r="H1718" s="17">
        <v>57584</v>
      </c>
      <c r="I1718" s="12">
        <v>22</v>
      </c>
      <c r="J1718" s="1" t="s">
        <v>10</v>
      </c>
      <c r="K1718" s="1" t="s">
        <v>8</v>
      </c>
      <c r="L1718" s="4">
        <v>6</v>
      </c>
      <c r="N1718" s="186">
        <v>0</v>
      </c>
      <c r="P1718" s="14">
        <v>7.8236999999999997</v>
      </c>
      <c r="R1718" s="14">
        <v>0</v>
      </c>
      <c r="T1718" s="14">
        <v>1.3387</v>
      </c>
      <c r="V1718" s="17">
        <v>0</v>
      </c>
      <c r="X1718" s="17">
        <v>0</v>
      </c>
      <c r="Z1718" s="17">
        <v>49868</v>
      </c>
      <c r="AB1718" s="17">
        <v>0</v>
      </c>
      <c r="AD1718" s="17">
        <v>0</v>
      </c>
      <c r="AF1718" s="17">
        <v>6374</v>
      </c>
      <c r="AH1718" s="17">
        <v>0</v>
      </c>
      <c r="AJ1718" s="17">
        <v>0</v>
      </c>
      <c r="AL1718" s="17">
        <v>0</v>
      </c>
      <c r="AN1718" s="17">
        <v>0</v>
      </c>
      <c r="AP1718" s="172">
        <v>0</v>
      </c>
      <c r="AR1718" s="17">
        <v>8533</v>
      </c>
      <c r="AT1718" s="17">
        <v>0</v>
      </c>
      <c r="AV1718" s="185">
        <v>0</v>
      </c>
      <c r="AW1718" s="1" t="s">
        <v>5655</v>
      </c>
      <c r="AX1718" s="1" t="str">
        <f t="shared" si="26"/>
        <v>No</v>
      </c>
    </row>
    <row r="1719" spans="1:50" x14ac:dyDescent="0.2">
      <c r="A1719" s="1" t="s">
        <v>6192</v>
      </c>
      <c r="B1719" s="1" t="s">
        <v>644</v>
      </c>
      <c r="C1719" s="1" t="s">
        <v>55</v>
      </c>
      <c r="D1719" s="174">
        <v>5037</v>
      </c>
      <c r="E1719" s="177">
        <v>50037</v>
      </c>
      <c r="F1719" s="1" t="s">
        <v>194</v>
      </c>
      <c r="G1719" s="1" t="s">
        <v>5273</v>
      </c>
      <c r="H1719" s="17">
        <v>161280</v>
      </c>
      <c r="I1719" s="12">
        <v>22</v>
      </c>
      <c r="J1719" s="1" t="s">
        <v>11</v>
      </c>
      <c r="K1719" s="1" t="s">
        <v>8</v>
      </c>
      <c r="L1719" s="4">
        <v>15</v>
      </c>
      <c r="N1719" s="186">
        <v>0</v>
      </c>
      <c r="P1719" s="14">
        <v>14.5939</v>
      </c>
      <c r="R1719" s="14">
        <v>0</v>
      </c>
      <c r="T1719" s="14">
        <v>10.7402</v>
      </c>
      <c r="V1719" s="17">
        <v>0</v>
      </c>
      <c r="X1719" s="17">
        <v>0</v>
      </c>
      <c r="Z1719" s="17">
        <v>631800</v>
      </c>
      <c r="AB1719" s="17">
        <v>0</v>
      </c>
      <c r="AD1719" s="17">
        <v>0</v>
      </c>
      <c r="AF1719" s="17">
        <v>43292</v>
      </c>
      <c r="AH1719" s="17">
        <v>0</v>
      </c>
      <c r="AJ1719" s="17">
        <v>0</v>
      </c>
      <c r="AL1719" s="17">
        <v>0</v>
      </c>
      <c r="AN1719" s="17">
        <v>0</v>
      </c>
      <c r="AP1719" s="172">
        <v>0</v>
      </c>
      <c r="AR1719" s="17">
        <v>464963</v>
      </c>
      <c r="AT1719" s="17">
        <v>0</v>
      </c>
      <c r="AV1719" s="185">
        <v>0</v>
      </c>
      <c r="AW1719" s="1" t="s">
        <v>5655</v>
      </c>
      <c r="AX1719" s="1" t="str">
        <f t="shared" si="26"/>
        <v>No</v>
      </c>
    </row>
    <row r="1720" spans="1:50" x14ac:dyDescent="0.2">
      <c r="A1720" s="1" t="s">
        <v>5669</v>
      </c>
      <c r="B1720" s="1" t="s">
        <v>5670</v>
      </c>
      <c r="C1720" s="1" t="s">
        <v>31</v>
      </c>
      <c r="E1720" s="177" t="s">
        <v>5671</v>
      </c>
      <c r="F1720" s="1" t="s">
        <v>194</v>
      </c>
      <c r="G1720" s="1" t="s">
        <v>229</v>
      </c>
      <c r="H1720" s="17">
        <v>0</v>
      </c>
      <c r="I1720" s="12">
        <v>22</v>
      </c>
      <c r="J1720" s="1" t="s">
        <v>11</v>
      </c>
      <c r="K1720" s="1" t="s">
        <v>12</v>
      </c>
      <c r="L1720" s="4">
        <v>18</v>
      </c>
      <c r="N1720" s="186">
        <v>0</v>
      </c>
      <c r="P1720" s="14">
        <v>13.314500000000001</v>
      </c>
      <c r="R1720" s="14">
        <v>0</v>
      </c>
      <c r="T1720" s="14">
        <v>18.714099999999998</v>
      </c>
      <c r="V1720" s="17">
        <v>0</v>
      </c>
      <c r="X1720" s="17">
        <v>0</v>
      </c>
      <c r="Z1720" s="17">
        <v>343101</v>
      </c>
      <c r="AB1720" s="17">
        <v>0</v>
      </c>
      <c r="AD1720" s="17">
        <v>0</v>
      </c>
      <c r="AF1720" s="17">
        <v>25769</v>
      </c>
      <c r="AH1720" s="17">
        <v>0</v>
      </c>
      <c r="AJ1720" s="17">
        <v>0</v>
      </c>
      <c r="AL1720" s="17">
        <v>0</v>
      </c>
      <c r="AN1720" s="17">
        <v>0</v>
      </c>
      <c r="AP1720" s="172">
        <v>0</v>
      </c>
      <c r="AR1720" s="17">
        <v>482244</v>
      </c>
      <c r="AT1720" s="17">
        <v>0</v>
      </c>
      <c r="AV1720" s="185">
        <v>0</v>
      </c>
      <c r="AW1720" s="1" t="s">
        <v>5655</v>
      </c>
      <c r="AX1720" s="1" t="str">
        <f t="shared" si="26"/>
        <v>No</v>
      </c>
    </row>
    <row r="1721" spans="1:50" x14ac:dyDescent="0.2">
      <c r="A1721" s="1" t="s">
        <v>6193</v>
      </c>
      <c r="B1721" s="1" t="s">
        <v>1203</v>
      </c>
      <c r="C1721" s="1" t="s">
        <v>66</v>
      </c>
      <c r="D1721" s="174">
        <v>2195</v>
      </c>
      <c r="E1721" s="177">
        <v>20195</v>
      </c>
      <c r="F1721" s="1" t="s">
        <v>194</v>
      </c>
      <c r="G1721" s="1" t="s">
        <v>5273</v>
      </c>
      <c r="H1721" s="17">
        <v>5441567</v>
      </c>
      <c r="I1721" s="12">
        <v>22</v>
      </c>
      <c r="J1721" s="1" t="s">
        <v>10</v>
      </c>
      <c r="K1721" s="1" t="s">
        <v>8</v>
      </c>
      <c r="L1721" s="4">
        <v>22</v>
      </c>
      <c r="N1721" s="186">
        <v>0</v>
      </c>
      <c r="P1721" s="14">
        <v>16.599399999999999</v>
      </c>
      <c r="R1721" s="14">
        <v>0</v>
      </c>
      <c r="T1721" s="14">
        <v>2.1943999999999999</v>
      </c>
      <c r="V1721" s="17">
        <v>0</v>
      </c>
      <c r="X1721" s="17">
        <v>0</v>
      </c>
      <c r="Z1721" s="17">
        <v>191126</v>
      </c>
      <c r="AB1721" s="17">
        <v>0</v>
      </c>
      <c r="AD1721" s="17">
        <v>0</v>
      </c>
      <c r="AF1721" s="17">
        <v>11514</v>
      </c>
      <c r="AH1721" s="17">
        <v>0</v>
      </c>
      <c r="AJ1721" s="17">
        <v>0</v>
      </c>
      <c r="AL1721" s="17">
        <v>0</v>
      </c>
      <c r="AN1721" s="17">
        <v>0</v>
      </c>
      <c r="AP1721" s="172">
        <v>0</v>
      </c>
      <c r="AR1721" s="17">
        <v>25266</v>
      </c>
      <c r="AT1721" s="17">
        <v>0</v>
      </c>
      <c r="AV1721" s="185">
        <v>0</v>
      </c>
      <c r="AW1721" s="1" t="s">
        <v>5655</v>
      </c>
      <c r="AX1721" s="1" t="str">
        <f t="shared" si="26"/>
        <v>No</v>
      </c>
    </row>
    <row r="1722" spans="1:50" x14ac:dyDescent="0.2">
      <c r="A1722" s="1" t="s">
        <v>6190</v>
      </c>
      <c r="B1722" s="1" t="s">
        <v>247</v>
      </c>
      <c r="C1722" s="1" t="s">
        <v>79</v>
      </c>
      <c r="D1722" s="174">
        <v>6094</v>
      </c>
      <c r="E1722" s="177">
        <v>60094</v>
      </c>
      <c r="F1722" s="1" t="s">
        <v>194</v>
      </c>
      <c r="G1722" s="1" t="s">
        <v>5273</v>
      </c>
      <c r="H1722" s="17">
        <v>94457</v>
      </c>
      <c r="I1722" s="12">
        <v>22</v>
      </c>
      <c r="J1722" s="1" t="s">
        <v>10</v>
      </c>
      <c r="K1722" s="1" t="s">
        <v>8</v>
      </c>
      <c r="L1722" s="4">
        <v>7</v>
      </c>
      <c r="N1722" s="186">
        <v>0</v>
      </c>
      <c r="P1722" s="14">
        <v>13.3177</v>
      </c>
      <c r="Q1722" s="12" t="s">
        <v>102</v>
      </c>
      <c r="R1722" s="14">
        <v>0</v>
      </c>
      <c r="T1722" s="14">
        <v>2.1341000000000001</v>
      </c>
      <c r="U1722" s="12" t="s">
        <v>102</v>
      </c>
      <c r="V1722" s="17">
        <v>0</v>
      </c>
      <c r="X1722" s="17">
        <v>0</v>
      </c>
      <c r="Z1722" s="17">
        <v>77669</v>
      </c>
      <c r="AB1722" s="17">
        <v>0</v>
      </c>
      <c r="AD1722" s="17">
        <v>0</v>
      </c>
      <c r="AF1722" s="17">
        <v>5832</v>
      </c>
      <c r="AG1722" s="12" t="s">
        <v>102</v>
      </c>
      <c r="AH1722" s="17">
        <v>0</v>
      </c>
      <c r="AJ1722" s="17">
        <v>0</v>
      </c>
      <c r="AL1722" s="17">
        <v>0</v>
      </c>
      <c r="AN1722" s="17">
        <v>0</v>
      </c>
      <c r="AP1722" s="172">
        <v>0</v>
      </c>
      <c r="AR1722" s="17">
        <v>12446</v>
      </c>
      <c r="AT1722" s="17">
        <v>0</v>
      </c>
      <c r="AV1722" s="185">
        <v>0</v>
      </c>
      <c r="AW1722" s="1" t="s">
        <v>5655</v>
      </c>
      <c r="AX1722" s="1" t="str">
        <f t="shared" si="26"/>
        <v>Yes</v>
      </c>
    </row>
    <row r="1723" spans="1:50" x14ac:dyDescent="0.2">
      <c r="A1723" s="1" t="s">
        <v>3225</v>
      </c>
      <c r="B1723" s="1" t="s">
        <v>3226</v>
      </c>
      <c r="C1723" s="1" t="s">
        <v>56</v>
      </c>
      <c r="D1723" s="174" t="s">
        <v>3227</v>
      </c>
      <c r="E1723" s="177" t="s">
        <v>3228</v>
      </c>
      <c r="F1723" s="1" t="s">
        <v>196</v>
      </c>
      <c r="G1723" s="1" t="s">
        <v>229</v>
      </c>
      <c r="H1723" s="17">
        <v>0</v>
      </c>
      <c r="I1723" s="12">
        <v>22</v>
      </c>
      <c r="J1723" s="1" t="s">
        <v>10</v>
      </c>
      <c r="K1723" s="1" t="s">
        <v>8</v>
      </c>
      <c r="L1723" s="4">
        <v>18</v>
      </c>
      <c r="N1723" s="186">
        <v>0</v>
      </c>
      <c r="P1723" s="14">
        <v>10.8902</v>
      </c>
      <c r="R1723" s="14">
        <v>0</v>
      </c>
      <c r="T1723" s="14">
        <v>3.8889999999999998</v>
      </c>
      <c r="V1723" s="17">
        <v>0</v>
      </c>
      <c r="X1723" s="17">
        <v>0</v>
      </c>
      <c r="Z1723" s="17">
        <v>160642</v>
      </c>
      <c r="AB1723" s="17">
        <v>0</v>
      </c>
      <c r="AD1723" s="17">
        <v>0</v>
      </c>
      <c r="AF1723" s="17">
        <v>14751</v>
      </c>
      <c r="AH1723" s="17">
        <v>0</v>
      </c>
      <c r="AJ1723" s="17">
        <v>0</v>
      </c>
      <c r="AL1723" s="17">
        <v>0</v>
      </c>
      <c r="AN1723" s="17">
        <v>0</v>
      </c>
      <c r="AP1723" s="172">
        <v>0</v>
      </c>
      <c r="AR1723" s="17">
        <v>57367</v>
      </c>
      <c r="AT1723" s="17">
        <v>0</v>
      </c>
      <c r="AV1723" s="185">
        <v>0</v>
      </c>
      <c r="AW1723" s="1" t="s">
        <v>5655</v>
      </c>
      <c r="AX1723" s="1" t="str">
        <f t="shared" si="26"/>
        <v>No</v>
      </c>
    </row>
    <row r="1724" spans="1:50" x14ac:dyDescent="0.2">
      <c r="A1724" s="1" t="s">
        <v>1407</v>
      </c>
      <c r="B1724" s="1" t="s">
        <v>345</v>
      </c>
      <c r="C1724" s="1" t="s">
        <v>65</v>
      </c>
      <c r="D1724" s="174">
        <v>1133</v>
      </c>
      <c r="E1724" s="177">
        <v>10133</v>
      </c>
      <c r="F1724" s="1" t="s">
        <v>208</v>
      </c>
      <c r="G1724" s="1" t="s">
        <v>5273</v>
      </c>
      <c r="H1724" s="17">
        <v>4181019</v>
      </c>
      <c r="I1724" s="12">
        <v>22</v>
      </c>
      <c r="J1724" s="1" t="s">
        <v>22</v>
      </c>
      <c r="K1724" s="1" t="s">
        <v>8</v>
      </c>
      <c r="L1724" s="4">
        <v>22</v>
      </c>
      <c r="N1724" s="186">
        <v>0</v>
      </c>
      <c r="P1724" s="14">
        <v>34.691200000000002</v>
      </c>
      <c r="R1724" s="14">
        <v>0</v>
      </c>
      <c r="T1724" s="14">
        <v>16.978200000000001</v>
      </c>
      <c r="V1724" s="17">
        <v>0</v>
      </c>
      <c r="X1724" s="17">
        <v>0</v>
      </c>
      <c r="Z1724" s="17">
        <v>1245240</v>
      </c>
      <c r="AB1724" s="17">
        <v>0</v>
      </c>
      <c r="AD1724" s="17">
        <v>0</v>
      </c>
      <c r="AF1724" s="17">
        <v>35895</v>
      </c>
      <c r="AH1724" s="17">
        <v>0</v>
      </c>
      <c r="AJ1724" s="17">
        <v>0</v>
      </c>
      <c r="AL1724" s="17">
        <v>0</v>
      </c>
      <c r="AN1724" s="17">
        <v>0</v>
      </c>
      <c r="AP1724" s="172">
        <v>0</v>
      </c>
      <c r="AR1724" s="17">
        <v>609434</v>
      </c>
      <c r="AT1724" s="17">
        <v>0</v>
      </c>
      <c r="AV1724" s="185">
        <v>0</v>
      </c>
      <c r="AW1724" s="1" t="s">
        <v>5655</v>
      </c>
      <c r="AX1724" s="1" t="str">
        <f t="shared" si="26"/>
        <v>No</v>
      </c>
    </row>
    <row r="1725" spans="1:50" x14ac:dyDescent="0.2">
      <c r="A1725" s="1" t="s">
        <v>861</v>
      </c>
      <c r="B1725" s="1" t="s">
        <v>862</v>
      </c>
      <c r="C1725" s="1" t="s">
        <v>14</v>
      </c>
      <c r="D1725" s="174">
        <v>4103</v>
      </c>
      <c r="E1725" s="177">
        <v>40103</v>
      </c>
      <c r="F1725" s="1" t="s">
        <v>260</v>
      </c>
      <c r="G1725" s="1" t="s">
        <v>5273</v>
      </c>
      <c r="H1725" s="17">
        <v>68781</v>
      </c>
      <c r="I1725" s="12">
        <v>22</v>
      </c>
      <c r="J1725" s="1" t="s">
        <v>15</v>
      </c>
      <c r="K1725" s="1" t="s">
        <v>12</v>
      </c>
      <c r="L1725" s="4">
        <v>7</v>
      </c>
      <c r="N1725" s="186">
        <v>0</v>
      </c>
      <c r="P1725" s="14">
        <v>18.667999999999999</v>
      </c>
      <c r="R1725" s="14">
        <v>0</v>
      </c>
      <c r="T1725" s="14">
        <v>0.96220000000000006</v>
      </c>
      <c r="V1725" s="17">
        <v>0</v>
      </c>
      <c r="X1725" s="17">
        <v>0</v>
      </c>
      <c r="Z1725" s="17">
        <v>243841</v>
      </c>
      <c r="AB1725" s="17">
        <v>0</v>
      </c>
      <c r="AD1725" s="17">
        <v>0</v>
      </c>
      <c r="AF1725" s="17">
        <v>13062</v>
      </c>
      <c r="AH1725" s="17">
        <v>0</v>
      </c>
      <c r="AJ1725" s="17">
        <v>0</v>
      </c>
      <c r="AL1725" s="17">
        <v>0</v>
      </c>
      <c r="AN1725" s="17">
        <v>0</v>
      </c>
      <c r="AP1725" s="172">
        <v>0</v>
      </c>
      <c r="AR1725" s="17">
        <v>12568</v>
      </c>
      <c r="AT1725" s="17">
        <v>0</v>
      </c>
      <c r="AV1725" s="185">
        <v>0</v>
      </c>
      <c r="AW1725" s="1" t="s">
        <v>5655</v>
      </c>
      <c r="AX1725" s="1" t="str">
        <f t="shared" si="26"/>
        <v>No</v>
      </c>
    </row>
    <row r="1726" spans="1:50" x14ac:dyDescent="0.2">
      <c r="A1726" s="1" t="s">
        <v>3532</v>
      </c>
      <c r="B1726" s="1" t="s">
        <v>3533</v>
      </c>
      <c r="C1726" s="1" t="s">
        <v>71</v>
      </c>
      <c r="D1726" s="174" t="s">
        <v>3534</v>
      </c>
      <c r="E1726" s="177" t="s">
        <v>3535</v>
      </c>
      <c r="F1726" s="1" t="s">
        <v>194</v>
      </c>
      <c r="G1726" s="1" t="s">
        <v>229</v>
      </c>
      <c r="H1726" s="17">
        <v>0</v>
      </c>
      <c r="I1726" s="12">
        <v>22</v>
      </c>
      <c r="J1726" s="1" t="s">
        <v>10</v>
      </c>
      <c r="K1726" s="1" t="s">
        <v>8</v>
      </c>
      <c r="L1726" s="4">
        <v>19</v>
      </c>
      <c r="N1726" s="186">
        <v>0</v>
      </c>
      <c r="P1726" s="14">
        <v>9.5396000000000001</v>
      </c>
      <c r="R1726" s="14">
        <v>0</v>
      </c>
      <c r="T1726" s="14">
        <v>2.1392000000000002</v>
      </c>
      <c r="V1726" s="17">
        <v>0</v>
      </c>
      <c r="X1726" s="17">
        <v>0</v>
      </c>
      <c r="Z1726" s="17">
        <v>152099</v>
      </c>
      <c r="AB1726" s="17">
        <v>0</v>
      </c>
      <c r="AD1726" s="17">
        <v>0</v>
      </c>
      <c r="AF1726" s="17">
        <v>15944</v>
      </c>
      <c r="AH1726" s="17">
        <v>0</v>
      </c>
      <c r="AJ1726" s="17">
        <v>0</v>
      </c>
      <c r="AL1726" s="17">
        <v>0</v>
      </c>
      <c r="AN1726" s="17">
        <v>0</v>
      </c>
      <c r="AP1726" s="172">
        <v>0</v>
      </c>
      <c r="AR1726" s="17">
        <v>34107</v>
      </c>
      <c r="AT1726" s="17">
        <v>0</v>
      </c>
      <c r="AV1726" s="185">
        <v>0</v>
      </c>
      <c r="AW1726" s="1" t="s">
        <v>5655</v>
      </c>
      <c r="AX1726" s="1" t="str">
        <f t="shared" si="26"/>
        <v>No</v>
      </c>
    </row>
    <row r="1727" spans="1:50" x14ac:dyDescent="0.2">
      <c r="A1727" s="1" t="s">
        <v>3784</v>
      </c>
      <c r="B1727" s="1" t="s">
        <v>3785</v>
      </c>
      <c r="C1727" s="1" t="s">
        <v>48</v>
      </c>
      <c r="D1727" s="174" t="s">
        <v>3786</v>
      </c>
      <c r="E1727" s="177" t="s">
        <v>3787</v>
      </c>
      <c r="F1727" s="1" t="s">
        <v>242</v>
      </c>
      <c r="G1727" s="1" t="s">
        <v>229</v>
      </c>
      <c r="H1727" s="17">
        <v>0</v>
      </c>
      <c r="I1727" s="12">
        <v>22</v>
      </c>
      <c r="J1727" s="1" t="s">
        <v>10</v>
      </c>
      <c r="K1727" s="1" t="s">
        <v>8</v>
      </c>
      <c r="L1727" s="4">
        <v>13</v>
      </c>
      <c r="N1727" s="186">
        <v>0</v>
      </c>
      <c r="P1727" s="14">
        <v>12.320600000000001</v>
      </c>
      <c r="R1727" s="14">
        <v>0</v>
      </c>
      <c r="T1727" s="14">
        <v>1.9172</v>
      </c>
      <c r="V1727" s="17">
        <v>0</v>
      </c>
      <c r="X1727" s="17">
        <v>0</v>
      </c>
      <c r="Z1727" s="17">
        <v>109222</v>
      </c>
      <c r="AB1727" s="17">
        <v>0</v>
      </c>
      <c r="AD1727" s="17">
        <v>0</v>
      </c>
      <c r="AF1727" s="17">
        <v>8865</v>
      </c>
      <c r="AH1727" s="17">
        <v>0</v>
      </c>
      <c r="AJ1727" s="17">
        <v>0</v>
      </c>
      <c r="AL1727" s="17">
        <v>0</v>
      </c>
      <c r="AN1727" s="17">
        <v>0</v>
      </c>
      <c r="AP1727" s="172">
        <v>0</v>
      </c>
      <c r="AR1727" s="17">
        <v>16996</v>
      </c>
      <c r="AT1727" s="17">
        <v>0</v>
      </c>
      <c r="AV1727" s="185">
        <v>0</v>
      </c>
      <c r="AW1727" s="1" t="s">
        <v>5655</v>
      </c>
      <c r="AX1727" s="1" t="str">
        <f t="shared" si="26"/>
        <v>No</v>
      </c>
    </row>
    <row r="1728" spans="1:50" x14ac:dyDescent="0.2">
      <c r="A1728" s="1" t="s">
        <v>432</v>
      </c>
      <c r="B1728" s="1" t="s">
        <v>433</v>
      </c>
      <c r="C1728" s="1" t="s">
        <v>86</v>
      </c>
      <c r="D1728" s="174">
        <v>4102</v>
      </c>
      <c r="E1728" s="177">
        <v>40102</v>
      </c>
      <c r="F1728" s="1" t="s">
        <v>196</v>
      </c>
      <c r="G1728" s="1" t="s">
        <v>5273</v>
      </c>
      <c r="H1728" s="17">
        <v>215304</v>
      </c>
      <c r="I1728" s="12">
        <v>22</v>
      </c>
      <c r="J1728" s="1" t="s">
        <v>11</v>
      </c>
      <c r="K1728" s="1" t="s">
        <v>8</v>
      </c>
      <c r="L1728" s="4">
        <v>14</v>
      </c>
      <c r="N1728" s="186">
        <v>0</v>
      </c>
      <c r="P1728" s="14">
        <v>21.7685</v>
      </c>
      <c r="R1728" s="14">
        <v>0</v>
      </c>
      <c r="T1728" s="14">
        <v>12.2209</v>
      </c>
      <c r="V1728" s="17">
        <v>0</v>
      </c>
      <c r="X1728" s="17">
        <v>0</v>
      </c>
      <c r="Z1728" s="17">
        <v>907703</v>
      </c>
      <c r="AB1728" s="17">
        <v>0</v>
      </c>
      <c r="AD1728" s="17">
        <v>0</v>
      </c>
      <c r="AF1728" s="17">
        <v>41698</v>
      </c>
      <c r="AH1728" s="17">
        <v>0</v>
      </c>
      <c r="AJ1728" s="17">
        <v>0</v>
      </c>
      <c r="AL1728" s="17">
        <v>0</v>
      </c>
      <c r="AN1728" s="17">
        <v>0</v>
      </c>
      <c r="AP1728" s="172">
        <v>0</v>
      </c>
      <c r="AR1728" s="17">
        <v>509586</v>
      </c>
      <c r="AT1728" s="17">
        <v>0</v>
      </c>
      <c r="AV1728" s="185">
        <v>0</v>
      </c>
      <c r="AW1728" s="1" t="s">
        <v>5655</v>
      </c>
      <c r="AX1728" s="1" t="str">
        <f t="shared" si="26"/>
        <v>No</v>
      </c>
    </row>
    <row r="1729" spans="1:50" x14ac:dyDescent="0.2">
      <c r="A1729" s="1" t="s">
        <v>2673</v>
      </c>
      <c r="B1729" s="1" t="s">
        <v>2674</v>
      </c>
      <c r="C1729" s="1" t="s">
        <v>55</v>
      </c>
      <c r="D1729" s="174" t="s">
        <v>2675</v>
      </c>
      <c r="E1729" s="177" t="s">
        <v>2676</v>
      </c>
      <c r="F1729" s="1" t="s">
        <v>196</v>
      </c>
      <c r="G1729" s="1" t="s">
        <v>229</v>
      </c>
      <c r="H1729" s="17">
        <v>0</v>
      </c>
      <c r="I1729" s="12">
        <v>22</v>
      </c>
      <c r="J1729" s="1" t="s">
        <v>10</v>
      </c>
      <c r="K1729" s="1" t="s">
        <v>8</v>
      </c>
      <c r="L1729" s="4">
        <v>22</v>
      </c>
      <c r="N1729" s="186">
        <v>0</v>
      </c>
      <c r="P1729" s="14">
        <v>19.3065</v>
      </c>
      <c r="R1729" s="14">
        <v>0</v>
      </c>
      <c r="T1729" s="14">
        <v>3.0078999999999998</v>
      </c>
      <c r="V1729" s="17">
        <v>0</v>
      </c>
      <c r="X1729" s="17">
        <v>0</v>
      </c>
      <c r="Z1729" s="17">
        <v>567167</v>
      </c>
      <c r="AB1729" s="17">
        <v>0</v>
      </c>
      <c r="AD1729" s="17">
        <v>0</v>
      </c>
      <c r="AF1729" s="17">
        <v>29377</v>
      </c>
      <c r="AH1729" s="17">
        <v>0</v>
      </c>
      <c r="AJ1729" s="17">
        <v>0</v>
      </c>
      <c r="AL1729" s="17">
        <v>0</v>
      </c>
      <c r="AN1729" s="17">
        <v>0</v>
      </c>
      <c r="AP1729" s="172">
        <v>0</v>
      </c>
      <c r="AR1729" s="17">
        <v>88362</v>
      </c>
      <c r="AT1729" s="17">
        <v>0</v>
      </c>
      <c r="AV1729" s="185">
        <v>0</v>
      </c>
      <c r="AW1729" s="1" t="s">
        <v>5655</v>
      </c>
      <c r="AX1729" s="1" t="str">
        <f t="shared" si="26"/>
        <v>No</v>
      </c>
    </row>
    <row r="1730" spans="1:50" x14ac:dyDescent="0.2">
      <c r="A1730" s="1" t="s">
        <v>6196</v>
      </c>
      <c r="B1730" s="1" t="s">
        <v>370</v>
      </c>
      <c r="C1730" s="1" t="s">
        <v>59</v>
      </c>
      <c r="D1730" s="174">
        <v>7003</v>
      </c>
      <c r="E1730" s="177">
        <v>70003</v>
      </c>
      <c r="F1730" s="1" t="s">
        <v>194</v>
      </c>
      <c r="G1730" s="1" t="s">
        <v>192</v>
      </c>
      <c r="H1730" s="17">
        <v>273724</v>
      </c>
      <c r="I1730" s="12">
        <v>22</v>
      </c>
      <c r="J1730" s="1" t="s">
        <v>11</v>
      </c>
      <c r="K1730" s="1" t="s">
        <v>8</v>
      </c>
      <c r="L1730" s="4">
        <v>18</v>
      </c>
      <c r="N1730" s="186">
        <v>0</v>
      </c>
      <c r="P1730" s="14">
        <v>14.7072</v>
      </c>
      <c r="R1730" s="14">
        <v>4.5499000000000001</v>
      </c>
      <c r="T1730" s="14">
        <v>17.365600000000001</v>
      </c>
      <c r="V1730" s="17">
        <v>1076698</v>
      </c>
      <c r="X1730" s="17">
        <v>1076411</v>
      </c>
      <c r="Z1730" s="17">
        <v>1075183</v>
      </c>
      <c r="AB1730" s="17">
        <v>1228</v>
      </c>
      <c r="AD1730" s="17">
        <v>75886</v>
      </c>
      <c r="AF1730" s="17">
        <v>73106</v>
      </c>
      <c r="AH1730" s="17">
        <v>2780</v>
      </c>
      <c r="AJ1730" s="17">
        <v>0</v>
      </c>
      <c r="AL1730" s="17">
        <v>0</v>
      </c>
      <c r="AN1730" s="17">
        <v>0</v>
      </c>
      <c r="AP1730" s="172">
        <v>0</v>
      </c>
      <c r="AR1730" s="17">
        <v>1269526</v>
      </c>
      <c r="AT1730" s="17">
        <v>5776181</v>
      </c>
      <c r="AV1730" s="185">
        <v>242.2</v>
      </c>
      <c r="AW1730" s="1" t="s">
        <v>5655</v>
      </c>
      <c r="AX1730" s="1" t="str">
        <f t="shared" ref="AX1730:AX1793" si="27">IF(AW1730&amp;AU1730&amp;AS1730&amp;AQ1730&amp;AO1730&amp;AM1730&amp;AK1730&amp;AI1730&amp;AG1730&amp;AE1730&amp;AC1730&amp;AA1730&amp;Y1730&amp;W1730&amp;U1730&amp;S1730&amp;Q1730&amp;O1730&amp;M1730&lt;&gt;"","Yes","No")</f>
        <v>No</v>
      </c>
    </row>
    <row r="1731" spans="1:50" x14ac:dyDescent="0.2">
      <c r="A1731" s="1" t="s">
        <v>1382</v>
      </c>
      <c r="B1731" s="1" t="s">
        <v>1383</v>
      </c>
      <c r="C1731" s="1" t="s">
        <v>94</v>
      </c>
      <c r="D1731" s="174">
        <v>64</v>
      </c>
      <c r="E1731" s="177">
        <v>64</v>
      </c>
      <c r="F1731" s="1" t="s">
        <v>196</v>
      </c>
      <c r="G1731" s="1" t="s">
        <v>5273</v>
      </c>
      <c r="H1731" s="17">
        <v>55805</v>
      </c>
      <c r="I1731" s="12">
        <v>22</v>
      </c>
      <c r="J1731" s="1" t="s">
        <v>13</v>
      </c>
      <c r="K1731" s="1" t="s">
        <v>8</v>
      </c>
      <c r="L1731" s="4">
        <v>3</v>
      </c>
      <c r="N1731" s="186">
        <v>0</v>
      </c>
      <c r="P1731" s="14">
        <v>42.870699999999999</v>
      </c>
      <c r="R1731" s="14">
        <v>0</v>
      </c>
      <c r="T1731" s="14">
        <v>5.1082999999999998</v>
      </c>
      <c r="V1731" s="17">
        <v>0</v>
      </c>
      <c r="X1731" s="17">
        <v>0</v>
      </c>
      <c r="Z1731" s="17">
        <v>63320</v>
      </c>
      <c r="AB1731" s="17">
        <v>0</v>
      </c>
      <c r="AD1731" s="17">
        <v>0</v>
      </c>
      <c r="AF1731" s="17">
        <v>1477</v>
      </c>
      <c r="AH1731" s="17">
        <v>0</v>
      </c>
      <c r="AJ1731" s="17">
        <v>0</v>
      </c>
      <c r="AL1731" s="17">
        <v>0</v>
      </c>
      <c r="AN1731" s="17">
        <v>0</v>
      </c>
      <c r="AP1731" s="172">
        <v>0</v>
      </c>
      <c r="AR1731" s="17">
        <v>7545</v>
      </c>
      <c r="AT1731" s="17">
        <v>0</v>
      </c>
      <c r="AV1731" s="185">
        <v>0</v>
      </c>
      <c r="AW1731" s="1" t="s">
        <v>5655</v>
      </c>
      <c r="AX1731" s="1" t="str">
        <f t="shared" si="27"/>
        <v>No</v>
      </c>
    </row>
    <row r="1732" spans="1:50" x14ac:dyDescent="0.2">
      <c r="A1732" s="1" t="s">
        <v>3854</v>
      </c>
      <c r="B1732" s="1" t="s">
        <v>3855</v>
      </c>
      <c r="C1732" s="1" t="s">
        <v>43</v>
      </c>
      <c r="D1732" s="174" t="s">
        <v>3856</v>
      </c>
      <c r="E1732" s="177" t="s">
        <v>3857</v>
      </c>
      <c r="F1732" s="1" t="s">
        <v>196</v>
      </c>
      <c r="G1732" s="1" t="s">
        <v>229</v>
      </c>
      <c r="H1732" s="17">
        <v>0</v>
      </c>
      <c r="I1732" s="12">
        <v>22</v>
      </c>
      <c r="J1732" s="1" t="s">
        <v>10</v>
      </c>
      <c r="K1732" s="1" t="s">
        <v>8</v>
      </c>
      <c r="L1732" s="4">
        <v>11</v>
      </c>
      <c r="N1732" s="186">
        <v>0</v>
      </c>
      <c r="P1732" s="14">
        <v>12.707599999999999</v>
      </c>
      <c r="R1732" s="14">
        <v>0</v>
      </c>
      <c r="T1732" s="14">
        <v>3.7930000000000001</v>
      </c>
      <c r="V1732" s="17">
        <v>0</v>
      </c>
      <c r="X1732" s="17">
        <v>0</v>
      </c>
      <c r="Z1732" s="17">
        <v>125869</v>
      </c>
      <c r="AB1732" s="17">
        <v>0</v>
      </c>
      <c r="AD1732" s="17">
        <v>0</v>
      </c>
      <c r="AF1732" s="17">
        <v>9905</v>
      </c>
      <c r="AH1732" s="17">
        <v>0</v>
      </c>
      <c r="AJ1732" s="17">
        <v>0</v>
      </c>
      <c r="AL1732" s="17">
        <v>0</v>
      </c>
      <c r="AN1732" s="17">
        <v>0</v>
      </c>
      <c r="AP1732" s="172">
        <v>0</v>
      </c>
      <c r="AR1732" s="17">
        <v>37570</v>
      </c>
      <c r="AT1732" s="17">
        <v>0</v>
      </c>
      <c r="AV1732" s="185">
        <v>0</v>
      </c>
      <c r="AW1732" s="1" t="s">
        <v>5655</v>
      </c>
      <c r="AX1732" s="1" t="str">
        <f t="shared" si="27"/>
        <v>No</v>
      </c>
    </row>
    <row r="1733" spans="1:50" x14ac:dyDescent="0.2">
      <c r="A1733" s="1" t="s">
        <v>2876</v>
      </c>
      <c r="B1733" s="1" t="s">
        <v>2877</v>
      </c>
      <c r="C1733" s="1" t="s">
        <v>46</v>
      </c>
      <c r="D1733" s="174" t="s">
        <v>2878</v>
      </c>
      <c r="E1733" s="177" t="s">
        <v>2879</v>
      </c>
      <c r="F1733" s="1" t="s">
        <v>242</v>
      </c>
      <c r="G1733" s="1" t="s">
        <v>229</v>
      </c>
      <c r="H1733" s="17">
        <v>0</v>
      </c>
      <c r="I1733" s="12">
        <v>22</v>
      </c>
      <c r="J1733" s="1" t="s">
        <v>10</v>
      </c>
      <c r="K1733" s="1" t="s">
        <v>8</v>
      </c>
      <c r="L1733" s="4">
        <v>20</v>
      </c>
      <c r="N1733" s="186">
        <v>0</v>
      </c>
      <c r="P1733" s="14">
        <v>18.323399999999999</v>
      </c>
      <c r="R1733" s="14">
        <v>0</v>
      </c>
      <c r="T1733" s="14">
        <v>1.8348</v>
      </c>
      <c r="V1733" s="17">
        <v>0</v>
      </c>
      <c r="X1733" s="17">
        <v>0</v>
      </c>
      <c r="Z1733" s="17">
        <v>700210</v>
      </c>
      <c r="AB1733" s="17">
        <v>0</v>
      </c>
      <c r="AD1733" s="17">
        <v>0</v>
      </c>
      <c r="AF1733" s="17">
        <v>38214</v>
      </c>
      <c r="AH1733" s="17">
        <v>0</v>
      </c>
      <c r="AJ1733" s="17">
        <v>0</v>
      </c>
      <c r="AL1733" s="17">
        <v>0</v>
      </c>
      <c r="AN1733" s="17">
        <v>0</v>
      </c>
      <c r="AP1733" s="172">
        <v>0</v>
      </c>
      <c r="AR1733" s="17">
        <v>70115</v>
      </c>
      <c r="AT1733" s="17">
        <v>0</v>
      </c>
      <c r="AV1733" s="185">
        <v>0</v>
      </c>
      <c r="AW1733" s="1" t="s">
        <v>5655</v>
      </c>
      <c r="AX1733" s="1" t="str">
        <f t="shared" si="27"/>
        <v>No</v>
      </c>
    </row>
    <row r="1734" spans="1:50" x14ac:dyDescent="0.2">
      <c r="A1734" s="1" t="s">
        <v>6194</v>
      </c>
      <c r="B1734" s="1" t="s">
        <v>538</v>
      </c>
      <c r="C1734" s="1" t="s">
        <v>73</v>
      </c>
      <c r="D1734" s="174">
        <v>2071</v>
      </c>
      <c r="E1734" s="177">
        <v>20071</v>
      </c>
      <c r="F1734" s="1" t="s">
        <v>194</v>
      </c>
      <c r="G1734" s="1" t="s">
        <v>192</v>
      </c>
      <c r="H1734" s="17">
        <v>18351295</v>
      </c>
      <c r="I1734" s="12">
        <v>22</v>
      </c>
      <c r="J1734" s="1" t="s">
        <v>11</v>
      </c>
      <c r="K1734" s="1" t="s">
        <v>8</v>
      </c>
      <c r="L1734" s="4">
        <v>8</v>
      </c>
      <c r="N1734" s="186">
        <v>0</v>
      </c>
      <c r="P1734" s="14">
        <v>16.252500000000001</v>
      </c>
      <c r="R1734" s="14">
        <v>4.4157000000000002</v>
      </c>
      <c r="T1734" s="14">
        <v>4.8974000000000002</v>
      </c>
      <c r="V1734" s="17">
        <v>377850</v>
      </c>
      <c r="X1734" s="17">
        <v>405596</v>
      </c>
      <c r="Z1734" s="17">
        <v>377887</v>
      </c>
      <c r="AB1734" s="17">
        <v>27709</v>
      </c>
      <c r="AD1734" s="17">
        <v>25405</v>
      </c>
      <c r="AF1734" s="17">
        <v>23251</v>
      </c>
      <c r="AH1734" s="17">
        <v>2154</v>
      </c>
      <c r="AJ1734" s="17">
        <v>0</v>
      </c>
      <c r="AL1734" s="17">
        <v>0</v>
      </c>
      <c r="AN1734" s="17">
        <v>0</v>
      </c>
      <c r="AP1734" s="172">
        <v>0</v>
      </c>
      <c r="AR1734" s="17">
        <v>113869</v>
      </c>
      <c r="AT1734" s="17">
        <v>502809</v>
      </c>
      <c r="AV1734" s="185">
        <v>102.4</v>
      </c>
      <c r="AW1734" s="1" t="s">
        <v>5655</v>
      </c>
      <c r="AX1734" s="1" t="str">
        <f t="shared" si="27"/>
        <v>No</v>
      </c>
    </row>
    <row r="1735" spans="1:50" x14ac:dyDescent="0.2">
      <c r="A1735" s="1" t="s">
        <v>446</v>
      </c>
      <c r="B1735" s="1" t="s">
        <v>447</v>
      </c>
      <c r="C1735" s="1" t="s">
        <v>65</v>
      </c>
      <c r="D1735" s="174">
        <v>1086</v>
      </c>
      <c r="E1735" s="177">
        <v>10086</v>
      </c>
      <c r="F1735" s="1" t="s">
        <v>196</v>
      </c>
      <c r="G1735" s="1" t="s">
        <v>192</v>
      </c>
      <c r="H1735" s="17">
        <v>88087</v>
      </c>
      <c r="I1735" s="12">
        <v>22</v>
      </c>
      <c r="J1735" s="1" t="s">
        <v>11</v>
      </c>
      <c r="K1735" s="1" t="s">
        <v>8</v>
      </c>
      <c r="L1735" s="4">
        <v>14</v>
      </c>
      <c r="N1735" s="186">
        <v>0</v>
      </c>
      <c r="P1735" s="14">
        <v>15.3994</v>
      </c>
      <c r="R1735" s="14">
        <v>8.3032000000000004</v>
      </c>
      <c r="T1735" s="14">
        <v>9.8696999999999999</v>
      </c>
      <c r="V1735" s="17">
        <v>633232</v>
      </c>
      <c r="X1735" s="17">
        <v>751287</v>
      </c>
      <c r="Z1735" s="17">
        <v>627311</v>
      </c>
      <c r="AB1735" s="17">
        <v>123976</v>
      </c>
      <c r="AD1735" s="17">
        <v>45020</v>
      </c>
      <c r="AF1735" s="17">
        <v>40736</v>
      </c>
      <c r="AH1735" s="17">
        <v>4284</v>
      </c>
      <c r="AJ1735" s="17">
        <v>0</v>
      </c>
      <c r="AL1735" s="17">
        <v>0</v>
      </c>
      <c r="AN1735" s="17">
        <v>0</v>
      </c>
      <c r="AP1735" s="172">
        <v>0</v>
      </c>
      <c r="AR1735" s="17">
        <v>402053</v>
      </c>
      <c r="AT1735" s="17">
        <v>3338308</v>
      </c>
      <c r="AV1735" s="185">
        <v>285.8</v>
      </c>
      <c r="AW1735" s="1" t="s">
        <v>5655</v>
      </c>
      <c r="AX1735" s="1" t="str">
        <f t="shared" si="27"/>
        <v>No</v>
      </c>
    </row>
    <row r="1736" spans="1:50" x14ac:dyDescent="0.2">
      <c r="A1736" s="1" t="s">
        <v>525</v>
      </c>
      <c r="B1736" s="1" t="s">
        <v>524</v>
      </c>
      <c r="C1736" s="1" t="s">
        <v>86</v>
      </c>
      <c r="D1736" s="174">
        <v>4053</v>
      </c>
      <c r="E1736" s="177">
        <v>40053</v>
      </c>
      <c r="F1736" s="1" t="s">
        <v>196</v>
      </c>
      <c r="G1736" s="1" t="s">
        <v>192</v>
      </c>
      <c r="H1736" s="17">
        <v>400492</v>
      </c>
      <c r="I1736" s="12">
        <v>22</v>
      </c>
      <c r="J1736" s="1" t="s">
        <v>11</v>
      </c>
      <c r="K1736" s="1" t="s">
        <v>8</v>
      </c>
      <c r="L1736" s="4">
        <v>17</v>
      </c>
      <c r="N1736" s="186">
        <v>0</v>
      </c>
      <c r="P1736" s="14">
        <v>14.788</v>
      </c>
      <c r="R1736" s="14">
        <v>5.0701999999999998</v>
      </c>
      <c r="S1736" s="12" t="s">
        <v>102</v>
      </c>
      <c r="T1736" s="14">
        <v>14.7744</v>
      </c>
      <c r="V1736" s="17">
        <v>855072</v>
      </c>
      <c r="X1736" s="17">
        <v>859259</v>
      </c>
      <c r="Z1736" s="17">
        <v>846184</v>
      </c>
      <c r="AB1736" s="17">
        <v>13075</v>
      </c>
      <c r="AD1736" s="17">
        <v>58186</v>
      </c>
      <c r="AF1736" s="17">
        <v>57221</v>
      </c>
      <c r="AH1736" s="17">
        <v>965</v>
      </c>
      <c r="AJ1736" s="17">
        <v>0</v>
      </c>
      <c r="AL1736" s="17">
        <v>0</v>
      </c>
      <c r="AN1736" s="17">
        <v>0</v>
      </c>
      <c r="AP1736" s="172">
        <v>0</v>
      </c>
      <c r="AR1736" s="17">
        <v>845407</v>
      </c>
      <c r="AT1736" s="17">
        <v>4286357</v>
      </c>
      <c r="AU1736" s="1" t="s">
        <v>102</v>
      </c>
      <c r="AV1736" s="185">
        <v>199</v>
      </c>
      <c r="AW1736" s="1" t="s">
        <v>5655</v>
      </c>
      <c r="AX1736" s="1" t="str">
        <f t="shared" si="27"/>
        <v>Yes</v>
      </c>
    </row>
    <row r="1737" spans="1:50" x14ac:dyDescent="0.2">
      <c r="A1737" s="1" t="s">
        <v>6192</v>
      </c>
      <c r="B1737" s="1" t="s">
        <v>644</v>
      </c>
      <c r="C1737" s="1" t="s">
        <v>55</v>
      </c>
      <c r="D1737" s="174">
        <v>5037</v>
      </c>
      <c r="E1737" s="177">
        <v>50037</v>
      </c>
      <c r="F1737" s="1" t="s">
        <v>194</v>
      </c>
      <c r="G1737" s="1" t="s">
        <v>5273</v>
      </c>
      <c r="H1737" s="17">
        <v>161280</v>
      </c>
      <c r="I1737" s="12">
        <v>22</v>
      </c>
      <c r="J1737" s="1" t="s">
        <v>10</v>
      </c>
      <c r="K1737" s="1" t="s">
        <v>8</v>
      </c>
      <c r="L1737" s="4">
        <v>7</v>
      </c>
      <c r="N1737" s="186">
        <v>0</v>
      </c>
      <c r="P1737" s="14">
        <v>13.8429</v>
      </c>
      <c r="R1737" s="14">
        <v>0</v>
      </c>
      <c r="T1737" s="14">
        <v>2.1307</v>
      </c>
      <c r="V1737" s="17">
        <v>0</v>
      </c>
      <c r="X1737" s="17">
        <v>0</v>
      </c>
      <c r="Z1737" s="17">
        <v>150722</v>
      </c>
      <c r="AB1737" s="17">
        <v>0</v>
      </c>
      <c r="AD1737" s="17">
        <v>0</v>
      </c>
      <c r="AF1737" s="17">
        <v>10888</v>
      </c>
      <c r="AH1737" s="17">
        <v>0</v>
      </c>
      <c r="AJ1737" s="17">
        <v>0</v>
      </c>
      <c r="AL1737" s="17">
        <v>0</v>
      </c>
      <c r="AN1737" s="17">
        <v>0</v>
      </c>
      <c r="AP1737" s="172">
        <v>0</v>
      </c>
      <c r="AR1737" s="17">
        <v>23199</v>
      </c>
      <c r="AT1737" s="17">
        <v>0</v>
      </c>
      <c r="AV1737" s="185">
        <v>0</v>
      </c>
      <c r="AW1737" s="1" t="s">
        <v>5655</v>
      </c>
      <c r="AX1737" s="1" t="str">
        <f t="shared" si="27"/>
        <v>No</v>
      </c>
    </row>
    <row r="1738" spans="1:50" x14ac:dyDescent="0.2">
      <c r="A1738" s="1" t="s">
        <v>5669</v>
      </c>
      <c r="B1738" s="1" t="s">
        <v>5670</v>
      </c>
      <c r="C1738" s="1" t="s">
        <v>31</v>
      </c>
      <c r="E1738" s="177" t="s">
        <v>5671</v>
      </c>
      <c r="F1738" s="1" t="s">
        <v>194</v>
      </c>
      <c r="G1738" s="1" t="s">
        <v>229</v>
      </c>
      <c r="H1738" s="17">
        <v>0</v>
      </c>
      <c r="I1738" s="12">
        <v>22</v>
      </c>
      <c r="J1738" s="1" t="s">
        <v>10</v>
      </c>
      <c r="K1738" s="1" t="s">
        <v>12</v>
      </c>
      <c r="L1738" s="4">
        <v>3</v>
      </c>
      <c r="N1738" s="186">
        <v>0</v>
      </c>
      <c r="P1738" s="14">
        <v>7.6890999999999998</v>
      </c>
      <c r="R1738" s="14">
        <v>0</v>
      </c>
      <c r="T1738" s="14">
        <v>5.3434999999999997</v>
      </c>
      <c r="V1738" s="17">
        <v>0</v>
      </c>
      <c r="X1738" s="17">
        <v>0</v>
      </c>
      <c r="Z1738" s="17">
        <v>26389</v>
      </c>
      <c r="AB1738" s="17">
        <v>0</v>
      </c>
      <c r="AD1738" s="17">
        <v>0</v>
      </c>
      <c r="AF1738" s="17">
        <v>3432</v>
      </c>
      <c r="AH1738" s="17">
        <v>0</v>
      </c>
      <c r="AJ1738" s="17">
        <v>0</v>
      </c>
      <c r="AL1738" s="17">
        <v>0</v>
      </c>
      <c r="AN1738" s="17">
        <v>0</v>
      </c>
      <c r="AP1738" s="172">
        <v>0</v>
      </c>
      <c r="AR1738" s="17">
        <v>18339</v>
      </c>
      <c r="AT1738" s="17">
        <v>0</v>
      </c>
      <c r="AV1738" s="185">
        <v>0</v>
      </c>
      <c r="AW1738" s="1" t="s">
        <v>5655</v>
      </c>
      <c r="AX1738" s="1" t="str">
        <f t="shared" si="27"/>
        <v>No</v>
      </c>
    </row>
    <row r="1739" spans="1:50" x14ac:dyDescent="0.2">
      <c r="A1739" s="1" t="s">
        <v>6203</v>
      </c>
      <c r="B1739" s="1" t="s">
        <v>754</v>
      </c>
      <c r="C1739" s="1" t="s">
        <v>98</v>
      </c>
      <c r="D1739" s="174">
        <v>5088</v>
      </c>
      <c r="E1739" s="177">
        <v>50088</v>
      </c>
      <c r="F1739" s="1" t="s">
        <v>194</v>
      </c>
      <c r="G1739" s="1" t="s">
        <v>5273</v>
      </c>
      <c r="H1739" s="17">
        <v>71313</v>
      </c>
      <c r="I1739" s="12">
        <v>21</v>
      </c>
      <c r="J1739" s="1" t="s">
        <v>11</v>
      </c>
      <c r="K1739" s="1" t="s">
        <v>8</v>
      </c>
      <c r="L1739" s="4">
        <v>15</v>
      </c>
      <c r="N1739" s="186">
        <v>0</v>
      </c>
      <c r="P1739" s="14">
        <v>13.8931</v>
      </c>
      <c r="R1739" s="14">
        <v>0</v>
      </c>
      <c r="T1739" s="14">
        <v>15.5322</v>
      </c>
      <c r="V1739" s="17">
        <v>0</v>
      </c>
      <c r="X1739" s="17">
        <v>0</v>
      </c>
      <c r="Z1739" s="17">
        <v>536426</v>
      </c>
      <c r="AB1739" s="17">
        <v>0</v>
      </c>
      <c r="AD1739" s="17">
        <v>0</v>
      </c>
      <c r="AF1739" s="17">
        <v>38611</v>
      </c>
      <c r="AH1739" s="17">
        <v>0</v>
      </c>
      <c r="AJ1739" s="17">
        <v>0</v>
      </c>
      <c r="AL1739" s="17">
        <v>0</v>
      </c>
      <c r="AN1739" s="17">
        <v>0</v>
      </c>
      <c r="AP1739" s="172">
        <v>0</v>
      </c>
      <c r="AR1739" s="17">
        <v>599714</v>
      </c>
      <c r="AT1739" s="17">
        <v>0</v>
      </c>
      <c r="AV1739" s="185">
        <v>0</v>
      </c>
      <c r="AW1739" s="1" t="s">
        <v>5655</v>
      </c>
      <c r="AX1739" s="1" t="str">
        <f t="shared" si="27"/>
        <v>No</v>
      </c>
    </row>
    <row r="1740" spans="1:50" x14ac:dyDescent="0.2">
      <c r="A1740" s="1" t="s">
        <v>934</v>
      </c>
      <c r="B1740" s="1" t="s">
        <v>935</v>
      </c>
      <c r="C1740" s="1" t="s">
        <v>20</v>
      </c>
      <c r="D1740" s="174">
        <v>9200</v>
      </c>
      <c r="E1740" s="177">
        <v>90200</v>
      </c>
      <c r="F1740" s="1" t="s">
        <v>196</v>
      </c>
      <c r="G1740" s="1" t="s">
        <v>192</v>
      </c>
      <c r="H1740" s="17">
        <v>87941</v>
      </c>
      <c r="I1740" s="12">
        <v>21</v>
      </c>
      <c r="J1740" s="1" t="s">
        <v>11</v>
      </c>
      <c r="K1740" s="1" t="s">
        <v>12</v>
      </c>
      <c r="L1740" s="4">
        <v>16</v>
      </c>
      <c r="N1740" s="186">
        <v>0</v>
      </c>
      <c r="P1740" s="14">
        <v>15.997999999999999</v>
      </c>
      <c r="R1740" s="14">
        <v>6.3758999999999997</v>
      </c>
      <c r="T1740" s="14">
        <v>14.756399999999999</v>
      </c>
      <c r="V1740" s="17">
        <v>765898</v>
      </c>
      <c r="X1740" s="17">
        <v>780257</v>
      </c>
      <c r="Z1740" s="17">
        <v>764241</v>
      </c>
      <c r="AB1740" s="17">
        <v>16016</v>
      </c>
      <c r="AD1740" s="17">
        <v>48755</v>
      </c>
      <c r="AF1740" s="17">
        <v>47771</v>
      </c>
      <c r="AH1740" s="17">
        <v>984</v>
      </c>
      <c r="AJ1740" s="17">
        <v>0</v>
      </c>
      <c r="AL1740" s="17">
        <v>0</v>
      </c>
      <c r="AN1740" s="17">
        <v>0</v>
      </c>
      <c r="AP1740" s="172">
        <v>0</v>
      </c>
      <c r="AR1740" s="17">
        <v>704929</v>
      </c>
      <c r="AT1740" s="17">
        <v>4494587</v>
      </c>
      <c r="AV1740" s="185">
        <v>482.1</v>
      </c>
      <c r="AW1740" s="1" t="s">
        <v>5655</v>
      </c>
      <c r="AX1740" s="1" t="str">
        <f t="shared" si="27"/>
        <v>No</v>
      </c>
    </row>
    <row r="1741" spans="1:50" x14ac:dyDescent="0.2">
      <c r="A1741" s="1" t="s">
        <v>6198</v>
      </c>
      <c r="B1741" s="1" t="s">
        <v>392</v>
      </c>
      <c r="C1741" s="1" t="s">
        <v>55</v>
      </c>
      <c r="D1741" s="174">
        <v>5034</v>
      </c>
      <c r="E1741" s="177">
        <v>50034</v>
      </c>
      <c r="F1741" s="1" t="s">
        <v>196</v>
      </c>
      <c r="G1741" s="1" t="s">
        <v>192</v>
      </c>
      <c r="H1741" s="17">
        <v>90057</v>
      </c>
      <c r="I1741" s="12">
        <v>21</v>
      </c>
      <c r="J1741" s="1" t="s">
        <v>11</v>
      </c>
      <c r="K1741" s="1" t="s">
        <v>8</v>
      </c>
      <c r="L1741" s="4">
        <v>11</v>
      </c>
      <c r="N1741" s="186">
        <v>0</v>
      </c>
      <c r="P1741" s="14">
        <v>13.393700000000001</v>
      </c>
      <c r="R1741" s="14">
        <v>2.8742000000000001</v>
      </c>
      <c r="T1741" s="14">
        <v>18.4421</v>
      </c>
      <c r="V1741" s="17">
        <v>383592</v>
      </c>
      <c r="X1741" s="17">
        <v>359019</v>
      </c>
      <c r="Z1741" s="17">
        <v>346282</v>
      </c>
      <c r="AB1741" s="17">
        <v>12737</v>
      </c>
      <c r="AD1741" s="17">
        <v>26371</v>
      </c>
      <c r="AF1741" s="17">
        <v>25854</v>
      </c>
      <c r="AH1741" s="17">
        <v>517</v>
      </c>
      <c r="AJ1741" s="17">
        <v>0</v>
      </c>
      <c r="AL1741" s="17">
        <v>0</v>
      </c>
      <c r="AN1741" s="17">
        <v>0</v>
      </c>
      <c r="AP1741" s="172">
        <v>0</v>
      </c>
      <c r="AR1741" s="17">
        <v>476803</v>
      </c>
      <c r="AT1741" s="17">
        <v>1370450</v>
      </c>
      <c r="AV1741" s="185">
        <v>84</v>
      </c>
      <c r="AW1741" s="1" t="s">
        <v>5655</v>
      </c>
      <c r="AX1741" s="1" t="str">
        <f t="shared" si="27"/>
        <v>No</v>
      </c>
    </row>
    <row r="1742" spans="1:50" x14ac:dyDescent="0.2">
      <c r="A1742" s="1" t="s">
        <v>1276</v>
      </c>
      <c r="B1742" s="1" t="s">
        <v>1277</v>
      </c>
      <c r="C1742" s="1" t="s">
        <v>77</v>
      </c>
      <c r="D1742" s="174">
        <v>5197</v>
      </c>
      <c r="E1742" s="177">
        <v>50197</v>
      </c>
      <c r="F1742" s="1" t="s">
        <v>194</v>
      </c>
      <c r="G1742" s="1" t="s">
        <v>192</v>
      </c>
      <c r="H1742" s="17">
        <v>387550</v>
      </c>
      <c r="I1742" s="12">
        <v>21</v>
      </c>
      <c r="J1742" s="1" t="s">
        <v>10</v>
      </c>
      <c r="K1742" s="1" t="s">
        <v>12</v>
      </c>
      <c r="L1742" s="4">
        <v>21</v>
      </c>
      <c r="N1742" s="186">
        <v>0</v>
      </c>
      <c r="P1742" s="14">
        <v>19.633900000000001</v>
      </c>
      <c r="R1742" s="14">
        <v>12.5</v>
      </c>
      <c r="T1742" s="14">
        <v>1.5088999999999999</v>
      </c>
      <c r="V1742" s="17">
        <v>0</v>
      </c>
      <c r="X1742" s="17">
        <v>877399</v>
      </c>
      <c r="Z1742" s="17">
        <v>763013</v>
      </c>
      <c r="AB1742" s="17">
        <v>114386</v>
      </c>
      <c r="AD1742" s="17">
        <v>42360</v>
      </c>
      <c r="AF1742" s="17">
        <v>38862</v>
      </c>
      <c r="AH1742" s="17">
        <v>3498</v>
      </c>
      <c r="AJ1742" s="17">
        <v>0</v>
      </c>
      <c r="AL1742" s="17">
        <v>0</v>
      </c>
      <c r="AN1742" s="17">
        <v>0</v>
      </c>
      <c r="AP1742" s="172">
        <v>0</v>
      </c>
      <c r="AR1742" s="17">
        <v>58638</v>
      </c>
      <c r="AT1742" s="17">
        <v>732975</v>
      </c>
      <c r="AV1742" s="185">
        <v>0</v>
      </c>
      <c r="AW1742" s="1" t="s">
        <v>5655</v>
      </c>
      <c r="AX1742" s="1" t="str">
        <f t="shared" si="27"/>
        <v>No</v>
      </c>
    </row>
    <row r="1743" spans="1:50" x14ac:dyDescent="0.2">
      <c r="A1743" s="1" t="s">
        <v>2315</v>
      </c>
      <c r="B1743" s="1" t="s">
        <v>2316</v>
      </c>
      <c r="C1743" s="1" t="s">
        <v>37</v>
      </c>
      <c r="D1743" s="174" t="s">
        <v>2317</v>
      </c>
      <c r="E1743" s="177" t="s">
        <v>2318</v>
      </c>
      <c r="F1743" s="1" t="s">
        <v>208</v>
      </c>
      <c r="G1743" s="1" t="s">
        <v>229</v>
      </c>
      <c r="H1743" s="17">
        <v>0</v>
      </c>
      <c r="I1743" s="12">
        <v>21</v>
      </c>
      <c r="J1743" s="1" t="s">
        <v>13</v>
      </c>
      <c r="K1743" s="1" t="s">
        <v>8</v>
      </c>
      <c r="L1743" s="4">
        <v>21</v>
      </c>
      <c r="N1743" s="186">
        <v>0</v>
      </c>
      <c r="P1743" s="14">
        <v>52.231900000000003</v>
      </c>
      <c r="R1743" s="14">
        <v>0</v>
      </c>
      <c r="T1743" s="14">
        <v>5.2016</v>
      </c>
      <c r="V1743" s="17">
        <v>0</v>
      </c>
      <c r="X1743" s="17">
        <v>0</v>
      </c>
      <c r="Z1743" s="17">
        <v>605629</v>
      </c>
      <c r="AB1743" s="17">
        <v>0</v>
      </c>
      <c r="AD1743" s="17">
        <v>0</v>
      </c>
      <c r="AF1743" s="17">
        <v>11595</v>
      </c>
      <c r="AH1743" s="17">
        <v>0</v>
      </c>
      <c r="AJ1743" s="17">
        <v>0</v>
      </c>
      <c r="AL1743" s="17">
        <v>0</v>
      </c>
      <c r="AN1743" s="17">
        <v>0</v>
      </c>
      <c r="AP1743" s="172">
        <v>0</v>
      </c>
      <c r="AR1743" s="17">
        <v>60313</v>
      </c>
      <c r="AT1743" s="17">
        <v>0</v>
      </c>
      <c r="AV1743" s="185">
        <v>0</v>
      </c>
      <c r="AW1743" s="1" t="s">
        <v>5655</v>
      </c>
      <c r="AX1743" s="1" t="str">
        <f t="shared" si="27"/>
        <v>No</v>
      </c>
    </row>
    <row r="1744" spans="1:50" x14ac:dyDescent="0.2">
      <c r="A1744" s="1" t="s">
        <v>6202</v>
      </c>
      <c r="B1744" s="1" t="s">
        <v>545</v>
      </c>
      <c r="C1744" s="1" t="s">
        <v>43</v>
      </c>
      <c r="D1744" s="174">
        <v>7018</v>
      </c>
      <c r="E1744" s="177">
        <v>70018</v>
      </c>
      <c r="F1744" s="1" t="s">
        <v>194</v>
      </c>
      <c r="G1744" s="1" t="s">
        <v>192</v>
      </c>
      <c r="H1744" s="17">
        <v>106621</v>
      </c>
      <c r="I1744" s="12">
        <v>21</v>
      </c>
      <c r="J1744" s="1" t="s">
        <v>11</v>
      </c>
      <c r="K1744" s="1" t="s">
        <v>8</v>
      </c>
      <c r="L1744" s="4">
        <v>21</v>
      </c>
      <c r="N1744" s="186">
        <v>0</v>
      </c>
      <c r="P1744" s="14">
        <v>13.051600000000001</v>
      </c>
      <c r="R1744" s="14">
        <v>2.1562999999999999</v>
      </c>
      <c r="T1744" s="14">
        <v>27.773099999999999</v>
      </c>
      <c r="V1744" s="17">
        <v>735750</v>
      </c>
      <c r="X1744" s="17">
        <v>747146</v>
      </c>
      <c r="Z1744" s="17">
        <v>704185</v>
      </c>
      <c r="AB1744" s="17">
        <v>42961</v>
      </c>
      <c r="AD1744" s="17">
        <v>55189</v>
      </c>
      <c r="AF1744" s="17">
        <v>53954</v>
      </c>
      <c r="AH1744" s="17">
        <v>1235</v>
      </c>
      <c r="AJ1744" s="17">
        <v>0</v>
      </c>
      <c r="AL1744" s="17">
        <v>0</v>
      </c>
      <c r="AN1744" s="17">
        <v>0</v>
      </c>
      <c r="AP1744" s="172">
        <v>0</v>
      </c>
      <c r="AR1744" s="17">
        <v>1498468</v>
      </c>
      <c r="AT1744" s="17">
        <v>3231165</v>
      </c>
      <c r="AV1744" s="185">
        <v>64</v>
      </c>
      <c r="AW1744" s="1" t="s">
        <v>5655</v>
      </c>
      <c r="AX1744" s="1" t="str">
        <f t="shared" si="27"/>
        <v>No</v>
      </c>
    </row>
    <row r="1745" spans="1:50" x14ac:dyDescent="0.2">
      <c r="A1745" s="1" t="s">
        <v>4957</v>
      </c>
      <c r="B1745" s="1" t="s">
        <v>4958</v>
      </c>
      <c r="C1745" s="1" t="s">
        <v>80</v>
      </c>
      <c r="D1745" s="174" t="s">
        <v>4959</v>
      </c>
      <c r="E1745" s="177" t="s">
        <v>4960</v>
      </c>
      <c r="F1745" s="1" t="s">
        <v>194</v>
      </c>
      <c r="G1745" s="1" t="s">
        <v>229</v>
      </c>
      <c r="H1745" s="17">
        <v>0</v>
      </c>
      <c r="I1745" s="12">
        <v>21</v>
      </c>
      <c r="J1745" s="1" t="s">
        <v>11</v>
      </c>
      <c r="K1745" s="1" t="s">
        <v>8</v>
      </c>
      <c r="L1745" s="4">
        <v>5</v>
      </c>
      <c r="N1745" s="186">
        <v>0</v>
      </c>
      <c r="P1745" s="14">
        <v>24.107800000000001</v>
      </c>
      <c r="R1745" s="14">
        <v>0</v>
      </c>
      <c r="T1745" s="14">
        <v>6.0932000000000004</v>
      </c>
      <c r="V1745" s="17">
        <v>0</v>
      </c>
      <c r="X1745" s="17">
        <v>0</v>
      </c>
      <c r="Z1745" s="17">
        <v>417209</v>
      </c>
      <c r="AB1745" s="17">
        <v>0</v>
      </c>
      <c r="AD1745" s="17">
        <v>0</v>
      </c>
      <c r="AF1745" s="17">
        <v>17306</v>
      </c>
      <c r="AH1745" s="17">
        <v>0</v>
      </c>
      <c r="AJ1745" s="17">
        <v>0</v>
      </c>
      <c r="AL1745" s="17">
        <v>0</v>
      </c>
      <c r="AN1745" s="17">
        <v>0</v>
      </c>
      <c r="AP1745" s="172">
        <v>0</v>
      </c>
      <c r="AR1745" s="17">
        <v>105449</v>
      </c>
      <c r="AT1745" s="17">
        <v>0</v>
      </c>
      <c r="AV1745" s="185">
        <v>0</v>
      </c>
      <c r="AW1745" s="1" t="s">
        <v>5655</v>
      </c>
      <c r="AX1745" s="1" t="str">
        <f t="shared" si="27"/>
        <v>No</v>
      </c>
    </row>
    <row r="1746" spans="1:50" x14ac:dyDescent="0.2">
      <c r="A1746" s="1" t="s">
        <v>6207</v>
      </c>
      <c r="B1746" s="1" t="s">
        <v>2036</v>
      </c>
      <c r="C1746" s="1" t="s">
        <v>62</v>
      </c>
      <c r="E1746" s="177" t="s">
        <v>5206</v>
      </c>
      <c r="F1746" s="1" t="s">
        <v>194</v>
      </c>
      <c r="G1746" s="1" t="s">
        <v>229</v>
      </c>
      <c r="H1746" s="17">
        <v>0</v>
      </c>
      <c r="I1746" s="12">
        <v>21</v>
      </c>
      <c r="J1746" s="1" t="s">
        <v>10</v>
      </c>
      <c r="K1746" s="1" t="s">
        <v>12</v>
      </c>
      <c r="L1746" s="4">
        <v>15</v>
      </c>
      <c r="N1746" s="186">
        <v>0</v>
      </c>
      <c r="P1746" s="14">
        <v>15.1557</v>
      </c>
      <c r="R1746" s="14">
        <v>0</v>
      </c>
      <c r="T1746" s="14">
        <v>1.7868999999999999</v>
      </c>
      <c r="V1746" s="17">
        <v>0</v>
      </c>
      <c r="X1746" s="17">
        <v>0</v>
      </c>
      <c r="Z1746" s="17">
        <v>471645</v>
      </c>
      <c r="AB1746" s="17">
        <v>0</v>
      </c>
      <c r="AD1746" s="17">
        <v>0</v>
      </c>
      <c r="AF1746" s="17">
        <v>31120</v>
      </c>
      <c r="AH1746" s="17">
        <v>0</v>
      </c>
      <c r="AJ1746" s="17">
        <v>0</v>
      </c>
      <c r="AL1746" s="17">
        <v>0</v>
      </c>
      <c r="AN1746" s="17">
        <v>0</v>
      </c>
      <c r="AP1746" s="172">
        <v>0</v>
      </c>
      <c r="AR1746" s="17">
        <v>55607</v>
      </c>
      <c r="AT1746" s="17">
        <v>0</v>
      </c>
      <c r="AV1746" s="185">
        <v>0</v>
      </c>
      <c r="AW1746" s="1" t="s">
        <v>5655</v>
      </c>
      <c r="AX1746" s="1" t="str">
        <f t="shared" si="27"/>
        <v>No</v>
      </c>
    </row>
    <row r="1747" spans="1:50" x14ac:dyDescent="0.2">
      <c r="A1747" s="1" t="s">
        <v>1768</v>
      </c>
      <c r="B1747" s="1" t="s">
        <v>1189</v>
      </c>
      <c r="C1747" s="1" t="s">
        <v>53</v>
      </c>
      <c r="D1747" s="174" t="s">
        <v>1769</v>
      </c>
      <c r="E1747" s="177" t="s">
        <v>1770</v>
      </c>
      <c r="F1747" s="1" t="s">
        <v>194</v>
      </c>
      <c r="G1747" s="1" t="s">
        <v>229</v>
      </c>
      <c r="H1747" s="17">
        <v>0</v>
      </c>
      <c r="I1747" s="12">
        <v>21</v>
      </c>
      <c r="J1747" s="1" t="s">
        <v>10</v>
      </c>
      <c r="K1747" s="1" t="s">
        <v>8</v>
      </c>
      <c r="L1747" s="4">
        <v>10</v>
      </c>
      <c r="N1747" s="186">
        <v>0</v>
      </c>
      <c r="P1747" s="14">
        <v>13.271699999999999</v>
      </c>
      <c r="R1747" s="14">
        <v>0</v>
      </c>
      <c r="T1747" s="14">
        <v>2.488</v>
      </c>
      <c r="V1747" s="17">
        <v>0</v>
      </c>
      <c r="X1747" s="17">
        <v>0</v>
      </c>
      <c r="Z1747" s="17">
        <v>284863</v>
      </c>
      <c r="AB1747" s="17">
        <v>0</v>
      </c>
      <c r="AD1747" s="17">
        <v>0</v>
      </c>
      <c r="AF1747" s="17">
        <v>21464</v>
      </c>
      <c r="AH1747" s="17">
        <v>0</v>
      </c>
      <c r="AJ1747" s="17">
        <v>0</v>
      </c>
      <c r="AL1747" s="17">
        <v>0</v>
      </c>
      <c r="AN1747" s="17">
        <v>0</v>
      </c>
      <c r="AP1747" s="172">
        <v>0</v>
      </c>
      <c r="AR1747" s="17">
        <v>53402</v>
      </c>
      <c r="AT1747" s="17">
        <v>0</v>
      </c>
      <c r="AV1747" s="185">
        <v>0</v>
      </c>
      <c r="AW1747" s="1" t="s">
        <v>5655</v>
      </c>
      <c r="AX1747" s="1" t="str">
        <f t="shared" si="27"/>
        <v>No</v>
      </c>
    </row>
    <row r="1748" spans="1:50" x14ac:dyDescent="0.2">
      <c r="A1748" s="1" t="s">
        <v>6206</v>
      </c>
      <c r="B1748" s="1" t="s">
        <v>4482</v>
      </c>
      <c r="C1748" s="1" t="s">
        <v>31</v>
      </c>
      <c r="D1748" s="174" t="s">
        <v>4483</v>
      </c>
      <c r="E1748" s="177" t="s">
        <v>4484</v>
      </c>
      <c r="F1748" s="1" t="s">
        <v>194</v>
      </c>
      <c r="G1748" s="1" t="s">
        <v>229</v>
      </c>
      <c r="H1748" s="17">
        <v>0</v>
      </c>
      <c r="I1748" s="12">
        <v>21</v>
      </c>
      <c r="J1748" s="1" t="s">
        <v>22</v>
      </c>
      <c r="K1748" s="1" t="s">
        <v>8</v>
      </c>
      <c r="L1748" s="4">
        <v>4</v>
      </c>
      <c r="N1748" s="186">
        <v>0</v>
      </c>
      <c r="P1748" s="14">
        <v>24.929300000000001</v>
      </c>
      <c r="R1748" s="14">
        <v>0</v>
      </c>
      <c r="T1748" s="14">
        <v>8.0703999999999994</v>
      </c>
      <c r="V1748" s="17">
        <v>0</v>
      </c>
      <c r="X1748" s="17">
        <v>0</v>
      </c>
      <c r="Z1748" s="17">
        <v>88848</v>
      </c>
      <c r="AB1748" s="17">
        <v>0</v>
      </c>
      <c r="AD1748" s="17">
        <v>0</v>
      </c>
      <c r="AF1748" s="17">
        <v>3564</v>
      </c>
      <c r="AH1748" s="17">
        <v>0</v>
      </c>
      <c r="AJ1748" s="17">
        <v>0</v>
      </c>
      <c r="AL1748" s="17">
        <v>0</v>
      </c>
      <c r="AN1748" s="17">
        <v>0</v>
      </c>
      <c r="AP1748" s="172">
        <v>0</v>
      </c>
      <c r="AR1748" s="17">
        <v>28763</v>
      </c>
      <c r="AT1748" s="17">
        <v>0</v>
      </c>
      <c r="AV1748" s="185">
        <v>0</v>
      </c>
      <c r="AW1748" s="1" t="s">
        <v>5655</v>
      </c>
      <c r="AX1748" s="1" t="str">
        <f t="shared" si="27"/>
        <v>No</v>
      </c>
    </row>
    <row r="1749" spans="1:50" x14ac:dyDescent="0.2">
      <c r="A1749" s="1" t="s">
        <v>1118</v>
      </c>
      <c r="B1749" s="1" t="s">
        <v>1119</v>
      </c>
      <c r="C1749" s="1" t="s">
        <v>79</v>
      </c>
      <c r="D1749" s="174" t="s">
        <v>1120</v>
      </c>
      <c r="E1749" s="177">
        <v>66170</v>
      </c>
      <c r="F1749" s="1" t="s">
        <v>138</v>
      </c>
      <c r="G1749" s="1" t="s">
        <v>5273</v>
      </c>
      <c r="H1749" s="17">
        <v>0</v>
      </c>
      <c r="I1749" s="12">
        <v>21</v>
      </c>
      <c r="J1749" s="1" t="s">
        <v>10</v>
      </c>
      <c r="K1749" s="1" t="s">
        <v>8</v>
      </c>
      <c r="L1749" s="4">
        <v>20</v>
      </c>
      <c r="N1749" s="186">
        <v>0</v>
      </c>
      <c r="P1749" s="14">
        <v>18.188400000000001</v>
      </c>
      <c r="R1749" s="14">
        <v>0</v>
      </c>
      <c r="T1749" s="14">
        <v>2.9521999999999999</v>
      </c>
      <c r="V1749" s="17">
        <v>0</v>
      </c>
      <c r="X1749" s="17">
        <v>0</v>
      </c>
      <c r="Z1749" s="17">
        <v>377354</v>
      </c>
      <c r="AB1749" s="17">
        <v>0</v>
      </c>
      <c r="AD1749" s="17">
        <v>0</v>
      </c>
      <c r="AF1749" s="17">
        <v>20747</v>
      </c>
      <c r="AH1749" s="17">
        <v>0</v>
      </c>
      <c r="AJ1749" s="17">
        <v>0</v>
      </c>
      <c r="AL1749" s="17">
        <v>0</v>
      </c>
      <c r="AN1749" s="17">
        <v>0</v>
      </c>
      <c r="AP1749" s="172">
        <v>0</v>
      </c>
      <c r="AR1749" s="17">
        <v>61249</v>
      </c>
      <c r="AT1749" s="17">
        <v>0</v>
      </c>
      <c r="AV1749" s="185">
        <v>0</v>
      </c>
      <c r="AW1749" s="1" t="s">
        <v>5655</v>
      </c>
      <c r="AX1749" s="1" t="str">
        <f t="shared" si="27"/>
        <v>No</v>
      </c>
    </row>
    <row r="1750" spans="1:50" x14ac:dyDescent="0.2">
      <c r="A1750" s="1" t="s">
        <v>4957</v>
      </c>
      <c r="B1750" s="1" t="s">
        <v>4958</v>
      </c>
      <c r="C1750" s="1" t="s">
        <v>80</v>
      </c>
      <c r="D1750" s="174" t="s">
        <v>4959</v>
      </c>
      <c r="E1750" s="177" t="s">
        <v>4960</v>
      </c>
      <c r="F1750" s="1" t="s">
        <v>194</v>
      </c>
      <c r="G1750" s="1" t="s">
        <v>229</v>
      </c>
      <c r="H1750" s="17">
        <v>0</v>
      </c>
      <c r="I1750" s="12">
        <v>21</v>
      </c>
      <c r="J1750" s="1" t="s">
        <v>22</v>
      </c>
      <c r="K1750" s="1" t="s">
        <v>8</v>
      </c>
      <c r="L1750" s="4">
        <v>4</v>
      </c>
      <c r="N1750" s="186">
        <v>0</v>
      </c>
      <c r="P1750" s="14">
        <v>34.543500000000002</v>
      </c>
      <c r="R1750" s="14">
        <v>0</v>
      </c>
      <c r="T1750" s="14">
        <v>2.8896000000000002</v>
      </c>
      <c r="V1750" s="17">
        <v>0</v>
      </c>
      <c r="X1750" s="17">
        <v>0</v>
      </c>
      <c r="Z1750" s="17">
        <v>255864</v>
      </c>
      <c r="AB1750" s="17">
        <v>0</v>
      </c>
      <c r="AD1750" s="17">
        <v>0</v>
      </c>
      <c r="AF1750" s="17">
        <v>7407</v>
      </c>
      <c r="AH1750" s="17">
        <v>0</v>
      </c>
      <c r="AJ1750" s="17">
        <v>0</v>
      </c>
      <c r="AL1750" s="17">
        <v>0</v>
      </c>
      <c r="AN1750" s="17">
        <v>0</v>
      </c>
      <c r="AP1750" s="172">
        <v>0</v>
      </c>
      <c r="AR1750" s="17">
        <v>21403</v>
      </c>
      <c r="AT1750" s="17">
        <v>0</v>
      </c>
      <c r="AV1750" s="185">
        <v>0</v>
      </c>
      <c r="AW1750" s="1" t="s">
        <v>5655</v>
      </c>
      <c r="AX1750" s="1" t="str">
        <f t="shared" si="27"/>
        <v>No</v>
      </c>
    </row>
    <row r="1751" spans="1:50" x14ac:dyDescent="0.2">
      <c r="A1751" s="1" t="s">
        <v>5164</v>
      </c>
      <c r="B1751" s="1" t="s">
        <v>5089</v>
      </c>
      <c r="C1751" s="1" t="s">
        <v>6</v>
      </c>
      <c r="D1751" s="174" t="s">
        <v>5165</v>
      </c>
      <c r="E1751" s="177" t="s">
        <v>5166</v>
      </c>
      <c r="F1751" s="1" t="s">
        <v>194</v>
      </c>
      <c r="G1751" s="1" t="s">
        <v>229</v>
      </c>
      <c r="H1751" s="17">
        <v>0</v>
      </c>
      <c r="I1751" s="12">
        <v>21</v>
      </c>
      <c r="J1751" s="1" t="s">
        <v>11</v>
      </c>
      <c r="K1751" s="1" t="s">
        <v>8</v>
      </c>
      <c r="L1751" s="4">
        <v>13</v>
      </c>
      <c r="N1751" s="186">
        <v>0</v>
      </c>
      <c r="P1751" s="14">
        <v>15.1876</v>
      </c>
      <c r="R1751" s="14">
        <v>0</v>
      </c>
      <c r="T1751" s="14">
        <v>25.679200000000002</v>
      </c>
      <c r="V1751" s="17">
        <v>0</v>
      </c>
      <c r="X1751" s="17">
        <v>0</v>
      </c>
      <c r="Z1751" s="17">
        <v>610540</v>
      </c>
      <c r="AB1751" s="17">
        <v>0</v>
      </c>
      <c r="AD1751" s="17">
        <v>0</v>
      </c>
      <c r="AF1751" s="17">
        <v>40200</v>
      </c>
      <c r="AH1751" s="17">
        <v>0</v>
      </c>
      <c r="AJ1751" s="17">
        <v>0</v>
      </c>
      <c r="AL1751" s="17">
        <v>0</v>
      </c>
      <c r="AN1751" s="17">
        <v>0</v>
      </c>
      <c r="AP1751" s="172">
        <v>0</v>
      </c>
      <c r="AR1751" s="17">
        <v>1032304</v>
      </c>
      <c r="AT1751" s="17">
        <v>0</v>
      </c>
      <c r="AV1751" s="185">
        <v>0</v>
      </c>
      <c r="AW1751" s="1" t="s">
        <v>5655</v>
      </c>
      <c r="AX1751" s="1" t="str">
        <f t="shared" si="27"/>
        <v>No</v>
      </c>
    </row>
    <row r="1752" spans="1:50" x14ac:dyDescent="0.2">
      <c r="A1752" s="1" t="s">
        <v>1652</v>
      </c>
      <c r="B1752" s="1" t="s">
        <v>1653</v>
      </c>
      <c r="C1752" s="1" t="s">
        <v>99</v>
      </c>
      <c r="D1752" s="174" t="s">
        <v>1654</v>
      </c>
      <c r="E1752" s="177" t="s">
        <v>1655</v>
      </c>
      <c r="F1752" s="1" t="s">
        <v>196</v>
      </c>
      <c r="G1752" s="1" t="s">
        <v>229</v>
      </c>
      <c r="H1752" s="17">
        <v>0</v>
      </c>
      <c r="I1752" s="12">
        <v>21</v>
      </c>
      <c r="J1752" s="1" t="s">
        <v>10</v>
      </c>
      <c r="K1752" s="1" t="s">
        <v>8</v>
      </c>
      <c r="L1752" s="4">
        <v>5</v>
      </c>
      <c r="N1752" s="186">
        <v>0</v>
      </c>
      <c r="P1752" s="14">
        <v>9.4235000000000007</v>
      </c>
      <c r="R1752" s="14">
        <v>0</v>
      </c>
      <c r="T1752" s="14">
        <v>0.56179999999999997</v>
      </c>
      <c r="V1752" s="17">
        <v>0</v>
      </c>
      <c r="X1752" s="17">
        <v>0</v>
      </c>
      <c r="Z1752" s="17">
        <v>89985</v>
      </c>
      <c r="AB1752" s="17">
        <v>0</v>
      </c>
      <c r="AD1752" s="17">
        <v>0</v>
      </c>
      <c r="AF1752" s="17">
        <v>9549</v>
      </c>
      <c r="AH1752" s="17">
        <v>0</v>
      </c>
      <c r="AJ1752" s="17">
        <v>0</v>
      </c>
      <c r="AL1752" s="17">
        <v>0</v>
      </c>
      <c r="AN1752" s="17">
        <v>0</v>
      </c>
      <c r="AP1752" s="172">
        <v>0</v>
      </c>
      <c r="AR1752" s="17">
        <v>5365</v>
      </c>
      <c r="AT1752" s="17">
        <v>0</v>
      </c>
      <c r="AV1752" s="185">
        <v>0</v>
      </c>
      <c r="AW1752" s="1" t="s">
        <v>5655</v>
      </c>
      <c r="AX1752" s="1" t="str">
        <f t="shared" si="27"/>
        <v>No</v>
      </c>
    </row>
    <row r="1753" spans="1:50" x14ac:dyDescent="0.2">
      <c r="A1753" s="1" t="s">
        <v>6200</v>
      </c>
      <c r="B1753" s="1" t="s">
        <v>2253</v>
      </c>
      <c r="C1753" s="1" t="s">
        <v>37</v>
      </c>
      <c r="D1753" s="174" t="s">
        <v>2254</v>
      </c>
      <c r="E1753" s="177">
        <v>41068</v>
      </c>
      <c r="F1753" s="1" t="s">
        <v>194</v>
      </c>
      <c r="G1753" s="1" t="s">
        <v>192</v>
      </c>
      <c r="H1753" s="17">
        <v>349064</v>
      </c>
      <c r="I1753" s="12">
        <v>21</v>
      </c>
      <c r="J1753" s="1" t="s">
        <v>10</v>
      </c>
      <c r="K1753" s="1" t="s">
        <v>8</v>
      </c>
      <c r="L1753" s="4">
        <v>21</v>
      </c>
      <c r="N1753" s="186">
        <v>0</v>
      </c>
      <c r="P1753" s="14">
        <v>16.438199999999998</v>
      </c>
      <c r="R1753" s="14">
        <v>12.2895</v>
      </c>
      <c r="T1753" s="14">
        <v>3.1036999999999999</v>
      </c>
      <c r="V1753" s="17">
        <v>0</v>
      </c>
      <c r="X1753" s="17">
        <v>643476</v>
      </c>
      <c r="Z1753" s="17">
        <v>580433</v>
      </c>
      <c r="AB1753" s="17">
        <v>63043</v>
      </c>
      <c r="AD1753" s="17">
        <v>37545</v>
      </c>
      <c r="AF1753" s="17">
        <v>35310</v>
      </c>
      <c r="AH1753" s="17">
        <v>2235</v>
      </c>
      <c r="AJ1753" s="17">
        <v>0</v>
      </c>
      <c r="AL1753" s="17">
        <v>0</v>
      </c>
      <c r="AN1753" s="17">
        <v>0</v>
      </c>
      <c r="AP1753" s="172">
        <v>0</v>
      </c>
      <c r="AR1753" s="17">
        <v>109590</v>
      </c>
      <c r="AT1753" s="17">
        <v>1346810</v>
      </c>
      <c r="AV1753" s="185">
        <v>0</v>
      </c>
      <c r="AW1753" s="1" t="s">
        <v>5655</v>
      </c>
      <c r="AX1753" s="1" t="str">
        <f t="shared" si="27"/>
        <v>No</v>
      </c>
    </row>
    <row r="1754" spans="1:50" x14ac:dyDescent="0.2">
      <c r="A1754" s="1" t="s">
        <v>989</v>
      </c>
      <c r="B1754" s="1" t="s">
        <v>990</v>
      </c>
      <c r="C1754" s="1" t="s">
        <v>62</v>
      </c>
      <c r="D1754" s="174" t="s">
        <v>991</v>
      </c>
      <c r="E1754" s="177">
        <v>44913</v>
      </c>
      <c r="F1754" s="1" t="s">
        <v>138</v>
      </c>
      <c r="G1754" s="1" t="s">
        <v>5273</v>
      </c>
      <c r="H1754" s="17">
        <v>0</v>
      </c>
      <c r="I1754" s="12">
        <v>21</v>
      </c>
      <c r="J1754" s="1" t="s">
        <v>10</v>
      </c>
      <c r="K1754" s="1" t="s">
        <v>8</v>
      </c>
      <c r="L1754" s="4">
        <v>10</v>
      </c>
      <c r="N1754" s="186">
        <v>0</v>
      </c>
      <c r="P1754" s="14">
        <v>10.2233</v>
      </c>
      <c r="R1754" s="14">
        <v>0</v>
      </c>
      <c r="T1754" s="14">
        <v>0.69089999999999996</v>
      </c>
      <c r="V1754" s="17">
        <v>0</v>
      </c>
      <c r="X1754" s="17">
        <v>0</v>
      </c>
      <c r="Z1754" s="17">
        <v>151234</v>
      </c>
      <c r="AB1754" s="17">
        <v>0</v>
      </c>
      <c r="AD1754" s="17">
        <v>0</v>
      </c>
      <c r="AF1754" s="17">
        <v>14793</v>
      </c>
      <c r="AH1754" s="17">
        <v>0</v>
      </c>
      <c r="AJ1754" s="17">
        <v>0</v>
      </c>
      <c r="AL1754" s="17">
        <v>0</v>
      </c>
      <c r="AN1754" s="17">
        <v>0</v>
      </c>
      <c r="AP1754" s="172">
        <v>0</v>
      </c>
      <c r="AR1754" s="17">
        <v>10221</v>
      </c>
      <c r="AT1754" s="17">
        <v>0</v>
      </c>
      <c r="AV1754" s="185">
        <v>0</v>
      </c>
      <c r="AW1754" s="1" t="s">
        <v>5655</v>
      </c>
      <c r="AX1754" s="1" t="str">
        <f t="shared" si="27"/>
        <v>No</v>
      </c>
    </row>
    <row r="1755" spans="1:50" x14ac:dyDescent="0.2">
      <c r="A1755" s="1" t="s">
        <v>1370</v>
      </c>
      <c r="B1755" s="1" t="s">
        <v>1371</v>
      </c>
      <c r="C1755" s="1" t="s">
        <v>32</v>
      </c>
      <c r="D1755" s="174" t="s">
        <v>1372</v>
      </c>
      <c r="E1755" s="177" t="s">
        <v>1373</v>
      </c>
      <c r="F1755" s="1" t="s">
        <v>194</v>
      </c>
      <c r="G1755" s="1" t="s">
        <v>229</v>
      </c>
      <c r="H1755" s="17">
        <v>0</v>
      </c>
      <c r="I1755" s="12">
        <v>21</v>
      </c>
      <c r="J1755" s="1" t="s">
        <v>11</v>
      </c>
      <c r="K1755" s="1" t="s">
        <v>8</v>
      </c>
      <c r="L1755" s="4">
        <v>6</v>
      </c>
      <c r="N1755" s="186">
        <v>0</v>
      </c>
      <c r="P1755" s="14">
        <v>11.564299999999999</v>
      </c>
      <c r="R1755" s="14">
        <v>0</v>
      </c>
      <c r="T1755" s="14">
        <v>6.1249000000000002</v>
      </c>
      <c r="V1755" s="17">
        <v>0</v>
      </c>
      <c r="X1755" s="17">
        <v>0</v>
      </c>
      <c r="Z1755" s="17">
        <v>96631</v>
      </c>
      <c r="AB1755" s="17">
        <v>0</v>
      </c>
      <c r="AD1755" s="17">
        <v>0</v>
      </c>
      <c r="AF1755" s="17">
        <v>8356</v>
      </c>
      <c r="AH1755" s="17">
        <v>0</v>
      </c>
      <c r="AJ1755" s="17">
        <v>0</v>
      </c>
      <c r="AL1755" s="17">
        <v>0</v>
      </c>
      <c r="AN1755" s="17">
        <v>0</v>
      </c>
      <c r="AP1755" s="172">
        <v>0</v>
      </c>
      <c r="AR1755" s="17">
        <v>51180</v>
      </c>
      <c r="AT1755" s="17">
        <v>0</v>
      </c>
      <c r="AV1755" s="185">
        <v>0</v>
      </c>
      <c r="AW1755" s="1" t="s">
        <v>5655</v>
      </c>
      <c r="AX1755" s="1" t="str">
        <f t="shared" si="27"/>
        <v>No</v>
      </c>
    </row>
    <row r="1756" spans="1:50" x14ac:dyDescent="0.2">
      <c r="A1756" s="1" t="s">
        <v>873</v>
      </c>
      <c r="B1756" s="1" t="s">
        <v>874</v>
      </c>
      <c r="C1756" s="1" t="s">
        <v>61</v>
      </c>
      <c r="D1756" s="174">
        <v>8012</v>
      </c>
      <c r="E1756" s="177">
        <v>80012</v>
      </c>
      <c r="F1756" s="1" t="s">
        <v>196</v>
      </c>
      <c r="G1756" s="1" t="s">
        <v>192</v>
      </c>
      <c r="H1756" s="17">
        <v>65207</v>
      </c>
      <c r="I1756" s="12">
        <v>21</v>
      </c>
      <c r="J1756" s="1" t="s">
        <v>10</v>
      </c>
      <c r="K1756" s="1" t="s">
        <v>8</v>
      </c>
      <c r="L1756" s="4">
        <v>8</v>
      </c>
      <c r="N1756" s="186">
        <v>0</v>
      </c>
      <c r="P1756" s="14">
        <v>11.8108</v>
      </c>
      <c r="R1756" s="14">
        <v>3.1886999999999999</v>
      </c>
      <c r="T1756" s="14">
        <v>2.5268999999999999</v>
      </c>
      <c r="V1756" s="17">
        <v>0</v>
      </c>
      <c r="X1756" s="17">
        <v>199274</v>
      </c>
      <c r="Z1756" s="17">
        <v>181946</v>
      </c>
      <c r="AB1756" s="17">
        <v>17328</v>
      </c>
      <c r="AD1756" s="17">
        <v>16432</v>
      </c>
      <c r="AF1756" s="17">
        <v>15405</v>
      </c>
      <c r="AH1756" s="17">
        <v>1027</v>
      </c>
      <c r="AJ1756" s="17">
        <v>0</v>
      </c>
      <c r="AL1756" s="17">
        <v>0</v>
      </c>
      <c r="AN1756" s="17">
        <v>0</v>
      </c>
      <c r="AP1756" s="172">
        <v>0</v>
      </c>
      <c r="AR1756" s="17">
        <v>38927</v>
      </c>
      <c r="AT1756" s="17">
        <v>124127</v>
      </c>
      <c r="AV1756" s="185">
        <v>0</v>
      </c>
      <c r="AW1756" s="1" t="s">
        <v>5655</v>
      </c>
      <c r="AX1756" s="1" t="str">
        <f t="shared" si="27"/>
        <v>No</v>
      </c>
    </row>
    <row r="1757" spans="1:50" x14ac:dyDescent="0.2">
      <c r="A1757" s="1" t="s">
        <v>5146</v>
      </c>
      <c r="B1757" s="1" t="s">
        <v>392</v>
      </c>
      <c r="C1757" s="1" t="s">
        <v>161</v>
      </c>
      <c r="D1757" s="174" t="s">
        <v>4489</v>
      </c>
      <c r="E1757" s="177" t="s">
        <v>4490</v>
      </c>
      <c r="F1757" s="1" t="s">
        <v>196</v>
      </c>
      <c r="G1757" s="1" t="s">
        <v>229</v>
      </c>
      <c r="H1757" s="17">
        <v>0</v>
      </c>
      <c r="I1757" s="12">
        <v>21</v>
      </c>
      <c r="J1757" s="1" t="s">
        <v>11</v>
      </c>
      <c r="K1757" s="1" t="s">
        <v>8</v>
      </c>
      <c r="L1757" s="4">
        <v>19</v>
      </c>
      <c r="N1757" s="186">
        <v>0</v>
      </c>
      <c r="P1757" s="14">
        <v>16.211500000000001</v>
      </c>
      <c r="R1757" s="14">
        <v>0</v>
      </c>
      <c r="T1757" s="14">
        <v>20.104700000000001</v>
      </c>
      <c r="V1757" s="17">
        <v>0</v>
      </c>
      <c r="X1757" s="17">
        <v>0</v>
      </c>
      <c r="Z1757" s="17">
        <v>853424</v>
      </c>
      <c r="AB1757" s="17">
        <v>0</v>
      </c>
      <c r="AD1757" s="17">
        <v>0</v>
      </c>
      <c r="AF1757" s="17">
        <v>52643</v>
      </c>
      <c r="AH1757" s="17">
        <v>0</v>
      </c>
      <c r="AJ1757" s="17">
        <v>0</v>
      </c>
      <c r="AL1757" s="17">
        <v>0</v>
      </c>
      <c r="AN1757" s="17">
        <v>0</v>
      </c>
      <c r="AP1757" s="172">
        <v>0</v>
      </c>
      <c r="AR1757" s="17">
        <v>1058371</v>
      </c>
      <c r="AT1757" s="17">
        <v>0</v>
      </c>
      <c r="AV1757" s="185">
        <v>0</v>
      </c>
      <c r="AW1757" s="1" t="s">
        <v>5655</v>
      </c>
      <c r="AX1757" s="1" t="str">
        <f t="shared" si="27"/>
        <v>No</v>
      </c>
    </row>
    <row r="1758" spans="1:50" x14ac:dyDescent="0.2">
      <c r="A1758" s="1" t="s">
        <v>1397</v>
      </c>
      <c r="B1758" s="1" t="s">
        <v>1398</v>
      </c>
      <c r="C1758" s="1" t="s">
        <v>62</v>
      </c>
      <c r="D1758" s="174">
        <v>4210</v>
      </c>
      <c r="E1758" s="177">
        <v>40210</v>
      </c>
      <c r="F1758" s="1" t="s">
        <v>194</v>
      </c>
      <c r="G1758" s="1" t="s">
        <v>5273</v>
      </c>
      <c r="H1758" s="17">
        <v>50503</v>
      </c>
      <c r="I1758" s="12">
        <v>21</v>
      </c>
      <c r="J1758" s="1" t="s">
        <v>11</v>
      </c>
      <c r="K1758" s="1" t="s">
        <v>8</v>
      </c>
      <c r="L1758" s="4">
        <v>2</v>
      </c>
      <c r="N1758" s="186">
        <v>0</v>
      </c>
      <c r="P1758" s="14">
        <v>12.289400000000001</v>
      </c>
      <c r="R1758" s="14">
        <v>0</v>
      </c>
      <c r="T1758" s="14">
        <v>3.1139000000000001</v>
      </c>
      <c r="V1758" s="17">
        <v>0</v>
      </c>
      <c r="X1758" s="17">
        <v>0</v>
      </c>
      <c r="Z1758" s="17">
        <v>53078</v>
      </c>
      <c r="AB1758" s="17">
        <v>0</v>
      </c>
      <c r="AD1758" s="17">
        <v>0</v>
      </c>
      <c r="AF1758" s="17">
        <v>4319</v>
      </c>
      <c r="AH1758" s="17">
        <v>0</v>
      </c>
      <c r="AJ1758" s="17">
        <v>0</v>
      </c>
      <c r="AL1758" s="17">
        <v>0</v>
      </c>
      <c r="AN1758" s="17">
        <v>0</v>
      </c>
      <c r="AP1758" s="172">
        <v>0</v>
      </c>
      <c r="AR1758" s="17">
        <v>13449</v>
      </c>
      <c r="AT1758" s="17">
        <v>0</v>
      </c>
      <c r="AV1758" s="185">
        <v>0</v>
      </c>
      <c r="AW1758" s="1" t="s">
        <v>5655</v>
      </c>
      <c r="AX1758" s="1" t="str">
        <f t="shared" si="27"/>
        <v>No</v>
      </c>
    </row>
    <row r="1759" spans="1:50" x14ac:dyDescent="0.2">
      <c r="A1759" s="1" t="s">
        <v>5031</v>
      </c>
      <c r="B1759" s="1" t="s">
        <v>5032</v>
      </c>
      <c r="C1759" s="1" t="s">
        <v>80</v>
      </c>
      <c r="D1759" s="174" t="s">
        <v>5033</v>
      </c>
      <c r="E1759" s="177" t="s">
        <v>5034</v>
      </c>
      <c r="F1759" s="1" t="s">
        <v>194</v>
      </c>
      <c r="G1759" s="1" t="s">
        <v>229</v>
      </c>
      <c r="H1759" s="17">
        <v>0</v>
      </c>
      <c r="I1759" s="12">
        <v>21</v>
      </c>
      <c r="J1759" s="1" t="s">
        <v>22</v>
      </c>
      <c r="K1759" s="1" t="s">
        <v>12</v>
      </c>
      <c r="L1759" s="4">
        <v>9</v>
      </c>
      <c r="N1759" s="186">
        <v>0</v>
      </c>
      <c r="P1759" s="14">
        <v>28.558399999999999</v>
      </c>
      <c r="R1759" s="14">
        <v>0</v>
      </c>
      <c r="T1759" s="14">
        <v>9.6518999999999995</v>
      </c>
      <c r="V1759" s="17">
        <v>0</v>
      </c>
      <c r="X1759" s="17">
        <v>0</v>
      </c>
      <c r="Z1759" s="17">
        <v>459105</v>
      </c>
      <c r="AB1759" s="17">
        <v>0</v>
      </c>
      <c r="AD1759" s="17">
        <v>0</v>
      </c>
      <c r="AF1759" s="17">
        <v>16076</v>
      </c>
      <c r="AH1759" s="17">
        <v>0</v>
      </c>
      <c r="AJ1759" s="17">
        <v>0</v>
      </c>
      <c r="AL1759" s="17">
        <v>0</v>
      </c>
      <c r="AN1759" s="17">
        <v>0</v>
      </c>
      <c r="AP1759" s="172">
        <v>0</v>
      </c>
      <c r="AR1759" s="17">
        <v>155164</v>
      </c>
      <c r="AT1759" s="17">
        <v>0</v>
      </c>
      <c r="AV1759" s="185">
        <v>0</v>
      </c>
      <c r="AW1759" s="1" t="s">
        <v>5655</v>
      </c>
      <c r="AX1759" s="1" t="str">
        <f t="shared" si="27"/>
        <v>No</v>
      </c>
    </row>
    <row r="1760" spans="1:50" x14ac:dyDescent="0.2">
      <c r="A1760" s="1" t="s">
        <v>1703</v>
      </c>
      <c r="B1760" s="1" t="s">
        <v>1704</v>
      </c>
      <c r="C1760" s="1" t="s">
        <v>99</v>
      </c>
      <c r="D1760" s="174" t="s">
        <v>1705</v>
      </c>
      <c r="E1760" s="177" t="s">
        <v>1706</v>
      </c>
      <c r="F1760" s="1" t="s">
        <v>196</v>
      </c>
      <c r="G1760" s="1" t="s">
        <v>229</v>
      </c>
      <c r="H1760" s="17">
        <v>0</v>
      </c>
      <c r="I1760" s="12">
        <v>21</v>
      </c>
      <c r="J1760" s="1" t="s">
        <v>11</v>
      </c>
      <c r="K1760" s="1" t="s">
        <v>8</v>
      </c>
      <c r="L1760" s="4">
        <v>14</v>
      </c>
      <c r="N1760" s="186">
        <v>0</v>
      </c>
      <c r="P1760" s="14">
        <v>24.625499999999999</v>
      </c>
      <c r="R1760" s="14">
        <v>0</v>
      </c>
      <c r="T1760" s="14">
        <v>10.884399999999999</v>
      </c>
      <c r="V1760" s="17">
        <v>0</v>
      </c>
      <c r="X1760" s="17">
        <v>0</v>
      </c>
      <c r="Z1760" s="17">
        <v>399894</v>
      </c>
      <c r="AB1760" s="17">
        <v>0</v>
      </c>
      <c r="AD1760" s="17">
        <v>0</v>
      </c>
      <c r="AF1760" s="17">
        <v>16239</v>
      </c>
      <c r="AH1760" s="17">
        <v>0</v>
      </c>
      <c r="AJ1760" s="17">
        <v>0</v>
      </c>
      <c r="AL1760" s="17">
        <v>0</v>
      </c>
      <c r="AN1760" s="17">
        <v>0</v>
      </c>
      <c r="AP1760" s="172">
        <v>0</v>
      </c>
      <c r="AR1760" s="17">
        <v>176752</v>
      </c>
      <c r="AT1760" s="17">
        <v>0</v>
      </c>
      <c r="AV1760" s="185">
        <v>0</v>
      </c>
      <c r="AW1760" s="1" t="s">
        <v>5655</v>
      </c>
      <c r="AX1760" s="1" t="str">
        <f t="shared" si="27"/>
        <v>No</v>
      </c>
    </row>
    <row r="1761" spans="1:50" x14ac:dyDescent="0.2">
      <c r="A1761" s="1" t="s">
        <v>6201</v>
      </c>
      <c r="B1761" s="1" t="s">
        <v>390</v>
      </c>
      <c r="C1761" s="1" t="s">
        <v>31</v>
      </c>
      <c r="D1761" s="174">
        <v>8010</v>
      </c>
      <c r="E1761" s="177">
        <v>80010</v>
      </c>
      <c r="F1761" s="1" t="s">
        <v>194</v>
      </c>
      <c r="G1761" s="1" t="s">
        <v>5273</v>
      </c>
      <c r="H1761" s="17">
        <v>117825</v>
      </c>
      <c r="I1761" s="12">
        <v>21</v>
      </c>
      <c r="J1761" s="1" t="s">
        <v>11</v>
      </c>
      <c r="K1761" s="1" t="s">
        <v>8</v>
      </c>
      <c r="L1761" s="4">
        <v>14</v>
      </c>
      <c r="N1761" s="186">
        <v>0</v>
      </c>
      <c r="P1761" s="14">
        <v>13.1334</v>
      </c>
      <c r="R1761" s="14">
        <v>0</v>
      </c>
      <c r="T1761" s="14">
        <v>19.666499999999999</v>
      </c>
      <c r="V1761" s="17">
        <v>0</v>
      </c>
      <c r="X1761" s="17">
        <v>0</v>
      </c>
      <c r="Z1761" s="17">
        <v>546927</v>
      </c>
      <c r="AB1761" s="17">
        <v>0</v>
      </c>
      <c r="AD1761" s="17">
        <v>0</v>
      </c>
      <c r="AF1761" s="17">
        <v>41644</v>
      </c>
      <c r="AH1761" s="17">
        <v>0</v>
      </c>
      <c r="AJ1761" s="17">
        <v>0</v>
      </c>
      <c r="AL1761" s="17">
        <v>0</v>
      </c>
      <c r="AN1761" s="17">
        <v>0</v>
      </c>
      <c r="AP1761" s="172">
        <v>0</v>
      </c>
      <c r="AR1761" s="17">
        <v>818992</v>
      </c>
      <c r="AT1761" s="17">
        <v>0</v>
      </c>
      <c r="AV1761" s="185">
        <v>0</v>
      </c>
      <c r="AW1761" s="1" t="s">
        <v>5655</v>
      </c>
      <c r="AX1761" s="1" t="str">
        <f t="shared" si="27"/>
        <v>No</v>
      </c>
    </row>
    <row r="1762" spans="1:50" x14ac:dyDescent="0.2">
      <c r="A1762" s="1" t="s">
        <v>6205</v>
      </c>
      <c r="B1762" s="1" t="s">
        <v>328</v>
      </c>
      <c r="C1762" s="1" t="s">
        <v>20</v>
      </c>
      <c r="D1762" s="174">
        <v>9163</v>
      </c>
      <c r="E1762" s="177">
        <v>90163</v>
      </c>
      <c r="F1762" s="1" t="s">
        <v>194</v>
      </c>
      <c r="G1762" s="1" t="s">
        <v>5273</v>
      </c>
      <c r="H1762" s="17">
        <v>71772</v>
      </c>
      <c r="I1762" s="12">
        <v>21</v>
      </c>
      <c r="J1762" s="1" t="s">
        <v>10</v>
      </c>
      <c r="K1762" s="1" t="s">
        <v>12</v>
      </c>
      <c r="L1762" s="4">
        <v>19</v>
      </c>
      <c r="N1762" s="186">
        <v>0</v>
      </c>
      <c r="P1762" s="14">
        <v>11.035500000000001</v>
      </c>
      <c r="R1762" s="14">
        <v>0</v>
      </c>
      <c r="T1762" s="14">
        <v>3.4386999999999999</v>
      </c>
      <c r="V1762" s="17">
        <v>0</v>
      </c>
      <c r="X1762" s="17">
        <v>0</v>
      </c>
      <c r="Z1762" s="17">
        <v>303078</v>
      </c>
      <c r="AB1762" s="17">
        <v>0</v>
      </c>
      <c r="AD1762" s="17">
        <v>0</v>
      </c>
      <c r="AF1762" s="17">
        <v>27464</v>
      </c>
      <c r="AH1762" s="17">
        <v>0</v>
      </c>
      <c r="AJ1762" s="17">
        <v>0</v>
      </c>
      <c r="AL1762" s="17">
        <v>0</v>
      </c>
      <c r="AN1762" s="17">
        <v>0</v>
      </c>
      <c r="AP1762" s="172">
        <v>0</v>
      </c>
      <c r="AR1762" s="17">
        <v>94440</v>
      </c>
      <c r="AT1762" s="17">
        <v>0</v>
      </c>
      <c r="AV1762" s="185">
        <v>0</v>
      </c>
      <c r="AW1762" s="1" t="s">
        <v>5655</v>
      </c>
      <c r="AX1762" s="1" t="str">
        <f t="shared" si="27"/>
        <v>No</v>
      </c>
    </row>
    <row r="1763" spans="1:50" x14ac:dyDescent="0.2">
      <c r="A1763" s="1" t="s">
        <v>886</v>
      </c>
      <c r="B1763" s="1" t="s">
        <v>887</v>
      </c>
      <c r="C1763" s="1" t="s">
        <v>62</v>
      </c>
      <c r="D1763" s="174">
        <v>4132</v>
      </c>
      <c r="E1763" s="177">
        <v>40132</v>
      </c>
      <c r="F1763" s="1" t="s">
        <v>196</v>
      </c>
      <c r="G1763" s="1" t="s">
        <v>5273</v>
      </c>
      <c r="H1763" s="17">
        <v>61054</v>
      </c>
      <c r="I1763" s="12">
        <v>21</v>
      </c>
      <c r="J1763" s="1" t="s">
        <v>10</v>
      </c>
      <c r="K1763" s="1" t="s">
        <v>8</v>
      </c>
      <c r="L1763" s="4">
        <v>16</v>
      </c>
      <c r="N1763" s="186">
        <v>0</v>
      </c>
      <c r="P1763" s="14">
        <v>16.819700000000001</v>
      </c>
      <c r="R1763" s="14">
        <v>0</v>
      </c>
      <c r="T1763" s="14">
        <v>2.0367000000000002</v>
      </c>
      <c r="V1763" s="17">
        <v>0</v>
      </c>
      <c r="X1763" s="17">
        <v>0</v>
      </c>
      <c r="Z1763" s="17">
        <v>563778</v>
      </c>
      <c r="AB1763" s="17">
        <v>0</v>
      </c>
      <c r="AD1763" s="17">
        <v>0</v>
      </c>
      <c r="AF1763" s="17">
        <v>33519</v>
      </c>
      <c r="AH1763" s="17">
        <v>0</v>
      </c>
      <c r="AJ1763" s="17">
        <v>0</v>
      </c>
      <c r="AL1763" s="17">
        <v>0</v>
      </c>
      <c r="AN1763" s="17">
        <v>0</v>
      </c>
      <c r="AP1763" s="172">
        <v>0</v>
      </c>
      <c r="AR1763" s="17">
        <v>68268</v>
      </c>
      <c r="AT1763" s="17">
        <v>0</v>
      </c>
      <c r="AV1763" s="185">
        <v>0</v>
      </c>
      <c r="AW1763" s="1" t="s">
        <v>5655</v>
      </c>
      <c r="AX1763" s="1" t="str">
        <f t="shared" si="27"/>
        <v>No</v>
      </c>
    </row>
    <row r="1764" spans="1:50" x14ac:dyDescent="0.2">
      <c r="A1764" s="1" t="s">
        <v>6204</v>
      </c>
      <c r="B1764" s="1" t="s">
        <v>1394</v>
      </c>
      <c r="C1764" s="1" t="s">
        <v>86</v>
      </c>
      <c r="D1764" s="174">
        <v>4208</v>
      </c>
      <c r="E1764" s="177">
        <v>40208</v>
      </c>
      <c r="F1764" s="1" t="s">
        <v>194</v>
      </c>
      <c r="G1764" s="1" t="s">
        <v>192</v>
      </c>
      <c r="H1764" s="17">
        <v>400492</v>
      </c>
      <c r="I1764" s="12">
        <v>21</v>
      </c>
      <c r="J1764" s="1" t="s">
        <v>11</v>
      </c>
      <c r="K1764" s="1" t="s">
        <v>8</v>
      </c>
      <c r="L1764" s="4">
        <v>21</v>
      </c>
      <c r="N1764" s="186">
        <v>0</v>
      </c>
      <c r="P1764" s="14">
        <v>11.966900000000001</v>
      </c>
      <c r="R1764" s="14">
        <v>2.5438000000000001</v>
      </c>
      <c r="T1764" s="14">
        <v>26.041699999999999</v>
      </c>
      <c r="V1764" s="17">
        <v>0</v>
      </c>
      <c r="X1764" s="17">
        <v>736837</v>
      </c>
      <c r="Z1764" s="17">
        <v>736837</v>
      </c>
      <c r="AB1764" s="17">
        <v>0</v>
      </c>
      <c r="AD1764" s="17">
        <v>61573</v>
      </c>
      <c r="AF1764" s="17">
        <v>61573</v>
      </c>
      <c r="AH1764" s="17">
        <v>0</v>
      </c>
      <c r="AJ1764" s="17">
        <v>0</v>
      </c>
      <c r="AL1764" s="17">
        <v>0</v>
      </c>
      <c r="AN1764" s="17">
        <v>0</v>
      </c>
      <c r="AP1764" s="172">
        <v>0</v>
      </c>
      <c r="AR1764" s="17">
        <v>1603468</v>
      </c>
      <c r="AT1764" s="17">
        <v>4078830</v>
      </c>
      <c r="AV1764" s="185">
        <v>95</v>
      </c>
      <c r="AW1764" s="1" t="s">
        <v>5655</v>
      </c>
      <c r="AX1764" s="1" t="str">
        <f t="shared" si="27"/>
        <v>No</v>
      </c>
    </row>
    <row r="1765" spans="1:50" x14ac:dyDescent="0.2">
      <c r="A1765" s="1" t="s">
        <v>2065</v>
      </c>
      <c r="B1765" s="1" t="s">
        <v>2066</v>
      </c>
      <c r="C1765" s="1" t="s">
        <v>62</v>
      </c>
      <c r="D1765" s="174" t="s">
        <v>2067</v>
      </c>
      <c r="E1765" s="177" t="s">
        <v>2068</v>
      </c>
      <c r="F1765" s="1" t="s">
        <v>242</v>
      </c>
      <c r="G1765" s="1" t="s">
        <v>229</v>
      </c>
      <c r="H1765" s="17">
        <v>0</v>
      </c>
      <c r="I1765" s="12">
        <v>21</v>
      </c>
      <c r="J1765" s="1" t="s">
        <v>11</v>
      </c>
      <c r="K1765" s="1" t="s">
        <v>8</v>
      </c>
      <c r="L1765" s="4">
        <v>3</v>
      </c>
      <c r="N1765" s="186">
        <v>0</v>
      </c>
      <c r="P1765" s="14">
        <v>32.309600000000003</v>
      </c>
      <c r="R1765" s="14">
        <v>0</v>
      </c>
      <c r="T1765" s="14">
        <v>3.7240000000000002</v>
      </c>
      <c r="V1765" s="17">
        <v>0</v>
      </c>
      <c r="X1765" s="17">
        <v>0</v>
      </c>
      <c r="Z1765" s="17">
        <v>130757</v>
      </c>
      <c r="AB1765" s="17">
        <v>0</v>
      </c>
      <c r="AD1765" s="17">
        <v>0</v>
      </c>
      <c r="AF1765" s="17">
        <v>4047</v>
      </c>
      <c r="AH1765" s="17">
        <v>0</v>
      </c>
      <c r="AJ1765" s="17">
        <v>0</v>
      </c>
      <c r="AL1765" s="17">
        <v>0</v>
      </c>
      <c r="AN1765" s="17">
        <v>0</v>
      </c>
      <c r="AP1765" s="172">
        <v>0</v>
      </c>
      <c r="AR1765" s="17">
        <v>15071</v>
      </c>
      <c r="AT1765" s="17">
        <v>0</v>
      </c>
      <c r="AV1765" s="185">
        <v>0</v>
      </c>
      <c r="AW1765" s="1" t="s">
        <v>5655</v>
      </c>
      <c r="AX1765" s="1" t="str">
        <f t="shared" si="27"/>
        <v>No</v>
      </c>
    </row>
    <row r="1766" spans="1:50" x14ac:dyDescent="0.2">
      <c r="A1766" s="1" t="s">
        <v>6199</v>
      </c>
      <c r="B1766" s="1" t="s">
        <v>398</v>
      </c>
      <c r="C1766" s="1" t="s">
        <v>51</v>
      </c>
      <c r="D1766" s="174">
        <v>6038</v>
      </c>
      <c r="E1766" s="177">
        <v>60038</v>
      </c>
      <c r="F1766" s="1" t="s">
        <v>194</v>
      </c>
      <c r="G1766" s="1" t="s">
        <v>192</v>
      </c>
      <c r="H1766" s="17">
        <v>252720</v>
      </c>
      <c r="I1766" s="12">
        <v>21</v>
      </c>
      <c r="J1766" s="1" t="s">
        <v>11</v>
      </c>
      <c r="K1766" s="1" t="s">
        <v>8</v>
      </c>
      <c r="L1766" s="4">
        <v>15</v>
      </c>
      <c r="N1766" s="186">
        <v>0</v>
      </c>
      <c r="P1766" s="14">
        <v>15.6241</v>
      </c>
      <c r="R1766" s="14">
        <v>5.3872</v>
      </c>
      <c r="S1766" s="12" t="s">
        <v>102</v>
      </c>
      <c r="T1766" s="14">
        <v>29.3797</v>
      </c>
      <c r="U1766" s="12" t="s">
        <v>102</v>
      </c>
      <c r="V1766" s="17">
        <v>833958</v>
      </c>
      <c r="X1766" s="17">
        <v>830438</v>
      </c>
      <c r="Z1766" s="17">
        <v>803455</v>
      </c>
      <c r="AB1766" s="17">
        <v>26983</v>
      </c>
      <c r="AD1766" s="17">
        <v>53848</v>
      </c>
      <c r="AF1766" s="17">
        <v>51424</v>
      </c>
      <c r="AH1766" s="17">
        <v>2424</v>
      </c>
      <c r="AJ1766" s="17">
        <v>0</v>
      </c>
      <c r="AL1766" s="17">
        <v>0</v>
      </c>
      <c r="AN1766" s="17">
        <v>0</v>
      </c>
      <c r="AP1766" s="172">
        <v>0</v>
      </c>
      <c r="AR1766" s="17">
        <v>1510821</v>
      </c>
      <c r="AS1766" s="12" t="s">
        <v>102</v>
      </c>
      <c r="AT1766" s="17">
        <v>8139132</v>
      </c>
      <c r="AU1766" s="1" t="s">
        <v>102</v>
      </c>
      <c r="AV1766" s="185">
        <v>253.5</v>
      </c>
      <c r="AW1766" s="1" t="s">
        <v>5655</v>
      </c>
      <c r="AX1766" s="1" t="str">
        <f t="shared" si="27"/>
        <v>Yes</v>
      </c>
    </row>
    <row r="1767" spans="1:50" x14ac:dyDescent="0.2">
      <c r="A1767" s="1" t="s">
        <v>6203</v>
      </c>
      <c r="B1767" s="1" t="s">
        <v>754</v>
      </c>
      <c r="C1767" s="1" t="s">
        <v>98</v>
      </c>
      <c r="D1767" s="174">
        <v>5088</v>
      </c>
      <c r="E1767" s="177">
        <v>50088</v>
      </c>
      <c r="F1767" s="1" t="s">
        <v>194</v>
      </c>
      <c r="G1767" s="1" t="s">
        <v>5273</v>
      </c>
      <c r="H1767" s="17">
        <v>71313</v>
      </c>
      <c r="I1767" s="12">
        <v>21</v>
      </c>
      <c r="J1767" s="1" t="s">
        <v>10</v>
      </c>
      <c r="K1767" s="1" t="s">
        <v>8</v>
      </c>
      <c r="L1767" s="4">
        <v>6</v>
      </c>
      <c r="N1767" s="186">
        <v>0</v>
      </c>
      <c r="P1767" s="14">
        <v>12.784700000000001</v>
      </c>
      <c r="R1767" s="14">
        <v>0</v>
      </c>
      <c r="T1767" s="14">
        <v>2.7159</v>
      </c>
      <c r="V1767" s="17">
        <v>0</v>
      </c>
      <c r="X1767" s="17">
        <v>0</v>
      </c>
      <c r="Z1767" s="17">
        <v>163145</v>
      </c>
      <c r="AB1767" s="17">
        <v>0</v>
      </c>
      <c r="AD1767" s="17">
        <v>0</v>
      </c>
      <c r="AF1767" s="17">
        <v>12761</v>
      </c>
      <c r="AH1767" s="17">
        <v>0</v>
      </c>
      <c r="AJ1767" s="17">
        <v>0</v>
      </c>
      <c r="AL1767" s="17">
        <v>0</v>
      </c>
      <c r="AN1767" s="17">
        <v>0</v>
      </c>
      <c r="AP1767" s="172">
        <v>0</v>
      </c>
      <c r="AR1767" s="17">
        <v>34658</v>
      </c>
      <c r="AT1767" s="17">
        <v>0</v>
      </c>
      <c r="AV1767" s="185">
        <v>0</v>
      </c>
      <c r="AW1767" s="1" t="s">
        <v>5655</v>
      </c>
      <c r="AX1767" s="1" t="str">
        <f t="shared" si="27"/>
        <v>No</v>
      </c>
    </row>
    <row r="1768" spans="1:50" x14ac:dyDescent="0.2">
      <c r="A1768" s="1" t="s">
        <v>934</v>
      </c>
      <c r="B1768" s="1" t="s">
        <v>935</v>
      </c>
      <c r="C1768" s="1" t="s">
        <v>20</v>
      </c>
      <c r="D1768" s="174">
        <v>9200</v>
      </c>
      <c r="E1768" s="177">
        <v>90200</v>
      </c>
      <c r="F1768" s="1" t="s">
        <v>196</v>
      </c>
      <c r="G1768" s="1" t="s">
        <v>192</v>
      </c>
      <c r="H1768" s="17">
        <v>87941</v>
      </c>
      <c r="I1768" s="12">
        <v>21</v>
      </c>
      <c r="J1768" s="1" t="s">
        <v>10</v>
      </c>
      <c r="K1768" s="1" t="s">
        <v>12</v>
      </c>
      <c r="L1768" s="4">
        <v>5</v>
      </c>
      <c r="N1768" s="186">
        <v>0</v>
      </c>
      <c r="P1768" s="14">
        <v>13.888199999999999</v>
      </c>
      <c r="R1768" s="14">
        <v>3.9056000000000002</v>
      </c>
      <c r="T1768" s="14">
        <v>3.3079999999999998</v>
      </c>
      <c r="V1768" s="17">
        <v>0</v>
      </c>
      <c r="X1768" s="17">
        <v>71166</v>
      </c>
      <c r="Z1768" s="17">
        <v>60011</v>
      </c>
      <c r="AB1768" s="17">
        <v>11155</v>
      </c>
      <c r="AD1768" s="17">
        <v>5271</v>
      </c>
      <c r="AF1768" s="17">
        <v>4321</v>
      </c>
      <c r="AH1768" s="17">
        <v>950</v>
      </c>
      <c r="AJ1768" s="17">
        <v>0</v>
      </c>
      <c r="AL1768" s="17">
        <v>0</v>
      </c>
      <c r="AN1768" s="17">
        <v>0</v>
      </c>
      <c r="AP1768" s="172">
        <v>0</v>
      </c>
      <c r="AR1768" s="17">
        <v>14294</v>
      </c>
      <c r="AT1768" s="17">
        <v>55826</v>
      </c>
      <c r="AV1768" s="185">
        <v>0</v>
      </c>
      <c r="AW1768" s="1" t="s">
        <v>5655</v>
      </c>
      <c r="AX1768" s="1" t="str">
        <f t="shared" si="27"/>
        <v>No</v>
      </c>
    </row>
    <row r="1769" spans="1:50" x14ac:dyDescent="0.2">
      <c r="A1769" s="1" t="s">
        <v>6198</v>
      </c>
      <c r="B1769" s="1" t="s">
        <v>392</v>
      </c>
      <c r="C1769" s="1" t="s">
        <v>55</v>
      </c>
      <c r="D1769" s="174">
        <v>5034</v>
      </c>
      <c r="E1769" s="177">
        <v>50034</v>
      </c>
      <c r="F1769" s="1" t="s">
        <v>196</v>
      </c>
      <c r="G1769" s="1" t="s">
        <v>192</v>
      </c>
      <c r="H1769" s="17">
        <v>90057</v>
      </c>
      <c r="I1769" s="12">
        <v>21</v>
      </c>
      <c r="J1769" s="1" t="s">
        <v>10</v>
      </c>
      <c r="K1769" s="1" t="s">
        <v>8</v>
      </c>
      <c r="L1769" s="4">
        <v>10</v>
      </c>
      <c r="N1769" s="186">
        <v>0</v>
      </c>
      <c r="P1769" s="14">
        <v>13.110200000000001</v>
      </c>
      <c r="R1769" s="14">
        <v>3.7772000000000001</v>
      </c>
      <c r="T1769" s="14">
        <v>2.242</v>
      </c>
      <c r="V1769" s="17">
        <v>0</v>
      </c>
      <c r="X1769" s="17">
        <v>223360</v>
      </c>
      <c r="Z1769" s="17">
        <v>198253</v>
      </c>
      <c r="AB1769" s="17">
        <v>25107</v>
      </c>
      <c r="AD1769" s="17">
        <v>17332</v>
      </c>
      <c r="AF1769" s="17">
        <v>15122</v>
      </c>
      <c r="AH1769" s="17">
        <v>2210</v>
      </c>
      <c r="AJ1769" s="17">
        <v>0</v>
      </c>
      <c r="AL1769" s="17">
        <v>0</v>
      </c>
      <c r="AN1769" s="17">
        <v>0</v>
      </c>
      <c r="AP1769" s="172">
        <v>0</v>
      </c>
      <c r="AR1769" s="17">
        <v>33903</v>
      </c>
      <c r="AT1769" s="17">
        <v>128059</v>
      </c>
      <c r="AV1769" s="185">
        <v>0</v>
      </c>
      <c r="AW1769" s="1" t="s">
        <v>5655</v>
      </c>
      <c r="AX1769" s="1" t="str">
        <f t="shared" si="27"/>
        <v>No</v>
      </c>
    </row>
    <row r="1770" spans="1:50" x14ac:dyDescent="0.2">
      <c r="A1770" s="1" t="s">
        <v>6197</v>
      </c>
      <c r="B1770" s="1" t="s">
        <v>218</v>
      </c>
      <c r="C1770" s="1" t="s">
        <v>91</v>
      </c>
      <c r="D1770" s="174">
        <v>3079</v>
      </c>
      <c r="E1770" s="177">
        <v>30079</v>
      </c>
      <c r="F1770" s="1" t="s">
        <v>194</v>
      </c>
      <c r="G1770" s="1" t="s">
        <v>5273</v>
      </c>
      <c r="H1770" s="17">
        <v>141238</v>
      </c>
      <c r="I1770" s="12">
        <v>21</v>
      </c>
      <c r="J1770" s="1" t="s">
        <v>11</v>
      </c>
      <c r="K1770" s="1" t="s">
        <v>8</v>
      </c>
      <c r="L1770" s="4">
        <v>21</v>
      </c>
      <c r="N1770" s="186">
        <v>0</v>
      </c>
      <c r="P1770" s="14">
        <v>16.050899999999999</v>
      </c>
      <c r="R1770" s="14">
        <v>0</v>
      </c>
      <c r="T1770" s="14">
        <v>6.3258000000000001</v>
      </c>
      <c r="V1770" s="17">
        <v>0</v>
      </c>
      <c r="X1770" s="17">
        <v>0</v>
      </c>
      <c r="Z1770" s="17">
        <v>824087</v>
      </c>
      <c r="AB1770" s="17">
        <v>0</v>
      </c>
      <c r="AD1770" s="17">
        <v>0</v>
      </c>
      <c r="AF1770" s="17">
        <v>51342</v>
      </c>
      <c r="AH1770" s="17">
        <v>0</v>
      </c>
      <c r="AJ1770" s="17">
        <v>0</v>
      </c>
      <c r="AL1770" s="17">
        <v>0</v>
      </c>
      <c r="AN1770" s="17">
        <v>0</v>
      </c>
      <c r="AP1770" s="172">
        <v>0</v>
      </c>
      <c r="AR1770" s="17">
        <v>324780</v>
      </c>
      <c r="AT1770" s="17">
        <v>0</v>
      </c>
      <c r="AV1770" s="185">
        <v>0</v>
      </c>
      <c r="AW1770" s="1" t="s">
        <v>5655</v>
      </c>
      <c r="AX1770" s="1" t="str">
        <f t="shared" si="27"/>
        <v>No</v>
      </c>
    </row>
    <row r="1771" spans="1:50" x14ac:dyDescent="0.2">
      <c r="A1771" s="1" t="s">
        <v>6206</v>
      </c>
      <c r="B1771" s="1" t="s">
        <v>4482</v>
      </c>
      <c r="C1771" s="1" t="s">
        <v>31</v>
      </c>
      <c r="D1771" s="174" t="s">
        <v>4483</v>
      </c>
      <c r="E1771" s="177" t="s">
        <v>4484</v>
      </c>
      <c r="F1771" s="1" t="s">
        <v>194</v>
      </c>
      <c r="G1771" s="1" t="s">
        <v>229</v>
      </c>
      <c r="H1771" s="17">
        <v>0</v>
      </c>
      <c r="I1771" s="12">
        <v>21</v>
      </c>
      <c r="J1771" s="1" t="s">
        <v>11</v>
      </c>
      <c r="K1771" s="1" t="s">
        <v>8</v>
      </c>
      <c r="L1771" s="4">
        <v>15</v>
      </c>
      <c r="N1771" s="186">
        <v>0</v>
      </c>
      <c r="P1771" s="14">
        <v>13.122999999999999</v>
      </c>
      <c r="R1771" s="14">
        <v>0</v>
      </c>
      <c r="T1771" s="14">
        <v>26.1572</v>
      </c>
      <c r="V1771" s="17">
        <v>0</v>
      </c>
      <c r="X1771" s="17">
        <v>0</v>
      </c>
      <c r="Z1771" s="17">
        <v>533069</v>
      </c>
      <c r="AB1771" s="17">
        <v>0</v>
      </c>
      <c r="AD1771" s="17">
        <v>0</v>
      </c>
      <c r="AF1771" s="17">
        <v>40621</v>
      </c>
      <c r="AH1771" s="17">
        <v>0</v>
      </c>
      <c r="AJ1771" s="17">
        <v>0</v>
      </c>
      <c r="AL1771" s="17">
        <v>0</v>
      </c>
      <c r="AN1771" s="17">
        <v>0</v>
      </c>
      <c r="AP1771" s="172">
        <v>0</v>
      </c>
      <c r="AR1771" s="17">
        <v>1062531</v>
      </c>
      <c r="AT1771" s="17">
        <v>0</v>
      </c>
      <c r="AV1771" s="185">
        <v>0</v>
      </c>
      <c r="AW1771" s="1" t="s">
        <v>5655</v>
      </c>
      <c r="AX1771" s="1" t="str">
        <f t="shared" si="27"/>
        <v>No</v>
      </c>
    </row>
    <row r="1772" spans="1:50" x14ac:dyDescent="0.2">
      <c r="A1772" s="1" t="s">
        <v>495</v>
      </c>
      <c r="B1772" s="1" t="s">
        <v>496</v>
      </c>
      <c r="C1772" s="1" t="s">
        <v>46</v>
      </c>
      <c r="D1772" s="174">
        <v>5045</v>
      </c>
      <c r="E1772" s="177">
        <v>50045</v>
      </c>
      <c r="F1772" s="1" t="s">
        <v>194</v>
      </c>
      <c r="G1772" s="1" t="s">
        <v>192</v>
      </c>
      <c r="H1772" s="17">
        <v>8608208</v>
      </c>
      <c r="I1772" s="12">
        <v>21</v>
      </c>
      <c r="J1772" s="1" t="s">
        <v>11</v>
      </c>
      <c r="K1772" s="1" t="s">
        <v>8</v>
      </c>
      <c r="L1772" s="4">
        <v>17</v>
      </c>
      <c r="N1772" s="186">
        <v>0</v>
      </c>
      <c r="P1772" s="14">
        <v>13.6866</v>
      </c>
      <c r="R1772" s="14">
        <v>1.2544999999999999</v>
      </c>
      <c r="T1772" s="14">
        <v>11.729699999999999</v>
      </c>
      <c r="V1772" s="17">
        <v>949224</v>
      </c>
      <c r="X1772" s="17">
        <v>916221</v>
      </c>
      <c r="Z1772" s="17">
        <v>916221</v>
      </c>
      <c r="AB1772" s="17">
        <v>0</v>
      </c>
      <c r="AD1772" s="17">
        <v>66943</v>
      </c>
      <c r="AF1772" s="17">
        <v>66943</v>
      </c>
      <c r="AH1772" s="17">
        <v>0</v>
      </c>
      <c r="AJ1772" s="17">
        <v>0</v>
      </c>
      <c r="AL1772" s="17">
        <v>0</v>
      </c>
      <c r="AN1772" s="17">
        <v>0</v>
      </c>
      <c r="AP1772" s="172">
        <v>0</v>
      </c>
      <c r="AR1772" s="17">
        <v>785219</v>
      </c>
      <c r="AT1772" s="17">
        <v>985028</v>
      </c>
      <c r="AV1772" s="185">
        <v>164</v>
      </c>
      <c r="AW1772" s="1" t="s">
        <v>5655</v>
      </c>
      <c r="AX1772" s="1" t="str">
        <f t="shared" si="27"/>
        <v>No</v>
      </c>
    </row>
    <row r="1773" spans="1:50" x14ac:dyDescent="0.2">
      <c r="A1773" s="1" t="s">
        <v>937</v>
      </c>
      <c r="B1773" s="1" t="s">
        <v>343</v>
      </c>
      <c r="C1773" s="1" t="s">
        <v>54</v>
      </c>
      <c r="D1773" s="174">
        <v>1115</v>
      </c>
      <c r="E1773" s="177">
        <v>10115</v>
      </c>
      <c r="F1773" s="1" t="s">
        <v>196</v>
      </c>
      <c r="G1773" s="1" t="s">
        <v>192</v>
      </c>
      <c r="H1773" s="17">
        <v>203914</v>
      </c>
      <c r="I1773" s="12">
        <v>21</v>
      </c>
      <c r="J1773" s="1" t="s">
        <v>21</v>
      </c>
      <c r="K1773" s="1" t="s">
        <v>12</v>
      </c>
      <c r="L1773" s="4">
        <v>21</v>
      </c>
      <c r="N1773" s="186">
        <v>3</v>
      </c>
      <c r="P1773" s="14">
        <v>31.1174</v>
      </c>
      <c r="R1773" s="14">
        <v>81.880600000000001</v>
      </c>
      <c r="T1773" s="14">
        <v>7.3266</v>
      </c>
      <c r="V1773" s="17">
        <v>2429342</v>
      </c>
      <c r="X1773" s="17">
        <v>2351709</v>
      </c>
      <c r="Z1773" s="17">
        <v>2340372</v>
      </c>
      <c r="AB1773" s="17">
        <v>11337</v>
      </c>
      <c r="AD1773" s="17">
        <v>75522</v>
      </c>
      <c r="AF1773" s="17">
        <v>75211</v>
      </c>
      <c r="AH1773" s="17">
        <v>311</v>
      </c>
      <c r="AJ1773" s="17">
        <v>470342</v>
      </c>
      <c r="AL1773" s="17">
        <v>468074</v>
      </c>
      <c r="AN1773" s="17">
        <v>15153</v>
      </c>
      <c r="AP1773" s="172">
        <v>15042</v>
      </c>
      <c r="AR1773" s="17">
        <v>551038</v>
      </c>
      <c r="AT1773" s="17">
        <v>45119331</v>
      </c>
      <c r="AV1773" s="185">
        <v>287.60000000000002</v>
      </c>
      <c r="AW1773" s="1" t="s">
        <v>5655</v>
      </c>
      <c r="AX1773" s="1" t="str">
        <f t="shared" si="27"/>
        <v>No</v>
      </c>
    </row>
    <row r="1774" spans="1:50" x14ac:dyDescent="0.2">
      <c r="A1774" s="1" t="s">
        <v>989</v>
      </c>
      <c r="B1774" s="1" t="s">
        <v>990</v>
      </c>
      <c r="C1774" s="1" t="s">
        <v>62</v>
      </c>
      <c r="D1774" s="174" t="s">
        <v>991</v>
      </c>
      <c r="E1774" s="177">
        <v>44913</v>
      </c>
      <c r="F1774" s="1" t="s">
        <v>138</v>
      </c>
      <c r="G1774" s="1" t="s">
        <v>5273</v>
      </c>
      <c r="H1774" s="17">
        <v>0</v>
      </c>
      <c r="I1774" s="12">
        <v>21</v>
      </c>
      <c r="J1774" s="1" t="s">
        <v>11</v>
      </c>
      <c r="K1774" s="1" t="s">
        <v>8</v>
      </c>
      <c r="L1774" s="4">
        <v>11</v>
      </c>
      <c r="N1774" s="186">
        <v>0</v>
      </c>
      <c r="P1774" s="14">
        <v>13.076499999999999</v>
      </c>
      <c r="R1774" s="14">
        <v>0</v>
      </c>
      <c r="T1774" s="14">
        <v>2.5608</v>
      </c>
      <c r="V1774" s="17">
        <v>0</v>
      </c>
      <c r="X1774" s="17">
        <v>0</v>
      </c>
      <c r="Z1774" s="17">
        <v>373897</v>
      </c>
      <c r="AB1774" s="17">
        <v>0</v>
      </c>
      <c r="AD1774" s="17">
        <v>0</v>
      </c>
      <c r="AF1774" s="17">
        <v>28593</v>
      </c>
      <c r="AH1774" s="17">
        <v>0</v>
      </c>
      <c r="AJ1774" s="17">
        <v>0</v>
      </c>
      <c r="AL1774" s="17">
        <v>0</v>
      </c>
      <c r="AN1774" s="17">
        <v>0</v>
      </c>
      <c r="AP1774" s="172">
        <v>0</v>
      </c>
      <c r="AR1774" s="17">
        <v>73222</v>
      </c>
      <c r="AT1774" s="17">
        <v>0</v>
      </c>
      <c r="AV1774" s="185">
        <v>0</v>
      </c>
      <c r="AW1774" s="1" t="s">
        <v>5655</v>
      </c>
      <c r="AX1774" s="1" t="str">
        <f t="shared" si="27"/>
        <v>No</v>
      </c>
    </row>
    <row r="1775" spans="1:50" x14ac:dyDescent="0.2">
      <c r="A1775" s="1" t="s">
        <v>5164</v>
      </c>
      <c r="B1775" s="1" t="s">
        <v>5089</v>
      </c>
      <c r="C1775" s="1" t="s">
        <v>6</v>
      </c>
      <c r="D1775" s="174" t="s">
        <v>5165</v>
      </c>
      <c r="E1775" s="177" t="s">
        <v>5166</v>
      </c>
      <c r="F1775" s="1" t="s">
        <v>194</v>
      </c>
      <c r="G1775" s="1" t="s">
        <v>229</v>
      </c>
      <c r="H1775" s="17">
        <v>0</v>
      </c>
      <c r="I1775" s="12">
        <v>21</v>
      </c>
      <c r="J1775" s="1" t="s">
        <v>10</v>
      </c>
      <c r="K1775" s="1" t="s">
        <v>12</v>
      </c>
      <c r="L1775" s="4">
        <v>8</v>
      </c>
      <c r="N1775" s="186">
        <v>0</v>
      </c>
      <c r="P1775" s="14">
        <v>13.622199999999999</v>
      </c>
      <c r="R1775" s="14">
        <v>0</v>
      </c>
      <c r="T1775" s="14">
        <v>1.6911</v>
      </c>
      <c r="V1775" s="17">
        <v>0</v>
      </c>
      <c r="X1775" s="17">
        <v>0</v>
      </c>
      <c r="Z1775" s="17">
        <v>260552</v>
      </c>
      <c r="AB1775" s="17">
        <v>0</v>
      </c>
      <c r="AD1775" s="17">
        <v>0</v>
      </c>
      <c r="AF1775" s="17">
        <v>19127</v>
      </c>
      <c r="AH1775" s="17">
        <v>0</v>
      </c>
      <c r="AJ1775" s="17">
        <v>0</v>
      </c>
      <c r="AL1775" s="17">
        <v>0</v>
      </c>
      <c r="AN1775" s="17">
        <v>0</v>
      </c>
      <c r="AP1775" s="172">
        <v>0</v>
      </c>
      <c r="AR1775" s="17">
        <v>32345</v>
      </c>
      <c r="AT1775" s="17">
        <v>0</v>
      </c>
      <c r="AV1775" s="185">
        <v>0</v>
      </c>
      <c r="AW1775" s="1" t="s">
        <v>5655</v>
      </c>
      <c r="AX1775" s="1" t="str">
        <f t="shared" si="27"/>
        <v>No</v>
      </c>
    </row>
    <row r="1776" spans="1:50" x14ac:dyDescent="0.2">
      <c r="A1776" s="1" t="s">
        <v>1101</v>
      </c>
      <c r="B1776" s="1" t="s">
        <v>1102</v>
      </c>
      <c r="C1776" s="1" t="s">
        <v>83</v>
      </c>
      <c r="D1776" s="174">
        <v>4174</v>
      </c>
      <c r="E1776" s="177">
        <v>40174</v>
      </c>
      <c r="F1776" s="1" t="s">
        <v>194</v>
      </c>
      <c r="G1776" s="1" t="s">
        <v>5273</v>
      </c>
      <c r="H1776" s="17">
        <v>90899</v>
      </c>
      <c r="I1776" s="12">
        <v>21</v>
      </c>
      <c r="J1776" s="1" t="s">
        <v>11</v>
      </c>
      <c r="K1776" s="1" t="s">
        <v>8</v>
      </c>
      <c r="L1776" s="4">
        <v>17</v>
      </c>
      <c r="N1776" s="186">
        <v>0</v>
      </c>
      <c r="P1776" s="14">
        <v>8.5341000000000005</v>
      </c>
      <c r="R1776" s="14">
        <v>0</v>
      </c>
      <c r="T1776" s="14">
        <v>3.7021000000000002</v>
      </c>
      <c r="V1776" s="17">
        <v>0</v>
      </c>
      <c r="X1776" s="17">
        <v>0</v>
      </c>
      <c r="Z1776" s="17">
        <v>219583</v>
      </c>
      <c r="AB1776" s="17">
        <v>0</v>
      </c>
      <c r="AD1776" s="17">
        <v>0</v>
      </c>
      <c r="AF1776" s="17">
        <v>25730</v>
      </c>
      <c r="AH1776" s="17">
        <v>0</v>
      </c>
      <c r="AJ1776" s="17">
        <v>0</v>
      </c>
      <c r="AL1776" s="17">
        <v>0</v>
      </c>
      <c r="AN1776" s="17">
        <v>0</v>
      </c>
      <c r="AP1776" s="172">
        <v>0</v>
      </c>
      <c r="AR1776" s="17">
        <v>95255</v>
      </c>
      <c r="AT1776" s="17">
        <v>0</v>
      </c>
      <c r="AV1776" s="185">
        <v>0</v>
      </c>
      <c r="AW1776" s="1" t="s">
        <v>5655</v>
      </c>
      <c r="AX1776" s="1" t="str">
        <f t="shared" si="27"/>
        <v>No</v>
      </c>
    </row>
    <row r="1777" spans="1:50" x14ac:dyDescent="0.2">
      <c r="A1777" s="1" t="s">
        <v>1370</v>
      </c>
      <c r="B1777" s="1" t="s">
        <v>1371</v>
      </c>
      <c r="C1777" s="1" t="s">
        <v>32</v>
      </c>
      <c r="D1777" s="174" t="s">
        <v>1372</v>
      </c>
      <c r="E1777" s="177" t="s">
        <v>1373</v>
      </c>
      <c r="F1777" s="1" t="s">
        <v>194</v>
      </c>
      <c r="G1777" s="1" t="s">
        <v>229</v>
      </c>
      <c r="H1777" s="17">
        <v>0</v>
      </c>
      <c r="I1777" s="12">
        <v>21</v>
      </c>
      <c r="J1777" s="1" t="s">
        <v>10</v>
      </c>
      <c r="K1777" s="1" t="s">
        <v>8</v>
      </c>
      <c r="L1777" s="4">
        <v>15</v>
      </c>
      <c r="N1777" s="186">
        <v>0</v>
      </c>
      <c r="P1777" s="14">
        <v>15.651199999999999</v>
      </c>
      <c r="R1777" s="14">
        <v>0</v>
      </c>
      <c r="T1777" s="14">
        <v>1.1145</v>
      </c>
      <c r="V1777" s="17">
        <v>0</v>
      </c>
      <c r="X1777" s="17">
        <v>0</v>
      </c>
      <c r="Z1777" s="17">
        <v>254144</v>
      </c>
      <c r="AB1777" s="17">
        <v>0</v>
      </c>
      <c r="AD1777" s="17">
        <v>0</v>
      </c>
      <c r="AF1777" s="17">
        <v>16238</v>
      </c>
      <c r="AH1777" s="17">
        <v>0</v>
      </c>
      <c r="AJ1777" s="17">
        <v>0</v>
      </c>
      <c r="AL1777" s="17">
        <v>0</v>
      </c>
      <c r="AN1777" s="17">
        <v>0</v>
      </c>
      <c r="AP1777" s="172">
        <v>0</v>
      </c>
      <c r="AR1777" s="17">
        <v>18098</v>
      </c>
      <c r="AT1777" s="17">
        <v>0</v>
      </c>
      <c r="AV1777" s="185">
        <v>0</v>
      </c>
      <c r="AW1777" s="1" t="s">
        <v>5655</v>
      </c>
      <c r="AX1777" s="1" t="str">
        <f t="shared" si="27"/>
        <v>No</v>
      </c>
    </row>
    <row r="1778" spans="1:50" x14ac:dyDescent="0.2">
      <c r="A1778" s="1" t="s">
        <v>5031</v>
      </c>
      <c r="B1778" s="1" t="s">
        <v>5032</v>
      </c>
      <c r="C1778" s="1" t="s">
        <v>80</v>
      </c>
      <c r="D1778" s="174" t="s">
        <v>5033</v>
      </c>
      <c r="E1778" s="177" t="s">
        <v>5034</v>
      </c>
      <c r="F1778" s="1" t="s">
        <v>194</v>
      </c>
      <c r="G1778" s="1" t="s">
        <v>229</v>
      </c>
      <c r="H1778" s="17">
        <v>0</v>
      </c>
      <c r="I1778" s="12">
        <v>21</v>
      </c>
      <c r="J1778" s="1" t="s">
        <v>11</v>
      </c>
      <c r="K1778" s="1" t="s">
        <v>12</v>
      </c>
      <c r="L1778" s="4">
        <v>5</v>
      </c>
      <c r="N1778" s="186">
        <v>0</v>
      </c>
      <c r="P1778" s="14">
        <v>13.4938</v>
      </c>
      <c r="R1778" s="14">
        <v>0</v>
      </c>
      <c r="T1778" s="14">
        <v>11.046799999999999</v>
      </c>
      <c r="V1778" s="17">
        <v>0</v>
      </c>
      <c r="X1778" s="17">
        <v>0</v>
      </c>
      <c r="Z1778" s="17">
        <v>110096</v>
      </c>
      <c r="AB1778" s="17">
        <v>0</v>
      </c>
      <c r="AD1778" s="17">
        <v>0</v>
      </c>
      <c r="AF1778" s="17">
        <v>8159</v>
      </c>
      <c r="AH1778" s="17">
        <v>0</v>
      </c>
      <c r="AJ1778" s="17">
        <v>0</v>
      </c>
      <c r="AL1778" s="17">
        <v>0</v>
      </c>
      <c r="AN1778" s="17">
        <v>0</v>
      </c>
      <c r="AP1778" s="172">
        <v>0</v>
      </c>
      <c r="AR1778" s="17">
        <v>90131</v>
      </c>
      <c r="AT1778" s="17">
        <v>0</v>
      </c>
      <c r="AV1778" s="185">
        <v>0</v>
      </c>
      <c r="AW1778" s="1" t="s">
        <v>5655</v>
      </c>
      <c r="AX1778" s="1" t="str">
        <f t="shared" si="27"/>
        <v>No</v>
      </c>
    </row>
    <row r="1779" spans="1:50" x14ac:dyDescent="0.2">
      <c r="A1779" s="1" t="s">
        <v>5146</v>
      </c>
      <c r="B1779" s="1" t="s">
        <v>392</v>
      </c>
      <c r="C1779" s="1" t="s">
        <v>161</v>
      </c>
      <c r="D1779" s="174" t="s">
        <v>4489</v>
      </c>
      <c r="E1779" s="177" t="s">
        <v>4490</v>
      </c>
      <c r="F1779" s="1" t="s">
        <v>196</v>
      </c>
      <c r="G1779" s="1" t="s">
        <v>229</v>
      </c>
      <c r="H1779" s="17">
        <v>0</v>
      </c>
      <c r="I1779" s="12">
        <v>21</v>
      </c>
      <c r="J1779" s="1" t="s">
        <v>10</v>
      </c>
      <c r="K1779" s="1" t="s">
        <v>8</v>
      </c>
      <c r="L1779" s="4">
        <v>2</v>
      </c>
      <c r="N1779" s="186">
        <v>0</v>
      </c>
      <c r="P1779" s="14">
        <v>3.3033999999999999</v>
      </c>
      <c r="R1779" s="14">
        <v>0</v>
      </c>
      <c r="T1779" s="14">
        <v>0.80179999999999996</v>
      </c>
      <c r="V1779" s="17">
        <v>0</v>
      </c>
      <c r="X1779" s="17">
        <v>0</v>
      </c>
      <c r="Z1779" s="17">
        <v>22516</v>
      </c>
      <c r="AB1779" s="17">
        <v>0</v>
      </c>
      <c r="AD1779" s="17">
        <v>0</v>
      </c>
      <c r="AF1779" s="17">
        <v>6816</v>
      </c>
      <c r="AH1779" s="17">
        <v>0</v>
      </c>
      <c r="AJ1779" s="17">
        <v>0</v>
      </c>
      <c r="AL1779" s="17">
        <v>0</v>
      </c>
      <c r="AN1779" s="17">
        <v>0</v>
      </c>
      <c r="AP1779" s="172">
        <v>0</v>
      </c>
      <c r="AR1779" s="17">
        <v>5465</v>
      </c>
      <c r="AT1779" s="17">
        <v>0</v>
      </c>
      <c r="AV1779" s="185">
        <v>0</v>
      </c>
      <c r="AW1779" s="1" t="s">
        <v>5655</v>
      </c>
      <c r="AX1779" s="1" t="str">
        <f t="shared" si="27"/>
        <v>No</v>
      </c>
    </row>
    <row r="1780" spans="1:50" x14ac:dyDescent="0.2">
      <c r="A1780" s="1" t="s">
        <v>1863</v>
      </c>
      <c r="B1780" s="1" t="s">
        <v>1864</v>
      </c>
      <c r="C1780" s="1" t="s">
        <v>62</v>
      </c>
      <c r="D1780" s="174" t="s">
        <v>1865</v>
      </c>
      <c r="E1780" s="177" t="s">
        <v>1866</v>
      </c>
      <c r="F1780" s="1" t="s">
        <v>194</v>
      </c>
      <c r="G1780" s="1" t="s">
        <v>229</v>
      </c>
      <c r="H1780" s="17">
        <v>0</v>
      </c>
      <c r="I1780" s="12">
        <v>21</v>
      </c>
      <c r="J1780" s="1" t="s">
        <v>11</v>
      </c>
      <c r="K1780" s="1" t="s">
        <v>8</v>
      </c>
      <c r="L1780" s="4">
        <v>6</v>
      </c>
      <c r="N1780" s="186">
        <v>0</v>
      </c>
      <c r="P1780" s="14">
        <v>17.9876</v>
      </c>
      <c r="R1780" s="14">
        <v>0</v>
      </c>
      <c r="T1780" s="14">
        <v>2.8527</v>
      </c>
      <c r="V1780" s="17">
        <v>0</v>
      </c>
      <c r="X1780" s="17">
        <v>0</v>
      </c>
      <c r="Z1780" s="17">
        <v>210581</v>
      </c>
      <c r="AB1780" s="17">
        <v>0</v>
      </c>
      <c r="AD1780" s="17">
        <v>0</v>
      </c>
      <c r="AF1780" s="17">
        <v>11707</v>
      </c>
      <c r="AH1780" s="17">
        <v>0</v>
      </c>
      <c r="AJ1780" s="17">
        <v>0</v>
      </c>
      <c r="AL1780" s="17">
        <v>0</v>
      </c>
      <c r="AN1780" s="17">
        <v>0</v>
      </c>
      <c r="AP1780" s="172">
        <v>0</v>
      </c>
      <c r="AR1780" s="17">
        <v>33397</v>
      </c>
      <c r="AT1780" s="17">
        <v>0</v>
      </c>
      <c r="AV1780" s="185">
        <v>0</v>
      </c>
      <c r="AW1780" s="1" t="s">
        <v>5655</v>
      </c>
      <c r="AX1780" s="1" t="str">
        <f t="shared" si="27"/>
        <v>No</v>
      </c>
    </row>
    <row r="1781" spans="1:50" x14ac:dyDescent="0.2">
      <c r="A1781" s="1" t="s">
        <v>1397</v>
      </c>
      <c r="B1781" s="1" t="s">
        <v>1398</v>
      </c>
      <c r="C1781" s="1" t="s">
        <v>62</v>
      </c>
      <c r="D1781" s="174">
        <v>4210</v>
      </c>
      <c r="E1781" s="177">
        <v>40210</v>
      </c>
      <c r="F1781" s="1" t="s">
        <v>194</v>
      </c>
      <c r="G1781" s="1" t="s">
        <v>5273</v>
      </c>
      <c r="H1781" s="17">
        <v>50503</v>
      </c>
      <c r="I1781" s="12">
        <v>21</v>
      </c>
      <c r="J1781" s="1" t="s">
        <v>10</v>
      </c>
      <c r="K1781" s="1" t="s">
        <v>8</v>
      </c>
      <c r="L1781" s="4">
        <v>19</v>
      </c>
      <c r="N1781" s="186">
        <v>0</v>
      </c>
      <c r="P1781" s="14">
        <v>15.3353</v>
      </c>
      <c r="R1781" s="14">
        <v>0</v>
      </c>
      <c r="T1781" s="14">
        <v>1.4371</v>
      </c>
      <c r="V1781" s="17">
        <v>0</v>
      </c>
      <c r="X1781" s="17">
        <v>0</v>
      </c>
      <c r="Z1781" s="17">
        <v>541199</v>
      </c>
      <c r="AB1781" s="17">
        <v>0</v>
      </c>
      <c r="AD1781" s="17">
        <v>0</v>
      </c>
      <c r="AF1781" s="17">
        <v>35291</v>
      </c>
      <c r="AH1781" s="17">
        <v>0</v>
      </c>
      <c r="AJ1781" s="17">
        <v>0</v>
      </c>
      <c r="AL1781" s="17">
        <v>0</v>
      </c>
      <c r="AN1781" s="17">
        <v>0</v>
      </c>
      <c r="AP1781" s="172">
        <v>0</v>
      </c>
      <c r="AR1781" s="17">
        <v>50718</v>
      </c>
      <c r="AT1781" s="17">
        <v>0</v>
      </c>
      <c r="AV1781" s="185">
        <v>0</v>
      </c>
      <c r="AW1781" s="1" t="s">
        <v>5655</v>
      </c>
      <c r="AX1781" s="1" t="str">
        <f t="shared" si="27"/>
        <v>No</v>
      </c>
    </row>
    <row r="1782" spans="1:50" x14ac:dyDescent="0.2">
      <c r="A1782" s="1" t="s">
        <v>1703</v>
      </c>
      <c r="B1782" s="1" t="s">
        <v>1704</v>
      </c>
      <c r="C1782" s="1" t="s">
        <v>99</v>
      </c>
      <c r="D1782" s="174" t="s">
        <v>1705</v>
      </c>
      <c r="E1782" s="177" t="s">
        <v>1706</v>
      </c>
      <c r="F1782" s="1" t="s">
        <v>196</v>
      </c>
      <c r="G1782" s="1" t="s">
        <v>229</v>
      </c>
      <c r="H1782" s="17">
        <v>0</v>
      </c>
      <c r="I1782" s="12">
        <v>21</v>
      </c>
      <c r="J1782" s="1" t="s">
        <v>10</v>
      </c>
      <c r="K1782" s="1" t="s">
        <v>8</v>
      </c>
      <c r="L1782" s="4">
        <v>7</v>
      </c>
      <c r="N1782" s="186">
        <v>0</v>
      </c>
      <c r="P1782" s="14">
        <v>21.804400000000001</v>
      </c>
      <c r="R1782" s="14">
        <v>0</v>
      </c>
      <c r="T1782" s="14">
        <v>3.3740999999999999</v>
      </c>
      <c r="V1782" s="17">
        <v>0</v>
      </c>
      <c r="X1782" s="17">
        <v>0</v>
      </c>
      <c r="Z1782" s="17">
        <v>151017</v>
      </c>
      <c r="AB1782" s="17">
        <v>0</v>
      </c>
      <c r="AD1782" s="17">
        <v>0</v>
      </c>
      <c r="AF1782" s="17">
        <v>6926</v>
      </c>
      <c r="AH1782" s="17">
        <v>0</v>
      </c>
      <c r="AJ1782" s="17">
        <v>0</v>
      </c>
      <c r="AL1782" s="17">
        <v>0</v>
      </c>
      <c r="AN1782" s="17">
        <v>0</v>
      </c>
      <c r="AP1782" s="172">
        <v>0</v>
      </c>
      <c r="AR1782" s="17">
        <v>23369</v>
      </c>
      <c r="AT1782" s="17">
        <v>0</v>
      </c>
      <c r="AV1782" s="185">
        <v>0</v>
      </c>
      <c r="AW1782" s="1" t="s">
        <v>5655</v>
      </c>
      <c r="AX1782" s="1" t="str">
        <f t="shared" si="27"/>
        <v>No</v>
      </c>
    </row>
    <row r="1783" spans="1:50" x14ac:dyDescent="0.2">
      <c r="A1783" s="1" t="s">
        <v>6201</v>
      </c>
      <c r="B1783" s="1" t="s">
        <v>390</v>
      </c>
      <c r="C1783" s="1" t="s">
        <v>31</v>
      </c>
      <c r="D1783" s="174">
        <v>8010</v>
      </c>
      <c r="E1783" s="177">
        <v>80010</v>
      </c>
      <c r="F1783" s="1" t="s">
        <v>194</v>
      </c>
      <c r="G1783" s="1" t="s">
        <v>5273</v>
      </c>
      <c r="H1783" s="17">
        <v>117825</v>
      </c>
      <c r="I1783" s="12">
        <v>21</v>
      </c>
      <c r="J1783" s="1" t="s">
        <v>10</v>
      </c>
      <c r="K1783" s="1" t="s">
        <v>8</v>
      </c>
      <c r="L1783" s="4">
        <v>7</v>
      </c>
      <c r="N1783" s="186">
        <v>0</v>
      </c>
      <c r="P1783" s="14">
        <v>10.9025</v>
      </c>
      <c r="R1783" s="14">
        <v>0</v>
      </c>
      <c r="T1783" s="14">
        <v>1.8433999999999999</v>
      </c>
      <c r="V1783" s="17">
        <v>0</v>
      </c>
      <c r="X1783" s="17">
        <v>0</v>
      </c>
      <c r="Z1783" s="17">
        <v>136859</v>
      </c>
      <c r="AB1783" s="17">
        <v>0</v>
      </c>
      <c r="AD1783" s="17">
        <v>0</v>
      </c>
      <c r="AF1783" s="17">
        <v>12553</v>
      </c>
      <c r="AH1783" s="17">
        <v>0</v>
      </c>
      <c r="AJ1783" s="17">
        <v>0</v>
      </c>
      <c r="AL1783" s="17">
        <v>0</v>
      </c>
      <c r="AN1783" s="17">
        <v>0</v>
      </c>
      <c r="AP1783" s="172">
        <v>0</v>
      </c>
      <c r="AR1783" s="17">
        <v>23140</v>
      </c>
      <c r="AT1783" s="17">
        <v>0</v>
      </c>
      <c r="AV1783" s="185">
        <v>0</v>
      </c>
      <c r="AW1783" s="1" t="s">
        <v>5655</v>
      </c>
      <c r="AX1783" s="1" t="str">
        <f t="shared" si="27"/>
        <v>No</v>
      </c>
    </row>
    <row r="1784" spans="1:50" x14ac:dyDescent="0.2">
      <c r="A1784" s="1" t="s">
        <v>501</v>
      </c>
      <c r="B1784" s="1" t="s">
        <v>502</v>
      </c>
      <c r="C1784" s="1" t="s">
        <v>63</v>
      </c>
      <c r="D1784" s="174">
        <v>8008</v>
      </c>
      <c r="E1784" s="177">
        <v>80008</v>
      </c>
      <c r="F1784" s="1" t="s">
        <v>194</v>
      </c>
      <c r="G1784" s="1" t="s">
        <v>192</v>
      </c>
      <c r="H1784" s="17">
        <v>61270</v>
      </c>
      <c r="I1784" s="12">
        <v>21</v>
      </c>
      <c r="J1784" s="1" t="s">
        <v>11</v>
      </c>
      <c r="K1784" s="1" t="s">
        <v>8</v>
      </c>
      <c r="L1784" s="4">
        <v>10</v>
      </c>
      <c r="N1784" s="186">
        <v>0</v>
      </c>
      <c r="P1784" s="14">
        <v>13.4666</v>
      </c>
      <c r="R1784" s="14">
        <v>4.2615999999999996</v>
      </c>
      <c r="T1784" s="14">
        <v>9.2218999999999998</v>
      </c>
      <c r="V1784" s="17">
        <v>390334</v>
      </c>
      <c r="X1784" s="17">
        <v>390352</v>
      </c>
      <c r="Z1784" s="17">
        <v>370412</v>
      </c>
      <c r="AB1784" s="17">
        <v>19940</v>
      </c>
      <c r="AD1784" s="17">
        <v>28630</v>
      </c>
      <c r="AF1784" s="17">
        <v>27506</v>
      </c>
      <c r="AH1784" s="17">
        <v>1124</v>
      </c>
      <c r="AJ1784" s="17">
        <v>0</v>
      </c>
      <c r="AL1784" s="17">
        <v>0</v>
      </c>
      <c r="AN1784" s="17">
        <v>0</v>
      </c>
      <c r="AP1784" s="172">
        <v>0</v>
      </c>
      <c r="AR1784" s="17">
        <v>253657</v>
      </c>
      <c r="AT1784" s="17">
        <v>1080992</v>
      </c>
      <c r="AV1784" s="185">
        <v>76</v>
      </c>
      <c r="AW1784" s="1" t="s">
        <v>5655</v>
      </c>
      <c r="AX1784" s="1" t="str">
        <f t="shared" si="27"/>
        <v>No</v>
      </c>
    </row>
    <row r="1785" spans="1:50" x14ac:dyDescent="0.2">
      <c r="A1785" s="1" t="s">
        <v>6208</v>
      </c>
      <c r="B1785" s="1" t="s">
        <v>6209</v>
      </c>
      <c r="C1785" s="1" t="s">
        <v>98</v>
      </c>
      <c r="D1785" s="174">
        <v>5091</v>
      </c>
      <c r="E1785" s="177">
        <v>50091</v>
      </c>
      <c r="F1785" s="1" t="s">
        <v>194</v>
      </c>
      <c r="G1785" s="1" t="s">
        <v>5273</v>
      </c>
      <c r="H1785" s="17">
        <v>74632</v>
      </c>
      <c r="I1785" s="12">
        <v>21</v>
      </c>
      <c r="J1785" s="1" t="s">
        <v>11</v>
      </c>
      <c r="K1785" s="1" t="s">
        <v>8</v>
      </c>
      <c r="L1785" s="4">
        <v>18</v>
      </c>
      <c r="N1785" s="186">
        <v>0</v>
      </c>
      <c r="P1785" s="14">
        <v>14.1889</v>
      </c>
      <c r="R1785" s="14">
        <v>0</v>
      </c>
      <c r="T1785" s="14">
        <v>18.993200000000002</v>
      </c>
      <c r="V1785" s="17">
        <v>0</v>
      </c>
      <c r="X1785" s="17">
        <v>0</v>
      </c>
      <c r="Z1785" s="17">
        <v>376034</v>
      </c>
      <c r="AB1785" s="17">
        <v>0</v>
      </c>
      <c r="AD1785" s="17">
        <v>0</v>
      </c>
      <c r="AF1785" s="17">
        <v>26502</v>
      </c>
      <c r="AH1785" s="17">
        <v>0</v>
      </c>
      <c r="AJ1785" s="17">
        <v>0</v>
      </c>
      <c r="AL1785" s="17">
        <v>0</v>
      </c>
      <c r="AN1785" s="17">
        <v>0</v>
      </c>
      <c r="AP1785" s="172">
        <v>0</v>
      </c>
      <c r="AR1785" s="17">
        <v>503359</v>
      </c>
      <c r="AT1785" s="17">
        <v>0</v>
      </c>
      <c r="AV1785" s="185">
        <v>0</v>
      </c>
      <c r="AW1785" s="1" t="s">
        <v>5655</v>
      </c>
      <c r="AX1785" s="1" t="str">
        <f t="shared" si="27"/>
        <v>No</v>
      </c>
    </row>
    <row r="1786" spans="1:50" x14ac:dyDescent="0.2">
      <c r="A1786" s="1" t="s">
        <v>2065</v>
      </c>
      <c r="B1786" s="1" t="s">
        <v>2066</v>
      </c>
      <c r="C1786" s="1" t="s">
        <v>62</v>
      </c>
      <c r="D1786" s="174" t="s">
        <v>2067</v>
      </c>
      <c r="E1786" s="177" t="s">
        <v>2068</v>
      </c>
      <c r="F1786" s="1" t="s">
        <v>242</v>
      </c>
      <c r="G1786" s="1" t="s">
        <v>229</v>
      </c>
      <c r="H1786" s="17">
        <v>0</v>
      </c>
      <c r="I1786" s="12">
        <v>21</v>
      </c>
      <c r="J1786" s="1" t="s">
        <v>10</v>
      </c>
      <c r="K1786" s="1" t="s">
        <v>8</v>
      </c>
      <c r="L1786" s="4">
        <v>18</v>
      </c>
      <c r="N1786" s="186">
        <v>0</v>
      </c>
      <c r="P1786" s="14">
        <v>20.642900000000001</v>
      </c>
      <c r="R1786" s="14">
        <v>0</v>
      </c>
      <c r="T1786" s="14">
        <v>1.7242</v>
      </c>
      <c r="V1786" s="17">
        <v>0</v>
      </c>
      <c r="X1786" s="17">
        <v>0</v>
      </c>
      <c r="Z1786" s="17">
        <v>982231</v>
      </c>
      <c r="AB1786" s="17">
        <v>0</v>
      </c>
      <c r="AD1786" s="17">
        <v>0</v>
      </c>
      <c r="AF1786" s="17">
        <v>47582</v>
      </c>
      <c r="AH1786" s="17">
        <v>0</v>
      </c>
      <c r="AJ1786" s="17">
        <v>0</v>
      </c>
      <c r="AL1786" s="17">
        <v>0</v>
      </c>
      <c r="AN1786" s="17">
        <v>0</v>
      </c>
      <c r="AP1786" s="172">
        <v>0</v>
      </c>
      <c r="AR1786" s="17">
        <v>82039</v>
      </c>
      <c r="AT1786" s="17">
        <v>0</v>
      </c>
      <c r="AV1786" s="185">
        <v>0</v>
      </c>
      <c r="AW1786" s="1" t="s">
        <v>5655</v>
      </c>
      <c r="AX1786" s="1" t="str">
        <f t="shared" si="27"/>
        <v>No</v>
      </c>
    </row>
    <row r="1787" spans="1:50" x14ac:dyDescent="0.2">
      <c r="A1787" s="1" t="s">
        <v>2380</v>
      </c>
      <c r="B1787" s="1" t="s">
        <v>2381</v>
      </c>
      <c r="C1787" s="1" t="s">
        <v>62</v>
      </c>
      <c r="D1787" s="174" t="s">
        <v>2382</v>
      </c>
      <c r="E1787" s="177" t="s">
        <v>2383</v>
      </c>
      <c r="F1787" s="1" t="s">
        <v>194</v>
      </c>
      <c r="G1787" s="1" t="s">
        <v>229</v>
      </c>
      <c r="H1787" s="17">
        <v>0</v>
      </c>
      <c r="I1787" s="12">
        <v>21</v>
      </c>
      <c r="J1787" s="1" t="s">
        <v>10</v>
      </c>
      <c r="K1787" s="1" t="s">
        <v>8</v>
      </c>
      <c r="L1787" s="4">
        <v>21</v>
      </c>
      <c r="N1787" s="186">
        <v>0</v>
      </c>
      <c r="P1787" s="14">
        <v>28.3796</v>
      </c>
      <c r="R1787" s="14">
        <v>0</v>
      </c>
      <c r="T1787" s="14">
        <v>2.1089000000000002</v>
      </c>
      <c r="V1787" s="17">
        <v>0</v>
      </c>
      <c r="X1787" s="17">
        <v>0</v>
      </c>
      <c r="Z1787" s="17">
        <v>858596</v>
      </c>
      <c r="AB1787" s="17">
        <v>0</v>
      </c>
      <c r="AD1787" s="17">
        <v>0</v>
      </c>
      <c r="AF1787" s="17">
        <v>30254</v>
      </c>
      <c r="AH1787" s="17">
        <v>0</v>
      </c>
      <c r="AJ1787" s="17">
        <v>0</v>
      </c>
      <c r="AL1787" s="17">
        <v>0</v>
      </c>
      <c r="AN1787" s="17">
        <v>0</v>
      </c>
      <c r="AP1787" s="172">
        <v>0</v>
      </c>
      <c r="AR1787" s="17">
        <v>63803</v>
      </c>
      <c r="AT1787" s="17">
        <v>0</v>
      </c>
      <c r="AV1787" s="185">
        <v>0</v>
      </c>
      <c r="AW1787" s="1" t="s">
        <v>5655</v>
      </c>
      <c r="AX1787" s="1" t="str">
        <f t="shared" si="27"/>
        <v>No</v>
      </c>
    </row>
    <row r="1788" spans="1:50" x14ac:dyDescent="0.2">
      <c r="A1788" s="1" t="s">
        <v>6199</v>
      </c>
      <c r="B1788" s="1" t="s">
        <v>398</v>
      </c>
      <c r="C1788" s="1" t="s">
        <v>51</v>
      </c>
      <c r="D1788" s="174">
        <v>6038</v>
      </c>
      <c r="E1788" s="177">
        <v>60038</v>
      </c>
      <c r="F1788" s="1" t="s">
        <v>194</v>
      </c>
      <c r="G1788" s="1" t="s">
        <v>192</v>
      </c>
      <c r="H1788" s="17">
        <v>252720</v>
      </c>
      <c r="I1788" s="12">
        <v>21</v>
      </c>
      <c r="J1788" s="1" t="s">
        <v>10</v>
      </c>
      <c r="K1788" s="1" t="s">
        <v>12</v>
      </c>
      <c r="L1788" s="4">
        <v>6</v>
      </c>
      <c r="N1788" s="186">
        <v>0</v>
      </c>
      <c r="P1788" s="14">
        <v>9.7589000000000006</v>
      </c>
      <c r="R1788" s="14">
        <v>10.277699999999999</v>
      </c>
      <c r="T1788" s="14">
        <v>1.5455000000000001</v>
      </c>
      <c r="V1788" s="17">
        <v>0</v>
      </c>
      <c r="X1788" s="17">
        <v>286224</v>
      </c>
      <c r="Z1788" s="17">
        <v>251896</v>
      </c>
      <c r="AB1788" s="17">
        <v>34328</v>
      </c>
      <c r="AD1788" s="17">
        <v>29412</v>
      </c>
      <c r="AF1788" s="17">
        <v>25812</v>
      </c>
      <c r="AH1788" s="17">
        <v>3600</v>
      </c>
      <c r="AJ1788" s="17">
        <v>0</v>
      </c>
      <c r="AL1788" s="17">
        <v>0</v>
      </c>
      <c r="AN1788" s="17">
        <v>0</v>
      </c>
      <c r="AP1788" s="172">
        <v>0</v>
      </c>
      <c r="AR1788" s="17">
        <v>39893</v>
      </c>
      <c r="AT1788" s="17">
        <v>410008</v>
      </c>
      <c r="AV1788" s="185">
        <v>0</v>
      </c>
      <c r="AW1788" s="1" t="s">
        <v>5655</v>
      </c>
      <c r="AX1788" s="1" t="str">
        <f t="shared" si="27"/>
        <v>No</v>
      </c>
    </row>
    <row r="1789" spans="1:50" x14ac:dyDescent="0.2">
      <c r="A1789" s="1" t="s">
        <v>6207</v>
      </c>
      <c r="B1789" s="1" t="s">
        <v>2036</v>
      </c>
      <c r="C1789" s="1" t="s">
        <v>62</v>
      </c>
      <c r="E1789" s="177" t="s">
        <v>5206</v>
      </c>
      <c r="F1789" s="1" t="s">
        <v>194</v>
      </c>
      <c r="G1789" s="1" t="s">
        <v>229</v>
      </c>
      <c r="H1789" s="17">
        <v>0</v>
      </c>
      <c r="I1789" s="12">
        <v>21</v>
      </c>
      <c r="J1789" s="1" t="s">
        <v>11</v>
      </c>
      <c r="K1789" s="1" t="s">
        <v>8</v>
      </c>
      <c r="L1789" s="4">
        <v>6</v>
      </c>
      <c r="N1789" s="186">
        <v>0</v>
      </c>
      <c r="P1789" s="14">
        <v>14.994899999999999</v>
      </c>
      <c r="R1789" s="14">
        <v>0</v>
      </c>
      <c r="T1789" s="14">
        <v>6.7897999999999996</v>
      </c>
      <c r="V1789" s="17">
        <v>0</v>
      </c>
      <c r="X1789" s="17">
        <v>0</v>
      </c>
      <c r="Z1789" s="17">
        <v>176955</v>
      </c>
      <c r="AB1789" s="17">
        <v>0</v>
      </c>
      <c r="AD1789" s="17">
        <v>0</v>
      </c>
      <c r="AF1789" s="17">
        <v>11801</v>
      </c>
      <c r="AH1789" s="17">
        <v>0</v>
      </c>
      <c r="AJ1789" s="17">
        <v>0</v>
      </c>
      <c r="AL1789" s="17">
        <v>0</v>
      </c>
      <c r="AN1789" s="17">
        <v>0</v>
      </c>
      <c r="AP1789" s="172">
        <v>0</v>
      </c>
      <c r="AR1789" s="17">
        <v>80126</v>
      </c>
      <c r="AT1789" s="17">
        <v>0</v>
      </c>
      <c r="AV1789" s="185">
        <v>0</v>
      </c>
      <c r="AW1789" s="1" t="s">
        <v>5655</v>
      </c>
      <c r="AX1789" s="1" t="str">
        <f t="shared" si="27"/>
        <v>No</v>
      </c>
    </row>
    <row r="1790" spans="1:50" x14ac:dyDescent="0.2">
      <c r="A1790" s="1" t="s">
        <v>1768</v>
      </c>
      <c r="B1790" s="1" t="s">
        <v>1189</v>
      </c>
      <c r="C1790" s="1" t="s">
        <v>53</v>
      </c>
      <c r="D1790" s="174" t="s">
        <v>1769</v>
      </c>
      <c r="E1790" s="177" t="s">
        <v>1770</v>
      </c>
      <c r="F1790" s="1" t="s">
        <v>194</v>
      </c>
      <c r="G1790" s="1" t="s">
        <v>229</v>
      </c>
      <c r="H1790" s="17">
        <v>0</v>
      </c>
      <c r="I1790" s="12">
        <v>21</v>
      </c>
      <c r="J1790" s="1" t="s">
        <v>11</v>
      </c>
      <c r="K1790" s="1" t="s">
        <v>8</v>
      </c>
      <c r="L1790" s="4">
        <v>11</v>
      </c>
      <c r="N1790" s="186">
        <v>0</v>
      </c>
      <c r="P1790" s="14">
        <v>17.219899999999999</v>
      </c>
      <c r="R1790" s="14">
        <v>0</v>
      </c>
      <c r="T1790" s="14">
        <v>1.841</v>
      </c>
      <c r="V1790" s="17">
        <v>0</v>
      </c>
      <c r="X1790" s="17">
        <v>0</v>
      </c>
      <c r="Z1790" s="17">
        <v>409403</v>
      </c>
      <c r="AB1790" s="17">
        <v>0</v>
      </c>
      <c r="AD1790" s="17">
        <v>0</v>
      </c>
      <c r="AF1790" s="17">
        <v>23775</v>
      </c>
      <c r="AH1790" s="17">
        <v>0</v>
      </c>
      <c r="AJ1790" s="17">
        <v>0</v>
      </c>
      <c r="AL1790" s="17">
        <v>0</v>
      </c>
      <c r="AN1790" s="17">
        <v>0</v>
      </c>
      <c r="AP1790" s="172">
        <v>0</v>
      </c>
      <c r="AR1790" s="17">
        <v>43769</v>
      </c>
      <c r="AT1790" s="17">
        <v>0</v>
      </c>
      <c r="AV1790" s="185">
        <v>0</v>
      </c>
      <c r="AW1790" s="1" t="s">
        <v>5655</v>
      </c>
      <c r="AX1790" s="1" t="str">
        <f t="shared" si="27"/>
        <v>No</v>
      </c>
    </row>
    <row r="1791" spans="1:50" x14ac:dyDescent="0.2">
      <c r="A1791" s="1" t="s">
        <v>6206</v>
      </c>
      <c r="B1791" s="1" t="s">
        <v>4482</v>
      </c>
      <c r="C1791" s="1" t="s">
        <v>31</v>
      </c>
      <c r="D1791" s="174" t="s">
        <v>4483</v>
      </c>
      <c r="E1791" s="177" t="s">
        <v>4484</v>
      </c>
      <c r="F1791" s="1" t="s">
        <v>194</v>
      </c>
      <c r="G1791" s="1" t="s">
        <v>229</v>
      </c>
      <c r="H1791" s="17">
        <v>0</v>
      </c>
      <c r="I1791" s="12">
        <v>21</v>
      </c>
      <c r="J1791" s="1" t="s">
        <v>10</v>
      </c>
      <c r="K1791" s="1" t="s">
        <v>8</v>
      </c>
      <c r="L1791" s="4">
        <v>2</v>
      </c>
      <c r="N1791" s="186">
        <v>0</v>
      </c>
      <c r="P1791" s="14">
        <v>13.468999999999999</v>
      </c>
      <c r="R1791" s="14">
        <v>0</v>
      </c>
      <c r="T1791" s="14">
        <v>2.1339000000000001</v>
      </c>
      <c r="V1791" s="17">
        <v>0</v>
      </c>
      <c r="X1791" s="17">
        <v>0</v>
      </c>
      <c r="Z1791" s="17">
        <v>14789</v>
      </c>
      <c r="AB1791" s="17">
        <v>0</v>
      </c>
      <c r="AD1791" s="17">
        <v>0</v>
      </c>
      <c r="AF1791" s="17">
        <v>1098</v>
      </c>
      <c r="AH1791" s="17">
        <v>0</v>
      </c>
      <c r="AJ1791" s="17">
        <v>0</v>
      </c>
      <c r="AL1791" s="17">
        <v>0</v>
      </c>
      <c r="AN1791" s="17">
        <v>0</v>
      </c>
      <c r="AP1791" s="172">
        <v>0</v>
      </c>
      <c r="AR1791" s="17">
        <v>2343</v>
      </c>
      <c r="AT1791" s="17">
        <v>0</v>
      </c>
      <c r="AV1791" s="185">
        <v>0</v>
      </c>
      <c r="AW1791" s="1" t="s">
        <v>5655</v>
      </c>
      <c r="AX1791" s="1" t="str">
        <f t="shared" si="27"/>
        <v>No</v>
      </c>
    </row>
    <row r="1792" spans="1:50" x14ac:dyDescent="0.2">
      <c r="A1792" s="1" t="s">
        <v>495</v>
      </c>
      <c r="B1792" s="1" t="s">
        <v>496</v>
      </c>
      <c r="C1792" s="1" t="s">
        <v>46</v>
      </c>
      <c r="D1792" s="174">
        <v>5045</v>
      </c>
      <c r="E1792" s="177">
        <v>50045</v>
      </c>
      <c r="F1792" s="1" t="s">
        <v>194</v>
      </c>
      <c r="G1792" s="1" t="s">
        <v>192</v>
      </c>
      <c r="H1792" s="17">
        <v>8608208</v>
      </c>
      <c r="I1792" s="12">
        <v>21</v>
      </c>
      <c r="J1792" s="1" t="s">
        <v>10</v>
      </c>
      <c r="K1792" s="1" t="s">
        <v>8</v>
      </c>
      <c r="L1792" s="4">
        <v>4</v>
      </c>
      <c r="N1792" s="186">
        <v>0</v>
      </c>
      <c r="P1792" s="14">
        <v>16.1248</v>
      </c>
      <c r="R1792" s="14">
        <v>5.3194999999999997</v>
      </c>
      <c r="T1792" s="14">
        <v>2.718</v>
      </c>
      <c r="V1792" s="17">
        <v>0</v>
      </c>
      <c r="X1792" s="17">
        <v>170520</v>
      </c>
      <c r="Z1792" s="17">
        <v>91476</v>
      </c>
      <c r="AB1792" s="17">
        <v>79044</v>
      </c>
      <c r="AD1792" s="17">
        <v>9004</v>
      </c>
      <c r="AF1792" s="17">
        <v>5673</v>
      </c>
      <c r="AH1792" s="17">
        <v>3331</v>
      </c>
      <c r="AJ1792" s="17">
        <v>0</v>
      </c>
      <c r="AL1792" s="17">
        <v>0</v>
      </c>
      <c r="AN1792" s="17">
        <v>0</v>
      </c>
      <c r="AP1792" s="172">
        <v>0</v>
      </c>
      <c r="AR1792" s="17">
        <v>15419</v>
      </c>
      <c r="AT1792" s="17">
        <v>82021</v>
      </c>
      <c r="AV1792" s="185">
        <v>0</v>
      </c>
      <c r="AW1792" s="1" t="s">
        <v>5655</v>
      </c>
      <c r="AX1792" s="1" t="str">
        <f t="shared" si="27"/>
        <v>No</v>
      </c>
    </row>
    <row r="1793" spans="1:50" x14ac:dyDescent="0.2">
      <c r="A1793" s="1" t="s">
        <v>1118</v>
      </c>
      <c r="B1793" s="1" t="s">
        <v>1119</v>
      </c>
      <c r="C1793" s="1" t="s">
        <v>79</v>
      </c>
      <c r="D1793" s="174" t="s">
        <v>1120</v>
      </c>
      <c r="E1793" s="177">
        <v>66170</v>
      </c>
      <c r="F1793" s="1" t="s">
        <v>138</v>
      </c>
      <c r="G1793" s="1" t="s">
        <v>5273</v>
      </c>
      <c r="H1793" s="17">
        <v>0</v>
      </c>
      <c r="I1793" s="12">
        <v>21</v>
      </c>
      <c r="J1793" s="1" t="s">
        <v>11</v>
      </c>
      <c r="K1793" s="1" t="s">
        <v>8</v>
      </c>
      <c r="L1793" s="4">
        <v>1</v>
      </c>
      <c r="N1793" s="186">
        <v>0</v>
      </c>
      <c r="P1793" s="14">
        <v>9.9760000000000009</v>
      </c>
      <c r="R1793" s="14">
        <v>0</v>
      </c>
      <c r="T1793" s="14">
        <v>2.3481000000000001</v>
      </c>
      <c r="V1793" s="17">
        <v>0</v>
      </c>
      <c r="X1793" s="17">
        <v>0</v>
      </c>
      <c r="Z1793" s="17">
        <v>19114</v>
      </c>
      <c r="AB1793" s="17">
        <v>0</v>
      </c>
      <c r="AD1793" s="17">
        <v>0</v>
      </c>
      <c r="AF1793" s="17">
        <v>1916</v>
      </c>
      <c r="AH1793" s="17">
        <v>0</v>
      </c>
      <c r="AJ1793" s="17">
        <v>0</v>
      </c>
      <c r="AL1793" s="17">
        <v>0</v>
      </c>
      <c r="AN1793" s="17">
        <v>0</v>
      </c>
      <c r="AP1793" s="172">
        <v>0</v>
      </c>
      <c r="AR1793" s="17">
        <v>4499</v>
      </c>
      <c r="AT1793" s="17">
        <v>0</v>
      </c>
      <c r="AV1793" s="185">
        <v>0</v>
      </c>
      <c r="AW1793" s="1" t="s">
        <v>5655</v>
      </c>
      <c r="AX1793" s="1" t="str">
        <f t="shared" si="27"/>
        <v>No</v>
      </c>
    </row>
    <row r="1794" spans="1:50" x14ac:dyDescent="0.2">
      <c r="A1794" s="1" t="s">
        <v>4957</v>
      </c>
      <c r="B1794" s="1" t="s">
        <v>4958</v>
      </c>
      <c r="C1794" s="1" t="s">
        <v>80</v>
      </c>
      <c r="D1794" s="174" t="s">
        <v>4959</v>
      </c>
      <c r="E1794" s="177" t="s">
        <v>4960</v>
      </c>
      <c r="F1794" s="1" t="s">
        <v>194</v>
      </c>
      <c r="G1794" s="1" t="s">
        <v>229</v>
      </c>
      <c r="H1794" s="17">
        <v>0</v>
      </c>
      <c r="I1794" s="12">
        <v>21</v>
      </c>
      <c r="J1794" s="1" t="s">
        <v>10</v>
      </c>
      <c r="K1794" s="1" t="s">
        <v>8</v>
      </c>
      <c r="L1794" s="4">
        <v>12</v>
      </c>
      <c r="N1794" s="186">
        <v>0</v>
      </c>
      <c r="P1794" s="14">
        <v>22.125</v>
      </c>
      <c r="R1794" s="14">
        <v>0</v>
      </c>
      <c r="T1794" s="14">
        <v>0.83940000000000003</v>
      </c>
      <c r="V1794" s="17">
        <v>0</v>
      </c>
      <c r="X1794" s="17">
        <v>0</v>
      </c>
      <c r="Z1794" s="17">
        <v>327517</v>
      </c>
      <c r="AB1794" s="17">
        <v>0</v>
      </c>
      <c r="AD1794" s="17">
        <v>0</v>
      </c>
      <c r="AF1794" s="17">
        <v>14803</v>
      </c>
      <c r="AH1794" s="17">
        <v>0</v>
      </c>
      <c r="AJ1794" s="17">
        <v>0</v>
      </c>
      <c r="AL1794" s="17">
        <v>0</v>
      </c>
      <c r="AN1794" s="17">
        <v>0</v>
      </c>
      <c r="AP1794" s="172">
        <v>0</v>
      </c>
      <c r="AR1794" s="17">
        <v>12425</v>
      </c>
      <c r="AT1794" s="17">
        <v>0</v>
      </c>
      <c r="AV1794" s="185">
        <v>0</v>
      </c>
      <c r="AW1794" s="1" t="s">
        <v>5655</v>
      </c>
      <c r="AX1794" s="1" t="str">
        <f t="shared" ref="AX1794:AX1857" si="28">IF(AW1794&amp;AU1794&amp;AS1794&amp;AQ1794&amp;AO1794&amp;AM1794&amp;AK1794&amp;AI1794&amp;AG1794&amp;AE1794&amp;AC1794&amp;AA1794&amp;Y1794&amp;W1794&amp;U1794&amp;S1794&amp;Q1794&amp;O1794&amp;M1794&lt;&gt;"","Yes","No")</f>
        <v>No</v>
      </c>
    </row>
    <row r="1795" spans="1:50" x14ac:dyDescent="0.2">
      <c r="A1795" s="1" t="s">
        <v>1652</v>
      </c>
      <c r="B1795" s="1" t="s">
        <v>1653</v>
      </c>
      <c r="C1795" s="1" t="s">
        <v>99</v>
      </c>
      <c r="D1795" s="174" t="s">
        <v>1654</v>
      </c>
      <c r="E1795" s="177" t="s">
        <v>1655</v>
      </c>
      <c r="F1795" s="1" t="s">
        <v>196</v>
      </c>
      <c r="G1795" s="1" t="s">
        <v>229</v>
      </c>
      <c r="H1795" s="17">
        <v>0</v>
      </c>
      <c r="I1795" s="12">
        <v>21</v>
      </c>
      <c r="J1795" s="1" t="s">
        <v>11</v>
      </c>
      <c r="K1795" s="1" t="s">
        <v>8</v>
      </c>
      <c r="L1795" s="4">
        <v>16</v>
      </c>
      <c r="N1795" s="186">
        <v>0</v>
      </c>
      <c r="P1795" s="14">
        <v>17.360900000000001</v>
      </c>
      <c r="R1795" s="14">
        <v>0</v>
      </c>
      <c r="T1795" s="14">
        <v>8.5452999999999992</v>
      </c>
      <c r="V1795" s="17">
        <v>0</v>
      </c>
      <c r="X1795" s="17">
        <v>0</v>
      </c>
      <c r="Z1795" s="17">
        <v>543588</v>
      </c>
      <c r="AB1795" s="17">
        <v>0</v>
      </c>
      <c r="AD1795" s="17">
        <v>0</v>
      </c>
      <c r="AF1795" s="17">
        <v>31311</v>
      </c>
      <c r="AH1795" s="17">
        <v>0</v>
      </c>
      <c r="AJ1795" s="17">
        <v>0</v>
      </c>
      <c r="AL1795" s="17">
        <v>0</v>
      </c>
      <c r="AN1795" s="17">
        <v>0</v>
      </c>
      <c r="AP1795" s="172">
        <v>0</v>
      </c>
      <c r="AR1795" s="17">
        <v>267563</v>
      </c>
      <c r="AT1795" s="17">
        <v>0</v>
      </c>
      <c r="AV1795" s="185">
        <v>0</v>
      </c>
      <c r="AW1795" s="1" t="s">
        <v>5655</v>
      </c>
      <c r="AX1795" s="1" t="str">
        <f t="shared" si="28"/>
        <v>No</v>
      </c>
    </row>
    <row r="1796" spans="1:50" x14ac:dyDescent="0.2">
      <c r="A1796" s="1" t="s">
        <v>873</v>
      </c>
      <c r="B1796" s="1" t="s">
        <v>874</v>
      </c>
      <c r="C1796" s="1" t="s">
        <v>61</v>
      </c>
      <c r="D1796" s="174">
        <v>8012</v>
      </c>
      <c r="E1796" s="177">
        <v>80012</v>
      </c>
      <c r="F1796" s="1" t="s">
        <v>196</v>
      </c>
      <c r="G1796" s="1" t="s">
        <v>192</v>
      </c>
      <c r="H1796" s="17">
        <v>65207</v>
      </c>
      <c r="I1796" s="12">
        <v>21</v>
      </c>
      <c r="J1796" s="1" t="s">
        <v>11</v>
      </c>
      <c r="K1796" s="1" t="s">
        <v>8</v>
      </c>
      <c r="L1796" s="4">
        <v>13</v>
      </c>
      <c r="N1796" s="186">
        <v>0</v>
      </c>
      <c r="P1796" s="14">
        <v>12.901999999999999</v>
      </c>
      <c r="R1796" s="14">
        <v>2.9491000000000001</v>
      </c>
      <c r="T1796" s="14">
        <v>12.3271</v>
      </c>
      <c r="V1796" s="17">
        <v>424512</v>
      </c>
      <c r="X1796" s="17">
        <v>463602</v>
      </c>
      <c r="Z1796" s="17">
        <v>426398</v>
      </c>
      <c r="AB1796" s="17">
        <v>37204</v>
      </c>
      <c r="AD1796" s="17">
        <v>35493</v>
      </c>
      <c r="AF1796" s="17">
        <v>33049</v>
      </c>
      <c r="AH1796" s="17">
        <v>2444</v>
      </c>
      <c r="AJ1796" s="17">
        <v>0</v>
      </c>
      <c r="AL1796" s="17">
        <v>0</v>
      </c>
      <c r="AN1796" s="17">
        <v>0</v>
      </c>
      <c r="AP1796" s="172">
        <v>0</v>
      </c>
      <c r="AR1796" s="17">
        <v>407397</v>
      </c>
      <c r="AT1796" s="17">
        <v>1201454</v>
      </c>
      <c r="AV1796" s="185">
        <v>102</v>
      </c>
      <c r="AW1796" s="1" t="s">
        <v>5655</v>
      </c>
      <c r="AX1796" s="1" t="str">
        <f t="shared" si="28"/>
        <v>No</v>
      </c>
    </row>
    <row r="1797" spans="1:50" x14ac:dyDescent="0.2">
      <c r="A1797" s="1" t="s">
        <v>1101</v>
      </c>
      <c r="B1797" s="1" t="s">
        <v>1102</v>
      </c>
      <c r="C1797" s="1" t="s">
        <v>83</v>
      </c>
      <c r="D1797" s="174">
        <v>4174</v>
      </c>
      <c r="E1797" s="177">
        <v>40174</v>
      </c>
      <c r="F1797" s="1" t="s">
        <v>194</v>
      </c>
      <c r="G1797" s="1" t="s">
        <v>5273</v>
      </c>
      <c r="H1797" s="17">
        <v>90899</v>
      </c>
      <c r="I1797" s="12">
        <v>21</v>
      </c>
      <c r="J1797" s="1" t="s">
        <v>10</v>
      </c>
      <c r="K1797" s="1" t="s">
        <v>8</v>
      </c>
      <c r="L1797" s="4">
        <v>4</v>
      </c>
      <c r="N1797" s="186">
        <v>0</v>
      </c>
      <c r="P1797" s="14">
        <v>9.5582999999999991</v>
      </c>
      <c r="R1797" s="14">
        <v>0</v>
      </c>
      <c r="T1797" s="14">
        <v>1.5853999999999999</v>
      </c>
      <c r="V1797" s="17">
        <v>0</v>
      </c>
      <c r="X1797" s="17">
        <v>0</v>
      </c>
      <c r="Z1797" s="17">
        <v>48604</v>
      </c>
      <c r="AB1797" s="17">
        <v>0</v>
      </c>
      <c r="AD1797" s="17">
        <v>0</v>
      </c>
      <c r="AF1797" s="17">
        <v>5085</v>
      </c>
      <c r="AH1797" s="17">
        <v>0</v>
      </c>
      <c r="AJ1797" s="17">
        <v>0</v>
      </c>
      <c r="AL1797" s="17">
        <v>0</v>
      </c>
      <c r="AN1797" s="17">
        <v>0</v>
      </c>
      <c r="AP1797" s="172">
        <v>0</v>
      </c>
      <c r="AR1797" s="17">
        <v>8062</v>
      </c>
      <c r="AT1797" s="17">
        <v>0</v>
      </c>
      <c r="AV1797" s="185">
        <v>0</v>
      </c>
      <c r="AW1797" s="1" t="s">
        <v>5655</v>
      </c>
      <c r="AX1797" s="1" t="str">
        <f t="shared" si="28"/>
        <v>No</v>
      </c>
    </row>
    <row r="1798" spans="1:50" x14ac:dyDescent="0.2">
      <c r="A1798" s="1" t="s">
        <v>5031</v>
      </c>
      <c r="B1798" s="1" t="s">
        <v>5032</v>
      </c>
      <c r="C1798" s="1" t="s">
        <v>80</v>
      </c>
      <c r="D1798" s="174" t="s">
        <v>5033</v>
      </c>
      <c r="E1798" s="177" t="s">
        <v>5034</v>
      </c>
      <c r="F1798" s="1" t="s">
        <v>194</v>
      </c>
      <c r="G1798" s="1" t="s">
        <v>229</v>
      </c>
      <c r="H1798" s="17">
        <v>0</v>
      </c>
      <c r="I1798" s="12">
        <v>21</v>
      </c>
      <c r="J1798" s="1" t="s">
        <v>10</v>
      </c>
      <c r="K1798" s="1" t="s">
        <v>12</v>
      </c>
      <c r="L1798" s="4">
        <v>7</v>
      </c>
      <c r="N1798" s="186">
        <v>0</v>
      </c>
      <c r="P1798" s="14">
        <v>11.6099</v>
      </c>
      <c r="R1798" s="14">
        <v>0</v>
      </c>
      <c r="T1798" s="14">
        <v>2.8763000000000001</v>
      </c>
      <c r="V1798" s="17">
        <v>0</v>
      </c>
      <c r="X1798" s="17">
        <v>0</v>
      </c>
      <c r="Z1798" s="17">
        <v>144311</v>
      </c>
      <c r="AB1798" s="17">
        <v>0</v>
      </c>
      <c r="AD1798" s="17">
        <v>0</v>
      </c>
      <c r="AF1798" s="17">
        <v>12430</v>
      </c>
      <c r="AH1798" s="17">
        <v>0</v>
      </c>
      <c r="AJ1798" s="17">
        <v>0</v>
      </c>
      <c r="AL1798" s="17">
        <v>0</v>
      </c>
      <c r="AN1798" s="17">
        <v>0</v>
      </c>
      <c r="AP1798" s="172">
        <v>0</v>
      </c>
      <c r="AR1798" s="17">
        <v>35753</v>
      </c>
      <c r="AT1798" s="17">
        <v>0</v>
      </c>
      <c r="AV1798" s="185">
        <v>0</v>
      </c>
      <c r="AW1798" s="1" t="s">
        <v>5655</v>
      </c>
      <c r="AX1798" s="1" t="str">
        <f t="shared" si="28"/>
        <v>No</v>
      </c>
    </row>
    <row r="1799" spans="1:50" x14ac:dyDescent="0.2">
      <c r="A1799" s="1" t="s">
        <v>1863</v>
      </c>
      <c r="B1799" s="1" t="s">
        <v>1864</v>
      </c>
      <c r="C1799" s="1" t="s">
        <v>62</v>
      </c>
      <c r="D1799" s="174" t="s">
        <v>1865</v>
      </c>
      <c r="E1799" s="177" t="s">
        <v>1866</v>
      </c>
      <c r="F1799" s="1" t="s">
        <v>194</v>
      </c>
      <c r="G1799" s="1" t="s">
        <v>229</v>
      </c>
      <c r="H1799" s="17">
        <v>0</v>
      </c>
      <c r="I1799" s="12">
        <v>21</v>
      </c>
      <c r="J1799" s="1" t="s">
        <v>10</v>
      </c>
      <c r="K1799" s="1" t="s">
        <v>8</v>
      </c>
      <c r="L1799" s="4">
        <v>15</v>
      </c>
      <c r="N1799" s="186">
        <v>0</v>
      </c>
      <c r="P1799" s="14">
        <v>15.0793</v>
      </c>
      <c r="R1799" s="14">
        <v>0</v>
      </c>
      <c r="T1799" s="14">
        <v>1.3467</v>
      </c>
      <c r="V1799" s="17">
        <v>0</v>
      </c>
      <c r="X1799" s="17">
        <v>0</v>
      </c>
      <c r="Z1799" s="17">
        <v>667907</v>
      </c>
      <c r="AB1799" s="17">
        <v>0</v>
      </c>
      <c r="AD1799" s="17">
        <v>0</v>
      </c>
      <c r="AF1799" s="17">
        <v>44293</v>
      </c>
      <c r="AH1799" s="17">
        <v>0</v>
      </c>
      <c r="AJ1799" s="17">
        <v>0</v>
      </c>
      <c r="AL1799" s="17">
        <v>0</v>
      </c>
      <c r="AN1799" s="17">
        <v>0</v>
      </c>
      <c r="AP1799" s="172">
        <v>0</v>
      </c>
      <c r="AR1799" s="17">
        <v>59649</v>
      </c>
      <c r="AT1799" s="17">
        <v>0</v>
      </c>
      <c r="AV1799" s="185">
        <v>0</v>
      </c>
      <c r="AW1799" s="1" t="s">
        <v>5655</v>
      </c>
      <c r="AX1799" s="1" t="str">
        <f t="shared" si="28"/>
        <v>No</v>
      </c>
    </row>
    <row r="1800" spans="1:50" x14ac:dyDescent="0.2">
      <c r="A1800" s="1" t="s">
        <v>6205</v>
      </c>
      <c r="B1800" s="1" t="s">
        <v>328</v>
      </c>
      <c r="C1800" s="1" t="s">
        <v>20</v>
      </c>
      <c r="D1800" s="174">
        <v>9163</v>
      </c>
      <c r="E1800" s="177">
        <v>90163</v>
      </c>
      <c r="F1800" s="1" t="s">
        <v>194</v>
      </c>
      <c r="G1800" s="1" t="s">
        <v>5273</v>
      </c>
      <c r="H1800" s="17">
        <v>71772</v>
      </c>
      <c r="I1800" s="12">
        <v>21</v>
      </c>
      <c r="J1800" s="1" t="s">
        <v>11</v>
      </c>
      <c r="K1800" s="1" t="s">
        <v>12</v>
      </c>
      <c r="L1800" s="4">
        <v>2</v>
      </c>
      <c r="N1800" s="186">
        <v>0</v>
      </c>
      <c r="P1800" s="14">
        <v>10.140599999999999</v>
      </c>
      <c r="R1800" s="14">
        <v>0</v>
      </c>
      <c r="T1800" s="14">
        <v>14.438599999999999</v>
      </c>
      <c r="V1800" s="17">
        <v>0</v>
      </c>
      <c r="X1800" s="17">
        <v>0</v>
      </c>
      <c r="Z1800" s="17">
        <v>54607</v>
      </c>
      <c r="AB1800" s="17">
        <v>0</v>
      </c>
      <c r="AD1800" s="17">
        <v>0</v>
      </c>
      <c r="AF1800" s="17">
        <v>5385</v>
      </c>
      <c r="AH1800" s="17">
        <v>0</v>
      </c>
      <c r="AJ1800" s="17">
        <v>0</v>
      </c>
      <c r="AL1800" s="17">
        <v>0</v>
      </c>
      <c r="AN1800" s="17">
        <v>0</v>
      </c>
      <c r="AP1800" s="172">
        <v>0</v>
      </c>
      <c r="AR1800" s="17">
        <v>77752</v>
      </c>
      <c r="AT1800" s="17">
        <v>0</v>
      </c>
      <c r="AV1800" s="185">
        <v>0</v>
      </c>
      <c r="AW1800" s="1" t="s">
        <v>5655</v>
      </c>
      <c r="AX1800" s="1" t="str">
        <f t="shared" si="28"/>
        <v>No</v>
      </c>
    </row>
    <row r="1801" spans="1:50" x14ac:dyDescent="0.2">
      <c r="A1801" s="1" t="s">
        <v>886</v>
      </c>
      <c r="B1801" s="1" t="s">
        <v>887</v>
      </c>
      <c r="C1801" s="1" t="s">
        <v>62</v>
      </c>
      <c r="D1801" s="174">
        <v>4132</v>
      </c>
      <c r="E1801" s="177">
        <v>40132</v>
      </c>
      <c r="F1801" s="1" t="s">
        <v>196</v>
      </c>
      <c r="G1801" s="1" t="s">
        <v>5273</v>
      </c>
      <c r="H1801" s="17">
        <v>61054</v>
      </c>
      <c r="I1801" s="12">
        <v>21</v>
      </c>
      <c r="J1801" s="1" t="s">
        <v>11</v>
      </c>
      <c r="K1801" s="1" t="s">
        <v>8</v>
      </c>
      <c r="L1801" s="4">
        <v>5</v>
      </c>
      <c r="N1801" s="186">
        <v>0</v>
      </c>
      <c r="P1801" s="14">
        <v>15.256500000000001</v>
      </c>
      <c r="R1801" s="14">
        <v>0</v>
      </c>
      <c r="T1801" s="14">
        <v>10.5716</v>
      </c>
      <c r="V1801" s="17">
        <v>0</v>
      </c>
      <c r="X1801" s="17">
        <v>0</v>
      </c>
      <c r="Z1801" s="17">
        <v>299958</v>
      </c>
      <c r="AB1801" s="17">
        <v>0</v>
      </c>
      <c r="AD1801" s="17">
        <v>0</v>
      </c>
      <c r="AF1801" s="17">
        <v>19661</v>
      </c>
      <c r="AH1801" s="17">
        <v>0</v>
      </c>
      <c r="AJ1801" s="17">
        <v>0</v>
      </c>
      <c r="AL1801" s="17">
        <v>0</v>
      </c>
      <c r="AN1801" s="17">
        <v>0</v>
      </c>
      <c r="AP1801" s="172">
        <v>0</v>
      </c>
      <c r="AR1801" s="17">
        <v>207848</v>
      </c>
      <c r="AT1801" s="17">
        <v>0</v>
      </c>
      <c r="AV1801" s="185">
        <v>0</v>
      </c>
      <c r="AW1801" s="1" t="s">
        <v>5655</v>
      </c>
      <c r="AX1801" s="1" t="str">
        <f t="shared" si="28"/>
        <v>No</v>
      </c>
    </row>
    <row r="1802" spans="1:50" x14ac:dyDescent="0.2">
      <c r="A1802" s="1" t="s">
        <v>501</v>
      </c>
      <c r="B1802" s="1" t="s">
        <v>502</v>
      </c>
      <c r="C1802" s="1" t="s">
        <v>63</v>
      </c>
      <c r="D1802" s="174">
        <v>8008</v>
      </c>
      <c r="E1802" s="177">
        <v>80008</v>
      </c>
      <c r="F1802" s="1" t="s">
        <v>194</v>
      </c>
      <c r="G1802" s="1" t="s">
        <v>192</v>
      </c>
      <c r="H1802" s="17">
        <v>61270</v>
      </c>
      <c r="I1802" s="12">
        <v>21</v>
      </c>
      <c r="J1802" s="1" t="s">
        <v>10</v>
      </c>
      <c r="K1802" s="1" t="s">
        <v>12</v>
      </c>
      <c r="L1802" s="4">
        <v>11</v>
      </c>
      <c r="N1802" s="186">
        <v>0</v>
      </c>
      <c r="P1802" s="14">
        <v>8.7783999999999995</v>
      </c>
      <c r="R1802" s="14">
        <v>2.9765000000000001</v>
      </c>
      <c r="T1802" s="14">
        <v>2.3031999999999999</v>
      </c>
      <c r="V1802" s="17">
        <v>0</v>
      </c>
      <c r="X1802" s="17">
        <v>259412</v>
      </c>
      <c r="Z1802" s="17">
        <v>239720</v>
      </c>
      <c r="AB1802" s="17">
        <v>19692</v>
      </c>
      <c r="AD1802" s="17">
        <v>28724</v>
      </c>
      <c r="AF1802" s="17">
        <v>27308</v>
      </c>
      <c r="AH1802" s="17">
        <v>1416</v>
      </c>
      <c r="AJ1802" s="17">
        <v>0</v>
      </c>
      <c r="AL1802" s="17">
        <v>0</v>
      </c>
      <c r="AN1802" s="17">
        <v>0</v>
      </c>
      <c r="AP1802" s="172">
        <v>0</v>
      </c>
      <c r="AR1802" s="17">
        <v>62895</v>
      </c>
      <c r="AT1802" s="17">
        <v>187207</v>
      </c>
      <c r="AV1802" s="185">
        <v>0</v>
      </c>
      <c r="AW1802" s="1" t="s">
        <v>5655</v>
      </c>
      <c r="AX1802" s="1" t="str">
        <f t="shared" si="28"/>
        <v>No</v>
      </c>
    </row>
    <row r="1803" spans="1:50" x14ac:dyDescent="0.2">
      <c r="A1803" s="1" t="s">
        <v>6208</v>
      </c>
      <c r="B1803" s="1" t="s">
        <v>6209</v>
      </c>
      <c r="C1803" s="1" t="s">
        <v>98</v>
      </c>
      <c r="D1803" s="174">
        <v>5091</v>
      </c>
      <c r="E1803" s="177">
        <v>50091</v>
      </c>
      <c r="F1803" s="1" t="s">
        <v>194</v>
      </c>
      <c r="G1803" s="1" t="s">
        <v>5273</v>
      </c>
      <c r="H1803" s="17">
        <v>74632</v>
      </c>
      <c r="I1803" s="12">
        <v>21</v>
      </c>
      <c r="J1803" s="1" t="s">
        <v>10</v>
      </c>
      <c r="K1803" s="1" t="s">
        <v>8</v>
      </c>
      <c r="L1803" s="4">
        <v>3</v>
      </c>
      <c r="N1803" s="186">
        <v>0</v>
      </c>
      <c r="P1803" s="14">
        <v>9.0915999999999997</v>
      </c>
      <c r="R1803" s="14">
        <v>0</v>
      </c>
      <c r="T1803" s="14">
        <v>2.0573000000000001</v>
      </c>
      <c r="V1803" s="17">
        <v>0</v>
      </c>
      <c r="X1803" s="17">
        <v>0</v>
      </c>
      <c r="Z1803" s="17">
        <v>16974</v>
      </c>
      <c r="AB1803" s="17">
        <v>0</v>
      </c>
      <c r="AD1803" s="17">
        <v>0</v>
      </c>
      <c r="AF1803" s="17">
        <v>1867</v>
      </c>
      <c r="AH1803" s="17">
        <v>0</v>
      </c>
      <c r="AJ1803" s="17">
        <v>0</v>
      </c>
      <c r="AL1803" s="17">
        <v>0</v>
      </c>
      <c r="AN1803" s="17">
        <v>0</v>
      </c>
      <c r="AP1803" s="172">
        <v>0</v>
      </c>
      <c r="AR1803" s="17">
        <v>3841</v>
      </c>
      <c r="AT1803" s="17">
        <v>0</v>
      </c>
      <c r="AV1803" s="185">
        <v>0</v>
      </c>
      <c r="AW1803" s="1" t="s">
        <v>5655</v>
      </c>
      <c r="AX1803" s="1" t="str">
        <f t="shared" si="28"/>
        <v>No</v>
      </c>
    </row>
    <row r="1804" spans="1:50" x14ac:dyDescent="0.2">
      <c r="A1804" s="1" t="s">
        <v>2922</v>
      </c>
      <c r="B1804" s="1" t="s">
        <v>2240</v>
      </c>
      <c r="C1804" s="1" t="s">
        <v>45</v>
      </c>
      <c r="D1804" s="174" t="s">
        <v>2923</v>
      </c>
      <c r="E1804" s="177" t="s">
        <v>2924</v>
      </c>
      <c r="F1804" s="1" t="s">
        <v>194</v>
      </c>
      <c r="G1804" s="1" t="s">
        <v>229</v>
      </c>
      <c r="H1804" s="17">
        <v>0</v>
      </c>
      <c r="I1804" s="12">
        <v>20</v>
      </c>
      <c r="J1804" s="1" t="s">
        <v>10</v>
      </c>
      <c r="K1804" s="1" t="s">
        <v>8</v>
      </c>
      <c r="L1804" s="4">
        <v>20</v>
      </c>
      <c r="N1804" s="186">
        <v>0</v>
      </c>
      <c r="P1804" s="14">
        <v>26.3367</v>
      </c>
      <c r="R1804" s="14">
        <v>0</v>
      </c>
      <c r="T1804" s="14">
        <v>1.5243</v>
      </c>
      <c r="V1804" s="17">
        <v>0</v>
      </c>
      <c r="X1804" s="17">
        <v>0</v>
      </c>
      <c r="Z1804" s="17">
        <v>169793</v>
      </c>
      <c r="AB1804" s="17">
        <v>0</v>
      </c>
      <c r="AD1804" s="17">
        <v>0</v>
      </c>
      <c r="AF1804" s="17">
        <v>6447</v>
      </c>
      <c r="AH1804" s="17">
        <v>0</v>
      </c>
      <c r="AJ1804" s="17">
        <v>0</v>
      </c>
      <c r="AL1804" s="17">
        <v>0</v>
      </c>
      <c r="AN1804" s="17">
        <v>0</v>
      </c>
      <c r="AP1804" s="172">
        <v>0</v>
      </c>
      <c r="AR1804" s="17">
        <v>9827</v>
      </c>
      <c r="AT1804" s="17">
        <v>0</v>
      </c>
      <c r="AV1804" s="185">
        <v>0</v>
      </c>
      <c r="AW1804" s="1" t="s">
        <v>5655</v>
      </c>
      <c r="AX1804" s="1" t="str">
        <f t="shared" si="28"/>
        <v>No</v>
      </c>
    </row>
    <row r="1805" spans="1:50" x14ac:dyDescent="0.2">
      <c r="A1805" s="1" t="s">
        <v>2357</v>
      </c>
      <c r="B1805" s="1" t="s">
        <v>2358</v>
      </c>
      <c r="C1805" s="1" t="s">
        <v>62</v>
      </c>
      <c r="D1805" s="174" t="s">
        <v>2359</v>
      </c>
      <c r="E1805" s="177" t="s">
        <v>2360</v>
      </c>
      <c r="F1805" s="1" t="s">
        <v>196</v>
      </c>
      <c r="G1805" s="1" t="s">
        <v>229</v>
      </c>
      <c r="H1805" s="17">
        <v>0</v>
      </c>
      <c r="I1805" s="12">
        <v>20</v>
      </c>
      <c r="J1805" s="1" t="s">
        <v>10</v>
      </c>
      <c r="K1805" s="1" t="s">
        <v>8</v>
      </c>
      <c r="L1805" s="4">
        <v>20</v>
      </c>
      <c r="N1805" s="186">
        <v>0</v>
      </c>
      <c r="P1805" s="14">
        <v>17.561499999999999</v>
      </c>
      <c r="R1805" s="14">
        <v>0</v>
      </c>
      <c r="T1805" s="14">
        <v>2.0623999999999998</v>
      </c>
      <c r="V1805" s="17">
        <v>0</v>
      </c>
      <c r="X1805" s="17">
        <v>0</v>
      </c>
      <c r="Z1805" s="17">
        <v>833330</v>
      </c>
      <c r="AB1805" s="17">
        <v>0</v>
      </c>
      <c r="AD1805" s="17">
        <v>0</v>
      </c>
      <c r="AF1805" s="17">
        <v>47452</v>
      </c>
      <c r="AH1805" s="17">
        <v>0</v>
      </c>
      <c r="AJ1805" s="17">
        <v>0</v>
      </c>
      <c r="AL1805" s="17">
        <v>0</v>
      </c>
      <c r="AN1805" s="17">
        <v>0</v>
      </c>
      <c r="AP1805" s="172">
        <v>0</v>
      </c>
      <c r="AR1805" s="17">
        <v>97866</v>
      </c>
      <c r="AT1805" s="17">
        <v>0</v>
      </c>
      <c r="AV1805" s="185">
        <v>0</v>
      </c>
      <c r="AW1805" s="1" t="s">
        <v>5655</v>
      </c>
      <c r="AX1805" s="1" t="str">
        <f t="shared" si="28"/>
        <v>No</v>
      </c>
    </row>
    <row r="1806" spans="1:50" x14ac:dyDescent="0.2">
      <c r="A1806" s="1" t="s">
        <v>4801</v>
      </c>
      <c r="B1806" s="1" t="s">
        <v>4802</v>
      </c>
      <c r="C1806" s="1" t="s">
        <v>20</v>
      </c>
      <c r="D1806" s="174" t="s">
        <v>4803</v>
      </c>
      <c r="E1806" s="177" t="s">
        <v>4804</v>
      </c>
      <c r="F1806" s="1" t="s">
        <v>196</v>
      </c>
      <c r="G1806" s="1" t="s">
        <v>229</v>
      </c>
      <c r="H1806" s="17">
        <v>0</v>
      </c>
      <c r="I1806" s="12">
        <v>20</v>
      </c>
      <c r="J1806" s="1" t="s">
        <v>10</v>
      </c>
      <c r="K1806" s="1" t="s">
        <v>8</v>
      </c>
      <c r="L1806" s="4">
        <v>10</v>
      </c>
      <c r="N1806" s="186">
        <v>0</v>
      </c>
      <c r="P1806" s="14">
        <v>15.6145</v>
      </c>
      <c r="R1806" s="14">
        <v>0</v>
      </c>
      <c r="T1806" s="14">
        <v>3.9445999999999999</v>
      </c>
      <c r="V1806" s="17">
        <v>0</v>
      </c>
      <c r="X1806" s="17">
        <v>0</v>
      </c>
      <c r="Z1806" s="17">
        <v>139328</v>
      </c>
      <c r="AB1806" s="17">
        <v>0</v>
      </c>
      <c r="AD1806" s="17">
        <v>0</v>
      </c>
      <c r="AF1806" s="17">
        <v>8923</v>
      </c>
      <c r="AH1806" s="17">
        <v>0</v>
      </c>
      <c r="AJ1806" s="17">
        <v>0</v>
      </c>
      <c r="AL1806" s="17">
        <v>0</v>
      </c>
      <c r="AN1806" s="17">
        <v>0</v>
      </c>
      <c r="AP1806" s="172">
        <v>0</v>
      </c>
      <c r="AR1806" s="17">
        <v>35198</v>
      </c>
      <c r="AT1806" s="17">
        <v>0</v>
      </c>
      <c r="AV1806" s="185">
        <v>0</v>
      </c>
      <c r="AW1806" s="1" t="s">
        <v>5655</v>
      </c>
      <c r="AX1806" s="1" t="str">
        <f t="shared" si="28"/>
        <v>No</v>
      </c>
    </row>
    <row r="1807" spans="1:50" x14ac:dyDescent="0.2">
      <c r="A1807" s="1" t="s">
        <v>2271</v>
      </c>
      <c r="B1807" s="1" t="s">
        <v>3159</v>
      </c>
      <c r="C1807" s="1" t="s">
        <v>77</v>
      </c>
      <c r="D1807" s="174" t="s">
        <v>3160</v>
      </c>
      <c r="E1807" s="177" t="s">
        <v>3161</v>
      </c>
      <c r="F1807" s="1" t="s">
        <v>194</v>
      </c>
      <c r="G1807" s="1" t="s">
        <v>229</v>
      </c>
      <c r="H1807" s="17">
        <v>0</v>
      </c>
      <c r="I1807" s="12">
        <v>20</v>
      </c>
      <c r="J1807" s="1" t="s">
        <v>10</v>
      </c>
      <c r="K1807" s="1" t="s">
        <v>8</v>
      </c>
      <c r="L1807" s="4">
        <v>20</v>
      </c>
      <c r="N1807" s="186">
        <v>0</v>
      </c>
      <c r="P1807" s="14">
        <v>19.2896</v>
      </c>
      <c r="R1807" s="14">
        <v>0</v>
      </c>
      <c r="T1807" s="14">
        <v>0.92889999999999995</v>
      </c>
      <c r="V1807" s="17">
        <v>0</v>
      </c>
      <c r="X1807" s="17">
        <v>0</v>
      </c>
      <c r="Z1807" s="17">
        <v>492810</v>
      </c>
      <c r="AB1807" s="17">
        <v>0</v>
      </c>
      <c r="AD1807" s="17">
        <v>0</v>
      </c>
      <c r="AF1807" s="17">
        <v>25548</v>
      </c>
      <c r="AH1807" s="17">
        <v>0</v>
      </c>
      <c r="AJ1807" s="17">
        <v>0</v>
      </c>
      <c r="AL1807" s="17">
        <v>0</v>
      </c>
      <c r="AN1807" s="17">
        <v>0</v>
      </c>
      <c r="AP1807" s="172">
        <v>0</v>
      </c>
      <c r="AR1807" s="17">
        <v>23732</v>
      </c>
      <c r="AT1807" s="17">
        <v>0</v>
      </c>
      <c r="AV1807" s="185">
        <v>0</v>
      </c>
      <c r="AW1807" s="1" t="s">
        <v>5655</v>
      </c>
      <c r="AX1807" s="1" t="str">
        <f t="shared" si="28"/>
        <v>No</v>
      </c>
    </row>
    <row r="1808" spans="1:50" x14ac:dyDescent="0.2">
      <c r="A1808" s="1" t="s">
        <v>622</v>
      </c>
      <c r="B1808" s="1" t="s">
        <v>623</v>
      </c>
      <c r="C1808" s="1" t="s">
        <v>99</v>
      </c>
      <c r="D1808" s="174">
        <v>3003</v>
      </c>
      <c r="E1808" s="177">
        <v>30003</v>
      </c>
      <c r="F1808" s="1" t="s">
        <v>196</v>
      </c>
      <c r="G1808" s="1" t="s">
        <v>5273</v>
      </c>
      <c r="H1808" s="17">
        <v>67229</v>
      </c>
      <c r="I1808" s="12">
        <v>20</v>
      </c>
      <c r="J1808" s="1" t="s">
        <v>10</v>
      </c>
      <c r="K1808" s="1" t="s">
        <v>8</v>
      </c>
      <c r="L1808" s="4">
        <v>1</v>
      </c>
      <c r="N1808" s="186">
        <v>0</v>
      </c>
      <c r="P1808" s="14">
        <v>12.328200000000001</v>
      </c>
      <c r="R1808" s="14">
        <v>0</v>
      </c>
      <c r="T1808" s="14">
        <v>2.4512</v>
      </c>
      <c r="V1808" s="17">
        <v>0</v>
      </c>
      <c r="X1808" s="17">
        <v>0</v>
      </c>
      <c r="Z1808" s="17">
        <v>33582</v>
      </c>
      <c r="AB1808" s="17">
        <v>0</v>
      </c>
      <c r="AD1808" s="17">
        <v>0</v>
      </c>
      <c r="AF1808" s="17">
        <v>2724</v>
      </c>
      <c r="AH1808" s="17">
        <v>0</v>
      </c>
      <c r="AJ1808" s="17">
        <v>0</v>
      </c>
      <c r="AL1808" s="17">
        <v>0</v>
      </c>
      <c r="AN1808" s="17">
        <v>0</v>
      </c>
      <c r="AP1808" s="172">
        <v>0</v>
      </c>
      <c r="AR1808" s="17">
        <v>6677</v>
      </c>
      <c r="AT1808" s="17">
        <v>0</v>
      </c>
      <c r="AV1808" s="185">
        <v>0</v>
      </c>
      <c r="AW1808" s="1" t="s">
        <v>5655</v>
      </c>
      <c r="AX1808" s="1" t="str">
        <f t="shared" si="28"/>
        <v>No</v>
      </c>
    </row>
    <row r="1809" spans="1:50" x14ac:dyDescent="0.2">
      <c r="A1809" s="1" t="s">
        <v>5461</v>
      </c>
      <c r="B1809" s="1" t="s">
        <v>1439</v>
      </c>
      <c r="C1809" s="1" t="s">
        <v>54</v>
      </c>
      <c r="D1809" s="174" t="s">
        <v>1440</v>
      </c>
      <c r="E1809" s="177" t="s">
        <v>1441</v>
      </c>
      <c r="F1809" s="1" t="s">
        <v>242</v>
      </c>
      <c r="G1809" s="1" t="s">
        <v>229</v>
      </c>
      <c r="H1809" s="17">
        <v>0</v>
      </c>
      <c r="I1809" s="12">
        <v>20</v>
      </c>
      <c r="J1809" s="1" t="s">
        <v>10</v>
      </c>
      <c r="K1809" s="1" t="s">
        <v>8</v>
      </c>
      <c r="L1809" s="4">
        <v>20</v>
      </c>
      <c r="N1809" s="186">
        <v>0</v>
      </c>
      <c r="P1809" s="14">
        <v>17.380099999999999</v>
      </c>
      <c r="R1809" s="14">
        <v>0</v>
      </c>
      <c r="T1809" s="14">
        <v>3.4169</v>
      </c>
      <c r="V1809" s="17">
        <v>0</v>
      </c>
      <c r="X1809" s="17">
        <v>0</v>
      </c>
      <c r="Z1809" s="17">
        <v>335801</v>
      </c>
      <c r="AB1809" s="17">
        <v>0</v>
      </c>
      <c r="AD1809" s="17">
        <v>0</v>
      </c>
      <c r="AF1809" s="17">
        <v>19321</v>
      </c>
      <c r="AH1809" s="17">
        <v>0</v>
      </c>
      <c r="AJ1809" s="17">
        <v>0</v>
      </c>
      <c r="AL1809" s="17">
        <v>0</v>
      </c>
      <c r="AN1809" s="17">
        <v>0</v>
      </c>
      <c r="AP1809" s="172">
        <v>0</v>
      </c>
      <c r="AR1809" s="17">
        <v>66017</v>
      </c>
      <c r="AT1809" s="17">
        <v>0</v>
      </c>
      <c r="AV1809" s="185">
        <v>0</v>
      </c>
      <c r="AW1809" s="1" t="s">
        <v>5655</v>
      </c>
      <c r="AX1809" s="1" t="str">
        <f t="shared" si="28"/>
        <v>No</v>
      </c>
    </row>
    <row r="1810" spans="1:50" x14ac:dyDescent="0.2">
      <c r="A1810" s="1" t="s">
        <v>1187</v>
      </c>
      <c r="B1810" s="1" t="s">
        <v>1188</v>
      </c>
      <c r="C1810" s="1" t="s">
        <v>89</v>
      </c>
      <c r="D1810" s="174">
        <v>6115</v>
      </c>
      <c r="E1810" s="177">
        <v>60115</v>
      </c>
      <c r="F1810" s="1" t="s">
        <v>194</v>
      </c>
      <c r="G1810" s="1" t="s">
        <v>5273</v>
      </c>
      <c r="H1810" s="17">
        <v>5121892</v>
      </c>
      <c r="I1810" s="12">
        <v>20</v>
      </c>
      <c r="J1810" s="1" t="s">
        <v>22</v>
      </c>
      <c r="K1810" s="1" t="s">
        <v>8</v>
      </c>
      <c r="L1810" s="4">
        <v>1</v>
      </c>
      <c r="N1810" s="186">
        <v>0</v>
      </c>
      <c r="P1810" s="14">
        <v>31.8109</v>
      </c>
      <c r="R1810" s="14">
        <v>0</v>
      </c>
      <c r="T1810" s="14">
        <v>5.516</v>
      </c>
      <c r="V1810" s="17">
        <v>0</v>
      </c>
      <c r="X1810" s="17">
        <v>0</v>
      </c>
      <c r="Z1810" s="17">
        <v>29775</v>
      </c>
      <c r="AB1810" s="17">
        <v>0</v>
      </c>
      <c r="AD1810" s="17">
        <v>0</v>
      </c>
      <c r="AF1810" s="17">
        <v>936</v>
      </c>
      <c r="AH1810" s="17">
        <v>0</v>
      </c>
      <c r="AJ1810" s="17">
        <v>0</v>
      </c>
      <c r="AL1810" s="17">
        <v>0</v>
      </c>
      <c r="AN1810" s="17">
        <v>0</v>
      </c>
      <c r="AP1810" s="172">
        <v>0</v>
      </c>
      <c r="AR1810" s="17">
        <v>5163</v>
      </c>
      <c r="AT1810" s="17">
        <v>0</v>
      </c>
      <c r="AV1810" s="185">
        <v>0</v>
      </c>
      <c r="AW1810" s="1" t="s">
        <v>5655</v>
      </c>
      <c r="AX1810" s="1" t="str">
        <f t="shared" si="28"/>
        <v>No</v>
      </c>
    </row>
    <row r="1811" spans="1:50" x14ac:dyDescent="0.2">
      <c r="A1811" s="1" t="s">
        <v>1756</v>
      </c>
      <c r="B1811" s="1" t="s">
        <v>1757</v>
      </c>
      <c r="C1811" s="1" t="s">
        <v>99</v>
      </c>
      <c r="D1811" s="174" t="s">
        <v>1758</v>
      </c>
      <c r="E1811" s="177" t="s">
        <v>1759</v>
      </c>
      <c r="F1811" s="1" t="s">
        <v>196</v>
      </c>
      <c r="G1811" s="1" t="s">
        <v>229</v>
      </c>
      <c r="H1811" s="17">
        <v>0</v>
      </c>
      <c r="I1811" s="12">
        <v>20</v>
      </c>
      <c r="J1811" s="1" t="s">
        <v>11</v>
      </c>
      <c r="K1811" s="1" t="s">
        <v>8</v>
      </c>
      <c r="L1811" s="4">
        <v>9</v>
      </c>
      <c r="N1811" s="186">
        <v>0</v>
      </c>
      <c r="P1811" s="14">
        <v>21.9511</v>
      </c>
      <c r="R1811" s="14">
        <v>0</v>
      </c>
      <c r="T1811" s="14">
        <v>2.8420000000000001</v>
      </c>
      <c r="V1811" s="17">
        <v>0</v>
      </c>
      <c r="X1811" s="17">
        <v>0</v>
      </c>
      <c r="Z1811" s="17">
        <v>597641</v>
      </c>
      <c r="AB1811" s="17">
        <v>0</v>
      </c>
      <c r="AD1811" s="17">
        <v>0</v>
      </c>
      <c r="AF1811" s="17">
        <v>27226</v>
      </c>
      <c r="AH1811" s="17">
        <v>0</v>
      </c>
      <c r="AJ1811" s="17">
        <v>0</v>
      </c>
      <c r="AL1811" s="17">
        <v>0</v>
      </c>
      <c r="AN1811" s="17">
        <v>0</v>
      </c>
      <c r="AP1811" s="172">
        <v>0</v>
      </c>
      <c r="AR1811" s="17">
        <v>77375</v>
      </c>
      <c r="AT1811" s="17">
        <v>0</v>
      </c>
      <c r="AV1811" s="185">
        <v>0</v>
      </c>
      <c r="AW1811" s="1" t="s">
        <v>5655</v>
      </c>
      <c r="AX1811" s="1" t="str">
        <f t="shared" si="28"/>
        <v>No</v>
      </c>
    </row>
    <row r="1812" spans="1:50" x14ac:dyDescent="0.2">
      <c r="A1812" s="1" t="s">
        <v>3400</v>
      </c>
      <c r="B1812" s="1" t="s">
        <v>3401</v>
      </c>
      <c r="C1812" s="1" t="s">
        <v>56</v>
      </c>
      <c r="D1812" s="174" t="s">
        <v>3402</v>
      </c>
      <c r="E1812" s="177" t="s">
        <v>3403</v>
      </c>
      <c r="F1812" s="1" t="s">
        <v>196</v>
      </c>
      <c r="G1812" s="1" t="s">
        <v>229</v>
      </c>
      <c r="H1812" s="17">
        <v>0</v>
      </c>
      <c r="I1812" s="12">
        <v>20</v>
      </c>
      <c r="J1812" s="1" t="s">
        <v>10</v>
      </c>
      <c r="K1812" s="1" t="s">
        <v>8</v>
      </c>
      <c r="L1812" s="4">
        <v>9</v>
      </c>
      <c r="N1812" s="186">
        <v>0</v>
      </c>
      <c r="P1812" s="14">
        <v>11.601599999999999</v>
      </c>
      <c r="R1812" s="14">
        <v>0</v>
      </c>
      <c r="T1812" s="14">
        <v>4.5228999999999999</v>
      </c>
      <c r="V1812" s="17">
        <v>0</v>
      </c>
      <c r="X1812" s="17">
        <v>0</v>
      </c>
      <c r="Z1812" s="17">
        <v>367389</v>
      </c>
      <c r="AB1812" s="17">
        <v>0</v>
      </c>
      <c r="AD1812" s="17">
        <v>0</v>
      </c>
      <c r="AF1812" s="17">
        <v>31667</v>
      </c>
      <c r="AH1812" s="17">
        <v>0</v>
      </c>
      <c r="AJ1812" s="17">
        <v>0</v>
      </c>
      <c r="AL1812" s="17">
        <v>0</v>
      </c>
      <c r="AN1812" s="17">
        <v>0</v>
      </c>
      <c r="AP1812" s="172">
        <v>0</v>
      </c>
      <c r="AR1812" s="17">
        <v>143226</v>
      </c>
      <c r="AT1812" s="17">
        <v>0</v>
      </c>
      <c r="AV1812" s="185">
        <v>0</v>
      </c>
      <c r="AW1812" s="1" t="s">
        <v>5655</v>
      </c>
      <c r="AX1812" s="1" t="str">
        <f t="shared" si="28"/>
        <v>No</v>
      </c>
    </row>
    <row r="1813" spans="1:50" x14ac:dyDescent="0.2">
      <c r="A1813" s="1" t="s">
        <v>3473</v>
      </c>
      <c r="B1813" s="1" t="s">
        <v>3474</v>
      </c>
      <c r="C1813" s="1" t="s">
        <v>79</v>
      </c>
      <c r="D1813" s="174" t="s">
        <v>3475</v>
      </c>
      <c r="E1813" s="177" t="s">
        <v>3476</v>
      </c>
      <c r="F1813" s="1" t="s">
        <v>17</v>
      </c>
      <c r="G1813" s="1" t="s">
        <v>229</v>
      </c>
      <c r="H1813" s="17">
        <v>0</v>
      </c>
      <c r="I1813" s="12">
        <v>20</v>
      </c>
      <c r="J1813" s="1" t="s">
        <v>10</v>
      </c>
      <c r="K1813" s="1" t="s">
        <v>8</v>
      </c>
      <c r="L1813" s="4">
        <v>3</v>
      </c>
      <c r="N1813" s="186">
        <v>0</v>
      </c>
      <c r="P1813" s="14">
        <v>5.2803000000000004</v>
      </c>
      <c r="R1813" s="14">
        <v>0</v>
      </c>
      <c r="T1813" s="14">
        <v>1.3149999999999999</v>
      </c>
      <c r="V1813" s="17">
        <v>0</v>
      </c>
      <c r="X1813" s="17">
        <v>0</v>
      </c>
      <c r="Z1813" s="17">
        <v>37395</v>
      </c>
      <c r="AB1813" s="17">
        <v>0</v>
      </c>
      <c r="AD1813" s="17">
        <v>0</v>
      </c>
      <c r="AF1813" s="17">
        <v>7082</v>
      </c>
      <c r="AH1813" s="17">
        <v>0</v>
      </c>
      <c r="AJ1813" s="17">
        <v>0</v>
      </c>
      <c r="AL1813" s="17">
        <v>0</v>
      </c>
      <c r="AN1813" s="17">
        <v>0</v>
      </c>
      <c r="AP1813" s="172">
        <v>0</v>
      </c>
      <c r="AR1813" s="17">
        <v>9313</v>
      </c>
      <c r="AT1813" s="17">
        <v>0</v>
      </c>
      <c r="AV1813" s="185">
        <v>0</v>
      </c>
      <c r="AW1813" s="1" t="s">
        <v>5655</v>
      </c>
      <c r="AX1813" s="1" t="str">
        <f t="shared" si="28"/>
        <v>No</v>
      </c>
    </row>
    <row r="1814" spans="1:50" x14ac:dyDescent="0.2">
      <c r="A1814" s="1" t="s">
        <v>3335</v>
      </c>
      <c r="B1814" s="1" t="s">
        <v>3336</v>
      </c>
      <c r="C1814" s="1" t="s">
        <v>56</v>
      </c>
      <c r="D1814" s="174" t="s">
        <v>3337</v>
      </c>
      <c r="E1814" s="177" t="s">
        <v>3338</v>
      </c>
      <c r="F1814" s="1" t="s">
        <v>196</v>
      </c>
      <c r="G1814" s="1" t="s">
        <v>229</v>
      </c>
      <c r="H1814" s="17">
        <v>0</v>
      </c>
      <c r="I1814" s="12">
        <v>20</v>
      </c>
      <c r="J1814" s="1" t="s">
        <v>11</v>
      </c>
      <c r="K1814" s="1" t="s">
        <v>8</v>
      </c>
      <c r="L1814" s="4">
        <v>5</v>
      </c>
      <c r="N1814" s="186">
        <v>0</v>
      </c>
      <c r="P1814" s="14">
        <v>10.665900000000001</v>
      </c>
      <c r="R1814" s="14">
        <v>0</v>
      </c>
      <c r="T1814" s="14">
        <v>10.102600000000001</v>
      </c>
      <c r="V1814" s="17">
        <v>0</v>
      </c>
      <c r="X1814" s="17">
        <v>0</v>
      </c>
      <c r="Z1814" s="17">
        <v>32755</v>
      </c>
      <c r="AB1814" s="17">
        <v>0</v>
      </c>
      <c r="AD1814" s="17">
        <v>0</v>
      </c>
      <c r="AF1814" s="17">
        <v>3071</v>
      </c>
      <c r="AH1814" s="17">
        <v>0</v>
      </c>
      <c r="AJ1814" s="17">
        <v>0</v>
      </c>
      <c r="AL1814" s="17">
        <v>0</v>
      </c>
      <c r="AN1814" s="17">
        <v>0</v>
      </c>
      <c r="AP1814" s="172">
        <v>0</v>
      </c>
      <c r="AR1814" s="17">
        <v>31025</v>
      </c>
      <c r="AT1814" s="17">
        <v>0</v>
      </c>
      <c r="AV1814" s="185">
        <v>0</v>
      </c>
      <c r="AW1814" s="1" t="s">
        <v>5655</v>
      </c>
      <c r="AX1814" s="1" t="str">
        <f t="shared" si="28"/>
        <v>No</v>
      </c>
    </row>
    <row r="1815" spans="1:50" x14ac:dyDescent="0.2">
      <c r="A1815" s="1" t="s">
        <v>2057</v>
      </c>
      <c r="B1815" s="1" t="s">
        <v>2058</v>
      </c>
      <c r="C1815" s="1" t="s">
        <v>86</v>
      </c>
      <c r="D1815" s="174" t="s">
        <v>2059</v>
      </c>
      <c r="E1815" s="177" t="s">
        <v>2060</v>
      </c>
      <c r="F1815" s="1" t="s">
        <v>194</v>
      </c>
      <c r="G1815" s="1" t="s">
        <v>229</v>
      </c>
      <c r="H1815" s="17">
        <v>0</v>
      </c>
      <c r="I1815" s="12">
        <v>20</v>
      </c>
      <c r="J1815" s="1" t="s">
        <v>10</v>
      </c>
      <c r="K1815" s="1" t="s">
        <v>8</v>
      </c>
      <c r="L1815" s="4">
        <v>20</v>
      </c>
      <c r="N1815" s="186">
        <v>0</v>
      </c>
      <c r="P1815" s="14">
        <v>13.5938</v>
      </c>
      <c r="R1815" s="14">
        <v>0</v>
      </c>
      <c r="T1815" s="14">
        <v>1.1574</v>
      </c>
      <c r="V1815" s="17">
        <v>0</v>
      </c>
      <c r="X1815" s="17">
        <v>0</v>
      </c>
      <c r="Z1815" s="17">
        <v>729974</v>
      </c>
      <c r="AB1815" s="17">
        <v>0</v>
      </c>
      <c r="AD1815" s="17">
        <v>0</v>
      </c>
      <c r="AF1815" s="17">
        <v>53699</v>
      </c>
      <c r="AH1815" s="17">
        <v>0</v>
      </c>
      <c r="AJ1815" s="17">
        <v>0</v>
      </c>
      <c r="AL1815" s="17">
        <v>0</v>
      </c>
      <c r="AN1815" s="17">
        <v>0</v>
      </c>
      <c r="AP1815" s="172">
        <v>0</v>
      </c>
      <c r="AR1815" s="17">
        <v>62151</v>
      </c>
      <c r="AT1815" s="17">
        <v>0</v>
      </c>
      <c r="AV1815" s="185">
        <v>0</v>
      </c>
      <c r="AW1815" s="1" t="s">
        <v>5655</v>
      </c>
      <c r="AX1815" s="1" t="str">
        <f t="shared" si="28"/>
        <v>No</v>
      </c>
    </row>
    <row r="1816" spans="1:50" x14ac:dyDescent="0.2">
      <c r="A1816" s="1" t="s">
        <v>197</v>
      </c>
      <c r="B1816" s="1" t="s">
        <v>198</v>
      </c>
      <c r="C1816" s="1" t="s">
        <v>1</v>
      </c>
      <c r="D1816" s="174">
        <v>42</v>
      </c>
      <c r="E1816" s="177">
        <v>42</v>
      </c>
      <c r="F1816" s="1" t="s">
        <v>196</v>
      </c>
      <c r="G1816" s="1" t="s">
        <v>5273</v>
      </c>
      <c r="H1816" s="17">
        <v>90733</v>
      </c>
      <c r="I1816" s="12">
        <v>20</v>
      </c>
      <c r="J1816" s="1" t="s">
        <v>11</v>
      </c>
      <c r="K1816" s="1" t="s">
        <v>8</v>
      </c>
      <c r="L1816" s="4">
        <v>6</v>
      </c>
      <c r="N1816" s="186">
        <v>0</v>
      </c>
      <c r="P1816" s="14">
        <v>14.2233</v>
      </c>
      <c r="R1816" s="14">
        <v>0</v>
      </c>
      <c r="T1816" s="14">
        <v>2.3279000000000001</v>
      </c>
      <c r="V1816" s="17">
        <v>0</v>
      </c>
      <c r="X1816" s="17">
        <v>0</v>
      </c>
      <c r="Z1816" s="17">
        <v>203336</v>
      </c>
      <c r="AB1816" s="17">
        <v>0</v>
      </c>
      <c r="AD1816" s="17">
        <v>0</v>
      </c>
      <c r="AF1816" s="17">
        <v>14296</v>
      </c>
      <c r="AH1816" s="17">
        <v>0</v>
      </c>
      <c r="AJ1816" s="17">
        <v>0</v>
      </c>
      <c r="AL1816" s="17">
        <v>0</v>
      </c>
      <c r="AN1816" s="17">
        <v>0</v>
      </c>
      <c r="AP1816" s="172">
        <v>0</v>
      </c>
      <c r="AR1816" s="17">
        <v>33279</v>
      </c>
      <c r="AT1816" s="17">
        <v>0</v>
      </c>
      <c r="AV1816" s="185">
        <v>0</v>
      </c>
      <c r="AW1816" s="1" t="s">
        <v>5655</v>
      </c>
      <c r="AX1816" s="1" t="str">
        <f t="shared" si="28"/>
        <v>No</v>
      </c>
    </row>
    <row r="1817" spans="1:50" x14ac:dyDescent="0.2">
      <c r="A1817" s="1" t="s">
        <v>1187</v>
      </c>
      <c r="B1817" s="1" t="s">
        <v>1188</v>
      </c>
      <c r="C1817" s="1" t="s">
        <v>89</v>
      </c>
      <c r="D1817" s="174">
        <v>6115</v>
      </c>
      <c r="E1817" s="177">
        <v>60115</v>
      </c>
      <c r="F1817" s="1" t="s">
        <v>194</v>
      </c>
      <c r="G1817" s="1" t="s">
        <v>5273</v>
      </c>
      <c r="H1817" s="17">
        <v>5121892</v>
      </c>
      <c r="I1817" s="12">
        <v>20</v>
      </c>
      <c r="J1817" s="1" t="s">
        <v>10</v>
      </c>
      <c r="K1817" s="1" t="s">
        <v>12</v>
      </c>
      <c r="L1817" s="4">
        <v>1</v>
      </c>
      <c r="N1817" s="186">
        <v>0</v>
      </c>
      <c r="P1817" s="14">
        <v>17.514399999999998</v>
      </c>
      <c r="R1817" s="14">
        <v>0</v>
      </c>
      <c r="T1817" s="14">
        <v>3.5798000000000001</v>
      </c>
      <c r="V1817" s="17">
        <v>0</v>
      </c>
      <c r="X1817" s="17">
        <v>0</v>
      </c>
      <c r="Z1817" s="17">
        <v>17672</v>
      </c>
      <c r="AB1817" s="17">
        <v>0</v>
      </c>
      <c r="AD1817" s="17">
        <v>0</v>
      </c>
      <c r="AF1817" s="17">
        <v>1009</v>
      </c>
      <c r="AH1817" s="17">
        <v>0</v>
      </c>
      <c r="AJ1817" s="17">
        <v>0</v>
      </c>
      <c r="AL1817" s="17">
        <v>0</v>
      </c>
      <c r="AN1817" s="17">
        <v>0</v>
      </c>
      <c r="AP1817" s="172">
        <v>0</v>
      </c>
      <c r="AR1817" s="17">
        <v>3612</v>
      </c>
      <c r="AT1817" s="17">
        <v>0</v>
      </c>
      <c r="AV1817" s="185">
        <v>0</v>
      </c>
      <c r="AW1817" s="1" t="s">
        <v>5655</v>
      </c>
      <c r="AX1817" s="1" t="str">
        <f t="shared" si="28"/>
        <v>No</v>
      </c>
    </row>
    <row r="1818" spans="1:50" x14ac:dyDescent="0.2">
      <c r="A1818" s="1" t="s">
        <v>6210</v>
      </c>
      <c r="B1818" s="1" t="s">
        <v>703</v>
      </c>
      <c r="C1818" s="1" t="s">
        <v>87</v>
      </c>
      <c r="D1818" s="174">
        <v>8014</v>
      </c>
      <c r="E1818" s="177">
        <v>80014</v>
      </c>
      <c r="F1818" s="1" t="s">
        <v>194</v>
      </c>
      <c r="G1818" s="1" t="s">
        <v>5273</v>
      </c>
      <c r="H1818" s="17">
        <v>81251</v>
      </c>
      <c r="I1818" s="12">
        <v>20</v>
      </c>
      <c r="J1818" s="1" t="s">
        <v>11</v>
      </c>
      <c r="K1818" s="1" t="s">
        <v>8</v>
      </c>
      <c r="L1818" s="4">
        <v>9</v>
      </c>
      <c r="N1818" s="186">
        <v>0</v>
      </c>
      <c r="P1818" s="14">
        <v>13.7201</v>
      </c>
      <c r="R1818" s="14">
        <v>0</v>
      </c>
      <c r="T1818" s="14">
        <v>17.615500000000001</v>
      </c>
      <c r="V1818" s="17">
        <v>0</v>
      </c>
      <c r="X1818" s="17">
        <v>0</v>
      </c>
      <c r="Z1818" s="17">
        <v>287944</v>
      </c>
      <c r="AB1818" s="17">
        <v>0</v>
      </c>
      <c r="AD1818" s="17">
        <v>0</v>
      </c>
      <c r="AF1818" s="17">
        <v>20987</v>
      </c>
      <c r="AH1818" s="17">
        <v>0</v>
      </c>
      <c r="AJ1818" s="17">
        <v>0</v>
      </c>
      <c r="AL1818" s="17">
        <v>0</v>
      </c>
      <c r="AN1818" s="17">
        <v>0</v>
      </c>
      <c r="AP1818" s="172">
        <v>0</v>
      </c>
      <c r="AR1818" s="17">
        <v>369697</v>
      </c>
      <c r="AT1818" s="17">
        <v>0</v>
      </c>
      <c r="AV1818" s="185">
        <v>0</v>
      </c>
      <c r="AW1818" s="1" t="s">
        <v>5655</v>
      </c>
      <c r="AX1818" s="1" t="str">
        <f t="shared" si="28"/>
        <v>No</v>
      </c>
    </row>
    <row r="1819" spans="1:50" x14ac:dyDescent="0.2">
      <c r="A1819" s="1" t="s">
        <v>1646</v>
      </c>
      <c r="B1819" s="1" t="s">
        <v>269</v>
      </c>
      <c r="C1819" s="1" t="s">
        <v>53</v>
      </c>
      <c r="D1819" s="174" t="s">
        <v>1647</v>
      </c>
      <c r="E1819" s="177" t="s">
        <v>1648</v>
      </c>
      <c r="F1819" s="1" t="s">
        <v>194</v>
      </c>
      <c r="G1819" s="1" t="s">
        <v>229</v>
      </c>
      <c r="H1819" s="17">
        <v>0</v>
      </c>
      <c r="I1819" s="12">
        <v>20</v>
      </c>
      <c r="J1819" s="1" t="s">
        <v>10</v>
      </c>
      <c r="K1819" s="1" t="s">
        <v>8</v>
      </c>
      <c r="L1819" s="4">
        <v>20</v>
      </c>
      <c r="N1819" s="186">
        <v>0</v>
      </c>
      <c r="P1819" s="14">
        <v>28.627400000000002</v>
      </c>
      <c r="R1819" s="14">
        <v>0</v>
      </c>
      <c r="T1819" s="14">
        <v>4.5266000000000002</v>
      </c>
      <c r="V1819" s="17">
        <v>0</v>
      </c>
      <c r="X1819" s="17">
        <v>0</v>
      </c>
      <c r="Z1819" s="17">
        <v>651875</v>
      </c>
      <c r="AB1819" s="17">
        <v>0</v>
      </c>
      <c r="AD1819" s="17">
        <v>0</v>
      </c>
      <c r="AF1819" s="17">
        <v>22771</v>
      </c>
      <c r="AH1819" s="17">
        <v>0</v>
      </c>
      <c r="AJ1819" s="17">
        <v>0</v>
      </c>
      <c r="AL1819" s="17">
        <v>0</v>
      </c>
      <c r="AN1819" s="17">
        <v>0</v>
      </c>
      <c r="AP1819" s="172">
        <v>0</v>
      </c>
      <c r="AR1819" s="17">
        <v>103076</v>
      </c>
      <c r="AT1819" s="17">
        <v>0</v>
      </c>
      <c r="AV1819" s="185">
        <v>0</v>
      </c>
      <c r="AW1819" s="1" t="s">
        <v>5655</v>
      </c>
      <c r="AX1819" s="1" t="str">
        <f t="shared" si="28"/>
        <v>No</v>
      </c>
    </row>
    <row r="1820" spans="1:50" x14ac:dyDescent="0.2">
      <c r="A1820" s="1" t="s">
        <v>383</v>
      </c>
      <c r="B1820" s="1" t="s">
        <v>384</v>
      </c>
      <c r="C1820" s="1" t="s">
        <v>43</v>
      </c>
      <c r="D1820" s="174">
        <v>7011</v>
      </c>
      <c r="E1820" s="177">
        <v>70011</v>
      </c>
      <c r="F1820" s="1" t="s">
        <v>194</v>
      </c>
      <c r="G1820" s="1" t="s">
        <v>5273</v>
      </c>
      <c r="H1820" s="17">
        <v>67818</v>
      </c>
      <c r="I1820" s="12">
        <v>20</v>
      </c>
      <c r="J1820" s="1" t="s">
        <v>11</v>
      </c>
      <c r="K1820" s="1" t="s">
        <v>8</v>
      </c>
      <c r="L1820" s="4">
        <v>11</v>
      </c>
      <c r="N1820" s="186">
        <v>0</v>
      </c>
      <c r="P1820" s="14">
        <v>12.2073</v>
      </c>
      <c r="R1820" s="14">
        <v>0</v>
      </c>
      <c r="T1820" s="14">
        <v>10.6555</v>
      </c>
      <c r="V1820" s="17">
        <v>0</v>
      </c>
      <c r="X1820" s="17">
        <v>0</v>
      </c>
      <c r="Z1820" s="17">
        <v>510742</v>
      </c>
      <c r="AB1820" s="17">
        <v>0</v>
      </c>
      <c r="AD1820" s="17">
        <v>0</v>
      </c>
      <c r="AF1820" s="17">
        <v>41839</v>
      </c>
      <c r="AH1820" s="17">
        <v>0</v>
      </c>
      <c r="AJ1820" s="17">
        <v>0</v>
      </c>
      <c r="AL1820" s="17">
        <v>0</v>
      </c>
      <c r="AN1820" s="17">
        <v>0</v>
      </c>
      <c r="AP1820" s="172">
        <v>0</v>
      </c>
      <c r="AR1820" s="17">
        <v>445817</v>
      </c>
      <c r="AT1820" s="17">
        <v>0</v>
      </c>
      <c r="AV1820" s="185">
        <v>0</v>
      </c>
      <c r="AW1820" s="1" t="s">
        <v>5655</v>
      </c>
      <c r="AX1820" s="1" t="str">
        <f t="shared" si="28"/>
        <v>No</v>
      </c>
    </row>
    <row r="1821" spans="1:50" x14ac:dyDescent="0.2">
      <c r="A1821" s="1" t="s">
        <v>6213</v>
      </c>
      <c r="B1821" s="1" t="s">
        <v>291</v>
      </c>
      <c r="C1821" s="1" t="s">
        <v>55</v>
      </c>
      <c r="D1821" s="174">
        <v>5030</v>
      </c>
      <c r="E1821" s="177">
        <v>50030</v>
      </c>
      <c r="F1821" s="1" t="s">
        <v>194</v>
      </c>
      <c r="G1821" s="1" t="s">
        <v>5273</v>
      </c>
      <c r="H1821" s="17">
        <v>78393</v>
      </c>
      <c r="I1821" s="12">
        <v>20</v>
      </c>
      <c r="J1821" s="1" t="s">
        <v>11</v>
      </c>
      <c r="K1821" s="1" t="s">
        <v>8</v>
      </c>
      <c r="L1821" s="4">
        <v>13</v>
      </c>
      <c r="N1821" s="186">
        <v>0</v>
      </c>
      <c r="P1821" s="14">
        <v>14.842599999999999</v>
      </c>
      <c r="R1821" s="14">
        <v>0</v>
      </c>
      <c r="T1821" s="14">
        <v>14.610799999999999</v>
      </c>
      <c r="V1821" s="17">
        <v>0</v>
      </c>
      <c r="X1821" s="17">
        <v>0</v>
      </c>
      <c r="Z1821" s="17">
        <v>415563</v>
      </c>
      <c r="AB1821" s="17">
        <v>0</v>
      </c>
      <c r="AD1821" s="17">
        <v>0</v>
      </c>
      <c r="AF1821" s="17">
        <v>27998</v>
      </c>
      <c r="AH1821" s="17">
        <v>0</v>
      </c>
      <c r="AJ1821" s="17">
        <v>0</v>
      </c>
      <c r="AL1821" s="17">
        <v>0</v>
      </c>
      <c r="AN1821" s="17">
        <v>0</v>
      </c>
      <c r="AP1821" s="172">
        <v>0</v>
      </c>
      <c r="AR1821" s="17">
        <v>409074</v>
      </c>
      <c r="AT1821" s="17">
        <v>0</v>
      </c>
      <c r="AV1821" s="185">
        <v>0</v>
      </c>
      <c r="AW1821" s="1" t="s">
        <v>5655</v>
      </c>
      <c r="AX1821" s="1" t="str">
        <f t="shared" si="28"/>
        <v>No</v>
      </c>
    </row>
    <row r="1822" spans="1:50" x14ac:dyDescent="0.2">
      <c r="A1822" s="1" t="s">
        <v>1756</v>
      </c>
      <c r="B1822" s="1" t="s">
        <v>1757</v>
      </c>
      <c r="C1822" s="1" t="s">
        <v>99</v>
      </c>
      <c r="D1822" s="174" t="s">
        <v>1758</v>
      </c>
      <c r="E1822" s="177" t="s">
        <v>1759</v>
      </c>
      <c r="F1822" s="1" t="s">
        <v>196</v>
      </c>
      <c r="G1822" s="1" t="s">
        <v>229</v>
      </c>
      <c r="H1822" s="17">
        <v>0</v>
      </c>
      <c r="I1822" s="12">
        <v>20</v>
      </c>
      <c r="J1822" s="1" t="s">
        <v>10</v>
      </c>
      <c r="K1822" s="1" t="s">
        <v>8</v>
      </c>
      <c r="L1822" s="4">
        <v>11</v>
      </c>
      <c r="N1822" s="186">
        <v>0</v>
      </c>
      <c r="P1822" s="14">
        <v>21.950099999999999</v>
      </c>
      <c r="R1822" s="14">
        <v>0</v>
      </c>
      <c r="T1822" s="14">
        <v>1.7750999999999999</v>
      </c>
      <c r="V1822" s="17">
        <v>0</v>
      </c>
      <c r="X1822" s="17">
        <v>0</v>
      </c>
      <c r="Z1822" s="17">
        <v>244107</v>
      </c>
      <c r="AB1822" s="17">
        <v>0</v>
      </c>
      <c r="AD1822" s="17">
        <v>0</v>
      </c>
      <c r="AF1822" s="17">
        <v>11121</v>
      </c>
      <c r="AH1822" s="17">
        <v>0</v>
      </c>
      <c r="AJ1822" s="17">
        <v>0</v>
      </c>
      <c r="AL1822" s="17">
        <v>0</v>
      </c>
      <c r="AN1822" s="17">
        <v>0</v>
      </c>
      <c r="AP1822" s="172">
        <v>0</v>
      </c>
      <c r="AR1822" s="17">
        <v>19741</v>
      </c>
      <c r="AT1822" s="17">
        <v>0</v>
      </c>
      <c r="AV1822" s="185">
        <v>0</v>
      </c>
      <c r="AW1822" s="1" t="s">
        <v>5655</v>
      </c>
      <c r="AX1822" s="1" t="str">
        <f t="shared" si="28"/>
        <v>No</v>
      </c>
    </row>
    <row r="1823" spans="1:50" x14ac:dyDescent="0.2">
      <c r="A1823" s="1" t="s">
        <v>3335</v>
      </c>
      <c r="B1823" s="1" t="s">
        <v>3336</v>
      </c>
      <c r="C1823" s="1" t="s">
        <v>56</v>
      </c>
      <c r="D1823" s="174" t="s">
        <v>3337</v>
      </c>
      <c r="E1823" s="177" t="s">
        <v>3338</v>
      </c>
      <c r="F1823" s="1" t="s">
        <v>196</v>
      </c>
      <c r="G1823" s="1" t="s">
        <v>229</v>
      </c>
      <c r="H1823" s="17">
        <v>0</v>
      </c>
      <c r="I1823" s="12">
        <v>20</v>
      </c>
      <c r="J1823" s="1" t="s">
        <v>10</v>
      </c>
      <c r="K1823" s="1" t="s">
        <v>8</v>
      </c>
      <c r="L1823" s="4">
        <v>15</v>
      </c>
      <c r="N1823" s="186">
        <v>0</v>
      </c>
      <c r="P1823" s="14">
        <v>14.0253</v>
      </c>
      <c r="R1823" s="14">
        <v>0</v>
      </c>
      <c r="T1823" s="14">
        <v>3.8512</v>
      </c>
      <c r="V1823" s="17">
        <v>0</v>
      </c>
      <c r="X1823" s="17">
        <v>0</v>
      </c>
      <c r="Z1823" s="17">
        <v>320225</v>
      </c>
      <c r="AB1823" s="17">
        <v>0</v>
      </c>
      <c r="AD1823" s="17">
        <v>0</v>
      </c>
      <c r="AF1823" s="17">
        <v>22832</v>
      </c>
      <c r="AH1823" s="17">
        <v>0</v>
      </c>
      <c r="AJ1823" s="17">
        <v>0</v>
      </c>
      <c r="AL1823" s="17">
        <v>0</v>
      </c>
      <c r="AN1823" s="17">
        <v>0</v>
      </c>
      <c r="AP1823" s="172">
        <v>0</v>
      </c>
      <c r="AR1823" s="17">
        <v>87930</v>
      </c>
      <c r="AT1823" s="17">
        <v>0</v>
      </c>
      <c r="AV1823" s="185">
        <v>0</v>
      </c>
      <c r="AW1823" s="1" t="s">
        <v>5655</v>
      </c>
      <c r="AX1823" s="1" t="str">
        <f t="shared" si="28"/>
        <v>No</v>
      </c>
    </row>
    <row r="1824" spans="1:50" x14ac:dyDescent="0.2">
      <c r="A1824" s="1" t="s">
        <v>2123</v>
      </c>
      <c r="B1824" s="1" t="s">
        <v>2124</v>
      </c>
      <c r="C1824" s="1" t="s">
        <v>60</v>
      </c>
      <c r="D1824" s="174" t="s">
        <v>2125</v>
      </c>
      <c r="E1824" s="177" t="s">
        <v>2126</v>
      </c>
      <c r="F1824" s="1" t="s">
        <v>17</v>
      </c>
      <c r="G1824" s="1" t="s">
        <v>229</v>
      </c>
      <c r="H1824" s="17">
        <v>0</v>
      </c>
      <c r="I1824" s="12">
        <v>20</v>
      </c>
      <c r="J1824" s="1" t="s">
        <v>10</v>
      </c>
      <c r="K1824" s="1" t="s">
        <v>8</v>
      </c>
      <c r="L1824" s="4">
        <v>20</v>
      </c>
      <c r="N1824" s="186">
        <v>0</v>
      </c>
      <c r="P1824" s="14">
        <v>31.0276</v>
      </c>
      <c r="R1824" s="14">
        <v>0</v>
      </c>
      <c r="T1824" s="14">
        <v>4.7774999999999999</v>
      </c>
      <c r="V1824" s="17">
        <v>0</v>
      </c>
      <c r="X1824" s="17">
        <v>0</v>
      </c>
      <c r="Z1824" s="17">
        <v>260601</v>
      </c>
      <c r="AB1824" s="17">
        <v>0</v>
      </c>
      <c r="AD1824" s="17">
        <v>0</v>
      </c>
      <c r="AF1824" s="17">
        <v>8399</v>
      </c>
      <c r="AH1824" s="17">
        <v>0</v>
      </c>
      <c r="AJ1824" s="17">
        <v>0</v>
      </c>
      <c r="AL1824" s="17">
        <v>0</v>
      </c>
      <c r="AN1824" s="17">
        <v>0</v>
      </c>
      <c r="AP1824" s="172">
        <v>0</v>
      </c>
      <c r="AR1824" s="17">
        <v>40126</v>
      </c>
      <c r="AT1824" s="17">
        <v>0</v>
      </c>
      <c r="AV1824" s="185">
        <v>0</v>
      </c>
      <c r="AW1824" s="1" t="s">
        <v>5655</v>
      </c>
      <c r="AX1824" s="1" t="str">
        <f t="shared" si="28"/>
        <v>No</v>
      </c>
    </row>
    <row r="1825" spans="1:50" x14ac:dyDescent="0.2">
      <c r="A1825" s="1" t="s">
        <v>3428</v>
      </c>
      <c r="B1825" s="1" t="s">
        <v>6211</v>
      </c>
      <c r="C1825" s="1" t="s">
        <v>89</v>
      </c>
      <c r="D1825" s="174" t="s">
        <v>3429</v>
      </c>
      <c r="E1825" s="177" t="s">
        <v>3430</v>
      </c>
      <c r="F1825" s="1" t="s">
        <v>260</v>
      </c>
      <c r="G1825" s="1" t="s">
        <v>229</v>
      </c>
      <c r="H1825" s="17">
        <v>0</v>
      </c>
      <c r="I1825" s="12">
        <v>20</v>
      </c>
      <c r="J1825" s="1" t="s">
        <v>10</v>
      </c>
      <c r="K1825" s="1" t="s">
        <v>8</v>
      </c>
      <c r="L1825" s="4">
        <v>20</v>
      </c>
      <c r="N1825" s="186">
        <v>0</v>
      </c>
      <c r="P1825" s="14">
        <v>20.855</v>
      </c>
      <c r="R1825" s="14">
        <v>0</v>
      </c>
      <c r="T1825" s="14">
        <v>1.5820000000000001</v>
      </c>
      <c r="V1825" s="17">
        <v>0</v>
      </c>
      <c r="X1825" s="17">
        <v>0</v>
      </c>
      <c r="Z1825" s="17">
        <v>456515</v>
      </c>
      <c r="AB1825" s="17">
        <v>0</v>
      </c>
      <c r="AD1825" s="17">
        <v>0</v>
      </c>
      <c r="AF1825" s="17">
        <v>21890</v>
      </c>
      <c r="AH1825" s="17">
        <v>0</v>
      </c>
      <c r="AJ1825" s="17">
        <v>0</v>
      </c>
      <c r="AL1825" s="17">
        <v>0</v>
      </c>
      <c r="AN1825" s="17">
        <v>0</v>
      </c>
      <c r="AP1825" s="172">
        <v>0</v>
      </c>
      <c r="AR1825" s="17">
        <v>34631</v>
      </c>
      <c r="AT1825" s="17">
        <v>0</v>
      </c>
      <c r="AV1825" s="185">
        <v>0</v>
      </c>
      <c r="AW1825" s="1" t="s">
        <v>5655</v>
      </c>
      <c r="AX1825" s="1" t="str">
        <f t="shared" si="28"/>
        <v>No</v>
      </c>
    </row>
    <row r="1826" spans="1:50" x14ac:dyDescent="0.2">
      <c r="A1826" s="1" t="s">
        <v>6212</v>
      </c>
      <c r="B1826" s="1" t="s">
        <v>1200</v>
      </c>
      <c r="C1826" s="1" t="s">
        <v>66</v>
      </c>
      <c r="D1826" s="174">
        <v>2193</v>
      </c>
      <c r="E1826" s="177">
        <v>20193</v>
      </c>
      <c r="F1826" s="1" t="s">
        <v>194</v>
      </c>
      <c r="G1826" s="1" t="s">
        <v>192</v>
      </c>
      <c r="H1826" s="17">
        <v>95259</v>
      </c>
      <c r="I1826" s="12">
        <v>20</v>
      </c>
      <c r="J1826" s="1" t="s">
        <v>10</v>
      </c>
      <c r="K1826" s="1" t="s">
        <v>8</v>
      </c>
      <c r="L1826" s="4">
        <v>20</v>
      </c>
      <c r="N1826" s="186">
        <v>0</v>
      </c>
      <c r="P1826" s="14">
        <v>14.1974</v>
      </c>
      <c r="R1826" s="14">
        <v>6.1752000000000002</v>
      </c>
      <c r="T1826" s="14">
        <v>2.4135</v>
      </c>
      <c r="V1826" s="17">
        <v>0</v>
      </c>
      <c r="X1826" s="17">
        <v>555261</v>
      </c>
      <c r="Z1826" s="17">
        <v>458662</v>
      </c>
      <c r="AB1826" s="17">
        <v>96599</v>
      </c>
      <c r="AC1826" s="12" t="s">
        <v>101</v>
      </c>
      <c r="AD1826" s="17">
        <v>36548</v>
      </c>
      <c r="AF1826" s="17">
        <v>32306</v>
      </c>
      <c r="AH1826" s="17">
        <v>4242</v>
      </c>
      <c r="AI1826" s="12" t="s">
        <v>101</v>
      </c>
      <c r="AJ1826" s="17">
        <v>0</v>
      </c>
      <c r="AL1826" s="17">
        <v>0</v>
      </c>
      <c r="AN1826" s="17">
        <v>0</v>
      </c>
      <c r="AP1826" s="172">
        <v>0</v>
      </c>
      <c r="AR1826" s="17">
        <v>77972</v>
      </c>
      <c r="AT1826" s="17">
        <v>481493</v>
      </c>
      <c r="AV1826" s="185">
        <v>0</v>
      </c>
      <c r="AW1826" s="1" t="s">
        <v>5655</v>
      </c>
      <c r="AX1826" s="1" t="str">
        <f t="shared" si="28"/>
        <v>Yes</v>
      </c>
    </row>
    <row r="1827" spans="1:50" x14ac:dyDescent="0.2">
      <c r="A1827" s="1" t="s">
        <v>4801</v>
      </c>
      <c r="B1827" s="1" t="s">
        <v>4802</v>
      </c>
      <c r="C1827" s="1" t="s">
        <v>20</v>
      </c>
      <c r="D1827" s="174" t="s">
        <v>4803</v>
      </c>
      <c r="E1827" s="177" t="s">
        <v>4804</v>
      </c>
      <c r="F1827" s="1" t="s">
        <v>196</v>
      </c>
      <c r="G1827" s="1" t="s">
        <v>229</v>
      </c>
      <c r="H1827" s="17">
        <v>0</v>
      </c>
      <c r="I1827" s="12">
        <v>20</v>
      </c>
      <c r="J1827" s="1" t="s">
        <v>11</v>
      </c>
      <c r="K1827" s="1" t="s">
        <v>8</v>
      </c>
      <c r="L1827" s="4">
        <v>10</v>
      </c>
      <c r="N1827" s="186">
        <v>0</v>
      </c>
      <c r="P1827" s="14">
        <v>16.6998</v>
      </c>
      <c r="R1827" s="14">
        <v>0</v>
      </c>
      <c r="T1827" s="14">
        <v>5.4264999999999999</v>
      </c>
      <c r="V1827" s="17">
        <v>0</v>
      </c>
      <c r="X1827" s="17">
        <v>0</v>
      </c>
      <c r="Z1827" s="17">
        <v>206577</v>
      </c>
      <c r="AB1827" s="17">
        <v>0</v>
      </c>
      <c r="AD1827" s="17">
        <v>0</v>
      </c>
      <c r="AF1827" s="17">
        <v>12370</v>
      </c>
      <c r="AH1827" s="17">
        <v>0</v>
      </c>
      <c r="AJ1827" s="17">
        <v>0</v>
      </c>
      <c r="AL1827" s="17">
        <v>0</v>
      </c>
      <c r="AN1827" s="17">
        <v>0</v>
      </c>
      <c r="AP1827" s="172">
        <v>0</v>
      </c>
      <c r="AR1827" s="17">
        <v>67126</v>
      </c>
      <c r="AT1827" s="17">
        <v>0</v>
      </c>
      <c r="AV1827" s="185">
        <v>0</v>
      </c>
      <c r="AW1827" s="1" t="s">
        <v>5655</v>
      </c>
      <c r="AX1827" s="1" t="str">
        <f t="shared" si="28"/>
        <v>No</v>
      </c>
    </row>
    <row r="1828" spans="1:50" x14ac:dyDescent="0.2">
      <c r="A1828" s="1" t="s">
        <v>197</v>
      </c>
      <c r="B1828" s="1" t="s">
        <v>198</v>
      </c>
      <c r="C1828" s="1" t="s">
        <v>1</v>
      </c>
      <c r="D1828" s="174">
        <v>42</v>
      </c>
      <c r="E1828" s="177">
        <v>42</v>
      </c>
      <c r="F1828" s="1" t="s">
        <v>196</v>
      </c>
      <c r="G1828" s="1" t="s">
        <v>5273</v>
      </c>
      <c r="H1828" s="17">
        <v>90733</v>
      </c>
      <c r="I1828" s="12">
        <v>20</v>
      </c>
      <c r="J1828" s="1" t="s">
        <v>10</v>
      </c>
      <c r="K1828" s="1" t="s">
        <v>8</v>
      </c>
      <c r="L1828" s="4">
        <v>14</v>
      </c>
      <c r="N1828" s="186">
        <v>0</v>
      </c>
      <c r="P1828" s="14">
        <v>11.013199999999999</v>
      </c>
      <c r="R1828" s="14">
        <v>0</v>
      </c>
      <c r="T1828" s="14">
        <v>1.2758</v>
      </c>
      <c r="V1828" s="17">
        <v>0</v>
      </c>
      <c r="X1828" s="17">
        <v>0</v>
      </c>
      <c r="Z1828" s="17">
        <v>411068</v>
      </c>
      <c r="AB1828" s="17">
        <v>0</v>
      </c>
      <c r="AD1828" s="17">
        <v>0</v>
      </c>
      <c r="AF1828" s="17">
        <v>37325</v>
      </c>
      <c r="AH1828" s="17">
        <v>0</v>
      </c>
      <c r="AJ1828" s="17">
        <v>0</v>
      </c>
      <c r="AL1828" s="17">
        <v>0</v>
      </c>
      <c r="AN1828" s="17">
        <v>0</v>
      </c>
      <c r="AP1828" s="172">
        <v>0</v>
      </c>
      <c r="AR1828" s="17">
        <v>47621</v>
      </c>
      <c r="AT1828" s="17">
        <v>0</v>
      </c>
      <c r="AV1828" s="185">
        <v>0</v>
      </c>
      <c r="AW1828" s="1" t="s">
        <v>5655</v>
      </c>
      <c r="AX1828" s="1" t="str">
        <f t="shared" si="28"/>
        <v>No</v>
      </c>
    </row>
    <row r="1829" spans="1:50" x14ac:dyDescent="0.2">
      <c r="A1829" s="1" t="s">
        <v>622</v>
      </c>
      <c r="B1829" s="1" t="s">
        <v>623</v>
      </c>
      <c r="C1829" s="1" t="s">
        <v>99</v>
      </c>
      <c r="D1829" s="174">
        <v>3003</v>
      </c>
      <c r="E1829" s="177">
        <v>30003</v>
      </c>
      <c r="F1829" s="1" t="s">
        <v>196</v>
      </c>
      <c r="G1829" s="1" t="s">
        <v>5273</v>
      </c>
      <c r="H1829" s="17">
        <v>67229</v>
      </c>
      <c r="I1829" s="12">
        <v>20</v>
      </c>
      <c r="J1829" s="1" t="s">
        <v>11</v>
      </c>
      <c r="K1829" s="1" t="s">
        <v>8</v>
      </c>
      <c r="L1829" s="4">
        <v>19</v>
      </c>
      <c r="N1829" s="186">
        <v>0</v>
      </c>
      <c r="P1829" s="14">
        <v>14.698700000000001</v>
      </c>
      <c r="R1829" s="14">
        <v>0</v>
      </c>
      <c r="T1829" s="14">
        <v>11.2342</v>
      </c>
      <c r="V1829" s="17">
        <v>0</v>
      </c>
      <c r="X1829" s="17">
        <v>0</v>
      </c>
      <c r="Z1829" s="17">
        <v>667058</v>
      </c>
      <c r="AB1829" s="17">
        <v>0</v>
      </c>
      <c r="AD1829" s="17">
        <v>0</v>
      </c>
      <c r="AF1829" s="17">
        <v>45382</v>
      </c>
      <c r="AH1829" s="17">
        <v>0</v>
      </c>
      <c r="AJ1829" s="17">
        <v>0</v>
      </c>
      <c r="AL1829" s="17">
        <v>0</v>
      </c>
      <c r="AN1829" s="17">
        <v>0</v>
      </c>
      <c r="AP1829" s="172">
        <v>0</v>
      </c>
      <c r="AR1829" s="17">
        <v>509830</v>
      </c>
      <c r="AT1829" s="17">
        <v>0</v>
      </c>
      <c r="AV1829" s="185">
        <v>0</v>
      </c>
      <c r="AW1829" s="1" t="s">
        <v>5655</v>
      </c>
      <c r="AX1829" s="1" t="str">
        <f t="shared" si="28"/>
        <v>No</v>
      </c>
    </row>
    <row r="1830" spans="1:50" x14ac:dyDescent="0.2">
      <c r="A1830" s="1" t="s">
        <v>1187</v>
      </c>
      <c r="B1830" s="1" t="s">
        <v>1188</v>
      </c>
      <c r="C1830" s="1" t="s">
        <v>89</v>
      </c>
      <c r="D1830" s="174">
        <v>6115</v>
      </c>
      <c r="E1830" s="177">
        <v>60115</v>
      </c>
      <c r="F1830" s="1" t="s">
        <v>194</v>
      </c>
      <c r="G1830" s="1" t="s">
        <v>5273</v>
      </c>
      <c r="H1830" s="17">
        <v>5121892</v>
      </c>
      <c r="I1830" s="12">
        <v>20</v>
      </c>
      <c r="J1830" s="1" t="s">
        <v>10</v>
      </c>
      <c r="K1830" s="1" t="s">
        <v>8</v>
      </c>
      <c r="L1830" s="4">
        <v>18</v>
      </c>
      <c r="N1830" s="186">
        <v>0</v>
      </c>
      <c r="P1830" s="14">
        <v>21.177800000000001</v>
      </c>
      <c r="R1830" s="14">
        <v>0</v>
      </c>
      <c r="T1830" s="14">
        <v>2.4058000000000002</v>
      </c>
      <c r="V1830" s="17">
        <v>0</v>
      </c>
      <c r="X1830" s="17">
        <v>0</v>
      </c>
      <c r="Z1830" s="17">
        <v>536350</v>
      </c>
      <c r="AB1830" s="17">
        <v>0</v>
      </c>
      <c r="AD1830" s="17">
        <v>0</v>
      </c>
      <c r="AF1830" s="17">
        <v>25326</v>
      </c>
      <c r="AH1830" s="17">
        <v>0</v>
      </c>
      <c r="AJ1830" s="17">
        <v>0</v>
      </c>
      <c r="AL1830" s="17">
        <v>0</v>
      </c>
      <c r="AN1830" s="17">
        <v>0</v>
      </c>
      <c r="AP1830" s="172">
        <v>0</v>
      </c>
      <c r="AR1830" s="17">
        <v>60929</v>
      </c>
      <c r="AT1830" s="17">
        <v>0</v>
      </c>
      <c r="AV1830" s="185">
        <v>0</v>
      </c>
      <c r="AW1830" s="1" t="s">
        <v>5655</v>
      </c>
      <c r="AX1830" s="1" t="str">
        <f t="shared" si="28"/>
        <v>No</v>
      </c>
    </row>
    <row r="1831" spans="1:50" x14ac:dyDescent="0.2">
      <c r="A1831" s="1" t="s">
        <v>6210</v>
      </c>
      <c r="B1831" s="1" t="s">
        <v>703</v>
      </c>
      <c r="C1831" s="1" t="s">
        <v>87</v>
      </c>
      <c r="D1831" s="174">
        <v>8014</v>
      </c>
      <c r="E1831" s="177">
        <v>80014</v>
      </c>
      <c r="F1831" s="1" t="s">
        <v>194</v>
      </c>
      <c r="G1831" s="1" t="s">
        <v>5273</v>
      </c>
      <c r="H1831" s="17">
        <v>81251</v>
      </c>
      <c r="I1831" s="12">
        <v>20</v>
      </c>
      <c r="J1831" s="1" t="s">
        <v>10</v>
      </c>
      <c r="K1831" s="1" t="s">
        <v>8</v>
      </c>
      <c r="L1831" s="4">
        <v>11</v>
      </c>
      <c r="N1831" s="186">
        <v>0</v>
      </c>
      <c r="P1831" s="14">
        <v>12.531000000000001</v>
      </c>
      <c r="R1831" s="14">
        <v>0</v>
      </c>
      <c r="T1831" s="14">
        <v>4.0286999999999997</v>
      </c>
      <c r="V1831" s="17">
        <v>0</v>
      </c>
      <c r="X1831" s="17">
        <v>0</v>
      </c>
      <c r="Z1831" s="17">
        <v>260519</v>
      </c>
      <c r="AB1831" s="17">
        <v>0</v>
      </c>
      <c r="AD1831" s="17">
        <v>0</v>
      </c>
      <c r="AF1831" s="17">
        <v>20790</v>
      </c>
      <c r="AH1831" s="17">
        <v>0</v>
      </c>
      <c r="AJ1831" s="17">
        <v>0</v>
      </c>
      <c r="AL1831" s="17">
        <v>0</v>
      </c>
      <c r="AN1831" s="17">
        <v>0</v>
      </c>
      <c r="AP1831" s="172">
        <v>0</v>
      </c>
      <c r="AR1831" s="17">
        <v>83756</v>
      </c>
      <c r="AT1831" s="17">
        <v>0</v>
      </c>
      <c r="AV1831" s="185">
        <v>0</v>
      </c>
      <c r="AW1831" s="1" t="s">
        <v>5655</v>
      </c>
      <c r="AX1831" s="1" t="str">
        <f t="shared" si="28"/>
        <v>No</v>
      </c>
    </row>
    <row r="1832" spans="1:50" x14ac:dyDescent="0.2">
      <c r="A1832" s="1" t="s">
        <v>6213</v>
      </c>
      <c r="B1832" s="1" t="s">
        <v>291</v>
      </c>
      <c r="C1832" s="1" t="s">
        <v>55</v>
      </c>
      <c r="D1832" s="174">
        <v>5030</v>
      </c>
      <c r="E1832" s="177">
        <v>50030</v>
      </c>
      <c r="F1832" s="1" t="s">
        <v>194</v>
      </c>
      <c r="G1832" s="1" t="s">
        <v>5273</v>
      </c>
      <c r="H1832" s="17">
        <v>78393</v>
      </c>
      <c r="I1832" s="12">
        <v>20</v>
      </c>
      <c r="J1832" s="1" t="s">
        <v>10</v>
      </c>
      <c r="K1832" s="1" t="s">
        <v>8</v>
      </c>
      <c r="L1832" s="4">
        <v>7</v>
      </c>
      <c r="N1832" s="186">
        <v>0</v>
      </c>
      <c r="P1832" s="14">
        <v>10.179500000000001</v>
      </c>
      <c r="R1832" s="14">
        <v>0</v>
      </c>
      <c r="T1832" s="14">
        <v>2.2081</v>
      </c>
      <c r="V1832" s="17">
        <v>0</v>
      </c>
      <c r="X1832" s="17">
        <v>0</v>
      </c>
      <c r="Z1832" s="17">
        <v>116179</v>
      </c>
      <c r="AB1832" s="17">
        <v>0</v>
      </c>
      <c r="AD1832" s="17">
        <v>0</v>
      </c>
      <c r="AF1832" s="17">
        <v>11413</v>
      </c>
      <c r="AH1832" s="17">
        <v>0</v>
      </c>
      <c r="AJ1832" s="17">
        <v>0</v>
      </c>
      <c r="AL1832" s="17">
        <v>0</v>
      </c>
      <c r="AN1832" s="17">
        <v>0</v>
      </c>
      <c r="AP1832" s="172">
        <v>0</v>
      </c>
      <c r="AR1832" s="17">
        <v>25201</v>
      </c>
      <c r="AT1832" s="17">
        <v>0</v>
      </c>
      <c r="AV1832" s="185">
        <v>0</v>
      </c>
      <c r="AW1832" s="1" t="s">
        <v>5655</v>
      </c>
      <c r="AX1832" s="1" t="str">
        <f t="shared" si="28"/>
        <v>No</v>
      </c>
    </row>
    <row r="1833" spans="1:50" x14ac:dyDescent="0.2">
      <c r="A1833" s="1" t="s">
        <v>3266</v>
      </c>
      <c r="B1833" s="1" t="s">
        <v>3267</v>
      </c>
      <c r="C1833" s="1" t="s">
        <v>55</v>
      </c>
      <c r="D1833" s="174" t="s">
        <v>3268</v>
      </c>
      <c r="E1833" s="177" t="s">
        <v>3269</v>
      </c>
      <c r="F1833" s="1" t="s">
        <v>196</v>
      </c>
      <c r="G1833" s="1" t="s">
        <v>229</v>
      </c>
      <c r="H1833" s="17">
        <v>0</v>
      </c>
      <c r="I1833" s="12">
        <v>20</v>
      </c>
      <c r="J1833" s="1" t="s">
        <v>10</v>
      </c>
      <c r="K1833" s="1" t="s">
        <v>8</v>
      </c>
      <c r="L1833" s="4">
        <v>20</v>
      </c>
      <c r="N1833" s="186">
        <v>0</v>
      </c>
      <c r="P1833" s="14">
        <v>11.82</v>
      </c>
      <c r="R1833" s="14">
        <v>0</v>
      </c>
      <c r="T1833" s="14">
        <v>5.4025999999999996</v>
      </c>
      <c r="V1833" s="17">
        <v>0</v>
      </c>
      <c r="X1833" s="17">
        <v>0</v>
      </c>
      <c r="Z1833" s="17">
        <v>395156</v>
      </c>
      <c r="AB1833" s="17">
        <v>0</v>
      </c>
      <c r="AD1833" s="17">
        <v>0</v>
      </c>
      <c r="AF1833" s="17">
        <v>33431</v>
      </c>
      <c r="AH1833" s="17">
        <v>0</v>
      </c>
      <c r="AJ1833" s="17">
        <v>0</v>
      </c>
      <c r="AL1833" s="17">
        <v>0</v>
      </c>
      <c r="AN1833" s="17">
        <v>0</v>
      </c>
      <c r="AP1833" s="172">
        <v>0</v>
      </c>
      <c r="AR1833" s="17">
        <v>180613</v>
      </c>
      <c r="AT1833" s="17">
        <v>0</v>
      </c>
      <c r="AV1833" s="185">
        <v>0</v>
      </c>
      <c r="AW1833" s="1" t="s">
        <v>5655</v>
      </c>
      <c r="AX1833" s="1" t="str">
        <f t="shared" si="28"/>
        <v>No</v>
      </c>
    </row>
    <row r="1834" spans="1:50" x14ac:dyDescent="0.2">
      <c r="A1834" s="1" t="s">
        <v>3400</v>
      </c>
      <c r="B1834" s="1" t="s">
        <v>3401</v>
      </c>
      <c r="C1834" s="1" t="s">
        <v>56</v>
      </c>
      <c r="D1834" s="174" t="s">
        <v>3402</v>
      </c>
      <c r="E1834" s="177" t="s">
        <v>3403</v>
      </c>
      <c r="F1834" s="1" t="s">
        <v>196</v>
      </c>
      <c r="G1834" s="1" t="s">
        <v>229</v>
      </c>
      <c r="H1834" s="17">
        <v>0</v>
      </c>
      <c r="I1834" s="12">
        <v>20</v>
      </c>
      <c r="J1834" s="1" t="s">
        <v>11</v>
      </c>
      <c r="K1834" s="1" t="s">
        <v>8</v>
      </c>
      <c r="L1834" s="4">
        <v>11</v>
      </c>
      <c r="N1834" s="186">
        <v>0</v>
      </c>
      <c r="P1834" s="14">
        <v>14.5243</v>
      </c>
      <c r="R1834" s="14">
        <v>0</v>
      </c>
      <c r="T1834" s="14">
        <v>7.2023999999999999</v>
      </c>
      <c r="V1834" s="17">
        <v>0</v>
      </c>
      <c r="X1834" s="17">
        <v>0</v>
      </c>
      <c r="Z1834" s="17">
        <v>384385</v>
      </c>
      <c r="AB1834" s="17">
        <v>0</v>
      </c>
      <c r="AD1834" s="17">
        <v>0</v>
      </c>
      <c r="AF1834" s="17">
        <v>26465</v>
      </c>
      <c r="AH1834" s="17">
        <v>0</v>
      </c>
      <c r="AJ1834" s="17">
        <v>0</v>
      </c>
      <c r="AL1834" s="17">
        <v>0</v>
      </c>
      <c r="AN1834" s="17">
        <v>0</v>
      </c>
      <c r="AP1834" s="172">
        <v>0</v>
      </c>
      <c r="AR1834" s="17">
        <v>190611</v>
      </c>
      <c r="AT1834" s="17">
        <v>0</v>
      </c>
      <c r="AV1834" s="185">
        <v>0</v>
      </c>
      <c r="AW1834" s="1" t="s">
        <v>5655</v>
      </c>
      <c r="AX1834" s="1" t="str">
        <f t="shared" si="28"/>
        <v>No</v>
      </c>
    </row>
    <row r="1835" spans="1:50" x14ac:dyDescent="0.2">
      <c r="A1835" s="1" t="s">
        <v>383</v>
      </c>
      <c r="B1835" s="1" t="s">
        <v>384</v>
      </c>
      <c r="C1835" s="1" t="s">
        <v>43</v>
      </c>
      <c r="D1835" s="174">
        <v>7011</v>
      </c>
      <c r="E1835" s="177">
        <v>70011</v>
      </c>
      <c r="F1835" s="1" t="s">
        <v>194</v>
      </c>
      <c r="G1835" s="1" t="s">
        <v>5273</v>
      </c>
      <c r="H1835" s="17">
        <v>67818</v>
      </c>
      <c r="I1835" s="12">
        <v>20</v>
      </c>
      <c r="J1835" s="1" t="s">
        <v>10</v>
      </c>
      <c r="K1835" s="1" t="s">
        <v>8</v>
      </c>
      <c r="L1835" s="4">
        <v>9</v>
      </c>
      <c r="N1835" s="186">
        <v>0</v>
      </c>
      <c r="P1835" s="14">
        <v>10.9194</v>
      </c>
      <c r="R1835" s="14">
        <v>0</v>
      </c>
      <c r="T1835" s="14">
        <v>2.5194000000000001</v>
      </c>
      <c r="V1835" s="17">
        <v>0</v>
      </c>
      <c r="X1835" s="17">
        <v>0</v>
      </c>
      <c r="Z1835" s="17">
        <v>276371</v>
      </c>
      <c r="AB1835" s="17">
        <v>0</v>
      </c>
      <c r="AD1835" s="17">
        <v>0</v>
      </c>
      <c r="AF1835" s="17">
        <v>25310</v>
      </c>
      <c r="AH1835" s="17">
        <v>0</v>
      </c>
      <c r="AJ1835" s="17">
        <v>0</v>
      </c>
      <c r="AL1835" s="17">
        <v>0</v>
      </c>
      <c r="AN1835" s="17">
        <v>0</v>
      </c>
      <c r="AP1835" s="172">
        <v>0</v>
      </c>
      <c r="AR1835" s="17">
        <v>63766</v>
      </c>
      <c r="AT1835" s="17">
        <v>0</v>
      </c>
      <c r="AV1835" s="185">
        <v>0</v>
      </c>
      <c r="AW1835" s="1" t="s">
        <v>5655</v>
      </c>
      <c r="AX1835" s="1" t="str">
        <f t="shared" si="28"/>
        <v>No</v>
      </c>
    </row>
    <row r="1836" spans="1:50" x14ac:dyDescent="0.2">
      <c r="A1836" s="1" t="s">
        <v>3473</v>
      </c>
      <c r="B1836" s="1" t="s">
        <v>3474</v>
      </c>
      <c r="C1836" s="1" t="s">
        <v>79</v>
      </c>
      <c r="D1836" s="174" t="s">
        <v>3475</v>
      </c>
      <c r="E1836" s="177" t="s">
        <v>3476</v>
      </c>
      <c r="F1836" s="1" t="s">
        <v>17</v>
      </c>
      <c r="G1836" s="1" t="s">
        <v>229</v>
      </c>
      <c r="H1836" s="17">
        <v>0</v>
      </c>
      <c r="I1836" s="12">
        <v>20</v>
      </c>
      <c r="J1836" s="1" t="s">
        <v>11</v>
      </c>
      <c r="K1836" s="1" t="s">
        <v>8</v>
      </c>
      <c r="L1836" s="4">
        <v>17</v>
      </c>
      <c r="N1836" s="186">
        <v>0</v>
      </c>
      <c r="P1836" s="14">
        <v>16.196000000000002</v>
      </c>
      <c r="R1836" s="14">
        <v>0</v>
      </c>
      <c r="T1836" s="14">
        <v>13.1972</v>
      </c>
      <c r="V1836" s="17">
        <v>0</v>
      </c>
      <c r="X1836" s="17">
        <v>0</v>
      </c>
      <c r="Z1836" s="17">
        <v>645798</v>
      </c>
      <c r="AB1836" s="17">
        <v>0</v>
      </c>
      <c r="AD1836" s="17">
        <v>0</v>
      </c>
      <c r="AF1836" s="17">
        <v>39874</v>
      </c>
      <c r="AH1836" s="17">
        <v>0</v>
      </c>
      <c r="AJ1836" s="17">
        <v>0</v>
      </c>
      <c r="AL1836" s="17">
        <v>0</v>
      </c>
      <c r="AN1836" s="17">
        <v>0</v>
      </c>
      <c r="AP1836" s="172">
        <v>0</v>
      </c>
      <c r="AR1836" s="17">
        <v>526225</v>
      </c>
      <c r="AT1836" s="17">
        <v>0</v>
      </c>
      <c r="AV1836" s="185">
        <v>0</v>
      </c>
      <c r="AW1836" s="1" t="s">
        <v>5655</v>
      </c>
      <c r="AX1836" s="1" t="str">
        <f t="shared" si="28"/>
        <v>No</v>
      </c>
    </row>
    <row r="1837" spans="1:50" x14ac:dyDescent="0.2">
      <c r="A1837" s="1" t="s">
        <v>5483</v>
      </c>
      <c r="B1837" s="1" t="s">
        <v>5602</v>
      </c>
      <c r="C1837" s="1" t="s">
        <v>91</v>
      </c>
      <c r="E1837" s="177">
        <v>30200</v>
      </c>
      <c r="F1837" s="1" t="s">
        <v>194</v>
      </c>
      <c r="G1837" s="1" t="s">
        <v>5273</v>
      </c>
      <c r="H1837" s="17">
        <v>88542</v>
      </c>
      <c r="I1837" s="12">
        <v>20</v>
      </c>
      <c r="J1837" s="1" t="s">
        <v>11</v>
      </c>
      <c r="K1837" s="1" t="s">
        <v>12</v>
      </c>
      <c r="L1837" s="4">
        <v>20</v>
      </c>
      <c r="N1837" s="186">
        <v>0</v>
      </c>
      <c r="P1837" s="14">
        <v>10.9085</v>
      </c>
      <c r="R1837" s="14">
        <v>0</v>
      </c>
      <c r="T1837" s="14">
        <v>10.469099999999999</v>
      </c>
      <c r="V1837" s="17">
        <v>0</v>
      </c>
      <c r="X1837" s="17">
        <v>0</v>
      </c>
      <c r="Z1837" s="17">
        <v>342734</v>
      </c>
      <c r="AB1837" s="17">
        <v>0</v>
      </c>
      <c r="AD1837" s="17">
        <v>0</v>
      </c>
      <c r="AF1837" s="17">
        <v>31419</v>
      </c>
      <c r="AH1837" s="17">
        <v>0</v>
      </c>
      <c r="AJ1837" s="17">
        <v>0</v>
      </c>
      <c r="AL1837" s="17">
        <v>0</v>
      </c>
      <c r="AN1837" s="17">
        <v>0</v>
      </c>
      <c r="AP1837" s="172">
        <v>0</v>
      </c>
      <c r="AR1837" s="17">
        <v>328929</v>
      </c>
      <c r="AT1837" s="17">
        <v>0</v>
      </c>
      <c r="AV1837" s="185">
        <v>0</v>
      </c>
      <c r="AW1837" s="1" t="s">
        <v>5655</v>
      </c>
      <c r="AX1837" s="1" t="str">
        <f t="shared" si="28"/>
        <v>No</v>
      </c>
    </row>
    <row r="1838" spans="1:50" x14ac:dyDescent="0.2">
      <c r="A1838" s="1" t="s">
        <v>288</v>
      </c>
      <c r="B1838" s="1" t="s">
        <v>289</v>
      </c>
      <c r="C1838" s="1" t="s">
        <v>40</v>
      </c>
      <c r="D1838" s="174">
        <v>4023</v>
      </c>
      <c r="E1838" s="177">
        <v>40023</v>
      </c>
      <c r="F1838" s="1" t="s">
        <v>194</v>
      </c>
      <c r="G1838" s="1" t="s">
        <v>192</v>
      </c>
      <c r="H1838" s="17">
        <v>386787</v>
      </c>
      <c r="I1838" s="12">
        <v>19</v>
      </c>
      <c r="J1838" s="1" t="s">
        <v>10</v>
      </c>
      <c r="K1838" s="1" t="s">
        <v>12</v>
      </c>
      <c r="L1838" s="4">
        <v>7</v>
      </c>
      <c r="N1838" s="186">
        <v>0</v>
      </c>
      <c r="P1838" s="14">
        <v>11.343999999999999</v>
      </c>
      <c r="R1838" s="14">
        <v>5.5879000000000003</v>
      </c>
      <c r="T1838" s="14">
        <v>1.6062000000000001</v>
      </c>
      <c r="V1838" s="17">
        <v>0</v>
      </c>
      <c r="X1838" s="17">
        <v>228071</v>
      </c>
      <c r="Z1838" s="17">
        <v>205428</v>
      </c>
      <c r="AB1838" s="17">
        <v>22643</v>
      </c>
      <c r="AD1838" s="17">
        <v>19854</v>
      </c>
      <c r="AF1838" s="17">
        <v>18109</v>
      </c>
      <c r="AH1838" s="17">
        <v>1745</v>
      </c>
      <c r="AJ1838" s="17">
        <v>0</v>
      </c>
      <c r="AL1838" s="17">
        <v>0</v>
      </c>
      <c r="AN1838" s="17">
        <v>0</v>
      </c>
      <c r="AP1838" s="172">
        <v>0</v>
      </c>
      <c r="AR1838" s="17">
        <v>29087</v>
      </c>
      <c r="AT1838" s="17">
        <v>162535</v>
      </c>
      <c r="AV1838" s="185">
        <v>0</v>
      </c>
      <c r="AW1838" s="1" t="s">
        <v>5655</v>
      </c>
      <c r="AX1838" s="1" t="str">
        <f t="shared" si="28"/>
        <v>No</v>
      </c>
    </row>
    <row r="1839" spans="1:50" x14ac:dyDescent="0.2">
      <c r="A1839" s="1" t="s">
        <v>3180</v>
      </c>
      <c r="B1839" s="1" t="s">
        <v>3181</v>
      </c>
      <c r="C1839" s="1" t="s">
        <v>77</v>
      </c>
      <c r="D1839" s="174" t="s">
        <v>3182</v>
      </c>
      <c r="E1839" s="177" t="s">
        <v>3183</v>
      </c>
      <c r="F1839" s="1" t="s">
        <v>194</v>
      </c>
      <c r="G1839" s="1" t="s">
        <v>229</v>
      </c>
      <c r="H1839" s="17">
        <v>0</v>
      </c>
      <c r="I1839" s="12">
        <v>19</v>
      </c>
      <c r="J1839" s="1" t="s">
        <v>11</v>
      </c>
      <c r="K1839" s="1" t="s">
        <v>8</v>
      </c>
      <c r="L1839" s="4">
        <v>4</v>
      </c>
      <c r="N1839" s="186">
        <v>0</v>
      </c>
      <c r="P1839" s="14">
        <v>13.5229</v>
      </c>
      <c r="R1839" s="14">
        <v>0</v>
      </c>
      <c r="T1839" s="14">
        <v>3.5838000000000001</v>
      </c>
      <c r="V1839" s="17">
        <v>0</v>
      </c>
      <c r="X1839" s="17">
        <v>0</v>
      </c>
      <c r="Z1839" s="17">
        <v>200490</v>
      </c>
      <c r="AB1839" s="17">
        <v>0</v>
      </c>
      <c r="AD1839" s="17">
        <v>0</v>
      </c>
      <c r="AF1839" s="17">
        <v>14826</v>
      </c>
      <c r="AH1839" s="17">
        <v>0</v>
      </c>
      <c r="AJ1839" s="17">
        <v>0</v>
      </c>
      <c r="AL1839" s="17">
        <v>0</v>
      </c>
      <c r="AN1839" s="17">
        <v>0</v>
      </c>
      <c r="AP1839" s="172">
        <v>0</v>
      </c>
      <c r="AR1839" s="17">
        <v>53134</v>
      </c>
      <c r="AT1839" s="17">
        <v>0</v>
      </c>
      <c r="AV1839" s="185">
        <v>0</v>
      </c>
      <c r="AW1839" s="1" t="s">
        <v>5655</v>
      </c>
      <c r="AX1839" s="1" t="str">
        <f t="shared" si="28"/>
        <v>No</v>
      </c>
    </row>
    <row r="1840" spans="1:50" x14ac:dyDescent="0.2">
      <c r="A1840" s="1" t="s">
        <v>4953</v>
      </c>
      <c r="B1840" s="1" t="s">
        <v>4954</v>
      </c>
      <c r="C1840" s="1" t="s">
        <v>94</v>
      </c>
      <c r="D1840" s="174" t="s">
        <v>4955</v>
      </c>
      <c r="E1840" s="177" t="s">
        <v>4956</v>
      </c>
      <c r="F1840" s="1" t="s">
        <v>194</v>
      </c>
      <c r="G1840" s="1" t="s">
        <v>229</v>
      </c>
      <c r="H1840" s="17">
        <v>0</v>
      </c>
      <c r="I1840" s="12">
        <v>19</v>
      </c>
      <c r="J1840" s="1" t="s">
        <v>11</v>
      </c>
      <c r="K1840" s="1" t="s">
        <v>8</v>
      </c>
      <c r="L1840" s="4">
        <v>16</v>
      </c>
      <c r="N1840" s="186">
        <v>0</v>
      </c>
      <c r="P1840" s="14">
        <v>12.6281</v>
      </c>
      <c r="R1840" s="14">
        <v>0</v>
      </c>
      <c r="T1840" s="14">
        <v>45.016100000000002</v>
      </c>
      <c r="V1840" s="17">
        <v>0</v>
      </c>
      <c r="X1840" s="17">
        <v>0</v>
      </c>
      <c r="Z1840" s="17">
        <v>382063</v>
      </c>
      <c r="AB1840" s="17">
        <v>0</v>
      </c>
      <c r="AD1840" s="17">
        <v>0</v>
      </c>
      <c r="AF1840" s="17">
        <v>30255</v>
      </c>
      <c r="AH1840" s="17">
        <v>0</v>
      </c>
      <c r="AJ1840" s="17">
        <v>0</v>
      </c>
      <c r="AL1840" s="17">
        <v>0</v>
      </c>
      <c r="AN1840" s="17">
        <v>0</v>
      </c>
      <c r="AP1840" s="172">
        <v>0</v>
      </c>
      <c r="AR1840" s="17">
        <v>1361962</v>
      </c>
      <c r="AT1840" s="17">
        <v>0</v>
      </c>
      <c r="AV1840" s="185">
        <v>0</v>
      </c>
      <c r="AW1840" s="1" t="s">
        <v>5655</v>
      </c>
      <c r="AX1840" s="1" t="str">
        <f t="shared" si="28"/>
        <v>No</v>
      </c>
    </row>
    <row r="1841" spans="1:50" x14ac:dyDescent="0.2">
      <c r="A1841" s="1" t="s">
        <v>331</v>
      </c>
      <c r="B1841" s="1" t="s">
        <v>332</v>
      </c>
      <c r="C1841" s="1" t="s">
        <v>52</v>
      </c>
      <c r="D1841" s="174">
        <v>1053</v>
      </c>
      <c r="E1841" s="177">
        <v>10053</v>
      </c>
      <c r="F1841" s="1" t="s">
        <v>196</v>
      </c>
      <c r="G1841" s="1" t="s">
        <v>192</v>
      </c>
      <c r="H1841" s="17">
        <v>4181019</v>
      </c>
      <c r="I1841" s="12">
        <v>19</v>
      </c>
      <c r="J1841" s="1" t="s">
        <v>10</v>
      </c>
      <c r="K1841" s="1" t="s">
        <v>12</v>
      </c>
      <c r="L1841" s="4">
        <v>8</v>
      </c>
      <c r="N1841" s="186">
        <v>0</v>
      </c>
      <c r="P1841" s="14">
        <v>12.5883</v>
      </c>
      <c r="R1841" s="14">
        <v>4.6109999999999998</v>
      </c>
      <c r="T1841" s="14">
        <v>3.1438999999999999</v>
      </c>
      <c r="V1841" s="17">
        <v>0</v>
      </c>
      <c r="X1841" s="17">
        <v>138560</v>
      </c>
      <c r="Z1841" s="17">
        <v>111570</v>
      </c>
      <c r="AB1841" s="17">
        <v>26990</v>
      </c>
      <c r="AD1841" s="17">
        <v>11977</v>
      </c>
      <c r="AF1841" s="17">
        <v>8863</v>
      </c>
      <c r="AH1841" s="17">
        <v>3114</v>
      </c>
      <c r="AJ1841" s="17">
        <v>0</v>
      </c>
      <c r="AL1841" s="17">
        <v>0</v>
      </c>
      <c r="AN1841" s="17">
        <v>0</v>
      </c>
      <c r="AP1841" s="172">
        <v>0</v>
      </c>
      <c r="AR1841" s="17">
        <v>27864</v>
      </c>
      <c r="AT1841" s="17">
        <v>128480</v>
      </c>
      <c r="AV1841" s="185">
        <v>0</v>
      </c>
      <c r="AW1841" s="1" t="s">
        <v>5655</v>
      </c>
      <c r="AX1841" s="1" t="str">
        <f t="shared" si="28"/>
        <v>No</v>
      </c>
    </row>
    <row r="1842" spans="1:50" x14ac:dyDescent="0.2">
      <c r="A1842" s="1" t="s">
        <v>1044</v>
      </c>
      <c r="B1842" s="1" t="s">
        <v>1045</v>
      </c>
      <c r="C1842" s="1" t="s">
        <v>61</v>
      </c>
      <c r="D1842" s="174" t="s">
        <v>1046</v>
      </c>
      <c r="E1842" s="177">
        <v>88134</v>
      </c>
      <c r="F1842" s="1" t="s">
        <v>138</v>
      </c>
      <c r="G1842" s="1" t="s">
        <v>5273</v>
      </c>
      <c r="H1842" s="17">
        <v>0</v>
      </c>
      <c r="I1842" s="12">
        <v>19</v>
      </c>
      <c r="J1842" s="1" t="s">
        <v>10</v>
      </c>
      <c r="K1842" s="1" t="s">
        <v>8</v>
      </c>
      <c r="L1842" s="4">
        <v>17</v>
      </c>
      <c r="N1842" s="186">
        <v>0</v>
      </c>
      <c r="P1842" s="14">
        <v>18.844100000000001</v>
      </c>
      <c r="R1842" s="14">
        <v>0</v>
      </c>
      <c r="T1842" s="14">
        <v>1.6449</v>
      </c>
      <c r="V1842" s="17">
        <v>0</v>
      </c>
      <c r="X1842" s="17">
        <v>0</v>
      </c>
      <c r="Z1842" s="17">
        <v>502685</v>
      </c>
      <c r="AB1842" s="17">
        <v>0</v>
      </c>
      <c r="AD1842" s="17">
        <v>0</v>
      </c>
      <c r="AF1842" s="17">
        <v>26676</v>
      </c>
      <c r="AH1842" s="17">
        <v>0</v>
      </c>
      <c r="AJ1842" s="17">
        <v>0</v>
      </c>
      <c r="AL1842" s="17">
        <v>0</v>
      </c>
      <c r="AN1842" s="17">
        <v>0</v>
      </c>
      <c r="AP1842" s="172">
        <v>0</v>
      </c>
      <c r="AR1842" s="17">
        <v>43880</v>
      </c>
      <c r="AT1842" s="17">
        <v>0</v>
      </c>
      <c r="AV1842" s="185">
        <v>0</v>
      </c>
      <c r="AW1842" s="1" t="s">
        <v>5655</v>
      </c>
      <c r="AX1842" s="1" t="str">
        <f t="shared" si="28"/>
        <v>No</v>
      </c>
    </row>
    <row r="1843" spans="1:50" x14ac:dyDescent="0.2">
      <c r="A1843" s="1" t="s">
        <v>2311</v>
      </c>
      <c r="B1843" s="1" t="s">
        <v>2312</v>
      </c>
      <c r="C1843" s="1" t="s">
        <v>50</v>
      </c>
      <c r="D1843" s="174" t="s">
        <v>2313</v>
      </c>
      <c r="E1843" s="177" t="s">
        <v>2314</v>
      </c>
      <c r="F1843" s="1" t="s">
        <v>242</v>
      </c>
      <c r="G1843" s="1" t="s">
        <v>229</v>
      </c>
      <c r="H1843" s="17">
        <v>0</v>
      </c>
      <c r="I1843" s="12">
        <v>19</v>
      </c>
      <c r="J1843" s="1" t="s">
        <v>10</v>
      </c>
      <c r="K1843" s="1" t="s">
        <v>8</v>
      </c>
      <c r="L1843" s="4">
        <v>19</v>
      </c>
      <c r="N1843" s="186">
        <v>0</v>
      </c>
      <c r="P1843" s="14">
        <v>21.637899999999998</v>
      </c>
      <c r="R1843" s="14">
        <v>0</v>
      </c>
      <c r="T1843" s="14">
        <v>2.2667999999999999</v>
      </c>
      <c r="V1843" s="17">
        <v>0</v>
      </c>
      <c r="X1843" s="17">
        <v>0</v>
      </c>
      <c r="Z1843" s="17">
        <v>544842</v>
      </c>
      <c r="AB1843" s="17">
        <v>0</v>
      </c>
      <c r="AD1843" s="17">
        <v>0</v>
      </c>
      <c r="AF1843" s="17">
        <v>25180</v>
      </c>
      <c r="AH1843" s="17">
        <v>0</v>
      </c>
      <c r="AJ1843" s="17">
        <v>0</v>
      </c>
      <c r="AL1843" s="17">
        <v>0</v>
      </c>
      <c r="AN1843" s="17">
        <v>0</v>
      </c>
      <c r="AP1843" s="172">
        <v>0</v>
      </c>
      <c r="AR1843" s="17">
        <v>57077</v>
      </c>
      <c r="AT1843" s="17">
        <v>0</v>
      </c>
      <c r="AV1843" s="185">
        <v>0</v>
      </c>
      <c r="AW1843" s="1" t="s">
        <v>5655</v>
      </c>
      <c r="AX1843" s="1" t="str">
        <f t="shared" si="28"/>
        <v>No</v>
      </c>
    </row>
    <row r="1844" spans="1:50" x14ac:dyDescent="0.2">
      <c r="A1844" s="1" t="s">
        <v>3113</v>
      </c>
      <c r="B1844" s="1" t="s">
        <v>283</v>
      </c>
      <c r="C1844" s="1" t="s">
        <v>77</v>
      </c>
      <c r="D1844" s="174" t="s">
        <v>3114</v>
      </c>
      <c r="E1844" s="177" t="s">
        <v>3115</v>
      </c>
      <c r="F1844" s="1" t="s">
        <v>194</v>
      </c>
      <c r="G1844" s="1" t="s">
        <v>229</v>
      </c>
      <c r="H1844" s="17">
        <v>0</v>
      </c>
      <c r="I1844" s="12">
        <v>19</v>
      </c>
      <c r="J1844" s="1" t="s">
        <v>10</v>
      </c>
      <c r="K1844" s="1" t="s">
        <v>8</v>
      </c>
      <c r="L1844" s="4">
        <v>14</v>
      </c>
      <c r="N1844" s="186">
        <v>0</v>
      </c>
      <c r="P1844" s="14">
        <v>18.865600000000001</v>
      </c>
      <c r="R1844" s="14">
        <v>0</v>
      </c>
      <c r="T1844" s="14">
        <v>4.2095000000000002</v>
      </c>
      <c r="V1844" s="17">
        <v>0</v>
      </c>
      <c r="X1844" s="17">
        <v>0</v>
      </c>
      <c r="Z1844" s="17">
        <v>402667</v>
      </c>
      <c r="AB1844" s="17">
        <v>0</v>
      </c>
      <c r="AD1844" s="17">
        <v>0</v>
      </c>
      <c r="AF1844" s="17">
        <v>21344</v>
      </c>
      <c r="AH1844" s="17">
        <v>0</v>
      </c>
      <c r="AJ1844" s="17">
        <v>0</v>
      </c>
      <c r="AL1844" s="17">
        <v>0</v>
      </c>
      <c r="AN1844" s="17">
        <v>0</v>
      </c>
      <c r="AP1844" s="172">
        <v>0</v>
      </c>
      <c r="AR1844" s="17">
        <v>89847</v>
      </c>
      <c r="AT1844" s="17">
        <v>0</v>
      </c>
      <c r="AV1844" s="185">
        <v>0</v>
      </c>
      <c r="AW1844" s="1" t="s">
        <v>5655</v>
      </c>
      <c r="AX1844" s="1" t="str">
        <f t="shared" si="28"/>
        <v>No</v>
      </c>
    </row>
    <row r="1845" spans="1:50" x14ac:dyDescent="0.2">
      <c r="A1845" s="1" t="s">
        <v>4405</v>
      </c>
      <c r="B1845" s="1" t="s">
        <v>4406</v>
      </c>
      <c r="C1845" s="1" t="s">
        <v>87</v>
      </c>
      <c r="D1845" s="174" t="s">
        <v>4407</v>
      </c>
      <c r="E1845" s="177" t="s">
        <v>4408</v>
      </c>
      <c r="F1845" s="1" t="s">
        <v>242</v>
      </c>
      <c r="G1845" s="1" t="s">
        <v>229</v>
      </c>
      <c r="H1845" s="17">
        <v>0</v>
      </c>
      <c r="I1845" s="12">
        <v>19</v>
      </c>
      <c r="J1845" s="1" t="s">
        <v>10</v>
      </c>
      <c r="K1845" s="1" t="s">
        <v>8</v>
      </c>
      <c r="L1845" s="4">
        <v>19</v>
      </c>
      <c r="N1845" s="186">
        <v>0</v>
      </c>
      <c r="P1845" s="14">
        <v>12.355399999999999</v>
      </c>
      <c r="R1845" s="14">
        <v>0</v>
      </c>
      <c r="T1845" s="14">
        <v>4.3880999999999997</v>
      </c>
      <c r="V1845" s="17">
        <v>0</v>
      </c>
      <c r="X1845" s="17">
        <v>0</v>
      </c>
      <c r="Z1845" s="17">
        <v>245218</v>
      </c>
      <c r="AB1845" s="17">
        <v>0</v>
      </c>
      <c r="AD1845" s="17">
        <v>0</v>
      </c>
      <c r="AF1845" s="17">
        <v>19847</v>
      </c>
      <c r="AH1845" s="17">
        <v>0</v>
      </c>
      <c r="AJ1845" s="17">
        <v>0</v>
      </c>
      <c r="AL1845" s="17">
        <v>0</v>
      </c>
      <c r="AN1845" s="17">
        <v>0</v>
      </c>
      <c r="AP1845" s="172">
        <v>0</v>
      </c>
      <c r="AR1845" s="17">
        <v>87090</v>
      </c>
      <c r="AT1845" s="17">
        <v>0</v>
      </c>
      <c r="AV1845" s="185">
        <v>0</v>
      </c>
      <c r="AW1845" s="1" t="s">
        <v>5655</v>
      </c>
      <c r="AX1845" s="1" t="str">
        <f t="shared" si="28"/>
        <v>No</v>
      </c>
    </row>
    <row r="1846" spans="1:50" x14ac:dyDescent="0.2">
      <c r="A1846" s="1" t="s">
        <v>5544</v>
      </c>
      <c r="B1846" s="1" t="s">
        <v>4424</v>
      </c>
      <c r="C1846" s="1" t="s">
        <v>31</v>
      </c>
      <c r="D1846" s="174" t="s">
        <v>4425</v>
      </c>
      <c r="E1846" s="177" t="s">
        <v>4426</v>
      </c>
      <c r="F1846" s="1" t="s">
        <v>194</v>
      </c>
      <c r="G1846" s="1" t="s">
        <v>229</v>
      </c>
      <c r="H1846" s="17">
        <v>0</v>
      </c>
      <c r="I1846" s="12">
        <v>19</v>
      </c>
      <c r="J1846" s="1" t="s">
        <v>10</v>
      </c>
      <c r="K1846" s="1" t="s">
        <v>8</v>
      </c>
      <c r="L1846" s="4">
        <v>3</v>
      </c>
      <c r="N1846" s="186">
        <v>0</v>
      </c>
      <c r="P1846" s="14">
        <v>10.8956</v>
      </c>
      <c r="R1846" s="14">
        <v>0</v>
      </c>
      <c r="T1846" s="14">
        <v>1.1151</v>
      </c>
      <c r="V1846" s="17">
        <v>0</v>
      </c>
      <c r="X1846" s="17">
        <v>0</v>
      </c>
      <c r="Z1846" s="17">
        <v>74199</v>
      </c>
      <c r="AB1846" s="17">
        <v>0</v>
      </c>
      <c r="AD1846" s="17">
        <v>0</v>
      </c>
      <c r="AF1846" s="17">
        <v>6810</v>
      </c>
      <c r="AH1846" s="17">
        <v>0</v>
      </c>
      <c r="AJ1846" s="17">
        <v>0</v>
      </c>
      <c r="AL1846" s="17">
        <v>0</v>
      </c>
      <c r="AN1846" s="17">
        <v>0</v>
      </c>
      <c r="AP1846" s="172">
        <v>0</v>
      </c>
      <c r="AR1846" s="17">
        <v>7594</v>
      </c>
      <c r="AT1846" s="17">
        <v>0</v>
      </c>
      <c r="AV1846" s="185">
        <v>0</v>
      </c>
      <c r="AW1846" s="1" t="s">
        <v>5655</v>
      </c>
      <c r="AX1846" s="1" t="str">
        <f t="shared" si="28"/>
        <v>No</v>
      </c>
    </row>
    <row r="1847" spans="1:50" x14ac:dyDescent="0.2">
      <c r="A1847" s="1" t="s">
        <v>6220</v>
      </c>
      <c r="B1847" s="1" t="s">
        <v>388</v>
      </c>
      <c r="C1847" s="1" t="s">
        <v>18</v>
      </c>
      <c r="D1847" s="174">
        <v>9034</v>
      </c>
      <c r="E1847" s="177">
        <v>90034</v>
      </c>
      <c r="F1847" s="1" t="s">
        <v>194</v>
      </c>
      <c r="G1847" s="1" t="s">
        <v>192</v>
      </c>
      <c r="H1847" s="17">
        <v>3629114</v>
      </c>
      <c r="I1847" s="12">
        <v>19</v>
      </c>
      <c r="J1847" s="1" t="s">
        <v>11</v>
      </c>
      <c r="K1847" s="1" t="s">
        <v>8</v>
      </c>
      <c r="L1847" s="4">
        <v>4</v>
      </c>
      <c r="N1847" s="186">
        <v>0</v>
      </c>
      <c r="P1847" s="14">
        <v>11.0937</v>
      </c>
      <c r="R1847" s="14">
        <v>1.91</v>
      </c>
      <c r="T1847" s="14">
        <v>11.5321</v>
      </c>
      <c r="V1847" s="17">
        <v>136080</v>
      </c>
      <c r="X1847" s="17">
        <v>102285</v>
      </c>
      <c r="Z1847" s="17">
        <v>98756</v>
      </c>
      <c r="AB1847" s="17">
        <v>3529</v>
      </c>
      <c r="AD1847" s="17">
        <v>9102</v>
      </c>
      <c r="AF1847" s="17">
        <v>8902</v>
      </c>
      <c r="AH1847" s="17">
        <v>200</v>
      </c>
      <c r="AJ1847" s="17">
        <v>0</v>
      </c>
      <c r="AL1847" s="17">
        <v>0</v>
      </c>
      <c r="AN1847" s="17">
        <v>0</v>
      </c>
      <c r="AP1847" s="172">
        <v>0</v>
      </c>
      <c r="AR1847" s="17">
        <v>102659</v>
      </c>
      <c r="AT1847" s="17">
        <v>196079</v>
      </c>
      <c r="AV1847" s="185">
        <v>22.4</v>
      </c>
      <c r="AW1847" s="1" t="s">
        <v>5655</v>
      </c>
      <c r="AX1847" s="1" t="str">
        <f t="shared" si="28"/>
        <v>No</v>
      </c>
    </row>
    <row r="1848" spans="1:50" x14ac:dyDescent="0.2">
      <c r="A1848" s="1" t="s">
        <v>3258</v>
      </c>
      <c r="B1848" s="1" t="s">
        <v>3259</v>
      </c>
      <c r="C1848" s="1" t="s">
        <v>55</v>
      </c>
      <c r="D1848" s="174" t="s">
        <v>3260</v>
      </c>
      <c r="E1848" s="177" t="s">
        <v>3261</v>
      </c>
      <c r="F1848" s="1" t="s">
        <v>196</v>
      </c>
      <c r="G1848" s="1" t="s">
        <v>229</v>
      </c>
      <c r="H1848" s="17">
        <v>0</v>
      </c>
      <c r="I1848" s="12">
        <v>19</v>
      </c>
      <c r="J1848" s="1" t="s">
        <v>11</v>
      </c>
      <c r="K1848" s="1" t="s">
        <v>8</v>
      </c>
      <c r="L1848" s="4">
        <v>2</v>
      </c>
      <c r="N1848" s="186">
        <v>0</v>
      </c>
      <c r="P1848" s="14">
        <v>19.306100000000001</v>
      </c>
      <c r="R1848" s="14">
        <v>0</v>
      </c>
      <c r="T1848" s="14">
        <v>4.3127000000000004</v>
      </c>
      <c r="V1848" s="17">
        <v>0</v>
      </c>
      <c r="X1848" s="17">
        <v>0</v>
      </c>
      <c r="Z1848" s="17">
        <v>94600</v>
      </c>
      <c r="AB1848" s="17">
        <v>0</v>
      </c>
      <c r="AD1848" s="17">
        <v>0</v>
      </c>
      <c r="AF1848" s="17">
        <v>4900</v>
      </c>
      <c r="AH1848" s="17">
        <v>0</v>
      </c>
      <c r="AJ1848" s="17">
        <v>0</v>
      </c>
      <c r="AL1848" s="17">
        <v>0</v>
      </c>
      <c r="AN1848" s="17">
        <v>0</v>
      </c>
      <c r="AP1848" s="172">
        <v>0</v>
      </c>
      <c r="AR1848" s="17">
        <v>21132</v>
      </c>
      <c r="AT1848" s="17">
        <v>0</v>
      </c>
      <c r="AV1848" s="185">
        <v>0</v>
      </c>
      <c r="AW1848" s="1" t="s">
        <v>5655</v>
      </c>
      <c r="AX1848" s="1" t="str">
        <f t="shared" si="28"/>
        <v>No</v>
      </c>
    </row>
    <row r="1849" spans="1:50" x14ac:dyDescent="0.2">
      <c r="A1849" s="1" t="s">
        <v>3229</v>
      </c>
      <c r="B1849" s="1" t="s">
        <v>358</v>
      </c>
      <c r="C1849" s="1" t="s">
        <v>45</v>
      </c>
      <c r="D1849" s="174" t="s">
        <v>3230</v>
      </c>
      <c r="E1849" s="177" t="s">
        <v>3231</v>
      </c>
      <c r="F1849" s="1" t="s">
        <v>194</v>
      </c>
      <c r="G1849" s="1" t="s">
        <v>229</v>
      </c>
      <c r="H1849" s="17">
        <v>0</v>
      </c>
      <c r="I1849" s="12">
        <v>19</v>
      </c>
      <c r="J1849" s="1" t="s">
        <v>10</v>
      </c>
      <c r="K1849" s="1" t="s">
        <v>8</v>
      </c>
      <c r="L1849" s="4">
        <v>19</v>
      </c>
      <c r="N1849" s="186">
        <v>0</v>
      </c>
      <c r="P1849" s="14">
        <v>18.162600000000001</v>
      </c>
      <c r="R1849" s="14">
        <v>0</v>
      </c>
      <c r="T1849" s="14">
        <v>3.6970999999999998</v>
      </c>
      <c r="V1849" s="17">
        <v>0</v>
      </c>
      <c r="X1849" s="17">
        <v>0</v>
      </c>
      <c r="Z1849" s="17">
        <v>369518</v>
      </c>
      <c r="AB1849" s="17">
        <v>0</v>
      </c>
      <c r="AD1849" s="17">
        <v>0</v>
      </c>
      <c r="AF1849" s="17">
        <v>20345</v>
      </c>
      <c r="AH1849" s="17">
        <v>0</v>
      </c>
      <c r="AJ1849" s="17">
        <v>0</v>
      </c>
      <c r="AL1849" s="17">
        <v>0</v>
      </c>
      <c r="AN1849" s="17">
        <v>0</v>
      </c>
      <c r="AP1849" s="172">
        <v>0</v>
      </c>
      <c r="AR1849" s="17">
        <v>75217</v>
      </c>
      <c r="AT1849" s="17">
        <v>0</v>
      </c>
      <c r="AV1849" s="185">
        <v>0</v>
      </c>
      <c r="AW1849" s="1" t="s">
        <v>5655</v>
      </c>
      <c r="AX1849" s="1" t="str">
        <f t="shared" si="28"/>
        <v>No</v>
      </c>
    </row>
    <row r="1850" spans="1:50" x14ac:dyDescent="0.2">
      <c r="A1850" s="1" t="s">
        <v>1840</v>
      </c>
      <c r="B1850" s="1" t="s">
        <v>1841</v>
      </c>
      <c r="C1850" s="1" t="s">
        <v>62</v>
      </c>
      <c r="D1850" s="174" t="s">
        <v>1842</v>
      </c>
      <c r="E1850" s="177" t="s">
        <v>1843</v>
      </c>
      <c r="F1850" s="1" t="s">
        <v>1252</v>
      </c>
      <c r="G1850" s="1" t="s">
        <v>229</v>
      </c>
      <c r="H1850" s="17">
        <v>0</v>
      </c>
      <c r="I1850" s="12">
        <v>19</v>
      </c>
      <c r="J1850" s="1" t="s">
        <v>15</v>
      </c>
      <c r="K1850" s="1" t="s">
        <v>12</v>
      </c>
      <c r="L1850" s="4">
        <v>2</v>
      </c>
      <c r="N1850" s="186">
        <v>0</v>
      </c>
      <c r="P1850" s="14">
        <v>18.026399999999999</v>
      </c>
      <c r="R1850" s="14">
        <v>0</v>
      </c>
      <c r="T1850" s="14">
        <v>1.3178000000000001</v>
      </c>
      <c r="V1850" s="17">
        <v>0</v>
      </c>
      <c r="X1850" s="17">
        <v>0</v>
      </c>
      <c r="Z1850" s="17">
        <v>51898</v>
      </c>
      <c r="AB1850" s="17">
        <v>0</v>
      </c>
      <c r="AD1850" s="17">
        <v>0</v>
      </c>
      <c r="AF1850" s="17">
        <v>2879</v>
      </c>
      <c r="AH1850" s="17">
        <v>0</v>
      </c>
      <c r="AJ1850" s="17">
        <v>0</v>
      </c>
      <c r="AL1850" s="17">
        <v>0</v>
      </c>
      <c r="AN1850" s="17">
        <v>0</v>
      </c>
      <c r="AP1850" s="172">
        <v>0</v>
      </c>
      <c r="AR1850" s="17">
        <v>3794</v>
      </c>
      <c r="AT1850" s="17">
        <v>0</v>
      </c>
      <c r="AV1850" s="185">
        <v>0</v>
      </c>
      <c r="AW1850" s="1" t="s">
        <v>5655</v>
      </c>
      <c r="AX1850" s="1" t="str">
        <f t="shared" si="28"/>
        <v>No</v>
      </c>
    </row>
    <row r="1851" spans="1:50" x14ac:dyDescent="0.2">
      <c r="A1851" s="1" t="s">
        <v>4385</v>
      </c>
      <c r="B1851" s="1" t="s">
        <v>4386</v>
      </c>
      <c r="C1851" s="1" t="s">
        <v>161</v>
      </c>
      <c r="D1851" s="174" t="s">
        <v>4387</v>
      </c>
      <c r="E1851" s="177" t="s">
        <v>4388</v>
      </c>
      <c r="F1851" s="1" t="s">
        <v>196</v>
      </c>
      <c r="G1851" s="1" t="s">
        <v>229</v>
      </c>
      <c r="H1851" s="17">
        <v>0</v>
      </c>
      <c r="I1851" s="12">
        <v>19</v>
      </c>
      <c r="J1851" s="1" t="s">
        <v>10</v>
      </c>
      <c r="K1851" s="1" t="s">
        <v>8</v>
      </c>
      <c r="L1851" s="4">
        <v>7</v>
      </c>
      <c r="N1851" s="186">
        <v>0</v>
      </c>
      <c r="P1851" s="14">
        <v>7.6707999999999998</v>
      </c>
      <c r="R1851" s="14">
        <v>0</v>
      </c>
      <c r="T1851" s="14">
        <v>3.9540000000000002</v>
      </c>
      <c r="V1851" s="17">
        <v>0</v>
      </c>
      <c r="X1851" s="17">
        <v>0</v>
      </c>
      <c r="Z1851" s="17">
        <v>112285</v>
      </c>
      <c r="AB1851" s="17">
        <v>0</v>
      </c>
      <c r="AD1851" s="17">
        <v>0</v>
      </c>
      <c r="AF1851" s="17">
        <v>14638</v>
      </c>
      <c r="AH1851" s="17">
        <v>0</v>
      </c>
      <c r="AJ1851" s="17">
        <v>0</v>
      </c>
      <c r="AL1851" s="17">
        <v>0</v>
      </c>
      <c r="AN1851" s="17">
        <v>0</v>
      </c>
      <c r="AP1851" s="172">
        <v>0</v>
      </c>
      <c r="AR1851" s="17">
        <v>57879</v>
      </c>
      <c r="AT1851" s="17">
        <v>0</v>
      </c>
      <c r="AV1851" s="185">
        <v>0</v>
      </c>
      <c r="AW1851" s="1" t="s">
        <v>5655</v>
      </c>
      <c r="AX1851" s="1" t="str">
        <f t="shared" si="28"/>
        <v>No</v>
      </c>
    </row>
    <row r="1852" spans="1:50" x14ac:dyDescent="0.2">
      <c r="A1852" s="1" t="s">
        <v>272</v>
      </c>
      <c r="B1852" s="1" t="s">
        <v>273</v>
      </c>
      <c r="C1852" s="1" t="s">
        <v>77</v>
      </c>
      <c r="D1852" s="174">
        <v>5093</v>
      </c>
      <c r="E1852" s="177">
        <v>50093</v>
      </c>
      <c r="F1852" s="1" t="s">
        <v>196</v>
      </c>
      <c r="G1852" s="1" t="s">
        <v>5273</v>
      </c>
      <c r="H1852" s="17">
        <v>72852</v>
      </c>
      <c r="I1852" s="12">
        <v>19</v>
      </c>
      <c r="J1852" s="1" t="s">
        <v>10</v>
      </c>
      <c r="K1852" s="1" t="s">
        <v>8</v>
      </c>
      <c r="L1852" s="4">
        <v>13</v>
      </c>
      <c r="N1852" s="186">
        <v>0</v>
      </c>
      <c r="P1852" s="14">
        <v>21.1753</v>
      </c>
      <c r="R1852" s="14">
        <v>0</v>
      </c>
      <c r="T1852" s="14">
        <v>3.8677000000000001</v>
      </c>
      <c r="V1852" s="17">
        <v>0</v>
      </c>
      <c r="X1852" s="17">
        <v>0</v>
      </c>
      <c r="Z1852" s="17">
        <v>255522</v>
      </c>
      <c r="AB1852" s="17">
        <v>0</v>
      </c>
      <c r="AD1852" s="17">
        <v>0</v>
      </c>
      <c r="AF1852" s="17">
        <v>12067</v>
      </c>
      <c r="AH1852" s="17">
        <v>0</v>
      </c>
      <c r="AJ1852" s="17">
        <v>0</v>
      </c>
      <c r="AL1852" s="17">
        <v>0</v>
      </c>
      <c r="AN1852" s="17">
        <v>0</v>
      </c>
      <c r="AP1852" s="172">
        <v>0</v>
      </c>
      <c r="AR1852" s="17">
        <v>46671</v>
      </c>
      <c r="AT1852" s="17">
        <v>0</v>
      </c>
      <c r="AV1852" s="185">
        <v>0</v>
      </c>
      <c r="AW1852" s="1" t="s">
        <v>5655</v>
      </c>
      <c r="AX1852" s="1" t="str">
        <f t="shared" si="28"/>
        <v>No</v>
      </c>
    </row>
    <row r="1853" spans="1:50" x14ac:dyDescent="0.2">
      <c r="A1853" s="1" t="s">
        <v>6217</v>
      </c>
      <c r="B1853" s="1" t="s">
        <v>591</v>
      </c>
      <c r="C1853" s="1" t="s">
        <v>53</v>
      </c>
      <c r="E1853" s="177">
        <v>30201</v>
      </c>
      <c r="F1853" s="1" t="s">
        <v>194</v>
      </c>
      <c r="G1853" s="1" t="s">
        <v>192</v>
      </c>
      <c r="H1853" s="17">
        <v>2203663</v>
      </c>
      <c r="I1853" s="12">
        <v>19</v>
      </c>
      <c r="J1853" s="1" t="s">
        <v>11</v>
      </c>
      <c r="K1853" s="1" t="s">
        <v>12</v>
      </c>
      <c r="L1853" s="4">
        <v>16</v>
      </c>
      <c r="N1853" s="186">
        <v>0</v>
      </c>
      <c r="P1853" s="14">
        <v>6.4424999999999999</v>
      </c>
      <c r="R1853" s="14">
        <v>1.6918</v>
      </c>
      <c r="T1853" s="14">
        <v>48.218299999999999</v>
      </c>
      <c r="V1853" s="17">
        <v>647448</v>
      </c>
      <c r="X1853" s="17">
        <v>384023</v>
      </c>
      <c r="Z1853" s="17">
        <v>352064</v>
      </c>
      <c r="AB1853" s="17">
        <v>31959</v>
      </c>
      <c r="AD1853" s="17">
        <v>56710</v>
      </c>
      <c r="AF1853" s="17">
        <v>54647</v>
      </c>
      <c r="AH1853" s="17">
        <v>2063</v>
      </c>
      <c r="AJ1853" s="17">
        <v>0</v>
      </c>
      <c r="AL1853" s="17">
        <v>0</v>
      </c>
      <c r="AN1853" s="17">
        <v>0</v>
      </c>
      <c r="AP1853" s="172">
        <v>0</v>
      </c>
      <c r="AR1853" s="17">
        <v>2634987</v>
      </c>
      <c r="AT1853" s="17">
        <v>4457972</v>
      </c>
      <c r="AV1853" s="185">
        <v>25.38</v>
      </c>
      <c r="AW1853" s="1" t="s">
        <v>5655</v>
      </c>
      <c r="AX1853" s="1" t="str">
        <f t="shared" si="28"/>
        <v>No</v>
      </c>
    </row>
    <row r="1854" spans="1:50" x14ac:dyDescent="0.2">
      <c r="A1854" s="1" t="s">
        <v>5074</v>
      </c>
      <c r="B1854" s="1" t="s">
        <v>5075</v>
      </c>
      <c r="C1854" s="1" t="s">
        <v>80</v>
      </c>
      <c r="D1854" s="174" t="s">
        <v>5076</v>
      </c>
      <c r="E1854" s="177" t="s">
        <v>5077</v>
      </c>
      <c r="F1854" s="1" t="s">
        <v>242</v>
      </c>
      <c r="G1854" s="1" t="s">
        <v>229</v>
      </c>
      <c r="H1854" s="17">
        <v>0</v>
      </c>
      <c r="I1854" s="12">
        <v>19</v>
      </c>
      <c r="J1854" s="1" t="s">
        <v>10</v>
      </c>
      <c r="K1854" s="1" t="s">
        <v>8</v>
      </c>
      <c r="L1854" s="4">
        <v>13</v>
      </c>
      <c r="N1854" s="186">
        <v>0</v>
      </c>
      <c r="P1854" s="14">
        <v>19.551400000000001</v>
      </c>
      <c r="R1854" s="14">
        <v>0</v>
      </c>
      <c r="T1854" s="14">
        <v>1.6407</v>
      </c>
      <c r="V1854" s="17">
        <v>0</v>
      </c>
      <c r="X1854" s="17">
        <v>0</v>
      </c>
      <c r="Z1854" s="17">
        <v>382973</v>
      </c>
      <c r="AB1854" s="17">
        <v>0</v>
      </c>
      <c r="AD1854" s="17">
        <v>0</v>
      </c>
      <c r="AF1854" s="17">
        <v>19588</v>
      </c>
      <c r="AH1854" s="17">
        <v>0</v>
      </c>
      <c r="AJ1854" s="17">
        <v>0</v>
      </c>
      <c r="AL1854" s="17">
        <v>0</v>
      </c>
      <c r="AN1854" s="17">
        <v>0</v>
      </c>
      <c r="AP1854" s="172">
        <v>0</v>
      </c>
      <c r="AR1854" s="17">
        <v>32138</v>
      </c>
      <c r="AT1854" s="17">
        <v>0</v>
      </c>
      <c r="AV1854" s="185">
        <v>0</v>
      </c>
      <c r="AW1854" s="1" t="s">
        <v>5655</v>
      </c>
      <c r="AX1854" s="1" t="str">
        <f t="shared" si="28"/>
        <v>No</v>
      </c>
    </row>
    <row r="1855" spans="1:50" x14ac:dyDescent="0.2">
      <c r="A1855" s="1" t="s">
        <v>3303</v>
      </c>
      <c r="B1855" s="1" t="s">
        <v>3304</v>
      </c>
      <c r="C1855" s="1" t="s">
        <v>56</v>
      </c>
      <c r="D1855" s="174" t="s">
        <v>3305</v>
      </c>
      <c r="E1855" s="177" t="s">
        <v>3306</v>
      </c>
      <c r="F1855" s="1" t="s">
        <v>196</v>
      </c>
      <c r="G1855" s="1" t="s">
        <v>229</v>
      </c>
      <c r="H1855" s="17">
        <v>0</v>
      </c>
      <c r="I1855" s="12">
        <v>19</v>
      </c>
      <c r="J1855" s="1" t="s">
        <v>10</v>
      </c>
      <c r="K1855" s="1" t="s">
        <v>8</v>
      </c>
      <c r="L1855" s="4">
        <v>12</v>
      </c>
      <c r="N1855" s="186">
        <v>0</v>
      </c>
      <c r="P1855" s="14">
        <v>11.567600000000001</v>
      </c>
      <c r="R1855" s="14">
        <v>0</v>
      </c>
      <c r="T1855" s="14">
        <v>4.0734000000000004</v>
      </c>
      <c r="V1855" s="17">
        <v>0</v>
      </c>
      <c r="X1855" s="17">
        <v>0</v>
      </c>
      <c r="Z1855" s="17">
        <v>230242</v>
      </c>
      <c r="AB1855" s="17">
        <v>0</v>
      </c>
      <c r="AD1855" s="17">
        <v>0</v>
      </c>
      <c r="AF1855" s="17">
        <v>19904</v>
      </c>
      <c r="AH1855" s="17">
        <v>0</v>
      </c>
      <c r="AJ1855" s="17">
        <v>0</v>
      </c>
      <c r="AL1855" s="17">
        <v>0</v>
      </c>
      <c r="AN1855" s="17">
        <v>0</v>
      </c>
      <c r="AP1855" s="172">
        <v>0</v>
      </c>
      <c r="AR1855" s="17">
        <v>81077</v>
      </c>
      <c r="AT1855" s="17">
        <v>0</v>
      </c>
      <c r="AV1855" s="185">
        <v>0</v>
      </c>
      <c r="AW1855" s="1" t="s">
        <v>5655</v>
      </c>
      <c r="AX1855" s="1" t="str">
        <f t="shared" si="28"/>
        <v>No</v>
      </c>
    </row>
    <row r="1856" spans="1:50" x14ac:dyDescent="0.2">
      <c r="A1856" s="1" t="s">
        <v>4868</v>
      </c>
      <c r="B1856" s="1" t="s">
        <v>4869</v>
      </c>
      <c r="C1856" s="1" t="s">
        <v>20</v>
      </c>
      <c r="D1856" s="174" t="s">
        <v>4870</v>
      </c>
      <c r="E1856" s="177" t="s">
        <v>4871</v>
      </c>
      <c r="F1856" s="1" t="s">
        <v>196</v>
      </c>
      <c r="G1856" s="1" t="s">
        <v>229</v>
      </c>
      <c r="H1856" s="17">
        <v>0</v>
      </c>
      <c r="I1856" s="12">
        <v>19</v>
      </c>
      <c r="J1856" s="1" t="s">
        <v>10</v>
      </c>
      <c r="K1856" s="1" t="s">
        <v>8</v>
      </c>
      <c r="L1856" s="4">
        <v>4</v>
      </c>
      <c r="N1856" s="186">
        <v>0</v>
      </c>
      <c r="P1856" s="14">
        <v>12.0588</v>
      </c>
      <c r="R1856" s="14">
        <v>0</v>
      </c>
      <c r="T1856" s="14">
        <v>2.6459999999999999</v>
      </c>
      <c r="V1856" s="17">
        <v>0</v>
      </c>
      <c r="X1856" s="17">
        <v>0</v>
      </c>
      <c r="Z1856" s="17">
        <v>84508</v>
      </c>
      <c r="AB1856" s="17">
        <v>0</v>
      </c>
      <c r="AD1856" s="17">
        <v>0</v>
      </c>
      <c r="AF1856" s="17">
        <v>7008</v>
      </c>
      <c r="AH1856" s="17">
        <v>0</v>
      </c>
      <c r="AJ1856" s="17">
        <v>0</v>
      </c>
      <c r="AL1856" s="17">
        <v>0</v>
      </c>
      <c r="AN1856" s="17">
        <v>0</v>
      </c>
      <c r="AP1856" s="172">
        <v>0</v>
      </c>
      <c r="AR1856" s="17">
        <v>18543</v>
      </c>
      <c r="AT1856" s="17">
        <v>0</v>
      </c>
      <c r="AV1856" s="185">
        <v>0</v>
      </c>
      <c r="AW1856" s="1" t="s">
        <v>5655</v>
      </c>
      <c r="AX1856" s="1" t="str">
        <f t="shared" si="28"/>
        <v>No</v>
      </c>
    </row>
    <row r="1857" spans="1:50" x14ac:dyDescent="0.2">
      <c r="A1857" s="1" t="s">
        <v>1681</v>
      </c>
      <c r="B1857" s="1" t="s">
        <v>682</v>
      </c>
      <c r="C1857" s="1" t="s">
        <v>99</v>
      </c>
      <c r="D1857" s="174" t="s">
        <v>1682</v>
      </c>
      <c r="E1857" s="177" t="s">
        <v>1683</v>
      </c>
      <c r="F1857" s="1" t="s">
        <v>196</v>
      </c>
      <c r="G1857" s="1" t="s">
        <v>229</v>
      </c>
      <c r="H1857" s="17">
        <v>0</v>
      </c>
      <c r="I1857" s="12">
        <v>19</v>
      </c>
      <c r="J1857" s="1" t="s">
        <v>11</v>
      </c>
      <c r="K1857" s="1" t="s">
        <v>8</v>
      </c>
      <c r="L1857" s="4">
        <v>12</v>
      </c>
      <c r="N1857" s="186">
        <v>0</v>
      </c>
      <c r="P1857" s="14">
        <v>23.407599999999999</v>
      </c>
      <c r="R1857" s="14">
        <v>0</v>
      </c>
      <c r="T1857" s="14">
        <v>3.8077999999999999</v>
      </c>
      <c r="V1857" s="17">
        <v>0</v>
      </c>
      <c r="X1857" s="17">
        <v>0</v>
      </c>
      <c r="Z1857" s="17">
        <v>451719</v>
      </c>
      <c r="AB1857" s="17">
        <v>0</v>
      </c>
      <c r="AD1857" s="17">
        <v>0</v>
      </c>
      <c r="AF1857" s="17">
        <v>19298</v>
      </c>
      <c r="AH1857" s="17">
        <v>0</v>
      </c>
      <c r="AJ1857" s="17">
        <v>0</v>
      </c>
      <c r="AL1857" s="17">
        <v>0</v>
      </c>
      <c r="AN1857" s="17">
        <v>0</v>
      </c>
      <c r="AP1857" s="172">
        <v>0</v>
      </c>
      <c r="AR1857" s="17">
        <v>73483</v>
      </c>
      <c r="AT1857" s="17">
        <v>0</v>
      </c>
      <c r="AV1857" s="185">
        <v>0</v>
      </c>
      <c r="AW1857" s="1" t="s">
        <v>5655</v>
      </c>
      <c r="AX1857" s="1" t="str">
        <f t="shared" si="28"/>
        <v>No</v>
      </c>
    </row>
    <row r="1858" spans="1:50" x14ac:dyDescent="0.2">
      <c r="A1858" s="1" t="s">
        <v>1413</v>
      </c>
      <c r="B1858" s="1" t="s">
        <v>1414</v>
      </c>
      <c r="C1858" s="1" t="s">
        <v>62</v>
      </c>
      <c r="D1858" s="174">
        <v>4226</v>
      </c>
      <c r="E1858" s="177">
        <v>40226</v>
      </c>
      <c r="F1858" s="1" t="s">
        <v>242</v>
      </c>
      <c r="G1858" s="1" t="s">
        <v>5273</v>
      </c>
      <c r="H1858" s="17">
        <v>280648</v>
      </c>
      <c r="I1858" s="12">
        <v>19</v>
      </c>
      <c r="J1858" s="1" t="s">
        <v>10</v>
      </c>
      <c r="K1858" s="1" t="s">
        <v>8</v>
      </c>
      <c r="L1858" s="4">
        <v>19</v>
      </c>
      <c r="N1858" s="186">
        <v>0</v>
      </c>
      <c r="P1858" s="14">
        <v>17.9209</v>
      </c>
      <c r="R1858" s="14">
        <v>0</v>
      </c>
      <c r="T1858" s="14">
        <v>1.9198</v>
      </c>
      <c r="V1858" s="17">
        <v>0</v>
      </c>
      <c r="X1858" s="17">
        <v>0</v>
      </c>
      <c r="Z1858" s="17">
        <v>298006</v>
      </c>
      <c r="AB1858" s="17">
        <v>0</v>
      </c>
      <c r="AD1858" s="17">
        <v>0</v>
      </c>
      <c r="AF1858" s="17">
        <v>16629</v>
      </c>
      <c r="AH1858" s="17">
        <v>0</v>
      </c>
      <c r="AJ1858" s="17">
        <v>0</v>
      </c>
      <c r="AL1858" s="17">
        <v>0</v>
      </c>
      <c r="AN1858" s="17">
        <v>0</v>
      </c>
      <c r="AP1858" s="172">
        <v>0</v>
      </c>
      <c r="AR1858" s="17">
        <v>31925</v>
      </c>
      <c r="AT1858" s="17">
        <v>0</v>
      </c>
      <c r="AV1858" s="185">
        <v>0</v>
      </c>
      <c r="AW1858" s="1" t="s">
        <v>5655</v>
      </c>
      <c r="AX1858" s="1" t="str">
        <f t="shared" ref="AX1858:AX1921" si="29">IF(AW1858&amp;AU1858&amp;AS1858&amp;AQ1858&amp;AO1858&amp;AM1858&amp;AK1858&amp;AI1858&amp;AG1858&amp;AE1858&amp;AC1858&amp;AA1858&amp;Y1858&amp;W1858&amp;U1858&amp;S1858&amp;Q1858&amp;O1858&amp;M1858&lt;&gt;"","Yes","No")</f>
        <v>No</v>
      </c>
    </row>
    <row r="1859" spans="1:50" x14ac:dyDescent="0.2">
      <c r="A1859" s="1" t="s">
        <v>3180</v>
      </c>
      <c r="B1859" s="1" t="s">
        <v>3181</v>
      </c>
      <c r="C1859" s="1" t="s">
        <v>77</v>
      </c>
      <c r="D1859" s="174" t="s">
        <v>3182</v>
      </c>
      <c r="E1859" s="177" t="s">
        <v>3183</v>
      </c>
      <c r="F1859" s="1" t="s">
        <v>194</v>
      </c>
      <c r="G1859" s="1" t="s">
        <v>229</v>
      </c>
      <c r="H1859" s="17">
        <v>0</v>
      </c>
      <c r="I1859" s="12">
        <v>19</v>
      </c>
      <c r="J1859" s="1" t="s">
        <v>10</v>
      </c>
      <c r="K1859" s="1" t="s">
        <v>8</v>
      </c>
      <c r="L1859" s="4">
        <v>15</v>
      </c>
      <c r="N1859" s="186">
        <v>0</v>
      </c>
      <c r="P1859" s="14">
        <v>16.560700000000001</v>
      </c>
      <c r="R1859" s="14">
        <v>0</v>
      </c>
      <c r="T1859" s="14">
        <v>3.3395000000000001</v>
      </c>
      <c r="V1859" s="17">
        <v>0</v>
      </c>
      <c r="X1859" s="17">
        <v>0</v>
      </c>
      <c r="Z1859" s="17">
        <v>389192</v>
      </c>
      <c r="AB1859" s="17">
        <v>0</v>
      </c>
      <c r="AD1859" s="17">
        <v>0</v>
      </c>
      <c r="AF1859" s="17">
        <v>23501</v>
      </c>
      <c r="AH1859" s="17">
        <v>0</v>
      </c>
      <c r="AJ1859" s="17">
        <v>0</v>
      </c>
      <c r="AL1859" s="17">
        <v>0</v>
      </c>
      <c r="AN1859" s="17">
        <v>0</v>
      </c>
      <c r="AP1859" s="172">
        <v>0</v>
      </c>
      <c r="AR1859" s="17">
        <v>78482</v>
      </c>
      <c r="AT1859" s="17">
        <v>0</v>
      </c>
      <c r="AV1859" s="185">
        <v>0</v>
      </c>
      <c r="AW1859" s="1" t="s">
        <v>5655</v>
      </c>
      <c r="AX1859" s="1" t="str">
        <f t="shared" si="29"/>
        <v>No</v>
      </c>
    </row>
    <row r="1860" spans="1:50" x14ac:dyDescent="0.2">
      <c r="A1860" s="1" t="s">
        <v>4953</v>
      </c>
      <c r="B1860" s="1" t="s">
        <v>4954</v>
      </c>
      <c r="C1860" s="1" t="s">
        <v>94</v>
      </c>
      <c r="D1860" s="174" t="s">
        <v>4955</v>
      </c>
      <c r="E1860" s="177" t="s">
        <v>4956</v>
      </c>
      <c r="F1860" s="1" t="s">
        <v>194</v>
      </c>
      <c r="G1860" s="1" t="s">
        <v>229</v>
      </c>
      <c r="H1860" s="17">
        <v>0</v>
      </c>
      <c r="I1860" s="12">
        <v>19</v>
      </c>
      <c r="J1860" s="1" t="s">
        <v>10</v>
      </c>
      <c r="K1860" s="1" t="s">
        <v>8</v>
      </c>
      <c r="L1860" s="4">
        <v>3</v>
      </c>
      <c r="N1860" s="186">
        <v>0</v>
      </c>
      <c r="P1860" s="14">
        <v>9.6181000000000001</v>
      </c>
      <c r="R1860" s="14">
        <v>0</v>
      </c>
      <c r="T1860" s="14">
        <v>3.0125999999999999</v>
      </c>
      <c r="V1860" s="17">
        <v>0</v>
      </c>
      <c r="X1860" s="17">
        <v>0</v>
      </c>
      <c r="Z1860" s="17">
        <v>76204</v>
      </c>
      <c r="AB1860" s="17">
        <v>0</v>
      </c>
      <c r="AD1860" s="17">
        <v>0</v>
      </c>
      <c r="AF1860" s="17">
        <v>7923</v>
      </c>
      <c r="AH1860" s="17">
        <v>0</v>
      </c>
      <c r="AJ1860" s="17">
        <v>0</v>
      </c>
      <c r="AL1860" s="17">
        <v>0</v>
      </c>
      <c r="AN1860" s="17">
        <v>0</v>
      </c>
      <c r="AP1860" s="172">
        <v>0</v>
      </c>
      <c r="AR1860" s="17">
        <v>23869</v>
      </c>
      <c r="AT1860" s="17">
        <v>0</v>
      </c>
      <c r="AV1860" s="185">
        <v>0</v>
      </c>
      <c r="AW1860" s="1" t="s">
        <v>5655</v>
      </c>
      <c r="AX1860" s="1" t="str">
        <f t="shared" si="29"/>
        <v>No</v>
      </c>
    </row>
    <row r="1861" spans="1:50" x14ac:dyDescent="0.2">
      <c r="A1861" s="1" t="s">
        <v>843</v>
      </c>
      <c r="B1861" s="1" t="s">
        <v>351</v>
      </c>
      <c r="C1861" s="1" t="s">
        <v>94</v>
      </c>
      <c r="D1861" s="174">
        <v>35</v>
      </c>
      <c r="E1861" s="177">
        <v>35</v>
      </c>
      <c r="F1861" s="1" t="s">
        <v>191</v>
      </c>
      <c r="G1861" s="1" t="s">
        <v>192</v>
      </c>
      <c r="H1861" s="17">
        <v>3059393</v>
      </c>
      <c r="I1861" s="12">
        <v>19</v>
      </c>
      <c r="J1861" s="1" t="s">
        <v>23</v>
      </c>
      <c r="K1861" s="1" t="s">
        <v>8</v>
      </c>
      <c r="L1861" s="4">
        <v>19</v>
      </c>
      <c r="N1861" s="186">
        <v>0</v>
      </c>
      <c r="P1861" s="14">
        <v>7.1623999999999999</v>
      </c>
      <c r="R1861" s="14">
        <v>7.86</v>
      </c>
      <c r="T1861" s="14">
        <v>194.5162</v>
      </c>
      <c r="V1861" s="17">
        <v>914430</v>
      </c>
      <c r="X1861" s="17">
        <v>909788</v>
      </c>
      <c r="Z1861" s="17">
        <v>904572</v>
      </c>
      <c r="AB1861" s="17">
        <v>5216</v>
      </c>
      <c r="AD1861" s="17">
        <v>127049</v>
      </c>
      <c r="AF1861" s="17">
        <v>126295</v>
      </c>
      <c r="AH1861" s="17">
        <v>754</v>
      </c>
      <c r="AJ1861" s="17">
        <v>0</v>
      </c>
      <c r="AL1861" s="17">
        <v>0</v>
      </c>
      <c r="AN1861" s="17">
        <v>0</v>
      </c>
      <c r="AP1861" s="172">
        <v>0</v>
      </c>
      <c r="AR1861" s="17">
        <v>24566419</v>
      </c>
      <c r="AT1861" s="17">
        <v>193091082</v>
      </c>
      <c r="AV1861" s="185">
        <v>223.8</v>
      </c>
      <c r="AW1861" s="1" t="s">
        <v>5655</v>
      </c>
      <c r="AX1861" s="1" t="str">
        <f t="shared" si="29"/>
        <v>No</v>
      </c>
    </row>
    <row r="1862" spans="1:50" x14ac:dyDescent="0.2">
      <c r="A1862" s="1" t="s">
        <v>6216</v>
      </c>
      <c r="B1862" s="1" t="s">
        <v>558</v>
      </c>
      <c r="C1862" s="1" t="s">
        <v>48</v>
      </c>
      <c r="D1862" s="174">
        <v>7047</v>
      </c>
      <c r="E1862" s="177">
        <v>70047</v>
      </c>
      <c r="F1862" s="1" t="s">
        <v>194</v>
      </c>
      <c r="G1862" s="1" t="s">
        <v>5273</v>
      </c>
      <c r="H1862" s="17">
        <v>1519417</v>
      </c>
      <c r="I1862" s="12">
        <v>19</v>
      </c>
      <c r="J1862" s="1" t="s">
        <v>11</v>
      </c>
      <c r="K1862" s="1" t="s">
        <v>8</v>
      </c>
      <c r="L1862" s="4">
        <v>8</v>
      </c>
      <c r="N1862" s="186">
        <v>0</v>
      </c>
      <c r="P1862" s="14">
        <v>16.0443</v>
      </c>
      <c r="R1862" s="14">
        <v>0</v>
      </c>
      <c r="T1862" s="14">
        <v>7.9279999999999999</v>
      </c>
      <c r="V1862" s="17">
        <v>0</v>
      </c>
      <c r="X1862" s="17">
        <v>0</v>
      </c>
      <c r="Z1862" s="17">
        <v>318607</v>
      </c>
      <c r="AB1862" s="17">
        <v>0</v>
      </c>
      <c r="AD1862" s="17">
        <v>0</v>
      </c>
      <c r="AF1862" s="17">
        <v>19858</v>
      </c>
      <c r="AH1862" s="17">
        <v>0</v>
      </c>
      <c r="AJ1862" s="17">
        <v>0</v>
      </c>
      <c r="AL1862" s="17">
        <v>0</v>
      </c>
      <c r="AN1862" s="17">
        <v>0</v>
      </c>
      <c r="AP1862" s="172">
        <v>0</v>
      </c>
      <c r="AR1862" s="17">
        <v>157434</v>
      </c>
      <c r="AT1862" s="17">
        <v>0</v>
      </c>
      <c r="AV1862" s="185">
        <v>0</v>
      </c>
      <c r="AW1862" s="1" t="s">
        <v>5655</v>
      </c>
      <c r="AX1862" s="1" t="str">
        <f t="shared" si="29"/>
        <v>No</v>
      </c>
    </row>
    <row r="1863" spans="1:50" x14ac:dyDescent="0.2">
      <c r="A1863" s="1" t="s">
        <v>5544</v>
      </c>
      <c r="B1863" s="1" t="s">
        <v>4424</v>
      </c>
      <c r="C1863" s="1" t="s">
        <v>31</v>
      </c>
      <c r="D1863" s="174" t="s">
        <v>4425</v>
      </c>
      <c r="E1863" s="177" t="s">
        <v>4426</v>
      </c>
      <c r="F1863" s="1" t="s">
        <v>194</v>
      </c>
      <c r="G1863" s="1" t="s">
        <v>229</v>
      </c>
      <c r="H1863" s="17">
        <v>0</v>
      </c>
      <c r="I1863" s="12">
        <v>19</v>
      </c>
      <c r="J1863" s="1" t="s">
        <v>22</v>
      </c>
      <c r="K1863" s="1" t="s">
        <v>8</v>
      </c>
      <c r="L1863" s="4">
        <v>1</v>
      </c>
      <c r="N1863" s="186">
        <v>0</v>
      </c>
      <c r="P1863" s="14">
        <v>31.236499999999999</v>
      </c>
      <c r="R1863" s="14">
        <v>0</v>
      </c>
      <c r="T1863" s="14">
        <v>8.7838999999999992</v>
      </c>
      <c r="V1863" s="17">
        <v>0</v>
      </c>
      <c r="X1863" s="17">
        <v>0</v>
      </c>
      <c r="Z1863" s="17">
        <v>145281</v>
      </c>
      <c r="AB1863" s="17">
        <v>0</v>
      </c>
      <c r="AD1863" s="17">
        <v>0</v>
      </c>
      <c r="AF1863" s="17">
        <v>4651</v>
      </c>
      <c r="AH1863" s="17">
        <v>0</v>
      </c>
      <c r="AJ1863" s="17">
        <v>0</v>
      </c>
      <c r="AL1863" s="17">
        <v>0</v>
      </c>
      <c r="AN1863" s="17">
        <v>0</v>
      </c>
      <c r="AP1863" s="172">
        <v>0</v>
      </c>
      <c r="AR1863" s="17">
        <v>40854</v>
      </c>
      <c r="AT1863" s="17">
        <v>0</v>
      </c>
      <c r="AV1863" s="185">
        <v>0</v>
      </c>
      <c r="AW1863" s="1" t="s">
        <v>5655</v>
      </c>
      <c r="AX1863" s="1" t="str">
        <f t="shared" si="29"/>
        <v>No</v>
      </c>
    </row>
    <row r="1864" spans="1:50" x14ac:dyDescent="0.2">
      <c r="A1864" s="1" t="s">
        <v>6220</v>
      </c>
      <c r="B1864" s="1" t="s">
        <v>388</v>
      </c>
      <c r="C1864" s="1" t="s">
        <v>18</v>
      </c>
      <c r="D1864" s="174">
        <v>9034</v>
      </c>
      <c r="E1864" s="177">
        <v>90034</v>
      </c>
      <c r="F1864" s="1" t="s">
        <v>194</v>
      </c>
      <c r="G1864" s="1" t="s">
        <v>192</v>
      </c>
      <c r="H1864" s="17">
        <v>3629114</v>
      </c>
      <c r="I1864" s="12">
        <v>19</v>
      </c>
      <c r="J1864" s="1" t="s">
        <v>10</v>
      </c>
      <c r="K1864" s="1" t="s">
        <v>8</v>
      </c>
      <c r="L1864" s="4">
        <v>15</v>
      </c>
      <c r="N1864" s="186">
        <v>0</v>
      </c>
      <c r="P1864" s="14">
        <v>11.1754</v>
      </c>
      <c r="R1864" s="14">
        <v>4.5999999999999996</v>
      </c>
      <c r="T1864" s="14">
        <v>2.7873000000000001</v>
      </c>
      <c r="V1864" s="17">
        <v>0</v>
      </c>
      <c r="X1864" s="17">
        <v>314063</v>
      </c>
      <c r="Z1864" s="17">
        <v>280391</v>
      </c>
      <c r="AB1864" s="17">
        <v>33672</v>
      </c>
      <c r="AD1864" s="17">
        <v>27716</v>
      </c>
      <c r="AF1864" s="17">
        <v>25090</v>
      </c>
      <c r="AH1864" s="17">
        <v>2626</v>
      </c>
      <c r="AJ1864" s="17">
        <v>0</v>
      </c>
      <c r="AL1864" s="17">
        <v>0</v>
      </c>
      <c r="AN1864" s="17">
        <v>0</v>
      </c>
      <c r="AP1864" s="172">
        <v>0</v>
      </c>
      <c r="AR1864" s="17">
        <v>69934</v>
      </c>
      <c r="AT1864" s="17">
        <v>321696</v>
      </c>
      <c r="AV1864" s="185">
        <v>0</v>
      </c>
      <c r="AW1864" s="1" t="s">
        <v>5655</v>
      </c>
      <c r="AX1864" s="1" t="str">
        <f t="shared" si="29"/>
        <v>No</v>
      </c>
    </row>
    <row r="1865" spans="1:50" x14ac:dyDescent="0.2">
      <c r="A1865" s="1" t="s">
        <v>6214</v>
      </c>
      <c r="B1865" s="1" t="s">
        <v>278</v>
      </c>
      <c r="C1865" s="1" t="s">
        <v>46</v>
      </c>
      <c r="D1865" s="174">
        <v>5041</v>
      </c>
      <c r="E1865" s="177">
        <v>50041</v>
      </c>
      <c r="F1865" s="1" t="s">
        <v>194</v>
      </c>
      <c r="G1865" s="1" t="s">
        <v>5273</v>
      </c>
      <c r="H1865" s="17">
        <v>88133</v>
      </c>
      <c r="I1865" s="12">
        <v>19</v>
      </c>
      <c r="J1865" s="1" t="s">
        <v>11</v>
      </c>
      <c r="K1865" s="1" t="s">
        <v>8</v>
      </c>
      <c r="L1865" s="4">
        <v>10</v>
      </c>
      <c r="N1865" s="186">
        <v>0</v>
      </c>
      <c r="P1865" s="14">
        <v>13.8401</v>
      </c>
      <c r="R1865" s="14">
        <v>0</v>
      </c>
      <c r="T1865" s="14">
        <v>8.4571000000000005</v>
      </c>
      <c r="V1865" s="17">
        <v>0</v>
      </c>
      <c r="X1865" s="17">
        <v>0</v>
      </c>
      <c r="Z1865" s="17">
        <v>331636</v>
      </c>
      <c r="AB1865" s="17">
        <v>0</v>
      </c>
      <c r="AD1865" s="17">
        <v>0</v>
      </c>
      <c r="AF1865" s="17">
        <v>23962</v>
      </c>
      <c r="AH1865" s="17">
        <v>0</v>
      </c>
      <c r="AJ1865" s="17">
        <v>0</v>
      </c>
      <c r="AL1865" s="17">
        <v>0</v>
      </c>
      <c r="AN1865" s="17">
        <v>0</v>
      </c>
      <c r="AP1865" s="172">
        <v>0</v>
      </c>
      <c r="AR1865" s="17">
        <v>202650</v>
      </c>
      <c r="AT1865" s="17">
        <v>0</v>
      </c>
      <c r="AV1865" s="185">
        <v>0</v>
      </c>
      <c r="AW1865" s="1" t="s">
        <v>5655</v>
      </c>
      <c r="AX1865" s="1" t="str">
        <f t="shared" si="29"/>
        <v>No</v>
      </c>
    </row>
    <row r="1866" spans="1:50" x14ac:dyDescent="0.2">
      <c r="A1866" s="1" t="s">
        <v>5510</v>
      </c>
      <c r="B1866" s="1" t="s">
        <v>2949</v>
      </c>
      <c r="C1866" s="1" t="s">
        <v>46</v>
      </c>
      <c r="D1866" s="174" t="s">
        <v>2950</v>
      </c>
      <c r="E1866" s="177" t="s">
        <v>2951</v>
      </c>
      <c r="F1866" s="1" t="s">
        <v>242</v>
      </c>
      <c r="G1866" s="1" t="s">
        <v>229</v>
      </c>
      <c r="H1866" s="17">
        <v>0</v>
      </c>
      <c r="I1866" s="12">
        <v>19</v>
      </c>
      <c r="J1866" s="1" t="s">
        <v>11</v>
      </c>
      <c r="K1866" s="1" t="s">
        <v>8</v>
      </c>
      <c r="L1866" s="4">
        <v>4</v>
      </c>
      <c r="N1866" s="186">
        <v>0</v>
      </c>
      <c r="P1866" s="14">
        <v>22.285699999999999</v>
      </c>
      <c r="R1866" s="14">
        <v>0</v>
      </c>
      <c r="T1866" s="14">
        <v>2.2422</v>
      </c>
      <c r="V1866" s="17">
        <v>0</v>
      </c>
      <c r="X1866" s="17">
        <v>0</v>
      </c>
      <c r="Z1866" s="17">
        <v>100308</v>
      </c>
      <c r="AB1866" s="17">
        <v>0</v>
      </c>
      <c r="AD1866" s="17">
        <v>0</v>
      </c>
      <c r="AF1866" s="17">
        <v>4501</v>
      </c>
      <c r="AH1866" s="17">
        <v>0</v>
      </c>
      <c r="AJ1866" s="17">
        <v>0</v>
      </c>
      <c r="AL1866" s="17">
        <v>0</v>
      </c>
      <c r="AN1866" s="17">
        <v>0</v>
      </c>
      <c r="AP1866" s="172">
        <v>0</v>
      </c>
      <c r="AR1866" s="17">
        <v>10092</v>
      </c>
      <c r="AT1866" s="17">
        <v>0</v>
      </c>
      <c r="AV1866" s="185">
        <v>0</v>
      </c>
      <c r="AW1866" s="1" t="s">
        <v>5655</v>
      </c>
      <c r="AX1866" s="1" t="str">
        <f t="shared" si="29"/>
        <v>No</v>
      </c>
    </row>
    <row r="1867" spans="1:50" x14ac:dyDescent="0.2">
      <c r="A1867" s="1" t="s">
        <v>6215</v>
      </c>
      <c r="B1867" s="1" t="s">
        <v>1771</v>
      </c>
      <c r="C1867" s="1" t="s">
        <v>99</v>
      </c>
      <c r="D1867" s="174" t="s">
        <v>1772</v>
      </c>
      <c r="E1867" s="177" t="s">
        <v>1773</v>
      </c>
      <c r="F1867" s="1" t="s">
        <v>242</v>
      </c>
      <c r="G1867" s="1" t="s">
        <v>229</v>
      </c>
      <c r="H1867" s="17">
        <v>0</v>
      </c>
      <c r="I1867" s="12">
        <v>19</v>
      </c>
      <c r="J1867" s="1" t="s">
        <v>11</v>
      </c>
      <c r="K1867" s="1" t="s">
        <v>8</v>
      </c>
      <c r="L1867" s="4">
        <v>8</v>
      </c>
      <c r="N1867" s="186">
        <v>0</v>
      </c>
      <c r="P1867" s="14">
        <v>11.6457</v>
      </c>
      <c r="R1867" s="14">
        <v>0</v>
      </c>
      <c r="T1867" s="14">
        <v>2.0078999999999998</v>
      </c>
      <c r="V1867" s="17">
        <v>0</v>
      </c>
      <c r="X1867" s="17">
        <v>0</v>
      </c>
      <c r="Z1867" s="17">
        <v>117249</v>
      </c>
      <c r="AB1867" s="17">
        <v>0</v>
      </c>
      <c r="AD1867" s="17">
        <v>0</v>
      </c>
      <c r="AF1867" s="17">
        <v>10068</v>
      </c>
      <c r="AH1867" s="17">
        <v>0</v>
      </c>
      <c r="AJ1867" s="17">
        <v>0</v>
      </c>
      <c r="AL1867" s="17">
        <v>0</v>
      </c>
      <c r="AN1867" s="17">
        <v>0</v>
      </c>
      <c r="AP1867" s="172">
        <v>0</v>
      </c>
      <c r="AR1867" s="17">
        <v>20216</v>
      </c>
      <c r="AT1867" s="17">
        <v>0</v>
      </c>
      <c r="AV1867" s="185">
        <v>0</v>
      </c>
      <c r="AW1867" s="1" t="s">
        <v>5655</v>
      </c>
      <c r="AX1867" s="1" t="str">
        <f t="shared" si="29"/>
        <v>No</v>
      </c>
    </row>
    <row r="1868" spans="1:50" x14ac:dyDescent="0.2">
      <c r="A1868" s="1" t="s">
        <v>4306</v>
      </c>
      <c r="B1868" s="1" t="s">
        <v>4093</v>
      </c>
      <c r="C1868" s="1" t="s">
        <v>43</v>
      </c>
      <c r="D1868" s="174" t="s">
        <v>4307</v>
      </c>
      <c r="E1868" s="177" t="s">
        <v>4308</v>
      </c>
      <c r="F1868" s="1" t="s">
        <v>194</v>
      </c>
      <c r="G1868" s="1" t="s">
        <v>229</v>
      </c>
      <c r="H1868" s="17">
        <v>0</v>
      </c>
      <c r="I1868" s="12">
        <v>19</v>
      </c>
      <c r="J1868" s="1" t="s">
        <v>11</v>
      </c>
      <c r="K1868" s="1" t="s">
        <v>8</v>
      </c>
      <c r="L1868" s="4">
        <v>12</v>
      </c>
      <c r="N1868" s="186">
        <v>0</v>
      </c>
      <c r="P1868" s="14">
        <v>12.2026</v>
      </c>
      <c r="R1868" s="14">
        <v>0</v>
      </c>
      <c r="T1868" s="14">
        <v>8.5945999999999998</v>
      </c>
      <c r="V1868" s="17">
        <v>0</v>
      </c>
      <c r="X1868" s="17">
        <v>0</v>
      </c>
      <c r="Z1868" s="17">
        <v>236951</v>
      </c>
      <c r="AB1868" s="17">
        <v>0</v>
      </c>
      <c r="AD1868" s="17">
        <v>0</v>
      </c>
      <c r="AF1868" s="17">
        <v>19418</v>
      </c>
      <c r="AH1868" s="17">
        <v>0</v>
      </c>
      <c r="AJ1868" s="17">
        <v>0</v>
      </c>
      <c r="AL1868" s="17">
        <v>0</v>
      </c>
      <c r="AN1868" s="17">
        <v>0</v>
      </c>
      <c r="AP1868" s="172">
        <v>0</v>
      </c>
      <c r="AR1868" s="17">
        <v>166889</v>
      </c>
      <c r="AT1868" s="17">
        <v>0</v>
      </c>
      <c r="AV1868" s="185">
        <v>0</v>
      </c>
      <c r="AW1868" s="1" t="s">
        <v>5655</v>
      </c>
      <c r="AX1868" s="1" t="str">
        <f t="shared" si="29"/>
        <v>No</v>
      </c>
    </row>
    <row r="1869" spans="1:50" x14ac:dyDescent="0.2">
      <c r="A1869" s="1" t="s">
        <v>3258</v>
      </c>
      <c r="B1869" s="1" t="s">
        <v>3259</v>
      </c>
      <c r="C1869" s="1" t="s">
        <v>55</v>
      </c>
      <c r="D1869" s="174" t="s">
        <v>3260</v>
      </c>
      <c r="E1869" s="177" t="s">
        <v>3261</v>
      </c>
      <c r="F1869" s="1" t="s">
        <v>196</v>
      </c>
      <c r="G1869" s="1" t="s">
        <v>229</v>
      </c>
      <c r="H1869" s="17">
        <v>0</v>
      </c>
      <c r="I1869" s="12">
        <v>19</v>
      </c>
      <c r="J1869" s="1" t="s">
        <v>10</v>
      </c>
      <c r="K1869" s="1" t="s">
        <v>8</v>
      </c>
      <c r="L1869" s="4">
        <v>17</v>
      </c>
      <c r="N1869" s="186">
        <v>0</v>
      </c>
      <c r="P1869" s="14">
        <v>19.892900000000001</v>
      </c>
      <c r="R1869" s="14">
        <v>0</v>
      </c>
      <c r="T1869" s="14">
        <v>2.9701</v>
      </c>
      <c r="V1869" s="17">
        <v>0</v>
      </c>
      <c r="X1869" s="17">
        <v>0</v>
      </c>
      <c r="Z1869" s="17">
        <v>495054</v>
      </c>
      <c r="AB1869" s="17">
        <v>0</v>
      </c>
      <c r="AD1869" s="17">
        <v>0</v>
      </c>
      <c r="AF1869" s="17">
        <v>24886</v>
      </c>
      <c r="AH1869" s="17">
        <v>0</v>
      </c>
      <c r="AJ1869" s="17">
        <v>0</v>
      </c>
      <c r="AL1869" s="17">
        <v>0</v>
      </c>
      <c r="AN1869" s="17">
        <v>0</v>
      </c>
      <c r="AP1869" s="172">
        <v>0</v>
      </c>
      <c r="AR1869" s="17">
        <v>73914</v>
      </c>
      <c r="AT1869" s="17">
        <v>0</v>
      </c>
      <c r="AV1869" s="185">
        <v>0</v>
      </c>
      <c r="AW1869" s="1" t="s">
        <v>5655</v>
      </c>
      <c r="AX1869" s="1" t="str">
        <f t="shared" si="29"/>
        <v>No</v>
      </c>
    </row>
    <row r="1870" spans="1:50" x14ac:dyDescent="0.2">
      <c r="A1870" s="1" t="s">
        <v>6219</v>
      </c>
      <c r="B1870" s="1" t="s">
        <v>3462</v>
      </c>
      <c r="C1870" s="1" t="s">
        <v>89</v>
      </c>
      <c r="D1870" s="174" t="s">
        <v>3463</v>
      </c>
      <c r="E1870" s="177" t="s">
        <v>3464</v>
      </c>
      <c r="F1870" s="1" t="s">
        <v>260</v>
      </c>
      <c r="G1870" s="1" t="s">
        <v>229</v>
      </c>
      <c r="H1870" s="17">
        <v>0</v>
      </c>
      <c r="I1870" s="12">
        <v>19</v>
      </c>
      <c r="J1870" s="1" t="s">
        <v>10</v>
      </c>
      <c r="K1870" s="1" t="s">
        <v>8</v>
      </c>
      <c r="L1870" s="4">
        <v>19</v>
      </c>
      <c r="N1870" s="186">
        <v>0</v>
      </c>
      <c r="P1870" s="14">
        <v>16.1694</v>
      </c>
      <c r="R1870" s="14">
        <v>0</v>
      </c>
      <c r="T1870" s="14">
        <v>2.9110999999999998</v>
      </c>
      <c r="V1870" s="17">
        <v>0</v>
      </c>
      <c r="X1870" s="17">
        <v>0</v>
      </c>
      <c r="Z1870" s="17">
        <v>280830</v>
      </c>
      <c r="AB1870" s="17">
        <v>0</v>
      </c>
      <c r="AD1870" s="17">
        <v>0</v>
      </c>
      <c r="AF1870" s="17">
        <v>17368</v>
      </c>
      <c r="AH1870" s="17">
        <v>0</v>
      </c>
      <c r="AJ1870" s="17">
        <v>0</v>
      </c>
      <c r="AL1870" s="17">
        <v>0</v>
      </c>
      <c r="AN1870" s="17">
        <v>0</v>
      </c>
      <c r="AP1870" s="172">
        <v>0</v>
      </c>
      <c r="AR1870" s="17">
        <v>50560</v>
      </c>
      <c r="AT1870" s="17">
        <v>0</v>
      </c>
      <c r="AV1870" s="185">
        <v>0</v>
      </c>
      <c r="AW1870" s="1" t="s">
        <v>5655</v>
      </c>
      <c r="AX1870" s="1" t="str">
        <f t="shared" si="29"/>
        <v>No</v>
      </c>
    </row>
    <row r="1871" spans="1:50" x14ac:dyDescent="0.2">
      <c r="A1871" s="1" t="s">
        <v>1840</v>
      </c>
      <c r="B1871" s="1" t="s">
        <v>1841</v>
      </c>
      <c r="C1871" s="1" t="s">
        <v>62</v>
      </c>
      <c r="D1871" s="174" t="s">
        <v>1842</v>
      </c>
      <c r="E1871" s="177" t="s">
        <v>1843</v>
      </c>
      <c r="F1871" s="1" t="s">
        <v>1252</v>
      </c>
      <c r="G1871" s="1" t="s">
        <v>229</v>
      </c>
      <c r="H1871" s="17">
        <v>0</v>
      </c>
      <c r="I1871" s="12">
        <v>19</v>
      </c>
      <c r="J1871" s="1" t="s">
        <v>10</v>
      </c>
      <c r="K1871" s="1" t="s">
        <v>8</v>
      </c>
      <c r="L1871" s="4">
        <v>17</v>
      </c>
      <c r="N1871" s="186">
        <v>0</v>
      </c>
      <c r="P1871" s="14">
        <v>15.1022</v>
      </c>
      <c r="R1871" s="14">
        <v>0</v>
      </c>
      <c r="T1871" s="14">
        <v>1.7225999999999999</v>
      </c>
      <c r="V1871" s="17">
        <v>0</v>
      </c>
      <c r="X1871" s="17">
        <v>0</v>
      </c>
      <c r="Z1871" s="17">
        <v>532141</v>
      </c>
      <c r="AB1871" s="17">
        <v>0</v>
      </c>
      <c r="AD1871" s="17">
        <v>0</v>
      </c>
      <c r="AF1871" s="17">
        <v>35236</v>
      </c>
      <c r="AH1871" s="17">
        <v>0</v>
      </c>
      <c r="AJ1871" s="17">
        <v>0</v>
      </c>
      <c r="AL1871" s="17">
        <v>0</v>
      </c>
      <c r="AN1871" s="17">
        <v>0</v>
      </c>
      <c r="AP1871" s="172">
        <v>0</v>
      </c>
      <c r="AR1871" s="17">
        <v>60697</v>
      </c>
      <c r="AT1871" s="17">
        <v>0</v>
      </c>
      <c r="AV1871" s="185">
        <v>0</v>
      </c>
      <c r="AW1871" s="1" t="s">
        <v>5655</v>
      </c>
      <c r="AX1871" s="1" t="str">
        <f t="shared" si="29"/>
        <v>No</v>
      </c>
    </row>
    <row r="1872" spans="1:50" x14ac:dyDescent="0.2">
      <c r="A1872" s="1" t="s">
        <v>6217</v>
      </c>
      <c r="B1872" s="1" t="s">
        <v>591</v>
      </c>
      <c r="C1872" s="1" t="s">
        <v>53</v>
      </c>
      <c r="E1872" s="177">
        <v>30201</v>
      </c>
      <c r="F1872" s="1" t="s">
        <v>194</v>
      </c>
      <c r="G1872" s="1" t="s">
        <v>192</v>
      </c>
      <c r="H1872" s="17">
        <v>2203663</v>
      </c>
      <c r="I1872" s="12">
        <v>19</v>
      </c>
      <c r="J1872" s="1" t="s">
        <v>23</v>
      </c>
      <c r="K1872" s="1" t="s">
        <v>12</v>
      </c>
      <c r="L1872" s="4">
        <v>3</v>
      </c>
      <c r="N1872" s="186">
        <v>0</v>
      </c>
      <c r="P1872" s="14">
        <v>2.8258000000000001</v>
      </c>
      <c r="R1872" s="14">
        <v>0.43780000000000002</v>
      </c>
      <c r="T1872" s="14">
        <v>37.374099999999999</v>
      </c>
      <c r="V1872" s="17">
        <v>24759</v>
      </c>
      <c r="X1872" s="17">
        <v>26647</v>
      </c>
      <c r="Z1872" s="17">
        <v>24658</v>
      </c>
      <c r="AB1872" s="17">
        <v>1989</v>
      </c>
      <c r="AD1872" s="17">
        <v>9105</v>
      </c>
      <c r="AF1872" s="17">
        <v>8726</v>
      </c>
      <c r="AH1872" s="17">
        <v>379</v>
      </c>
      <c r="AJ1872" s="17">
        <v>0</v>
      </c>
      <c r="AL1872" s="17">
        <v>0</v>
      </c>
      <c r="AN1872" s="17">
        <v>0</v>
      </c>
      <c r="AP1872" s="172">
        <v>0</v>
      </c>
      <c r="AR1872" s="17">
        <v>326126</v>
      </c>
      <c r="AT1872" s="17">
        <v>142794</v>
      </c>
      <c r="AV1872" s="185">
        <v>3.16</v>
      </c>
      <c r="AW1872" s="1" t="s">
        <v>5655</v>
      </c>
      <c r="AX1872" s="1" t="str">
        <f t="shared" si="29"/>
        <v>No</v>
      </c>
    </row>
    <row r="1873" spans="1:50" x14ac:dyDescent="0.2">
      <c r="A1873" s="1" t="s">
        <v>5074</v>
      </c>
      <c r="B1873" s="1" t="s">
        <v>5075</v>
      </c>
      <c r="C1873" s="1" t="s">
        <v>80</v>
      </c>
      <c r="D1873" s="174" t="s">
        <v>5076</v>
      </c>
      <c r="E1873" s="177" t="s">
        <v>5077</v>
      </c>
      <c r="F1873" s="1" t="s">
        <v>242</v>
      </c>
      <c r="G1873" s="1" t="s">
        <v>229</v>
      </c>
      <c r="H1873" s="17">
        <v>0</v>
      </c>
      <c r="I1873" s="12">
        <v>19</v>
      </c>
      <c r="J1873" s="1" t="s">
        <v>22</v>
      </c>
      <c r="K1873" s="1" t="s">
        <v>8</v>
      </c>
      <c r="L1873" s="4">
        <v>3</v>
      </c>
      <c r="N1873" s="186">
        <v>0</v>
      </c>
      <c r="P1873" s="14">
        <v>33.095300000000002</v>
      </c>
      <c r="R1873" s="14">
        <v>0</v>
      </c>
      <c r="T1873" s="14">
        <v>1.4714</v>
      </c>
      <c r="V1873" s="17">
        <v>0</v>
      </c>
      <c r="X1873" s="17">
        <v>0</v>
      </c>
      <c r="Z1873" s="17">
        <v>71188</v>
      </c>
      <c r="AB1873" s="17">
        <v>0</v>
      </c>
      <c r="AD1873" s="17">
        <v>0</v>
      </c>
      <c r="AF1873" s="17">
        <v>2151</v>
      </c>
      <c r="AH1873" s="17">
        <v>0</v>
      </c>
      <c r="AJ1873" s="17">
        <v>0</v>
      </c>
      <c r="AL1873" s="17">
        <v>0</v>
      </c>
      <c r="AN1873" s="17">
        <v>0</v>
      </c>
      <c r="AP1873" s="172">
        <v>0</v>
      </c>
      <c r="AR1873" s="17">
        <v>3165</v>
      </c>
      <c r="AT1873" s="17">
        <v>0</v>
      </c>
      <c r="AV1873" s="185">
        <v>0</v>
      </c>
      <c r="AW1873" s="1" t="s">
        <v>5655</v>
      </c>
      <c r="AX1873" s="1" t="str">
        <f t="shared" si="29"/>
        <v>No</v>
      </c>
    </row>
    <row r="1874" spans="1:50" x14ac:dyDescent="0.2">
      <c r="A1874" s="1" t="s">
        <v>4868</v>
      </c>
      <c r="B1874" s="1" t="s">
        <v>4869</v>
      </c>
      <c r="C1874" s="1" t="s">
        <v>20</v>
      </c>
      <c r="D1874" s="174" t="s">
        <v>4870</v>
      </c>
      <c r="E1874" s="177" t="s">
        <v>4871</v>
      </c>
      <c r="F1874" s="1" t="s">
        <v>196</v>
      </c>
      <c r="G1874" s="1" t="s">
        <v>229</v>
      </c>
      <c r="H1874" s="17">
        <v>0</v>
      </c>
      <c r="I1874" s="12">
        <v>19</v>
      </c>
      <c r="J1874" s="1" t="s">
        <v>22</v>
      </c>
      <c r="K1874" s="1" t="s">
        <v>8</v>
      </c>
      <c r="L1874" s="4">
        <v>2</v>
      </c>
      <c r="N1874" s="186">
        <v>0</v>
      </c>
      <c r="P1874" s="14">
        <v>31.261399999999998</v>
      </c>
      <c r="R1874" s="14">
        <v>0</v>
      </c>
      <c r="T1874" s="14">
        <v>3.2063999999999999</v>
      </c>
      <c r="V1874" s="17">
        <v>0</v>
      </c>
      <c r="X1874" s="17">
        <v>0</v>
      </c>
      <c r="Z1874" s="17">
        <v>73777</v>
      </c>
      <c r="AB1874" s="17">
        <v>0</v>
      </c>
      <c r="AD1874" s="17">
        <v>0</v>
      </c>
      <c r="AF1874" s="17">
        <v>2360</v>
      </c>
      <c r="AH1874" s="17">
        <v>0</v>
      </c>
      <c r="AJ1874" s="17">
        <v>0</v>
      </c>
      <c r="AL1874" s="17">
        <v>0</v>
      </c>
      <c r="AN1874" s="17">
        <v>0</v>
      </c>
      <c r="AP1874" s="172">
        <v>0</v>
      </c>
      <c r="AR1874" s="17">
        <v>7567</v>
      </c>
      <c r="AT1874" s="17">
        <v>0</v>
      </c>
      <c r="AV1874" s="185">
        <v>0</v>
      </c>
      <c r="AW1874" s="1" t="s">
        <v>5655</v>
      </c>
      <c r="AX1874" s="1" t="str">
        <f t="shared" si="29"/>
        <v>No</v>
      </c>
    </row>
    <row r="1875" spans="1:50" x14ac:dyDescent="0.2">
      <c r="A1875" s="1" t="s">
        <v>288</v>
      </c>
      <c r="B1875" s="1" t="s">
        <v>289</v>
      </c>
      <c r="C1875" s="1" t="s">
        <v>40</v>
      </c>
      <c r="D1875" s="174">
        <v>4023</v>
      </c>
      <c r="E1875" s="177">
        <v>40023</v>
      </c>
      <c r="F1875" s="1" t="s">
        <v>194</v>
      </c>
      <c r="G1875" s="1" t="s">
        <v>192</v>
      </c>
      <c r="H1875" s="17">
        <v>386787</v>
      </c>
      <c r="I1875" s="12">
        <v>19</v>
      </c>
      <c r="J1875" s="1" t="s">
        <v>11</v>
      </c>
      <c r="K1875" s="1" t="s">
        <v>12</v>
      </c>
      <c r="L1875" s="4">
        <v>12</v>
      </c>
      <c r="N1875" s="186">
        <v>0</v>
      </c>
      <c r="P1875" s="14">
        <v>12.811199999999999</v>
      </c>
      <c r="R1875" s="14">
        <v>3.5809000000000002</v>
      </c>
      <c r="T1875" s="14">
        <v>15.4861</v>
      </c>
      <c r="V1875" s="17">
        <v>548048</v>
      </c>
      <c r="X1875" s="17">
        <v>577293</v>
      </c>
      <c r="Z1875" s="17">
        <v>545666</v>
      </c>
      <c r="AB1875" s="17">
        <v>31627</v>
      </c>
      <c r="AD1875" s="17">
        <v>44031</v>
      </c>
      <c r="AF1875" s="17">
        <v>42593</v>
      </c>
      <c r="AH1875" s="17">
        <v>1438</v>
      </c>
      <c r="AJ1875" s="17">
        <v>0</v>
      </c>
      <c r="AL1875" s="17">
        <v>0</v>
      </c>
      <c r="AN1875" s="17">
        <v>0</v>
      </c>
      <c r="AP1875" s="172">
        <v>0</v>
      </c>
      <c r="AR1875" s="17">
        <v>659599</v>
      </c>
      <c r="AT1875" s="17">
        <v>2361942</v>
      </c>
      <c r="AV1875" s="185">
        <v>143.5</v>
      </c>
      <c r="AW1875" s="1" t="s">
        <v>5655</v>
      </c>
      <c r="AX1875" s="1" t="str">
        <f t="shared" si="29"/>
        <v>No</v>
      </c>
    </row>
    <row r="1876" spans="1:50" x14ac:dyDescent="0.2">
      <c r="A1876" s="1" t="s">
        <v>1681</v>
      </c>
      <c r="B1876" s="1" t="s">
        <v>682</v>
      </c>
      <c r="C1876" s="1" t="s">
        <v>99</v>
      </c>
      <c r="D1876" s="174" t="s">
        <v>1682</v>
      </c>
      <c r="E1876" s="177" t="s">
        <v>1683</v>
      </c>
      <c r="F1876" s="1" t="s">
        <v>196</v>
      </c>
      <c r="G1876" s="1" t="s">
        <v>229</v>
      </c>
      <c r="H1876" s="17">
        <v>0</v>
      </c>
      <c r="I1876" s="12">
        <v>19</v>
      </c>
      <c r="J1876" s="1" t="s">
        <v>10</v>
      </c>
      <c r="K1876" s="1" t="s">
        <v>8</v>
      </c>
      <c r="L1876" s="4">
        <v>7</v>
      </c>
      <c r="N1876" s="186">
        <v>0</v>
      </c>
      <c r="P1876" s="14">
        <v>21.332899999999999</v>
      </c>
      <c r="R1876" s="14">
        <v>0</v>
      </c>
      <c r="T1876" s="14">
        <v>2.2362000000000002</v>
      </c>
      <c r="V1876" s="17">
        <v>0</v>
      </c>
      <c r="X1876" s="17">
        <v>0</v>
      </c>
      <c r="Z1876" s="17">
        <v>185724</v>
      </c>
      <c r="AB1876" s="17">
        <v>0</v>
      </c>
      <c r="AD1876" s="17">
        <v>0</v>
      </c>
      <c r="AF1876" s="17">
        <v>8706</v>
      </c>
      <c r="AH1876" s="17">
        <v>0</v>
      </c>
      <c r="AJ1876" s="17">
        <v>0</v>
      </c>
      <c r="AL1876" s="17">
        <v>0</v>
      </c>
      <c r="AN1876" s="17">
        <v>0</v>
      </c>
      <c r="AP1876" s="172">
        <v>0</v>
      </c>
      <c r="AR1876" s="17">
        <v>19468</v>
      </c>
      <c r="AT1876" s="17">
        <v>0</v>
      </c>
      <c r="AV1876" s="185">
        <v>0</v>
      </c>
      <c r="AW1876" s="1" t="s">
        <v>5655</v>
      </c>
      <c r="AX1876" s="1" t="str">
        <f t="shared" si="29"/>
        <v>No</v>
      </c>
    </row>
    <row r="1877" spans="1:50" x14ac:dyDescent="0.2">
      <c r="A1877" s="1" t="s">
        <v>331</v>
      </c>
      <c r="B1877" s="1" t="s">
        <v>332</v>
      </c>
      <c r="C1877" s="1" t="s">
        <v>52</v>
      </c>
      <c r="D1877" s="174">
        <v>1053</v>
      </c>
      <c r="E1877" s="177">
        <v>10053</v>
      </c>
      <c r="F1877" s="1" t="s">
        <v>196</v>
      </c>
      <c r="G1877" s="1" t="s">
        <v>192</v>
      </c>
      <c r="H1877" s="17">
        <v>4181019</v>
      </c>
      <c r="I1877" s="12">
        <v>19</v>
      </c>
      <c r="J1877" s="1" t="s">
        <v>11</v>
      </c>
      <c r="K1877" s="1" t="s">
        <v>12</v>
      </c>
      <c r="L1877" s="4">
        <v>11</v>
      </c>
      <c r="N1877" s="186">
        <v>0</v>
      </c>
      <c r="P1877" s="14">
        <v>15.0932</v>
      </c>
      <c r="R1877" s="14">
        <v>3.9184000000000001</v>
      </c>
      <c r="T1877" s="14">
        <v>13.731199999999999</v>
      </c>
      <c r="V1877" s="17">
        <v>212773</v>
      </c>
      <c r="X1877" s="17">
        <v>232998</v>
      </c>
      <c r="Z1877" s="17">
        <v>211909</v>
      </c>
      <c r="AB1877" s="17">
        <v>21089</v>
      </c>
      <c r="AD1877" s="17">
        <v>15391</v>
      </c>
      <c r="AF1877" s="17">
        <v>14040</v>
      </c>
      <c r="AH1877" s="17">
        <v>1351</v>
      </c>
      <c r="AJ1877" s="17">
        <v>0</v>
      </c>
      <c r="AL1877" s="17">
        <v>0</v>
      </c>
      <c r="AN1877" s="17">
        <v>0</v>
      </c>
      <c r="AP1877" s="172">
        <v>0</v>
      </c>
      <c r="AR1877" s="17">
        <v>192786</v>
      </c>
      <c r="AT1877" s="17">
        <v>755411</v>
      </c>
      <c r="AV1877" s="185">
        <v>172.3</v>
      </c>
      <c r="AW1877" s="1" t="s">
        <v>5655</v>
      </c>
      <c r="AX1877" s="1" t="str">
        <f t="shared" si="29"/>
        <v>No</v>
      </c>
    </row>
    <row r="1878" spans="1:50" x14ac:dyDescent="0.2">
      <c r="A1878" s="1" t="s">
        <v>1044</v>
      </c>
      <c r="B1878" s="1" t="s">
        <v>1045</v>
      </c>
      <c r="C1878" s="1" t="s">
        <v>61</v>
      </c>
      <c r="D1878" s="174" t="s">
        <v>1046</v>
      </c>
      <c r="E1878" s="177">
        <v>88134</v>
      </c>
      <c r="F1878" s="1" t="s">
        <v>138</v>
      </c>
      <c r="G1878" s="1" t="s">
        <v>5273</v>
      </c>
      <c r="H1878" s="17">
        <v>0</v>
      </c>
      <c r="I1878" s="12">
        <v>19</v>
      </c>
      <c r="J1878" s="1" t="s">
        <v>22</v>
      </c>
      <c r="K1878" s="1" t="s">
        <v>8</v>
      </c>
      <c r="L1878" s="4">
        <v>2</v>
      </c>
      <c r="N1878" s="186">
        <v>0</v>
      </c>
      <c r="P1878" s="14">
        <v>41.6342</v>
      </c>
      <c r="R1878" s="14">
        <v>0</v>
      </c>
      <c r="T1878" s="14">
        <v>1.0550999999999999</v>
      </c>
      <c r="V1878" s="17">
        <v>0</v>
      </c>
      <c r="X1878" s="17">
        <v>0</v>
      </c>
      <c r="Z1878" s="17">
        <v>143638</v>
      </c>
      <c r="AB1878" s="17">
        <v>0</v>
      </c>
      <c r="AD1878" s="17">
        <v>0</v>
      </c>
      <c r="AF1878" s="17">
        <v>3450</v>
      </c>
      <c r="AH1878" s="17">
        <v>0</v>
      </c>
      <c r="AJ1878" s="17">
        <v>0</v>
      </c>
      <c r="AL1878" s="17">
        <v>0</v>
      </c>
      <c r="AN1878" s="17">
        <v>0</v>
      </c>
      <c r="AP1878" s="172">
        <v>0</v>
      </c>
      <c r="AR1878" s="17">
        <v>3640</v>
      </c>
      <c r="AT1878" s="17">
        <v>0</v>
      </c>
      <c r="AV1878" s="185">
        <v>0</v>
      </c>
      <c r="AW1878" s="1" t="s">
        <v>5655</v>
      </c>
      <c r="AX1878" s="1" t="str">
        <f t="shared" si="29"/>
        <v>No</v>
      </c>
    </row>
    <row r="1879" spans="1:50" x14ac:dyDescent="0.2">
      <c r="A1879" s="1" t="s">
        <v>3113</v>
      </c>
      <c r="B1879" s="1" t="s">
        <v>283</v>
      </c>
      <c r="C1879" s="1" t="s">
        <v>77</v>
      </c>
      <c r="D1879" s="174" t="s">
        <v>3114</v>
      </c>
      <c r="E1879" s="177" t="s">
        <v>3115</v>
      </c>
      <c r="F1879" s="1" t="s">
        <v>194</v>
      </c>
      <c r="G1879" s="1" t="s">
        <v>229</v>
      </c>
      <c r="H1879" s="17">
        <v>0</v>
      </c>
      <c r="I1879" s="12">
        <v>19</v>
      </c>
      <c r="J1879" s="1" t="s">
        <v>11</v>
      </c>
      <c r="K1879" s="1" t="s">
        <v>8</v>
      </c>
      <c r="L1879" s="4">
        <v>5</v>
      </c>
      <c r="N1879" s="186">
        <v>0</v>
      </c>
      <c r="P1879" s="14">
        <v>13.2814</v>
      </c>
      <c r="R1879" s="14">
        <v>0</v>
      </c>
      <c r="T1879" s="14">
        <v>1.7763</v>
      </c>
      <c r="V1879" s="17">
        <v>0</v>
      </c>
      <c r="X1879" s="17">
        <v>0</v>
      </c>
      <c r="Z1879" s="17">
        <v>152736</v>
      </c>
      <c r="AB1879" s="17">
        <v>0</v>
      </c>
      <c r="AD1879" s="17">
        <v>0</v>
      </c>
      <c r="AF1879" s="17">
        <v>11500</v>
      </c>
      <c r="AH1879" s="17">
        <v>0</v>
      </c>
      <c r="AJ1879" s="17">
        <v>0</v>
      </c>
      <c r="AL1879" s="17">
        <v>0</v>
      </c>
      <c r="AN1879" s="17">
        <v>0</v>
      </c>
      <c r="AP1879" s="172">
        <v>0</v>
      </c>
      <c r="AR1879" s="17">
        <v>20428</v>
      </c>
      <c r="AT1879" s="17">
        <v>0</v>
      </c>
      <c r="AV1879" s="185">
        <v>0</v>
      </c>
      <c r="AW1879" s="1" t="s">
        <v>5655</v>
      </c>
      <c r="AX1879" s="1" t="str">
        <f t="shared" si="29"/>
        <v>No</v>
      </c>
    </row>
    <row r="1880" spans="1:50" x14ac:dyDescent="0.2">
      <c r="A1880" s="1" t="s">
        <v>3872</v>
      </c>
      <c r="B1880" s="1" t="s">
        <v>519</v>
      </c>
      <c r="C1880" s="1" t="s">
        <v>59</v>
      </c>
      <c r="D1880" s="174" t="s">
        <v>3873</v>
      </c>
      <c r="E1880" s="177" t="s">
        <v>3874</v>
      </c>
      <c r="F1880" s="1" t="s">
        <v>242</v>
      </c>
      <c r="G1880" s="1" t="s">
        <v>229</v>
      </c>
      <c r="H1880" s="17">
        <v>0</v>
      </c>
      <c r="I1880" s="12">
        <v>19</v>
      </c>
      <c r="J1880" s="1" t="s">
        <v>10</v>
      </c>
      <c r="K1880" s="1" t="s">
        <v>8</v>
      </c>
      <c r="L1880" s="4">
        <v>19</v>
      </c>
      <c r="N1880" s="186">
        <v>0</v>
      </c>
      <c r="P1880" s="14">
        <v>13.568199999999999</v>
      </c>
      <c r="R1880" s="14">
        <v>0</v>
      </c>
      <c r="T1880" s="14">
        <v>1.8958999999999999</v>
      </c>
      <c r="V1880" s="17">
        <v>0</v>
      </c>
      <c r="X1880" s="17">
        <v>0</v>
      </c>
      <c r="Z1880" s="17">
        <v>391688</v>
      </c>
      <c r="AB1880" s="17">
        <v>0</v>
      </c>
      <c r="AD1880" s="17">
        <v>0</v>
      </c>
      <c r="AF1880" s="17">
        <v>28868</v>
      </c>
      <c r="AH1880" s="17">
        <v>0</v>
      </c>
      <c r="AJ1880" s="17">
        <v>0</v>
      </c>
      <c r="AL1880" s="17">
        <v>0</v>
      </c>
      <c r="AN1880" s="17">
        <v>0</v>
      </c>
      <c r="AP1880" s="172">
        <v>0</v>
      </c>
      <c r="AR1880" s="17">
        <v>54730</v>
      </c>
      <c r="AT1880" s="17">
        <v>0</v>
      </c>
      <c r="AV1880" s="185">
        <v>0</v>
      </c>
      <c r="AW1880" s="1" t="s">
        <v>5655</v>
      </c>
      <c r="AX1880" s="1" t="str">
        <f t="shared" si="29"/>
        <v>No</v>
      </c>
    </row>
    <row r="1881" spans="1:50" x14ac:dyDescent="0.2">
      <c r="A1881" s="1" t="s">
        <v>5544</v>
      </c>
      <c r="B1881" s="1" t="s">
        <v>4424</v>
      </c>
      <c r="C1881" s="1" t="s">
        <v>31</v>
      </c>
      <c r="D1881" s="174" t="s">
        <v>4425</v>
      </c>
      <c r="E1881" s="177" t="s">
        <v>4426</v>
      </c>
      <c r="F1881" s="1" t="s">
        <v>194</v>
      </c>
      <c r="G1881" s="1" t="s">
        <v>229</v>
      </c>
      <c r="H1881" s="17">
        <v>0</v>
      </c>
      <c r="I1881" s="12">
        <v>19</v>
      </c>
      <c r="J1881" s="1" t="s">
        <v>11</v>
      </c>
      <c r="K1881" s="1" t="s">
        <v>8</v>
      </c>
      <c r="L1881" s="4">
        <v>15</v>
      </c>
      <c r="N1881" s="186">
        <v>0</v>
      </c>
      <c r="P1881" s="14">
        <v>19.754200000000001</v>
      </c>
      <c r="R1881" s="14">
        <v>0</v>
      </c>
      <c r="T1881" s="14">
        <v>22.4496</v>
      </c>
      <c r="V1881" s="17">
        <v>0</v>
      </c>
      <c r="X1881" s="17">
        <v>0</v>
      </c>
      <c r="Z1881" s="17">
        <v>1451303</v>
      </c>
      <c r="AB1881" s="17">
        <v>0</v>
      </c>
      <c r="AD1881" s="17">
        <v>0</v>
      </c>
      <c r="AF1881" s="17">
        <v>73468</v>
      </c>
      <c r="AH1881" s="17">
        <v>0</v>
      </c>
      <c r="AJ1881" s="17">
        <v>0</v>
      </c>
      <c r="AL1881" s="17">
        <v>0</v>
      </c>
      <c r="AN1881" s="17">
        <v>0</v>
      </c>
      <c r="AP1881" s="172">
        <v>0</v>
      </c>
      <c r="AR1881" s="17">
        <v>1649328</v>
      </c>
      <c r="AT1881" s="17">
        <v>0</v>
      </c>
      <c r="AV1881" s="185">
        <v>0</v>
      </c>
      <c r="AW1881" s="1" t="s">
        <v>5655</v>
      </c>
      <c r="AX1881" s="1" t="str">
        <f t="shared" si="29"/>
        <v>No</v>
      </c>
    </row>
    <row r="1882" spans="1:50" x14ac:dyDescent="0.2">
      <c r="A1882" s="1" t="s">
        <v>6216</v>
      </c>
      <c r="B1882" s="1" t="s">
        <v>558</v>
      </c>
      <c r="C1882" s="1" t="s">
        <v>48</v>
      </c>
      <c r="D1882" s="174">
        <v>7047</v>
      </c>
      <c r="E1882" s="177">
        <v>70047</v>
      </c>
      <c r="F1882" s="1" t="s">
        <v>194</v>
      </c>
      <c r="G1882" s="1" t="s">
        <v>5273</v>
      </c>
      <c r="H1882" s="17">
        <v>1519417</v>
      </c>
      <c r="I1882" s="12">
        <v>19</v>
      </c>
      <c r="J1882" s="1" t="s">
        <v>10</v>
      </c>
      <c r="K1882" s="1" t="s">
        <v>8</v>
      </c>
      <c r="L1882" s="4">
        <v>11</v>
      </c>
      <c r="N1882" s="186">
        <v>0</v>
      </c>
      <c r="P1882" s="14">
        <v>16.4361</v>
      </c>
      <c r="R1882" s="14">
        <v>0</v>
      </c>
      <c r="T1882" s="14">
        <v>1.7436</v>
      </c>
      <c r="V1882" s="17">
        <v>0</v>
      </c>
      <c r="X1882" s="17">
        <v>0</v>
      </c>
      <c r="Z1882" s="17">
        <v>329313</v>
      </c>
      <c r="AB1882" s="17">
        <v>0</v>
      </c>
      <c r="AD1882" s="17">
        <v>0</v>
      </c>
      <c r="AF1882" s="17">
        <v>20036</v>
      </c>
      <c r="AH1882" s="17">
        <v>0</v>
      </c>
      <c r="AJ1882" s="17">
        <v>0</v>
      </c>
      <c r="AL1882" s="17">
        <v>0</v>
      </c>
      <c r="AN1882" s="17">
        <v>0</v>
      </c>
      <c r="AP1882" s="172">
        <v>0</v>
      </c>
      <c r="AR1882" s="17">
        <v>34935</v>
      </c>
      <c r="AT1882" s="17">
        <v>0</v>
      </c>
      <c r="AV1882" s="185">
        <v>0</v>
      </c>
      <c r="AW1882" s="1" t="s">
        <v>5655</v>
      </c>
      <c r="AX1882" s="1" t="str">
        <f t="shared" si="29"/>
        <v>No</v>
      </c>
    </row>
    <row r="1883" spans="1:50" x14ac:dyDescent="0.2">
      <c r="A1883" s="1" t="s">
        <v>868</v>
      </c>
      <c r="B1883" s="1" t="s">
        <v>869</v>
      </c>
      <c r="C1883" s="1" t="s">
        <v>54</v>
      </c>
      <c r="D1883" s="174">
        <v>1099</v>
      </c>
      <c r="E1883" s="177">
        <v>10099</v>
      </c>
      <c r="F1883" s="1" t="s">
        <v>242</v>
      </c>
      <c r="G1883" s="1" t="s">
        <v>5273</v>
      </c>
      <c r="H1883" s="17">
        <v>88200</v>
      </c>
      <c r="I1883" s="12">
        <v>19</v>
      </c>
      <c r="J1883" s="1" t="s">
        <v>10</v>
      </c>
      <c r="K1883" s="1" t="s">
        <v>8</v>
      </c>
      <c r="L1883" s="4">
        <v>19</v>
      </c>
      <c r="N1883" s="186">
        <v>0</v>
      </c>
      <c r="P1883" s="14">
        <v>15.0525</v>
      </c>
      <c r="R1883" s="14">
        <v>0</v>
      </c>
      <c r="T1883" s="14">
        <v>4.0873999999999997</v>
      </c>
      <c r="V1883" s="17">
        <v>0</v>
      </c>
      <c r="X1883" s="17">
        <v>0</v>
      </c>
      <c r="Z1883" s="17">
        <v>488875</v>
      </c>
      <c r="AB1883" s="17">
        <v>0</v>
      </c>
      <c r="AD1883" s="17">
        <v>0</v>
      </c>
      <c r="AF1883" s="17">
        <v>32478</v>
      </c>
      <c r="AH1883" s="17">
        <v>0</v>
      </c>
      <c r="AJ1883" s="17">
        <v>0</v>
      </c>
      <c r="AL1883" s="17">
        <v>0</v>
      </c>
      <c r="AN1883" s="17">
        <v>0</v>
      </c>
      <c r="AP1883" s="172">
        <v>0</v>
      </c>
      <c r="AR1883" s="17">
        <v>132751</v>
      </c>
      <c r="AT1883" s="17">
        <v>0</v>
      </c>
      <c r="AV1883" s="185">
        <v>0</v>
      </c>
      <c r="AW1883" s="1" t="s">
        <v>5655</v>
      </c>
      <c r="AX1883" s="1" t="str">
        <f t="shared" si="29"/>
        <v>No</v>
      </c>
    </row>
    <row r="1884" spans="1:50" x14ac:dyDescent="0.2">
      <c r="A1884" s="1" t="s">
        <v>3514</v>
      </c>
      <c r="B1884" s="1" t="s">
        <v>3515</v>
      </c>
      <c r="C1884" s="1" t="s">
        <v>89</v>
      </c>
      <c r="D1884" s="174" t="s">
        <v>3516</v>
      </c>
      <c r="E1884" s="177" t="s">
        <v>3517</v>
      </c>
      <c r="F1884" s="1" t="s">
        <v>196</v>
      </c>
      <c r="G1884" s="1" t="s">
        <v>229</v>
      </c>
      <c r="H1884" s="17">
        <v>0</v>
      </c>
      <c r="I1884" s="12">
        <v>19</v>
      </c>
      <c r="J1884" s="1" t="s">
        <v>10</v>
      </c>
      <c r="K1884" s="1" t="s">
        <v>8</v>
      </c>
      <c r="L1884" s="4">
        <v>19</v>
      </c>
      <c r="N1884" s="186">
        <v>0</v>
      </c>
      <c r="P1884" s="14">
        <v>15.618499999999999</v>
      </c>
      <c r="R1884" s="14">
        <v>0</v>
      </c>
      <c r="T1884" s="14">
        <v>1.9334</v>
      </c>
      <c r="V1884" s="17">
        <v>0</v>
      </c>
      <c r="X1884" s="17">
        <v>0</v>
      </c>
      <c r="Z1884" s="17">
        <v>595891</v>
      </c>
      <c r="AB1884" s="17">
        <v>0</v>
      </c>
      <c r="AD1884" s="17">
        <v>0</v>
      </c>
      <c r="AF1884" s="17">
        <v>38153</v>
      </c>
      <c r="AH1884" s="17">
        <v>0</v>
      </c>
      <c r="AJ1884" s="17">
        <v>0</v>
      </c>
      <c r="AL1884" s="17">
        <v>0</v>
      </c>
      <c r="AN1884" s="17">
        <v>0</v>
      </c>
      <c r="AP1884" s="172">
        <v>0</v>
      </c>
      <c r="AR1884" s="17">
        <v>73766</v>
      </c>
      <c r="AT1884" s="17">
        <v>0</v>
      </c>
      <c r="AV1884" s="185">
        <v>0</v>
      </c>
      <c r="AW1884" s="1" t="s">
        <v>5655</v>
      </c>
      <c r="AX1884" s="1" t="str">
        <f t="shared" si="29"/>
        <v>No</v>
      </c>
    </row>
    <row r="1885" spans="1:50" x14ac:dyDescent="0.2">
      <c r="A1885" s="1" t="s">
        <v>6214</v>
      </c>
      <c r="B1885" s="1" t="s">
        <v>278</v>
      </c>
      <c r="C1885" s="1" t="s">
        <v>46</v>
      </c>
      <c r="D1885" s="174">
        <v>5041</v>
      </c>
      <c r="E1885" s="177">
        <v>50041</v>
      </c>
      <c r="F1885" s="1" t="s">
        <v>194</v>
      </c>
      <c r="G1885" s="1" t="s">
        <v>5273</v>
      </c>
      <c r="H1885" s="17">
        <v>88133</v>
      </c>
      <c r="I1885" s="12">
        <v>19</v>
      </c>
      <c r="J1885" s="1" t="s">
        <v>10</v>
      </c>
      <c r="K1885" s="1" t="s">
        <v>8</v>
      </c>
      <c r="L1885" s="4">
        <v>9</v>
      </c>
      <c r="N1885" s="186">
        <v>0</v>
      </c>
      <c r="P1885" s="14">
        <v>12.230399999999999</v>
      </c>
      <c r="R1885" s="14">
        <v>0</v>
      </c>
      <c r="T1885" s="14">
        <v>2.9895999999999998</v>
      </c>
      <c r="V1885" s="17">
        <v>0</v>
      </c>
      <c r="X1885" s="17">
        <v>0</v>
      </c>
      <c r="Z1885" s="17">
        <v>98027</v>
      </c>
      <c r="AB1885" s="17">
        <v>0</v>
      </c>
      <c r="AD1885" s="17">
        <v>0</v>
      </c>
      <c r="AF1885" s="17">
        <v>8015</v>
      </c>
      <c r="AH1885" s="17">
        <v>0</v>
      </c>
      <c r="AJ1885" s="17">
        <v>0</v>
      </c>
      <c r="AL1885" s="17">
        <v>0</v>
      </c>
      <c r="AN1885" s="17">
        <v>0</v>
      </c>
      <c r="AP1885" s="172">
        <v>0</v>
      </c>
      <c r="AR1885" s="17">
        <v>23962</v>
      </c>
      <c r="AT1885" s="17">
        <v>0</v>
      </c>
      <c r="AV1885" s="185">
        <v>0</v>
      </c>
      <c r="AW1885" s="1" t="s">
        <v>5655</v>
      </c>
      <c r="AX1885" s="1" t="str">
        <f t="shared" si="29"/>
        <v>No</v>
      </c>
    </row>
    <row r="1886" spans="1:50" x14ac:dyDescent="0.2">
      <c r="A1886" s="1" t="s">
        <v>5510</v>
      </c>
      <c r="B1886" s="1" t="s">
        <v>2949</v>
      </c>
      <c r="C1886" s="1" t="s">
        <v>46</v>
      </c>
      <c r="D1886" s="174" t="s">
        <v>2950</v>
      </c>
      <c r="E1886" s="177" t="s">
        <v>2951</v>
      </c>
      <c r="F1886" s="1" t="s">
        <v>242</v>
      </c>
      <c r="G1886" s="1" t="s">
        <v>229</v>
      </c>
      <c r="H1886" s="17">
        <v>0</v>
      </c>
      <c r="I1886" s="12">
        <v>19</v>
      </c>
      <c r="J1886" s="1" t="s">
        <v>10</v>
      </c>
      <c r="K1886" s="1" t="s">
        <v>8</v>
      </c>
      <c r="L1886" s="4">
        <v>15</v>
      </c>
      <c r="N1886" s="186">
        <v>0</v>
      </c>
      <c r="P1886" s="14">
        <v>24.4391</v>
      </c>
      <c r="R1886" s="14">
        <v>0</v>
      </c>
      <c r="T1886" s="14">
        <v>2.1642000000000001</v>
      </c>
      <c r="V1886" s="17">
        <v>0</v>
      </c>
      <c r="X1886" s="17">
        <v>0</v>
      </c>
      <c r="Z1886" s="17">
        <v>218852</v>
      </c>
      <c r="AB1886" s="17">
        <v>0</v>
      </c>
      <c r="AD1886" s="17">
        <v>0</v>
      </c>
      <c r="AF1886" s="17">
        <v>8955</v>
      </c>
      <c r="AH1886" s="17">
        <v>0</v>
      </c>
      <c r="AJ1886" s="17">
        <v>0</v>
      </c>
      <c r="AL1886" s="17">
        <v>0</v>
      </c>
      <c r="AN1886" s="17">
        <v>0</v>
      </c>
      <c r="AP1886" s="172">
        <v>0</v>
      </c>
      <c r="AR1886" s="17">
        <v>19380</v>
      </c>
      <c r="AT1886" s="17">
        <v>0</v>
      </c>
      <c r="AV1886" s="185">
        <v>0</v>
      </c>
      <c r="AW1886" s="1" t="s">
        <v>5655</v>
      </c>
      <c r="AX1886" s="1" t="str">
        <f t="shared" si="29"/>
        <v>No</v>
      </c>
    </row>
    <row r="1887" spans="1:50" x14ac:dyDescent="0.2">
      <c r="A1887" s="1" t="s">
        <v>6215</v>
      </c>
      <c r="B1887" s="1" t="s">
        <v>1771</v>
      </c>
      <c r="C1887" s="1" t="s">
        <v>99</v>
      </c>
      <c r="D1887" s="174" t="s">
        <v>1772</v>
      </c>
      <c r="E1887" s="177" t="s">
        <v>1773</v>
      </c>
      <c r="F1887" s="1" t="s">
        <v>242</v>
      </c>
      <c r="G1887" s="1" t="s">
        <v>229</v>
      </c>
      <c r="H1887" s="17">
        <v>0</v>
      </c>
      <c r="I1887" s="12">
        <v>19</v>
      </c>
      <c r="J1887" s="1" t="s">
        <v>10</v>
      </c>
      <c r="K1887" s="1" t="s">
        <v>8</v>
      </c>
      <c r="L1887" s="4">
        <v>11</v>
      </c>
      <c r="N1887" s="186">
        <v>0</v>
      </c>
      <c r="P1887" s="14">
        <v>12.6496</v>
      </c>
      <c r="R1887" s="14">
        <v>0</v>
      </c>
      <c r="T1887" s="14">
        <v>1.8591</v>
      </c>
      <c r="V1887" s="17">
        <v>0</v>
      </c>
      <c r="X1887" s="17">
        <v>0</v>
      </c>
      <c r="Z1887" s="17">
        <v>84904</v>
      </c>
      <c r="AB1887" s="17">
        <v>0</v>
      </c>
      <c r="AD1887" s="17">
        <v>0</v>
      </c>
      <c r="AF1887" s="17">
        <v>6712</v>
      </c>
      <c r="AH1887" s="17">
        <v>0</v>
      </c>
      <c r="AJ1887" s="17">
        <v>0</v>
      </c>
      <c r="AL1887" s="17">
        <v>0</v>
      </c>
      <c r="AN1887" s="17">
        <v>0</v>
      </c>
      <c r="AP1887" s="172">
        <v>0</v>
      </c>
      <c r="AR1887" s="17">
        <v>12478</v>
      </c>
      <c r="AT1887" s="17">
        <v>0</v>
      </c>
      <c r="AV1887" s="185">
        <v>0</v>
      </c>
      <c r="AW1887" s="1" t="s">
        <v>5655</v>
      </c>
      <c r="AX1887" s="1" t="str">
        <f t="shared" si="29"/>
        <v>No</v>
      </c>
    </row>
    <row r="1888" spans="1:50" x14ac:dyDescent="0.2">
      <c r="A1888" s="1" t="s">
        <v>4306</v>
      </c>
      <c r="B1888" s="1" t="s">
        <v>4093</v>
      </c>
      <c r="C1888" s="1" t="s">
        <v>43</v>
      </c>
      <c r="D1888" s="174" t="s">
        <v>4307</v>
      </c>
      <c r="E1888" s="177" t="s">
        <v>4308</v>
      </c>
      <c r="F1888" s="1" t="s">
        <v>194</v>
      </c>
      <c r="G1888" s="1" t="s">
        <v>229</v>
      </c>
      <c r="H1888" s="17">
        <v>0</v>
      </c>
      <c r="I1888" s="12">
        <v>19</v>
      </c>
      <c r="J1888" s="1" t="s">
        <v>10</v>
      </c>
      <c r="K1888" s="1" t="s">
        <v>12</v>
      </c>
      <c r="L1888" s="4">
        <v>7</v>
      </c>
      <c r="N1888" s="186">
        <v>0</v>
      </c>
      <c r="P1888" s="14">
        <v>12.7014</v>
      </c>
      <c r="R1888" s="14">
        <v>0</v>
      </c>
      <c r="T1888" s="14">
        <v>4.7458999999999998</v>
      </c>
      <c r="V1888" s="17">
        <v>0</v>
      </c>
      <c r="X1888" s="17">
        <v>0</v>
      </c>
      <c r="Z1888" s="17">
        <v>118644</v>
      </c>
      <c r="AB1888" s="17">
        <v>0</v>
      </c>
      <c r="AD1888" s="17">
        <v>0</v>
      </c>
      <c r="AF1888" s="17">
        <v>9341</v>
      </c>
      <c r="AH1888" s="17">
        <v>0</v>
      </c>
      <c r="AJ1888" s="17">
        <v>0</v>
      </c>
      <c r="AL1888" s="17">
        <v>0</v>
      </c>
      <c r="AN1888" s="17">
        <v>0</v>
      </c>
      <c r="AP1888" s="172">
        <v>0</v>
      </c>
      <c r="AR1888" s="17">
        <v>44331</v>
      </c>
      <c r="AT1888" s="17">
        <v>0</v>
      </c>
      <c r="AV1888" s="185">
        <v>0</v>
      </c>
      <c r="AW1888" s="1" t="s">
        <v>5655</v>
      </c>
      <c r="AX1888" s="1" t="str">
        <f t="shared" si="29"/>
        <v>No</v>
      </c>
    </row>
    <row r="1889" spans="1:50" x14ac:dyDescent="0.2">
      <c r="A1889" s="1" t="s">
        <v>3155</v>
      </c>
      <c r="B1889" s="1" t="s">
        <v>3156</v>
      </c>
      <c r="C1889" s="1" t="s">
        <v>45</v>
      </c>
      <c r="D1889" s="174" t="s">
        <v>3157</v>
      </c>
      <c r="E1889" s="177" t="s">
        <v>3158</v>
      </c>
      <c r="F1889" s="1" t="s">
        <v>194</v>
      </c>
      <c r="G1889" s="1" t="s">
        <v>229</v>
      </c>
      <c r="H1889" s="17">
        <v>0</v>
      </c>
      <c r="I1889" s="12">
        <v>19</v>
      </c>
      <c r="J1889" s="1" t="s">
        <v>10</v>
      </c>
      <c r="K1889" s="1" t="s">
        <v>8</v>
      </c>
      <c r="L1889" s="4">
        <v>19</v>
      </c>
      <c r="N1889" s="186">
        <v>0</v>
      </c>
      <c r="P1889" s="14">
        <v>29.796900000000001</v>
      </c>
      <c r="R1889" s="14">
        <v>0</v>
      </c>
      <c r="T1889" s="14">
        <v>2.5703</v>
      </c>
      <c r="V1889" s="17">
        <v>0</v>
      </c>
      <c r="X1889" s="17">
        <v>0</v>
      </c>
      <c r="Z1889" s="17">
        <v>503061</v>
      </c>
      <c r="AB1889" s="17">
        <v>0</v>
      </c>
      <c r="AD1889" s="17">
        <v>0</v>
      </c>
      <c r="AF1889" s="17">
        <v>16883</v>
      </c>
      <c r="AH1889" s="17">
        <v>0</v>
      </c>
      <c r="AJ1889" s="17">
        <v>0</v>
      </c>
      <c r="AL1889" s="17">
        <v>0</v>
      </c>
      <c r="AN1889" s="17">
        <v>0</v>
      </c>
      <c r="AP1889" s="172">
        <v>0</v>
      </c>
      <c r="AR1889" s="17">
        <v>43395</v>
      </c>
      <c r="AT1889" s="17">
        <v>0</v>
      </c>
      <c r="AV1889" s="185">
        <v>0</v>
      </c>
      <c r="AW1889" s="1" t="s">
        <v>5655</v>
      </c>
      <c r="AX1889" s="1" t="str">
        <f t="shared" si="29"/>
        <v>No</v>
      </c>
    </row>
    <row r="1890" spans="1:50" x14ac:dyDescent="0.2">
      <c r="A1890" s="1" t="s">
        <v>4385</v>
      </c>
      <c r="B1890" s="1" t="s">
        <v>4386</v>
      </c>
      <c r="C1890" s="1" t="s">
        <v>161</v>
      </c>
      <c r="D1890" s="174" t="s">
        <v>4387</v>
      </c>
      <c r="E1890" s="177" t="s">
        <v>4388</v>
      </c>
      <c r="F1890" s="1" t="s">
        <v>196</v>
      </c>
      <c r="G1890" s="1" t="s">
        <v>229</v>
      </c>
      <c r="H1890" s="17">
        <v>0</v>
      </c>
      <c r="I1890" s="12">
        <v>19</v>
      </c>
      <c r="J1890" s="1" t="s">
        <v>11</v>
      </c>
      <c r="K1890" s="1" t="s">
        <v>8</v>
      </c>
      <c r="L1890" s="4">
        <v>12</v>
      </c>
      <c r="N1890" s="186">
        <v>0</v>
      </c>
      <c r="P1890" s="14">
        <v>7.8087999999999997</v>
      </c>
      <c r="R1890" s="14">
        <v>0</v>
      </c>
      <c r="T1890" s="14">
        <v>20.1221</v>
      </c>
      <c r="V1890" s="17">
        <v>0</v>
      </c>
      <c r="X1890" s="17">
        <v>0</v>
      </c>
      <c r="Z1890" s="17">
        <v>229595</v>
      </c>
      <c r="AB1890" s="17">
        <v>0</v>
      </c>
      <c r="AD1890" s="17">
        <v>0</v>
      </c>
      <c r="AF1890" s="17">
        <v>29402</v>
      </c>
      <c r="AH1890" s="17">
        <v>0</v>
      </c>
      <c r="AJ1890" s="17">
        <v>0</v>
      </c>
      <c r="AL1890" s="17">
        <v>0</v>
      </c>
      <c r="AN1890" s="17">
        <v>0</v>
      </c>
      <c r="AP1890" s="172">
        <v>0</v>
      </c>
      <c r="AR1890" s="17">
        <v>591630</v>
      </c>
      <c r="AT1890" s="17">
        <v>0</v>
      </c>
      <c r="AV1890" s="185">
        <v>0</v>
      </c>
      <c r="AW1890" s="1" t="s">
        <v>5655</v>
      </c>
      <c r="AX1890" s="1" t="str">
        <f t="shared" si="29"/>
        <v>No</v>
      </c>
    </row>
    <row r="1891" spans="1:50" x14ac:dyDescent="0.2">
      <c r="A1891" s="1" t="s">
        <v>272</v>
      </c>
      <c r="B1891" s="1" t="s">
        <v>273</v>
      </c>
      <c r="C1891" s="1" t="s">
        <v>77</v>
      </c>
      <c r="D1891" s="174">
        <v>5093</v>
      </c>
      <c r="E1891" s="177">
        <v>50093</v>
      </c>
      <c r="F1891" s="1" t="s">
        <v>196</v>
      </c>
      <c r="G1891" s="1" t="s">
        <v>5273</v>
      </c>
      <c r="H1891" s="17">
        <v>72852</v>
      </c>
      <c r="I1891" s="12">
        <v>19</v>
      </c>
      <c r="J1891" s="1" t="s">
        <v>11</v>
      </c>
      <c r="K1891" s="1" t="s">
        <v>8</v>
      </c>
      <c r="L1891" s="4">
        <v>6</v>
      </c>
      <c r="N1891" s="186">
        <v>0</v>
      </c>
      <c r="P1891" s="14">
        <v>11.8514</v>
      </c>
      <c r="R1891" s="14">
        <v>0</v>
      </c>
      <c r="T1891" s="14">
        <v>10.738899999999999</v>
      </c>
      <c r="V1891" s="17">
        <v>0</v>
      </c>
      <c r="X1891" s="17">
        <v>0</v>
      </c>
      <c r="Z1891" s="17">
        <v>217154</v>
      </c>
      <c r="AB1891" s="17">
        <v>0</v>
      </c>
      <c r="AD1891" s="17">
        <v>0</v>
      </c>
      <c r="AF1891" s="17">
        <v>18323</v>
      </c>
      <c r="AH1891" s="17">
        <v>0</v>
      </c>
      <c r="AJ1891" s="17">
        <v>0</v>
      </c>
      <c r="AL1891" s="17">
        <v>0</v>
      </c>
      <c r="AN1891" s="17">
        <v>0</v>
      </c>
      <c r="AP1891" s="172">
        <v>0</v>
      </c>
      <c r="AR1891" s="17">
        <v>196768</v>
      </c>
      <c r="AT1891" s="17">
        <v>0</v>
      </c>
      <c r="AV1891" s="185">
        <v>0</v>
      </c>
      <c r="AW1891" s="1" t="s">
        <v>5655</v>
      </c>
      <c r="AX1891" s="1" t="str">
        <f t="shared" si="29"/>
        <v>No</v>
      </c>
    </row>
    <row r="1892" spans="1:50" x14ac:dyDescent="0.2">
      <c r="A1892" s="1" t="s">
        <v>5074</v>
      </c>
      <c r="B1892" s="1" t="s">
        <v>5075</v>
      </c>
      <c r="C1892" s="1" t="s">
        <v>80</v>
      </c>
      <c r="D1892" s="174" t="s">
        <v>5076</v>
      </c>
      <c r="E1892" s="177" t="s">
        <v>5077</v>
      </c>
      <c r="F1892" s="1" t="s">
        <v>242</v>
      </c>
      <c r="G1892" s="1" t="s">
        <v>229</v>
      </c>
      <c r="H1892" s="17">
        <v>0</v>
      </c>
      <c r="I1892" s="12">
        <v>19</v>
      </c>
      <c r="J1892" s="1" t="s">
        <v>11</v>
      </c>
      <c r="K1892" s="1" t="s">
        <v>8</v>
      </c>
      <c r="L1892" s="4">
        <v>3</v>
      </c>
      <c r="N1892" s="186">
        <v>0</v>
      </c>
      <c r="P1892" s="14">
        <v>15.758699999999999</v>
      </c>
      <c r="R1892" s="14">
        <v>0</v>
      </c>
      <c r="T1892" s="14">
        <v>7.2340999999999998</v>
      </c>
      <c r="V1892" s="17">
        <v>0</v>
      </c>
      <c r="X1892" s="17">
        <v>0</v>
      </c>
      <c r="Z1892" s="17">
        <v>99154</v>
      </c>
      <c r="AB1892" s="17">
        <v>0</v>
      </c>
      <c r="AD1892" s="17">
        <v>0</v>
      </c>
      <c r="AF1892" s="17">
        <v>6292</v>
      </c>
      <c r="AH1892" s="17">
        <v>0</v>
      </c>
      <c r="AJ1892" s="17">
        <v>0</v>
      </c>
      <c r="AL1892" s="17">
        <v>0</v>
      </c>
      <c r="AN1892" s="17">
        <v>0</v>
      </c>
      <c r="AP1892" s="172">
        <v>0</v>
      </c>
      <c r="AR1892" s="17">
        <v>45517</v>
      </c>
      <c r="AT1892" s="17">
        <v>0</v>
      </c>
      <c r="AV1892" s="185">
        <v>0</v>
      </c>
      <c r="AW1892" s="1" t="s">
        <v>5655</v>
      </c>
      <c r="AX1892" s="1" t="str">
        <f t="shared" si="29"/>
        <v>No</v>
      </c>
    </row>
    <row r="1893" spans="1:50" x14ac:dyDescent="0.2">
      <c r="A1893" s="1" t="s">
        <v>3303</v>
      </c>
      <c r="B1893" s="1" t="s">
        <v>3304</v>
      </c>
      <c r="C1893" s="1" t="s">
        <v>56</v>
      </c>
      <c r="D1893" s="174" t="s">
        <v>3305</v>
      </c>
      <c r="E1893" s="177" t="s">
        <v>3306</v>
      </c>
      <c r="F1893" s="1" t="s">
        <v>196</v>
      </c>
      <c r="G1893" s="1" t="s">
        <v>229</v>
      </c>
      <c r="H1893" s="17">
        <v>0</v>
      </c>
      <c r="I1893" s="12">
        <v>19</v>
      </c>
      <c r="J1893" s="1" t="s">
        <v>11</v>
      </c>
      <c r="K1893" s="1" t="s">
        <v>8</v>
      </c>
      <c r="L1893" s="4">
        <v>7</v>
      </c>
      <c r="N1893" s="186">
        <v>0</v>
      </c>
      <c r="P1893" s="14">
        <v>18.710999999999999</v>
      </c>
      <c r="R1893" s="14">
        <v>0</v>
      </c>
      <c r="T1893" s="14">
        <v>4.0574000000000003</v>
      </c>
      <c r="V1893" s="17">
        <v>0</v>
      </c>
      <c r="X1893" s="17">
        <v>0</v>
      </c>
      <c r="Z1893" s="17">
        <v>222811</v>
      </c>
      <c r="AB1893" s="17">
        <v>0</v>
      </c>
      <c r="AD1893" s="17">
        <v>0</v>
      </c>
      <c r="AF1893" s="17">
        <v>11908</v>
      </c>
      <c r="AH1893" s="17">
        <v>0</v>
      </c>
      <c r="AJ1893" s="17">
        <v>0</v>
      </c>
      <c r="AL1893" s="17">
        <v>0</v>
      </c>
      <c r="AN1893" s="17">
        <v>0</v>
      </c>
      <c r="AP1893" s="172">
        <v>0</v>
      </c>
      <c r="AR1893" s="17">
        <v>48316</v>
      </c>
      <c r="AT1893" s="17">
        <v>0</v>
      </c>
      <c r="AV1893" s="185">
        <v>0</v>
      </c>
      <c r="AW1893" s="1" t="s">
        <v>5655</v>
      </c>
      <c r="AX1893" s="1" t="str">
        <f t="shared" si="29"/>
        <v>No</v>
      </c>
    </row>
    <row r="1894" spans="1:50" x14ac:dyDescent="0.2">
      <c r="A1894" s="1" t="s">
        <v>6218</v>
      </c>
      <c r="B1894" s="1" t="s">
        <v>913</v>
      </c>
      <c r="C1894" s="1" t="s">
        <v>77</v>
      </c>
      <c r="D1894" s="174">
        <v>5200</v>
      </c>
      <c r="E1894" s="177">
        <v>50200</v>
      </c>
      <c r="F1894" s="1" t="s">
        <v>194</v>
      </c>
      <c r="G1894" s="1" t="s">
        <v>5273</v>
      </c>
      <c r="H1894" s="17">
        <v>1624827</v>
      </c>
      <c r="I1894" s="12">
        <v>19</v>
      </c>
      <c r="J1894" s="1" t="s">
        <v>10</v>
      </c>
      <c r="K1894" s="1" t="s">
        <v>12</v>
      </c>
      <c r="L1894" s="4">
        <v>19</v>
      </c>
      <c r="N1894" s="186">
        <v>0</v>
      </c>
      <c r="P1894" s="14">
        <v>12.7102</v>
      </c>
      <c r="R1894" s="14">
        <v>0</v>
      </c>
      <c r="T1894" s="14">
        <v>1.2014</v>
      </c>
      <c r="V1894" s="17">
        <v>0</v>
      </c>
      <c r="X1894" s="17">
        <v>0</v>
      </c>
      <c r="Z1894" s="17">
        <v>364135</v>
      </c>
      <c r="AB1894" s="17">
        <v>0</v>
      </c>
      <c r="AD1894" s="17">
        <v>0</v>
      </c>
      <c r="AF1894" s="17">
        <v>28649</v>
      </c>
      <c r="AH1894" s="17">
        <v>0</v>
      </c>
      <c r="AJ1894" s="17">
        <v>0</v>
      </c>
      <c r="AL1894" s="17">
        <v>0</v>
      </c>
      <c r="AN1894" s="17">
        <v>0</v>
      </c>
      <c r="AP1894" s="172">
        <v>0</v>
      </c>
      <c r="AR1894" s="17">
        <v>34418</v>
      </c>
      <c r="AT1894" s="17">
        <v>0</v>
      </c>
      <c r="AV1894" s="185">
        <v>0</v>
      </c>
      <c r="AW1894" s="1" t="s">
        <v>5655</v>
      </c>
      <c r="AX1894" s="1" t="str">
        <f t="shared" si="29"/>
        <v>No</v>
      </c>
    </row>
    <row r="1895" spans="1:50" x14ac:dyDescent="0.2">
      <c r="A1895" s="1" t="s">
        <v>4868</v>
      </c>
      <c r="B1895" s="1" t="s">
        <v>4869</v>
      </c>
      <c r="C1895" s="1" t="s">
        <v>20</v>
      </c>
      <c r="D1895" s="174" t="s">
        <v>4870</v>
      </c>
      <c r="E1895" s="177" t="s">
        <v>4871</v>
      </c>
      <c r="F1895" s="1" t="s">
        <v>196</v>
      </c>
      <c r="G1895" s="1" t="s">
        <v>229</v>
      </c>
      <c r="H1895" s="17">
        <v>0</v>
      </c>
      <c r="I1895" s="12">
        <v>19</v>
      </c>
      <c r="J1895" s="1" t="s">
        <v>11</v>
      </c>
      <c r="K1895" s="1" t="s">
        <v>8</v>
      </c>
      <c r="L1895" s="4">
        <v>13</v>
      </c>
      <c r="N1895" s="186">
        <v>0</v>
      </c>
      <c r="P1895" s="14">
        <v>21.085899999999999</v>
      </c>
      <c r="R1895" s="14">
        <v>0</v>
      </c>
      <c r="T1895" s="14">
        <v>9.6745000000000001</v>
      </c>
      <c r="V1895" s="17">
        <v>0</v>
      </c>
      <c r="X1895" s="17">
        <v>0</v>
      </c>
      <c r="Z1895" s="17">
        <v>559914</v>
      </c>
      <c r="AB1895" s="17">
        <v>0</v>
      </c>
      <c r="AD1895" s="17">
        <v>0</v>
      </c>
      <c r="AF1895" s="17">
        <v>26554</v>
      </c>
      <c r="AH1895" s="17">
        <v>0</v>
      </c>
      <c r="AJ1895" s="17">
        <v>0</v>
      </c>
      <c r="AL1895" s="17">
        <v>0</v>
      </c>
      <c r="AN1895" s="17">
        <v>0</v>
      </c>
      <c r="AP1895" s="172">
        <v>0</v>
      </c>
      <c r="AR1895" s="17">
        <v>256897</v>
      </c>
      <c r="AT1895" s="17">
        <v>0</v>
      </c>
      <c r="AV1895" s="185">
        <v>0</v>
      </c>
      <c r="AW1895" s="1" t="s">
        <v>5655</v>
      </c>
      <c r="AX1895" s="1" t="str">
        <f t="shared" si="29"/>
        <v>No</v>
      </c>
    </row>
    <row r="1896" spans="1:50" x14ac:dyDescent="0.2">
      <c r="A1896" s="1" t="s">
        <v>1282</v>
      </c>
      <c r="B1896" s="1" t="s">
        <v>1283</v>
      </c>
      <c r="C1896" s="1" t="s">
        <v>77</v>
      </c>
      <c r="D1896" s="174">
        <v>5198</v>
      </c>
      <c r="E1896" s="177">
        <v>50198</v>
      </c>
      <c r="F1896" s="1" t="s">
        <v>194</v>
      </c>
      <c r="G1896" s="1" t="s">
        <v>192</v>
      </c>
      <c r="H1896" s="17">
        <v>1780673</v>
      </c>
      <c r="I1896" s="12">
        <v>18</v>
      </c>
      <c r="J1896" s="1" t="s">
        <v>11</v>
      </c>
      <c r="K1896" s="1" t="s">
        <v>8</v>
      </c>
      <c r="L1896" s="4">
        <v>5</v>
      </c>
      <c r="N1896" s="186">
        <v>0</v>
      </c>
      <c r="P1896" s="14">
        <v>13.045</v>
      </c>
      <c r="R1896" s="14">
        <v>6.9810999999999996</v>
      </c>
      <c r="T1896" s="14">
        <v>3.2050000000000001</v>
      </c>
      <c r="V1896" s="17">
        <v>171692</v>
      </c>
      <c r="X1896" s="17">
        <v>188418</v>
      </c>
      <c r="Z1896" s="17">
        <v>159606</v>
      </c>
      <c r="AB1896" s="17">
        <v>28812</v>
      </c>
      <c r="AD1896" s="17">
        <v>13711</v>
      </c>
      <c r="AF1896" s="17">
        <v>12235</v>
      </c>
      <c r="AH1896" s="17">
        <v>1476</v>
      </c>
      <c r="AJ1896" s="17">
        <v>0</v>
      </c>
      <c r="AL1896" s="17">
        <v>0</v>
      </c>
      <c r="AN1896" s="17">
        <v>0</v>
      </c>
      <c r="AP1896" s="172">
        <v>0</v>
      </c>
      <c r="AR1896" s="17">
        <v>39213</v>
      </c>
      <c r="AT1896" s="17">
        <v>273750</v>
      </c>
      <c r="AV1896" s="185">
        <v>160</v>
      </c>
      <c r="AW1896" s="1" t="s">
        <v>5655</v>
      </c>
      <c r="AX1896" s="1" t="str">
        <f t="shared" si="29"/>
        <v>No</v>
      </c>
    </row>
    <row r="1897" spans="1:50" x14ac:dyDescent="0.2">
      <c r="A1897" s="1" t="s">
        <v>2768</v>
      </c>
      <c r="B1897" s="1" t="s">
        <v>2769</v>
      </c>
      <c r="C1897" s="1" t="s">
        <v>55</v>
      </c>
      <c r="D1897" s="174" t="s">
        <v>2770</v>
      </c>
      <c r="E1897" s="177" t="s">
        <v>2771</v>
      </c>
      <c r="F1897" s="1" t="s">
        <v>196</v>
      </c>
      <c r="G1897" s="1" t="s">
        <v>229</v>
      </c>
      <c r="H1897" s="17">
        <v>0</v>
      </c>
      <c r="I1897" s="12">
        <v>18</v>
      </c>
      <c r="J1897" s="1" t="s">
        <v>10</v>
      </c>
      <c r="K1897" s="1" t="s">
        <v>8</v>
      </c>
      <c r="L1897" s="4">
        <v>11</v>
      </c>
      <c r="N1897" s="186">
        <v>0</v>
      </c>
      <c r="P1897" s="14">
        <v>21.878599999999999</v>
      </c>
      <c r="R1897" s="14">
        <v>0</v>
      </c>
      <c r="T1897" s="14">
        <v>7.4253999999999998</v>
      </c>
      <c r="V1897" s="17">
        <v>0</v>
      </c>
      <c r="X1897" s="17">
        <v>0</v>
      </c>
      <c r="Z1897" s="17">
        <v>124577</v>
      </c>
      <c r="AB1897" s="17">
        <v>0</v>
      </c>
      <c r="AD1897" s="17">
        <v>0</v>
      </c>
      <c r="AF1897" s="17">
        <v>5694</v>
      </c>
      <c r="AH1897" s="17">
        <v>0</v>
      </c>
      <c r="AJ1897" s="17">
        <v>0</v>
      </c>
      <c r="AL1897" s="17">
        <v>0</v>
      </c>
      <c r="AN1897" s="17">
        <v>0</v>
      </c>
      <c r="AP1897" s="172">
        <v>0</v>
      </c>
      <c r="AR1897" s="17">
        <v>42280</v>
      </c>
      <c r="AT1897" s="17">
        <v>0</v>
      </c>
      <c r="AV1897" s="185">
        <v>0</v>
      </c>
      <c r="AW1897" s="1" t="s">
        <v>5655</v>
      </c>
      <c r="AX1897" s="1" t="str">
        <f t="shared" si="29"/>
        <v>No</v>
      </c>
    </row>
    <row r="1898" spans="1:50" x14ac:dyDescent="0.2">
      <c r="A1898" s="1" t="s">
        <v>6223</v>
      </c>
      <c r="B1898" s="1" t="s">
        <v>600</v>
      </c>
      <c r="C1898" s="1" t="s">
        <v>31</v>
      </c>
      <c r="D1898" s="174">
        <v>8016</v>
      </c>
      <c r="E1898" s="177">
        <v>80016</v>
      </c>
      <c r="F1898" s="1" t="s">
        <v>194</v>
      </c>
      <c r="G1898" s="1" t="s">
        <v>5273</v>
      </c>
      <c r="H1898" s="17">
        <v>128124</v>
      </c>
      <c r="I1898" s="12">
        <v>18</v>
      </c>
      <c r="J1898" s="1" t="s">
        <v>11</v>
      </c>
      <c r="K1898" s="1" t="s">
        <v>12</v>
      </c>
      <c r="L1898" s="4">
        <v>12</v>
      </c>
      <c r="N1898" s="186">
        <v>0</v>
      </c>
      <c r="P1898" s="14">
        <v>15.2323</v>
      </c>
      <c r="R1898" s="14">
        <v>0</v>
      </c>
      <c r="T1898" s="14">
        <v>13.799899999999999</v>
      </c>
      <c r="V1898" s="17">
        <v>0</v>
      </c>
      <c r="X1898" s="17">
        <v>0</v>
      </c>
      <c r="Z1898" s="17">
        <v>824920</v>
      </c>
      <c r="AB1898" s="17">
        <v>0</v>
      </c>
      <c r="AD1898" s="17">
        <v>0</v>
      </c>
      <c r="AF1898" s="17">
        <v>54156</v>
      </c>
      <c r="AH1898" s="17">
        <v>0</v>
      </c>
      <c r="AJ1898" s="17">
        <v>0</v>
      </c>
      <c r="AL1898" s="17">
        <v>0</v>
      </c>
      <c r="AN1898" s="17">
        <v>0</v>
      </c>
      <c r="AP1898" s="172">
        <v>0</v>
      </c>
      <c r="AR1898" s="17">
        <v>747347</v>
      </c>
      <c r="AT1898" s="17">
        <v>0</v>
      </c>
      <c r="AV1898" s="185">
        <v>0</v>
      </c>
      <c r="AW1898" s="1" t="s">
        <v>5655</v>
      </c>
      <c r="AX1898" s="1" t="str">
        <f t="shared" si="29"/>
        <v>No</v>
      </c>
    </row>
    <row r="1899" spans="1:50" x14ac:dyDescent="0.2">
      <c r="A1899" s="1" t="s">
        <v>2960</v>
      </c>
      <c r="B1899" s="1" t="s">
        <v>2961</v>
      </c>
      <c r="C1899" s="1" t="s">
        <v>46</v>
      </c>
      <c r="D1899" s="174" t="s">
        <v>2962</v>
      </c>
      <c r="E1899" s="177">
        <v>50351</v>
      </c>
      <c r="F1899" s="1" t="s">
        <v>242</v>
      </c>
      <c r="G1899" s="1" t="s">
        <v>5273</v>
      </c>
      <c r="H1899" s="17">
        <v>1487483</v>
      </c>
      <c r="I1899" s="12">
        <v>18</v>
      </c>
      <c r="J1899" s="1" t="s">
        <v>10</v>
      </c>
      <c r="K1899" s="1" t="s">
        <v>8</v>
      </c>
      <c r="L1899" s="4">
        <v>18</v>
      </c>
      <c r="N1899" s="186">
        <v>0</v>
      </c>
      <c r="P1899" s="14">
        <v>16.042999999999999</v>
      </c>
      <c r="R1899" s="14">
        <v>0</v>
      </c>
      <c r="T1899" s="14">
        <v>1.9126000000000001</v>
      </c>
      <c r="V1899" s="17">
        <v>0</v>
      </c>
      <c r="X1899" s="17">
        <v>0</v>
      </c>
      <c r="Z1899" s="17">
        <v>523049</v>
      </c>
      <c r="AB1899" s="17">
        <v>0</v>
      </c>
      <c r="AD1899" s="17">
        <v>0</v>
      </c>
      <c r="AF1899" s="17">
        <v>32603</v>
      </c>
      <c r="AH1899" s="17">
        <v>0</v>
      </c>
      <c r="AJ1899" s="17">
        <v>0</v>
      </c>
      <c r="AL1899" s="17">
        <v>0</v>
      </c>
      <c r="AN1899" s="17">
        <v>0</v>
      </c>
      <c r="AP1899" s="172">
        <v>0</v>
      </c>
      <c r="AR1899" s="17">
        <v>62355</v>
      </c>
      <c r="AT1899" s="17">
        <v>0</v>
      </c>
      <c r="AV1899" s="185">
        <v>0</v>
      </c>
      <c r="AW1899" s="1" t="s">
        <v>5655</v>
      </c>
      <c r="AX1899" s="1" t="str">
        <f t="shared" si="29"/>
        <v>No</v>
      </c>
    </row>
    <row r="1900" spans="1:50" x14ac:dyDescent="0.2">
      <c r="A1900" s="1" t="s">
        <v>6225</v>
      </c>
      <c r="B1900" s="1" t="s">
        <v>294</v>
      </c>
      <c r="C1900" s="1" t="s">
        <v>89</v>
      </c>
      <c r="D1900" s="174">
        <v>6016</v>
      </c>
      <c r="E1900" s="177">
        <v>60016</v>
      </c>
      <c r="F1900" s="1" t="s">
        <v>194</v>
      </c>
      <c r="G1900" s="1" t="s">
        <v>192</v>
      </c>
      <c r="H1900" s="17">
        <v>147922</v>
      </c>
      <c r="I1900" s="12">
        <v>18</v>
      </c>
      <c r="J1900" s="1" t="s">
        <v>10</v>
      </c>
      <c r="K1900" s="1" t="s">
        <v>12</v>
      </c>
      <c r="L1900" s="4">
        <v>6</v>
      </c>
      <c r="N1900" s="186">
        <v>0</v>
      </c>
      <c r="P1900" s="14">
        <v>12.8179</v>
      </c>
      <c r="R1900" s="14">
        <v>4.05</v>
      </c>
      <c r="T1900" s="14">
        <v>2.0182000000000002</v>
      </c>
      <c r="V1900" s="17">
        <v>0</v>
      </c>
      <c r="X1900" s="17">
        <v>206035</v>
      </c>
      <c r="Z1900" s="17">
        <v>146303</v>
      </c>
      <c r="AB1900" s="17">
        <v>59732</v>
      </c>
      <c r="AD1900" s="17">
        <v>15717</v>
      </c>
      <c r="AF1900" s="17">
        <v>11414</v>
      </c>
      <c r="AH1900" s="17">
        <v>4303</v>
      </c>
      <c r="AJ1900" s="17">
        <v>0</v>
      </c>
      <c r="AL1900" s="17">
        <v>0</v>
      </c>
      <c r="AN1900" s="17">
        <v>0</v>
      </c>
      <c r="AP1900" s="172">
        <v>0</v>
      </c>
      <c r="AR1900" s="17">
        <v>23036</v>
      </c>
      <c r="AT1900" s="17">
        <v>93295</v>
      </c>
      <c r="AV1900" s="185">
        <v>0</v>
      </c>
      <c r="AW1900" s="1" t="s">
        <v>5655</v>
      </c>
      <c r="AX1900" s="1" t="str">
        <f t="shared" si="29"/>
        <v>No</v>
      </c>
    </row>
    <row r="1901" spans="1:50" x14ac:dyDescent="0.2">
      <c r="A1901" s="1" t="s">
        <v>4718</v>
      </c>
      <c r="B1901" s="1" t="s">
        <v>4719</v>
      </c>
      <c r="C1901" s="1" t="s">
        <v>20</v>
      </c>
      <c r="D1901" s="174" t="s">
        <v>4720</v>
      </c>
      <c r="E1901" s="177" t="s">
        <v>4721</v>
      </c>
      <c r="F1901" s="1" t="s">
        <v>196</v>
      </c>
      <c r="G1901" s="1" t="s">
        <v>229</v>
      </c>
      <c r="H1901" s="17">
        <v>0</v>
      </c>
      <c r="I1901" s="12">
        <v>18</v>
      </c>
      <c r="J1901" s="1" t="s">
        <v>11</v>
      </c>
      <c r="K1901" s="1" t="s">
        <v>12</v>
      </c>
      <c r="L1901" s="4">
        <v>4</v>
      </c>
      <c r="N1901" s="186">
        <v>0</v>
      </c>
      <c r="P1901" s="14">
        <v>11.2332</v>
      </c>
      <c r="R1901" s="14">
        <v>0</v>
      </c>
      <c r="T1901" s="14">
        <v>5.0766</v>
      </c>
      <c r="V1901" s="17">
        <v>0</v>
      </c>
      <c r="X1901" s="17">
        <v>0</v>
      </c>
      <c r="Z1901" s="17">
        <v>62007</v>
      </c>
      <c r="AB1901" s="17">
        <v>0</v>
      </c>
      <c r="AD1901" s="17">
        <v>0</v>
      </c>
      <c r="AF1901" s="17">
        <v>5520</v>
      </c>
      <c r="AH1901" s="17">
        <v>0</v>
      </c>
      <c r="AJ1901" s="17">
        <v>0</v>
      </c>
      <c r="AL1901" s="17">
        <v>0</v>
      </c>
      <c r="AN1901" s="17">
        <v>0</v>
      </c>
      <c r="AP1901" s="172">
        <v>0</v>
      </c>
      <c r="AR1901" s="17">
        <v>28023</v>
      </c>
      <c r="AT1901" s="17">
        <v>0</v>
      </c>
      <c r="AV1901" s="185">
        <v>0</v>
      </c>
      <c r="AW1901" s="1" t="s">
        <v>5655</v>
      </c>
      <c r="AX1901" s="1" t="str">
        <f t="shared" si="29"/>
        <v>No</v>
      </c>
    </row>
    <row r="1902" spans="1:50" x14ac:dyDescent="0.2">
      <c r="A1902" s="1" t="s">
        <v>3041</v>
      </c>
      <c r="B1902" s="1" t="s">
        <v>375</v>
      </c>
      <c r="C1902" s="1" t="s">
        <v>55</v>
      </c>
      <c r="D1902" s="174" t="s">
        <v>3042</v>
      </c>
      <c r="E1902" s="177" t="s">
        <v>3043</v>
      </c>
      <c r="F1902" s="1" t="s">
        <v>194</v>
      </c>
      <c r="G1902" s="1" t="s">
        <v>229</v>
      </c>
      <c r="H1902" s="17">
        <v>0</v>
      </c>
      <c r="I1902" s="12">
        <v>18</v>
      </c>
      <c r="J1902" s="1" t="s">
        <v>10</v>
      </c>
      <c r="K1902" s="1" t="s">
        <v>8</v>
      </c>
      <c r="L1902" s="4">
        <v>15</v>
      </c>
      <c r="N1902" s="186">
        <v>0</v>
      </c>
      <c r="P1902" s="14">
        <v>14.543100000000001</v>
      </c>
      <c r="R1902" s="14">
        <v>0</v>
      </c>
      <c r="T1902" s="14">
        <v>2.2069999999999999</v>
      </c>
      <c r="V1902" s="17">
        <v>0</v>
      </c>
      <c r="X1902" s="17">
        <v>0</v>
      </c>
      <c r="Z1902" s="17">
        <v>478337</v>
      </c>
      <c r="AB1902" s="17">
        <v>0</v>
      </c>
      <c r="AD1902" s="17">
        <v>0</v>
      </c>
      <c r="AF1902" s="17">
        <v>32891</v>
      </c>
      <c r="AH1902" s="17">
        <v>0</v>
      </c>
      <c r="AJ1902" s="17">
        <v>0</v>
      </c>
      <c r="AL1902" s="17">
        <v>0</v>
      </c>
      <c r="AN1902" s="17">
        <v>0</v>
      </c>
      <c r="AP1902" s="172">
        <v>0</v>
      </c>
      <c r="AR1902" s="17">
        <v>72591</v>
      </c>
      <c r="AT1902" s="17">
        <v>0</v>
      </c>
      <c r="AV1902" s="185">
        <v>0</v>
      </c>
      <c r="AW1902" s="1" t="s">
        <v>5655</v>
      </c>
      <c r="AX1902" s="1" t="str">
        <f t="shared" si="29"/>
        <v>No</v>
      </c>
    </row>
    <row r="1903" spans="1:50" x14ac:dyDescent="0.2">
      <c r="A1903" s="1" t="s">
        <v>1670</v>
      </c>
      <c r="B1903" s="1" t="s">
        <v>1671</v>
      </c>
      <c r="C1903" s="1" t="s">
        <v>53</v>
      </c>
      <c r="D1903" s="174" t="s">
        <v>1672</v>
      </c>
      <c r="E1903" s="177" t="s">
        <v>1673</v>
      </c>
      <c r="F1903" s="1" t="s">
        <v>194</v>
      </c>
      <c r="G1903" s="1" t="s">
        <v>229</v>
      </c>
      <c r="H1903" s="17">
        <v>0</v>
      </c>
      <c r="I1903" s="12">
        <v>18</v>
      </c>
      <c r="J1903" s="1" t="s">
        <v>10</v>
      </c>
      <c r="K1903" s="1" t="s">
        <v>8</v>
      </c>
      <c r="L1903" s="4">
        <v>18</v>
      </c>
      <c r="N1903" s="186">
        <v>0</v>
      </c>
      <c r="P1903" s="14">
        <v>11.295199999999999</v>
      </c>
      <c r="R1903" s="14">
        <v>0</v>
      </c>
      <c r="T1903" s="14">
        <v>1.4093</v>
      </c>
      <c r="V1903" s="17">
        <v>0</v>
      </c>
      <c r="X1903" s="17">
        <v>0</v>
      </c>
      <c r="Z1903" s="17">
        <v>336553</v>
      </c>
      <c r="AB1903" s="17">
        <v>0</v>
      </c>
      <c r="AD1903" s="17">
        <v>0</v>
      </c>
      <c r="AF1903" s="17">
        <v>29796</v>
      </c>
      <c r="AH1903" s="17">
        <v>0</v>
      </c>
      <c r="AJ1903" s="17">
        <v>0</v>
      </c>
      <c r="AL1903" s="17">
        <v>0</v>
      </c>
      <c r="AN1903" s="17">
        <v>0</v>
      </c>
      <c r="AP1903" s="172">
        <v>0</v>
      </c>
      <c r="AR1903" s="17">
        <v>41991</v>
      </c>
      <c r="AT1903" s="17">
        <v>0</v>
      </c>
      <c r="AV1903" s="185">
        <v>0</v>
      </c>
      <c r="AW1903" s="1" t="s">
        <v>5655</v>
      </c>
      <c r="AX1903" s="1" t="str">
        <f t="shared" si="29"/>
        <v>No</v>
      </c>
    </row>
    <row r="1904" spans="1:50" x14ac:dyDescent="0.2">
      <c r="A1904" s="1" t="s">
        <v>6227</v>
      </c>
      <c r="B1904" s="1" t="s">
        <v>5361</v>
      </c>
      <c r="C1904" s="1" t="s">
        <v>53</v>
      </c>
      <c r="D1904" s="174">
        <v>3109</v>
      </c>
      <c r="E1904" s="177">
        <v>30109</v>
      </c>
      <c r="F1904" s="1" t="s">
        <v>194</v>
      </c>
      <c r="G1904" s="1" t="s">
        <v>5273</v>
      </c>
      <c r="H1904" s="17">
        <v>58875</v>
      </c>
      <c r="I1904" s="12">
        <v>18</v>
      </c>
      <c r="J1904" s="1" t="s">
        <v>10</v>
      </c>
      <c r="K1904" s="1" t="s">
        <v>8</v>
      </c>
      <c r="L1904" s="4">
        <v>9</v>
      </c>
      <c r="N1904" s="186">
        <v>0</v>
      </c>
      <c r="P1904" s="14">
        <v>17.226199999999999</v>
      </c>
      <c r="R1904" s="14">
        <v>0</v>
      </c>
      <c r="T1904" s="14">
        <v>1.7763</v>
      </c>
      <c r="V1904" s="17">
        <v>0</v>
      </c>
      <c r="X1904" s="17">
        <v>0</v>
      </c>
      <c r="Z1904" s="17">
        <v>294550</v>
      </c>
      <c r="AB1904" s="17">
        <v>0</v>
      </c>
      <c r="AD1904" s="17">
        <v>0</v>
      </c>
      <c r="AF1904" s="17">
        <v>17099</v>
      </c>
      <c r="AH1904" s="17">
        <v>0</v>
      </c>
      <c r="AJ1904" s="17">
        <v>0</v>
      </c>
      <c r="AL1904" s="17">
        <v>0</v>
      </c>
      <c r="AN1904" s="17">
        <v>0</v>
      </c>
      <c r="AP1904" s="172">
        <v>0</v>
      </c>
      <c r="AR1904" s="17">
        <v>30373</v>
      </c>
      <c r="AT1904" s="17">
        <v>0</v>
      </c>
      <c r="AV1904" s="185">
        <v>0</v>
      </c>
      <c r="AW1904" s="1" t="s">
        <v>5655</v>
      </c>
      <c r="AX1904" s="1" t="str">
        <f t="shared" si="29"/>
        <v>No</v>
      </c>
    </row>
    <row r="1905" spans="1:50" x14ac:dyDescent="0.2">
      <c r="A1905" s="1" t="s">
        <v>3454</v>
      </c>
      <c r="B1905" s="1" t="s">
        <v>3455</v>
      </c>
      <c r="C1905" s="1" t="s">
        <v>89</v>
      </c>
      <c r="D1905" s="174" t="s">
        <v>3456</v>
      </c>
      <c r="E1905" s="177" t="s">
        <v>3457</v>
      </c>
      <c r="F1905" s="1" t="s">
        <v>194</v>
      </c>
      <c r="G1905" s="1" t="s">
        <v>229</v>
      </c>
      <c r="H1905" s="17">
        <v>0</v>
      </c>
      <c r="I1905" s="12">
        <v>18</v>
      </c>
      <c r="J1905" s="1" t="s">
        <v>10</v>
      </c>
      <c r="K1905" s="1" t="s">
        <v>8</v>
      </c>
      <c r="L1905" s="4">
        <v>16</v>
      </c>
      <c r="N1905" s="186">
        <v>0</v>
      </c>
      <c r="P1905" s="14">
        <v>14.600300000000001</v>
      </c>
      <c r="R1905" s="14">
        <v>0</v>
      </c>
      <c r="T1905" s="14">
        <v>1.5389999999999999</v>
      </c>
      <c r="V1905" s="17">
        <v>0</v>
      </c>
      <c r="X1905" s="17">
        <v>0</v>
      </c>
      <c r="Z1905" s="17">
        <v>239635</v>
      </c>
      <c r="AB1905" s="17">
        <v>0</v>
      </c>
      <c r="AD1905" s="17">
        <v>0</v>
      </c>
      <c r="AF1905" s="17">
        <v>16413</v>
      </c>
      <c r="AH1905" s="17">
        <v>0</v>
      </c>
      <c r="AJ1905" s="17">
        <v>0</v>
      </c>
      <c r="AL1905" s="17">
        <v>0</v>
      </c>
      <c r="AN1905" s="17">
        <v>0</v>
      </c>
      <c r="AP1905" s="172">
        <v>0</v>
      </c>
      <c r="AR1905" s="17">
        <v>25260</v>
      </c>
      <c r="AT1905" s="17">
        <v>0</v>
      </c>
      <c r="AV1905" s="185">
        <v>0</v>
      </c>
      <c r="AW1905" s="1" t="s">
        <v>5655</v>
      </c>
      <c r="AX1905" s="1" t="str">
        <f t="shared" si="29"/>
        <v>No</v>
      </c>
    </row>
    <row r="1906" spans="1:50" x14ac:dyDescent="0.2">
      <c r="A1906" s="1" t="s">
        <v>1088</v>
      </c>
      <c r="B1906" s="1" t="s">
        <v>796</v>
      </c>
      <c r="C1906" s="1" t="s">
        <v>88</v>
      </c>
      <c r="D1906" s="174">
        <v>4170</v>
      </c>
      <c r="E1906" s="177">
        <v>40170</v>
      </c>
      <c r="F1906" s="1" t="s">
        <v>520</v>
      </c>
      <c r="G1906" s="1" t="s">
        <v>5273</v>
      </c>
      <c r="H1906" s="17">
        <v>66777</v>
      </c>
      <c r="I1906" s="12">
        <v>18</v>
      </c>
      <c r="J1906" s="1" t="s">
        <v>10</v>
      </c>
      <c r="K1906" s="1" t="s">
        <v>8</v>
      </c>
      <c r="L1906" s="4">
        <v>11</v>
      </c>
      <c r="N1906" s="186">
        <v>0</v>
      </c>
      <c r="P1906" s="14">
        <v>9.9323999999999995</v>
      </c>
      <c r="R1906" s="14">
        <v>0</v>
      </c>
      <c r="T1906" s="14">
        <v>1.554</v>
      </c>
      <c r="V1906" s="17">
        <v>0</v>
      </c>
      <c r="X1906" s="17">
        <v>0</v>
      </c>
      <c r="Z1906" s="17">
        <v>159117</v>
      </c>
      <c r="AB1906" s="17">
        <v>0</v>
      </c>
      <c r="AD1906" s="17">
        <v>0</v>
      </c>
      <c r="AF1906" s="17">
        <v>16020</v>
      </c>
      <c r="AH1906" s="17">
        <v>0</v>
      </c>
      <c r="AJ1906" s="17">
        <v>0</v>
      </c>
      <c r="AL1906" s="17">
        <v>0</v>
      </c>
      <c r="AN1906" s="17">
        <v>0</v>
      </c>
      <c r="AP1906" s="172">
        <v>0</v>
      </c>
      <c r="AR1906" s="17">
        <v>24895</v>
      </c>
      <c r="AT1906" s="17">
        <v>0</v>
      </c>
      <c r="AV1906" s="185">
        <v>0</v>
      </c>
      <c r="AW1906" s="1" t="s">
        <v>5655</v>
      </c>
      <c r="AX1906" s="1" t="str">
        <f t="shared" si="29"/>
        <v>No</v>
      </c>
    </row>
    <row r="1907" spans="1:50" x14ac:dyDescent="0.2">
      <c r="A1907" s="1" t="s">
        <v>2137</v>
      </c>
      <c r="B1907" s="1" t="s">
        <v>2138</v>
      </c>
      <c r="C1907" s="1" t="s">
        <v>62</v>
      </c>
      <c r="D1907" s="174" t="s">
        <v>2139</v>
      </c>
      <c r="E1907" s="177" t="s">
        <v>2140</v>
      </c>
      <c r="F1907" s="1" t="s">
        <v>196</v>
      </c>
      <c r="G1907" s="1" t="s">
        <v>229</v>
      </c>
      <c r="H1907" s="17">
        <v>0</v>
      </c>
      <c r="I1907" s="12">
        <v>18</v>
      </c>
      <c r="J1907" s="1" t="s">
        <v>11</v>
      </c>
      <c r="K1907" s="1" t="s">
        <v>8</v>
      </c>
      <c r="L1907" s="4">
        <v>2</v>
      </c>
      <c r="N1907" s="186">
        <v>0</v>
      </c>
      <c r="P1907" s="14">
        <v>13.2936</v>
      </c>
      <c r="R1907" s="14">
        <v>0</v>
      </c>
      <c r="T1907" s="14">
        <v>4.2552000000000003</v>
      </c>
      <c r="V1907" s="17">
        <v>0</v>
      </c>
      <c r="X1907" s="17">
        <v>0</v>
      </c>
      <c r="Z1907" s="17">
        <v>45783</v>
      </c>
      <c r="AB1907" s="17">
        <v>0</v>
      </c>
      <c r="AD1907" s="17">
        <v>0</v>
      </c>
      <c r="AF1907" s="17">
        <v>3444</v>
      </c>
      <c r="AH1907" s="17">
        <v>0</v>
      </c>
      <c r="AJ1907" s="17">
        <v>0</v>
      </c>
      <c r="AL1907" s="17">
        <v>0</v>
      </c>
      <c r="AN1907" s="17">
        <v>0</v>
      </c>
      <c r="AP1907" s="172">
        <v>0</v>
      </c>
      <c r="AR1907" s="17">
        <v>14655</v>
      </c>
      <c r="AT1907" s="17">
        <v>0</v>
      </c>
      <c r="AV1907" s="185">
        <v>0</v>
      </c>
      <c r="AW1907" s="1" t="s">
        <v>5655</v>
      </c>
      <c r="AX1907" s="1" t="str">
        <f t="shared" si="29"/>
        <v>No</v>
      </c>
    </row>
    <row r="1908" spans="1:50" x14ac:dyDescent="0.2">
      <c r="A1908" s="1" t="s">
        <v>5509</v>
      </c>
      <c r="B1908" s="1" t="s">
        <v>2837</v>
      </c>
      <c r="C1908" s="1" t="s">
        <v>46</v>
      </c>
      <c r="D1908" s="174" t="s">
        <v>2838</v>
      </c>
      <c r="E1908" s="177" t="s">
        <v>2839</v>
      </c>
      <c r="F1908" s="1" t="s">
        <v>1252</v>
      </c>
      <c r="G1908" s="1" t="s">
        <v>229</v>
      </c>
      <c r="H1908" s="17">
        <v>0</v>
      </c>
      <c r="I1908" s="12">
        <v>18</v>
      </c>
      <c r="J1908" s="1" t="s">
        <v>11</v>
      </c>
      <c r="K1908" s="1" t="s">
        <v>8</v>
      </c>
      <c r="L1908" s="4">
        <v>6</v>
      </c>
      <c r="N1908" s="186">
        <v>0</v>
      </c>
      <c r="P1908" s="14">
        <v>13.5151</v>
      </c>
      <c r="R1908" s="14">
        <v>0</v>
      </c>
      <c r="T1908" s="14">
        <v>2.9870999999999999</v>
      </c>
      <c r="V1908" s="17">
        <v>0</v>
      </c>
      <c r="X1908" s="17">
        <v>0</v>
      </c>
      <c r="Z1908" s="17">
        <v>76198</v>
      </c>
      <c r="AB1908" s="17">
        <v>0</v>
      </c>
      <c r="AD1908" s="17">
        <v>0</v>
      </c>
      <c r="AF1908" s="17">
        <v>5638</v>
      </c>
      <c r="AH1908" s="17">
        <v>0</v>
      </c>
      <c r="AJ1908" s="17">
        <v>0</v>
      </c>
      <c r="AL1908" s="17">
        <v>0</v>
      </c>
      <c r="AN1908" s="17">
        <v>0</v>
      </c>
      <c r="AP1908" s="172">
        <v>0</v>
      </c>
      <c r="AR1908" s="17">
        <v>16841</v>
      </c>
      <c r="AT1908" s="17">
        <v>0</v>
      </c>
      <c r="AV1908" s="185">
        <v>0</v>
      </c>
      <c r="AW1908" s="1" t="s">
        <v>5655</v>
      </c>
      <c r="AX1908" s="1" t="str">
        <f t="shared" si="29"/>
        <v>No</v>
      </c>
    </row>
    <row r="1909" spans="1:50" x14ac:dyDescent="0.2">
      <c r="A1909" s="1" t="s">
        <v>1974</v>
      </c>
      <c r="B1909" s="1" t="s">
        <v>1975</v>
      </c>
      <c r="C1909" s="1" t="s">
        <v>37</v>
      </c>
      <c r="D1909" s="174" t="s">
        <v>1976</v>
      </c>
      <c r="E1909" s="177" t="s">
        <v>1977</v>
      </c>
      <c r="F1909" s="1" t="s">
        <v>242</v>
      </c>
      <c r="G1909" s="1" t="s">
        <v>229</v>
      </c>
      <c r="H1909" s="17">
        <v>0</v>
      </c>
      <c r="I1909" s="12">
        <v>18</v>
      </c>
      <c r="J1909" s="1" t="s">
        <v>10</v>
      </c>
      <c r="K1909" s="1" t="s">
        <v>8</v>
      </c>
      <c r="L1909" s="4">
        <v>18</v>
      </c>
      <c r="N1909" s="186">
        <v>0</v>
      </c>
      <c r="P1909" s="14">
        <v>19.535599999999999</v>
      </c>
      <c r="R1909" s="14">
        <v>0</v>
      </c>
      <c r="T1909" s="14">
        <v>1.1358999999999999</v>
      </c>
      <c r="V1909" s="17">
        <v>0</v>
      </c>
      <c r="X1909" s="17">
        <v>0</v>
      </c>
      <c r="Z1909" s="17">
        <v>425309</v>
      </c>
      <c r="AB1909" s="17">
        <v>0</v>
      </c>
      <c r="AD1909" s="17">
        <v>0</v>
      </c>
      <c r="AF1909" s="17">
        <v>21771</v>
      </c>
      <c r="AH1909" s="17">
        <v>0</v>
      </c>
      <c r="AJ1909" s="17">
        <v>0</v>
      </c>
      <c r="AL1909" s="17">
        <v>0</v>
      </c>
      <c r="AN1909" s="17">
        <v>0</v>
      </c>
      <c r="AP1909" s="172">
        <v>0</v>
      </c>
      <c r="AR1909" s="17">
        <v>24729</v>
      </c>
      <c r="AT1909" s="17">
        <v>0</v>
      </c>
      <c r="AV1909" s="185">
        <v>0</v>
      </c>
      <c r="AW1909" s="1" t="s">
        <v>5655</v>
      </c>
      <c r="AX1909" s="1" t="str">
        <f t="shared" si="29"/>
        <v>No</v>
      </c>
    </row>
    <row r="1910" spans="1:50" x14ac:dyDescent="0.2">
      <c r="A1910" s="1" t="s">
        <v>2116</v>
      </c>
      <c r="B1910" s="1" t="s">
        <v>2117</v>
      </c>
      <c r="C1910" s="1" t="s">
        <v>86</v>
      </c>
      <c r="D1910" s="174" t="s">
        <v>2118</v>
      </c>
      <c r="E1910" s="177" t="s">
        <v>2119</v>
      </c>
      <c r="F1910" s="1" t="s">
        <v>1252</v>
      </c>
      <c r="G1910" s="1" t="s">
        <v>229</v>
      </c>
      <c r="H1910" s="17">
        <v>0</v>
      </c>
      <c r="I1910" s="12">
        <v>18</v>
      </c>
      <c r="J1910" s="1" t="s">
        <v>10</v>
      </c>
      <c r="K1910" s="1" t="s">
        <v>8</v>
      </c>
      <c r="L1910" s="4">
        <v>17</v>
      </c>
      <c r="N1910" s="186">
        <v>0</v>
      </c>
      <c r="P1910" s="14">
        <v>20.837399999999999</v>
      </c>
      <c r="R1910" s="14">
        <v>0</v>
      </c>
      <c r="T1910" s="14">
        <v>1.4914000000000001</v>
      </c>
      <c r="V1910" s="17">
        <v>0</v>
      </c>
      <c r="X1910" s="17">
        <v>0</v>
      </c>
      <c r="Z1910" s="17">
        <v>508496</v>
      </c>
      <c r="AB1910" s="17">
        <v>0</v>
      </c>
      <c r="AD1910" s="17">
        <v>0</v>
      </c>
      <c r="AF1910" s="17">
        <v>24403</v>
      </c>
      <c r="AH1910" s="17">
        <v>0</v>
      </c>
      <c r="AJ1910" s="17">
        <v>0</v>
      </c>
      <c r="AL1910" s="17">
        <v>0</v>
      </c>
      <c r="AN1910" s="17">
        <v>0</v>
      </c>
      <c r="AP1910" s="172">
        <v>0</v>
      </c>
      <c r="AR1910" s="17">
        <v>36395</v>
      </c>
      <c r="AT1910" s="17">
        <v>0</v>
      </c>
      <c r="AV1910" s="185">
        <v>0</v>
      </c>
      <c r="AW1910" s="1" t="s">
        <v>5655</v>
      </c>
      <c r="AX1910" s="1" t="str">
        <f t="shared" si="29"/>
        <v>No</v>
      </c>
    </row>
    <row r="1911" spans="1:50" x14ac:dyDescent="0.2">
      <c r="A1911" s="1" t="s">
        <v>6224</v>
      </c>
      <c r="B1911" s="1" t="s">
        <v>424</v>
      </c>
      <c r="C1911" s="1" t="s">
        <v>20</v>
      </c>
      <c r="D1911" s="174">
        <v>9161</v>
      </c>
      <c r="E1911" s="177">
        <v>90161</v>
      </c>
      <c r="F1911" s="1" t="s">
        <v>194</v>
      </c>
      <c r="G1911" s="1" t="s">
        <v>5273</v>
      </c>
      <c r="H1911" s="17">
        <v>3281212</v>
      </c>
      <c r="I1911" s="12">
        <v>18</v>
      </c>
      <c r="J1911" s="1" t="s">
        <v>11</v>
      </c>
      <c r="K1911" s="1" t="s">
        <v>12</v>
      </c>
      <c r="L1911" s="4">
        <v>13</v>
      </c>
      <c r="N1911" s="186">
        <v>0</v>
      </c>
      <c r="P1911" s="14">
        <v>12.020899999999999</v>
      </c>
      <c r="R1911" s="14">
        <v>0</v>
      </c>
      <c r="T1911" s="14">
        <v>7.1159999999999997</v>
      </c>
      <c r="V1911" s="17">
        <v>0</v>
      </c>
      <c r="X1911" s="17">
        <v>0</v>
      </c>
      <c r="Z1911" s="17">
        <v>469141</v>
      </c>
      <c r="AB1911" s="17">
        <v>0</v>
      </c>
      <c r="AD1911" s="17">
        <v>0</v>
      </c>
      <c r="AF1911" s="17">
        <v>39027</v>
      </c>
      <c r="AH1911" s="17">
        <v>0</v>
      </c>
      <c r="AJ1911" s="17">
        <v>0</v>
      </c>
      <c r="AL1911" s="17">
        <v>0</v>
      </c>
      <c r="AN1911" s="17">
        <v>0</v>
      </c>
      <c r="AP1911" s="172">
        <v>0</v>
      </c>
      <c r="AR1911" s="17">
        <v>277717</v>
      </c>
      <c r="AT1911" s="17">
        <v>0</v>
      </c>
      <c r="AV1911" s="185">
        <v>0</v>
      </c>
      <c r="AW1911" s="1" t="s">
        <v>5655</v>
      </c>
      <c r="AX1911" s="1" t="str">
        <f t="shared" si="29"/>
        <v>No</v>
      </c>
    </row>
    <row r="1912" spans="1:50" x14ac:dyDescent="0.2">
      <c r="A1912" s="1" t="s">
        <v>528</v>
      </c>
      <c r="B1912" s="1" t="s">
        <v>529</v>
      </c>
      <c r="C1912" s="1" t="s">
        <v>46</v>
      </c>
      <c r="D1912" s="174">
        <v>5149</v>
      </c>
      <c r="E1912" s="177">
        <v>50149</v>
      </c>
      <c r="F1912" s="1" t="s">
        <v>260</v>
      </c>
      <c r="G1912" s="1" t="s">
        <v>192</v>
      </c>
      <c r="H1912" s="17">
        <v>143592</v>
      </c>
      <c r="I1912" s="12">
        <v>18</v>
      </c>
      <c r="J1912" s="1" t="s">
        <v>11</v>
      </c>
      <c r="K1912" s="1" t="s">
        <v>12</v>
      </c>
      <c r="L1912" s="4">
        <v>9</v>
      </c>
      <c r="N1912" s="186">
        <v>0</v>
      </c>
      <c r="P1912" s="14">
        <v>17.4072</v>
      </c>
      <c r="R1912" s="14">
        <v>6.048</v>
      </c>
      <c r="T1912" s="14">
        <v>11.827500000000001</v>
      </c>
      <c r="V1912" s="17">
        <v>601758</v>
      </c>
      <c r="X1912" s="17">
        <v>632836</v>
      </c>
      <c r="Z1912" s="17">
        <v>596126</v>
      </c>
      <c r="AB1912" s="17">
        <v>36710</v>
      </c>
      <c r="AD1912" s="17">
        <v>35601</v>
      </c>
      <c r="AF1912" s="17">
        <v>34246</v>
      </c>
      <c r="AH1912" s="17">
        <v>1355</v>
      </c>
      <c r="AJ1912" s="17">
        <v>0</v>
      </c>
      <c r="AL1912" s="17">
        <v>0</v>
      </c>
      <c r="AN1912" s="17">
        <v>0</v>
      </c>
      <c r="AP1912" s="172">
        <v>0</v>
      </c>
      <c r="AR1912" s="17">
        <v>405045</v>
      </c>
      <c r="AT1912" s="17">
        <v>2449714</v>
      </c>
      <c r="AV1912" s="185">
        <v>106</v>
      </c>
      <c r="AW1912" s="1" t="s">
        <v>5655</v>
      </c>
      <c r="AX1912" s="1" t="str">
        <f t="shared" si="29"/>
        <v>No</v>
      </c>
    </row>
    <row r="1913" spans="1:50" x14ac:dyDescent="0.2">
      <c r="A1913" s="1" t="s">
        <v>5482</v>
      </c>
      <c r="B1913" s="1" t="s">
        <v>5601</v>
      </c>
      <c r="C1913" s="1" t="s">
        <v>99</v>
      </c>
      <c r="E1913" s="177">
        <v>30199</v>
      </c>
      <c r="F1913" s="1" t="s">
        <v>196</v>
      </c>
      <c r="G1913" s="1" t="s">
        <v>5273</v>
      </c>
      <c r="H1913" s="17">
        <v>64022</v>
      </c>
      <c r="I1913" s="12">
        <v>18</v>
      </c>
      <c r="J1913" s="1" t="s">
        <v>11</v>
      </c>
      <c r="K1913" s="1" t="s">
        <v>12</v>
      </c>
      <c r="L1913" s="4">
        <v>18</v>
      </c>
      <c r="N1913" s="186">
        <v>0</v>
      </c>
      <c r="P1913" s="14">
        <v>16.358599999999999</v>
      </c>
      <c r="R1913" s="14">
        <v>0</v>
      </c>
      <c r="T1913" s="14">
        <v>2.5464000000000002</v>
      </c>
      <c r="V1913" s="17">
        <v>0</v>
      </c>
      <c r="X1913" s="17">
        <v>0</v>
      </c>
      <c r="Z1913" s="17">
        <v>289400</v>
      </c>
      <c r="AB1913" s="17">
        <v>0</v>
      </c>
      <c r="AD1913" s="17">
        <v>0</v>
      </c>
      <c r="AF1913" s="17">
        <v>17691</v>
      </c>
      <c r="AH1913" s="17">
        <v>0</v>
      </c>
      <c r="AJ1913" s="17">
        <v>0</v>
      </c>
      <c r="AL1913" s="17">
        <v>0</v>
      </c>
      <c r="AN1913" s="17">
        <v>0</v>
      </c>
      <c r="AP1913" s="172">
        <v>0</v>
      </c>
      <c r="AR1913" s="17">
        <v>45049</v>
      </c>
      <c r="AT1913" s="17">
        <v>0</v>
      </c>
      <c r="AV1913" s="185">
        <v>0</v>
      </c>
      <c r="AW1913" s="1" t="s">
        <v>5655</v>
      </c>
      <c r="AX1913" s="1" t="str">
        <f t="shared" si="29"/>
        <v>No</v>
      </c>
    </row>
    <row r="1914" spans="1:50" x14ac:dyDescent="0.2">
      <c r="A1914" s="1" t="s">
        <v>6228</v>
      </c>
      <c r="B1914" s="1" t="s">
        <v>1739</v>
      </c>
      <c r="C1914" s="1" t="s">
        <v>81</v>
      </c>
      <c r="D1914" s="174" t="s">
        <v>1740</v>
      </c>
      <c r="E1914" s="177">
        <v>30167</v>
      </c>
      <c r="F1914" s="1" t="s">
        <v>194</v>
      </c>
      <c r="G1914" s="1" t="s">
        <v>5273</v>
      </c>
      <c r="H1914" s="17">
        <v>664651</v>
      </c>
      <c r="I1914" s="12">
        <v>18</v>
      </c>
      <c r="J1914" s="1" t="s">
        <v>11</v>
      </c>
      <c r="K1914" s="1" t="s">
        <v>12</v>
      </c>
      <c r="L1914" s="4">
        <v>1</v>
      </c>
      <c r="N1914" s="186">
        <v>0</v>
      </c>
      <c r="P1914" s="14">
        <v>16.773</v>
      </c>
      <c r="R1914" s="14">
        <v>0</v>
      </c>
      <c r="T1914" s="14">
        <v>3.5127000000000002</v>
      </c>
      <c r="V1914" s="17">
        <v>0</v>
      </c>
      <c r="X1914" s="17">
        <v>0</v>
      </c>
      <c r="Z1914" s="17">
        <v>28296</v>
      </c>
      <c r="AB1914" s="17">
        <v>0</v>
      </c>
      <c r="AD1914" s="17">
        <v>0</v>
      </c>
      <c r="AF1914" s="17">
        <v>1687</v>
      </c>
      <c r="AH1914" s="17">
        <v>0</v>
      </c>
      <c r="AJ1914" s="17">
        <v>0</v>
      </c>
      <c r="AL1914" s="17">
        <v>0</v>
      </c>
      <c r="AN1914" s="17">
        <v>0</v>
      </c>
      <c r="AP1914" s="172">
        <v>0</v>
      </c>
      <c r="AR1914" s="17">
        <v>5926</v>
      </c>
      <c r="AT1914" s="17">
        <v>0</v>
      </c>
      <c r="AV1914" s="185">
        <v>0</v>
      </c>
      <c r="AW1914" s="1" t="s">
        <v>5655</v>
      </c>
      <c r="AX1914" s="1" t="str">
        <f t="shared" si="29"/>
        <v>No</v>
      </c>
    </row>
    <row r="1915" spans="1:50" x14ac:dyDescent="0.2">
      <c r="A1915" s="1" t="s">
        <v>6229</v>
      </c>
      <c r="B1915" s="1" t="s">
        <v>702</v>
      </c>
      <c r="C1915" s="1" t="s">
        <v>73</v>
      </c>
      <c r="D1915" s="174">
        <v>2096</v>
      </c>
      <c r="E1915" s="177">
        <v>20096</v>
      </c>
      <c r="F1915" s="1" t="s">
        <v>194</v>
      </c>
      <c r="G1915" s="1" t="s">
        <v>192</v>
      </c>
      <c r="H1915" s="17">
        <v>18351295</v>
      </c>
      <c r="I1915" s="12">
        <v>18</v>
      </c>
      <c r="J1915" s="1" t="s">
        <v>11</v>
      </c>
      <c r="K1915" s="1" t="s">
        <v>12</v>
      </c>
      <c r="L1915" s="4">
        <v>10</v>
      </c>
      <c r="N1915" s="186">
        <v>0</v>
      </c>
      <c r="P1915" s="14">
        <v>20.8537</v>
      </c>
      <c r="R1915" s="14">
        <v>7.9</v>
      </c>
      <c r="T1915" s="14">
        <v>4.6475999999999997</v>
      </c>
      <c r="V1915" s="17">
        <v>520902</v>
      </c>
      <c r="X1915" s="17">
        <v>515745</v>
      </c>
      <c r="Z1915" s="17">
        <v>473879</v>
      </c>
      <c r="AB1915" s="17">
        <v>41866</v>
      </c>
      <c r="AD1915" s="17">
        <v>24603</v>
      </c>
      <c r="AF1915" s="17">
        <v>22724</v>
      </c>
      <c r="AH1915" s="17">
        <v>1879</v>
      </c>
      <c r="AJ1915" s="17">
        <v>0</v>
      </c>
      <c r="AL1915" s="17">
        <v>0</v>
      </c>
      <c r="AN1915" s="17">
        <v>0</v>
      </c>
      <c r="AP1915" s="172">
        <v>0</v>
      </c>
      <c r="AR1915" s="17">
        <v>105611</v>
      </c>
      <c r="AT1915" s="17">
        <v>834327</v>
      </c>
      <c r="AV1915" s="185">
        <v>343</v>
      </c>
      <c r="AW1915" s="1" t="s">
        <v>5655</v>
      </c>
      <c r="AX1915" s="1" t="str">
        <f t="shared" si="29"/>
        <v>No</v>
      </c>
    </row>
    <row r="1916" spans="1:50" x14ac:dyDescent="0.2">
      <c r="A1916" s="1" t="s">
        <v>1282</v>
      </c>
      <c r="B1916" s="1" t="s">
        <v>1283</v>
      </c>
      <c r="C1916" s="1" t="s">
        <v>77</v>
      </c>
      <c r="D1916" s="174">
        <v>5198</v>
      </c>
      <c r="E1916" s="177">
        <v>50198</v>
      </c>
      <c r="F1916" s="1" t="s">
        <v>194</v>
      </c>
      <c r="G1916" s="1" t="s">
        <v>192</v>
      </c>
      <c r="H1916" s="17">
        <v>1780673</v>
      </c>
      <c r="I1916" s="12">
        <v>18</v>
      </c>
      <c r="J1916" s="1" t="s">
        <v>15</v>
      </c>
      <c r="K1916" s="1" t="s">
        <v>12</v>
      </c>
      <c r="L1916" s="4">
        <v>2</v>
      </c>
      <c r="N1916" s="186">
        <v>0</v>
      </c>
      <c r="P1916" s="14">
        <v>36.472000000000001</v>
      </c>
      <c r="R1916" s="14">
        <v>27.049900000000001</v>
      </c>
      <c r="T1916" s="14">
        <v>1.4103000000000001</v>
      </c>
      <c r="V1916" s="17">
        <v>0</v>
      </c>
      <c r="X1916" s="17">
        <v>0</v>
      </c>
      <c r="Z1916" s="17">
        <v>83922</v>
      </c>
      <c r="AB1916" s="17">
        <v>0</v>
      </c>
      <c r="AD1916" s="17">
        <v>0</v>
      </c>
      <c r="AF1916" s="17">
        <v>2301</v>
      </c>
      <c r="AH1916" s="17">
        <v>0</v>
      </c>
      <c r="AJ1916" s="17">
        <v>0</v>
      </c>
      <c r="AL1916" s="17">
        <v>0</v>
      </c>
      <c r="AN1916" s="17">
        <v>0</v>
      </c>
      <c r="AP1916" s="172">
        <v>0</v>
      </c>
      <c r="AR1916" s="17">
        <v>3245</v>
      </c>
      <c r="AT1916" s="17">
        <v>87777</v>
      </c>
      <c r="AV1916" s="185">
        <v>0</v>
      </c>
      <c r="AW1916" s="1" t="s">
        <v>5655</v>
      </c>
      <c r="AX1916" s="1" t="str">
        <f t="shared" si="29"/>
        <v>No</v>
      </c>
    </row>
    <row r="1917" spans="1:50" x14ac:dyDescent="0.2">
      <c r="A1917" s="1" t="s">
        <v>2009</v>
      </c>
      <c r="B1917" s="1" t="s">
        <v>2010</v>
      </c>
      <c r="C1917" s="1" t="s">
        <v>62</v>
      </c>
      <c r="D1917" s="174" t="s">
        <v>2011</v>
      </c>
      <c r="E1917" s="177" t="s">
        <v>2012</v>
      </c>
      <c r="F1917" s="1" t="s">
        <v>194</v>
      </c>
      <c r="G1917" s="1" t="s">
        <v>229</v>
      </c>
      <c r="H1917" s="17">
        <v>0</v>
      </c>
      <c r="I1917" s="12">
        <v>18</v>
      </c>
      <c r="J1917" s="1" t="s">
        <v>11</v>
      </c>
      <c r="K1917" s="1" t="s">
        <v>8</v>
      </c>
      <c r="L1917" s="4">
        <v>2</v>
      </c>
      <c r="N1917" s="186">
        <v>0</v>
      </c>
      <c r="P1917" s="14">
        <v>14.24</v>
      </c>
      <c r="R1917" s="14">
        <v>0</v>
      </c>
      <c r="T1917" s="14">
        <v>4.0346000000000002</v>
      </c>
      <c r="V1917" s="17">
        <v>0</v>
      </c>
      <c r="X1917" s="17">
        <v>0</v>
      </c>
      <c r="Z1917" s="17">
        <v>34176</v>
      </c>
      <c r="AB1917" s="17">
        <v>0</v>
      </c>
      <c r="AD1917" s="17">
        <v>0</v>
      </c>
      <c r="AF1917" s="17">
        <v>2400</v>
      </c>
      <c r="AH1917" s="17">
        <v>0</v>
      </c>
      <c r="AJ1917" s="17">
        <v>0</v>
      </c>
      <c r="AL1917" s="17">
        <v>0</v>
      </c>
      <c r="AN1917" s="17">
        <v>0</v>
      </c>
      <c r="AP1917" s="172">
        <v>0</v>
      </c>
      <c r="AR1917" s="17">
        <v>9683</v>
      </c>
      <c r="AT1917" s="17">
        <v>0</v>
      </c>
      <c r="AV1917" s="185">
        <v>0</v>
      </c>
      <c r="AW1917" s="1" t="s">
        <v>5655</v>
      </c>
      <c r="AX1917" s="1" t="str">
        <f t="shared" si="29"/>
        <v>No</v>
      </c>
    </row>
    <row r="1918" spans="1:50" x14ac:dyDescent="0.2">
      <c r="A1918" s="1" t="s">
        <v>4718</v>
      </c>
      <c r="B1918" s="1" t="s">
        <v>4719</v>
      </c>
      <c r="C1918" s="1" t="s">
        <v>20</v>
      </c>
      <c r="D1918" s="174" t="s">
        <v>4720</v>
      </c>
      <c r="E1918" s="177" t="s">
        <v>4721</v>
      </c>
      <c r="F1918" s="1" t="s">
        <v>196</v>
      </c>
      <c r="G1918" s="1" t="s">
        <v>229</v>
      </c>
      <c r="H1918" s="17">
        <v>0</v>
      </c>
      <c r="I1918" s="12">
        <v>18</v>
      </c>
      <c r="J1918" s="1" t="s">
        <v>10</v>
      </c>
      <c r="K1918" s="1" t="s">
        <v>12</v>
      </c>
      <c r="L1918" s="4">
        <v>11</v>
      </c>
      <c r="N1918" s="186">
        <v>0</v>
      </c>
      <c r="P1918" s="14">
        <v>15.5687</v>
      </c>
      <c r="R1918" s="14">
        <v>0</v>
      </c>
      <c r="T1918" s="14">
        <v>3.1715</v>
      </c>
      <c r="V1918" s="17">
        <v>0</v>
      </c>
      <c r="X1918" s="17">
        <v>0</v>
      </c>
      <c r="Z1918" s="17">
        <v>276002</v>
      </c>
      <c r="AB1918" s="17">
        <v>0</v>
      </c>
      <c r="AD1918" s="17">
        <v>0</v>
      </c>
      <c r="AF1918" s="17">
        <v>17728</v>
      </c>
      <c r="AH1918" s="17">
        <v>0</v>
      </c>
      <c r="AJ1918" s="17">
        <v>0</v>
      </c>
      <c r="AL1918" s="17">
        <v>0</v>
      </c>
      <c r="AN1918" s="17">
        <v>0</v>
      </c>
      <c r="AP1918" s="172">
        <v>0</v>
      </c>
      <c r="AR1918" s="17">
        <v>56225</v>
      </c>
      <c r="AT1918" s="17">
        <v>0</v>
      </c>
      <c r="AV1918" s="185">
        <v>0</v>
      </c>
      <c r="AW1918" s="1" t="s">
        <v>5655</v>
      </c>
      <c r="AX1918" s="1" t="str">
        <f t="shared" si="29"/>
        <v>No</v>
      </c>
    </row>
    <row r="1919" spans="1:50" x14ac:dyDescent="0.2">
      <c r="A1919" s="1" t="s">
        <v>6222</v>
      </c>
      <c r="B1919" s="1" t="s">
        <v>531</v>
      </c>
      <c r="C1919" s="1" t="s">
        <v>62</v>
      </c>
      <c r="D1919" s="174">
        <v>4011</v>
      </c>
      <c r="E1919" s="177">
        <v>40011</v>
      </c>
      <c r="F1919" s="1" t="s">
        <v>194</v>
      </c>
      <c r="G1919" s="1" t="s">
        <v>5273</v>
      </c>
      <c r="H1919" s="17">
        <v>166485</v>
      </c>
      <c r="I1919" s="12">
        <v>18</v>
      </c>
      <c r="J1919" s="1" t="s">
        <v>11</v>
      </c>
      <c r="K1919" s="1" t="s">
        <v>8</v>
      </c>
      <c r="L1919" s="4">
        <v>12</v>
      </c>
      <c r="N1919" s="186">
        <v>0</v>
      </c>
      <c r="P1919" s="14">
        <v>15.2539</v>
      </c>
      <c r="R1919" s="14">
        <v>0</v>
      </c>
      <c r="T1919" s="14">
        <v>35.228000000000002</v>
      </c>
      <c r="V1919" s="17">
        <v>0</v>
      </c>
      <c r="X1919" s="17">
        <v>0</v>
      </c>
      <c r="Z1919" s="17">
        <v>445993</v>
      </c>
      <c r="AB1919" s="17">
        <v>0</v>
      </c>
      <c r="AD1919" s="17">
        <v>0</v>
      </c>
      <c r="AF1919" s="17">
        <v>29238</v>
      </c>
      <c r="AH1919" s="17">
        <v>0</v>
      </c>
      <c r="AJ1919" s="17">
        <v>0</v>
      </c>
      <c r="AL1919" s="17">
        <v>0</v>
      </c>
      <c r="AN1919" s="17">
        <v>0</v>
      </c>
      <c r="AP1919" s="172">
        <v>0</v>
      </c>
      <c r="AR1919" s="17">
        <v>1029995</v>
      </c>
      <c r="AT1919" s="17">
        <v>0</v>
      </c>
      <c r="AV1919" s="185">
        <v>0</v>
      </c>
      <c r="AW1919" s="1" t="s">
        <v>5655</v>
      </c>
      <c r="AX1919" s="1" t="str">
        <f t="shared" si="29"/>
        <v>No</v>
      </c>
    </row>
    <row r="1920" spans="1:50" x14ac:dyDescent="0.2">
      <c r="A1920" s="1" t="s">
        <v>3278</v>
      </c>
      <c r="B1920" s="1" t="s">
        <v>777</v>
      </c>
      <c r="C1920" s="1" t="s">
        <v>55</v>
      </c>
      <c r="D1920" s="174" t="s">
        <v>3279</v>
      </c>
      <c r="E1920" s="177" t="s">
        <v>3280</v>
      </c>
      <c r="F1920" s="1" t="s">
        <v>194</v>
      </c>
      <c r="G1920" s="1" t="s">
        <v>229</v>
      </c>
      <c r="H1920" s="17">
        <v>0</v>
      </c>
      <c r="I1920" s="12">
        <v>18</v>
      </c>
      <c r="J1920" s="1" t="s">
        <v>10</v>
      </c>
      <c r="K1920" s="1" t="s">
        <v>12</v>
      </c>
      <c r="L1920" s="4">
        <v>18</v>
      </c>
      <c r="N1920" s="186">
        <v>0</v>
      </c>
      <c r="P1920" s="14">
        <v>21.246400000000001</v>
      </c>
      <c r="R1920" s="14">
        <v>0</v>
      </c>
      <c r="T1920" s="14">
        <v>2.6107999999999998</v>
      </c>
      <c r="V1920" s="17">
        <v>0</v>
      </c>
      <c r="X1920" s="17">
        <v>0</v>
      </c>
      <c r="Z1920" s="17">
        <v>332782</v>
      </c>
      <c r="AB1920" s="17">
        <v>0</v>
      </c>
      <c r="AD1920" s="17">
        <v>0</v>
      </c>
      <c r="AF1920" s="17">
        <v>15663</v>
      </c>
      <c r="AH1920" s="17">
        <v>0</v>
      </c>
      <c r="AJ1920" s="17">
        <v>0</v>
      </c>
      <c r="AL1920" s="17">
        <v>0</v>
      </c>
      <c r="AN1920" s="17">
        <v>0</v>
      </c>
      <c r="AP1920" s="172">
        <v>0</v>
      </c>
      <c r="AR1920" s="17">
        <v>40893</v>
      </c>
      <c r="AT1920" s="17">
        <v>0</v>
      </c>
      <c r="AV1920" s="185">
        <v>0</v>
      </c>
      <c r="AW1920" s="1" t="s">
        <v>5655</v>
      </c>
      <c r="AX1920" s="1" t="str">
        <f t="shared" si="29"/>
        <v>No</v>
      </c>
    </row>
    <row r="1921" spans="1:50" x14ac:dyDescent="0.2">
      <c r="A1921" s="1" t="s">
        <v>3387</v>
      </c>
      <c r="B1921" s="1" t="s">
        <v>3388</v>
      </c>
      <c r="C1921" s="1" t="s">
        <v>56</v>
      </c>
      <c r="D1921" s="174" t="s">
        <v>3389</v>
      </c>
      <c r="E1921" s="177" t="s">
        <v>3390</v>
      </c>
      <c r="F1921" s="1" t="s">
        <v>196</v>
      </c>
      <c r="G1921" s="1" t="s">
        <v>229</v>
      </c>
      <c r="H1921" s="17">
        <v>0</v>
      </c>
      <c r="I1921" s="12">
        <v>18</v>
      </c>
      <c r="J1921" s="1" t="s">
        <v>11</v>
      </c>
      <c r="K1921" s="1" t="s">
        <v>8</v>
      </c>
      <c r="L1921" s="4">
        <v>8</v>
      </c>
      <c r="N1921" s="186">
        <v>0</v>
      </c>
      <c r="P1921" s="14">
        <v>17.201699999999999</v>
      </c>
      <c r="R1921" s="14">
        <v>0</v>
      </c>
      <c r="T1921" s="14">
        <v>3.8565</v>
      </c>
      <c r="V1921" s="17">
        <v>0</v>
      </c>
      <c r="X1921" s="17">
        <v>0</v>
      </c>
      <c r="Z1921" s="17">
        <v>277050</v>
      </c>
      <c r="AB1921" s="17">
        <v>0</v>
      </c>
      <c r="AD1921" s="17">
        <v>0</v>
      </c>
      <c r="AF1921" s="17">
        <v>16106</v>
      </c>
      <c r="AH1921" s="17">
        <v>0</v>
      </c>
      <c r="AJ1921" s="17">
        <v>0</v>
      </c>
      <c r="AL1921" s="17">
        <v>0</v>
      </c>
      <c r="AN1921" s="17">
        <v>0</v>
      </c>
      <c r="AP1921" s="172">
        <v>0</v>
      </c>
      <c r="AR1921" s="17">
        <v>62112</v>
      </c>
      <c r="AT1921" s="17">
        <v>0</v>
      </c>
      <c r="AV1921" s="185">
        <v>0</v>
      </c>
      <c r="AW1921" s="1" t="s">
        <v>5655</v>
      </c>
      <c r="AX1921" s="1" t="str">
        <f t="shared" si="29"/>
        <v>No</v>
      </c>
    </row>
    <row r="1922" spans="1:50" x14ac:dyDescent="0.2">
      <c r="A1922" s="1" t="s">
        <v>2137</v>
      </c>
      <c r="B1922" s="1" t="s">
        <v>2138</v>
      </c>
      <c r="C1922" s="1" t="s">
        <v>62</v>
      </c>
      <c r="D1922" s="174" t="s">
        <v>2139</v>
      </c>
      <c r="E1922" s="177" t="s">
        <v>2140</v>
      </c>
      <c r="F1922" s="1" t="s">
        <v>196</v>
      </c>
      <c r="G1922" s="1" t="s">
        <v>229</v>
      </c>
      <c r="H1922" s="17">
        <v>0</v>
      </c>
      <c r="I1922" s="12">
        <v>18</v>
      </c>
      <c r="J1922" s="1" t="s">
        <v>10</v>
      </c>
      <c r="K1922" s="1" t="s">
        <v>8</v>
      </c>
      <c r="L1922" s="4">
        <v>16</v>
      </c>
      <c r="N1922" s="186">
        <v>0</v>
      </c>
      <c r="P1922" s="14">
        <v>21.867999999999999</v>
      </c>
      <c r="R1922" s="14">
        <v>0</v>
      </c>
      <c r="T1922" s="14">
        <v>1.2193000000000001</v>
      </c>
      <c r="V1922" s="17">
        <v>0</v>
      </c>
      <c r="X1922" s="17">
        <v>0</v>
      </c>
      <c r="Z1922" s="17">
        <v>764899</v>
      </c>
      <c r="AB1922" s="17">
        <v>0</v>
      </c>
      <c r="AD1922" s="17">
        <v>0</v>
      </c>
      <c r="AF1922" s="17">
        <v>34978</v>
      </c>
      <c r="AH1922" s="17">
        <v>0</v>
      </c>
      <c r="AJ1922" s="17">
        <v>0</v>
      </c>
      <c r="AL1922" s="17">
        <v>0</v>
      </c>
      <c r="AN1922" s="17">
        <v>0</v>
      </c>
      <c r="AP1922" s="172">
        <v>0</v>
      </c>
      <c r="AR1922" s="17">
        <v>42647</v>
      </c>
      <c r="AT1922" s="17">
        <v>0</v>
      </c>
      <c r="AV1922" s="185">
        <v>0</v>
      </c>
      <c r="AW1922" s="1" t="s">
        <v>5655</v>
      </c>
      <c r="AX1922" s="1" t="str">
        <f t="shared" ref="AX1922:AX1985" si="30">IF(AW1922&amp;AU1922&amp;AS1922&amp;AQ1922&amp;AO1922&amp;AM1922&amp;AK1922&amp;AI1922&amp;AG1922&amp;AE1922&amp;AC1922&amp;AA1922&amp;Y1922&amp;W1922&amp;U1922&amp;S1922&amp;Q1922&amp;O1922&amp;M1922&lt;&gt;"","Yes","No")</f>
        <v>No</v>
      </c>
    </row>
    <row r="1923" spans="1:50" x14ac:dyDescent="0.2">
      <c r="A1923" s="1" t="s">
        <v>6221</v>
      </c>
      <c r="B1923" s="1" t="s">
        <v>244</v>
      </c>
      <c r="C1923" s="1" t="s">
        <v>80</v>
      </c>
      <c r="D1923" s="174">
        <v>46</v>
      </c>
      <c r="E1923" s="177">
        <v>46</v>
      </c>
      <c r="F1923" s="1" t="s">
        <v>194</v>
      </c>
      <c r="G1923" s="1" t="s">
        <v>192</v>
      </c>
      <c r="H1923" s="17">
        <v>1849898</v>
      </c>
      <c r="I1923" s="12">
        <v>18</v>
      </c>
      <c r="J1923" s="1" t="s">
        <v>11</v>
      </c>
      <c r="K1923" s="1" t="s">
        <v>8</v>
      </c>
      <c r="L1923" s="4">
        <v>12</v>
      </c>
      <c r="N1923" s="186">
        <v>0</v>
      </c>
      <c r="P1923" s="14">
        <v>17.296099999999999</v>
      </c>
      <c r="R1923" s="14">
        <v>7.5308999999999999</v>
      </c>
      <c r="T1923" s="14">
        <v>9.0968999999999998</v>
      </c>
      <c r="V1923" s="17">
        <v>672359</v>
      </c>
      <c r="X1923" s="17">
        <v>654247</v>
      </c>
      <c r="Z1923" s="17">
        <v>511775</v>
      </c>
      <c r="AB1923" s="17">
        <v>142472</v>
      </c>
      <c r="AD1923" s="17">
        <v>36920</v>
      </c>
      <c r="AF1923" s="17">
        <v>29589</v>
      </c>
      <c r="AH1923" s="17">
        <v>7331</v>
      </c>
      <c r="AJ1923" s="17">
        <v>0</v>
      </c>
      <c r="AL1923" s="17">
        <v>0</v>
      </c>
      <c r="AN1923" s="17">
        <v>0</v>
      </c>
      <c r="AP1923" s="172">
        <v>0</v>
      </c>
      <c r="AR1923" s="17">
        <v>269167</v>
      </c>
      <c r="AT1923" s="17">
        <v>2027080</v>
      </c>
      <c r="AV1923" s="185">
        <v>162</v>
      </c>
      <c r="AW1923" s="1" t="s">
        <v>5655</v>
      </c>
      <c r="AX1923" s="1" t="str">
        <f t="shared" si="30"/>
        <v>No</v>
      </c>
    </row>
    <row r="1924" spans="1:50" x14ac:dyDescent="0.2">
      <c r="A1924" s="1" t="s">
        <v>5509</v>
      </c>
      <c r="B1924" s="1" t="s">
        <v>2837</v>
      </c>
      <c r="C1924" s="1" t="s">
        <v>46</v>
      </c>
      <c r="D1924" s="174" t="s">
        <v>2838</v>
      </c>
      <c r="E1924" s="177" t="s">
        <v>2839</v>
      </c>
      <c r="F1924" s="1" t="s">
        <v>1252</v>
      </c>
      <c r="G1924" s="1" t="s">
        <v>229</v>
      </c>
      <c r="H1924" s="17">
        <v>0</v>
      </c>
      <c r="I1924" s="12">
        <v>18</v>
      </c>
      <c r="J1924" s="1" t="s">
        <v>10</v>
      </c>
      <c r="K1924" s="1" t="s">
        <v>8</v>
      </c>
      <c r="L1924" s="4">
        <v>12</v>
      </c>
      <c r="N1924" s="186">
        <v>0</v>
      </c>
      <c r="P1924" s="14">
        <v>13.5886</v>
      </c>
      <c r="R1924" s="14">
        <v>0</v>
      </c>
      <c r="T1924" s="14">
        <v>2.1486999999999998</v>
      </c>
      <c r="V1924" s="17">
        <v>0</v>
      </c>
      <c r="X1924" s="17">
        <v>0</v>
      </c>
      <c r="Z1924" s="17">
        <v>380765</v>
      </c>
      <c r="AB1924" s="17">
        <v>0</v>
      </c>
      <c r="AD1924" s="17">
        <v>0</v>
      </c>
      <c r="AF1924" s="17">
        <v>28021</v>
      </c>
      <c r="AH1924" s="17">
        <v>0</v>
      </c>
      <c r="AJ1924" s="17">
        <v>0</v>
      </c>
      <c r="AL1924" s="17">
        <v>0</v>
      </c>
      <c r="AN1924" s="17">
        <v>0</v>
      </c>
      <c r="AP1924" s="172">
        <v>0</v>
      </c>
      <c r="AR1924" s="17">
        <v>60210</v>
      </c>
      <c r="AT1924" s="17">
        <v>0</v>
      </c>
      <c r="AV1924" s="185">
        <v>0</v>
      </c>
      <c r="AW1924" s="1" t="s">
        <v>5655</v>
      </c>
      <c r="AX1924" s="1" t="str">
        <f t="shared" si="30"/>
        <v>No</v>
      </c>
    </row>
    <row r="1925" spans="1:50" x14ac:dyDescent="0.2">
      <c r="A1925" s="1" t="s">
        <v>2116</v>
      </c>
      <c r="B1925" s="1" t="s">
        <v>2117</v>
      </c>
      <c r="C1925" s="1" t="s">
        <v>86</v>
      </c>
      <c r="D1925" s="174" t="s">
        <v>2118</v>
      </c>
      <c r="E1925" s="177" t="s">
        <v>2119</v>
      </c>
      <c r="F1925" s="1" t="s">
        <v>1252</v>
      </c>
      <c r="G1925" s="1" t="s">
        <v>229</v>
      </c>
      <c r="H1925" s="17">
        <v>0</v>
      </c>
      <c r="I1925" s="12">
        <v>18</v>
      </c>
      <c r="J1925" s="1" t="s">
        <v>22</v>
      </c>
      <c r="K1925" s="1" t="s">
        <v>8</v>
      </c>
      <c r="L1925" s="4">
        <v>1</v>
      </c>
      <c r="N1925" s="186">
        <v>0</v>
      </c>
      <c r="P1925" s="14">
        <v>40.314300000000003</v>
      </c>
      <c r="R1925" s="14">
        <v>0</v>
      </c>
      <c r="T1925" s="14">
        <v>6.3952</v>
      </c>
      <c r="V1925" s="17">
        <v>0</v>
      </c>
      <c r="X1925" s="17">
        <v>0</v>
      </c>
      <c r="Z1925" s="17">
        <v>8466</v>
      </c>
      <c r="AB1925" s="17">
        <v>0</v>
      </c>
      <c r="AD1925" s="17">
        <v>0</v>
      </c>
      <c r="AF1925" s="17">
        <v>210</v>
      </c>
      <c r="AH1925" s="17">
        <v>0</v>
      </c>
      <c r="AJ1925" s="17">
        <v>0</v>
      </c>
      <c r="AL1925" s="17">
        <v>0</v>
      </c>
      <c r="AN1925" s="17">
        <v>0</v>
      </c>
      <c r="AP1925" s="172">
        <v>0</v>
      </c>
      <c r="AR1925" s="17">
        <v>1343</v>
      </c>
      <c r="AT1925" s="17">
        <v>0</v>
      </c>
      <c r="AV1925" s="185">
        <v>0</v>
      </c>
      <c r="AW1925" s="1" t="s">
        <v>5655</v>
      </c>
      <c r="AX1925" s="1" t="str">
        <f t="shared" si="30"/>
        <v>No</v>
      </c>
    </row>
    <row r="1926" spans="1:50" x14ac:dyDescent="0.2">
      <c r="A1926" s="1" t="s">
        <v>6224</v>
      </c>
      <c r="B1926" s="1" t="s">
        <v>424</v>
      </c>
      <c r="C1926" s="1" t="s">
        <v>20</v>
      </c>
      <c r="D1926" s="174">
        <v>9161</v>
      </c>
      <c r="E1926" s="177">
        <v>90161</v>
      </c>
      <c r="F1926" s="1" t="s">
        <v>194</v>
      </c>
      <c r="G1926" s="1" t="s">
        <v>5273</v>
      </c>
      <c r="H1926" s="17">
        <v>3281212</v>
      </c>
      <c r="I1926" s="12">
        <v>18</v>
      </c>
      <c r="J1926" s="1" t="s">
        <v>10</v>
      </c>
      <c r="K1926" s="1" t="s">
        <v>12</v>
      </c>
      <c r="L1926" s="4">
        <v>5</v>
      </c>
      <c r="N1926" s="186">
        <v>0</v>
      </c>
      <c r="P1926" s="14">
        <v>6.7601000000000004</v>
      </c>
      <c r="R1926" s="14">
        <v>0</v>
      </c>
      <c r="T1926" s="14">
        <v>1.6686000000000001</v>
      </c>
      <c r="V1926" s="17">
        <v>0</v>
      </c>
      <c r="X1926" s="17">
        <v>0</v>
      </c>
      <c r="Z1926" s="17">
        <v>73036</v>
      </c>
      <c r="AB1926" s="17">
        <v>0</v>
      </c>
      <c r="AD1926" s="17">
        <v>0</v>
      </c>
      <c r="AF1926" s="17">
        <v>10804</v>
      </c>
      <c r="AH1926" s="17">
        <v>0</v>
      </c>
      <c r="AJ1926" s="17">
        <v>0</v>
      </c>
      <c r="AL1926" s="17">
        <v>0</v>
      </c>
      <c r="AN1926" s="17">
        <v>0</v>
      </c>
      <c r="AP1926" s="172">
        <v>0</v>
      </c>
      <c r="AR1926" s="17">
        <v>18028</v>
      </c>
      <c r="AT1926" s="17">
        <v>0</v>
      </c>
      <c r="AV1926" s="185">
        <v>0</v>
      </c>
      <c r="AW1926" s="1" t="s">
        <v>5655</v>
      </c>
      <c r="AX1926" s="1" t="str">
        <f t="shared" si="30"/>
        <v>No</v>
      </c>
    </row>
    <row r="1927" spans="1:50" x14ac:dyDescent="0.2">
      <c r="A1927" s="1" t="s">
        <v>528</v>
      </c>
      <c r="B1927" s="1" t="s">
        <v>529</v>
      </c>
      <c r="C1927" s="1" t="s">
        <v>46</v>
      </c>
      <c r="D1927" s="174">
        <v>5149</v>
      </c>
      <c r="E1927" s="177">
        <v>50149</v>
      </c>
      <c r="F1927" s="1" t="s">
        <v>260</v>
      </c>
      <c r="G1927" s="1" t="s">
        <v>192</v>
      </c>
      <c r="H1927" s="17">
        <v>143592</v>
      </c>
      <c r="I1927" s="12">
        <v>18</v>
      </c>
      <c r="J1927" s="1" t="s">
        <v>10</v>
      </c>
      <c r="K1927" s="1" t="s">
        <v>12</v>
      </c>
      <c r="L1927" s="4">
        <v>9</v>
      </c>
      <c r="N1927" s="186">
        <v>0</v>
      </c>
      <c r="P1927" s="14">
        <v>16.856400000000001</v>
      </c>
      <c r="R1927" s="14">
        <v>5.2072000000000003</v>
      </c>
      <c r="T1927" s="14">
        <v>1.8908</v>
      </c>
      <c r="V1927" s="17">
        <v>0</v>
      </c>
      <c r="X1927" s="17">
        <v>392361</v>
      </c>
      <c r="Z1927" s="17">
        <v>340095</v>
      </c>
      <c r="AB1927" s="17">
        <v>52266</v>
      </c>
      <c r="AD1927" s="17">
        <v>21935</v>
      </c>
      <c r="AF1927" s="17">
        <v>20176</v>
      </c>
      <c r="AH1927" s="17">
        <v>1759</v>
      </c>
      <c r="AJ1927" s="17">
        <v>0</v>
      </c>
      <c r="AL1927" s="17">
        <v>0</v>
      </c>
      <c r="AN1927" s="17">
        <v>0</v>
      </c>
      <c r="AP1927" s="172">
        <v>0</v>
      </c>
      <c r="AR1927" s="17">
        <v>38148</v>
      </c>
      <c r="AT1927" s="17">
        <v>198643</v>
      </c>
      <c r="AV1927" s="185">
        <v>0</v>
      </c>
      <c r="AW1927" s="1" t="s">
        <v>5655</v>
      </c>
      <c r="AX1927" s="1" t="str">
        <f t="shared" si="30"/>
        <v>No</v>
      </c>
    </row>
    <row r="1928" spans="1:50" x14ac:dyDescent="0.2">
      <c r="A1928" s="1" t="s">
        <v>6226</v>
      </c>
      <c r="B1928" s="1" t="s">
        <v>682</v>
      </c>
      <c r="C1928" s="1" t="s">
        <v>91</v>
      </c>
      <c r="D1928" s="174">
        <v>3009</v>
      </c>
      <c r="E1928" s="177">
        <v>30009</v>
      </c>
      <c r="F1928" s="1" t="s">
        <v>194</v>
      </c>
      <c r="G1928" s="1" t="s">
        <v>5273</v>
      </c>
      <c r="H1928" s="17">
        <v>953556</v>
      </c>
      <c r="I1928" s="12">
        <v>18</v>
      </c>
      <c r="J1928" s="1" t="s">
        <v>11</v>
      </c>
      <c r="K1928" s="1" t="s">
        <v>8</v>
      </c>
      <c r="L1928" s="4">
        <v>12</v>
      </c>
      <c r="N1928" s="186">
        <v>0</v>
      </c>
      <c r="P1928" s="14">
        <v>10.793200000000001</v>
      </c>
      <c r="R1928" s="14">
        <v>0</v>
      </c>
      <c r="T1928" s="14">
        <v>6.3338000000000001</v>
      </c>
      <c r="V1928" s="17">
        <v>0</v>
      </c>
      <c r="X1928" s="17">
        <v>0</v>
      </c>
      <c r="Z1928" s="17">
        <v>566274</v>
      </c>
      <c r="AB1928" s="17">
        <v>0</v>
      </c>
      <c r="AD1928" s="17">
        <v>0</v>
      </c>
      <c r="AF1928" s="17">
        <v>52466</v>
      </c>
      <c r="AH1928" s="17">
        <v>0</v>
      </c>
      <c r="AJ1928" s="17">
        <v>0</v>
      </c>
      <c r="AL1928" s="17">
        <v>0</v>
      </c>
      <c r="AN1928" s="17">
        <v>0</v>
      </c>
      <c r="AP1928" s="172">
        <v>0</v>
      </c>
      <c r="AR1928" s="17">
        <v>332310</v>
      </c>
      <c r="AT1928" s="17">
        <v>0</v>
      </c>
      <c r="AV1928" s="185">
        <v>0</v>
      </c>
      <c r="AW1928" s="1" t="s">
        <v>5655</v>
      </c>
      <c r="AX1928" s="1" t="str">
        <f t="shared" si="30"/>
        <v>No</v>
      </c>
    </row>
    <row r="1929" spans="1:50" x14ac:dyDescent="0.2">
      <c r="A1929" s="1" t="s">
        <v>6228</v>
      </c>
      <c r="B1929" s="1" t="s">
        <v>1739</v>
      </c>
      <c r="C1929" s="1" t="s">
        <v>81</v>
      </c>
      <c r="D1929" s="174" t="s">
        <v>1740</v>
      </c>
      <c r="E1929" s="177">
        <v>30167</v>
      </c>
      <c r="F1929" s="1" t="s">
        <v>194</v>
      </c>
      <c r="G1929" s="1" t="s">
        <v>5273</v>
      </c>
      <c r="H1929" s="17">
        <v>664651</v>
      </c>
      <c r="I1929" s="12">
        <v>18</v>
      </c>
      <c r="J1929" s="1" t="s">
        <v>10</v>
      </c>
      <c r="K1929" s="1" t="s">
        <v>12</v>
      </c>
      <c r="L1929" s="4">
        <v>17</v>
      </c>
      <c r="N1929" s="186">
        <v>0</v>
      </c>
      <c r="P1929" s="14">
        <v>19.076599999999999</v>
      </c>
      <c r="R1929" s="14">
        <v>0</v>
      </c>
      <c r="T1929" s="14">
        <v>2.2881999999999998</v>
      </c>
      <c r="V1929" s="17">
        <v>0</v>
      </c>
      <c r="X1929" s="17">
        <v>0</v>
      </c>
      <c r="Z1929" s="17">
        <v>391738</v>
      </c>
      <c r="AB1929" s="17">
        <v>0</v>
      </c>
      <c r="AD1929" s="17">
        <v>0</v>
      </c>
      <c r="AF1929" s="17">
        <v>20535</v>
      </c>
      <c r="AH1929" s="17">
        <v>0</v>
      </c>
      <c r="AJ1929" s="17">
        <v>0</v>
      </c>
      <c r="AL1929" s="17">
        <v>0</v>
      </c>
      <c r="AN1929" s="17">
        <v>0</v>
      </c>
      <c r="AP1929" s="172">
        <v>0</v>
      </c>
      <c r="AR1929" s="17">
        <v>46989</v>
      </c>
      <c r="AT1929" s="17">
        <v>0</v>
      </c>
      <c r="AV1929" s="185">
        <v>0</v>
      </c>
      <c r="AW1929" s="1" t="s">
        <v>5655</v>
      </c>
      <c r="AX1929" s="1" t="str">
        <f t="shared" si="30"/>
        <v>No</v>
      </c>
    </row>
    <row r="1930" spans="1:50" x14ac:dyDescent="0.2">
      <c r="A1930" s="1" t="s">
        <v>3967</v>
      </c>
      <c r="B1930" s="1" t="s">
        <v>384</v>
      </c>
      <c r="C1930" s="1" t="s">
        <v>43</v>
      </c>
      <c r="D1930" s="174" t="s">
        <v>3968</v>
      </c>
      <c r="E1930" s="177" t="s">
        <v>3969</v>
      </c>
      <c r="F1930" s="1" t="s">
        <v>196</v>
      </c>
      <c r="G1930" s="1" t="s">
        <v>229</v>
      </c>
      <c r="H1930" s="17">
        <v>0</v>
      </c>
      <c r="I1930" s="12">
        <v>18</v>
      </c>
      <c r="J1930" s="1" t="s">
        <v>10</v>
      </c>
      <c r="K1930" s="1" t="s">
        <v>8</v>
      </c>
      <c r="L1930" s="4">
        <v>18</v>
      </c>
      <c r="N1930" s="186">
        <v>0</v>
      </c>
      <c r="P1930" s="14">
        <v>15.103899999999999</v>
      </c>
      <c r="R1930" s="14">
        <v>0</v>
      </c>
      <c r="T1930" s="14">
        <v>4.4032</v>
      </c>
      <c r="V1930" s="17">
        <v>0</v>
      </c>
      <c r="X1930" s="17">
        <v>0</v>
      </c>
      <c r="Z1930" s="17">
        <v>411158</v>
      </c>
      <c r="AB1930" s="17">
        <v>0</v>
      </c>
      <c r="AD1930" s="17">
        <v>0</v>
      </c>
      <c r="AF1930" s="17">
        <v>27222</v>
      </c>
      <c r="AH1930" s="17">
        <v>0</v>
      </c>
      <c r="AJ1930" s="17">
        <v>0</v>
      </c>
      <c r="AL1930" s="17">
        <v>0</v>
      </c>
      <c r="AN1930" s="17">
        <v>0</v>
      </c>
      <c r="AP1930" s="172">
        <v>0</v>
      </c>
      <c r="AR1930" s="17">
        <v>119864</v>
      </c>
      <c r="AT1930" s="17">
        <v>0</v>
      </c>
      <c r="AV1930" s="185">
        <v>0</v>
      </c>
      <c r="AW1930" s="1" t="s">
        <v>5655</v>
      </c>
      <c r="AX1930" s="1" t="str">
        <f t="shared" si="30"/>
        <v>No</v>
      </c>
    </row>
    <row r="1931" spans="1:50" x14ac:dyDescent="0.2">
      <c r="A1931" s="1" t="s">
        <v>6229</v>
      </c>
      <c r="B1931" s="1" t="s">
        <v>702</v>
      </c>
      <c r="C1931" s="1" t="s">
        <v>73</v>
      </c>
      <c r="D1931" s="174">
        <v>2096</v>
      </c>
      <c r="E1931" s="177">
        <v>20096</v>
      </c>
      <c r="F1931" s="1" t="s">
        <v>194</v>
      </c>
      <c r="G1931" s="1" t="s">
        <v>192</v>
      </c>
      <c r="H1931" s="17">
        <v>18351295</v>
      </c>
      <c r="I1931" s="12">
        <v>18</v>
      </c>
      <c r="J1931" s="1" t="s">
        <v>10</v>
      </c>
      <c r="K1931" s="1" t="s">
        <v>12</v>
      </c>
      <c r="L1931" s="4">
        <v>8</v>
      </c>
      <c r="N1931" s="186">
        <v>0</v>
      </c>
      <c r="P1931" s="14">
        <v>16.27</v>
      </c>
      <c r="R1931" s="14">
        <v>10.0914</v>
      </c>
      <c r="T1931" s="14">
        <v>1.6284000000000001</v>
      </c>
      <c r="V1931" s="17">
        <v>0</v>
      </c>
      <c r="X1931" s="17">
        <v>175147</v>
      </c>
      <c r="Z1931" s="17">
        <v>150872</v>
      </c>
      <c r="AB1931" s="17">
        <v>24275</v>
      </c>
      <c r="AD1931" s="17">
        <v>10082</v>
      </c>
      <c r="AF1931" s="17">
        <v>9273</v>
      </c>
      <c r="AH1931" s="17">
        <v>809</v>
      </c>
      <c r="AJ1931" s="17">
        <v>0</v>
      </c>
      <c r="AL1931" s="17">
        <v>0</v>
      </c>
      <c r="AN1931" s="17">
        <v>0</v>
      </c>
      <c r="AP1931" s="172">
        <v>0</v>
      </c>
      <c r="AR1931" s="17">
        <v>15100</v>
      </c>
      <c r="AT1931" s="17">
        <v>152380</v>
      </c>
      <c r="AV1931" s="185">
        <v>0</v>
      </c>
      <c r="AW1931" s="1" t="s">
        <v>5655</v>
      </c>
      <c r="AX1931" s="1" t="str">
        <f t="shared" si="30"/>
        <v>No</v>
      </c>
    </row>
    <row r="1932" spans="1:50" x14ac:dyDescent="0.2">
      <c r="A1932" s="1" t="s">
        <v>2768</v>
      </c>
      <c r="B1932" s="1" t="s">
        <v>2769</v>
      </c>
      <c r="C1932" s="1" t="s">
        <v>55</v>
      </c>
      <c r="D1932" s="174" t="s">
        <v>2770</v>
      </c>
      <c r="E1932" s="177" t="s">
        <v>2771</v>
      </c>
      <c r="F1932" s="1" t="s">
        <v>196</v>
      </c>
      <c r="G1932" s="1" t="s">
        <v>229</v>
      </c>
      <c r="H1932" s="17">
        <v>0</v>
      </c>
      <c r="I1932" s="12">
        <v>18</v>
      </c>
      <c r="J1932" s="1" t="s">
        <v>11</v>
      </c>
      <c r="K1932" s="1" t="s">
        <v>8</v>
      </c>
      <c r="L1932" s="4">
        <v>7</v>
      </c>
      <c r="N1932" s="186">
        <v>0</v>
      </c>
      <c r="P1932" s="14">
        <v>21.2896</v>
      </c>
      <c r="R1932" s="14">
        <v>0</v>
      </c>
      <c r="T1932" s="14">
        <v>14.405099999999999</v>
      </c>
      <c r="V1932" s="17">
        <v>0</v>
      </c>
      <c r="X1932" s="17">
        <v>0</v>
      </c>
      <c r="Z1932" s="17">
        <v>73364</v>
      </c>
      <c r="AB1932" s="17">
        <v>0</v>
      </c>
      <c r="AD1932" s="17">
        <v>0</v>
      </c>
      <c r="AF1932" s="17">
        <v>3446</v>
      </c>
      <c r="AH1932" s="17">
        <v>0</v>
      </c>
      <c r="AJ1932" s="17">
        <v>0</v>
      </c>
      <c r="AL1932" s="17">
        <v>0</v>
      </c>
      <c r="AN1932" s="17">
        <v>0</v>
      </c>
      <c r="AP1932" s="172">
        <v>0</v>
      </c>
      <c r="AR1932" s="17">
        <v>49640</v>
      </c>
      <c r="AT1932" s="17">
        <v>0</v>
      </c>
      <c r="AV1932" s="185">
        <v>0</v>
      </c>
      <c r="AW1932" s="1" t="s">
        <v>5655</v>
      </c>
      <c r="AX1932" s="1" t="str">
        <f t="shared" si="30"/>
        <v>No</v>
      </c>
    </row>
    <row r="1933" spans="1:50" x14ac:dyDescent="0.2">
      <c r="A1933" s="1" t="s">
        <v>1282</v>
      </c>
      <c r="B1933" s="1" t="s">
        <v>1283</v>
      </c>
      <c r="C1933" s="1" t="s">
        <v>77</v>
      </c>
      <c r="D1933" s="174">
        <v>5198</v>
      </c>
      <c r="E1933" s="177">
        <v>50198</v>
      </c>
      <c r="F1933" s="1" t="s">
        <v>194</v>
      </c>
      <c r="G1933" s="1" t="s">
        <v>192</v>
      </c>
      <c r="H1933" s="17">
        <v>1780673</v>
      </c>
      <c r="I1933" s="12">
        <v>18</v>
      </c>
      <c r="J1933" s="1" t="s">
        <v>10</v>
      </c>
      <c r="K1933" s="1" t="s">
        <v>8</v>
      </c>
      <c r="L1933" s="4">
        <v>11</v>
      </c>
      <c r="N1933" s="186">
        <v>0</v>
      </c>
      <c r="P1933" s="14">
        <v>14.8993</v>
      </c>
      <c r="R1933" s="14">
        <v>9.7721</v>
      </c>
      <c r="T1933" s="14">
        <v>2.1440000000000001</v>
      </c>
      <c r="V1933" s="17">
        <v>0</v>
      </c>
      <c r="X1933" s="17">
        <v>328058</v>
      </c>
      <c r="Z1933" s="17">
        <v>260797</v>
      </c>
      <c r="AB1933" s="17">
        <v>67261</v>
      </c>
      <c r="AD1933" s="17">
        <v>23555</v>
      </c>
      <c r="AF1933" s="17">
        <v>17504</v>
      </c>
      <c r="AH1933" s="17">
        <v>6051</v>
      </c>
      <c r="AJ1933" s="17">
        <v>0</v>
      </c>
      <c r="AL1933" s="17">
        <v>0</v>
      </c>
      <c r="AN1933" s="17">
        <v>0</v>
      </c>
      <c r="AP1933" s="172">
        <v>0</v>
      </c>
      <c r="AR1933" s="17">
        <v>37529</v>
      </c>
      <c r="AT1933" s="17">
        <v>366739</v>
      </c>
      <c r="AV1933" s="185">
        <v>0</v>
      </c>
      <c r="AW1933" s="1" t="s">
        <v>5655</v>
      </c>
      <c r="AX1933" s="1" t="str">
        <f t="shared" si="30"/>
        <v>No</v>
      </c>
    </row>
    <row r="1934" spans="1:50" x14ac:dyDescent="0.2">
      <c r="A1934" s="1" t="s">
        <v>2009</v>
      </c>
      <c r="B1934" s="1" t="s">
        <v>2010</v>
      </c>
      <c r="C1934" s="1" t="s">
        <v>62</v>
      </c>
      <c r="D1934" s="174" t="s">
        <v>2011</v>
      </c>
      <c r="E1934" s="177" t="s">
        <v>2012</v>
      </c>
      <c r="F1934" s="1" t="s">
        <v>194</v>
      </c>
      <c r="G1934" s="1" t="s">
        <v>229</v>
      </c>
      <c r="H1934" s="17">
        <v>0</v>
      </c>
      <c r="I1934" s="12">
        <v>18</v>
      </c>
      <c r="J1934" s="1" t="s">
        <v>10</v>
      </c>
      <c r="K1934" s="1" t="s">
        <v>8</v>
      </c>
      <c r="L1934" s="4">
        <v>16</v>
      </c>
      <c r="N1934" s="186">
        <v>0</v>
      </c>
      <c r="P1934" s="14">
        <v>17.7685</v>
      </c>
      <c r="R1934" s="14">
        <v>0</v>
      </c>
      <c r="T1934" s="14">
        <v>1.9132</v>
      </c>
      <c r="V1934" s="17">
        <v>0</v>
      </c>
      <c r="X1934" s="17">
        <v>0</v>
      </c>
      <c r="Z1934" s="17">
        <v>432592</v>
      </c>
      <c r="AB1934" s="17">
        <v>0</v>
      </c>
      <c r="AD1934" s="17">
        <v>0</v>
      </c>
      <c r="AF1934" s="17">
        <v>24346</v>
      </c>
      <c r="AH1934" s="17">
        <v>0</v>
      </c>
      <c r="AJ1934" s="17">
        <v>0</v>
      </c>
      <c r="AL1934" s="17">
        <v>0</v>
      </c>
      <c r="AN1934" s="17">
        <v>0</v>
      </c>
      <c r="AP1934" s="172">
        <v>0</v>
      </c>
      <c r="AR1934" s="17">
        <v>46578</v>
      </c>
      <c r="AT1934" s="17">
        <v>0</v>
      </c>
      <c r="AV1934" s="185">
        <v>0</v>
      </c>
      <c r="AW1934" s="1" t="s">
        <v>5655</v>
      </c>
      <c r="AX1934" s="1" t="str">
        <f t="shared" si="30"/>
        <v>No</v>
      </c>
    </row>
    <row r="1935" spans="1:50" x14ac:dyDescent="0.2">
      <c r="A1935" s="1" t="s">
        <v>5856</v>
      </c>
      <c r="B1935" s="1" t="s">
        <v>5857</v>
      </c>
      <c r="C1935" s="1" t="s">
        <v>55</v>
      </c>
      <c r="E1935" s="177" t="s">
        <v>5858</v>
      </c>
      <c r="F1935" s="1" t="s">
        <v>242</v>
      </c>
      <c r="G1935" s="1" t="s">
        <v>229</v>
      </c>
      <c r="H1935" s="17">
        <v>0</v>
      </c>
      <c r="I1935" s="12">
        <v>18</v>
      </c>
      <c r="J1935" s="1" t="s">
        <v>10</v>
      </c>
      <c r="K1935" s="1" t="s">
        <v>8</v>
      </c>
      <c r="L1935" s="4">
        <v>18</v>
      </c>
      <c r="N1935" s="186">
        <v>0</v>
      </c>
      <c r="P1935" s="14">
        <v>20.5532</v>
      </c>
      <c r="R1935" s="14">
        <v>0</v>
      </c>
      <c r="T1935" s="14">
        <v>2.2446000000000002</v>
      </c>
      <c r="V1935" s="17">
        <v>0</v>
      </c>
      <c r="X1935" s="17">
        <v>0</v>
      </c>
      <c r="Z1935" s="17">
        <v>457741</v>
      </c>
      <c r="AB1935" s="17">
        <v>0</v>
      </c>
      <c r="AD1935" s="17">
        <v>0</v>
      </c>
      <c r="AF1935" s="17">
        <v>22271</v>
      </c>
      <c r="AH1935" s="17">
        <v>0</v>
      </c>
      <c r="AJ1935" s="17">
        <v>0</v>
      </c>
      <c r="AL1935" s="17">
        <v>0</v>
      </c>
      <c r="AN1935" s="17">
        <v>0</v>
      </c>
      <c r="AP1935" s="172">
        <v>0</v>
      </c>
      <c r="AR1935" s="17">
        <v>49989</v>
      </c>
      <c r="AT1935" s="17">
        <v>0</v>
      </c>
      <c r="AV1935" s="185">
        <v>0</v>
      </c>
      <c r="AW1935" s="1" t="s">
        <v>5655</v>
      </c>
      <c r="AX1935" s="1" t="str">
        <f t="shared" si="30"/>
        <v>No</v>
      </c>
    </row>
    <row r="1936" spans="1:50" x14ac:dyDescent="0.2">
      <c r="A1936" s="1" t="s">
        <v>6225</v>
      </c>
      <c r="B1936" s="1" t="s">
        <v>294</v>
      </c>
      <c r="C1936" s="1" t="s">
        <v>89</v>
      </c>
      <c r="D1936" s="174">
        <v>6016</v>
      </c>
      <c r="E1936" s="177">
        <v>60016</v>
      </c>
      <c r="F1936" s="1" t="s">
        <v>194</v>
      </c>
      <c r="G1936" s="1" t="s">
        <v>192</v>
      </c>
      <c r="H1936" s="17">
        <v>147922</v>
      </c>
      <c r="I1936" s="12">
        <v>18</v>
      </c>
      <c r="J1936" s="1" t="s">
        <v>11</v>
      </c>
      <c r="K1936" s="1" t="s">
        <v>12</v>
      </c>
      <c r="L1936" s="4">
        <v>12</v>
      </c>
      <c r="N1936" s="186">
        <v>0</v>
      </c>
      <c r="P1936" s="14">
        <v>13.619899999999999</v>
      </c>
      <c r="R1936" s="14">
        <v>3.3754</v>
      </c>
      <c r="T1936" s="14">
        <v>8.0065000000000008</v>
      </c>
      <c r="V1936" s="17">
        <v>710208</v>
      </c>
      <c r="X1936" s="17">
        <v>722201</v>
      </c>
      <c r="Z1936" s="17">
        <v>705060</v>
      </c>
      <c r="AB1936" s="17">
        <v>17141</v>
      </c>
      <c r="AC1936" s="12" t="s">
        <v>101</v>
      </c>
      <c r="AD1936" s="17">
        <v>54080</v>
      </c>
      <c r="AF1936" s="17">
        <v>51767</v>
      </c>
      <c r="AH1936" s="17">
        <v>2313</v>
      </c>
      <c r="AJ1936" s="17">
        <v>0</v>
      </c>
      <c r="AL1936" s="17">
        <v>0</v>
      </c>
      <c r="AN1936" s="17">
        <v>0</v>
      </c>
      <c r="AP1936" s="172">
        <v>0</v>
      </c>
      <c r="AR1936" s="17">
        <v>414473</v>
      </c>
      <c r="AT1936" s="17">
        <v>1399004</v>
      </c>
      <c r="AV1936" s="185">
        <v>94.3</v>
      </c>
      <c r="AW1936" s="1" t="s">
        <v>5655</v>
      </c>
      <c r="AX1936" s="1" t="str">
        <f t="shared" si="30"/>
        <v>Yes</v>
      </c>
    </row>
    <row r="1937" spans="1:50" x14ac:dyDescent="0.2">
      <c r="A1937" s="1" t="s">
        <v>3079</v>
      </c>
      <c r="B1937" s="1" t="s">
        <v>3080</v>
      </c>
      <c r="C1937" s="1" t="s">
        <v>55</v>
      </c>
      <c r="D1937" s="174" t="s">
        <v>3081</v>
      </c>
      <c r="E1937" s="177" t="s">
        <v>3082</v>
      </c>
      <c r="F1937" s="1" t="s">
        <v>194</v>
      </c>
      <c r="G1937" s="1" t="s">
        <v>229</v>
      </c>
      <c r="H1937" s="17">
        <v>0</v>
      </c>
      <c r="I1937" s="12">
        <v>18</v>
      </c>
      <c r="J1937" s="1" t="s">
        <v>10</v>
      </c>
      <c r="K1937" s="1" t="s">
        <v>8</v>
      </c>
      <c r="L1937" s="4">
        <v>18</v>
      </c>
      <c r="N1937" s="186">
        <v>0</v>
      </c>
      <c r="P1937" s="14">
        <v>15.372299999999999</v>
      </c>
      <c r="R1937" s="14">
        <v>0</v>
      </c>
      <c r="T1937" s="14">
        <v>2.7012</v>
      </c>
      <c r="V1937" s="17">
        <v>0</v>
      </c>
      <c r="X1937" s="17">
        <v>0</v>
      </c>
      <c r="Z1937" s="17">
        <v>551744</v>
      </c>
      <c r="AB1937" s="17">
        <v>0</v>
      </c>
      <c r="AD1937" s="17">
        <v>0</v>
      </c>
      <c r="AF1937" s="17">
        <v>35892</v>
      </c>
      <c r="AH1937" s="17">
        <v>0</v>
      </c>
      <c r="AJ1937" s="17">
        <v>0</v>
      </c>
      <c r="AL1937" s="17">
        <v>0</v>
      </c>
      <c r="AN1937" s="17">
        <v>0</v>
      </c>
      <c r="AP1937" s="172">
        <v>0</v>
      </c>
      <c r="AR1937" s="17">
        <v>96953</v>
      </c>
      <c r="AT1937" s="17">
        <v>0</v>
      </c>
      <c r="AV1937" s="185">
        <v>0</v>
      </c>
      <c r="AW1937" s="1" t="s">
        <v>5655</v>
      </c>
      <c r="AX1937" s="1" t="str">
        <f t="shared" si="30"/>
        <v>No</v>
      </c>
    </row>
    <row r="1938" spans="1:50" x14ac:dyDescent="0.2">
      <c r="A1938" s="1" t="s">
        <v>6223</v>
      </c>
      <c r="B1938" s="1" t="s">
        <v>600</v>
      </c>
      <c r="C1938" s="1" t="s">
        <v>31</v>
      </c>
      <c r="D1938" s="174">
        <v>8016</v>
      </c>
      <c r="E1938" s="177">
        <v>80016</v>
      </c>
      <c r="F1938" s="1" t="s">
        <v>194</v>
      </c>
      <c r="G1938" s="1" t="s">
        <v>5273</v>
      </c>
      <c r="H1938" s="17">
        <v>128124</v>
      </c>
      <c r="I1938" s="12">
        <v>18</v>
      </c>
      <c r="J1938" s="1" t="s">
        <v>10</v>
      </c>
      <c r="K1938" s="1" t="s">
        <v>12</v>
      </c>
      <c r="L1938" s="4">
        <v>6</v>
      </c>
      <c r="N1938" s="186">
        <v>0</v>
      </c>
      <c r="P1938" s="14">
        <v>14.405900000000001</v>
      </c>
      <c r="R1938" s="14">
        <v>0</v>
      </c>
      <c r="T1938" s="14">
        <v>2.6760999999999999</v>
      </c>
      <c r="V1938" s="17">
        <v>0</v>
      </c>
      <c r="X1938" s="17">
        <v>0</v>
      </c>
      <c r="Z1938" s="17">
        <v>161692</v>
      </c>
      <c r="AB1938" s="17">
        <v>0</v>
      </c>
      <c r="AD1938" s="17">
        <v>0</v>
      </c>
      <c r="AF1938" s="17">
        <v>11224</v>
      </c>
      <c r="AH1938" s="17">
        <v>0</v>
      </c>
      <c r="AJ1938" s="17">
        <v>0</v>
      </c>
      <c r="AL1938" s="17">
        <v>0</v>
      </c>
      <c r="AN1938" s="17">
        <v>0</v>
      </c>
      <c r="AP1938" s="172">
        <v>0</v>
      </c>
      <c r="AR1938" s="17">
        <v>30037</v>
      </c>
      <c r="AT1938" s="17">
        <v>0</v>
      </c>
      <c r="AV1938" s="185">
        <v>0</v>
      </c>
      <c r="AW1938" s="1" t="s">
        <v>5655</v>
      </c>
      <c r="AX1938" s="1" t="str">
        <f t="shared" si="30"/>
        <v>No</v>
      </c>
    </row>
    <row r="1939" spans="1:50" x14ac:dyDescent="0.2">
      <c r="A1939" s="1" t="s">
        <v>3041</v>
      </c>
      <c r="B1939" s="1" t="s">
        <v>375</v>
      </c>
      <c r="C1939" s="1" t="s">
        <v>55</v>
      </c>
      <c r="D1939" s="174" t="s">
        <v>3042</v>
      </c>
      <c r="E1939" s="177" t="s">
        <v>3043</v>
      </c>
      <c r="F1939" s="1" t="s">
        <v>194</v>
      </c>
      <c r="G1939" s="1" t="s">
        <v>229</v>
      </c>
      <c r="H1939" s="17">
        <v>0</v>
      </c>
      <c r="I1939" s="12">
        <v>18</v>
      </c>
      <c r="J1939" s="1" t="s">
        <v>11</v>
      </c>
      <c r="K1939" s="1" t="s">
        <v>8</v>
      </c>
      <c r="L1939" s="4">
        <v>3</v>
      </c>
      <c r="N1939" s="186">
        <v>0</v>
      </c>
      <c r="P1939" s="14">
        <v>13.3492</v>
      </c>
      <c r="R1939" s="14">
        <v>0</v>
      </c>
      <c r="T1939" s="14">
        <v>3.2183000000000002</v>
      </c>
      <c r="V1939" s="17">
        <v>0</v>
      </c>
      <c r="X1939" s="17">
        <v>0</v>
      </c>
      <c r="Z1939" s="17">
        <v>81190</v>
      </c>
      <c r="AB1939" s="17">
        <v>0</v>
      </c>
      <c r="AD1939" s="17">
        <v>0</v>
      </c>
      <c r="AF1939" s="17">
        <v>6082</v>
      </c>
      <c r="AH1939" s="17">
        <v>0</v>
      </c>
      <c r="AJ1939" s="17">
        <v>0</v>
      </c>
      <c r="AL1939" s="17">
        <v>0</v>
      </c>
      <c r="AN1939" s="17">
        <v>0</v>
      </c>
      <c r="AP1939" s="172">
        <v>0</v>
      </c>
      <c r="AR1939" s="17">
        <v>19574</v>
      </c>
      <c r="AT1939" s="17">
        <v>0</v>
      </c>
      <c r="AV1939" s="185">
        <v>0</v>
      </c>
      <c r="AW1939" s="1" t="s">
        <v>5655</v>
      </c>
      <c r="AX1939" s="1" t="str">
        <f t="shared" si="30"/>
        <v>No</v>
      </c>
    </row>
    <row r="1940" spans="1:50" x14ac:dyDescent="0.2">
      <c r="A1940" s="1" t="s">
        <v>4718</v>
      </c>
      <c r="B1940" s="1" t="s">
        <v>4719</v>
      </c>
      <c r="C1940" s="1" t="s">
        <v>20</v>
      </c>
      <c r="D1940" s="174" t="s">
        <v>4720</v>
      </c>
      <c r="E1940" s="177" t="s">
        <v>4721</v>
      </c>
      <c r="F1940" s="1" t="s">
        <v>196</v>
      </c>
      <c r="G1940" s="1" t="s">
        <v>229</v>
      </c>
      <c r="H1940" s="17">
        <v>0</v>
      </c>
      <c r="I1940" s="12">
        <v>18</v>
      </c>
      <c r="J1940" s="1" t="s">
        <v>22</v>
      </c>
      <c r="K1940" s="1" t="s">
        <v>12</v>
      </c>
      <c r="L1940" s="4">
        <v>3</v>
      </c>
      <c r="N1940" s="186">
        <v>0</v>
      </c>
      <c r="P1940" s="14">
        <v>23.142299999999999</v>
      </c>
      <c r="R1940" s="14">
        <v>0</v>
      </c>
      <c r="T1940" s="14">
        <v>6.1982999999999997</v>
      </c>
      <c r="V1940" s="17">
        <v>0</v>
      </c>
      <c r="X1940" s="17">
        <v>0</v>
      </c>
      <c r="Z1940" s="17">
        <v>146375</v>
      </c>
      <c r="AB1940" s="17">
        <v>0</v>
      </c>
      <c r="AD1940" s="17">
        <v>0</v>
      </c>
      <c r="AF1940" s="17">
        <v>6325</v>
      </c>
      <c r="AH1940" s="17">
        <v>0</v>
      </c>
      <c r="AJ1940" s="17">
        <v>0</v>
      </c>
      <c r="AL1940" s="17">
        <v>0</v>
      </c>
      <c r="AN1940" s="17">
        <v>0</v>
      </c>
      <c r="AP1940" s="172">
        <v>0</v>
      </c>
      <c r="AR1940" s="17">
        <v>39204</v>
      </c>
      <c r="AT1940" s="17">
        <v>0</v>
      </c>
      <c r="AV1940" s="185">
        <v>0</v>
      </c>
      <c r="AW1940" s="1" t="s">
        <v>5655</v>
      </c>
      <c r="AX1940" s="1" t="str">
        <f t="shared" si="30"/>
        <v>No</v>
      </c>
    </row>
    <row r="1941" spans="1:50" x14ac:dyDescent="0.2">
      <c r="A1941" s="1" t="s">
        <v>3307</v>
      </c>
      <c r="B1941" s="1" t="s">
        <v>3308</v>
      </c>
      <c r="C1941" s="1" t="s">
        <v>55</v>
      </c>
      <c r="D1941" s="174" t="s">
        <v>3309</v>
      </c>
      <c r="E1941" s="177" t="s">
        <v>3310</v>
      </c>
      <c r="F1941" s="1" t="s">
        <v>194</v>
      </c>
      <c r="G1941" s="1" t="s">
        <v>229</v>
      </c>
      <c r="H1941" s="17">
        <v>0</v>
      </c>
      <c r="I1941" s="12">
        <v>18</v>
      </c>
      <c r="J1941" s="1" t="s">
        <v>10</v>
      </c>
      <c r="K1941" s="1" t="s">
        <v>8</v>
      </c>
      <c r="L1941" s="4">
        <v>18</v>
      </c>
      <c r="N1941" s="186">
        <v>0</v>
      </c>
      <c r="P1941" s="14">
        <v>15.4133</v>
      </c>
      <c r="R1941" s="14">
        <v>0</v>
      </c>
      <c r="T1941" s="14">
        <v>7.6809000000000003</v>
      </c>
      <c r="V1941" s="17">
        <v>0</v>
      </c>
      <c r="X1941" s="17">
        <v>0</v>
      </c>
      <c r="Z1941" s="17">
        <v>471216</v>
      </c>
      <c r="AB1941" s="17">
        <v>0</v>
      </c>
      <c r="AD1941" s="17">
        <v>0</v>
      </c>
      <c r="AF1941" s="17">
        <v>30572</v>
      </c>
      <c r="AH1941" s="17">
        <v>0</v>
      </c>
      <c r="AJ1941" s="17">
        <v>0</v>
      </c>
      <c r="AL1941" s="17">
        <v>0</v>
      </c>
      <c r="AN1941" s="17">
        <v>0</v>
      </c>
      <c r="AP1941" s="172">
        <v>0</v>
      </c>
      <c r="AR1941" s="17">
        <v>234820</v>
      </c>
      <c r="AT1941" s="17">
        <v>0</v>
      </c>
      <c r="AV1941" s="185">
        <v>0</v>
      </c>
      <c r="AW1941" s="1" t="s">
        <v>5655</v>
      </c>
      <c r="AX1941" s="1" t="str">
        <f t="shared" si="30"/>
        <v>No</v>
      </c>
    </row>
    <row r="1942" spans="1:50" x14ac:dyDescent="0.2">
      <c r="A1942" s="1" t="s">
        <v>6227</v>
      </c>
      <c r="B1942" s="1" t="s">
        <v>5361</v>
      </c>
      <c r="C1942" s="1" t="s">
        <v>53</v>
      </c>
      <c r="D1942" s="174">
        <v>3109</v>
      </c>
      <c r="E1942" s="177">
        <v>30109</v>
      </c>
      <c r="F1942" s="1" t="s">
        <v>194</v>
      </c>
      <c r="G1942" s="1" t="s">
        <v>5273</v>
      </c>
      <c r="H1942" s="17">
        <v>58875</v>
      </c>
      <c r="I1942" s="12">
        <v>18</v>
      </c>
      <c r="J1942" s="1" t="s">
        <v>11</v>
      </c>
      <c r="K1942" s="1" t="s">
        <v>8</v>
      </c>
      <c r="L1942" s="4">
        <v>9</v>
      </c>
      <c r="N1942" s="186">
        <v>0</v>
      </c>
      <c r="P1942" s="14">
        <v>23.631599999999999</v>
      </c>
      <c r="R1942" s="14">
        <v>0</v>
      </c>
      <c r="T1942" s="14">
        <v>10.316800000000001</v>
      </c>
      <c r="V1942" s="17">
        <v>0</v>
      </c>
      <c r="X1942" s="17">
        <v>0</v>
      </c>
      <c r="Z1942" s="17">
        <v>795109</v>
      </c>
      <c r="AB1942" s="17">
        <v>0</v>
      </c>
      <c r="AD1942" s="17">
        <v>0</v>
      </c>
      <c r="AF1942" s="17">
        <v>33646</v>
      </c>
      <c r="AH1942" s="17">
        <v>0</v>
      </c>
      <c r="AJ1942" s="17">
        <v>0</v>
      </c>
      <c r="AL1942" s="17">
        <v>0</v>
      </c>
      <c r="AN1942" s="17">
        <v>0</v>
      </c>
      <c r="AP1942" s="172">
        <v>0</v>
      </c>
      <c r="AR1942" s="17">
        <v>347120</v>
      </c>
      <c r="AT1942" s="17">
        <v>0</v>
      </c>
      <c r="AV1942" s="185">
        <v>0</v>
      </c>
      <c r="AW1942" s="1" t="s">
        <v>5655</v>
      </c>
      <c r="AX1942" s="1" t="str">
        <f t="shared" si="30"/>
        <v>No</v>
      </c>
    </row>
    <row r="1943" spans="1:50" x14ac:dyDescent="0.2">
      <c r="A1943" s="1" t="s">
        <v>6222</v>
      </c>
      <c r="B1943" s="1" t="s">
        <v>531</v>
      </c>
      <c r="C1943" s="1" t="s">
        <v>62</v>
      </c>
      <c r="D1943" s="174">
        <v>4011</v>
      </c>
      <c r="E1943" s="177">
        <v>40011</v>
      </c>
      <c r="F1943" s="1" t="s">
        <v>194</v>
      </c>
      <c r="G1943" s="1" t="s">
        <v>5273</v>
      </c>
      <c r="H1943" s="17">
        <v>166485</v>
      </c>
      <c r="I1943" s="12">
        <v>18</v>
      </c>
      <c r="J1943" s="1" t="s">
        <v>10</v>
      </c>
      <c r="K1943" s="1" t="s">
        <v>8</v>
      </c>
      <c r="L1943" s="4">
        <v>6</v>
      </c>
      <c r="N1943" s="186">
        <v>0</v>
      </c>
      <c r="P1943" s="14">
        <v>10.416700000000001</v>
      </c>
      <c r="R1943" s="14">
        <v>0</v>
      </c>
      <c r="T1943" s="14">
        <v>2.7504</v>
      </c>
      <c r="V1943" s="17">
        <v>0</v>
      </c>
      <c r="X1943" s="17">
        <v>0</v>
      </c>
      <c r="Z1943" s="17">
        <v>82188</v>
      </c>
      <c r="AB1943" s="17">
        <v>0</v>
      </c>
      <c r="AD1943" s="17">
        <v>0</v>
      </c>
      <c r="AF1943" s="17">
        <v>7890</v>
      </c>
      <c r="AH1943" s="17">
        <v>0</v>
      </c>
      <c r="AJ1943" s="17">
        <v>0</v>
      </c>
      <c r="AL1943" s="17">
        <v>0</v>
      </c>
      <c r="AN1943" s="17">
        <v>0</v>
      </c>
      <c r="AP1943" s="172">
        <v>0</v>
      </c>
      <c r="AR1943" s="17">
        <v>21701</v>
      </c>
      <c r="AT1943" s="17">
        <v>0</v>
      </c>
      <c r="AV1943" s="185">
        <v>0</v>
      </c>
      <c r="AW1943" s="1" t="s">
        <v>5655</v>
      </c>
      <c r="AX1943" s="1" t="str">
        <f t="shared" si="30"/>
        <v>No</v>
      </c>
    </row>
    <row r="1944" spans="1:50" x14ac:dyDescent="0.2">
      <c r="A1944" s="1" t="s">
        <v>5680</v>
      </c>
      <c r="B1944" s="1" t="s">
        <v>5170</v>
      </c>
      <c r="C1944" s="1" t="s">
        <v>73</v>
      </c>
      <c r="E1944" s="177" t="s">
        <v>5681</v>
      </c>
      <c r="F1944" s="1" t="s">
        <v>194</v>
      </c>
      <c r="G1944" s="1" t="s">
        <v>229</v>
      </c>
      <c r="H1944" s="17">
        <v>0</v>
      </c>
      <c r="I1944" s="12">
        <v>18</v>
      </c>
      <c r="J1944" s="1" t="s">
        <v>11</v>
      </c>
      <c r="K1944" s="1" t="s">
        <v>12</v>
      </c>
      <c r="L1944" s="4">
        <v>18</v>
      </c>
      <c r="N1944" s="186">
        <v>0</v>
      </c>
      <c r="P1944" s="14">
        <v>21.966200000000001</v>
      </c>
      <c r="R1944" s="14">
        <v>0</v>
      </c>
      <c r="T1944" s="14">
        <v>4.2396000000000003</v>
      </c>
      <c r="V1944" s="17">
        <v>0</v>
      </c>
      <c r="X1944" s="17">
        <v>0</v>
      </c>
      <c r="Z1944" s="17">
        <v>320729</v>
      </c>
      <c r="AB1944" s="17">
        <v>0</v>
      </c>
      <c r="AD1944" s="17">
        <v>0</v>
      </c>
      <c r="AF1944" s="17">
        <v>14601</v>
      </c>
      <c r="AH1944" s="17">
        <v>0</v>
      </c>
      <c r="AJ1944" s="17">
        <v>0</v>
      </c>
      <c r="AL1944" s="17">
        <v>0</v>
      </c>
      <c r="AN1944" s="17">
        <v>0</v>
      </c>
      <c r="AP1944" s="172">
        <v>0</v>
      </c>
      <c r="AR1944" s="17">
        <v>61903</v>
      </c>
      <c r="AT1944" s="17">
        <v>0</v>
      </c>
      <c r="AV1944" s="185">
        <v>0</v>
      </c>
      <c r="AW1944" s="1" t="s">
        <v>5655</v>
      </c>
      <c r="AX1944" s="1" t="str">
        <f t="shared" si="30"/>
        <v>No</v>
      </c>
    </row>
    <row r="1945" spans="1:50" x14ac:dyDescent="0.2">
      <c r="A1945" s="1" t="s">
        <v>3030</v>
      </c>
      <c r="B1945" s="1" t="s">
        <v>3031</v>
      </c>
      <c r="C1945" s="1" t="s">
        <v>77</v>
      </c>
      <c r="D1945" s="174" t="s">
        <v>3032</v>
      </c>
      <c r="E1945" s="177" t="s">
        <v>3033</v>
      </c>
      <c r="F1945" s="1" t="s">
        <v>242</v>
      </c>
      <c r="G1945" s="1" t="s">
        <v>229</v>
      </c>
      <c r="H1945" s="17">
        <v>0</v>
      </c>
      <c r="I1945" s="12">
        <v>18</v>
      </c>
      <c r="J1945" s="1" t="s">
        <v>10</v>
      </c>
      <c r="K1945" s="1" t="s">
        <v>8</v>
      </c>
      <c r="L1945" s="4">
        <v>18</v>
      </c>
      <c r="N1945" s="186">
        <v>0</v>
      </c>
      <c r="P1945" s="14">
        <v>14.039899999999999</v>
      </c>
      <c r="R1945" s="14">
        <v>0</v>
      </c>
      <c r="T1945" s="14">
        <v>1.6545000000000001</v>
      </c>
      <c r="V1945" s="17">
        <v>0</v>
      </c>
      <c r="X1945" s="17">
        <v>0</v>
      </c>
      <c r="Z1945" s="17">
        <v>339976</v>
      </c>
      <c r="AB1945" s="17">
        <v>0</v>
      </c>
      <c r="AD1945" s="17">
        <v>0</v>
      </c>
      <c r="AF1945" s="17">
        <v>24215</v>
      </c>
      <c r="AH1945" s="17">
        <v>0</v>
      </c>
      <c r="AJ1945" s="17">
        <v>0</v>
      </c>
      <c r="AL1945" s="17">
        <v>0</v>
      </c>
      <c r="AN1945" s="17">
        <v>0</v>
      </c>
      <c r="AP1945" s="172">
        <v>0</v>
      </c>
      <c r="AR1945" s="17">
        <v>40064</v>
      </c>
      <c r="AT1945" s="17">
        <v>0</v>
      </c>
      <c r="AV1945" s="185">
        <v>0</v>
      </c>
      <c r="AW1945" s="1" t="s">
        <v>5655</v>
      </c>
      <c r="AX1945" s="1" t="str">
        <f t="shared" si="30"/>
        <v>No</v>
      </c>
    </row>
    <row r="1946" spans="1:50" x14ac:dyDescent="0.2">
      <c r="A1946" s="1" t="s">
        <v>2978</v>
      </c>
      <c r="B1946" s="1" t="s">
        <v>2979</v>
      </c>
      <c r="C1946" s="1" t="s">
        <v>55</v>
      </c>
      <c r="D1946" s="174" t="s">
        <v>2980</v>
      </c>
      <c r="E1946" s="177" t="s">
        <v>2981</v>
      </c>
      <c r="F1946" s="1" t="s">
        <v>196</v>
      </c>
      <c r="G1946" s="1" t="s">
        <v>229</v>
      </c>
      <c r="H1946" s="17">
        <v>0</v>
      </c>
      <c r="I1946" s="12">
        <v>18</v>
      </c>
      <c r="J1946" s="1" t="s">
        <v>10</v>
      </c>
      <c r="K1946" s="1" t="s">
        <v>8</v>
      </c>
      <c r="L1946" s="4">
        <v>18</v>
      </c>
      <c r="N1946" s="186">
        <v>0</v>
      </c>
      <c r="P1946" s="14">
        <v>15.8573</v>
      </c>
      <c r="R1946" s="14">
        <v>0</v>
      </c>
      <c r="T1946" s="14">
        <v>4.6219999999999999</v>
      </c>
      <c r="V1946" s="17">
        <v>0</v>
      </c>
      <c r="X1946" s="17">
        <v>0</v>
      </c>
      <c r="Z1946" s="17">
        <v>418887</v>
      </c>
      <c r="AB1946" s="17">
        <v>0</v>
      </c>
      <c r="AD1946" s="17">
        <v>0</v>
      </c>
      <c r="AF1946" s="17">
        <v>26416</v>
      </c>
      <c r="AH1946" s="17">
        <v>0</v>
      </c>
      <c r="AJ1946" s="17">
        <v>0</v>
      </c>
      <c r="AL1946" s="17">
        <v>0</v>
      </c>
      <c r="AN1946" s="17">
        <v>0</v>
      </c>
      <c r="AP1946" s="172">
        <v>0</v>
      </c>
      <c r="AR1946" s="17">
        <v>122096</v>
      </c>
      <c r="AT1946" s="17">
        <v>0</v>
      </c>
      <c r="AV1946" s="185">
        <v>0</v>
      </c>
      <c r="AW1946" s="1" t="s">
        <v>5655</v>
      </c>
      <c r="AX1946" s="1" t="str">
        <f t="shared" si="30"/>
        <v>No</v>
      </c>
    </row>
    <row r="1947" spans="1:50" x14ac:dyDescent="0.2">
      <c r="A1947" s="1" t="s">
        <v>3454</v>
      </c>
      <c r="B1947" s="1" t="s">
        <v>3455</v>
      </c>
      <c r="C1947" s="1" t="s">
        <v>89</v>
      </c>
      <c r="D1947" s="174" t="s">
        <v>3456</v>
      </c>
      <c r="E1947" s="177" t="s">
        <v>3457</v>
      </c>
      <c r="F1947" s="1" t="s">
        <v>194</v>
      </c>
      <c r="G1947" s="1" t="s">
        <v>229</v>
      </c>
      <c r="H1947" s="17">
        <v>0</v>
      </c>
      <c r="I1947" s="12">
        <v>18</v>
      </c>
      <c r="J1947" s="1" t="s">
        <v>11</v>
      </c>
      <c r="K1947" s="1" t="s">
        <v>8</v>
      </c>
      <c r="L1947" s="4">
        <v>2</v>
      </c>
      <c r="N1947" s="186">
        <v>0</v>
      </c>
      <c r="P1947" s="14">
        <v>14.1349</v>
      </c>
      <c r="R1947" s="14">
        <v>0</v>
      </c>
      <c r="T1947" s="14">
        <v>3.569</v>
      </c>
      <c r="V1947" s="17">
        <v>0</v>
      </c>
      <c r="X1947" s="17">
        <v>0</v>
      </c>
      <c r="Z1947" s="17">
        <v>39818</v>
      </c>
      <c r="AB1947" s="17">
        <v>0</v>
      </c>
      <c r="AD1947" s="17">
        <v>0</v>
      </c>
      <c r="AF1947" s="17">
        <v>2817</v>
      </c>
      <c r="AH1947" s="17">
        <v>0</v>
      </c>
      <c r="AJ1947" s="17">
        <v>0</v>
      </c>
      <c r="AL1947" s="17">
        <v>0</v>
      </c>
      <c r="AN1947" s="17">
        <v>0</v>
      </c>
      <c r="AP1947" s="172">
        <v>0</v>
      </c>
      <c r="AR1947" s="17">
        <v>10054</v>
      </c>
      <c r="AT1947" s="17">
        <v>0</v>
      </c>
      <c r="AV1947" s="185">
        <v>0</v>
      </c>
      <c r="AW1947" s="1" t="s">
        <v>5655</v>
      </c>
      <c r="AX1947" s="1" t="str">
        <f t="shared" si="30"/>
        <v>No</v>
      </c>
    </row>
    <row r="1948" spans="1:50" x14ac:dyDescent="0.2">
      <c r="A1948" s="1" t="s">
        <v>1088</v>
      </c>
      <c r="B1948" s="1" t="s">
        <v>796</v>
      </c>
      <c r="C1948" s="1" t="s">
        <v>88</v>
      </c>
      <c r="D1948" s="174">
        <v>4170</v>
      </c>
      <c r="E1948" s="177">
        <v>40170</v>
      </c>
      <c r="F1948" s="1" t="s">
        <v>520</v>
      </c>
      <c r="G1948" s="1" t="s">
        <v>5273</v>
      </c>
      <c r="H1948" s="17">
        <v>66777</v>
      </c>
      <c r="I1948" s="12">
        <v>18</v>
      </c>
      <c r="J1948" s="1" t="s">
        <v>11</v>
      </c>
      <c r="K1948" s="1" t="s">
        <v>8</v>
      </c>
      <c r="L1948" s="4">
        <v>7</v>
      </c>
      <c r="N1948" s="186">
        <v>0</v>
      </c>
      <c r="P1948" s="14">
        <v>11.321400000000001</v>
      </c>
      <c r="R1948" s="14">
        <v>0</v>
      </c>
      <c r="T1948" s="14">
        <v>6.6528999999999998</v>
      </c>
      <c r="V1948" s="17">
        <v>0</v>
      </c>
      <c r="X1948" s="17">
        <v>0</v>
      </c>
      <c r="Z1948" s="17">
        <v>203820</v>
      </c>
      <c r="AB1948" s="17">
        <v>0</v>
      </c>
      <c r="AD1948" s="17">
        <v>0</v>
      </c>
      <c r="AF1948" s="17">
        <v>18003</v>
      </c>
      <c r="AH1948" s="17">
        <v>0</v>
      </c>
      <c r="AJ1948" s="17">
        <v>0</v>
      </c>
      <c r="AL1948" s="17">
        <v>0</v>
      </c>
      <c r="AN1948" s="17">
        <v>0</v>
      </c>
      <c r="AP1948" s="172">
        <v>0</v>
      </c>
      <c r="AR1948" s="17">
        <v>119772</v>
      </c>
      <c r="AT1948" s="17">
        <v>0</v>
      </c>
      <c r="AV1948" s="185">
        <v>0</v>
      </c>
      <c r="AW1948" s="1" t="s">
        <v>5655</v>
      </c>
      <c r="AX1948" s="1" t="str">
        <f t="shared" si="30"/>
        <v>No</v>
      </c>
    </row>
    <row r="1949" spans="1:50" x14ac:dyDescent="0.2">
      <c r="A1949" s="1" t="s">
        <v>3387</v>
      </c>
      <c r="B1949" s="1" t="s">
        <v>3388</v>
      </c>
      <c r="C1949" s="1" t="s">
        <v>56</v>
      </c>
      <c r="D1949" s="174" t="s">
        <v>3389</v>
      </c>
      <c r="E1949" s="177" t="s">
        <v>3390</v>
      </c>
      <c r="F1949" s="1" t="s">
        <v>196</v>
      </c>
      <c r="G1949" s="1" t="s">
        <v>229</v>
      </c>
      <c r="H1949" s="17">
        <v>0</v>
      </c>
      <c r="I1949" s="12">
        <v>18</v>
      </c>
      <c r="J1949" s="1" t="s">
        <v>10</v>
      </c>
      <c r="K1949" s="1" t="s">
        <v>8</v>
      </c>
      <c r="L1949" s="4">
        <v>10</v>
      </c>
      <c r="N1949" s="186">
        <v>0</v>
      </c>
      <c r="P1949" s="14">
        <v>10.946099999999999</v>
      </c>
      <c r="R1949" s="14">
        <v>0</v>
      </c>
      <c r="T1949" s="14">
        <v>4.5286999999999997</v>
      </c>
      <c r="V1949" s="17">
        <v>0</v>
      </c>
      <c r="X1949" s="17">
        <v>0</v>
      </c>
      <c r="Z1949" s="17">
        <v>204900</v>
      </c>
      <c r="AB1949" s="17">
        <v>0</v>
      </c>
      <c r="AD1949" s="17">
        <v>0</v>
      </c>
      <c r="AF1949" s="17">
        <v>18719</v>
      </c>
      <c r="AH1949" s="17">
        <v>0</v>
      </c>
      <c r="AJ1949" s="17">
        <v>0</v>
      </c>
      <c r="AL1949" s="17">
        <v>0</v>
      </c>
      <c r="AN1949" s="17">
        <v>0</v>
      </c>
      <c r="AP1949" s="172">
        <v>0</v>
      </c>
      <c r="AR1949" s="17">
        <v>84773</v>
      </c>
      <c r="AT1949" s="17">
        <v>0</v>
      </c>
      <c r="AV1949" s="185">
        <v>0</v>
      </c>
      <c r="AW1949" s="1" t="s">
        <v>5655</v>
      </c>
      <c r="AX1949" s="1" t="str">
        <f t="shared" si="30"/>
        <v>No</v>
      </c>
    </row>
    <row r="1950" spans="1:50" x14ac:dyDescent="0.2">
      <c r="A1950" s="1" t="s">
        <v>6221</v>
      </c>
      <c r="B1950" s="1" t="s">
        <v>244</v>
      </c>
      <c r="C1950" s="1" t="s">
        <v>80</v>
      </c>
      <c r="D1950" s="174">
        <v>46</v>
      </c>
      <c r="E1950" s="177">
        <v>46</v>
      </c>
      <c r="F1950" s="1" t="s">
        <v>194</v>
      </c>
      <c r="G1950" s="1" t="s">
        <v>192</v>
      </c>
      <c r="H1950" s="17">
        <v>1849898</v>
      </c>
      <c r="I1950" s="12">
        <v>18</v>
      </c>
      <c r="J1950" s="1" t="s">
        <v>10</v>
      </c>
      <c r="K1950" s="1" t="s">
        <v>8</v>
      </c>
      <c r="L1950" s="4">
        <v>6</v>
      </c>
      <c r="N1950" s="186">
        <v>0</v>
      </c>
      <c r="P1950" s="14">
        <v>11.8386</v>
      </c>
      <c r="R1950" s="14">
        <v>5.5961999999999996</v>
      </c>
      <c r="T1950" s="14">
        <v>3.0198999999999998</v>
      </c>
      <c r="V1950" s="17">
        <v>0</v>
      </c>
      <c r="X1950" s="17">
        <v>98664</v>
      </c>
      <c r="Z1950" s="17">
        <v>85238</v>
      </c>
      <c r="AB1950" s="17">
        <v>13426</v>
      </c>
      <c r="AD1950" s="17">
        <v>9568</v>
      </c>
      <c r="AF1950" s="17">
        <v>7200</v>
      </c>
      <c r="AH1950" s="17">
        <v>2368</v>
      </c>
      <c r="AJ1950" s="17">
        <v>0</v>
      </c>
      <c r="AL1950" s="17">
        <v>0</v>
      </c>
      <c r="AN1950" s="17">
        <v>0</v>
      </c>
      <c r="AP1950" s="172">
        <v>0</v>
      </c>
      <c r="AR1950" s="17">
        <v>21743</v>
      </c>
      <c r="AT1950" s="17">
        <v>121678</v>
      </c>
      <c r="AV1950" s="185">
        <v>0</v>
      </c>
      <c r="AW1950" s="1" t="s">
        <v>5655</v>
      </c>
      <c r="AX1950" s="1" t="str">
        <f t="shared" si="30"/>
        <v>No</v>
      </c>
    </row>
    <row r="1951" spans="1:50" x14ac:dyDescent="0.2">
      <c r="A1951" s="1" t="s">
        <v>4682</v>
      </c>
      <c r="B1951" s="1" t="s">
        <v>4683</v>
      </c>
      <c r="C1951" s="1" t="s">
        <v>87</v>
      </c>
      <c r="D1951" s="174" t="s">
        <v>4684</v>
      </c>
      <c r="E1951" s="177" t="s">
        <v>4685</v>
      </c>
      <c r="F1951" s="1" t="s">
        <v>242</v>
      </c>
      <c r="G1951" s="1" t="s">
        <v>229</v>
      </c>
      <c r="H1951" s="17">
        <v>0</v>
      </c>
      <c r="I1951" s="12">
        <v>18</v>
      </c>
      <c r="J1951" s="1" t="s">
        <v>10</v>
      </c>
      <c r="K1951" s="1" t="s">
        <v>8</v>
      </c>
      <c r="L1951" s="4">
        <v>18</v>
      </c>
      <c r="N1951" s="186">
        <v>0</v>
      </c>
      <c r="P1951" s="14">
        <v>16.012799999999999</v>
      </c>
      <c r="R1951" s="14">
        <v>0</v>
      </c>
      <c r="T1951" s="14">
        <v>4.4776999999999996</v>
      </c>
      <c r="V1951" s="17">
        <v>0</v>
      </c>
      <c r="X1951" s="17">
        <v>0</v>
      </c>
      <c r="Z1951" s="17">
        <v>311016</v>
      </c>
      <c r="AB1951" s="17">
        <v>0</v>
      </c>
      <c r="AD1951" s="17">
        <v>0</v>
      </c>
      <c r="AF1951" s="17">
        <v>19423</v>
      </c>
      <c r="AH1951" s="17">
        <v>0</v>
      </c>
      <c r="AJ1951" s="17">
        <v>0</v>
      </c>
      <c r="AL1951" s="17">
        <v>0</v>
      </c>
      <c r="AN1951" s="17">
        <v>0</v>
      </c>
      <c r="AP1951" s="172">
        <v>0</v>
      </c>
      <c r="AR1951" s="17">
        <v>86970</v>
      </c>
      <c r="AT1951" s="17">
        <v>0</v>
      </c>
      <c r="AV1951" s="185">
        <v>0</v>
      </c>
      <c r="AW1951" s="1" t="s">
        <v>5655</v>
      </c>
      <c r="AX1951" s="1" t="str">
        <f t="shared" si="30"/>
        <v>No</v>
      </c>
    </row>
    <row r="1952" spans="1:50" x14ac:dyDescent="0.2">
      <c r="A1952" s="1" t="s">
        <v>4576</v>
      </c>
      <c r="B1952" s="1" t="s">
        <v>309</v>
      </c>
      <c r="C1952" s="1" t="s">
        <v>63</v>
      </c>
      <c r="D1952" s="174" t="s">
        <v>4577</v>
      </c>
      <c r="E1952" s="177" t="s">
        <v>4578</v>
      </c>
      <c r="F1952" s="1" t="s">
        <v>242</v>
      </c>
      <c r="G1952" s="1" t="s">
        <v>229</v>
      </c>
      <c r="H1952" s="17">
        <v>0</v>
      </c>
      <c r="I1952" s="12">
        <v>18</v>
      </c>
      <c r="J1952" s="1" t="s">
        <v>10</v>
      </c>
      <c r="K1952" s="1" t="s">
        <v>8</v>
      </c>
      <c r="L1952" s="4">
        <v>18</v>
      </c>
      <c r="N1952" s="186">
        <v>0</v>
      </c>
      <c r="P1952" s="14">
        <v>10.9278</v>
      </c>
      <c r="R1952" s="14">
        <v>0</v>
      </c>
      <c r="T1952" s="14">
        <v>2.1745999999999999</v>
      </c>
      <c r="V1952" s="17">
        <v>0</v>
      </c>
      <c r="X1952" s="17">
        <v>0</v>
      </c>
      <c r="Z1952" s="17">
        <v>165927</v>
      </c>
      <c r="AB1952" s="17">
        <v>0</v>
      </c>
      <c r="AD1952" s="17">
        <v>0</v>
      </c>
      <c r="AF1952" s="17">
        <v>15184</v>
      </c>
      <c r="AH1952" s="17">
        <v>0</v>
      </c>
      <c r="AJ1952" s="17">
        <v>0</v>
      </c>
      <c r="AL1952" s="17">
        <v>0</v>
      </c>
      <c r="AN1952" s="17">
        <v>0</v>
      </c>
      <c r="AP1952" s="172">
        <v>0</v>
      </c>
      <c r="AR1952" s="17">
        <v>33019</v>
      </c>
      <c r="AT1952" s="17">
        <v>0</v>
      </c>
      <c r="AV1952" s="185">
        <v>0</v>
      </c>
      <c r="AW1952" s="1" t="s">
        <v>5655</v>
      </c>
      <c r="AX1952" s="1" t="str">
        <f t="shared" si="30"/>
        <v>No</v>
      </c>
    </row>
    <row r="1953" spans="1:50" x14ac:dyDescent="0.2">
      <c r="A1953" s="1" t="s">
        <v>6226</v>
      </c>
      <c r="B1953" s="1" t="s">
        <v>682</v>
      </c>
      <c r="C1953" s="1" t="s">
        <v>91</v>
      </c>
      <c r="D1953" s="174">
        <v>3009</v>
      </c>
      <c r="E1953" s="177">
        <v>30009</v>
      </c>
      <c r="F1953" s="1" t="s">
        <v>194</v>
      </c>
      <c r="G1953" s="1" t="s">
        <v>5273</v>
      </c>
      <c r="H1953" s="17">
        <v>953556</v>
      </c>
      <c r="I1953" s="12">
        <v>18</v>
      </c>
      <c r="J1953" s="1" t="s">
        <v>10</v>
      </c>
      <c r="K1953" s="1" t="s">
        <v>8</v>
      </c>
      <c r="L1953" s="4">
        <v>6</v>
      </c>
      <c r="N1953" s="186">
        <v>0</v>
      </c>
      <c r="P1953" s="14">
        <v>10.7338</v>
      </c>
      <c r="R1953" s="14">
        <v>0</v>
      </c>
      <c r="T1953" s="14">
        <v>1.466</v>
      </c>
      <c r="V1953" s="17">
        <v>0</v>
      </c>
      <c r="X1953" s="17">
        <v>0</v>
      </c>
      <c r="Z1953" s="17">
        <v>76296</v>
      </c>
      <c r="AB1953" s="17">
        <v>0</v>
      </c>
      <c r="AD1953" s="17">
        <v>0</v>
      </c>
      <c r="AF1953" s="17">
        <v>7108</v>
      </c>
      <c r="AH1953" s="17">
        <v>0</v>
      </c>
      <c r="AJ1953" s="17">
        <v>0</v>
      </c>
      <c r="AL1953" s="17">
        <v>0</v>
      </c>
      <c r="AN1953" s="17">
        <v>0</v>
      </c>
      <c r="AP1953" s="172">
        <v>0</v>
      </c>
      <c r="AR1953" s="17">
        <v>10420</v>
      </c>
      <c r="AT1953" s="17">
        <v>0</v>
      </c>
      <c r="AV1953" s="185">
        <v>0</v>
      </c>
      <c r="AW1953" s="1" t="s">
        <v>5655</v>
      </c>
      <c r="AX1953" s="1" t="str">
        <f t="shared" si="30"/>
        <v>No</v>
      </c>
    </row>
    <row r="1954" spans="1:50" x14ac:dyDescent="0.2">
      <c r="A1954" s="1" t="s">
        <v>4643</v>
      </c>
      <c r="B1954" s="1" t="s">
        <v>4644</v>
      </c>
      <c r="C1954" s="1" t="s">
        <v>87</v>
      </c>
      <c r="D1954" s="174" t="s">
        <v>4645</v>
      </c>
      <c r="E1954" s="177" t="s">
        <v>4646</v>
      </c>
      <c r="F1954" s="1" t="s">
        <v>242</v>
      </c>
      <c r="G1954" s="1" t="s">
        <v>229</v>
      </c>
      <c r="H1954" s="17">
        <v>0</v>
      </c>
      <c r="I1954" s="12">
        <v>17</v>
      </c>
      <c r="J1954" s="1" t="s">
        <v>10</v>
      </c>
      <c r="K1954" s="1" t="s">
        <v>8</v>
      </c>
      <c r="L1954" s="4">
        <v>17</v>
      </c>
      <c r="N1954" s="186">
        <v>0</v>
      </c>
      <c r="P1954" s="14">
        <v>10.606199999999999</v>
      </c>
      <c r="R1954" s="14">
        <v>0</v>
      </c>
      <c r="T1954" s="14">
        <v>5.3818999999999999</v>
      </c>
      <c r="V1954" s="17">
        <v>0</v>
      </c>
      <c r="X1954" s="17">
        <v>0</v>
      </c>
      <c r="Z1954" s="17">
        <v>221764</v>
      </c>
      <c r="AB1954" s="17">
        <v>0</v>
      </c>
      <c r="AD1954" s="17">
        <v>0</v>
      </c>
      <c r="AF1954" s="17">
        <v>20909</v>
      </c>
      <c r="AH1954" s="17">
        <v>0</v>
      </c>
      <c r="AJ1954" s="17">
        <v>0</v>
      </c>
      <c r="AL1954" s="17">
        <v>0</v>
      </c>
      <c r="AN1954" s="17">
        <v>0</v>
      </c>
      <c r="AP1954" s="172">
        <v>0</v>
      </c>
      <c r="AR1954" s="17">
        <v>112530</v>
      </c>
      <c r="AT1954" s="17">
        <v>0</v>
      </c>
      <c r="AV1954" s="185">
        <v>0</v>
      </c>
      <c r="AW1954" s="1" t="s">
        <v>5655</v>
      </c>
      <c r="AX1954" s="1" t="str">
        <f t="shared" si="30"/>
        <v>No</v>
      </c>
    </row>
    <row r="1955" spans="1:50" x14ac:dyDescent="0.2">
      <c r="A1955" s="1" t="s">
        <v>4059</v>
      </c>
      <c r="B1955" s="1" t="s">
        <v>1872</v>
      </c>
      <c r="C1955" s="1" t="s">
        <v>43</v>
      </c>
      <c r="D1955" s="174" t="s">
        <v>4060</v>
      </c>
      <c r="E1955" s="177" t="s">
        <v>4061</v>
      </c>
      <c r="F1955" s="1" t="s">
        <v>196</v>
      </c>
      <c r="G1955" s="1" t="s">
        <v>229</v>
      </c>
      <c r="H1955" s="17">
        <v>0</v>
      </c>
      <c r="I1955" s="12">
        <v>17</v>
      </c>
      <c r="J1955" s="1" t="s">
        <v>10</v>
      </c>
      <c r="K1955" s="1" t="s">
        <v>8</v>
      </c>
      <c r="L1955" s="4">
        <v>10</v>
      </c>
      <c r="N1955" s="186">
        <v>0</v>
      </c>
      <c r="P1955" s="14">
        <v>18.390599999999999</v>
      </c>
      <c r="R1955" s="14">
        <v>0</v>
      </c>
      <c r="T1955" s="14">
        <v>2.7170999999999998</v>
      </c>
      <c r="V1955" s="17">
        <v>0</v>
      </c>
      <c r="X1955" s="17">
        <v>0</v>
      </c>
      <c r="Z1955" s="17">
        <v>179823</v>
      </c>
      <c r="AB1955" s="17">
        <v>0</v>
      </c>
      <c r="AD1955" s="17">
        <v>0</v>
      </c>
      <c r="AF1955" s="17">
        <v>9778</v>
      </c>
      <c r="AH1955" s="17">
        <v>0</v>
      </c>
      <c r="AJ1955" s="17">
        <v>0</v>
      </c>
      <c r="AL1955" s="17">
        <v>0</v>
      </c>
      <c r="AN1955" s="17">
        <v>0</v>
      </c>
      <c r="AP1955" s="172">
        <v>0</v>
      </c>
      <c r="AR1955" s="17">
        <v>26568</v>
      </c>
      <c r="AT1955" s="17">
        <v>0</v>
      </c>
      <c r="AV1955" s="185">
        <v>0</v>
      </c>
      <c r="AW1955" s="1" t="s">
        <v>5655</v>
      </c>
      <c r="AX1955" s="1" t="str">
        <f t="shared" si="30"/>
        <v>No</v>
      </c>
    </row>
    <row r="1956" spans="1:50" x14ac:dyDescent="0.2">
      <c r="A1956" s="1" t="s">
        <v>3612</v>
      </c>
      <c r="B1956" s="1" t="s">
        <v>3613</v>
      </c>
      <c r="C1956" s="1" t="s">
        <v>71</v>
      </c>
      <c r="D1956" s="174" t="s">
        <v>3614</v>
      </c>
      <c r="E1956" s="177" t="s">
        <v>3615</v>
      </c>
      <c r="F1956" s="1" t="s">
        <v>194</v>
      </c>
      <c r="G1956" s="1" t="s">
        <v>229</v>
      </c>
      <c r="H1956" s="17">
        <v>0</v>
      </c>
      <c r="I1956" s="12">
        <v>17</v>
      </c>
      <c r="J1956" s="1" t="s">
        <v>10</v>
      </c>
      <c r="K1956" s="1" t="s">
        <v>8</v>
      </c>
      <c r="L1956" s="4">
        <v>2</v>
      </c>
      <c r="N1956" s="186">
        <v>0</v>
      </c>
      <c r="P1956" s="14">
        <v>17.180700000000002</v>
      </c>
      <c r="R1956" s="14">
        <v>0</v>
      </c>
      <c r="T1956" s="14">
        <v>2.0687000000000002</v>
      </c>
      <c r="V1956" s="17">
        <v>0</v>
      </c>
      <c r="X1956" s="17">
        <v>0</v>
      </c>
      <c r="Z1956" s="17">
        <v>53518</v>
      </c>
      <c r="AB1956" s="17">
        <v>0</v>
      </c>
      <c r="AD1956" s="17">
        <v>0</v>
      </c>
      <c r="AF1956" s="17">
        <v>3115</v>
      </c>
      <c r="AH1956" s="17">
        <v>0</v>
      </c>
      <c r="AJ1956" s="17">
        <v>0</v>
      </c>
      <c r="AL1956" s="17">
        <v>0</v>
      </c>
      <c r="AN1956" s="17">
        <v>0</v>
      </c>
      <c r="AP1956" s="172">
        <v>0</v>
      </c>
      <c r="AR1956" s="17">
        <v>6444</v>
      </c>
      <c r="AT1956" s="17">
        <v>0</v>
      </c>
      <c r="AV1956" s="185">
        <v>0</v>
      </c>
      <c r="AW1956" s="1" t="s">
        <v>5655</v>
      </c>
      <c r="AX1956" s="1" t="str">
        <f t="shared" si="30"/>
        <v>No</v>
      </c>
    </row>
    <row r="1957" spans="1:50" x14ac:dyDescent="0.2">
      <c r="A1957" s="1" t="s">
        <v>156</v>
      </c>
      <c r="B1957" s="1" t="s">
        <v>964</v>
      </c>
      <c r="C1957" s="1" t="s">
        <v>86</v>
      </c>
      <c r="D1957" s="174">
        <v>4235</v>
      </c>
      <c r="E1957" s="177" t="s">
        <v>5702</v>
      </c>
      <c r="F1957" s="1" t="s">
        <v>1252</v>
      </c>
      <c r="G1957" s="1" t="s">
        <v>229</v>
      </c>
      <c r="H1957" s="17">
        <v>0</v>
      </c>
      <c r="I1957" s="12">
        <v>17</v>
      </c>
      <c r="J1957" s="1" t="s">
        <v>11</v>
      </c>
      <c r="K1957" s="1" t="s">
        <v>8</v>
      </c>
      <c r="L1957" s="4">
        <v>4</v>
      </c>
      <c r="N1957" s="186">
        <v>0</v>
      </c>
      <c r="P1957" s="14">
        <v>16.8325</v>
      </c>
      <c r="R1957" s="14">
        <v>0</v>
      </c>
      <c r="T1957" s="14">
        <v>0.97509999999999997</v>
      </c>
      <c r="V1957" s="17">
        <v>0</v>
      </c>
      <c r="X1957" s="17">
        <v>0</v>
      </c>
      <c r="Z1957" s="17">
        <v>66320</v>
      </c>
      <c r="AB1957" s="17">
        <v>0</v>
      </c>
      <c r="AD1957" s="17">
        <v>0</v>
      </c>
      <c r="AF1957" s="17">
        <v>3940</v>
      </c>
      <c r="AH1957" s="17">
        <v>0</v>
      </c>
      <c r="AJ1957" s="17">
        <v>0</v>
      </c>
      <c r="AL1957" s="17">
        <v>0</v>
      </c>
      <c r="AN1957" s="17">
        <v>0</v>
      </c>
      <c r="AP1957" s="172">
        <v>0</v>
      </c>
      <c r="AR1957" s="17">
        <v>3842</v>
      </c>
      <c r="AT1957" s="17">
        <v>0</v>
      </c>
      <c r="AV1957" s="185">
        <v>0</v>
      </c>
      <c r="AW1957" s="1" t="s">
        <v>5655</v>
      </c>
      <c r="AX1957" s="1" t="str">
        <f t="shared" si="30"/>
        <v>No</v>
      </c>
    </row>
    <row r="1958" spans="1:50" x14ac:dyDescent="0.2">
      <c r="A1958" s="1" t="s">
        <v>930</v>
      </c>
      <c r="B1958" s="1" t="s">
        <v>931</v>
      </c>
      <c r="C1958" s="1" t="s">
        <v>20</v>
      </c>
      <c r="D1958" s="174">
        <v>9199</v>
      </c>
      <c r="E1958" s="177">
        <v>90199</v>
      </c>
      <c r="F1958" s="1" t="s">
        <v>194</v>
      </c>
      <c r="G1958" s="1" t="s">
        <v>5273</v>
      </c>
      <c r="H1958" s="17">
        <v>78413</v>
      </c>
      <c r="I1958" s="12">
        <v>17</v>
      </c>
      <c r="J1958" s="1" t="s">
        <v>10</v>
      </c>
      <c r="K1958" s="1" t="s">
        <v>12</v>
      </c>
      <c r="L1958" s="4">
        <v>9</v>
      </c>
      <c r="N1958" s="186">
        <v>0</v>
      </c>
      <c r="P1958" s="14">
        <v>13.341699999999999</v>
      </c>
      <c r="R1958" s="14">
        <v>0</v>
      </c>
      <c r="T1958" s="14">
        <v>2.8824999999999998</v>
      </c>
      <c r="V1958" s="17">
        <v>0</v>
      </c>
      <c r="X1958" s="17">
        <v>0</v>
      </c>
      <c r="Z1958" s="17">
        <v>149147</v>
      </c>
      <c r="AB1958" s="17">
        <v>0</v>
      </c>
      <c r="AD1958" s="17">
        <v>0</v>
      </c>
      <c r="AF1958" s="17">
        <v>11179</v>
      </c>
      <c r="AH1958" s="17">
        <v>0</v>
      </c>
      <c r="AJ1958" s="17">
        <v>0</v>
      </c>
      <c r="AL1958" s="17">
        <v>0</v>
      </c>
      <c r="AN1958" s="17">
        <v>0</v>
      </c>
      <c r="AP1958" s="172">
        <v>0</v>
      </c>
      <c r="AR1958" s="17">
        <v>32224</v>
      </c>
      <c r="AT1958" s="17">
        <v>0</v>
      </c>
      <c r="AV1958" s="185">
        <v>0</v>
      </c>
      <c r="AW1958" s="1" t="s">
        <v>5655</v>
      </c>
      <c r="AX1958" s="1" t="str">
        <f t="shared" si="30"/>
        <v>No</v>
      </c>
    </row>
    <row r="1959" spans="1:50" x14ac:dyDescent="0.2">
      <c r="A1959" s="1" t="s">
        <v>1415</v>
      </c>
      <c r="B1959" s="1" t="s">
        <v>548</v>
      </c>
      <c r="C1959" s="1" t="s">
        <v>62</v>
      </c>
      <c r="D1959" s="174">
        <v>4227</v>
      </c>
      <c r="E1959" s="177">
        <v>40227</v>
      </c>
      <c r="F1959" s="1" t="s">
        <v>242</v>
      </c>
      <c r="G1959" s="1" t="s">
        <v>5273</v>
      </c>
      <c r="H1959" s="17">
        <v>105419</v>
      </c>
      <c r="I1959" s="12">
        <v>17</v>
      </c>
      <c r="J1959" s="1" t="s">
        <v>10</v>
      </c>
      <c r="K1959" s="1" t="s">
        <v>8</v>
      </c>
      <c r="L1959" s="4">
        <v>17</v>
      </c>
      <c r="N1959" s="186">
        <v>0</v>
      </c>
      <c r="P1959" s="14">
        <v>19.3996</v>
      </c>
      <c r="R1959" s="14">
        <v>0</v>
      </c>
      <c r="T1959" s="14">
        <v>2.3323999999999998</v>
      </c>
      <c r="V1959" s="17">
        <v>0</v>
      </c>
      <c r="X1959" s="17">
        <v>0</v>
      </c>
      <c r="Z1959" s="17">
        <v>714701</v>
      </c>
      <c r="AB1959" s="17">
        <v>0</v>
      </c>
      <c r="AD1959" s="17">
        <v>0</v>
      </c>
      <c r="AF1959" s="17">
        <v>36841</v>
      </c>
      <c r="AH1959" s="17">
        <v>0</v>
      </c>
      <c r="AJ1959" s="17">
        <v>0</v>
      </c>
      <c r="AL1959" s="17">
        <v>0</v>
      </c>
      <c r="AN1959" s="17">
        <v>0</v>
      </c>
      <c r="AP1959" s="172">
        <v>0</v>
      </c>
      <c r="AR1959" s="17">
        <v>85928</v>
      </c>
      <c r="AT1959" s="17">
        <v>0</v>
      </c>
      <c r="AV1959" s="185">
        <v>0</v>
      </c>
      <c r="AW1959" s="1" t="s">
        <v>5655</v>
      </c>
      <c r="AX1959" s="1" t="str">
        <f t="shared" si="30"/>
        <v>No</v>
      </c>
    </row>
    <row r="1960" spans="1:50" x14ac:dyDescent="0.2">
      <c r="A1960" s="1" t="s">
        <v>889</v>
      </c>
      <c r="B1960" s="1" t="s">
        <v>890</v>
      </c>
      <c r="C1960" s="1" t="s">
        <v>45</v>
      </c>
      <c r="D1960" s="174">
        <v>5159</v>
      </c>
      <c r="E1960" s="177">
        <v>50159</v>
      </c>
      <c r="F1960" s="1" t="s">
        <v>194</v>
      </c>
      <c r="G1960" s="1" t="s">
        <v>192</v>
      </c>
      <c r="H1960" s="17">
        <v>81926</v>
      </c>
      <c r="I1960" s="12">
        <v>17</v>
      </c>
      <c r="J1960" s="1" t="s">
        <v>11</v>
      </c>
      <c r="K1960" s="1" t="s">
        <v>12</v>
      </c>
      <c r="L1960" s="4">
        <v>13</v>
      </c>
      <c r="N1960" s="186">
        <v>0</v>
      </c>
      <c r="P1960" s="14">
        <v>15.1492</v>
      </c>
      <c r="R1960" s="14">
        <v>7.66</v>
      </c>
      <c r="T1960" s="14">
        <v>10.0619</v>
      </c>
      <c r="V1960" s="17">
        <v>978021</v>
      </c>
      <c r="X1960" s="17">
        <v>994011</v>
      </c>
      <c r="Z1960" s="17">
        <v>959079</v>
      </c>
      <c r="AB1960" s="17">
        <v>34932</v>
      </c>
      <c r="AD1960" s="17">
        <v>66347</v>
      </c>
      <c r="AF1960" s="17">
        <v>63309</v>
      </c>
      <c r="AH1960" s="17">
        <v>3038</v>
      </c>
      <c r="AJ1960" s="17">
        <v>0</v>
      </c>
      <c r="AL1960" s="17">
        <v>0</v>
      </c>
      <c r="AN1960" s="17">
        <v>0</v>
      </c>
      <c r="AP1960" s="172">
        <v>0</v>
      </c>
      <c r="AR1960" s="17">
        <v>637007</v>
      </c>
      <c r="AT1960" s="17">
        <v>4879471</v>
      </c>
      <c r="AV1960" s="185">
        <v>55.6</v>
      </c>
      <c r="AW1960" s="1" t="s">
        <v>5655</v>
      </c>
      <c r="AX1960" s="1" t="str">
        <f t="shared" si="30"/>
        <v>No</v>
      </c>
    </row>
    <row r="1961" spans="1:50" x14ac:dyDescent="0.2">
      <c r="A1961" s="1" t="s">
        <v>1183</v>
      </c>
      <c r="B1961" s="1" t="s">
        <v>1184</v>
      </c>
      <c r="C1961" s="1" t="s">
        <v>89</v>
      </c>
      <c r="D1961" s="174">
        <v>6113</v>
      </c>
      <c r="E1961" s="177">
        <v>60113</v>
      </c>
      <c r="F1961" s="1" t="s">
        <v>194</v>
      </c>
      <c r="G1961" s="1" t="s">
        <v>5273</v>
      </c>
      <c r="H1961" s="17">
        <v>5121892</v>
      </c>
      <c r="I1961" s="12">
        <v>17</v>
      </c>
      <c r="J1961" s="1" t="s">
        <v>10</v>
      </c>
      <c r="K1961" s="1" t="s">
        <v>8</v>
      </c>
      <c r="L1961" s="4">
        <v>14</v>
      </c>
      <c r="N1961" s="186">
        <v>0</v>
      </c>
      <c r="P1961" s="14">
        <v>15.382199999999999</v>
      </c>
      <c r="R1961" s="14">
        <v>0</v>
      </c>
      <c r="T1961" s="14">
        <v>1.6174999999999999</v>
      </c>
      <c r="V1961" s="17">
        <v>0</v>
      </c>
      <c r="X1961" s="17">
        <v>0</v>
      </c>
      <c r="Z1961" s="17">
        <v>304537</v>
      </c>
      <c r="AB1961" s="17">
        <v>0</v>
      </c>
      <c r="AD1961" s="17">
        <v>0</v>
      </c>
      <c r="AF1961" s="17">
        <v>19798</v>
      </c>
      <c r="AH1961" s="17">
        <v>0</v>
      </c>
      <c r="AJ1961" s="17">
        <v>0</v>
      </c>
      <c r="AL1961" s="17">
        <v>0</v>
      </c>
      <c r="AN1961" s="17">
        <v>0</v>
      </c>
      <c r="AP1961" s="172">
        <v>0</v>
      </c>
      <c r="AR1961" s="17">
        <v>32024</v>
      </c>
      <c r="AT1961" s="17">
        <v>0</v>
      </c>
      <c r="AV1961" s="185">
        <v>0</v>
      </c>
      <c r="AW1961" s="1" t="s">
        <v>5655</v>
      </c>
      <c r="AX1961" s="1" t="str">
        <f t="shared" si="30"/>
        <v>No</v>
      </c>
    </row>
    <row r="1962" spans="1:50" x14ac:dyDescent="0.2">
      <c r="A1962" s="1" t="s">
        <v>255</v>
      </c>
      <c r="B1962" s="1" t="s">
        <v>256</v>
      </c>
      <c r="C1962" s="1" t="s">
        <v>59</v>
      </c>
      <c r="D1962" s="174">
        <v>7043</v>
      </c>
      <c r="E1962" s="177">
        <v>70043</v>
      </c>
      <c r="F1962" s="1" t="s">
        <v>194</v>
      </c>
      <c r="G1962" s="1" t="s">
        <v>5273</v>
      </c>
      <c r="H1962" s="17">
        <v>58533</v>
      </c>
      <c r="I1962" s="12">
        <v>17</v>
      </c>
      <c r="J1962" s="1" t="s">
        <v>10</v>
      </c>
      <c r="K1962" s="1" t="s">
        <v>8</v>
      </c>
      <c r="L1962" s="4">
        <v>8</v>
      </c>
      <c r="N1962" s="186">
        <v>0</v>
      </c>
      <c r="P1962" s="14">
        <v>13.292299999999999</v>
      </c>
      <c r="R1962" s="14">
        <v>0</v>
      </c>
      <c r="T1962" s="14">
        <v>3.2688999999999999</v>
      </c>
      <c r="V1962" s="17">
        <v>0</v>
      </c>
      <c r="X1962" s="17">
        <v>0</v>
      </c>
      <c r="Z1962" s="17">
        <v>204888</v>
      </c>
      <c r="AB1962" s="17">
        <v>0</v>
      </c>
      <c r="AD1962" s="17">
        <v>0</v>
      </c>
      <c r="AF1962" s="17">
        <v>15414</v>
      </c>
      <c r="AH1962" s="17">
        <v>0</v>
      </c>
      <c r="AJ1962" s="17">
        <v>0</v>
      </c>
      <c r="AL1962" s="17">
        <v>0</v>
      </c>
      <c r="AN1962" s="17">
        <v>0</v>
      </c>
      <c r="AP1962" s="172">
        <v>0</v>
      </c>
      <c r="AR1962" s="17">
        <v>50387</v>
      </c>
      <c r="AT1962" s="17">
        <v>0</v>
      </c>
      <c r="AV1962" s="185">
        <v>0</v>
      </c>
      <c r="AW1962" s="1" t="s">
        <v>5655</v>
      </c>
      <c r="AX1962" s="1" t="str">
        <f t="shared" si="30"/>
        <v>No</v>
      </c>
    </row>
    <row r="1963" spans="1:50" x14ac:dyDescent="0.2">
      <c r="A1963" s="1" t="s">
        <v>3321</v>
      </c>
      <c r="B1963" s="1" t="s">
        <v>1635</v>
      </c>
      <c r="C1963" s="1" t="s">
        <v>73</v>
      </c>
      <c r="D1963" s="174" t="s">
        <v>1636</v>
      </c>
      <c r="E1963" s="177" t="s">
        <v>1637</v>
      </c>
      <c r="F1963" s="1" t="s">
        <v>194</v>
      </c>
      <c r="G1963" s="1" t="s">
        <v>229</v>
      </c>
      <c r="H1963" s="17">
        <v>0</v>
      </c>
      <c r="I1963" s="12">
        <v>17</v>
      </c>
      <c r="J1963" s="1" t="s">
        <v>11</v>
      </c>
      <c r="K1963" s="1" t="s">
        <v>12</v>
      </c>
      <c r="L1963" s="4">
        <v>13</v>
      </c>
      <c r="N1963" s="186">
        <v>0</v>
      </c>
      <c r="P1963" s="14">
        <v>31.786300000000001</v>
      </c>
      <c r="R1963" s="14">
        <v>0</v>
      </c>
      <c r="T1963" s="14">
        <v>4.4977999999999998</v>
      </c>
      <c r="V1963" s="17">
        <v>0</v>
      </c>
      <c r="X1963" s="17">
        <v>0</v>
      </c>
      <c r="Z1963" s="17">
        <v>306166</v>
      </c>
      <c r="AB1963" s="17">
        <v>0</v>
      </c>
      <c r="AD1963" s="17">
        <v>0</v>
      </c>
      <c r="AF1963" s="17">
        <v>9632</v>
      </c>
      <c r="AH1963" s="17">
        <v>0</v>
      </c>
      <c r="AJ1963" s="17">
        <v>0</v>
      </c>
      <c r="AL1963" s="17">
        <v>0</v>
      </c>
      <c r="AN1963" s="17">
        <v>0</v>
      </c>
      <c r="AP1963" s="172">
        <v>0</v>
      </c>
      <c r="AR1963" s="17">
        <v>43323</v>
      </c>
      <c r="AT1963" s="17">
        <v>0</v>
      </c>
      <c r="AV1963" s="185">
        <v>0</v>
      </c>
      <c r="AW1963" s="1" t="s">
        <v>5655</v>
      </c>
      <c r="AX1963" s="1" t="str">
        <f t="shared" si="30"/>
        <v>No</v>
      </c>
    </row>
    <row r="1964" spans="1:50" x14ac:dyDescent="0.2">
      <c r="A1964" s="1" t="s">
        <v>2369</v>
      </c>
      <c r="B1964" s="1" t="s">
        <v>2370</v>
      </c>
      <c r="C1964" s="1" t="s">
        <v>37</v>
      </c>
      <c r="D1964" s="174" t="s">
        <v>2371</v>
      </c>
      <c r="E1964" s="177" t="s">
        <v>2372</v>
      </c>
      <c r="F1964" s="1" t="s">
        <v>242</v>
      </c>
      <c r="G1964" s="1" t="s">
        <v>229</v>
      </c>
      <c r="H1964" s="17">
        <v>0</v>
      </c>
      <c r="I1964" s="12">
        <v>17</v>
      </c>
      <c r="J1964" s="1" t="s">
        <v>11</v>
      </c>
      <c r="K1964" s="1" t="s">
        <v>8</v>
      </c>
      <c r="L1964" s="4">
        <v>6</v>
      </c>
      <c r="N1964" s="186">
        <v>0</v>
      </c>
      <c r="P1964" s="14">
        <v>18.7865</v>
      </c>
      <c r="R1964" s="14">
        <v>0</v>
      </c>
      <c r="T1964" s="14">
        <v>1.6815</v>
      </c>
      <c r="V1964" s="17">
        <v>0</v>
      </c>
      <c r="X1964" s="17">
        <v>0</v>
      </c>
      <c r="Z1964" s="17">
        <v>181572</v>
      </c>
      <c r="AB1964" s="17">
        <v>0</v>
      </c>
      <c r="AD1964" s="17">
        <v>0</v>
      </c>
      <c r="AF1964" s="17">
        <v>9665</v>
      </c>
      <c r="AH1964" s="17">
        <v>0</v>
      </c>
      <c r="AJ1964" s="17">
        <v>0</v>
      </c>
      <c r="AL1964" s="17">
        <v>0</v>
      </c>
      <c r="AN1964" s="17">
        <v>0</v>
      </c>
      <c r="AP1964" s="172">
        <v>0</v>
      </c>
      <c r="AR1964" s="17">
        <v>16252</v>
      </c>
      <c r="AT1964" s="17">
        <v>0</v>
      </c>
      <c r="AV1964" s="185">
        <v>0</v>
      </c>
      <c r="AW1964" s="1" t="s">
        <v>5655</v>
      </c>
      <c r="AX1964" s="1" t="str">
        <f t="shared" si="30"/>
        <v>No</v>
      </c>
    </row>
    <row r="1965" spans="1:50" x14ac:dyDescent="0.2">
      <c r="A1965" s="1" t="s">
        <v>6232</v>
      </c>
      <c r="B1965" s="1" t="s">
        <v>551</v>
      </c>
      <c r="C1965" s="1" t="s">
        <v>98</v>
      </c>
      <c r="D1965" s="174">
        <v>5108</v>
      </c>
      <c r="E1965" s="177">
        <v>50108</v>
      </c>
      <c r="F1965" s="1" t="s">
        <v>194</v>
      </c>
      <c r="G1965" s="1" t="s">
        <v>5273</v>
      </c>
      <c r="H1965" s="17">
        <v>69658</v>
      </c>
      <c r="I1965" s="12">
        <v>17</v>
      </c>
      <c r="J1965" s="1" t="s">
        <v>11</v>
      </c>
      <c r="K1965" s="1" t="s">
        <v>8</v>
      </c>
      <c r="L1965" s="4">
        <v>15</v>
      </c>
      <c r="N1965" s="186">
        <v>0</v>
      </c>
      <c r="P1965" s="14">
        <v>15.0162</v>
      </c>
      <c r="R1965" s="14">
        <v>0</v>
      </c>
      <c r="T1965" s="14">
        <v>18.077999999999999</v>
      </c>
      <c r="V1965" s="17">
        <v>0</v>
      </c>
      <c r="X1965" s="17">
        <v>0</v>
      </c>
      <c r="Z1965" s="17">
        <v>435108</v>
      </c>
      <c r="AB1965" s="17">
        <v>0</v>
      </c>
      <c r="AD1965" s="17">
        <v>0</v>
      </c>
      <c r="AF1965" s="17">
        <v>28976</v>
      </c>
      <c r="AH1965" s="17">
        <v>0</v>
      </c>
      <c r="AJ1965" s="17">
        <v>0</v>
      </c>
      <c r="AL1965" s="17">
        <v>0</v>
      </c>
      <c r="AN1965" s="17">
        <v>0</v>
      </c>
      <c r="AP1965" s="172">
        <v>0</v>
      </c>
      <c r="AR1965" s="17">
        <v>523829</v>
      </c>
      <c r="AT1965" s="17">
        <v>0</v>
      </c>
      <c r="AV1965" s="185">
        <v>0</v>
      </c>
      <c r="AW1965" s="1" t="s">
        <v>5655</v>
      </c>
      <c r="AX1965" s="1" t="str">
        <f t="shared" si="30"/>
        <v>No</v>
      </c>
    </row>
    <row r="1966" spans="1:50" x14ac:dyDescent="0.2">
      <c r="A1966" s="1" t="s">
        <v>588</v>
      </c>
      <c r="B1966" s="1" t="s">
        <v>589</v>
      </c>
      <c r="C1966" s="1" t="s">
        <v>65</v>
      </c>
      <c r="D1966" s="174">
        <v>1002</v>
      </c>
      <c r="E1966" s="177">
        <v>10002</v>
      </c>
      <c r="F1966" s="1" t="s">
        <v>196</v>
      </c>
      <c r="G1966" s="1" t="s">
        <v>5273</v>
      </c>
      <c r="H1966" s="17">
        <v>158377</v>
      </c>
      <c r="I1966" s="12">
        <v>17</v>
      </c>
      <c r="J1966" s="1" t="s">
        <v>11</v>
      </c>
      <c r="K1966" s="1" t="s">
        <v>8</v>
      </c>
      <c r="L1966" s="4">
        <v>13</v>
      </c>
      <c r="N1966" s="186">
        <v>0</v>
      </c>
      <c r="P1966" s="14">
        <v>10.729200000000001</v>
      </c>
      <c r="R1966" s="14">
        <v>0</v>
      </c>
      <c r="T1966" s="14">
        <v>7.9878999999999998</v>
      </c>
      <c r="V1966" s="17">
        <v>0</v>
      </c>
      <c r="X1966" s="17">
        <v>0</v>
      </c>
      <c r="Z1966" s="17">
        <v>551836</v>
      </c>
      <c r="AB1966" s="17">
        <v>0</v>
      </c>
      <c r="AD1966" s="17">
        <v>0</v>
      </c>
      <c r="AF1966" s="17">
        <v>51433</v>
      </c>
      <c r="AH1966" s="17">
        <v>0</v>
      </c>
      <c r="AJ1966" s="17">
        <v>0</v>
      </c>
      <c r="AL1966" s="17">
        <v>0</v>
      </c>
      <c r="AN1966" s="17">
        <v>0</v>
      </c>
      <c r="AP1966" s="172">
        <v>0</v>
      </c>
      <c r="AR1966" s="17">
        <v>410840</v>
      </c>
      <c r="AT1966" s="17">
        <v>0</v>
      </c>
      <c r="AV1966" s="185">
        <v>0</v>
      </c>
      <c r="AW1966" s="1" t="s">
        <v>5655</v>
      </c>
      <c r="AX1966" s="1" t="str">
        <f t="shared" si="30"/>
        <v>No</v>
      </c>
    </row>
    <row r="1967" spans="1:50" x14ac:dyDescent="0.2">
      <c r="A1967" s="1" t="s">
        <v>5470</v>
      </c>
      <c r="B1967" s="1" t="s">
        <v>606</v>
      </c>
      <c r="C1967" s="1" t="s">
        <v>73</v>
      </c>
      <c r="E1967" s="177">
        <v>22930</v>
      </c>
      <c r="F1967" s="1" t="s">
        <v>242</v>
      </c>
      <c r="G1967" s="1" t="s">
        <v>192</v>
      </c>
      <c r="H1967" s="17">
        <v>18351295</v>
      </c>
      <c r="I1967" s="12">
        <v>17</v>
      </c>
      <c r="J1967" s="1" t="s">
        <v>23</v>
      </c>
      <c r="K1967" s="1" t="s">
        <v>12</v>
      </c>
      <c r="L1967" s="4">
        <v>17</v>
      </c>
      <c r="N1967" s="186">
        <v>0</v>
      </c>
      <c r="P1967" s="14">
        <v>12.481299999999999</v>
      </c>
      <c r="R1967" s="14">
        <v>5.4311999999999996</v>
      </c>
      <c r="T1967" s="14">
        <v>90.691199999999995</v>
      </c>
      <c r="V1967" s="17">
        <v>564558</v>
      </c>
      <c r="X1967" s="17">
        <v>633192</v>
      </c>
      <c r="Z1967" s="17">
        <v>564517</v>
      </c>
      <c r="AB1967" s="17">
        <v>68675</v>
      </c>
      <c r="AD1967" s="17">
        <v>50031</v>
      </c>
      <c r="AF1967" s="17">
        <v>45229</v>
      </c>
      <c r="AH1967" s="17">
        <v>4802</v>
      </c>
      <c r="AJ1967" s="17">
        <v>0</v>
      </c>
      <c r="AL1967" s="17">
        <v>0</v>
      </c>
      <c r="AN1967" s="17">
        <v>0</v>
      </c>
      <c r="AP1967" s="172">
        <v>0</v>
      </c>
      <c r="AR1967" s="17">
        <v>4101874</v>
      </c>
      <c r="AT1967" s="17">
        <v>22278258</v>
      </c>
      <c r="AV1967" s="185">
        <v>44.52</v>
      </c>
      <c r="AW1967" s="1" t="s">
        <v>5655</v>
      </c>
      <c r="AX1967" s="1" t="str">
        <f t="shared" si="30"/>
        <v>No</v>
      </c>
    </row>
    <row r="1968" spans="1:50" x14ac:dyDescent="0.2">
      <c r="A1968" s="1" t="s">
        <v>156</v>
      </c>
      <c r="B1968" s="1" t="s">
        <v>964</v>
      </c>
      <c r="C1968" s="1" t="s">
        <v>86</v>
      </c>
      <c r="D1968" s="174">
        <v>4235</v>
      </c>
      <c r="E1968" s="177" t="s">
        <v>5702</v>
      </c>
      <c r="F1968" s="1" t="s">
        <v>1252</v>
      </c>
      <c r="G1968" s="1" t="s">
        <v>229</v>
      </c>
      <c r="H1968" s="17">
        <v>0</v>
      </c>
      <c r="I1968" s="12">
        <v>17</v>
      </c>
      <c r="J1968" s="1" t="s">
        <v>10</v>
      </c>
      <c r="K1968" s="1" t="s">
        <v>8</v>
      </c>
      <c r="L1968" s="4">
        <v>13</v>
      </c>
      <c r="N1968" s="186">
        <v>0</v>
      </c>
      <c r="P1968" s="14">
        <v>15.887700000000001</v>
      </c>
      <c r="R1968" s="14">
        <v>0</v>
      </c>
      <c r="T1968" s="14">
        <v>1.9560999999999999</v>
      </c>
      <c r="V1968" s="17">
        <v>0</v>
      </c>
      <c r="X1968" s="17">
        <v>0</v>
      </c>
      <c r="Z1968" s="17">
        <v>280450</v>
      </c>
      <c r="AB1968" s="17">
        <v>0</v>
      </c>
      <c r="AD1968" s="17">
        <v>0</v>
      </c>
      <c r="AF1968" s="17">
        <v>17652</v>
      </c>
      <c r="AH1968" s="17">
        <v>0</v>
      </c>
      <c r="AJ1968" s="17">
        <v>0</v>
      </c>
      <c r="AL1968" s="17">
        <v>0</v>
      </c>
      <c r="AN1968" s="17">
        <v>0</v>
      </c>
      <c r="AP1968" s="172">
        <v>0</v>
      </c>
      <c r="AR1968" s="17">
        <v>34529</v>
      </c>
      <c r="AT1968" s="17">
        <v>0</v>
      </c>
      <c r="AV1968" s="185">
        <v>0</v>
      </c>
      <c r="AW1968" s="1" t="s">
        <v>5655</v>
      </c>
      <c r="AX1968" s="1" t="str">
        <f t="shared" si="30"/>
        <v>No</v>
      </c>
    </row>
    <row r="1969" spans="1:50" x14ac:dyDescent="0.2">
      <c r="A1969" s="1" t="s">
        <v>2274</v>
      </c>
      <c r="B1969" s="1" t="s">
        <v>1253</v>
      </c>
      <c r="C1969" s="1" t="s">
        <v>62</v>
      </c>
      <c r="D1969" s="174" t="s">
        <v>2275</v>
      </c>
      <c r="E1969" s="177" t="s">
        <v>2276</v>
      </c>
      <c r="F1969" s="1" t="s">
        <v>242</v>
      </c>
      <c r="G1969" s="1" t="s">
        <v>229</v>
      </c>
      <c r="H1969" s="17">
        <v>0</v>
      </c>
      <c r="I1969" s="12">
        <v>17</v>
      </c>
      <c r="J1969" s="1" t="s">
        <v>11</v>
      </c>
      <c r="K1969" s="1" t="s">
        <v>8</v>
      </c>
      <c r="L1969" s="4">
        <v>1</v>
      </c>
      <c r="N1969" s="186">
        <v>0</v>
      </c>
      <c r="P1969" s="14">
        <v>11.391500000000001</v>
      </c>
      <c r="R1969" s="14">
        <v>0</v>
      </c>
      <c r="T1969" s="14">
        <v>2.1187</v>
      </c>
      <c r="V1969" s="17">
        <v>0</v>
      </c>
      <c r="X1969" s="17">
        <v>0</v>
      </c>
      <c r="Z1969" s="17">
        <v>23888</v>
      </c>
      <c r="AB1969" s="17">
        <v>0</v>
      </c>
      <c r="AD1969" s="17">
        <v>0</v>
      </c>
      <c r="AF1969" s="17">
        <v>2097</v>
      </c>
      <c r="AH1969" s="17">
        <v>0</v>
      </c>
      <c r="AJ1969" s="17">
        <v>0</v>
      </c>
      <c r="AL1969" s="17">
        <v>0</v>
      </c>
      <c r="AN1969" s="17">
        <v>0</v>
      </c>
      <c r="AP1969" s="172">
        <v>0</v>
      </c>
      <c r="AR1969" s="17">
        <v>4443</v>
      </c>
      <c r="AT1969" s="17">
        <v>0</v>
      </c>
      <c r="AV1969" s="185">
        <v>0</v>
      </c>
      <c r="AW1969" s="1" t="s">
        <v>5655</v>
      </c>
      <c r="AX1969" s="1" t="str">
        <f t="shared" si="30"/>
        <v>No</v>
      </c>
    </row>
    <row r="1970" spans="1:50" x14ac:dyDescent="0.2">
      <c r="A1970" s="1" t="s">
        <v>6235</v>
      </c>
      <c r="B1970" s="1" t="s">
        <v>270</v>
      </c>
      <c r="C1970" s="1" t="s">
        <v>40</v>
      </c>
      <c r="D1970" s="174">
        <v>4021</v>
      </c>
      <c r="E1970" s="177">
        <v>40021</v>
      </c>
      <c r="F1970" s="1" t="s">
        <v>194</v>
      </c>
      <c r="G1970" s="1" t="s">
        <v>192</v>
      </c>
      <c r="H1970" s="17">
        <v>95779</v>
      </c>
      <c r="I1970" s="12">
        <v>17</v>
      </c>
      <c r="J1970" s="1" t="s">
        <v>11</v>
      </c>
      <c r="K1970" s="1" t="s">
        <v>8</v>
      </c>
      <c r="L1970" s="4">
        <v>12</v>
      </c>
      <c r="N1970" s="186">
        <v>0</v>
      </c>
      <c r="P1970" s="14">
        <v>17.295999999999999</v>
      </c>
      <c r="R1970" s="14">
        <v>5.2827999999999999</v>
      </c>
      <c r="T1970" s="14">
        <v>20.964400000000001</v>
      </c>
      <c r="V1970" s="17">
        <v>633435</v>
      </c>
      <c r="X1970" s="17">
        <v>642433</v>
      </c>
      <c r="Z1970" s="17">
        <v>632877</v>
      </c>
      <c r="AB1970" s="17">
        <v>9556</v>
      </c>
      <c r="AD1970" s="17">
        <v>36945</v>
      </c>
      <c r="AF1970" s="17">
        <v>36591</v>
      </c>
      <c r="AH1970" s="17">
        <v>354</v>
      </c>
      <c r="AJ1970" s="17">
        <v>0</v>
      </c>
      <c r="AL1970" s="17">
        <v>0</v>
      </c>
      <c r="AN1970" s="17">
        <v>0</v>
      </c>
      <c r="AP1970" s="172">
        <v>0</v>
      </c>
      <c r="AR1970" s="17">
        <v>767110</v>
      </c>
      <c r="AT1970" s="17">
        <v>4052480</v>
      </c>
      <c r="AV1970" s="185">
        <v>159</v>
      </c>
      <c r="AW1970" s="1" t="s">
        <v>5655</v>
      </c>
      <c r="AX1970" s="1" t="str">
        <f t="shared" si="30"/>
        <v>No</v>
      </c>
    </row>
    <row r="1971" spans="1:50" x14ac:dyDescent="0.2">
      <c r="A1971" s="1" t="s">
        <v>1844</v>
      </c>
      <c r="B1971" s="1" t="s">
        <v>1845</v>
      </c>
      <c r="C1971" s="1" t="s">
        <v>60</v>
      </c>
      <c r="D1971" s="174" t="s">
        <v>1846</v>
      </c>
      <c r="E1971" s="177" t="s">
        <v>1847</v>
      </c>
      <c r="F1971" s="1" t="s">
        <v>242</v>
      </c>
      <c r="G1971" s="1" t="s">
        <v>229</v>
      </c>
      <c r="H1971" s="17">
        <v>0</v>
      </c>
      <c r="I1971" s="12">
        <v>17</v>
      </c>
      <c r="J1971" s="1" t="s">
        <v>10</v>
      </c>
      <c r="K1971" s="1" t="s">
        <v>8</v>
      </c>
      <c r="L1971" s="4">
        <v>17</v>
      </c>
      <c r="N1971" s="186">
        <v>0</v>
      </c>
      <c r="P1971" s="14">
        <v>27.218</v>
      </c>
      <c r="R1971" s="14">
        <v>0</v>
      </c>
      <c r="T1971" s="14">
        <v>1.381</v>
      </c>
      <c r="V1971" s="17">
        <v>0</v>
      </c>
      <c r="X1971" s="17">
        <v>0</v>
      </c>
      <c r="Z1971" s="17">
        <v>486222</v>
      </c>
      <c r="AB1971" s="17">
        <v>0</v>
      </c>
      <c r="AD1971" s="17">
        <v>0</v>
      </c>
      <c r="AF1971" s="17">
        <v>17864</v>
      </c>
      <c r="AH1971" s="17">
        <v>0</v>
      </c>
      <c r="AJ1971" s="17">
        <v>0</v>
      </c>
      <c r="AL1971" s="17">
        <v>0</v>
      </c>
      <c r="AN1971" s="17">
        <v>0</v>
      </c>
      <c r="AP1971" s="172">
        <v>0</v>
      </c>
      <c r="AR1971" s="17">
        <v>24670</v>
      </c>
      <c r="AT1971" s="17">
        <v>0</v>
      </c>
      <c r="AV1971" s="185">
        <v>0</v>
      </c>
      <c r="AW1971" s="1" t="s">
        <v>5655</v>
      </c>
      <c r="AX1971" s="1" t="str">
        <f t="shared" si="30"/>
        <v>No</v>
      </c>
    </row>
    <row r="1972" spans="1:50" x14ac:dyDescent="0.2">
      <c r="A1972" s="1" t="s">
        <v>3769</v>
      </c>
      <c r="B1972" s="1" t="s">
        <v>1248</v>
      </c>
      <c r="C1972" s="1" t="s">
        <v>48</v>
      </c>
      <c r="D1972" s="174" t="s">
        <v>3770</v>
      </c>
      <c r="E1972" s="177" t="s">
        <v>3771</v>
      </c>
      <c r="F1972" s="1" t="s">
        <v>194</v>
      </c>
      <c r="G1972" s="1" t="s">
        <v>229</v>
      </c>
      <c r="H1972" s="17">
        <v>0</v>
      </c>
      <c r="I1972" s="12">
        <v>17</v>
      </c>
      <c r="J1972" s="1" t="s">
        <v>11</v>
      </c>
      <c r="K1972" s="1" t="s">
        <v>8</v>
      </c>
      <c r="L1972" s="4">
        <v>12</v>
      </c>
      <c r="N1972" s="186">
        <v>0</v>
      </c>
      <c r="P1972" s="14">
        <v>14.303900000000001</v>
      </c>
      <c r="R1972" s="14">
        <v>0</v>
      </c>
      <c r="T1972" s="14">
        <v>5.5701999999999998</v>
      </c>
      <c r="V1972" s="17">
        <v>0</v>
      </c>
      <c r="X1972" s="17">
        <v>0</v>
      </c>
      <c r="Z1972" s="17">
        <v>181660</v>
      </c>
      <c r="AB1972" s="17">
        <v>0</v>
      </c>
      <c r="AD1972" s="17">
        <v>0</v>
      </c>
      <c r="AF1972" s="17">
        <v>12700</v>
      </c>
      <c r="AH1972" s="17">
        <v>0</v>
      </c>
      <c r="AJ1972" s="17">
        <v>0</v>
      </c>
      <c r="AL1972" s="17">
        <v>0</v>
      </c>
      <c r="AN1972" s="17">
        <v>0</v>
      </c>
      <c r="AP1972" s="172">
        <v>0</v>
      </c>
      <c r="AR1972" s="17">
        <v>70741</v>
      </c>
      <c r="AT1972" s="17">
        <v>0</v>
      </c>
      <c r="AV1972" s="185">
        <v>0</v>
      </c>
      <c r="AW1972" s="1" t="s">
        <v>5655</v>
      </c>
      <c r="AX1972" s="1" t="str">
        <f t="shared" si="30"/>
        <v>No</v>
      </c>
    </row>
    <row r="1973" spans="1:50" x14ac:dyDescent="0.2">
      <c r="A1973" s="1" t="s">
        <v>889</v>
      </c>
      <c r="B1973" s="1" t="s">
        <v>890</v>
      </c>
      <c r="C1973" s="1" t="s">
        <v>45</v>
      </c>
      <c r="D1973" s="174">
        <v>5159</v>
      </c>
      <c r="E1973" s="177">
        <v>50159</v>
      </c>
      <c r="F1973" s="1" t="s">
        <v>194</v>
      </c>
      <c r="G1973" s="1" t="s">
        <v>192</v>
      </c>
      <c r="H1973" s="17">
        <v>81926</v>
      </c>
      <c r="I1973" s="12">
        <v>17</v>
      </c>
      <c r="J1973" s="1" t="s">
        <v>10</v>
      </c>
      <c r="K1973" s="1" t="s">
        <v>12</v>
      </c>
      <c r="L1973" s="4">
        <v>2</v>
      </c>
      <c r="N1973" s="186">
        <v>0</v>
      </c>
      <c r="P1973" s="14">
        <v>15.3904</v>
      </c>
      <c r="R1973" s="14">
        <v>7.9802999999999997</v>
      </c>
      <c r="T1973" s="14">
        <v>2.754</v>
      </c>
      <c r="V1973" s="17">
        <v>0</v>
      </c>
      <c r="X1973" s="17">
        <v>108314</v>
      </c>
      <c r="Z1973" s="17">
        <v>97729</v>
      </c>
      <c r="AB1973" s="17">
        <v>10585</v>
      </c>
      <c r="AD1973" s="17">
        <v>6980</v>
      </c>
      <c r="AF1973" s="17">
        <v>6350</v>
      </c>
      <c r="AH1973" s="17">
        <v>630</v>
      </c>
      <c r="AJ1973" s="17">
        <v>0</v>
      </c>
      <c r="AL1973" s="17">
        <v>0</v>
      </c>
      <c r="AN1973" s="17">
        <v>0</v>
      </c>
      <c r="AP1973" s="172">
        <v>0</v>
      </c>
      <c r="AR1973" s="17">
        <v>17488</v>
      </c>
      <c r="AT1973" s="17">
        <v>139560</v>
      </c>
      <c r="AV1973" s="185">
        <v>0</v>
      </c>
      <c r="AW1973" s="1" t="s">
        <v>5655</v>
      </c>
      <c r="AX1973" s="1" t="str">
        <f t="shared" si="30"/>
        <v>No</v>
      </c>
    </row>
    <row r="1974" spans="1:50" x14ac:dyDescent="0.2">
      <c r="A1974" s="1" t="s">
        <v>5486</v>
      </c>
      <c r="B1974" s="1" t="s">
        <v>927</v>
      </c>
      <c r="C1974" s="1" t="s">
        <v>91</v>
      </c>
      <c r="D1974" s="174">
        <v>3069</v>
      </c>
      <c r="E1974" s="177" t="s">
        <v>5485</v>
      </c>
      <c r="F1974" s="1" t="s">
        <v>194</v>
      </c>
      <c r="G1974" s="1" t="s">
        <v>229</v>
      </c>
      <c r="H1974" s="17">
        <v>0</v>
      </c>
      <c r="I1974" s="12">
        <v>17</v>
      </c>
      <c r="J1974" s="1" t="s">
        <v>11</v>
      </c>
      <c r="K1974" s="1" t="s">
        <v>8</v>
      </c>
      <c r="L1974" s="4">
        <v>6</v>
      </c>
      <c r="N1974" s="186">
        <v>0</v>
      </c>
      <c r="P1974" s="14">
        <v>15.0006</v>
      </c>
      <c r="R1974" s="14">
        <v>0</v>
      </c>
      <c r="T1974" s="14">
        <v>15.233599999999999</v>
      </c>
      <c r="V1974" s="17">
        <v>0</v>
      </c>
      <c r="X1974" s="17">
        <v>0</v>
      </c>
      <c r="Z1974" s="17">
        <v>280766</v>
      </c>
      <c r="AB1974" s="17">
        <v>0</v>
      </c>
      <c r="AD1974" s="17">
        <v>0</v>
      </c>
      <c r="AF1974" s="17">
        <v>18717</v>
      </c>
      <c r="AH1974" s="17">
        <v>0</v>
      </c>
      <c r="AJ1974" s="17">
        <v>0</v>
      </c>
      <c r="AL1974" s="17">
        <v>0</v>
      </c>
      <c r="AN1974" s="17">
        <v>0</v>
      </c>
      <c r="AP1974" s="172">
        <v>0</v>
      </c>
      <c r="AR1974" s="17">
        <v>285127</v>
      </c>
      <c r="AT1974" s="17">
        <v>0</v>
      </c>
      <c r="AV1974" s="185">
        <v>0</v>
      </c>
      <c r="AW1974" s="1" t="s">
        <v>5655</v>
      </c>
      <c r="AX1974" s="1" t="str">
        <f t="shared" si="30"/>
        <v>No</v>
      </c>
    </row>
    <row r="1975" spans="1:50" x14ac:dyDescent="0.2">
      <c r="A1975" s="1" t="s">
        <v>1894</v>
      </c>
      <c r="B1975" s="1" t="s">
        <v>1895</v>
      </c>
      <c r="C1975" s="1" t="s">
        <v>62</v>
      </c>
      <c r="D1975" s="174" t="s">
        <v>1896</v>
      </c>
      <c r="E1975" s="177" t="s">
        <v>1897</v>
      </c>
      <c r="F1975" s="1" t="s">
        <v>194</v>
      </c>
      <c r="G1975" s="1" t="s">
        <v>229</v>
      </c>
      <c r="H1975" s="17">
        <v>0</v>
      </c>
      <c r="I1975" s="12">
        <v>17</v>
      </c>
      <c r="J1975" s="1" t="s">
        <v>11</v>
      </c>
      <c r="K1975" s="1" t="s">
        <v>8</v>
      </c>
      <c r="L1975" s="4">
        <v>2</v>
      </c>
      <c r="N1975" s="186">
        <v>0</v>
      </c>
      <c r="P1975" s="14">
        <v>10.537699999999999</v>
      </c>
      <c r="R1975" s="14">
        <v>0</v>
      </c>
      <c r="T1975" s="14">
        <v>2.0400999999999998</v>
      </c>
      <c r="V1975" s="17">
        <v>0</v>
      </c>
      <c r="X1975" s="17">
        <v>0</v>
      </c>
      <c r="Z1975" s="17">
        <v>25733</v>
      </c>
      <c r="AB1975" s="17">
        <v>0</v>
      </c>
      <c r="AD1975" s="17">
        <v>0</v>
      </c>
      <c r="AF1975" s="17">
        <v>2442</v>
      </c>
      <c r="AH1975" s="17">
        <v>0</v>
      </c>
      <c r="AJ1975" s="17">
        <v>0</v>
      </c>
      <c r="AL1975" s="17">
        <v>0</v>
      </c>
      <c r="AN1975" s="17">
        <v>0</v>
      </c>
      <c r="AP1975" s="172">
        <v>0</v>
      </c>
      <c r="AR1975" s="17">
        <v>4982</v>
      </c>
      <c r="AT1975" s="17">
        <v>0</v>
      </c>
      <c r="AV1975" s="185">
        <v>0</v>
      </c>
      <c r="AW1975" s="1" t="s">
        <v>5655</v>
      </c>
      <c r="AX1975" s="1" t="str">
        <f t="shared" si="30"/>
        <v>No</v>
      </c>
    </row>
    <row r="1976" spans="1:50" x14ac:dyDescent="0.2">
      <c r="A1976" s="1" t="s">
        <v>6233</v>
      </c>
      <c r="B1976" s="1" t="s">
        <v>283</v>
      </c>
      <c r="C1976" s="1" t="s">
        <v>86</v>
      </c>
      <c r="D1976" s="174">
        <v>4237</v>
      </c>
      <c r="E1976" s="177">
        <v>40237</v>
      </c>
      <c r="F1976" s="1" t="s">
        <v>242</v>
      </c>
      <c r="G1976" s="1" t="s">
        <v>5273</v>
      </c>
      <c r="H1976" s="17">
        <v>1249442</v>
      </c>
      <c r="I1976" s="12">
        <v>17</v>
      </c>
      <c r="J1976" s="1" t="s">
        <v>10</v>
      </c>
      <c r="K1976" s="1" t="s">
        <v>8</v>
      </c>
      <c r="L1976" s="4">
        <v>17</v>
      </c>
      <c r="N1976" s="186">
        <v>0</v>
      </c>
      <c r="P1976" s="14">
        <v>9.4482999999999997</v>
      </c>
      <c r="R1976" s="14">
        <v>0</v>
      </c>
      <c r="T1976" s="14">
        <v>0.69910000000000005</v>
      </c>
      <c r="V1976" s="17">
        <v>0</v>
      </c>
      <c r="X1976" s="17">
        <v>0</v>
      </c>
      <c r="Z1976" s="17">
        <v>334961</v>
      </c>
      <c r="AB1976" s="17">
        <v>0</v>
      </c>
      <c r="AD1976" s="17">
        <v>0</v>
      </c>
      <c r="AF1976" s="17">
        <v>35452</v>
      </c>
      <c r="AH1976" s="17">
        <v>0</v>
      </c>
      <c r="AJ1976" s="17">
        <v>0</v>
      </c>
      <c r="AL1976" s="17">
        <v>0</v>
      </c>
      <c r="AN1976" s="17">
        <v>0</v>
      </c>
      <c r="AP1976" s="172">
        <v>0</v>
      </c>
      <c r="AR1976" s="17">
        <v>24785</v>
      </c>
      <c r="AT1976" s="17">
        <v>0</v>
      </c>
      <c r="AV1976" s="185">
        <v>0</v>
      </c>
      <c r="AW1976" s="1" t="s">
        <v>5655</v>
      </c>
      <c r="AX1976" s="1" t="str">
        <f t="shared" si="30"/>
        <v>No</v>
      </c>
    </row>
    <row r="1977" spans="1:50" x14ac:dyDescent="0.2">
      <c r="A1977" s="1" t="s">
        <v>1183</v>
      </c>
      <c r="B1977" s="1" t="s">
        <v>1184</v>
      </c>
      <c r="C1977" s="1" t="s">
        <v>89</v>
      </c>
      <c r="D1977" s="174">
        <v>6113</v>
      </c>
      <c r="E1977" s="177">
        <v>60113</v>
      </c>
      <c r="F1977" s="1" t="s">
        <v>194</v>
      </c>
      <c r="G1977" s="1" t="s">
        <v>5273</v>
      </c>
      <c r="H1977" s="17">
        <v>5121892</v>
      </c>
      <c r="I1977" s="12">
        <v>17</v>
      </c>
      <c r="J1977" s="1" t="s">
        <v>22</v>
      </c>
      <c r="K1977" s="1" t="s">
        <v>8</v>
      </c>
      <c r="L1977" s="4">
        <v>3</v>
      </c>
      <c r="N1977" s="186">
        <v>0</v>
      </c>
      <c r="P1977" s="14">
        <v>28.521000000000001</v>
      </c>
      <c r="R1977" s="14">
        <v>0</v>
      </c>
      <c r="T1977" s="14">
        <v>1.8836999999999999</v>
      </c>
      <c r="V1977" s="17">
        <v>0</v>
      </c>
      <c r="X1977" s="17">
        <v>0</v>
      </c>
      <c r="Z1977" s="17">
        <v>52992</v>
      </c>
      <c r="AB1977" s="17">
        <v>0</v>
      </c>
      <c r="AD1977" s="17">
        <v>0</v>
      </c>
      <c r="AF1977" s="17">
        <v>1858</v>
      </c>
      <c r="AH1977" s="17">
        <v>0</v>
      </c>
      <c r="AJ1977" s="17">
        <v>0</v>
      </c>
      <c r="AL1977" s="17">
        <v>0</v>
      </c>
      <c r="AN1977" s="17">
        <v>0</v>
      </c>
      <c r="AP1977" s="172">
        <v>0</v>
      </c>
      <c r="AR1977" s="17">
        <v>3500</v>
      </c>
      <c r="AT1977" s="17">
        <v>0</v>
      </c>
      <c r="AV1977" s="185">
        <v>0</v>
      </c>
      <c r="AW1977" s="1" t="s">
        <v>5655</v>
      </c>
      <c r="AX1977" s="1" t="str">
        <f t="shared" si="30"/>
        <v>No</v>
      </c>
    </row>
    <row r="1978" spans="1:50" x14ac:dyDescent="0.2">
      <c r="A1978" s="1" t="s">
        <v>6234</v>
      </c>
      <c r="B1978" s="1" t="s">
        <v>285</v>
      </c>
      <c r="C1978" s="1" t="s">
        <v>62</v>
      </c>
      <c r="D1978" s="174">
        <v>4005</v>
      </c>
      <c r="E1978" s="177">
        <v>40005</v>
      </c>
      <c r="F1978" s="1" t="s">
        <v>194</v>
      </c>
      <c r="G1978" s="1" t="s">
        <v>192</v>
      </c>
      <c r="H1978" s="17">
        <v>280648</v>
      </c>
      <c r="I1978" s="12">
        <v>17</v>
      </c>
      <c r="J1978" s="1" t="s">
        <v>11</v>
      </c>
      <c r="K1978" s="1" t="s">
        <v>8</v>
      </c>
      <c r="L1978" s="4">
        <v>17</v>
      </c>
      <c r="N1978" s="186">
        <v>0</v>
      </c>
      <c r="P1978" s="14">
        <v>13.498900000000001</v>
      </c>
      <c r="R1978" s="14">
        <v>2.7063999999999999</v>
      </c>
      <c r="T1978" s="14">
        <v>25.592099999999999</v>
      </c>
      <c r="V1978" s="17">
        <v>1105735</v>
      </c>
      <c r="X1978" s="17">
        <v>1062798</v>
      </c>
      <c r="Z1978" s="17">
        <v>1036286</v>
      </c>
      <c r="AB1978" s="17">
        <v>26512</v>
      </c>
      <c r="AD1978" s="17">
        <v>78396</v>
      </c>
      <c r="AF1978" s="17">
        <v>76768</v>
      </c>
      <c r="AH1978" s="17">
        <v>1628</v>
      </c>
      <c r="AJ1978" s="17">
        <v>0</v>
      </c>
      <c r="AL1978" s="17">
        <v>0</v>
      </c>
      <c r="AN1978" s="17">
        <v>0</v>
      </c>
      <c r="AP1978" s="172">
        <v>0</v>
      </c>
      <c r="AR1978" s="17">
        <v>1964651</v>
      </c>
      <c r="AT1978" s="17">
        <v>5317151</v>
      </c>
      <c r="AV1978" s="185">
        <v>179</v>
      </c>
      <c r="AW1978" s="1" t="s">
        <v>5655</v>
      </c>
      <c r="AX1978" s="1" t="str">
        <f t="shared" si="30"/>
        <v>No</v>
      </c>
    </row>
    <row r="1979" spans="1:50" x14ac:dyDescent="0.2">
      <c r="A1979" s="1" t="s">
        <v>6230</v>
      </c>
      <c r="B1979" s="1" t="s">
        <v>757</v>
      </c>
      <c r="C1979" s="1" t="s">
        <v>20</v>
      </c>
      <c r="D1979" s="174">
        <v>9050</v>
      </c>
      <c r="E1979" s="177">
        <v>90050</v>
      </c>
      <c r="F1979" s="1" t="s">
        <v>194</v>
      </c>
      <c r="G1979" s="1" t="s">
        <v>5273</v>
      </c>
      <c r="H1979" s="17">
        <v>125206</v>
      </c>
      <c r="I1979" s="12">
        <v>17</v>
      </c>
      <c r="J1979" s="1" t="s">
        <v>11</v>
      </c>
      <c r="K1979" s="1" t="s">
        <v>8</v>
      </c>
      <c r="L1979" s="4">
        <v>6</v>
      </c>
      <c r="N1979" s="186">
        <v>0</v>
      </c>
      <c r="P1979" s="14">
        <v>13.8363</v>
      </c>
      <c r="R1979" s="14">
        <v>0</v>
      </c>
      <c r="T1979" s="14">
        <v>9.5838999999999999</v>
      </c>
      <c r="V1979" s="17">
        <v>0</v>
      </c>
      <c r="X1979" s="17">
        <v>0</v>
      </c>
      <c r="Z1979" s="17">
        <v>378284</v>
      </c>
      <c r="AB1979" s="17">
        <v>0</v>
      </c>
      <c r="AD1979" s="17">
        <v>0</v>
      </c>
      <c r="AF1979" s="17">
        <v>27340</v>
      </c>
      <c r="AH1979" s="17">
        <v>0</v>
      </c>
      <c r="AJ1979" s="17">
        <v>0</v>
      </c>
      <c r="AL1979" s="17">
        <v>0</v>
      </c>
      <c r="AN1979" s="17">
        <v>0</v>
      </c>
      <c r="AP1979" s="172">
        <v>0</v>
      </c>
      <c r="AR1979" s="17">
        <v>262024</v>
      </c>
      <c r="AT1979" s="17">
        <v>0</v>
      </c>
      <c r="AV1979" s="185">
        <v>0</v>
      </c>
      <c r="AW1979" s="1" t="s">
        <v>5655</v>
      </c>
      <c r="AX1979" s="1" t="str">
        <f t="shared" si="30"/>
        <v>No</v>
      </c>
    </row>
    <row r="1980" spans="1:50" x14ac:dyDescent="0.2">
      <c r="A1980" s="1" t="s">
        <v>3321</v>
      </c>
      <c r="B1980" s="1" t="s">
        <v>1635</v>
      </c>
      <c r="C1980" s="1" t="s">
        <v>73</v>
      </c>
      <c r="D1980" s="174" t="s">
        <v>1636</v>
      </c>
      <c r="E1980" s="177" t="s">
        <v>1637</v>
      </c>
      <c r="F1980" s="1" t="s">
        <v>194</v>
      </c>
      <c r="G1980" s="1" t="s">
        <v>229</v>
      </c>
      <c r="H1980" s="17">
        <v>0</v>
      </c>
      <c r="I1980" s="12">
        <v>17</v>
      </c>
      <c r="J1980" s="1" t="s">
        <v>10</v>
      </c>
      <c r="K1980" s="1" t="s">
        <v>12</v>
      </c>
      <c r="L1980" s="4">
        <v>2</v>
      </c>
      <c r="N1980" s="186">
        <v>0</v>
      </c>
      <c r="P1980" s="14">
        <v>27.851299999999998</v>
      </c>
      <c r="R1980" s="14">
        <v>0</v>
      </c>
      <c r="T1980" s="14">
        <v>5.8247999999999998</v>
      </c>
      <c r="V1980" s="17">
        <v>0</v>
      </c>
      <c r="X1980" s="17">
        <v>0</v>
      </c>
      <c r="Z1980" s="17">
        <v>196463</v>
      </c>
      <c r="AB1980" s="17">
        <v>0</v>
      </c>
      <c r="AD1980" s="17">
        <v>0</v>
      </c>
      <c r="AF1980" s="17">
        <v>7054</v>
      </c>
      <c r="AH1980" s="17">
        <v>0</v>
      </c>
      <c r="AJ1980" s="17">
        <v>0</v>
      </c>
      <c r="AL1980" s="17">
        <v>0</v>
      </c>
      <c r="AN1980" s="17">
        <v>0</v>
      </c>
      <c r="AP1980" s="172">
        <v>0</v>
      </c>
      <c r="AR1980" s="17">
        <v>41088</v>
      </c>
      <c r="AT1980" s="17">
        <v>0</v>
      </c>
      <c r="AV1980" s="185">
        <v>0</v>
      </c>
      <c r="AW1980" s="1" t="s">
        <v>5655</v>
      </c>
      <c r="AX1980" s="1" t="str">
        <f t="shared" si="30"/>
        <v>No</v>
      </c>
    </row>
    <row r="1981" spans="1:50" x14ac:dyDescent="0.2">
      <c r="A1981" s="1" t="s">
        <v>6231</v>
      </c>
      <c r="B1981" s="1" t="s">
        <v>250</v>
      </c>
      <c r="C1981" s="1" t="s">
        <v>77</v>
      </c>
      <c r="D1981" s="174">
        <v>5169</v>
      </c>
      <c r="E1981" s="177">
        <v>50169</v>
      </c>
      <c r="F1981" s="1" t="s">
        <v>194</v>
      </c>
      <c r="G1981" s="1" t="s">
        <v>192</v>
      </c>
      <c r="H1981" s="17">
        <v>724091</v>
      </c>
      <c r="I1981" s="12">
        <v>17</v>
      </c>
      <c r="J1981" s="1" t="s">
        <v>10</v>
      </c>
      <c r="K1981" s="1" t="s">
        <v>12</v>
      </c>
      <c r="L1981" s="4">
        <v>17</v>
      </c>
      <c r="N1981" s="186">
        <v>0</v>
      </c>
      <c r="P1981" s="14">
        <v>18.991399999999999</v>
      </c>
      <c r="R1981" s="14">
        <v>8.6988000000000003</v>
      </c>
      <c r="T1981" s="14">
        <v>1.9736</v>
      </c>
      <c r="V1981" s="17">
        <v>0</v>
      </c>
      <c r="X1981" s="17">
        <v>483475</v>
      </c>
      <c r="Z1981" s="17">
        <v>421667</v>
      </c>
      <c r="AB1981" s="17">
        <v>61808</v>
      </c>
      <c r="AD1981" s="17">
        <v>27615</v>
      </c>
      <c r="AF1981" s="17">
        <v>22203</v>
      </c>
      <c r="AH1981" s="17">
        <v>5412</v>
      </c>
      <c r="AJ1981" s="17">
        <v>0</v>
      </c>
      <c r="AL1981" s="17">
        <v>0</v>
      </c>
      <c r="AN1981" s="17">
        <v>0</v>
      </c>
      <c r="AP1981" s="172">
        <v>0</v>
      </c>
      <c r="AR1981" s="17">
        <v>43820</v>
      </c>
      <c r="AT1981" s="17">
        <v>381182</v>
      </c>
      <c r="AV1981" s="185">
        <v>0</v>
      </c>
      <c r="AW1981" s="1" t="s">
        <v>5655</v>
      </c>
      <c r="AX1981" s="1" t="str">
        <f t="shared" si="30"/>
        <v>No</v>
      </c>
    </row>
    <row r="1982" spans="1:50" x14ac:dyDescent="0.2">
      <c r="A1982" s="1" t="s">
        <v>4059</v>
      </c>
      <c r="B1982" s="1" t="s">
        <v>1872</v>
      </c>
      <c r="C1982" s="1" t="s">
        <v>43</v>
      </c>
      <c r="D1982" s="174" t="s">
        <v>4060</v>
      </c>
      <c r="E1982" s="177" t="s">
        <v>4061</v>
      </c>
      <c r="F1982" s="1" t="s">
        <v>196</v>
      </c>
      <c r="G1982" s="1" t="s">
        <v>229</v>
      </c>
      <c r="H1982" s="17">
        <v>0</v>
      </c>
      <c r="I1982" s="12">
        <v>17</v>
      </c>
      <c r="J1982" s="1" t="s">
        <v>11</v>
      </c>
      <c r="K1982" s="1" t="s">
        <v>8</v>
      </c>
      <c r="L1982" s="4">
        <v>7</v>
      </c>
      <c r="N1982" s="186">
        <v>0</v>
      </c>
      <c r="P1982" s="14">
        <v>12.8279</v>
      </c>
      <c r="R1982" s="14">
        <v>0</v>
      </c>
      <c r="T1982" s="14">
        <v>14.654</v>
      </c>
      <c r="V1982" s="17">
        <v>0</v>
      </c>
      <c r="X1982" s="17">
        <v>0</v>
      </c>
      <c r="Z1982" s="17">
        <v>228503</v>
      </c>
      <c r="AB1982" s="17">
        <v>0</v>
      </c>
      <c r="AD1982" s="17">
        <v>0</v>
      </c>
      <c r="AF1982" s="17">
        <v>17813</v>
      </c>
      <c r="AH1982" s="17">
        <v>0</v>
      </c>
      <c r="AJ1982" s="17">
        <v>0</v>
      </c>
      <c r="AL1982" s="17">
        <v>0</v>
      </c>
      <c r="AN1982" s="17">
        <v>0</v>
      </c>
      <c r="AP1982" s="172">
        <v>0</v>
      </c>
      <c r="AR1982" s="17">
        <v>261031</v>
      </c>
      <c r="AT1982" s="17">
        <v>0</v>
      </c>
      <c r="AV1982" s="185">
        <v>0</v>
      </c>
      <c r="AW1982" s="1" t="s">
        <v>5655</v>
      </c>
      <c r="AX1982" s="1" t="str">
        <f t="shared" si="30"/>
        <v>No</v>
      </c>
    </row>
    <row r="1983" spans="1:50" x14ac:dyDescent="0.2">
      <c r="A1983" s="1" t="s">
        <v>2848</v>
      </c>
      <c r="B1983" s="1" t="s">
        <v>2849</v>
      </c>
      <c r="C1983" s="1" t="s">
        <v>55</v>
      </c>
      <c r="D1983" s="174" t="s">
        <v>2850</v>
      </c>
      <c r="E1983" s="177" t="s">
        <v>2851</v>
      </c>
      <c r="F1983" s="1" t="s">
        <v>194</v>
      </c>
      <c r="G1983" s="1" t="s">
        <v>229</v>
      </c>
      <c r="H1983" s="17">
        <v>0</v>
      </c>
      <c r="I1983" s="12">
        <v>17</v>
      </c>
      <c r="J1983" s="1" t="s">
        <v>10</v>
      </c>
      <c r="K1983" s="1" t="s">
        <v>8</v>
      </c>
      <c r="L1983" s="4">
        <v>17</v>
      </c>
      <c r="N1983" s="186">
        <v>0</v>
      </c>
      <c r="P1983" s="14">
        <v>17.374199999999998</v>
      </c>
      <c r="R1983" s="14">
        <v>0</v>
      </c>
      <c r="T1983" s="14">
        <v>3.0024000000000002</v>
      </c>
      <c r="V1983" s="17">
        <v>0</v>
      </c>
      <c r="X1983" s="17">
        <v>0</v>
      </c>
      <c r="Z1983" s="17">
        <v>517855</v>
      </c>
      <c r="AB1983" s="17">
        <v>0</v>
      </c>
      <c r="AD1983" s="17">
        <v>0</v>
      </c>
      <c r="AF1983" s="17">
        <v>29806</v>
      </c>
      <c r="AH1983" s="17">
        <v>0</v>
      </c>
      <c r="AJ1983" s="17">
        <v>0</v>
      </c>
      <c r="AL1983" s="17">
        <v>0</v>
      </c>
      <c r="AN1983" s="17">
        <v>0</v>
      </c>
      <c r="AP1983" s="172">
        <v>0</v>
      </c>
      <c r="AR1983" s="17">
        <v>89490</v>
      </c>
      <c r="AT1983" s="17">
        <v>0</v>
      </c>
      <c r="AV1983" s="185">
        <v>0</v>
      </c>
      <c r="AW1983" s="1" t="s">
        <v>5655</v>
      </c>
      <c r="AX1983" s="1" t="str">
        <f t="shared" si="30"/>
        <v>No</v>
      </c>
    </row>
    <row r="1984" spans="1:50" x14ac:dyDescent="0.2">
      <c r="A1984" s="1" t="s">
        <v>3612</v>
      </c>
      <c r="B1984" s="1" t="s">
        <v>3613</v>
      </c>
      <c r="C1984" s="1" t="s">
        <v>71</v>
      </c>
      <c r="D1984" s="174" t="s">
        <v>3614</v>
      </c>
      <c r="E1984" s="177" t="s">
        <v>3615</v>
      </c>
      <c r="F1984" s="1" t="s">
        <v>194</v>
      </c>
      <c r="G1984" s="1" t="s">
        <v>229</v>
      </c>
      <c r="H1984" s="17">
        <v>0</v>
      </c>
      <c r="I1984" s="12">
        <v>17</v>
      </c>
      <c r="J1984" s="1" t="s">
        <v>11</v>
      </c>
      <c r="K1984" s="1" t="s">
        <v>8</v>
      </c>
      <c r="L1984" s="4">
        <v>15</v>
      </c>
      <c r="N1984" s="186">
        <v>0</v>
      </c>
      <c r="P1984" s="14">
        <v>19.945</v>
      </c>
      <c r="R1984" s="14">
        <v>0</v>
      </c>
      <c r="T1984" s="14">
        <v>15.4955</v>
      </c>
      <c r="V1984" s="17">
        <v>0</v>
      </c>
      <c r="X1984" s="17">
        <v>0</v>
      </c>
      <c r="Z1984" s="17">
        <v>560036</v>
      </c>
      <c r="AB1984" s="17">
        <v>0</v>
      </c>
      <c r="AD1984" s="17">
        <v>0</v>
      </c>
      <c r="AF1984" s="17">
        <v>28079</v>
      </c>
      <c r="AH1984" s="17">
        <v>0</v>
      </c>
      <c r="AJ1984" s="17">
        <v>0</v>
      </c>
      <c r="AL1984" s="17">
        <v>0</v>
      </c>
      <c r="AN1984" s="17">
        <v>0</v>
      </c>
      <c r="AP1984" s="172">
        <v>0</v>
      </c>
      <c r="AR1984" s="17">
        <v>435099</v>
      </c>
      <c r="AT1984" s="17">
        <v>0</v>
      </c>
      <c r="AV1984" s="185">
        <v>0</v>
      </c>
      <c r="AW1984" s="1" t="s">
        <v>5655</v>
      </c>
      <c r="AX1984" s="1" t="str">
        <f t="shared" si="30"/>
        <v>No</v>
      </c>
    </row>
    <row r="1985" spans="1:50" x14ac:dyDescent="0.2">
      <c r="A1985" s="1" t="s">
        <v>2369</v>
      </c>
      <c r="B1985" s="1" t="s">
        <v>2370</v>
      </c>
      <c r="C1985" s="1" t="s">
        <v>37</v>
      </c>
      <c r="D1985" s="174" t="s">
        <v>2371</v>
      </c>
      <c r="E1985" s="177" t="s">
        <v>2372</v>
      </c>
      <c r="F1985" s="1" t="s">
        <v>242</v>
      </c>
      <c r="G1985" s="1" t="s">
        <v>229</v>
      </c>
      <c r="H1985" s="17">
        <v>0</v>
      </c>
      <c r="I1985" s="12">
        <v>17</v>
      </c>
      <c r="J1985" s="1" t="s">
        <v>10</v>
      </c>
      <c r="K1985" s="1" t="s">
        <v>8</v>
      </c>
      <c r="L1985" s="4">
        <v>11</v>
      </c>
      <c r="N1985" s="186">
        <v>0</v>
      </c>
      <c r="P1985" s="14">
        <v>13.7697</v>
      </c>
      <c r="R1985" s="14">
        <v>0</v>
      </c>
      <c r="T1985" s="14">
        <v>1.8446</v>
      </c>
      <c r="V1985" s="17">
        <v>0</v>
      </c>
      <c r="X1985" s="17">
        <v>0</v>
      </c>
      <c r="Z1985" s="17">
        <v>293060</v>
      </c>
      <c r="AB1985" s="17">
        <v>0</v>
      </c>
      <c r="AD1985" s="17">
        <v>0</v>
      </c>
      <c r="AF1985" s="17">
        <v>21283</v>
      </c>
      <c r="AH1985" s="17">
        <v>0</v>
      </c>
      <c r="AJ1985" s="17">
        <v>0</v>
      </c>
      <c r="AL1985" s="17">
        <v>0</v>
      </c>
      <c r="AN1985" s="17">
        <v>0</v>
      </c>
      <c r="AP1985" s="172">
        <v>0</v>
      </c>
      <c r="AR1985" s="17">
        <v>39258</v>
      </c>
      <c r="AT1985" s="17">
        <v>0</v>
      </c>
      <c r="AV1985" s="185">
        <v>0</v>
      </c>
      <c r="AW1985" s="1" t="s">
        <v>5655</v>
      </c>
      <c r="AX1985" s="1" t="str">
        <f t="shared" si="30"/>
        <v>No</v>
      </c>
    </row>
    <row r="1986" spans="1:50" x14ac:dyDescent="0.2">
      <c r="A1986" s="1" t="s">
        <v>930</v>
      </c>
      <c r="B1986" s="1" t="s">
        <v>931</v>
      </c>
      <c r="C1986" s="1" t="s">
        <v>20</v>
      </c>
      <c r="D1986" s="174">
        <v>9199</v>
      </c>
      <c r="E1986" s="177">
        <v>90199</v>
      </c>
      <c r="F1986" s="1" t="s">
        <v>194</v>
      </c>
      <c r="G1986" s="1" t="s">
        <v>5273</v>
      </c>
      <c r="H1986" s="17">
        <v>78413</v>
      </c>
      <c r="I1986" s="12">
        <v>17</v>
      </c>
      <c r="J1986" s="1" t="s">
        <v>11</v>
      </c>
      <c r="K1986" s="1" t="s">
        <v>12</v>
      </c>
      <c r="L1986" s="4">
        <v>8</v>
      </c>
      <c r="N1986" s="186">
        <v>0</v>
      </c>
      <c r="P1986" s="14">
        <v>13.212400000000001</v>
      </c>
      <c r="R1986" s="14">
        <v>0</v>
      </c>
      <c r="T1986" s="14">
        <v>7.2</v>
      </c>
      <c r="V1986" s="17">
        <v>0</v>
      </c>
      <c r="X1986" s="17">
        <v>0</v>
      </c>
      <c r="Z1986" s="17">
        <v>204726</v>
      </c>
      <c r="AB1986" s="17">
        <v>0</v>
      </c>
      <c r="AD1986" s="17">
        <v>0</v>
      </c>
      <c r="AF1986" s="17">
        <v>15495</v>
      </c>
      <c r="AH1986" s="17">
        <v>0</v>
      </c>
      <c r="AJ1986" s="17">
        <v>0</v>
      </c>
      <c r="AL1986" s="17">
        <v>0</v>
      </c>
      <c r="AN1986" s="17">
        <v>0</v>
      </c>
      <c r="AP1986" s="172">
        <v>0</v>
      </c>
      <c r="AR1986" s="17">
        <v>111564</v>
      </c>
      <c r="AT1986" s="17">
        <v>0</v>
      </c>
      <c r="AV1986" s="185">
        <v>0</v>
      </c>
      <c r="AW1986" s="1" t="s">
        <v>5655</v>
      </c>
      <c r="AX1986" s="1" t="str">
        <f t="shared" ref="AX1986:AX2049" si="31">IF(AW1986&amp;AU1986&amp;AS1986&amp;AQ1986&amp;AO1986&amp;AM1986&amp;AK1986&amp;AI1986&amp;AG1986&amp;AE1986&amp;AC1986&amp;AA1986&amp;Y1986&amp;W1986&amp;U1986&amp;S1986&amp;Q1986&amp;O1986&amp;M1986&lt;&gt;"","Yes","No")</f>
        <v>No</v>
      </c>
    </row>
    <row r="1987" spans="1:50" x14ac:dyDescent="0.2">
      <c r="A1987" s="1" t="s">
        <v>6232</v>
      </c>
      <c r="B1987" s="1" t="s">
        <v>551</v>
      </c>
      <c r="C1987" s="1" t="s">
        <v>98</v>
      </c>
      <c r="D1987" s="174">
        <v>5108</v>
      </c>
      <c r="E1987" s="177">
        <v>50108</v>
      </c>
      <c r="F1987" s="1" t="s">
        <v>194</v>
      </c>
      <c r="G1987" s="1" t="s">
        <v>5273</v>
      </c>
      <c r="H1987" s="17">
        <v>69658</v>
      </c>
      <c r="I1987" s="12">
        <v>17</v>
      </c>
      <c r="J1987" s="1" t="s">
        <v>10</v>
      </c>
      <c r="K1987" s="1" t="s">
        <v>12</v>
      </c>
      <c r="L1987" s="4">
        <v>2</v>
      </c>
      <c r="N1987" s="186">
        <v>0</v>
      </c>
      <c r="P1987" s="14">
        <v>15.340999999999999</v>
      </c>
      <c r="R1987" s="14">
        <v>0</v>
      </c>
      <c r="T1987" s="14">
        <v>3.8603999999999998</v>
      </c>
      <c r="V1987" s="17">
        <v>0</v>
      </c>
      <c r="X1987" s="17">
        <v>0</v>
      </c>
      <c r="Z1987" s="17">
        <v>20112</v>
      </c>
      <c r="AB1987" s="17">
        <v>0</v>
      </c>
      <c r="AD1987" s="17">
        <v>0</v>
      </c>
      <c r="AF1987" s="17">
        <v>1311</v>
      </c>
      <c r="AH1987" s="17">
        <v>0</v>
      </c>
      <c r="AJ1987" s="17">
        <v>0</v>
      </c>
      <c r="AL1987" s="17">
        <v>0</v>
      </c>
      <c r="AN1987" s="17">
        <v>0</v>
      </c>
      <c r="AP1987" s="172">
        <v>0</v>
      </c>
      <c r="AR1987" s="17">
        <v>5061</v>
      </c>
      <c r="AT1987" s="17">
        <v>0</v>
      </c>
      <c r="AV1987" s="185">
        <v>0</v>
      </c>
      <c r="AW1987" s="1" t="s">
        <v>5655</v>
      </c>
      <c r="AX1987" s="1" t="str">
        <f t="shared" si="31"/>
        <v>No</v>
      </c>
    </row>
    <row r="1988" spans="1:50" x14ac:dyDescent="0.2">
      <c r="A1988" s="1" t="s">
        <v>588</v>
      </c>
      <c r="B1988" s="1" t="s">
        <v>589</v>
      </c>
      <c r="C1988" s="1" t="s">
        <v>65</v>
      </c>
      <c r="D1988" s="174">
        <v>1002</v>
      </c>
      <c r="E1988" s="177">
        <v>10002</v>
      </c>
      <c r="F1988" s="1" t="s">
        <v>196</v>
      </c>
      <c r="G1988" s="1" t="s">
        <v>5273</v>
      </c>
      <c r="H1988" s="17">
        <v>158377</v>
      </c>
      <c r="I1988" s="12">
        <v>17</v>
      </c>
      <c r="J1988" s="1" t="s">
        <v>10</v>
      </c>
      <c r="K1988" s="1" t="s">
        <v>8</v>
      </c>
      <c r="L1988" s="4">
        <v>4</v>
      </c>
      <c r="N1988" s="186">
        <v>0</v>
      </c>
      <c r="P1988" s="14">
        <v>9.5137</v>
      </c>
      <c r="R1988" s="14">
        <v>0</v>
      </c>
      <c r="T1988" s="14">
        <v>1.2444999999999999</v>
      </c>
      <c r="V1988" s="17">
        <v>0</v>
      </c>
      <c r="X1988" s="17">
        <v>0</v>
      </c>
      <c r="Z1988" s="17">
        <v>73617</v>
      </c>
      <c r="AB1988" s="17">
        <v>0</v>
      </c>
      <c r="AD1988" s="17">
        <v>0</v>
      </c>
      <c r="AF1988" s="17">
        <v>7738</v>
      </c>
      <c r="AH1988" s="17">
        <v>0</v>
      </c>
      <c r="AJ1988" s="17">
        <v>0</v>
      </c>
      <c r="AL1988" s="17">
        <v>0</v>
      </c>
      <c r="AN1988" s="17">
        <v>0</v>
      </c>
      <c r="AP1988" s="172">
        <v>0</v>
      </c>
      <c r="AR1988" s="17">
        <v>9630</v>
      </c>
      <c r="AT1988" s="17">
        <v>0</v>
      </c>
      <c r="AV1988" s="185">
        <v>0</v>
      </c>
      <c r="AW1988" s="1" t="s">
        <v>5655</v>
      </c>
      <c r="AX1988" s="1" t="str">
        <f t="shared" si="31"/>
        <v>No</v>
      </c>
    </row>
    <row r="1989" spans="1:50" x14ac:dyDescent="0.2">
      <c r="A1989" s="1" t="s">
        <v>3576</v>
      </c>
      <c r="B1989" s="1" t="s">
        <v>3577</v>
      </c>
      <c r="C1989" s="1" t="s">
        <v>51</v>
      </c>
      <c r="D1989" s="174" t="s">
        <v>3578</v>
      </c>
      <c r="E1989" s="177" t="s">
        <v>3579</v>
      </c>
      <c r="F1989" s="1" t="s">
        <v>1252</v>
      </c>
      <c r="G1989" s="1" t="s">
        <v>229</v>
      </c>
      <c r="H1989" s="17">
        <v>0</v>
      </c>
      <c r="I1989" s="12">
        <v>17</v>
      </c>
      <c r="J1989" s="1" t="s">
        <v>10</v>
      </c>
      <c r="K1989" s="1" t="s">
        <v>8</v>
      </c>
      <c r="L1989" s="4">
        <v>17</v>
      </c>
      <c r="N1989" s="186">
        <v>0</v>
      </c>
      <c r="P1989" s="14">
        <v>19.932099999999998</v>
      </c>
      <c r="R1989" s="14">
        <v>0</v>
      </c>
      <c r="T1989" s="14">
        <v>3.8039000000000001</v>
      </c>
      <c r="V1989" s="17">
        <v>0</v>
      </c>
      <c r="X1989" s="17">
        <v>0</v>
      </c>
      <c r="Z1989" s="17">
        <v>173130</v>
      </c>
      <c r="AB1989" s="17">
        <v>0</v>
      </c>
      <c r="AD1989" s="17">
        <v>0</v>
      </c>
      <c r="AF1989" s="17">
        <v>8686</v>
      </c>
      <c r="AH1989" s="17">
        <v>0</v>
      </c>
      <c r="AJ1989" s="17">
        <v>0</v>
      </c>
      <c r="AL1989" s="17">
        <v>0</v>
      </c>
      <c r="AN1989" s="17">
        <v>0</v>
      </c>
      <c r="AP1989" s="172">
        <v>0</v>
      </c>
      <c r="AR1989" s="17">
        <v>33041</v>
      </c>
      <c r="AT1989" s="17">
        <v>0</v>
      </c>
      <c r="AV1989" s="185">
        <v>0</v>
      </c>
      <c r="AW1989" s="1" t="s">
        <v>5655</v>
      </c>
      <c r="AX1989" s="1" t="str">
        <f t="shared" si="31"/>
        <v>No</v>
      </c>
    </row>
    <row r="1990" spans="1:50" x14ac:dyDescent="0.2">
      <c r="A1990" s="1" t="s">
        <v>2274</v>
      </c>
      <c r="B1990" s="1" t="s">
        <v>1253</v>
      </c>
      <c r="C1990" s="1" t="s">
        <v>62</v>
      </c>
      <c r="D1990" s="174" t="s">
        <v>2275</v>
      </c>
      <c r="E1990" s="177" t="s">
        <v>2276</v>
      </c>
      <c r="F1990" s="1" t="s">
        <v>242</v>
      </c>
      <c r="G1990" s="1" t="s">
        <v>229</v>
      </c>
      <c r="H1990" s="17">
        <v>0</v>
      </c>
      <c r="I1990" s="12">
        <v>17</v>
      </c>
      <c r="J1990" s="1" t="s">
        <v>10</v>
      </c>
      <c r="K1990" s="1" t="s">
        <v>8</v>
      </c>
      <c r="L1990" s="4">
        <v>16</v>
      </c>
      <c r="N1990" s="186">
        <v>0</v>
      </c>
      <c r="P1990" s="14">
        <v>15.8306</v>
      </c>
      <c r="R1990" s="14">
        <v>0</v>
      </c>
      <c r="T1990" s="14">
        <v>1.47</v>
      </c>
      <c r="V1990" s="17">
        <v>0</v>
      </c>
      <c r="X1990" s="17">
        <v>0</v>
      </c>
      <c r="Z1990" s="17">
        <v>646045</v>
      </c>
      <c r="AB1990" s="17">
        <v>0</v>
      </c>
      <c r="AD1990" s="17">
        <v>0</v>
      </c>
      <c r="AF1990" s="17">
        <v>40810</v>
      </c>
      <c r="AH1990" s="17">
        <v>0</v>
      </c>
      <c r="AJ1990" s="17">
        <v>0</v>
      </c>
      <c r="AL1990" s="17">
        <v>0</v>
      </c>
      <c r="AN1990" s="17">
        <v>0</v>
      </c>
      <c r="AP1990" s="172">
        <v>0</v>
      </c>
      <c r="AR1990" s="17">
        <v>59990</v>
      </c>
      <c r="AT1990" s="17">
        <v>0</v>
      </c>
      <c r="AV1990" s="185">
        <v>0</v>
      </c>
      <c r="AW1990" s="1" t="s">
        <v>5655</v>
      </c>
      <c r="AX1990" s="1" t="str">
        <f t="shared" si="31"/>
        <v>No</v>
      </c>
    </row>
    <row r="1991" spans="1:50" x14ac:dyDescent="0.2">
      <c r="A1991" s="1" t="s">
        <v>6235</v>
      </c>
      <c r="B1991" s="1" t="s">
        <v>270</v>
      </c>
      <c r="C1991" s="1" t="s">
        <v>40</v>
      </c>
      <c r="D1991" s="174">
        <v>4021</v>
      </c>
      <c r="E1991" s="177">
        <v>40021</v>
      </c>
      <c r="F1991" s="1" t="s">
        <v>194</v>
      </c>
      <c r="G1991" s="1" t="s">
        <v>192</v>
      </c>
      <c r="H1991" s="17">
        <v>95779</v>
      </c>
      <c r="I1991" s="12">
        <v>17</v>
      </c>
      <c r="J1991" s="1" t="s">
        <v>10</v>
      </c>
      <c r="K1991" s="1" t="s">
        <v>8</v>
      </c>
      <c r="L1991" s="4">
        <v>5</v>
      </c>
      <c r="N1991" s="186">
        <v>0</v>
      </c>
      <c r="P1991" s="14">
        <v>11.8217</v>
      </c>
      <c r="R1991" s="14">
        <v>5.5206</v>
      </c>
      <c r="T1991" s="14">
        <v>1.6704000000000001</v>
      </c>
      <c r="V1991" s="17">
        <v>0</v>
      </c>
      <c r="X1991" s="17">
        <v>103480</v>
      </c>
      <c r="Z1991" s="17">
        <v>94987</v>
      </c>
      <c r="AB1991" s="17">
        <v>8493</v>
      </c>
      <c r="AD1991" s="17">
        <v>8442</v>
      </c>
      <c r="AE1991" s="12" t="s">
        <v>101</v>
      </c>
      <c r="AF1991" s="17">
        <v>8035</v>
      </c>
      <c r="AH1991" s="17">
        <v>407</v>
      </c>
      <c r="AJ1991" s="17">
        <v>0</v>
      </c>
      <c r="AL1991" s="17">
        <v>0</v>
      </c>
      <c r="AN1991" s="17">
        <v>0</v>
      </c>
      <c r="AP1991" s="172">
        <v>0</v>
      </c>
      <c r="AR1991" s="17">
        <v>13422</v>
      </c>
      <c r="AT1991" s="17">
        <v>74097</v>
      </c>
      <c r="AV1991" s="185">
        <v>0</v>
      </c>
      <c r="AW1991" s="1" t="s">
        <v>5655</v>
      </c>
      <c r="AX1991" s="1" t="str">
        <f t="shared" si="31"/>
        <v>Yes</v>
      </c>
    </row>
    <row r="1992" spans="1:50" x14ac:dyDescent="0.2">
      <c r="A1992" s="1" t="s">
        <v>5471</v>
      </c>
      <c r="B1992" s="1" t="s">
        <v>1552</v>
      </c>
      <c r="C1992" s="1" t="s">
        <v>73</v>
      </c>
      <c r="D1992" s="174" t="s">
        <v>1541</v>
      </c>
      <c r="E1992" s="177" t="s">
        <v>1542</v>
      </c>
      <c r="F1992" s="1" t="s">
        <v>194</v>
      </c>
      <c r="G1992" s="1" t="s">
        <v>229</v>
      </c>
      <c r="H1992" s="17">
        <v>0</v>
      </c>
      <c r="I1992" s="12">
        <v>17</v>
      </c>
      <c r="J1992" s="1" t="s">
        <v>11</v>
      </c>
      <c r="K1992" s="1" t="s">
        <v>8</v>
      </c>
      <c r="L1992" s="4">
        <v>17</v>
      </c>
      <c r="N1992" s="186">
        <v>0</v>
      </c>
      <c r="P1992" s="14">
        <v>19.998100000000001</v>
      </c>
      <c r="R1992" s="14">
        <v>0</v>
      </c>
      <c r="T1992" s="14">
        <v>2.4238</v>
      </c>
      <c r="V1992" s="17">
        <v>0</v>
      </c>
      <c r="X1992" s="17">
        <v>0</v>
      </c>
      <c r="Z1992" s="17">
        <v>545547</v>
      </c>
      <c r="AB1992" s="17">
        <v>0</v>
      </c>
      <c r="AD1992" s="17">
        <v>0</v>
      </c>
      <c r="AF1992" s="17">
        <v>27280</v>
      </c>
      <c r="AH1992" s="17">
        <v>0</v>
      </c>
      <c r="AJ1992" s="17">
        <v>0</v>
      </c>
      <c r="AL1992" s="17">
        <v>0</v>
      </c>
      <c r="AN1992" s="17">
        <v>0</v>
      </c>
      <c r="AP1992" s="172">
        <v>0</v>
      </c>
      <c r="AR1992" s="17">
        <v>66121</v>
      </c>
      <c r="AT1992" s="17">
        <v>0</v>
      </c>
      <c r="AV1992" s="185">
        <v>0</v>
      </c>
      <c r="AW1992" s="1" t="s">
        <v>5655</v>
      </c>
      <c r="AX1992" s="1" t="str">
        <f t="shared" si="31"/>
        <v>No</v>
      </c>
    </row>
    <row r="1993" spans="1:50" x14ac:dyDescent="0.2">
      <c r="A1993" s="1" t="s">
        <v>3769</v>
      </c>
      <c r="B1993" s="1" t="s">
        <v>1248</v>
      </c>
      <c r="C1993" s="1" t="s">
        <v>48</v>
      </c>
      <c r="D1993" s="174" t="s">
        <v>3770</v>
      </c>
      <c r="E1993" s="177" t="s">
        <v>3771</v>
      </c>
      <c r="F1993" s="1" t="s">
        <v>194</v>
      </c>
      <c r="G1993" s="1" t="s">
        <v>229</v>
      </c>
      <c r="H1993" s="17">
        <v>0</v>
      </c>
      <c r="I1993" s="12">
        <v>17</v>
      </c>
      <c r="J1993" s="1" t="s">
        <v>10</v>
      </c>
      <c r="K1993" s="1" t="s">
        <v>8</v>
      </c>
      <c r="L1993" s="4">
        <v>5</v>
      </c>
      <c r="N1993" s="186">
        <v>0</v>
      </c>
      <c r="P1993" s="14">
        <v>9.5192999999999994</v>
      </c>
      <c r="R1993" s="14">
        <v>0</v>
      </c>
      <c r="T1993" s="14">
        <v>2.1711</v>
      </c>
      <c r="V1993" s="17">
        <v>0</v>
      </c>
      <c r="X1993" s="17">
        <v>0</v>
      </c>
      <c r="Z1993" s="17">
        <v>58515</v>
      </c>
      <c r="AB1993" s="17">
        <v>0</v>
      </c>
      <c r="AD1993" s="17">
        <v>0</v>
      </c>
      <c r="AF1993" s="17">
        <v>6147</v>
      </c>
      <c r="AH1993" s="17">
        <v>0</v>
      </c>
      <c r="AJ1993" s="17">
        <v>0</v>
      </c>
      <c r="AL1993" s="17">
        <v>0</v>
      </c>
      <c r="AN1993" s="17">
        <v>0</v>
      </c>
      <c r="AP1993" s="172">
        <v>0</v>
      </c>
      <c r="AR1993" s="17">
        <v>13346</v>
      </c>
      <c r="AT1993" s="17">
        <v>0</v>
      </c>
      <c r="AV1993" s="185">
        <v>0</v>
      </c>
      <c r="AW1993" s="1" t="s">
        <v>5655</v>
      </c>
      <c r="AX1993" s="1" t="str">
        <f t="shared" si="31"/>
        <v>No</v>
      </c>
    </row>
    <row r="1994" spans="1:50" x14ac:dyDescent="0.2">
      <c r="A1994" s="1" t="s">
        <v>889</v>
      </c>
      <c r="B1994" s="1" t="s">
        <v>890</v>
      </c>
      <c r="C1994" s="1" t="s">
        <v>45</v>
      </c>
      <c r="D1994" s="174">
        <v>5159</v>
      </c>
      <c r="E1994" s="177">
        <v>50159</v>
      </c>
      <c r="F1994" s="1" t="s">
        <v>194</v>
      </c>
      <c r="G1994" s="1" t="s">
        <v>192</v>
      </c>
      <c r="H1994" s="17">
        <v>81926</v>
      </c>
      <c r="I1994" s="12">
        <v>17</v>
      </c>
      <c r="J1994" s="1" t="s">
        <v>22</v>
      </c>
      <c r="K1994" s="1" t="s">
        <v>12</v>
      </c>
      <c r="L1994" s="4">
        <v>2</v>
      </c>
      <c r="N1994" s="186">
        <v>0</v>
      </c>
      <c r="P1994" s="14">
        <v>36.003500000000003</v>
      </c>
      <c r="R1994" s="14">
        <v>48</v>
      </c>
      <c r="T1994" s="14">
        <v>2.3458000000000001</v>
      </c>
      <c r="V1994" s="17">
        <v>336294</v>
      </c>
      <c r="X1994" s="17">
        <v>332996</v>
      </c>
      <c r="Z1994" s="17">
        <v>332996</v>
      </c>
      <c r="AB1994" s="17">
        <v>0</v>
      </c>
      <c r="AD1994" s="17">
        <v>9249</v>
      </c>
      <c r="AF1994" s="17">
        <v>9249</v>
      </c>
      <c r="AH1994" s="17">
        <v>0</v>
      </c>
      <c r="AJ1994" s="17">
        <v>0</v>
      </c>
      <c r="AL1994" s="17">
        <v>0</v>
      </c>
      <c r="AN1994" s="17">
        <v>0</v>
      </c>
      <c r="AP1994" s="172">
        <v>0</v>
      </c>
      <c r="AR1994" s="17">
        <v>21696</v>
      </c>
      <c r="AT1994" s="17">
        <v>1041408</v>
      </c>
      <c r="AV1994" s="185">
        <v>48</v>
      </c>
      <c r="AW1994" s="1" t="s">
        <v>5655</v>
      </c>
      <c r="AX1994" s="1" t="str">
        <f t="shared" si="31"/>
        <v>No</v>
      </c>
    </row>
    <row r="1995" spans="1:50" x14ac:dyDescent="0.2">
      <c r="A1995" s="1" t="s">
        <v>5486</v>
      </c>
      <c r="B1995" s="1" t="s">
        <v>927</v>
      </c>
      <c r="C1995" s="1" t="s">
        <v>91</v>
      </c>
      <c r="D1995" s="174">
        <v>3069</v>
      </c>
      <c r="E1995" s="177" t="s">
        <v>5485</v>
      </c>
      <c r="F1995" s="1" t="s">
        <v>194</v>
      </c>
      <c r="G1995" s="1" t="s">
        <v>229</v>
      </c>
      <c r="H1995" s="17">
        <v>0</v>
      </c>
      <c r="I1995" s="12">
        <v>17</v>
      </c>
      <c r="J1995" s="1" t="s">
        <v>10</v>
      </c>
      <c r="K1995" s="1" t="s">
        <v>8</v>
      </c>
      <c r="L1995" s="4">
        <v>11</v>
      </c>
      <c r="N1995" s="186">
        <v>0</v>
      </c>
      <c r="P1995" s="14">
        <v>15.7439</v>
      </c>
      <c r="R1995" s="14">
        <v>0</v>
      </c>
      <c r="T1995" s="14">
        <v>3.2437</v>
      </c>
      <c r="V1995" s="17">
        <v>0</v>
      </c>
      <c r="X1995" s="17">
        <v>0</v>
      </c>
      <c r="Z1995" s="17">
        <v>278431</v>
      </c>
      <c r="AB1995" s="17">
        <v>0</v>
      </c>
      <c r="AD1995" s="17">
        <v>0</v>
      </c>
      <c r="AF1995" s="17">
        <v>17685</v>
      </c>
      <c r="AH1995" s="17">
        <v>0</v>
      </c>
      <c r="AJ1995" s="17">
        <v>0</v>
      </c>
      <c r="AL1995" s="17">
        <v>0</v>
      </c>
      <c r="AN1995" s="17">
        <v>0</v>
      </c>
      <c r="AP1995" s="172">
        <v>0</v>
      </c>
      <c r="AR1995" s="17">
        <v>57365</v>
      </c>
      <c r="AT1995" s="17">
        <v>0</v>
      </c>
      <c r="AV1995" s="185">
        <v>0</v>
      </c>
      <c r="AW1995" s="1" t="s">
        <v>5655</v>
      </c>
      <c r="AX1995" s="1" t="str">
        <f t="shared" si="31"/>
        <v>No</v>
      </c>
    </row>
    <row r="1996" spans="1:50" x14ac:dyDescent="0.2">
      <c r="A1996" s="1" t="s">
        <v>1894</v>
      </c>
      <c r="B1996" s="1" t="s">
        <v>1895</v>
      </c>
      <c r="C1996" s="1" t="s">
        <v>62</v>
      </c>
      <c r="D1996" s="174" t="s">
        <v>1896</v>
      </c>
      <c r="E1996" s="177" t="s">
        <v>1897</v>
      </c>
      <c r="F1996" s="1" t="s">
        <v>194</v>
      </c>
      <c r="G1996" s="1" t="s">
        <v>229</v>
      </c>
      <c r="H1996" s="17">
        <v>0</v>
      </c>
      <c r="I1996" s="12">
        <v>17</v>
      </c>
      <c r="J1996" s="1" t="s">
        <v>10</v>
      </c>
      <c r="K1996" s="1" t="s">
        <v>8</v>
      </c>
      <c r="L1996" s="4">
        <v>15</v>
      </c>
      <c r="N1996" s="186">
        <v>0</v>
      </c>
      <c r="P1996" s="14">
        <v>18.245000000000001</v>
      </c>
      <c r="R1996" s="14">
        <v>0</v>
      </c>
      <c r="T1996" s="14">
        <v>1.3422000000000001</v>
      </c>
      <c r="V1996" s="17">
        <v>0</v>
      </c>
      <c r="X1996" s="17">
        <v>0</v>
      </c>
      <c r="Z1996" s="17">
        <v>554138</v>
      </c>
      <c r="AB1996" s="17">
        <v>0</v>
      </c>
      <c r="AD1996" s="17">
        <v>0</v>
      </c>
      <c r="AF1996" s="17">
        <v>30372</v>
      </c>
      <c r="AH1996" s="17">
        <v>0</v>
      </c>
      <c r="AJ1996" s="17">
        <v>0</v>
      </c>
      <c r="AL1996" s="17">
        <v>0</v>
      </c>
      <c r="AN1996" s="17">
        <v>0</v>
      </c>
      <c r="AP1996" s="172">
        <v>0</v>
      </c>
      <c r="AR1996" s="17">
        <v>40764</v>
      </c>
      <c r="AT1996" s="17">
        <v>0</v>
      </c>
      <c r="AV1996" s="185">
        <v>0</v>
      </c>
      <c r="AW1996" s="1" t="s">
        <v>5655</v>
      </c>
      <c r="AX1996" s="1" t="str">
        <f t="shared" si="31"/>
        <v>No</v>
      </c>
    </row>
    <row r="1997" spans="1:50" x14ac:dyDescent="0.2">
      <c r="A1997" s="1" t="s">
        <v>255</v>
      </c>
      <c r="B1997" s="1" t="s">
        <v>256</v>
      </c>
      <c r="C1997" s="1" t="s">
        <v>59</v>
      </c>
      <c r="D1997" s="174">
        <v>7043</v>
      </c>
      <c r="E1997" s="177">
        <v>70043</v>
      </c>
      <c r="F1997" s="1" t="s">
        <v>194</v>
      </c>
      <c r="G1997" s="1" t="s">
        <v>5273</v>
      </c>
      <c r="H1997" s="17">
        <v>58533</v>
      </c>
      <c r="I1997" s="12">
        <v>17</v>
      </c>
      <c r="J1997" s="1" t="s">
        <v>11</v>
      </c>
      <c r="K1997" s="1" t="s">
        <v>8</v>
      </c>
      <c r="L1997" s="4">
        <v>9</v>
      </c>
      <c r="N1997" s="186">
        <v>0</v>
      </c>
      <c r="P1997" s="14">
        <v>17.1493</v>
      </c>
      <c r="R1997" s="14">
        <v>0</v>
      </c>
      <c r="T1997" s="14">
        <v>13.7913</v>
      </c>
      <c r="V1997" s="17">
        <v>0</v>
      </c>
      <c r="X1997" s="17">
        <v>0</v>
      </c>
      <c r="Z1997" s="17">
        <v>288040</v>
      </c>
      <c r="AB1997" s="17">
        <v>0</v>
      </c>
      <c r="AD1997" s="17">
        <v>0</v>
      </c>
      <c r="AF1997" s="17">
        <v>16796</v>
      </c>
      <c r="AH1997" s="17">
        <v>0</v>
      </c>
      <c r="AJ1997" s="17">
        <v>0</v>
      </c>
      <c r="AL1997" s="17">
        <v>0</v>
      </c>
      <c r="AN1997" s="17">
        <v>0</v>
      </c>
      <c r="AP1997" s="172">
        <v>0</v>
      </c>
      <c r="AR1997" s="17">
        <v>231638</v>
      </c>
      <c r="AT1997" s="17">
        <v>0</v>
      </c>
      <c r="AV1997" s="185">
        <v>0</v>
      </c>
      <c r="AW1997" s="1" t="s">
        <v>5655</v>
      </c>
      <c r="AX1997" s="1" t="str">
        <f t="shared" si="31"/>
        <v>No</v>
      </c>
    </row>
    <row r="1998" spans="1:50" x14ac:dyDescent="0.2">
      <c r="A1998" s="1" t="s">
        <v>6230</v>
      </c>
      <c r="B1998" s="1" t="s">
        <v>757</v>
      </c>
      <c r="C1998" s="1" t="s">
        <v>20</v>
      </c>
      <c r="D1998" s="174">
        <v>9050</v>
      </c>
      <c r="E1998" s="177">
        <v>90050</v>
      </c>
      <c r="F1998" s="1" t="s">
        <v>194</v>
      </c>
      <c r="G1998" s="1" t="s">
        <v>5273</v>
      </c>
      <c r="H1998" s="17">
        <v>125206</v>
      </c>
      <c r="I1998" s="12">
        <v>17</v>
      </c>
      <c r="J1998" s="1" t="s">
        <v>10</v>
      </c>
      <c r="K1998" s="1" t="s">
        <v>8</v>
      </c>
      <c r="L1998" s="4">
        <v>11</v>
      </c>
      <c r="N1998" s="186">
        <v>0</v>
      </c>
      <c r="P1998" s="14">
        <v>9.1790000000000003</v>
      </c>
      <c r="R1998" s="14">
        <v>0</v>
      </c>
      <c r="T1998" s="14">
        <v>2.4449999999999998</v>
      </c>
      <c r="V1998" s="17">
        <v>0</v>
      </c>
      <c r="X1998" s="17">
        <v>0</v>
      </c>
      <c r="Z1998" s="17">
        <v>162551</v>
      </c>
      <c r="AB1998" s="17">
        <v>0</v>
      </c>
      <c r="AD1998" s="17">
        <v>0</v>
      </c>
      <c r="AF1998" s="17">
        <v>17709</v>
      </c>
      <c r="AH1998" s="17">
        <v>0</v>
      </c>
      <c r="AJ1998" s="17">
        <v>0</v>
      </c>
      <c r="AL1998" s="17">
        <v>0</v>
      </c>
      <c r="AN1998" s="17">
        <v>0</v>
      </c>
      <c r="AP1998" s="172">
        <v>0</v>
      </c>
      <c r="AR1998" s="17">
        <v>43298</v>
      </c>
      <c r="AT1998" s="17">
        <v>0</v>
      </c>
      <c r="AV1998" s="185">
        <v>0</v>
      </c>
      <c r="AW1998" s="1" t="s">
        <v>5655</v>
      </c>
      <c r="AX1998" s="1" t="str">
        <f t="shared" si="31"/>
        <v>No</v>
      </c>
    </row>
    <row r="1999" spans="1:50" x14ac:dyDescent="0.2">
      <c r="A1999" s="1" t="s">
        <v>3321</v>
      </c>
      <c r="B1999" s="1" t="s">
        <v>1635</v>
      </c>
      <c r="C1999" s="1" t="s">
        <v>73</v>
      </c>
      <c r="D1999" s="174" t="s">
        <v>1636</v>
      </c>
      <c r="E1999" s="177" t="s">
        <v>1637</v>
      </c>
      <c r="F1999" s="1" t="s">
        <v>194</v>
      </c>
      <c r="G1999" s="1" t="s">
        <v>229</v>
      </c>
      <c r="H1999" s="17">
        <v>0</v>
      </c>
      <c r="I1999" s="12">
        <v>17</v>
      </c>
      <c r="J1999" s="1" t="s">
        <v>22</v>
      </c>
      <c r="K1999" s="1" t="s">
        <v>12</v>
      </c>
      <c r="L1999" s="4">
        <v>2</v>
      </c>
      <c r="N1999" s="186">
        <v>0</v>
      </c>
      <c r="P1999" s="14">
        <v>55.895299999999999</v>
      </c>
      <c r="R1999" s="14">
        <v>0</v>
      </c>
      <c r="T1999" s="14">
        <v>6.5162000000000004</v>
      </c>
      <c r="V1999" s="17">
        <v>0</v>
      </c>
      <c r="X1999" s="17">
        <v>0</v>
      </c>
      <c r="Z1999" s="17">
        <v>162320</v>
      </c>
      <c r="AB1999" s="17">
        <v>0</v>
      </c>
      <c r="AD1999" s="17">
        <v>0</v>
      </c>
      <c r="AF1999" s="17">
        <v>2904</v>
      </c>
      <c r="AH1999" s="17">
        <v>0</v>
      </c>
      <c r="AJ1999" s="17">
        <v>0</v>
      </c>
      <c r="AL1999" s="17">
        <v>0</v>
      </c>
      <c r="AN1999" s="17">
        <v>0</v>
      </c>
      <c r="AP1999" s="172">
        <v>0</v>
      </c>
      <c r="AR1999" s="17">
        <v>18923</v>
      </c>
      <c r="AT1999" s="17">
        <v>0</v>
      </c>
      <c r="AV1999" s="185">
        <v>0</v>
      </c>
      <c r="AW1999" s="1" t="s">
        <v>5655</v>
      </c>
      <c r="AX1999" s="1" t="str">
        <f t="shared" si="31"/>
        <v>No</v>
      </c>
    </row>
    <row r="2000" spans="1:50" x14ac:dyDescent="0.2">
      <c r="A2000" s="1" t="s">
        <v>1019</v>
      </c>
      <c r="B2000" s="1" t="s">
        <v>5637</v>
      </c>
      <c r="C2000" s="1" t="s">
        <v>64</v>
      </c>
      <c r="D2000" s="174" t="s">
        <v>1020</v>
      </c>
      <c r="E2000" s="177">
        <v>77063</v>
      </c>
      <c r="F2000" s="1" t="s">
        <v>138</v>
      </c>
      <c r="G2000" s="1" t="s">
        <v>5273</v>
      </c>
      <c r="H2000" s="17">
        <v>0</v>
      </c>
      <c r="I2000" s="12">
        <v>17</v>
      </c>
      <c r="J2000" s="1" t="s">
        <v>10</v>
      </c>
      <c r="K2000" s="1" t="s">
        <v>8</v>
      </c>
      <c r="L2000" s="4">
        <v>17</v>
      </c>
      <c r="N2000" s="186">
        <v>0</v>
      </c>
      <c r="P2000" s="14">
        <v>21.336600000000001</v>
      </c>
      <c r="R2000" s="14">
        <v>0</v>
      </c>
      <c r="T2000" s="14">
        <v>0.85880000000000001</v>
      </c>
      <c r="V2000" s="17">
        <v>0</v>
      </c>
      <c r="X2000" s="17">
        <v>0</v>
      </c>
      <c r="Z2000" s="17">
        <v>300355</v>
      </c>
      <c r="AB2000" s="17">
        <v>0</v>
      </c>
      <c r="AD2000" s="17">
        <v>0</v>
      </c>
      <c r="AF2000" s="17">
        <v>14077</v>
      </c>
      <c r="AH2000" s="17">
        <v>0</v>
      </c>
      <c r="AJ2000" s="17">
        <v>0</v>
      </c>
      <c r="AL2000" s="17">
        <v>0</v>
      </c>
      <c r="AN2000" s="17">
        <v>0</v>
      </c>
      <c r="AP2000" s="172">
        <v>0</v>
      </c>
      <c r="AR2000" s="17">
        <v>12089</v>
      </c>
      <c r="AT2000" s="17">
        <v>0</v>
      </c>
      <c r="AV2000" s="185">
        <v>0</v>
      </c>
      <c r="AW2000" s="1" t="s">
        <v>5655</v>
      </c>
      <c r="AX2000" s="1" t="str">
        <f t="shared" si="31"/>
        <v>No</v>
      </c>
    </row>
    <row r="2001" spans="1:50" x14ac:dyDescent="0.2">
      <c r="A2001" s="1" t="s">
        <v>1427</v>
      </c>
      <c r="B2001" s="1" t="s">
        <v>869</v>
      </c>
      <c r="C2001" s="1" t="s">
        <v>37</v>
      </c>
      <c r="D2001" s="174">
        <v>4232</v>
      </c>
      <c r="E2001" s="177">
        <v>40232</v>
      </c>
      <c r="F2001" s="1" t="s">
        <v>191</v>
      </c>
      <c r="G2001" s="1" t="s">
        <v>192</v>
      </c>
      <c r="H2001" s="17">
        <v>1510516</v>
      </c>
      <c r="I2001" s="12">
        <v>17</v>
      </c>
      <c r="J2001" s="1" t="s">
        <v>21</v>
      </c>
      <c r="K2001" s="1" t="s">
        <v>12</v>
      </c>
      <c r="L2001" s="4">
        <v>17</v>
      </c>
      <c r="N2001" s="186">
        <v>5</v>
      </c>
      <c r="P2001" s="14">
        <v>25.285399999999999</v>
      </c>
      <c r="R2001" s="14">
        <v>14.486000000000001</v>
      </c>
      <c r="T2001" s="14">
        <v>34.547699999999999</v>
      </c>
      <c r="V2001" s="17">
        <v>626943</v>
      </c>
      <c r="X2001" s="17">
        <v>640928</v>
      </c>
      <c r="Z2001" s="17">
        <v>608544</v>
      </c>
      <c r="AB2001" s="17">
        <v>32384</v>
      </c>
      <c r="AD2001" s="17">
        <v>25164</v>
      </c>
      <c r="AF2001" s="17">
        <v>24067</v>
      </c>
      <c r="AH2001" s="17">
        <v>1097</v>
      </c>
      <c r="AJ2001" s="17">
        <v>296432</v>
      </c>
      <c r="AL2001" s="17">
        <v>281561</v>
      </c>
      <c r="AN2001" s="17">
        <v>11639</v>
      </c>
      <c r="AP2001" s="172">
        <v>11136</v>
      </c>
      <c r="AR2001" s="17">
        <v>831460</v>
      </c>
      <c r="AT2001" s="17">
        <v>12044554</v>
      </c>
      <c r="AV2001" s="185">
        <v>63.54</v>
      </c>
      <c r="AW2001" s="1" t="s">
        <v>5655</v>
      </c>
      <c r="AX2001" s="1" t="str">
        <f t="shared" si="31"/>
        <v>No</v>
      </c>
    </row>
    <row r="2002" spans="1:50" x14ac:dyDescent="0.2">
      <c r="A2002" s="1" t="s">
        <v>5682</v>
      </c>
      <c r="B2002" s="1" t="s">
        <v>733</v>
      </c>
      <c r="C2002" s="1" t="s">
        <v>66</v>
      </c>
      <c r="D2002" s="174" t="s">
        <v>1560</v>
      </c>
      <c r="E2002" s="177" t="s">
        <v>1561</v>
      </c>
      <c r="F2002" s="1" t="s">
        <v>1252</v>
      </c>
      <c r="G2002" s="1" t="s">
        <v>229</v>
      </c>
      <c r="H2002" s="17">
        <v>0</v>
      </c>
      <c r="I2002" s="12">
        <v>16</v>
      </c>
      <c r="J2002" s="1" t="s">
        <v>10</v>
      </c>
      <c r="K2002" s="1" t="s">
        <v>12</v>
      </c>
      <c r="L2002" s="4">
        <v>16</v>
      </c>
      <c r="N2002" s="186">
        <v>0</v>
      </c>
      <c r="P2002" s="14">
        <v>27.0396</v>
      </c>
      <c r="R2002" s="14">
        <v>0</v>
      </c>
      <c r="T2002" s="14">
        <v>1.7318</v>
      </c>
      <c r="V2002" s="17">
        <v>0</v>
      </c>
      <c r="X2002" s="17">
        <v>0</v>
      </c>
      <c r="Z2002" s="17">
        <v>293298</v>
      </c>
      <c r="AB2002" s="17">
        <v>0</v>
      </c>
      <c r="AD2002" s="17">
        <v>0</v>
      </c>
      <c r="AF2002" s="17">
        <v>10847</v>
      </c>
      <c r="AH2002" s="17">
        <v>0</v>
      </c>
      <c r="AJ2002" s="17">
        <v>0</v>
      </c>
      <c r="AL2002" s="17">
        <v>0</v>
      </c>
      <c r="AN2002" s="17">
        <v>0</v>
      </c>
      <c r="AP2002" s="172">
        <v>0</v>
      </c>
      <c r="AR2002" s="17">
        <v>18785</v>
      </c>
      <c r="AT2002" s="17">
        <v>0</v>
      </c>
      <c r="AV2002" s="185">
        <v>0</v>
      </c>
      <c r="AW2002" s="1" t="s">
        <v>5655</v>
      </c>
      <c r="AX2002" s="1" t="str">
        <f t="shared" si="31"/>
        <v>No</v>
      </c>
    </row>
    <row r="2003" spans="1:50" x14ac:dyDescent="0.2">
      <c r="A2003" s="1" t="s">
        <v>5696</v>
      </c>
      <c r="B2003" s="1" t="s">
        <v>5697</v>
      </c>
      <c r="C2003" s="1" t="s">
        <v>20</v>
      </c>
      <c r="E2003" s="177">
        <v>90259</v>
      </c>
      <c r="F2003" s="1" t="s">
        <v>194</v>
      </c>
      <c r="G2003" s="1" t="s">
        <v>5273</v>
      </c>
      <c r="H2003" s="17">
        <v>12150996</v>
      </c>
      <c r="I2003" s="12">
        <v>16</v>
      </c>
      <c r="J2003" s="1" t="s">
        <v>11</v>
      </c>
      <c r="K2003" s="1" t="s">
        <v>12</v>
      </c>
      <c r="L2003" s="4">
        <v>6</v>
      </c>
      <c r="N2003" s="186">
        <v>0</v>
      </c>
      <c r="P2003" s="14">
        <v>13.2669</v>
      </c>
      <c r="R2003" s="14">
        <v>0</v>
      </c>
      <c r="T2003" s="14">
        <v>8.8780999999999999</v>
      </c>
      <c r="V2003" s="17">
        <v>0</v>
      </c>
      <c r="X2003" s="17">
        <v>0</v>
      </c>
      <c r="Z2003" s="17">
        <v>174367</v>
      </c>
      <c r="AB2003" s="17">
        <v>0</v>
      </c>
      <c r="AD2003" s="17">
        <v>0</v>
      </c>
      <c r="AF2003" s="17">
        <v>13143</v>
      </c>
      <c r="AH2003" s="17">
        <v>0</v>
      </c>
      <c r="AJ2003" s="17">
        <v>0</v>
      </c>
      <c r="AL2003" s="17">
        <v>0</v>
      </c>
      <c r="AN2003" s="17">
        <v>0</v>
      </c>
      <c r="AP2003" s="172">
        <v>0</v>
      </c>
      <c r="AR2003" s="17">
        <v>116685</v>
      </c>
      <c r="AT2003" s="17">
        <v>0</v>
      </c>
      <c r="AV2003" s="185">
        <v>0</v>
      </c>
      <c r="AW2003" s="1" t="s">
        <v>5655</v>
      </c>
      <c r="AX2003" s="1" t="str">
        <f t="shared" si="31"/>
        <v>No</v>
      </c>
    </row>
    <row r="2004" spans="1:50" x14ac:dyDescent="0.2">
      <c r="A2004" s="1" t="s">
        <v>2613</v>
      </c>
      <c r="B2004" s="1" t="s">
        <v>524</v>
      </c>
      <c r="C2004" s="1" t="s">
        <v>45</v>
      </c>
      <c r="D2004" s="174" t="s">
        <v>2614</v>
      </c>
      <c r="E2004" s="177" t="s">
        <v>2615</v>
      </c>
      <c r="F2004" s="1" t="s">
        <v>194</v>
      </c>
      <c r="G2004" s="1" t="s">
        <v>229</v>
      </c>
      <c r="H2004" s="17">
        <v>0</v>
      </c>
      <c r="I2004" s="12">
        <v>16</v>
      </c>
      <c r="J2004" s="1" t="s">
        <v>10</v>
      </c>
      <c r="K2004" s="1" t="s">
        <v>8</v>
      </c>
      <c r="L2004" s="4">
        <v>16</v>
      </c>
      <c r="N2004" s="186">
        <v>0</v>
      </c>
      <c r="P2004" s="14">
        <v>25.391300000000001</v>
      </c>
      <c r="R2004" s="14">
        <v>0</v>
      </c>
      <c r="T2004" s="14">
        <v>4.0575000000000001</v>
      </c>
      <c r="V2004" s="17">
        <v>0</v>
      </c>
      <c r="X2004" s="17">
        <v>0</v>
      </c>
      <c r="Z2004" s="17">
        <v>263384</v>
      </c>
      <c r="AB2004" s="17">
        <v>0</v>
      </c>
      <c r="AD2004" s="17">
        <v>0</v>
      </c>
      <c r="AF2004" s="17">
        <v>10373</v>
      </c>
      <c r="AH2004" s="17">
        <v>0</v>
      </c>
      <c r="AJ2004" s="17">
        <v>0</v>
      </c>
      <c r="AL2004" s="17">
        <v>0</v>
      </c>
      <c r="AN2004" s="17">
        <v>0</v>
      </c>
      <c r="AP2004" s="172">
        <v>0</v>
      </c>
      <c r="AR2004" s="17">
        <v>42088</v>
      </c>
      <c r="AT2004" s="17">
        <v>0</v>
      </c>
      <c r="AV2004" s="185">
        <v>0</v>
      </c>
      <c r="AW2004" s="1" t="s">
        <v>5655</v>
      </c>
      <c r="AX2004" s="1" t="str">
        <f t="shared" si="31"/>
        <v>No</v>
      </c>
    </row>
    <row r="2005" spans="1:50" x14ac:dyDescent="0.2">
      <c r="A2005" s="1" t="s">
        <v>6238</v>
      </c>
      <c r="B2005" s="1" t="s">
        <v>1147</v>
      </c>
      <c r="C2005" s="1" t="s">
        <v>50</v>
      </c>
      <c r="D2005" s="174">
        <v>4184</v>
      </c>
      <c r="E2005" s="177">
        <v>40184</v>
      </c>
      <c r="F2005" s="1" t="s">
        <v>242</v>
      </c>
      <c r="G2005" s="1" t="s">
        <v>5273</v>
      </c>
      <c r="H2005" s="17">
        <v>78306</v>
      </c>
      <c r="I2005" s="12">
        <v>16</v>
      </c>
      <c r="J2005" s="1" t="s">
        <v>10</v>
      </c>
      <c r="K2005" s="1" t="s">
        <v>8</v>
      </c>
      <c r="L2005" s="4">
        <v>9</v>
      </c>
      <c r="N2005" s="186">
        <v>0</v>
      </c>
      <c r="P2005" s="14">
        <v>10.1005</v>
      </c>
      <c r="R2005" s="14">
        <v>0</v>
      </c>
      <c r="T2005" s="14">
        <v>2.2014</v>
      </c>
      <c r="V2005" s="17">
        <v>0</v>
      </c>
      <c r="X2005" s="17">
        <v>0</v>
      </c>
      <c r="Z2005" s="17">
        <v>59320</v>
      </c>
      <c r="AB2005" s="17">
        <v>0</v>
      </c>
      <c r="AD2005" s="17">
        <v>0</v>
      </c>
      <c r="AF2005" s="17">
        <v>5873</v>
      </c>
      <c r="AH2005" s="17">
        <v>0</v>
      </c>
      <c r="AJ2005" s="17">
        <v>0</v>
      </c>
      <c r="AL2005" s="17">
        <v>0</v>
      </c>
      <c r="AN2005" s="17">
        <v>0</v>
      </c>
      <c r="AP2005" s="172">
        <v>0</v>
      </c>
      <c r="AR2005" s="17">
        <v>12929</v>
      </c>
      <c r="AT2005" s="17">
        <v>0</v>
      </c>
      <c r="AV2005" s="185">
        <v>0</v>
      </c>
      <c r="AW2005" s="1" t="s">
        <v>5655</v>
      </c>
      <c r="AX2005" s="1" t="str">
        <f t="shared" si="31"/>
        <v>No</v>
      </c>
    </row>
    <row r="2006" spans="1:50" x14ac:dyDescent="0.2">
      <c r="A2006" s="1" t="s">
        <v>1774</v>
      </c>
      <c r="B2006" s="1" t="s">
        <v>1775</v>
      </c>
      <c r="C2006" s="1" t="s">
        <v>53</v>
      </c>
      <c r="D2006" s="174" t="s">
        <v>1776</v>
      </c>
      <c r="E2006" s="177" t="s">
        <v>1777</v>
      </c>
      <c r="F2006" s="1" t="s">
        <v>194</v>
      </c>
      <c r="G2006" s="1" t="s">
        <v>229</v>
      </c>
      <c r="H2006" s="17">
        <v>0</v>
      </c>
      <c r="I2006" s="12">
        <v>16</v>
      </c>
      <c r="J2006" s="1" t="s">
        <v>11</v>
      </c>
      <c r="K2006" s="1" t="s">
        <v>8</v>
      </c>
      <c r="L2006" s="4">
        <v>5</v>
      </c>
      <c r="N2006" s="186">
        <v>0</v>
      </c>
      <c r="P2006" s="14">
        <v>12.325200000000001</v>
      </c>
      <c r="R2006" s="14">
        <v>0</v>
      </c>
      <c r="T2006" s="14">
        <v>0.8911</v>
      </c>
      <c r="V2006" s="17">
        <v>0</v>
      </c>
      <c r="X2006" s="17">
        <v>0</v>
      </c>
      <c r="Z2006" s="17">
        <v>215456</v>
      </c>
      <c r="AB2006" s="17">
        <v>0</v>
      </c>
      <c r="AD2006" s="17">
        <v>0</v>
      </c>
      <c r="AF2006" s="17">
        <v>17481</v>
      </c>
      <c r="AH2006" s="17">
        <v>0</v>
      </c>
      <c r="AJ2006" s="17">
        <v>0</v>
      </c>
      <c r="AL2006" s="17">
        <v>0</v>
      </c>
      <c r="AN2006" s="17">
        <v>0</v>
      </c>
      <c r="AP2006" s="172">
        <v>0</v>
      </c>
      <c r="AR2006" s="17">
        <v>15578</v>
      </c>
      <c r="AT2006" s="17">
        <v>0</v>
      </c>
      <c r="AV2006" s="185">
        <v>0</v>
      </c>
      <c r="AW2006" s="1" t="s">
        <v>5655</v>
      </c>
      <c r="AX2006" s="1" t="str">
        <f t="shared" si="31"/>
        <v>No</v>
      </c>
    </row>
    <row r="2007" spans="1:50" x14ac:dyDescent="0.2">
      <c r="A2007" s="1" t="s">
        <v>5420</v>
      </c>
      <c r="B2007" s="1" t="s">
        <v>5421</v>
      </c>
      <c r="C2007" s="1" t="s">
        <v>93</v>
      </c>
      <c r="D2007" s="174" t="s">
        <v>5422</v>
      </c>
      <c r="E2007" s="177" t="s">
        <v>5423</v>
      </c>
      <c r="F2007" s="1" t="s">
        <v>242</v>
      </c>
      <c r="G2007" s="1" t="s">
        <v>229</v>
      </c>
      <c r="H2007" s="17">
        <v>0</v>
      </c>
      <c r="I2007" s="12">
        <v>16</v>
      </c>
      <c r="J2007" s="1" t="s">
        <v>10</v>
      </c>
      <c r="K2007" s="1" t="s">
        <v>8</v>
      </c>
      <c r="L2007" s="4">
        <v>2</v>
      </c>
      <c r="N2007" s="186">
        <v>0</v>
      </c>
      <c r="P2007" s="14">
        <v>11.208500000000001</v>
      </c>
      <c r="R2007" s="14">
        <v>0</v>
      </c>
      <c r="T2007" s="14">
        <v>1.6004</v>
      </c>
      <c r="V2007" s="17">
        <v>0</v>
      </c>
      <c r="X2007" s="17">
        <v>0</v>
      </c>
      <c r="Z2007" s="17">
        <v>52086</v>
      </c>
      <c r="AB2007" s="17">
        <v>0</v>
      </c>
      <c r="AD2007" s="17">
        <v>0</v>
      </c>
      <c r="AF2007" s="17">
        <v>4647</v>
      </c>
      <c r="AH2007" s="17">
        <v>0</v>
      </c>
      <c r="AJ2007" s="17">
        <v>0</v>
      </c>
      <c r="AL2007" s="17">
        <v>0</v>
      </c>
      <c r="AN2007" s="17">
        <v>0</v>
      </c>
      <c r="AP2007" s="172">
        <v>0</v>
      </c>
      <c r="AR2007" s="17">
        <v>7437</v>
      </c>
      <c r="AT2007" s="17">
        <v>0</v>
      </c>
      <c r="AV2007" s="185">
        <v>0</v>
      </c>
      <c r="AW2007" s="1" t="s">
        <v>5655</v>
      </c>
      <c r="AX2007" s="1" t="str">
        <f t="shared" si="31"/>
        <v>No</v>
      </c>
    </row>
    <row r="2008" spans="1:50" x14ac:dyDescent="0.2">
      <c r="A2008" s="1" t="s">
        <v>152</v>
      </c>
      <c r="B2008" s="1" t="s">
        <v>1240</v>
      </c>
      <c r="C2008" s="1" t="s">
        <v>83</v>
      </c>
      <c r="D2008" s="174">
        <v>4201</v>
      </c>
      <c r="E2008" s="177">
        <v>40201</v>
      </c>
      <c r="F2008" s="1" t="s">
        <v>194</v>
      </c>
      <c r="G2008" s="1" t="s">
        <v>5273</v>
      </c>
      <c r="H2008" s="17">
        <v>2148346</v>
      </c>
      <c r="I2008" s="12">
        <v>16</v>
      </c>
      <c r="J2008" s="1" t="s">
        <v>10</v>
      </c>
      <c r="K2008" s="1" t="s">
        <v>8</v>
      </c>
      <c r="L2008" s="4">
        <v>2</v>
      </c>
      <c r="N2008" s="186">
        <v>0</v>
      </c>
      <c r="P2008" s="14">
        <v>17.137699999999999</v>
      </c>
      <c r="R2008" s="14">
        <v>0</v>
      </c>
      <c r="T2008" s="14">
        <v>1.8297000000000001</v>
      </c>
      <c r="V2008" s="17">
        <v>0</v>
      </c>
      <c r="X2008" s="17">
        <v>0</v>
      </c>
      <c r="Z2008" s="17">
        <v>14190</v>
      </c>
      <c r="AB2008" s="17">
        <v>0</v>
      </c>
      <c r="AD2008" s="17">
        <v>0</v>
      </c>
      <c r="AF2008" s="17">
        <v>828</v>
      </c>
      <c r="AH2008" s="17">
        <v>0</v>
      </c>
      <c r="AJ2008" s="17">
        <v>0</v>
      </c>
      <c r="AL2008" s="17">
        <v>0</v>
      </c>
      <c r="AN2008" s="17">
        <v>0</v>
      </c>
      <c r="AP2008" s="172">
        <v>0</v>
      </c>
      <c r="AR2008" s="17">
        <v>1515</v>
      </c>
      <c r="AT2008" s="17">
        <v>0</v>
      </c>
      <c r="AV2008" s="185">
        <v>0</v>
      </c>
      <c r="AW2008" s="1" t="s">
        <v>5655</v>
      </c>
      <c r="AX2008" s="1" t="str">
        <f t="shared" si="31"/>
        <v>No</v>
      </c>
    </row>
    <row r="2009" spans="1:50" x14ac:dyDescent="0.2">
      <c r="A2009" s="1" t="s">
        <v>976</v>
      </c>
      <c r="B2009" s="1" t="s">
        <v>977</v>
      </c>
      <c r="C2009" s="1" t="s">
        <v>20</v>
      </c>
      <c r="D2009" s="174">
        <v>9213</v>
      </c>
      <c r="E2009" s="177">
        <v>90213</v>
      </c>
      <c r="F2009" s="1" t="s">
        <v>194</v>
      </c>
      <c r="G2009" s="1" t="s">
        <v>192</v>
      </c>
      <c r="H2009" s="17">
        <v>64078</v>
      </c>
      <c r="I2009" s="12">
        <v>16</v>
      </c>
      <c r="J2009" s="1" t="s">
        <v>11</v>
      </c>
      <c r="K2009" s="1" t="s">
        <v>12</v>
      </c>
      <c r="L2009" s="4">
        <v>9</v>
      </c>
      <c r="N2009" s="186">
        <v>0</v>
      </c>
      <c r="P2009" s="14">
        <v>12.2448</v>
      </c>
      <c r="R2009" s="14">
        <v>2.76</v>
      </c>
      <c r="T2009" s="14">
        <v>16.8108</v>
      </c>
      <c r="V2009" s="17">
        <v>237436</v>
      </c>
      <c r="X2009" s="17">
        <v>246378</v>
      </c>
      <c r="Z2009" s="17">
        <v>235407</v>
      </c>
      <c r="AB2009" s="17">
        <v>10971</v>
      </c>
      <c r="AD2009" s="17">
        <v>20258</v>
      </c>
      <c r="AF2009" s="17">
        <v>19225</v>
      </c>
      <c r="AH2009" s="17">
        <v>1033</v>
      </c>
      <c r="AJ2009" s="17">
        <v>0</v>
      </c>
      <c r="AL2009" s="17">
        <v>0</v>
      </c>
      <c r="AN2009" s="17">
        <v>0</v>
      </c>
      <c r="AP2009" s="172">
        <v>0</v>
      </c>
      <c r="AR2009" s="17">
        <v>323188</v>
      </c>
      <c r="AT2009" s="17">
        <v>891999</v>
      </c>
      <c r="AV2009" s="185">
        <v>49.7</v>
      </c>
      <c r="AW2009" s="1" t="s">
        <v>5655</v>
      </c>
      <c r="AX2009" s="1" t="str">
        <f t="shared" si="31"/>
        <v>No</v>
      </c>
    </row>
    <row r="2010" spans="1:50" x14ac:dyDescent="0.2">
      <c r="A2010" s="1" t="s">
        <v>3879</v>
      </c>
      <c r="B2010" s="1" t="s">
        <v>3880</v>
      </c>
      <c r="C2010" s="1" t="s">
        <v>43</v>
      </c>
      <c r="D2010" s="174" t="s">
        <v>3881</v>
      </c>
      <c r="E2010" s="177" t="s">
        <v>3882</v>
      </c>
      <c r="F2010" s="1" t="s">
        <v>196</v>
      </c>
      <c r="G2010" s="1" t="s">
        <v>229</v>
      </c>
      <c r="H2010" s="17">
        <v>0</v>
      </c>
      <c r="I2010" s="12">
        <v>16</v>
      </c>
      <c r="J2010" s="1" t="s">
        <v>10</v>
      </c>
      <c r="K2010" s="1" t="s">
        <v>8</v>
      </c>
      <c r="L2010" s="4">
        <v>3</v>
      </c>
      <c r="N2010" s="186">
        <v>0</v>
      </c>
      <c r="P2010" s="14">
        <v>11.122299999999999</v>
      </c>
      <c r="R2010" s="14">
        <v>0</v>
      </c>
      <c r="T2010" s="14">
        <v>2.7793999999999999</v>
      </c>
      <c r="V2010" s="17">
        <v>0</v>
      </c>
      <c r="X2010" s="17">
        <v>0</v>
      </c>
      <c r="Z2010" s="17">
        <v>44578</v>
      </c>
      <c r="AB2010" s="17">
        <v>0</v>
      </c>
      <c r="AD2010" s="17">
        <v>0</v>
      </c>
      <c r="AF2010" s="17">
        <v>4008</v>
      </c>
      <c r="AH2010" s="17">
        <v>0</v>
      </c>
      <c r="AJ2010" s="17">
        <v>0</v>
      </c>
      <c r="AL2010" s="17">
        <v>0</v>
      </c>
      <c r="AN2010" s="17">
        <v>0</v>
      </c>
      <c r="AP2010" s="172">
        <v>0</v>
      </c>
      <c r="AR2010" s="17">
        <v>11140</v>
      </c>
      <c r="AT2010" s="17">
        <v>0</v>
      </c>
      <c r="AV2010" s="185">
        <v>0</v>
      </c>
      <c r="AW2010" s="1" t="s">
        <v>5655</v>
      </c>
      <c r="AX2010" s="1" t="str">
        <f t="shared" si="31"/>
        <v>No</v>
      </c>
    </row>
    <row r="2011" spans="1:50" x14ac:dyDescent="0.2">
      <c r="A2011" s="1" t="s">
        <v>3127</v>
      </c>
      <c r="B2011" s="1" t="s">
        <v>3128</v>
      </c>
      <c r="C2011" s="1" t="s">
        <v>77</v>
      </c>
      <c r="D2011" s="174" t="s">
        <v>3129</v>
      </c>
      <c r="E2011" s="177" t="s">
        <v>3130</v>
      </c>
      <c r="F2011" s="1" t="s">
        <v>242</v>
      </c>
      <c r="G2011" s="1" t="s">
        <v>229</v>
      </c>
      <c r="H2011" s="17">
        <v>0</v>
      </c>
      <c r="I2011" s="12">
        <v>16</v>
      </c>
      <c r="J2011" s="1" t="s">
        <v>11</v>
      </c>
      <c r="K2011" s="1" t="s">
        <v>8</v>
      </c>
      <c r="L2011" s="4">
        <v>2</v>
      </c>
      <c r="N2011" s="186">
        <v>0</v>
      </c>
      <c r="P2011" s="14">
        <v>3.0005000000000002</v>
      </c>
      <c r="R2011" s="14">
        <v>0</v>
      </c>
      <c r="T2011" s="14">
        <v>0.67530000000000001</v>
      </c>
      <c r="V2011" s="17">
        <v>0</v>
      </c>
      <c r="X2011" s="17">
        <v>0</v>
      </c>
      <c r="Z2011" s="17">
        <v>5674</v>
      </c>
      <c r="AB2011" s="17">
        <v>0</v>
      </c>
      <c r="AD2011" s="17">
        <v>0</v>
      </c>
      <c r="AF2011" s="17">
        <v>1891</v>
      </c>
      <c r="AH2011" s="17">
        <v>0</v>
      </c>
      <c r="AJ2011" s="17">
        <v>0</v>
      </c>
      <c r="AL2011" s="17">
        <v>0</v>
      </c>
      <c r="AN2011" s="17">
        <v>0</v>
      </c>
      <c r="AP2011" s="172">
        <v>0</v>
      </c>
      <c r="AR2011" s="17">
        <v>1277</v>
      </c>
      <c r="AT2011" s="17">
        <v>0</v>
      </c>
      <c r="AV2011" s="185">
        <v>0</v>
      </c>
      <c r="AW2011" s="1" t="s">
        <v>5655</v>
      </c>
      <c r="AX2011" s="1" t="str">
        <f t="shared" si="31"/>
        <v>No</v>
      </c>
    </row>
    <row r="2012" spans="1:50" x14ac:dyDescent="0.2">
      <c r="A2012" s="1" t="s">
        <v>3383</v>
      </c>
      <c r="B2012" s="1" t="s">
        <v>3384</v>
      </c>
      <c r="C2012" s="1" t="s">
        <v>55</v>
      </c>
      <c r="D2012" s="174" t="s">
        <v>3385</v>
      </c>
      <c r="E2012" s="177" t="s">
        <v>3386</v>
      </c>
      <c r="F2012" s="1" t="s">
        <v>196</v>
      </c>
      <c r="G2012" s="1" t="s">
        <v>229</v>
      </c>
      <c r="H2012" s="17">
        <v>0</v>
      </c>
      <c r="I2012" s="12">
        <v>16</v>
      </c>
      <c r="J2012" s="1" t="s">
        <v>10</v>
      </c>
      <c r="K2012" s="1" t="s">
        <v>8</v>
      </c>
      <c r="L2012" s="4">
        <v>16</v>
      </c>
      <c r="N2012" s="186">
        <v>0</v>
      </c>
      <c r="P2012" s="14">
        <v>17.133299999999998</v>
      </c>
      <c r="R2012" s="14">
        <v>0</v>
      </c>
      <c r="T2012" s="14">
        <v>3.6025</v>
      </c>
      <c r="V2012" s="17">
        <v>0</v>
      </c>
      <c r="X2012" s="17">
        <v>0</v>
      </c>
      <c r="Z2012" s="17">
        <v>434895</v>
      </c>
      <c r="AB2012" s="17">
        <v>0</v>
      </c>
      <c r="AD2012" s="17">
        <v>0</v>
      </c>
      <c r="AF2012" s="17">
        <v>25383</v>
      </c>
      <c r="AH2012" s="17">
        <v>0</v>
      </c>
      <c r="AJ2012" s="17">
        <v>0</v>
      </c>
      <c r="AL2012" s="17">
        <v>0</v>
      </c>
      <c r="AN2012" s="17">
        <v>0</v>
      </c>
      <c r="AP2012" s="172">
        <v>0</v>
      </c>
      <c r="AR2012" s="17">
        <v>91442</v>
      </c>
      <c r="AT2012" s="17">
        <v>0</v>
      </c>
      <c r="AV2012" s="185">
        <v>0</v>
      </c>
      <c r="AW2012" s="1" t="s">
        <v>5655</v>
      </c>
      <c r="AX2012" s="1" t="str">
        <f t="shared" si="31"/>
        <v>No</v>
      </c>
    </row>
    <row r="2013" spans="1:50" x14ac:dyDescent="0.2">
      <c r="A2013" s="1" t="s">
        <v>5691</v>
      </c>
      <c r="B2013" s="1" t="s">
        <v>913</v>
      </c>
      <c r="C2013" s="1" t="s">
        <v>46</v>
      </c>
      <c r="D2013" s="174" t="s">
        <v>2637</v>
      </c>
      <c r="E2013" s="177" t="s">
        <v>2638</v>
      </c>
      <c r="F2013" s="1" t="s">
        <v>242</v>
      </c>
      <c r="G2013" s="1" t="s">
        <v>229</v>
      </c>
      <c r="H2013" s="17">
        <v>0</v>
      </c>
      <c r="I2013" s="12">
        <v>16</v>
      </c>
      <c r="J2013" s="1" t="s">
        <v>10</v>
      </c>
      <c r="K2013" s="1" t="s">
        <v>8</v>
      </c>
      <c r="L2013" s="4">
        <v>16</v>
      </c>
      <c r="N2013" s="186">
        <v>0</v>
      </c>
      <c r="P2013" s="14">
        <v>13.0031</v>
      </c>
      <c r="R2013" s="14">
        <v>0</v>
      </c>
      <c r="T2013" s="14">
        <v>1.3290999999999999</v>
      </c>
      <c r="V2013" s="17">
        <v>0</v>
      </c>
      <c r="X2013" s="17">
        <v>0</v>
      </c>
      <c r="Z2013" s="17">
        <v>247827</v>
      </c>
      <c r="AB2013" s="17">
        <v>0</v>
      </c>
      <c r="AD2013" s="17">
        <v>0</v>
      </c>
      <c r="AF2013" s="17">
        <v>19059</v>
      </c>
      <c r="AH2013" s="17">
        <v>0</v>
      </c>
      <c r="AJ2013" s="17">
        <v>0</v>
      </c>
      <c r="AL2013" s="17">
        <v>0</v>
      </c>
      <c r="AN2013" s="17">
        <v>0</v>
      </c>
      <c r="AP2013" s="172">
        <v>0</v>
      </c>
      <c r="AR2013" s="17">
        <v>25332</v>
      </c>
      <c r="AT2013" s="17">
        <v>0</v>
      </c>
      <c r="AV2013" s="185">
        <v>0</v>
      </c>
      <c r="AW2013" s="1" t="s">
        <v>5655</v>
      </c>
      <c r="AX2013" s="1" t="str">
        <f t="shared" si="31"/>
        <v>No</v>
      </c>
    </row>
    <row r="2014" spans="1:50" x14ac:dyDescent="0.2">
      <c r="A2014" s="1" t="s">
        <v>6241</v>
      </c>
      <c r="B2014" s="1" t="s">
        <v>399</v>
      </c>
      <c r="C2014" s="1" t="s">
        <v>20</v>
      </c>
      <c r="D2014" s="174">
        <v>9175</v>
      </c>
      <c r="E2014" s="177">
        <v>90175</v>
      </c>
      <c r="F2014" s="1" t="s">
        <v>194</v>
      </c>
      <c r="G2014" s="1" t="s">
        <v>5273</v>
      </c>
      <c r="H2014" s="17">
        <v>68738</v>
      </c>
      <c r="I2014" s="12">
        <v>16</v>
      </c>
      <c r="J2014" s="1" t="s">
        <v>10</v>
      </c>
      <c r="K2014" s="1" t="s">
        <v>12</v>
      </c>
      <c r="L2014" s="4">
        <v>8</v>
      </c>
      <c r="N2014" s="186">
        <v>0</v>
      </c>
      <c r="P2014" s="14">
        <v>9.2588000000000008</v>
      </c>
      <c r="R2014" s="14">
        <v>0</v>
      </c>
      <c r="T2014" s="14">
        <v>2.6553</v>
      </c>
      <c r="V2014" s="17">
        <v>0</v>
      </c>
      <c r="X2014" s="17">
        <v>0</v>
      </c>
      <c r="Z2014" s="17">
        <v>108661</v>
      </c>
      <c r="AB2014" s="17">
        <v>0</v>
      </c>
      <c r="AD2014" s="17">
        <v>0</v>
      </c>
      <c r="AF2014" s="17">
        <v>11736</v>
      </c>
      <c r="AH2014" s="17">
        <v>0</v>
      </c>
      <c r="AJ2014" s="17">
        <v>0</v>
      </c>
      <c r="AL2014" s="17">
        <v>0</v>
      </c>
      <c r="AN2014" s="17">
        <v>0</v>
      </c>
      <c r="AP2014" s="172">
        <v>0</v>
      </c>
      <c r="AR2014" s="17">
        <v>31163</v>
      </c>
      <c r="AT2014" s="17">
        <v>0</v>
      </c>
      <c r="AV2014" s="185">
        <v>0</v>
      </c>
      <c r="AW2014" s="1" t="s">
        <v>5655</v>
      </c>
      <c r="AX2014" s="1" t="str">
        <f t="shared" si="31"/>
        <v>No</v>
      </c>
    </row>
    <row r="2015" spans="1:50" x14ac:dyDescent="0.2">
      <c r="A2015" s="1" t="s">
        <v>1214</v>
      </c>
      <c r="B2015" s="1" t="s">
        <v>1215</v>
      </c>
      <c r="C2015" s="1" t="s">
        <v>83</v>
      </c>
      <c r="D2015" s="174">
        <v>4194</v>
      </c>
      <c r="E2015" s="177">
        <v>40194</v>
      </c>
      <c r="F2015" s="1" t="s">
        <v>194</v>
      </c>
      <c r="G2015" s="1" t="s">
        <v>5273</v>
      </c>
      <c r="H2015" s="17">
        <v>109572</v>
      </c>
      <c r="I2015" s="12">
        <v>16</v>
      </c>
      <c r="J2015" s="1" t="s">
        <v>10</v>
      </c>
      <c r="K2015" s="1" t="s">
        <v>8</v>
      </c>
      <c r="L2015" s="4">
        <v>3</v>
      </c>
      <c r="N2015" s="186">
        <v>0</v>
      </c>
      <c r="P2015" s="14">
        <v>6.2656999999999998</v>
      </c>
      <c r="R2015" s="14">
        <v>0</v>
      </c>
      <c r="T2015" s="14">
        <v>0.20810000000000001</v>
      </c>
      <c r="V2015" s="17">
        <v>0</v>
      </c>
      <c r="X2015" s="17">
        <v>0</v>
      </c>
      <c r="Z2015" s="17">
        <v>28421</v>
      </c>
      <c r="AB2015" s="17">
        <v>0</v>
      </c>
      <c r="AD2015" s="17">
        <v>0</v>
      </c>
      <c r="AF2015" s="17">
        <v>4536</v>
      </c>
      <c r="AH2015" s="17">
        <v>0</v>
      </c>
      <c r="AJ2015" s="17">
        <v>0</v>
      </c>
      <c r="AL2015" s="17">
        <v>0</v>
      </c>
      <c r="AN2015" s="17">
        <v>0</v>
      </c>
      <c r="AP2015" s="172">
        <v>0</v>
      </c>
      <c r="AR2015" s="17">
        <v>944</v>
      </c>
      <c r="AT2015" s="17">
        <v>0</v>
      </c>
      <c r="AV2015" s="185">
        <v>0</v>
      </c>
      <c r="AW2015" s="1" t="s">
        <v>5655</v>
      </c>
      <c r="AX2015" s="1" t="str">
        <f t="shared" si="31"/>
        <v>No</v>
      </c>
    </row>
    <row r="2016" spans="1:50" x14ac:dyDescent="0.2">
      <c r="A2016" s="1" t="s">
        <v>6242</v>
      </c>
      <c r="B2016" s="1" t="s">
        <v>406</v>
      </c>
      <c r="C2016" s="1" t="s">
        <v>51</v>
      </c>
      <c r="D2016" s="174">
        <v>6026</v>
      </c>
      <c r="E2016" s="177">
        <v>60026</v>
      </c>
      <c r="F2016" s="1" t="s">
        <v>194</v>
      </c>
      <c r="G2016" s="1" t="s">
        <v>5273</v>
      </c>
      <c r="H2016" s="17">
        <v>116533</v>
      </c>
      <c r="I2016" s="12">
        <v>16</v>
      </c>
      <c r="J2016" s="1" t="s">
        <v>10</v>
      </c>
      <c r="K2016" s="1" t="s">
        <v>8</v>
      </c>
      <c r="L2016" s="4">
        <v>3</v>
      </c>
      <c r="N2016" s="186">
        <v>0</v>
      </c>
      <c r="P2016" s="14">
        <v>10.6564</v>
      </c>
      <c r="R2016" s="14">
        <v>0</v>
      </c>
      <c r="T2016" s="14">
        <v>1.5852999999999999</v>
      </c>
      <c r="V2016" s="17">
        <v>0</v>
      </c>
      <c r="X2016" s="17">
        <v>0</v>
      </c>
      <c r="Z2016" s="17">
        <v>58898</v>
      </c>
      <c r="AB2016" s="17">
        <v>0</v>
      </c>
      <c r="AD2016" s="17">
        <v>0</v>
      </c>
      <c r="AF2016" s="17">
        <v>5527</v>
      </c>
      <c r="AH2016" s="17">
        <v>0</v>
      </c>
      <c r="AJ2016" s="17">
        <v>0</v>
      </c>
      <c r="AL2016" s="17">
        <v>0</v>
      </c>
      <c r="AN2016" s="17">
        <v>0</v>
      </c>
      <c r="AP2016" s="172">
        <v>0</v>
      </c>
      <c r="AR2016" s="17">
        <v>8762</v>
      </c>
      <c r="AT2016" s="17">
        <v>0</v>
      </c>
      <c r="AV2016" s="185">
        <v>0</v>
      </c>
      <c r="AW2016" s="1" t="s">
        <v>5655</v>
      </c>
      <c r="AX2016" s="1" t="str">
        <f t="shared" si="31"/>
        <v>No</v>
      </c>
    </row>
    <row r="2017" spans="1:50" x14ac:dyDescent="0.2">
      <c r="A2017" s="1" t="s">
        <v>6239</v>
      </c>
      <c r="B2017" s="1" t="s">
        <v>370</v>
      </c>
      <c r="C2017" s="1" t="s">
        <v>52</v>
      </c>
      <c r="E2017" s="177">
        <v>11160</v>
      </c>
      <c r="F2017" s="1" t="s">
        <v>208</v>
      </c>
      <c r="G2017" s="1" t="s">
        <v>5273</v>
      </c>
      <c r="H2017" s="17">
        <v>4181019</v>
      </c>
      <c r="I2017" s="12">
        <v>16</v>
      </c>
      <c r="J2017" s="1" t="s">
        <v>22</v>
      </c>
      <c r="K2017" s="1" t="s">
        <v>8</v>
      </c>
      <c r="L2017" s="4">
        <v>16</v>
      </c>
      <c r="N2017" s="186">
        <v>0</v>
      </c>
      <c r="P2017" s="14">
        <v>45.795299999999997</v>
      </c>
      <c r="R2017" s="14">
        <v>0</v>
      </c>
      <c r="T2017" s="14">
        <v>10.7019</v>
      </c>
      <c r="V2017" s="17">
        <v>0</v>
      </c>
      <c r="X2017" s="17">
        <v>0</v>
      </c>
      <c r="Z2017" s="17">
        <v>990323</v>
      </c>
      <c r="AB2017" s="17">
        <v>0</v>
      </c>
      <c r="AD2017" s="17">
        <v>0</v>
      </c>
      <c r="AF2017" s="17">
        <v>21625</v>
      </c>
      <c r="AH2017" s="17">
        <v>0</v>
      </c>
      <c r="AJ2017" s="17">
        <v>0</v>
      </c>
      <c r="AL2017" s="17">
        <v>0</v>
      </c>
      <c r="AN2017" s="17">
        <v>0</v>
      </c>
      <c r="AP2017" s="172">
        <v>0</v>
      </c>
      <c r="AR2017" s="17">
        <v>231428</v>
      </c>
      <c r="AT2017" s="17">
        <v>0</v>
      </c>
      <c r="AV2017" s="185">
        <v>0</v>
      </c>
      <c r="AW2017" s="1" t="s">
        <v>5655</v>
      </c>
      <c r="AX2017" s="1" t="str">
        <f t="shared" si="31"/>
        <v>No</v>
      </c>
    </row>
    <row r="2018" spans="1:50" x14ac:dyDescent="0.2">
      <c r="A2018" s="1" t="s">
        <v>2716</v>
      </c>
      <c r="B2018" s="1" t="s">
        <v>2717</v>
      </c>
      <c r="C2018" s="1" t="s">
        <v>45</v>
      </c>
      <c r="D2018" s="174" t="s">
        <v>2718</v>
      </c>
      <c r="E2018" s="177" t="s">
        <v>2719</v>
      </c>
      <c r="F2018" s="1" t="s">
        <v>194</v>
      </c>
      <c r="G2018" s="1" t="s">
        <v>229</v>
      </c>
      <c r="H2018" s="17">
        <v>0</v>
      </c>
      <c r="I2018" s="12">
        <v>16</v>
      </c>
      <c r="J2018" s="1" t="s">
        <v>11</v>
      </c>
      <c r="K2018" s="1" t="s">
        <v>8</v>
      </c>
      <c r="L2018" s="4">
        <v>8</v>
      </c>
      <c r="N2018" s="186">
        <v>0</v>
      </c>
      <c r="P2018" s="14">
        <v>12.7935</v>
      </c>
      <c r="R2018" s="14">
        <v>0</v>
      </c>
      <c r="T2018" s="14">
        <v>9.9108000000000001</v>
      </c>
      <c r="V2018" s="17">
        <v>0</v>
      </c>
      <c r="X2018" s="17">
        <v>0</v>
      </c>
      <c r="Z2018" s="17">
        <v>382422</v>
      </c>
      <c r="AB2018" s="17">
        <v>0</v>
      </c>
      <c r="AD2018" s="17">
        <v>0</v>
      </c>
      <c r="AF2018" s="17">
        <v>29892</v>
      </c>
      <c r="AH2018" s="17">
        <v>0</v>
      </c>
      <c r="AJ2018" s="17">
        <v>0</v>
      </c>
      <c r="AL2018" s="17">
        <v>0</v>
      </c>
      <c r="AN2018" s="17">
        <v>0</v>
      </c>
      <c r="AP2018" s="172">
        <v>0</v>
      </c>
      <c r="AR2018" s="17">
        <v>296255</v>
      </c>
      <c r="AT2018" s="17">
        <v>0</v>
      </c>
      <c r="AV2018" s="185">
        <v>0</v>
      </c>
      <c r="AW2018" s="1" t="s">
        <v>5655</v>
      </c>
      <c r="AX2018" s="1" t="str">
        <f t="shared" si="31"/>
        <v>No</v>
      </c>
    </row>
    <row r="2019" spans="1:50" x14ac:dyDescent="0.2">
      <c r="A2019" s="1" t="s">
        <v>3780</v>
      </c>
      <c r="B2019" s="1" t="s">
        <v>3781</v>
      </c>
      <c r="C2019" s="1" t="s">
        <v>64</v>
      </c>
      <c r="D2019" s="174" t="s">
        <v>3782</v>
      </c>
      <c r="E2019" s="177" t="s">
        <v>3783</v>
      </c>
      <c r="F2019" s="1" t="s">
        <v>242</v>
      </c>
      <c r="G2019" s="1" t="s">
        <v>229</v>
      </c>
      <c r="H2019" s="17">
        <v>0</v>
      </c>
      <c r="I2019" s="12">
        <v>16</v>
      </c>
      <c r="J2019" s="1" t="s">
        <v>10</v>
      </c>
      <c r="K2019" s="1" t="s">
        <v>8</v>
      </c>
      <c r="L2019" s="4">
        <v>16</v>
      </c>
      <c r="N2019" s="186">
        <v>0</v>
      </c>
      <c r="P2019" s="14">
        <v>10.7988</v>
      </c>
      <c r="R2019" s="14">
        <v>0</v>
      </c>
      <c r="T2019" s="14">
        <v>3.4571999999999998</v>
      </c>
      <c r="V2019" s="17">
        <v>0</v>
      </c>
      <c r="X2019" s="17">
        <v>0</v>
      </c>
      <c r="Z2019" s="17">
        <v>170708</v>
      </c>
      <c r="AB2019" s="17">
        <v>0</v>
      </c>
      <c r="AD2019" s="17">
        <v>0</v>
      </c>
      <c r="AF2019" s="17">
        <v>15808</v>
      </c>
      <c r="AH2019" s="17">
        <v>0</v>
      </c>
      <c r="AJ2019" s="17">
        <v>0</v>
      </c>
      <c r="AL2019" s="17">
        <v>0</v>
      </c>
      <c r="AN2019" s="17">
        <v>0</v>
      </c>
      <c r="AP2019" s="172">
        <v>0</v>
      </c>
      <c r="AR2019" s="17">
        <v>54651</v>
      </c>
      <c r="AT2019" s="17">
        <v>0</v>
      </c>
      <c r="AV2019" s="185">
        <v>0</v>
      </c>
      <c r="AW2019" s="1" t="s">
        <v>5655</v>
      </c>
      <c r="AX2019" s="1" t="str">
        <f t="shared" si="31"/>
        <v>No</v>
      </c>
    </row>
    <row r="2020" spans="1:50" x14ac:dyDescent="0.2">
      <c r="A2020" s="1" t="s">
        <v>1871</v>
      </c>
      <c r="B2020" s="1" t="s">
        <v>1872</v>
      </c>
      <c r="C2020" s="1" t="s">
        <v>62</v>
      </c>
      <c r="D2020" s="174" t="s">
        <v>1873</v>
      </c>
      <c r="E2020" s="177" t="s">
        <v>1874</v>
      </c>
      <c r="F2020" s="1" t="s">
        <v>194</v>
      </c>
      <c r="G2020" s="1" t="s">
        <v>229</v>
      </c>
      <c r="H2020" s="17">
        <v>0</v>
      </c>
      <c r="I2020" s="12">
        <v>16</v>
      </c>
      <c r="J2020" s="1" t="s">
        <v>10</v>
      </c>
      <c r="K2020" s="1" t="s">
        <v>8</v>
      </c>
      <c r="L2020" s="4">
        <v>16</v>
      </c>
      <c r="N2020" s="186">
        <v>0</v>
      </c>
      <c r="P2020" s="14">
        <v>22.313099999999999</v>
      </c>
      <c r="R2020" s="14">
        <v>0</v>
      </c>
      <c r="T2020" s="14">
        <v>1.5236000000000001</v>
      </c>
      <c r="V2020" s="17">
        <v>0</v>
      </c>
      <c r="X2020" s="17">
        <v>0</v>
      </c>
      <c r="Z2020" s="17">
        <v>764447</v>
      </c>
      <c r="AB2020" s="17">
        <v>0</v>
      </c>
      <c r="AD2020" s="17">
        <v>0</v>
      </c>
      <c r="AF2020" s="17">
        <v>34260</v>
      </c>
      <c r="AH2020" s="17">
        <v>0</v>
      </c>
      <c r="AJ2020" s="17">
        <v>0</v>
      </c>
      <c r="AL2020" s="17">
        <v>0</v>
      </c>
      <c r="AN2020" s="17">
        <v>0</v>
      </c>
      <c r="AP2020" s="172">
        <v>0</v>
      </c>
      <c r="AR2020" s="17">
        <v>52198</v>
      </c>
      <c r="AT2020" s="17">
        <v>0</v>
      </c>
      <c r="AV2020" s="185">
        <v>0</v>
      </c>
      <c r="AW2020" s="1" t="s">
        <v>5655</v>
      </c>
      <c r="AX2020" s="1" t="str">
        <f t="shared" si="31"/>
        <v>No</v>
      </c>
    </row>
    <row r="2021" spans="1:50" x14ac:dyDescent="0.2">
      <c r="A2021" s="1" t="s">
        <v>2478</v>
      </c>
      <c r="B2021" s="1" t="s">
        <v>869</v>
      </c>
      <c r="C2021" s="1" t="s">
        <v>62</v>
      </c>
      <c r="D2021" s="174" t="s">
        <v>2479</v>
      </c>
      <c r="E2021" s="177" t="s">
        <v>2480</v>
      </c>
      <c r="F2021" s="1" t="s">
        <v>194</v>
      </c>
      <c r="G2021" s="1" t="s">
        <v>229</v>
      </c>
      <c r="H2021" s="17">
        <v>0</v>
      </c>
      <c r="I2021" s="12">
        <v>16</v>
      </c>
      <c r="J2021" s="1" t="s">
        <v>10</v>
      </c>
      <c r="K2021" s="1" t="s">
        <v>8</v>
      </c>
      <c r="L2021" s="4">
        <v>16</v>
      </c>
      <c r="N2021" s="186">
        <v>0</v>
      </c>
      <c r="P2021" s="14">
        <v>16.4756</v>
      </c>
      <c r="R2021" s="14">
        <v>0</v>
      </c>
      <c r="T2021" s="14">
        <v>2.2871000000000001</v>
      </c>
      <c r="V2021" s="17">
        <v>0</v>
      </c>
      <c r="X2021" s="17">
        <v>0</v>
      </c>
      <c r="Z2021" s="17">
        <v>457940</v>
      </c>
      <c r="AB2021" s="17">
        <v>0</v>
      </c>
      <c r="AD2021" s="17">
        <v>0</v>
      </c>
      <c r="AF2021" s="17">
        <v>27795</v>
      </c>
      <c r="AH2021" s="17">
        <v>0</v>
      </c>
      <c r="AJ2021" s="17">
        <v>0</v>
      </c>
      <c r="AL2021" s="17">
        <v>0</v>
      </c>
      <c r="AN2021" s="17">
        <v>0</v>
      </c>
      <c r="AP2021" s="172">
        <v>0</v>
      </c>
      <c r="AR2021" s="17">
        <v>63569</v>
      </c>
      <c r="AT2021" s="17">
        <v>0</v>
      </c>
      <c r="AV2021" s="185">
        <v>0</v>
      </c>
      <c r="AW2021" s="1" t="s">
        <v>5655</v>
      </c>
      <c r="AX2021" s="1" t="str">
        <f t="shared" si="31"/>
        <v>No</v>
      </c>
    </row>
    <row r="2022" spans="1:50" x14ac:dyDescent="0.2">
      <c r="A2022" s="1" t="s">
        <v>2974</v>
      </c>
      <c r="B2022" s="1" t="s">
        <v>2975</v>
      </c>
      <c r="C2022" s="1" t="s">
        <v>55</v>
      </c>
      <c r="D2022" s="174" t="s">
        <v>2976</v>
      </c>
      <c r="E2022" s="177" t="s">
        <v>2977</v>
      </c>
      <c r="F2022" s="1" t="s">
        <v>194</v>
      </c>
      <c r="G2022" s="1" t="s">
        <v>229</v>
      </c>
      <c r="H2022" s="17">
        <v>0</v>
      </c>
      <c r="I2022" s="12">
        <v>16</v>
      </c>
      <c r="J2022" s="1" t="s">
        <v>11</v>
      </c>
      <c r="K2022" s="1" t="s">
        <v>8</v>
      </c>
      <c r="L2022" s="4">
        <v>1</v>
      </c>
      <c r="N2022" s="186">
        <v>0</v>
      </c>
      <c r="P2022" s="14">
        <v>11.3889</v>
      </c>
      <c r="R2022" s="14">
        <v>0</v>
      </c>
      <c r="T2022" s="14">
        <v>23.1111</v>
      </c>
      <c r="V2022" s="17">
        <v>0</v>
      </c>
      <c r="X2022" s="17">
        <v>0</v>
      </c>
      <c r="Z2022" s="17">
        <v>820</v>
      </c>
      <c r="AB2022" s="17">
        <v>0</v>
      </c>
      <c r="AD2022" s="17">
        <v>0</v>
      </c>
      <c r="AF2022" s="17">
        <v>72</v>
      </c>
      <c r="AH2022" s="17">
        <v>0</v>
      </c>
      <c r="AJ2022" s="17">
        <v>0</v>
      </c>
      <c r="AL2022" s="17">
        <v>0</v>
      </c>
      <c r="AN2022" s="17">
        <v>0</v>
      </c>
      <c r="AP2022" s="172">
        <v>0</v>
      </c>
      <c r="AR2022" s="17">
        <v>1664</v>
      </c>
      <c r="AT2022" s="17">
        <v>0</v>
      </c>
      <c r="AV2022" s="185">
        <v>0</v>
      </c>
      <c r="AW2022" s="1" t="s">
        <v>5655</v>
      </c>
      <c r="AX2022" s="1" t="str">
        <f t="shared" si="31"/>
        <v>No</v>
      </c>
    </row>
    <row r="2023" spans="1:50" x14ac:dyDescent="0.2">
      <c r="A2023" s="1" t="s">
        <v>6244</v>
      </c>
      <c r="B2023" s="1" t="s">
        <v>859</v>
      </c>
      <c r="C2023" s="1" t="s">
        <v>77</v>
      </c>
      <c r="D2023" s="174" t="s">
        <v>2859</v>
      </c>
      <c r="E2023" s="177" t="s">
        <v>2860</v>
      </c>
      <c r="F2023" s="1" t="s">
        <v>194</v>
      </c>
      <c r="G2023" s="1" t="s">
        <v>229</v>
      </c>
      <c r="H2023" s="17">
        <v>0</v>
      </c>
      <c r="I2023" s="12">
        <v>16</v>
      </c>
      <c r="J2023" s="1" t="s">
        <v>10</v>
      </c>
      <c r="K2023" s="1" t="s">
        <v>8</v>
      </c>
      <c r="L2023" s="4">
        <v>16</v>
      </c>
      <c r="N2023" s="186">
        <v>0</v>
      </c>
      <c r="P2023" s="14">
        <v>14.8302</v>
      </c>
      <c r="R2023" s="14">
        <v>0</v>
      </c>
      <c r="T2023" s="14">
        <v>3.5526</v>
      </c>
      <c r="V2023" s="17">
        <v>0</v>
      </c>
      <c r="X2023" s="17">
        <v>0</v>
      </c>
      <c r="Z2023" s="17">
        <v>607429</v>
      </c>
      <c r="AB2023" s="17">
        <v>0</v>
      </c>
      <c r="AD2023" s="17">
        <v>0</v>
      </c>
      <c r="AF2023" s="17">
        <v>40959</v>
      </c>
      <c r="AH2023" s="17">
        <v>0</v>
      </c>
      <c r="AJ2023" s="17">
        <v>0</v>
      </c>
      <c r="AL2023" s="17">
        <v>0</v>
      </c>
      <c r="AN2023" s="17">
        <v>0</v>
      </c>
      <c r="AP2023" s="172">
        <v>0</v>
      </c>
      <c r="AR2023" s="17">
        <v>145509</v>
      </c>
      <c r="AT2023" s="17">
        <v>0</v>
      </c>
      <c r="AV2023" s="185">
        <v>0</v>
      </c>
      <c r="AW2023" s="1" t="s">
        <v>5655</v>
      </c>
      <c r="AX2023" s="1" t="str">
        <f t="shared" si="31"/>
        <v>No</v>
      </c>
    </row>
    <row r="2024" spans="1:50" x14ac:dyDescent="0.2">
      <c r="A2024" s="1" t="s">
        <v>716</v>
      </c>
      <c r="B2024" s="1" t="s">
        <v>717</v>
      </c>
      <c r="C2024" s="1" t="s">
        <v>77</v>
      </c>
      <c r="D2024" s="174">
        <v>5090</v>
      </c>
      <c r="E2024" s="177">
        <v>50090</v>
      </c>
      <c r="F2024" s="1" t="s">
        <v>196</v>
      </c>
      <c r="G2024" s="1" t="s">
        <v>5273</v>
      </c>
      <c r="H2024" s="17">
        <v>75250</v>
      </c>
      <c r="I2024" s="12">
        <v>16</v>
      </c>
      <c r="J2024" s="1" t="s">
        <v>11</v>
      </c>
      <c r="K2024" s="1" t="s">
        <v>12</v>
      </c>
      <c r="L2024" s="4">
        <v>10</v>
      </c>
      <c r="N2024" s="186">
        <v>0</v>
      </c>
      <c r="P2024" s="14">
        <v>14.3994</v>
      </c>
      <c r="R2024" s="14">
        <v>0</v>
      </c>
      <c r="T2024" s="14">
        <v>10.387</v>
      </c>
      <c r="V2024" s="17">
        <v>0</v>
      </c>
      <c r="X2024" s="17">
        <v>0</v>
      </c>
      <c r="Z2024" s="17">
        <v>310927</v>
      </c>
      <c r="AB2024" s="17">
        <v>0</v>
      </c>
      <c r="AD2024" s="17">
        <v>0</v>
      </c>
      <c r="AF2024" s="17">
        <v>21593</v>
      </c>
      <c r="AH2024" s="17">
        <v>0</v>
      </c>
      <c r="AJ2024" s="17">
        <v>0</v>
      </c>
      <c r="AL2024" s="17">
        <v>0</v>
      </c>
      <c r="AN2024" s="17">
        <v>0</v>
      </c>
      <c r="AP2024" s="172">
        <v>0</v>
      </c>
      <c r="AR2024" s="17">
        <v>224286</v>
      </c>
      <c r="AT2024" s="17">
        <v>0</v>
      </c>
      <c r="AV2024" s="185">
        <v>0</v>
      </c>
      <c r="AW2024" s="1" t="s">
        <v>5655</v>
      </c>
      <c r="AX2024" s="1" t="str">
        <f t="shared" si="31"/>
        <v>No</v>
      </c>
    </row>
    <row r="2025" spans="1:50" x14ac:dyDescent="0.2">
      <c r="A2025" s="1" t="s">
        <v>5151</v>
      </c>
      <c r="B2025" s="1" t="s">
        <v>618</v>
      </c>
      <c r="C2025" s="1" t="s">
        <v>94</v>
      </c>
      <c r="D2025" s="174" t="s">
        <v>5152</v>
      </c>
      <c r="E2025" s="177" t="s">
        <v>5153</v>
      </c>
      <c r="F2025" s="1" t="s">
        <v>196</v>
      </c>
      <c r="G2025" s="1" t="s">
        <v>229</v>
      </c>
      <c r="H2025" s="17">
        <v>0</v>
      </c>
      <c r="I2025" s="12">
        <v>16</v>
      </c>
      <c r="J2025" s="1" t="s">
        <v>13</v>
      </c>
      <c r="K2025" s="1" t="s">
        <v>8</v>
      </c>
      <c r="L2025" s="4">
        <v>5</v>
      </c>
      <c r="N2025" s="186">
        <v>0</v>
      </c>
      <c r="P2025" s="14">
        <v>40.463700000000003</v>
      </c>
      <c r="R2025" s="14">
        <v>0</v>
      </c>
      <c r="T2025" s="14">
        <v>4.9257999999999997</v>
      </c>
      <c r="V2025" s="17">
        <v>0</v>
      </c>
      <c r="X2025" s="17">
        <v>0</v>
      </c>
      <c r="Z2025" s="17">
        <v>76881</v>
      </c>
      <c r="AB2025" s="17">
        <v>0</v>
      </c>
      <c r="AD2025" s="17">
        <v>0</v>
      </c>
      <c r="AF2025" s="17">
        <v>1900</v>
      </c>
      <c r="AH2025" s="17">
        <v>0</v>
      </c>
      <c r="AJ2025" s="17">
        <v>0</v>
      </c>
      <c r="AL2025" s="17">
        <v>0</v>
      </c>
      <c r="AN2025" s="17">
        <v>0</v>
      </c>
      <c r="AP2025" s="172">
        <v>0</v>
      </c>
      <c r="AR2025" s="17">
        <v>9359</v>
      </c>
      <c r="AT2025" s="17">
        <v>0</v>
      </c>
      <c r="AV2025" s="185">
        <v>0</v>
      </c>
      <c r="AW2025" s="1" t="s">
        <v>5655</v>
      </c>
      <c r="AX2025" s="1" t="str">
        <f t="shared" si="31"/>
        <v>No</v>
      </c>
    </row>
    <row r="2026" spans="1:50" x14ac:dyDescent="0.2">
      <c r="A2026" s="1" t="s">
        <v>5696</v>
      </c>
      <c r="B2026" s="1" t="s">
        <v>5697</v>
      </c>
      <c r="C2026" s="1" t="s">
        <v>20</v>
      </c>
      <c r="E2026" s="177">
        <v>90259</v>
      </c>
      <c r="F2026" s="1" t="s">
        <v>194</v>
      </c>
      <c r="G2026" s="1" t="s">
        <v>5273</v>
      </c>
      <c r="H2026" s="17">
        <v>12150996</v>
      </c>
      <c r="I2026" s="12">
        <v>16</v>
      </c>
      <c r="J2026" s="1" t="s">
        <v>10</v>
      </c>
      <c r="K2026" s="1" t="s">
        <v>12</v>
      </c>
      <c r="L2026" s="4">
        <v>10</v>
      </c>
      <c r="N2026" s="186">
        <v>0</v>
      </c>
      <c r="P2026" s="14">
        <v>9.4791000000000007</v>
      </c>
      <c r="R2026" s="14">
        <v>0</v>
      </c>
      <c r="T2026" s="14">
        <v>3.1</v>
      </c>
      <c r="V2026" s="17">
        <v>0</v>
      </c>
      <c r="X2026" s="17">
        <v>0</v>
      </c>
      <c r="Z2026" s="17">
        <v>62183</v>
      </c>
      <c r="AB2026" s="17">
        <v>0</v>
      </c>
      <c r="AD2026" s="17">
        <v>0</v>
      </c>
      <c r="AF2026" s="17">
        <v>6560</v>
      </c>
      <c r="AH2026" s="17">
        <v>0</v>
      </c>
      <c r="AJ2026" s="17">
        <v>0</v>
      </c>
      <c r="AL2026" s="17">
        <v>0</v>
      </c>
      <c r="AN2026" s="17">
        <v>0</v>
      </c>
      <c r="AP2026" s="172">
        <v>0</v>
      </c>
      <c r="AR2026" s="17">
        <v>20336</v>
      </c>
      <c r="AT2026" s="17">
        <v>0</v>
      </c>
      <c r="AV2026" s="185">
        <v>0</v>
      </c>
      <c r="AW2026" s="1" t="s">
        <v>5655</v>
      </c>
      <c r="AX2026" s="1" t="str">
        <f t="shared" si="31"/>
        <v>No</v>
      </c>
    </row>
    <row r="2027" spans="1:50" x14ac:dyDescent="0.2">
      <c r="A2027" s="1" t="s">
        <v>1774</v>
      </c>
      <c r="B2027" s="1" t="s">
        <v>1775</v>
      </c>
      <c r="C2027" s="1" t="s">
        <v>53</v>
      </c>
      <c r="D2027" s="174" t="s">
        <v>1776</v>
      </c>
      <c r="E2027" s="177" t="s">
        <v>1777</v>
      </c>
      <c r="F2027" s="1" t="s">
        <v>194</v>
      </c>
      <c r="G2027" s="1" t="s">
        <v>229</v>
      </c>
      <c r="H2027" s="17">
        <v>0</v>
      </c>
      <c r="I2027" s="12">
        <v>16</v>
      </c>
      <c r="J2027" s="1" t="s">
        <v>10</v>
      </c>
      <c r="K2027" s="1" t="s">
        <v>8</v>
      </c>
      <c r="L2027" s="4">
        <v>11</v>
      </c>
      <c r="N2027" s="186">
        <v>0</v>
      </c>
      <c r="P2027" s="14">
        <v>8.2757000000000005</v>
      </c>
      <c r="R2027" s="14">
        <v>0</v>
      </c>
      <c r="T2027" s="14">
        <v>1.3392999999999999</v>
      </c>
      <c r="V2027" s="17">
        <v>0</v>
      </c>
      <c r="X2027" s="17">
        <v>0</v>
      </c>
      <c r="Z2027" s="17">
        <v>65626</v>
      </c>
      <c r="AB2027" s="17">
        <v>0</v>
      </c>
      <c r="AD2027" s="17">
        <v>0</v>
      </c>
      <c r="AF2027" s="17">
        <v>7930</v>
      </c>
      <c r="AH2027" s="17">
        <v>0</v>
      </c>
      <c r="AJ2027" s="17">
        <v>0</v>
      </c>
      <c r="AL2027" s="17">
        <v>0</v>
      </c>
      <c r="AN2027" s="17">
        <v>0</v>
      </c>
      <c r="AP2027" s="172">
        <v>0</v>
      </c>
      <c r="AR2027" s="17">
        <v>10621</v>
      </c>
      <c r="AT2027" s="17">
        <v>0</v>
      </c>
      <c r="AV2027" s="185">
        <v>0</v>
      </c>
      <c r="AW2027" s="1" t="s">
        <v>5655</v>
      </c>
      <c r="AX2027" s="1" t="str">
        <f t="shared" si="31"/>
        <v>No</v>
      </c>
    </row>
    <row r="2028" spans="1:50" x14ac:dyDescent="0.2">
      <c r="A2028" s="1" t="s">
        <v>2207</v>
      </c>
      <c r="B2028" s="1" t="s">
        <v>2208</v>
      </c>
      <c r="C2028" s="1" t="s">
        <v>37</v>
      </c>
      <c r="D2028" s="174" t="s">
        <v>2209</v>
      </c>
      <c r="E2028" s="177" t="s">
        <v>2210</v>
      </c>
      <c r="F2028" s="1" t="s">
        <v>196</v>
      </c>
      <c r="G2028" s="1" t="s">
        <v>229</v>
      </c>
      <c r="H2028" s="17">
        <v>0</v>
      </c>
      <c r="I2028" s="12">
        <v>16</v>
      </c>
      <c r="J2028" s="1" t="s">
        <v>11</v>
      </c>
      <c r="K2028" s="1" t="s">
        <v>8</v>
      </c>
      <c r="L2028" s="4">
        <v>16</v>
      </c>
      <c r="N2028" s="186">
        <v>0</v>
      </c>
      <c r="P2028" s="14">
        <v>13.355</v>
      </c>
      <c r="R2028" s="14">
        <v>0</v>
      </c>
      <c r="T2028" s="14">
        <v>1.9448000000000001</v>
      </c>
      <c r="V2028" s="17">
        <v>0</v>
      </c>
      <c r="X2028" s="17">
        <v>0</v>
      </c>
      <c r="Z2028" s="17">
        <v>408863</v>
      </c>
      <c r="AB2028" s="17">
        <v>0</v>
      </c>
      <c r="AD2028" s="17">
        <v>0</v>
      </c>
      <c r="AF2028" s="17">
        <v>30615</v>
      </c>
      <c r="AH2028" s="17">
        <v>0</v>
      </c>
      <c r="AJ2028" s="17">
        <v>0</v>
      </c>
      <c r="AL2028" s="17">
        <v>0</v>
      </c>
      <c r="AN2028" s="17">
        <v>0</v>
      </c>
      <c r="AP2028" s="172">
        <v>0</v>
      </c>
      <c r="AR2028" s="17">
        <v>59539</v>
      </c>
      <c r="AT2028" s="17">
        <v>0</v>
      </c>
      <c r="AV2028" s="185">
        <v>0</v>
      </c>
      <c r="AW2028" s="1" t="s">
        <v>5655</v>
      </c>
      <c r="AX2028" s="1" t="str">
        <f t="shared" si="31"/>
        <v>No</v>
      </c>
    </row>
    <row r="2029" spans="1:50" x14ac:dyDescent="0.2">
      <c r="A2029" s="1" t="s">
        <v>976</v>
      </c>
      <c r="B2029" s="1" t="s">
        <v>977</v>
      </c>
      <c r="C2029" s="1" t="s">
        <v>20</v>
      </c>
      <c r="D2029" s="174">
        <v>9213</v>
      </c>
      <c r="E2029" s="177">
        <v>90213</v>
      </c>
      <c r="F2029" s="1" t="s">
        <v>194</v>
      </c>
      <c r="G2029" s="1" t="s">
        <v>192</v>
      </c>
      <c r="H2029" s="17">
        <v>64078</v>
      </c>
      <c r="I2029" s="12">
        <v>16</v>
      </c>
      <c r="J2029" s="1" t="s">
        <v>10</v>
      </c>
      <c r="K2029" s="1" t="s">
        <v>12</v>
      </c>
      <c r="L2029" s="4">
        <v>7</v>
      </c>
      <c r="N2029" s="186">
        <v>0</v>
      </c>
      <c r="P2029" s="14">
        <v>8.1981999999999999</v>
      </c>
      <c r="R2029" s="14">
        <v>3.1840000000000002</v>
      </c>
      <c r="T2029" s="14">
        <v>2.1536</v>
      </c>
      <c r="V2029" s="17">
        <v>0</v>
      </c>
      <c r="X2029" s="17">
        <v>71508</v>
      </c>
      <c r="Z2029" s="17">
        <v>65561</v>
      </c>
      <c r="AB2029" s="17">
        <v>5947</v>
      </c>
      <c r="AD2029" s="17">
        <v>8616</v>
      </c>
      <c r="AF2029" s="17">
        <v>7997</v>
      </c>
      <c r="AH2029" s="17">
        <v>619</v>
      </c>
      <c r="AJ2029" s="17">
        <v>0</v>
      </c>
      <c r="AL2029" s="17">
        <v>0</v>
      </c>
      <c r="AN2029" s="17">
        <v>0</v>
      </c>
      <c r="AP2029" s="172">
        <v>0</v>
      </c>
      <c r="AR2029" s="17">
        <v>17222</v>
      </c>
      <c r="AT2029" s="17">
        <v>54835</v>
      </c>
      <c r="AV2029" s="185">
        <v>0</v>
      </c>
      <c r="AW2029" s="1" t="s">
        <v>5655</v>
      </c>
      <c r="AX2029" s="1" t="str">
        <f t="shared" si="31"/>
        <v>No</v>
      </c>
    </row>
    <row r="2030" spans="1:50" x14ac:dyDescent="0.2">
      <c r="A2030" s="1" t="s">
        <v>3127</v>
      </c>
      <c r="B2030" s="1" t="s">
        <v>3128</v>
      </c>
      <c r="C2030" s="1" t="s">
        <v>77</v>
      </c>
      <c r="D2030" s="174" t="s">
        <v>3129</v>
      </c>
      <c r="E2030" s="177" t="s">
        <v>3130</v>
      </c>
      <c r="F2030" s="1" t="s">
        <v>242</v>
      </c>
      <c r="G2030" s="1" t="s">
        <v>229</v>
      </c>
      <c r="H2030" s="17">
        <v>0</v>
      </c>
      <c r="I2030" s="12">
        <v>16</v>
      </c>
      <c r="J2030" s="1" t="s">
        <v>10</v>
      </c>
      <c r="K2030" s="1" t="s">
        <v>8</v>
      </c>
      <c r="L2030" s="4">
        <v>14</v>
      </c>
      <c r="N2030" s="186">
        <v>0</v>
      </c>
      <c r="P2030" s="14">
        <v>17.600300000000001</v>
      </c>
      <c r="R2030" s="14">
        <v>0</v>
      </c>
      <c r="T2030" s="14">
        <v>1.7098</v>
      </c>
      <c r="V2030" s="17">
        <v>0</v>
      </c>
      <c r="X2030" s="17">
        <v>0</v>
      </c>
      <c r="Z2030" s="17">
        <v>503405</v>
      </c>
      <c r="AB2030" s="17">
        <v>0</v>
      </c>
      <c r="AD2030" s="17">
        <v>0</v>
      </c>
      <c r="AF2030" s="17">
        <v>28602</v>
      </c>
      <c r="AH2030" s="17">
        <v>0</v>
      </c>
      <c r="AJ2030" s="17">
        <v>0</v>
      </c>
      <c r="AL2030" s="17">
        <v>0</v>
      </c>
      <c r="AN2030" s="17">
        <v>0</v>
      </c>
      <c r="AP2030" s="172">
        <v>0</v>
      </c>
      <c r="AR2030" s="17">
        <v>48903</v>
      </c>
      <c r="AT2030" s="17">
        <v>0</v>
      </c>
      <c r="AV2030" s="185">
        <v>0</v>
      </c>
      <c r="AW2030" s="1" t="s">
        <v>5655</v>
      </c>
      <c r="AX2030" s="1" t="str">
        <f t="shared" si="31"/>
        <v>No</v>
      </c>
    </row>
    <row r="2031" spans="1:50" x14ac:dyDescent="0.2">
      <c r="A2031" s="1" t="s">
        <v>1214</v>
      </c>
      <c r="B2031" s="1" t="s">
        <v>1215</v>
      </c>
      <c r="C2031" s="1" t="s">
        <v>83</v>
      </c>
      <c r="D2031" s="174">
        <v>4194</v>
      </c>
      <c r="E2031" s="177">
        <v>40194</v>
      </c>
      <c r="F2031" s="1" t="s">
        <v>194</v>
      </c>
      <c r="G2031" s="1" t="s">
        <v>5273</v>
      </c>
      <c r="H2031" s="17">
        <v>109572</v>
      </c>
      <c r="I2031" s="12">
        <v>16</v>
      </c>
      <c r="J2031" s="1" t="s">
        <v>11</v>
      </c>
      <c r="K2031" s="1" t="s">
        <v>12</v>
      </c>
      <c r="L2031" s="4">
        <v>8</v>
      </c>
      <c r="N2031" s="186">
        <v>0</v>
      </c>
      <c r="P2031" s="14">
        <v>8.2905999999999995</v>
      </c>
      <c r="R2031" s="14">
        <v>0</v>
      </c>
      <c r="T2031" s="14">
        <v>6.2992999999999997</v>
      </c>
      <c r="V2031" s="17">
        <v>0</v>
      </c>
      <c r="X2031" s="17">
        <v>0</v>
      </c>
      <c r="Z2031" s="17">
        <v>91727</v>
      </c>
      <c r="AB2031" s="17">
        <v>0</v>
      </c>
      <c r="AD2031" s="17">
        <v>0</v>
      </c>
      <c r="AF2031" s="17">
        <v>11064</v>
      </c>
      <c r="AH2031" s="17">
        <v>0</v>
      </c>
      <c r="AJ2031" s="17">
        <v>0</v>
      </c>
      <c r="AL2031" s="17">
        <v>0</v>
      </c>
      <c r="AN2031" s="17">
        <v>0</v>
      </c>
      <c r="AP2031" s="172">
        <v>0</v>
      </c>
      <c r="AR2031" s="17">
        <v>69695</v>
      </c>
      <c r="AT2031" s="17">
        <v>0</v>
      </c>
      <c r="AV2031" s="185">
        <v>0</v>
      </c>
      <c r="AW2031" s="1" t="s">
        <v>5655</v>
      </c>
      <c r="AX2031" s="1" t="str">
        <f t="shared" si="31"/>
        <v>No</v>
      </c>
    </row>
    <row r="2032" spans="1:50" x14ac:dyDescent="0.2">
      <c r="A2032" s="1" t="s">
        <v>2974</v>
      </c>
      <c r="B2032" s="1" t="s">
        <v>2975</v>
      </c>
      <c r="C2032" s="1" t="s">
        <v>55</v>
      </c>
      <c r="D2032" s="174" t="s">
        <v>2976</v>
      </c>
      <c r="E2032" s="177" t="s">
        <v>2977</v>
      </c>
      <c r="F2032" s="1" t="s">
        <v>194</v>
      </c>
      <c r="G2032" s="1" t="s">
        <v>229</v>
      </c>
      <c r="H2032" s="17">
        <v>0</v>
      </c>
      <c r="I2032" s="12">
        <v>16</v>
      </c>
      <c r="J2032" s="1" t="s">
        <v>10</v>
      </c>
      <c r="K2032" s="1" t="s">
        <v>8</v>
      </c>
      <c r="L2032" s="4">
        <v>15</v>
      </c>
      <c r="N2032" s="186">
        <v>0</v>
      </c>
      <c r="P2032" s="14">
        <v>17.604800000000001</v>
      </c>
      <c r="R2032" s="14">
        <v>0</v>
      </c>
      <c r="T2032" s="14">
        <v>3.5312999999999999</v>
      </c>
      <c r="V2032" s="17">
        <v>0</v>
      </c>
      <c r="X2032" s="17">
        <v>0</v>
      </c>
      <c r="Z2032" s="17">
        <v>512810</v>
      </c>
      <c r="AB2032" s="17">
        <v>0</v>
      </c>
      <c r="AD2032" s="17">
        <v>0</v>
      </c>
      <c r="AF2032" s="17">
        <v>29129</v>
      </c>
      <c r="AH2032" s="17">
        <v>0</v>
      </c>
      <c r="AJ2032" s="17">
        <v>0</v>
      </c>
      <c r="AL2032" s="17">
        <v>0</v>
      </c>
      <c r="AN2032" s="17">
        <v>0</v>
      </c>
      <c r="AP2032" s="172">
        <v>0</v>
      </c>
      <c r="AR2032" s="17">
        <v>102862</v>
      </c>
      <c r="AT2032" s="17">
        <v>0</v>
      </c>
      <c r="AV2032" s="185">
        <v>0</v>
      </c>
      <c r="AW2032" s="1" t="s">
        <v>5655</v>
      </c>
      <c r="AX2032" s="1" t="str">
        <f t="shared" si="31"/>
        <v>No</v>
      </c>
    </row>
    <row r="2033" spans="1:50" x14ac:dyDescent="0.2">
      <c r="A2033" s="1" t="s">
        <v>2716</v>
      </c>
      <c r="B2033" s="1" t="s">
        <v>2717</v>
      </c>
      <c r="C2033" s="1" t="s">
        <v>45</v>
      </c>
      <c r="D2033" s="174" t="s">
        <v>2718</v>
      </c>
      <c r="E2033" s="177" t="s">
        <v>2719</v>
      </c>
      <c r="F2033" s="1" t="s">
        <v>194</v>
      </c>
      <c r="G2033" s="1" t="s">
        <v>229</v>
      </c>
      <c r="H2033" s="17">
        <v>0</v>
      </c>
      <c r="I2033" s="12">
        <v>16</v>
      </c>
      <c r="J2033" s="1" t="s">
        <v>10</v>
      </c>
      <c r="K2033" s="1" t="s">
        <v>8</v>
      </c>
      <c r="L2033" s="4">
        <v>8</v>
      </c>
      <c r="N2033" s="186">
        <v>0</v>
      </c>
      <c r="P2033" s="14">
        <v>14.1607</v>
      </c>
      <c r="R2033" s="14">
        <v>0</v>
      </c>
      <c r="T2033" s="14">
        <v>2.3287</v>
      </c>
      <c r="V2033" s="17">
        <v>0</v>
      </c>
      <c r="X2033" s="17">
        <v>0</v>
      </c>
      <c r="Z2033" s="17">
        <v>247529</v>
      </c>
      <c r="AB2033" s="17">
        <v>0</v>
      </c>
      <c r="AD2033" s="17">
        <v>0</v>
      </c>
      <c r="AF2033" s="17">
        <v>17480</v>
      </c>
      <c r="AH2033" s="17">
        <v>0</v>
      </c>
      <c r="AJ2033" s="17">
        <v>0</v>
      </c>
      <c r="AL2033" s="17">
        <v>0</v>
      </c>
      <c r="AN2033" s="17">
        <v>0</v>
      </c>
      <c r="AP2033" s="172">
        <v>0</v>
      </c>
      <c r="AR2033" s="17">
        <v>40705</v>
      </c>
      <c r="AT2033" s="17">
        <v>0</v>
      </c>
      <c r="AV2033" s="185">
        <v>0</v>
      </c>
      <c r="AW2033" s="1" t="s">
        <v>5655</v>
      </c>
      <c r="AX2033" s="1" t="str">
        <f t="shared" si="31"/>
        <v>No</v>
      </c>
    </row>
    <row r="2034" spans="1:50" x14ac:dyDescent="0.2">
      <c r="A2034" s="1" t="s">
        <v>6240</v>
      </c>
      <c r="B2034" s="1" t="s">
        <v>3441</v>
      </c>
      <c r="C2034" s="1" t="s">
        <v>89</v>
      </c>
      <c r="D2034" s="174" t="s">
        <v>3442</v>
      </c>
      <c r="E2034" s="177" t="s">
        <v>3443</v>
      </c>
      <c r="F2034" s="1" t="s">
        <v>196</v>
      </c>
      <c r="G2034" s="1" t="s">
        <v>229</v>
      </c>
      <c r="H2034" s="17">
        <v>0</v>
      </c>
      <c r="I2034" s="12">
        <v>16</v>
      </c>
      <c r="J2034" s="1" t="s">
        <v>11</v>
      </c>
      <c r="K2034" s="1" t="s">
        <v>8</v>
      </c>
      <c r="L2034" s="4">
        <v>9</v>
      </c>
      <c r="N2034" s="186">
        <v>0</v>
      </c>
      <c r="P2034" s="14">
        <v>15.970800000000001</v>
      </c>
      <c r="R2034" s="14">
        <v>0</v>
      </c>
      <c r="T2034" s="14">
        <v>3.6055999999999999</v>
      </c>
      <c r="V2034" s="17">
        <v>0</v>
      </c>
      <c r="X2034" s="17">
        <v>0</v>
      </c>
      <c r="Z2034" s="17">
        <v>107196</v>
      </c>
      <c r="AB2034" s="17">
        <v>0</v>
      </c>
      <c r="AD2034" s="17">
        <v>0</v>
      </c>
      <c r="AF2034" s="17">
        <v>6712</v>
      </c>
      <c r="AH2034" s="17">
        <v>0</v>
      </c>
      <c r="AJ2034" s="17">
        <v>0</v>
      </c>
      <c r="AL2034" s="17">
        <v>0</v>
      </c>
      <c r="AN2034" s="17">
        <v>0</v>
      </c>
      <c r="AP2034" s="172">
        <v>0</v>
      </c>
      <c r="AR2034" s="17">
        <v>24201</v>
      </c>
      <c r="AT2034" s="17">
        <v>0</v>
      </c>
      <c r="AV2034" s="185">
        <v>0</v>
      </c>
      <c r="AW2034" s="1" t="s">
        <v>5655</v>
      </c>
      <c r="AX2034" s="1" t="str">
        <f t="shared" si="31"/>
        <v>No</v>
      </c>
    </row>
    <row r="2035" spans="1:50" x14ac:dyDescent="0.2">
      <c r="A2035" s="1" t="s">
        <v>1343</v>
      </c>
      <c r="B2035" s="1" t="s">
        <v>343</v>
      </c>
      <c r="C2035" s="1" t="s">
        <v>80</v>
      </c>
      <c r="D2035" s="174">
        <v>58</v>
      </c>
      <c r="E2035" s="177">
        <v>58</v>
      </c>
      <c r="F2035" s="1" t="s">
        <v>194</v>
      </c>
      <c r="G2035" s="1" t="s">
        <v>192</v>
      </c>
      <c r="H2035" s="17">
        <v>1849898</v>
      </c>
      <c r="I2035" s="12">
        <v>16</v>
      </c>
      <c r="J2035" s="1" t="s">
        <v>131</v>
      </c>
      <c r="K2035" s="1" t="s">
        <v>12</v>
      </c>
      <c r="L2035" s="4">
        <v>2</v>
      </c>
      <c r="N2035" s="186">
        <v>0</v>
      </c>
      <c r="P2035" s="14">
        <v>10.5787</v>
      </c>
      <c r="R2035" s="14">
        <v>0.64</v>
      </c>
      <c r="T2035" s="14">
        <v>643.43780000000004</v>
      </c>
      <c r="V2035" s="17">
        <v>34000</v>
      </c>
      <c r="X2035" s="17">
        <v>34000</v>
      </c>
      <c r="Z2035" s="17">
        <v>34000</v>
      </c>
      <c r="AB2035" s="17">
        <v>0</v>
      </c>
      <c r="AD2035" s="17">
        <v>3214</v>
      </c>
      <c r="AF2035" s="17">
        <v>3214</v>
      </c>
      <c r="AH2035" s="17">
        <v>0</v>
      </c>
      <c r="AJ2035" s="17">
        <v>0</v>
      </c>
      <c r="AL2035" s="17">
        <v>0</v>
      </c>
      <c r="AN2035" s="17">
        <v>0</v>
      </c>
      <c r="AP2035" s="172">
        <v>0</v>
      </c>
      <c r="AR2035" s="17">
        <v>2068009</v>
      </c>
      <c r="AT2035" s="17">
        <v>1323526</v>
      </c>
      <c r="AV2035" s="185">
        <v>1.28</v>
      </c>
      <c r="AW2035" s="1" t="s">
        <v>5655</v>
      </c>
      <c r="AX2035" s="1" t="str">
        <f t="shared" si="31"/>
        <v>No</v>
      </c>
    </row>
    <row r="2036" spans="1:50" x14ac:dyDescent="0.2">
      <c r="A2036" s="1" t="s">
        <v>5692</v>
      </c>
      <c r="B2036" s="1" t="s">
        <v>5693</v>
      </c>
      <c r="C2036" s="1" t="s">
        <v>20</v>
      </c>
      <c r="E2036" s="177">
        <v>90263</v>
      </c>
      <c r="F2036" s="1" t="s">
        <v>194</v>
      </c>
      <c r="G2036" s="1" t="s">
        <v>5273</v>
      </c>
      <c r="H2036" s="17">
        <v>12150996</v>
      </c>
      <c r="I2036" s="12">
        <v>16</v>
      </c>
      <c r="J2036" s="1" t="s">
        <v>11</v>
      </c>
      <c r="K2036" s="1" t="s">
        <v>12</v>
      </c>
      <c r="L2036" s="4">
        <v>6</v>
      </c>
      <c r="N2036" s="186">
        <v>0</v>
      </c>
      <c r="P2036" s="14">
        <v>10.422700000000001</v>
      </c>
      <c r="R2036" s="14">
        <v>0</v>
      </c>
      <c r="T2036" s="14">
        <v>10.8468</v>
      </c>
      <c r="V2036" s="17">
        <v>0</v>
      </c>
      <c r="X2036" s="17">
        <v>0</v>
      </c>
      <c r="Z2036" s="17">
        <v>115807</v>
      </c>
      <c r="AB2036" s="17">
        <v>0</v>
      </c>
      <c r="AD2036" s="17">
        <v>0</v>
      </c>
      <c r="AF2036" s="17">
        <v>11111</v>
      </c>
      <c r="AH2036" s="17">
        <v>0</v>
      </c>
      <c r="AJ2036" s="17">
        <v>0</v>
      </c>
      <c r="AL2036" s="17">
        <v>0</v>
      </c>
      <c r="AN2036" s="17">
        <v>0</v>
      </c>
      <c r="AP2036" s="172">
        <v>0</v>
      </c>
      <c r="AR2036" s="17">
        <v>120519</v>
      </c>
      <c r="AT2036" s="17">
        <v>0</v>
      </c>
      <c r="AV2036" s="185">
        <v>0</v>
      </c>
      <c r="AW2036" s="1" t="s">
        <v>5655</v>
      </c>
      <c r="AX2036" s="1" t="str">
        <f t="shared" si="31"/>
        <v>No</v>
      </c>
    </row>
    <row r="2037" spans="1:50" x14ac:dyDescent="0.2">
      <c r="A2037" s="1" t="s">
        <v>2569</v>
      </c>
      <c r="B2037" s="1" t="s">
        <v>2570</v>
      </c>
      <c r="C2037" s="1" t="s">
        <v>40</v>
      </c>
      <c r="D2037" s="174" t="s">
        <v>2571</v>
      </c>
      <c r="E2037" s="177" t="s">
        <v>2572</v>
      </c>
      <c r="F2037" s="1" t="s">
        <v>194</v>
      </c>
      <c r="G2037" s="1" t="s">
        <v>229</v>
      </c>
      <c r="H2037" s="17">
        <v>0</v>
      </c>
      <c r="I2037" s="12">
        <v>16</v>
      </c>
      <c r="J2037" s="1" t="s">
        <v>10</v>
      </c>
      <c r="K2037" s="1" t="s">
        <v>8</v>
      </c>
      <c r="L2037" s="4">
        <v>16</v>
      </c>
      <c r="N2037" s="186">
        <v>0</v>
      </c>
      <c r="P2037" s="14">
        <v>13.6919</v>
      </c>
      <c r="R2037" s="14">
        <v>0</v>
      </c>
      <c r="T2037" s="14">
        <v>2.6009000000000002</v>
      </c>
      <c r="V2037" s="17">
        <v>0</v>
      </c>
      <c r="X2037" s="17">
        <v>0</v>
      </c>
      <c r="Z2037" s="17">
        <v>474917</v>
      </c>
      <c r="AB2037" s="17">
        <v>0</v>
      </c>
      <c r="AD2037" s="17">
        <v>0</v>
      </c>
      <c r="AF2037" s="17">
        <v>34686</v>
      </c>
      <c r="AH2037" s="17">
        <v>0</v>
      </c>
      <c r="AJ2037" s="17">
        <v>0</v>
      </c>
      <c r="AL2037" s="17">
        <v>0</v>
      </c>
      <c r="AN2037" s="17">
        <v>0</v>
      </c>
      <c r="AP2037" s="172">
        <v>0</v>
      </c>
      <c r="AR2037" s="17">
        <v>90214</v>
      </c>
      <c r="AT2037" s="17">
        <v>0</v>
      </c>
      <c r="AV2037" s="185">
        <v>0</v>
      </c>
      <c r="AW2037" s="1" t="s">
        <v>5655</v>
      </c>
      <c r="AX2037" s="1" t="str">
        <f t="shared" si="31"/>
        <v>No</v>
      </c>
    </row>
    <row r="2038" spans="1:50" x14ac:dyDescent="0.2">
      <c r="A2038" s="1" t="s">
        <v>662</v>
      </c>
      <c r="B2038" s="1" t="s">
        <v>663</v>
      </c>
      <c r="C2038" s="1" t="s">
        <v>99</v>
      </c>
      <c r="D2038" s="174">
        <v>3035</v>
      </c>
      <c r="E2038" s="177">
        <v>30035</v>
      </c>
      <c r="F2038" s="1" t="s">
        <v>196</v>
      </c>
      <c r="G2038" s="1" t="s">
        <v>192</v>
      </c>
      <c r="H2038" s="17">
        <v>81249</v>
      </c>
      <c r="I2038" s="12">
        <v>16</v>
      </c>
      <c r="J2038" s="1" t="s">
        <v>11</v>
      </c>
      <c r="K2038" s="1" t="s">
        <v>8</v>
      </c>
      <c r="L2038" s="4">
        <v>14</v>
      </c>
      <c r="N2038" s="186">
        <v>0</v>
      </c>
      <c r="P2038" s="14">
        <v>13.748100000000001</v>
      </c>
      <c r="R2038" s="14">
        <v>3.5</v>
      </c>
      <c r="T2038" s="14">
        <v>6.6570999999999998</v>
      </c>
      <c r="V2038" s="17">
        <v>746169</v>
      </c>
      <c r="X2038" s="17">
        <v>751616</v>
      </c>
      <c r="Z2038" s="17">
        <v>746165</v>
      </c>
      <c r="AB2038" s="17">
        <v>5451</v>
      </c>
      <c r="AD2038" s="17">
        <v>54630</v>
      </c>
      <c r="AF2038" s="17">
        <v>54274</v>
      </c>
      <c r="AH2038" s="17">
        <v>356</v>
      </c>
      <c r="AJ2038" s="17">
        <v>0</v>
      </c>
      <c r="AL2038" s="17">
        <v>0</v>
      </c>
      <c r="AN2038" s="17">
        <v>0</v>
      </c>
      <c r="AP2038" s="172">
        <v>0</v>
      </c>
      <c r="AR2038" s="17">
        <v>361305</v>
      </c>
      <c r="AT2038" s="17">
        <v>1264568</v>
      </c>
      <c r="AV2038" s="185">
        <v>143</v>
      </c>
      <c r="AW2038" s="1" t="s">
        <v>5655</v>
      </c>
      <c r="AX2038" s="1" t="str">
        <f t="shared" si="31"/>
        <v>No</v>
      </c>
    </row>
    <row r="2039" spans="1:50" x14ac:dyDescent="0.2">
      <c r="A2039" s="1" t="s">
        <v>1374</v>
      </c>
      <c r="B2039" s="1" t="s">
        <v>339</v>
      </c>
      <c r="C2039" s="1" t="s">
        <v>89</v>
      </c>
      <c r="D2039" s="174">
        <v>6131</v>
      </c>
      <c r="E2039" s="177">
        <v>60131</v>
      </c>
      <c r="F2039" s="1" t="s">
        <v>196</v>
      </c>
      <c r="G2039" s="1" t="s">
        <v>5273</v>
      </c>
      <c r="H2039" s="17">
        <v>52826</v>
      </c>
      <c r="I2039" s="12">
        <v>16</v>
      </c>
      <c r="J2039" s="1" t="s">
        <v>11</v>
      </c>
      <c r="K2039" s="1" t="s">
        <v>8</v>
      </c>
      <c r="L2039" s="4">
        <v>12</v>
      </c>
      <c r="N2039" s="186">
        <v>0</v>
      </c>
      <c r="P2039" s="14">
        <v>14.794700000000001</v>
      </c>
      <c r="R2039" s="14">
        <v>0</v>
      </c>
      <c r="T2039" s="14">
        <v>3.7246000000000001</v>
      </c>
      <c r="V2039" s="17">
        <v>0</v>
      </c>
      <c r="X2039" s="17">
        <v>0</v>
      </c>
      <c r="Z2039" s="17">
        <v>261126</v>
      </c>
      <c r="AB2039" s="17">
        <v>0</v>
      </c>
      <c r="AD2039" s="17">
        <v>0</v>
      </c>
      <c r="AF2039" s="17">
        <v>17650</v>
      </c>
      <c r="AH2039" s="17">
        <v>0</v>
      </c>
      <c r="AJ2039" s="17">
        <v>0</v>
      </c>
      <c r="AL2039" s="17">
        <v>0</v>
      </c>
      <c r="AN2039" s="17">
        <v>0</v>
      </c>
      <c r="AP2039" s="172">
        <v>0</v>
      </c>
      <c r="AR2039" s="17">
        <v>65740</v>
      </c>
      <c r="AT2039" s="17">
        <v>0</v>
      </c>
      <c r="AV2039" s="185">
        <v>0</v>
      </c>
      <c r="AW2039" s="1" t="s">
        <v>5655</v>
      </c>
      <c r="AX2039" s="1" t="str">
        <f t="shared" si="31"/>
        <v>No</v>
      </c>
    </row>
    <row r="2040" spans="1:50" x14ac:dyDescent="0.2">
      <c r="A2040" s="1" t="s">
        <v>716</v>
      </c>
      <c r="B2040" s="1" t="s">
        <v>717</v>
      </c>
      <c r="C2040" s="1" t="s">
        <v>77</v>
      </c>
      <c r="D2040" s="174">
        <v>5090</v>
      </c>
      <c r="E2040" s="177">
        <v>50090</v>
      </c>
      <c r="F2040" s="1" t="s">
        <v>196</v>
      </c>
      <c r="G2040" s="1" t="s">
        <v>5273</v>
      </c>
      <c r="H2040" s="17">
        <v>75250</v>
      </c>
      <c r="I2040" s="12">
        <v>16</v>
      </c>
      <c r="J2040" s="1" t="s">
        <v>10</v>
      </c>
      <c r="K2040" s="1" t="s">
        <v>12</v>
      </c>
      <c r="L2040" s="4">
        <v>6</v>
      </c>
      <c r="N2040" s="186">
        <v>0</v>
      </c>
      <c r="P2040" s="14">
        <v>11.2182</v>
      </c>
      <c r="R2040" s="14">
        <v>0</v>
      </c>
      <c r="T2040" s="14">
        <v>2.3393000000000002</v>
      </c>
      <c r="V2040" s="17">
        <v>0</v>
      </c>
      <c r="X2040" s="17">
        <v>0</v>
      </c>
      <c r="Z2040" s="17">
        <v>67051</v>
      </c>
      <c r="AB2040" s="17">
        <v>0</v>
      </c>
      <c r="AD2040" s="17">
        <v>0</v>
      </c>
      <c r="AF2040" s="17">
        <v>5977</v>
      </c>
      <c r="AH2040" s="17">
        <v>0</v>
      </c>
      <c r="AJ2040" s="17">
        <v>0</v>
      </c>
      <c r="AL2040" s="17">
        <v>0</v>
      </c>
      <c r="AN2040" s="17">
        <v>0</v>
      </c>
      <c r="AP2040" s="172">
        <v>0</v>
      </c>
      <c r="AR2040" s="17">
        <v>13982</v>
      </c>
      <c r="AT2040" s="17">
        <v>0</v>
      </c>
      <c r="AV2040" s="185">
        <v>0</v>
      </c>
      <c r="AW2040" s="1" t="s">
        <v>5655</v>
      </c>
      <c r="AX2040" s="1" t="str">
        <f t="shared" si="31"/>
        <v>No</v>
      </c>
    </row>
    <row r="2041" spans="1:50" x14ac:dyDescent="0.2">
      <c r="A2041" s="1" t="s">
        <v>5685</v>
      </c>
      <c r="B2041" s="1" t="s">
        <v>5686</v>
      </c>
      <c r="C2041" s="1" t="s">
        <v>89</v>
      </c>
      <c r="D2041" s="174">
        <v>6107</v>
      </c>
      <c r="E2041" s="177">
        <v>60107</v>
      </c>
      <c r="F2041" s="1" t="s">
        <v>194</v>
      </c>
      <c r="G2041" s="1" t="s">
        <v>192</v>
      </c>
      <c r="H2041" s="17">
        <v>61900</v>
      </c>
      <c r="I2041" s="12">
        <v>16</v>
      </c>
      <c r="J2041" s="1" t="s">
        <v>10</v>
      </c>
      <c r="K2041" s="1" t="s">
        <v>12</v>
      </c>
      <c r="L2041" s="4">
        <v>16</v>
      </c>
      <c r="N2041" s="186">
        <v>0</v>
      </c>
      <c r="P2041" s="14">
        <v>22.8766</v>
      </c>
      <c r="R2041" s="14">
        <v>13.1492</v>
      </c>
      <c r="T2041" s="14">
        <v>2.1086</v>
      </c>
      <c r="V2041" s="17">
        <v>0</v>
      </c>
      <c r="X2041" s="17">
        <v>512263</v>
      </c>
      <c r="Z2041" s="17">
        <v>422713</v>
      </c>
      <c r="AB2041" s="17">
        <v>89550</v>
      </c>
      <c r="AD2041" s="17">
        <v>22313</v>
      </c>
      <c r="AF2041" s="17">
        <v>18478</v>
      </c>
      <c r="AH2041" s="17">
        <v>3835</v>
      </c>
      <c r="AJ2041" s="17">
        <v>0</v>
      </c>
      <c r="AL2041" s="17">
        <v>0</v>
      </c>
      <c r="AN2041" s="17">
        <v>0</v>
      </c>
      <c r="AP2041" s="172">
        <v>0</v>
      </c>
      <c r="AR2041" s="17">
        <v>38962</v>
      </c>
      <c r="AT2041" s="17">
        <v>512320</v>
      </c>
      <c r="AV2041" s="185">
        <v>0</v>
      </c>
      <c r="AW2041" s="1" t="s">
        <v>5655</v>
      </c>
      <c r="AX2041" s="1" t="str">
        <f t="shared" si="31"/>
        <v>No</v>
      </c>
    </row>
    <row r="2042" spans="1:50" x14ac:dyDescent="0.2">
      <c r="A2042" s="1" t="s">
        <v>6238</v>
      </c>
      <c r="B2042" s="1" t="s">
        <v>1147</v>
      </c>
      <c r="C2042" s="1" t="s">
        <v>50</v>
      </c>
      <c r="D2042" s="174">
        <v>4184</v>
      </c>
      <c r="E2042" s="177">
        <v>40184</v>
      </c>
      <c r="F2042" s="1" t="s">
        <v>242</v>
      </c>
      <c r="G2042" s="1" t="s">
        <v>5273</v>
      </c>
      <c r="H2042" s="17">
        <v>78306</v>
      </c>
      <c r="I2042" s="12">
        <v>16</v>
      </c>
      <c r="J2042" s="1" t="s">
        <v>11</v>
      </c>
      <c r="K2042" s="1" t="s">
        <v>8</v>
      </c>
      <c r="L2042" s="4">
        <v>7</v>
      </c>
      <c r="N2042" s="186">
        <v>0</v>
      </c>
      <c r="P2042" s="14">
        <v>12.1007</v>
      </c>
      <c r="R2042" s="14">
        <v>0</v>
      </c>
      <c r="T2042" s="14">
        <v>4.2401999999999997</v>
      </c>
      <c r="V2042" s="17">
        <v>0</v>
      </c>
      <c r="X2042" s="17">
        <v>0</v>
      </c>
      <c r="Z2042" s="17">
        <v>213457</v>
      </c>
      <c r="AB2042" s="17">
        <v>0</v>
      </c>
      <c r="AD2042" s="17">
        <v>0</v>
      </c>
      <c r="AF2042" s="17">
        <v>17640</v>
      </c>
      <c r="AH2042" s="17">
        <v>0</v>
      </c>
      <c r="AJ2042" s="17">
        <v>0</v>
      </c>
      <c r="AL2042" s="17">
        <v>0</v>
      </c>
      <c r="AN2042" s="17">
        <v>0</v>
      </c>
      <c r="AP2042" s="172">
        <v>0</v>
      </c>
      <c r="AR2042" s="17">
        <v>74798</v>
      </c>
      <c r="AT2042" s="17">
        <v>0</v>
      </c>
      <c r="AV2042" s="185">
        <v>0</v>
      </c>
      <c r="AW2042" s="1" t="s">
        <v>5655</v>
      </c>
      <c r="AX2042" s="1" t="str">
        <f t="shared" si="31"/>
        <v>No</v>
      </c>
    </row>
    <row r="2043" spans="1:50" x14ac:dyDescent="0.2">
      <c r="A2043" s="1" t="s">
        <v>6236</v>
      </c>
      <c r="B2043" s="1" t="s">
        <v>777</v>
      </c>
      <c r="C2043" s="1" t="s">
        <v>59</v>
      </c>
      <c r="D2043" s="174">
        <v>7032</v>
      </c>
      <c r="E2043" s="177">
        <v>70032</v>
      </c>
      <c r="F2043" s="1" t="s">
        <v>194</v>
      </c>
      <c r="G2043" s="1" t="s">
        <v>5273</v>
      </c>
      <c r="H2043" s="17">
        <v>81176</v>
      </c>
      <c r="I2043" s="12">
        <v>16</v>
      </c>
      <c r="J2043" s="1" t="s">
        <v>11</v>
      </c>
      <c r="K2043" s="1" t="s">
        <v>8</v>
      </c>
      <c r="L2043" s="4">
        <v>16</v>
      </c>
      <c r="N2043" s="186">
        <v>0</v>
      </c>
      <c r="P2043" s="14">
        <v>12.0076</v>
      </c>
      <c r="R2043" s="14">
        <v>0</v>
      </c>
      <c r="T2043" s="14">
        <v>6.6691000000000003</v>
      </c>
      <c r="V2043" s="17">
        <v>0</v>
      </c>
      <c r="X2043" s="17">
        <v>0</v>
      </c>
      <c r="Z2043" s="17">
        <v>771956</v>
      </c>
      <c r="AB2043" s="17">
        <v>0</v>
      </c>
      <c r="AD2043" s="17">
        <v>0</v>
      </c>
      <c r="AF2043" s="17">
        <v>64289</v>
      </c>
      <c r="AH2043" s="17">
        <v>0</v>
      </c>
      <c r="AJ2043" s="17">
        <v>0</v>
      </c>
      <c r="AL2043" s="17">
        <v>0</v>
      </c>
      <c r="AN2043" s="17">
        <v>0</v>
      </c>
      <c r="AP2043" s="172">
        <v>0</v>
      </c>
      <c r="AR2043" s="17">
        <v>428748</v>
      </c>
      <c r="AT2043" s="17">
        <v>0</v>
      </c>
      <c r="AV2043" s="185">
        <v>0</v>
      </c>
      <c r="AW2043" s="1" t="s">
        <v>5655</v>
      </c>
      <c r="AX2043" s="1" t="str">
        <f t="shared" si="31"/>
        <v>No</v>
      </c>
    </row>
    <row r="2044" spans="1:50" x14ac:dyDescent="0.2">
      <c r="A2044" s="1" t="s">
        <v>5151</v>
      </c>
      <c r="B2044" s="1" t="s">
        <v>618</v>
      </c>
      <c r="C2044" s="1" t="s">
        <v>94</v>
      </c>
      <c r="D2044" s="174" t="s">
        <v>5152</v>
      </c>
      <c r="E2044" s="177" t="s">
        <v>5153</v>
      </c>
      <c r="F2044" s="1" t="s">
        <v>196</v>
      </c>
      <c r="G2044" s="1" t="s">
        <v>229</v>
      </c>
      <c r="H2044" s="17">
        <v>0</v>
      </c>
      <c r="I2044" s="12">
        <v>16</v>
      </c>
      <c r="J2044" s="1" t="s">
        <v>10</v>
      </c>
      <c r="K2044" s="1" t="s">
        <v>8</v>
      </c>
      <c r="L2044" s="4">
        <v>11</v>
      </c>
      <c r="N2044" s="186">
        <v>0</v>
      </c>
      <c r="P2044" s="14">
        <v>22.240200000000002</v>
      </c>
      <c r="R2044" s="14">
        <v>0</v>
      </c>
      <c r="T2044" s="14">
        <v>4.5179999999999998</v>
      </c>
      <c r="V2044" s="17">
        <v>0</v>
      </c>
      <c r="X2044" s="17">
        <v>0</v>
      </c>
      <c r="Z2044" s="17">
        <v>218910</v>
      </c>
      <c r="AB2044" s="17">
        <v>0</v>
      </c>
      <c r="AD2044" s="17">
        <v>0</v>
      </c>
      <c r="AF2044" s="17">
        <v>9843</v>
      </c>
      <c r="AH2044" s="17">
        <v>0</v>
      </c>
      <c r="AJ2044" s="17">
        <v>0</v>
      </c>
      <c r="AL2044" s="17">
        <v>0</v>
      </c>
      <c r="AN2044" s="17">
        <v>0</v>
      </c>
      <c r="AP2044" s="172">
        <v>0</v>
      </c>
      <c r="AR2044" s="17">
        <v>44471</v>
      </c>
      <c r="AT2044" s="17">
        <v>0</v>
      </c>
      <c r="AV2044" s="185">
        <v>0</v>
      </c>
      <c r="AW2044" s="1" t="s">
        <v>5655</v>
      </c>
      <c r="AX2044" s="1" t="str">
        <f t="shared" si="31"/>
        <v>No</v>
      </c>
    </row>
    <row r="2045" spans="1:50" x14ac:dyDescent="0.2">
      <c r="A2045" s="1" t="s">
        <v>6243</v>
      </c>
      <c r="B2045" s="1" t="s">
        <v>1946</v>
      </c>
      <c r="C2045" s="1" t="s">
        <v>60</v>
      </c>
      <c r="D2045" s="174" t="s">
        <v>1947</v>
      </c>
      <c r="E2045" s="177" t="s">
        <v>1948</v>
      </c>
      <c r="F2045" s="1" t="s">
        <v>242</v>
      </c>
      <c r="G2045" s="1" t="s">
        <v>229</v>
      </c>
      <c r="H2045" s="17">
        <v>0</v>
      </c>
      <c r="I2045" s="12">
        <v>16</v>
      </c>
      <c r="J2045" s="1" t="s">
        <v>10</v>
      </c>
      <c r="K2045" s="1" t="s">
        <v>8</v>
      </c>
      <c r="L2045" s="4">
        <v>16</v>
      </c>
      <c r="N2045" s="186">
        <v>0</v>
      </c>
      <c r="P2045" s="14">
        <v>18.461600000000001</v>
      </c>
      <c r="R2045" s="14">
        <v>0</v>
      </c>
      <c r="T2045" s="14">
        <v>3.8376000000000001</v>
      </c>
      <c r="V2045" s="17">
        <v>0</v>
      </c>
      <c r="X2045" s="17">
        <v>0</v>
      </c>
      <c r="Z2045" s="17">
        <v>257779</v>
      </c>
      <c r="AB2045" s="17">
        <v>0</v>
      </c>
      <c r="AD2045" s="17">
        <v>0</v>
      </c>
      <c r="AF2045" s="17">
        <v>13963</v>
      </c>
      <c r="AH2045" s="17">
        <v>0</v>
      </c>
      <c r="AJ2045" s="17">
        <v>0</v>
      </c>
      <c r="AL2045" s="17">
        <v>0</v>
      </c>
      <c r="AN2045" s="17">
        <v>0</v>
      </c>
      <c r="AP2045" s="172">
        <v>0</v>
      </c>
      <c r="AR2045" s="17">
        <v>53584</v>
      </c>
      <c r="AT2045" s="17">
        <v>0</v>
      </c>
      <c r="AV2045" s="185">
        <v>0</v>
      </c>
      <c r="AW2045" s="1" t="s">
        <v>5655</v>
      </c>
      <c r="AX2045" s="1" t="str">
        <f t="shared" si="31"/>
        <v>No</v>
      </c>
    </row>
    <row r="2046" spans="1:50" x14ac:dyDescent="0.2">
      <c r="A2046" s="1" t="s">
        <v>5420</v>
      </c>
      <c r="B2046" s="1" t="s">
        <v>5421</v>
      </c>
      <c r="C2046" s="1" t="s">
        <v>93</v>
      </c>
      <c r="D2046" s="174" t="s">
        <v>5422</v>
      </c>
      <c r="E2046" s="177" t="s">
        <v>5423</v>
      </c>
      <c r="F2046" s="1" t="s">
        <v>242</v>
      </c>
      <c r="G2046" s="1" t="s">
        <v>229</v>
      </c>
      <c r="H2046" s="17">
        <v>0</v>
      </c>
      <c r="I2046" s="12">
        <v>16</v>
      </c>
      <c r="J2046" s="1" t="s">
        <v>11</v>
      </c>
      <c r="K2046" s="1" t="s">
        <v>8</v>
      </c>
      <c r="L2046" s="4">
        <v>14</v>
      </c>
      <c r="N2046" s="186">
        <v>0</v>
      </c>
      <c r="P2046" s="14">
        <v>12.395300000000001</v>
      </c>
      <c r="R2046" s="14">
        <v>0</v>
      </c>
      <c r="T2046" s="14">
        <v>20.630600000000001</v>
      </c>
      <c r="V2046" s="17">
        <v>0</v>
      </c>
      <c r="X2046" s="17">
        <v>0</v>
      </c>
      <c r="Z2046" s="17">
        <v>441234</v>
      </c>
      <c r="AB2046" s="17">
        <v>0</v>
      </c>
      <c r="AD2046" s="17">
        <v>0</v>
      </c>
      <c r="AF2046" s="17">
        <v>35597</v>
      </c>
      <c r="AH2046" s="17">
        <v>0</v>
      </c>
      <c r="AJ2046" s="17">
        <v>0</v>
      </c>
      <c r="AL2046" s="17">
        <v>0</v>
      </c>
      <c r="AN2046" s="17">
        <v>0</v>
      </c>
      <c r="AP2046" s="172">
        <v>0</v>
      </c>
      <c r="AR2046" s="17">
        <v>734387</v>
      </c>
      <c r="AT2046" s="17">
        <v>0</v>
      </c>
      <c r="AV2046" s="185">
        <v>0</v>
      </c>
      <c r="AW2046" s="1" t="s">
        <v>5655</v>
      </c>
      <c r="AX2046" s="1" t="str">
        <f t="shared" si="31"/>
        <v>No</v>
      </c>
    </row>
    <row r="2047" spans="1:50" x14ac:dyDescent="0.2">
      <c r="A2047" s="1" t="s">
        <v>152</v>
      </c>
      <c r="B2047" s="1" t="s">
        <v>1240</v>
      </c>
      <c r="C2047" s="1" t="s">
        <v>83</v>
      </c>
      <c r="D2047" s="174">
        <v>4201</v>
      </c>
      <c r="E2047" s="177">
        <v>40201</v>
      </c>
      <c r="F2047" s="1" t="s">
        <v>194</v>
      </c>
      <c r="G2047" s="1" t="s">
        <v>5273</v>
      </c>
      <c r="H2047" s="17">
        <v>2148346</v>
      </c>
      <c r="I2047" s="12">
        <v>16</v>
      </c>
      <c r="J2047" s="1" t="s">
        <v>11</v>
      </c>
      <c r="K2047" s="1" t="s">
        <v>8</v>
      </c>
      <c r="L2047" s="4">
        <v>14</v>
      </c>
      <c r="N2047" s="186">
        <v>0</v>
      </c>
      <c r="P2047" s="14">
        <v>9.2601999999999993</v>
      </c>
      <c r="R2047" s="14">
        <v>0</v>
      </c>
      <c r="T2047" s="14">
        <v>17.721599999999999</v>
      </c>
      <c r="V2047" s="17">
        <v>0</v>
      </c>
      <c r="X2047" s="17">
        <v>0</v>
      </c>
      <c r="Z2047" s="17">
        <v>160812</v>
      </c>
      <c r="AB2047" s="17">
        <v>0</v>
      </c>
      <c r="AD2047" s="17">
        <v>0</v>
      </c>
      <c r="AF2047" s="17">
        <v>17366</v>
      </c>
      <c r="AH2047" s="17">
        <v>0</v>
      </c>
      <c r="AJ2047" s="17">
        <v>0</v>
      </c>
      <c r="AL2047" s="17">
        <v>0</v>
      </c>
      <c r="AN2047" s="17">
        <v>0</v>
      </c>
      <c r="AP2047" s="172">
        <v>0</v>
      </c>
      <c r="AR2047" s="17">
        <v>307753</v>
      </c>
      <c r="AT2047" s="17">
        <v>0</v>
      </c>
      <c r="AV2047" s="185">
        <v>0</v>
      </c>
      <c r="AW2047" s="1" t="s">
        <v>5655</v>
      </c>
      <c r="AX2047" s="1" t="str">
        <f t="shared" si="31"/>
        <v>No</v>
      </c>
    </row>
    <row r="2048" spans="1:50" x14ac:dyDescent="0.2">
      <c r="A2048" s="1" t="s">
        <v>3879</v>
      </c>
      <c r="B2048" s="1" t="s">
        <v>3880</v>
      </c>
      <c r="C2048" s="1" t="s">
        <v>43</v>
      </c>
      <c r="D2048" s="174" t="s">
        <v>3881</v>
      </c>
      <c r="E2048" s="177" t="s">
        <v>3882</v>
      </c>
      <c r="F2048" s="1" t="s">
        <v>196</v>
      </c>
      <c r="G2048" s="1" t="s">
        <v>229</v>
      </c>
      <c r="H2048" s="17">
        <v>0</v>
      </c>
      <c r="I2048" s="12">
        <v>16</v>
      </c>
      <c r="J2048" s="1" t="s">
        <v>11</v>
      </c>
      <c r="K2048" s="1" t="s">
        <v>8</v>
      </c>
      <c r="L2048" s="4">
        <v>13</v>
      </c>
      <c r="N2048" s="186">
        <v>0</v>
      </c>
      <c r="P2048" s="14">
        <v>11.9238</v>
      </c>
      <c r="R2048" s="14">
        <v>0</v>
      </c>
      <c r="T2048" s="14">
        <v>6.1315</v>
      </c>
      <c r="V2048" s="17">
        <v>0</v>
      </c>
      <c r="X2048" s="17">
        <v>0</v>
      </c>
      <c r="Z2048" s="17">
        <v>201273</v>
      </c>
      <c r="AB2048" s="17">
        <v>0</v>
      </c>
      <c r="AD2048" s="17">
        <v>0</v>
      </c>
      <c r="AF2048" s="17">
        <v>16880</v>
      </c>
      <c r="AH2048" s="17">
        <v>0</v>
      </c>
      <c r="AJ2048" s="17">
        <v>0</v>
      </c>
      <c r="AL2048" s="17">
        <v>0</v>
      </c>
      <c r="AN2048" s="17">
        <v>0</v>
      </c>
      <c r="AP2048" s="172">
        <v>0</v>
      </c>
      <c r="AR2048" s="17">
        <v>103500</v>
      </c>
      <c r="AT2048" s="17">
        <v>0</v>
      </c>
      <c r="AV2048" s="185">
        <v>0</v>
      </c>
      <c r="AW2048" s="1" t="s">
        <v>5655</v>
      </c>
      <c r="AX2048" s="1" t="str">
        <f t="shared" si="31"/>
        <v>No</v>
      </c>
    </row>
    <row r="2049" spans="1:50" x14ac:dyDescent="0.2">
      <c r="A2049" s="1" t="s">
        <v>6241</v>
      </c>
      <c r="B2049" s="1" t="s">
        <v>399</v>
      </c>
      <c r="C2049" s="1" t="s">
        <v>20</v>
      </c>
      <c r="D2049" s="174">
        <v>9175</v>
      </c>
      <c r="E2049" s="177">
        <v>90175</v>
      </c>
      <c r="F2049" s="1" t="s">
        <v>194</v>
      </c>
      <c r="G2049" s="1" t="s">
        <v>5273</v>
      </c>
      <c r="H2049" s="17">
        <v>68738</v>
      </c>
      <c r="I2049" s="12">
        <v>16</v>
      </c>
      <c r="J2049" s="1" t="s">
        <v>11</v>
      </c>
      <c r="K2049" s="1" t="s">
        <v>12</v>
      </c>
      <c r="L2049" s="4">
        <v>8</v>
      </c>
      <c r="N2049" s="186">
        <v>0</v>
      </c>
      <c r="P2049" s="14">
        <v>11.4437</v>
      </c>
      <c r="R2049" s="14">
        <v>0</v>
      </c>
      <c r="T2049" s="14">
        <v>11.869400000000001</v>
      </c>
      <c r="V2049" s="17">
        <v>0</v>
      </c>
      <c r="X2049" s="17">
        <v>0</v>
      </c>
      <c r="Z2049" s="17">
        <v>260803</v>
      </c>
      <c r="AB2049" s="17">
        <v>0</v>
      </c>
      <c r="AD2049" s="17">
        <v>0</v>
      </c>
      <c r="AF2049" s="17">
        <v>22790</v>
      </c>
      <c r="AH2049" s="17">
        <v>0</v>
      </c>
      <c r="AJ2049" s="17">
        <v>0</v>
      </c>
      <c r="AL2049" s="17">
        <v>0</v>
      </c>
      <c r="AN2049" s="17">
        <v>0</v>
      </c>
      <c r="AP2049" s="172">
        <v>0</v>
      </c>
      <c r="AR2049" s="17">
        <v>270503</v>
      </c>
      <c r="AT2049" s="17">
        <v>0</v>
      </c>
      <c r="AV2049" s="185">
        <v>0</v>
      </c>
      <c r="AW2049" s="1" t="s">
        <v>5655</v>
      </c>
      <c r="AX2049" s="1" t="str">
        <f t="shared" si="31"/>
        <v>No</v>
      </c>
    </row>
    <row r="2050" spans="1:50" x14ac:dyDescent="0.2">
      <c r="A2050" s="1" t="s">
        <v>1793</v>
      </c>
      <c r="B2050" s="1" t="s">
        <v>1794</v>
      </c>
      <c r="C2050" s="1" t="s">
        <v>40</v>
      </c>
      <c r="D2050" s="174" t="s">
        <v>1795</v>
      </c>
      <c r="E2050" s="177" t="s">
        <v>1796</v>
      </c>
      <c r="F2050" s="1" t="s">
        <v>194</v>
      </c>
      <c r="G2050" s="1" t="s">
        <v>229</v>
      </c>
      <c r="H2050" s="17">
        <v>0</v>
      </c>
      <c r="I2050" s="12">
        <v>16</v>
      </c>
      <c r="J2050" s="1" t="s">
        <v>10</v>
      </c>
      <c r="K2050" s="1" t="s">
        <v>8</v>
      </c>
      <c r="L2050" s="4">
        <v>16</v>
      </c>
      <c r="N2050" s="186">
        <v>0</v>
      </c>
      <c r="P2050" s="14">
        <v>17.5456</v>
      </c>
      <c r="R2050" s="14">
        <v>0</v>
      </c>
      <c r="T2050" s="14">
        <v>2.3919999999999999</v>
      </c>
      <c r="V2050" s="17">
        <v>0</v>
      </c>
      <c r="X2050" s="17">
        <v>0</v>
      </c>
      <c r="Z2050" s="17">
        <v>609517</v>
      </c>
      <c r="AB2050" s="17">
        <v>0</v>
      </c>
      <c r="AD2050" s="17">
        <v>0</v>
      </c>
      <c r="AF2050" s="17">
        <v>34739</v>
      </c>
      <c r="AH2050" s="17">
        <v>0</v>
      </c>
      <c r="AJ2050" s="17">
        <v>0</v>
      </c>
      <c r="AL2050" s="17">
        <v>0</v>
      </c>
      <c r="AN2050" s="17">
        <v>0</v>
      </c>
      <c r="AP2050" s="172">
        <v>0</v>
      </c>
      <c r="AR2050" s="17">
        <v>83096</v>
      </c>
      <c r="AT2050" s="17">
        <v>0</v>
      </c>
      <c r="AV2050" s="185">
        <v>0</v>
      </c>
      <c r="AW2050" s="1" t="s">
        <v>5655</v>
      </c>
      <c r="AX2050" s="1" t="str">
        <f t="shared" ref="AX2050:AX2113" si="32">IF(AW2050&amp;AU2050&amp;AS2050&amp;AQ2050&amp;AO2050&amp;AM2050&amp;AK2050&amp;AI2050&amp;AG2050&amp;AE2050&amp;AC2050&amp;AA2050&amp;Y2050&amp;W2050&amp;U2050&amp;S2050&amp;Q2050&amp;O2050&amp;M2050&lt;&gt;"","Yes","No")</f>
        <v>No</v>
      </c>
    </row>
    <row r="2051" spans="1:50" x14ac:dyDescent="0.2">
      <c r="A2051" s="1" t="s">
        <v>1214</v>
      </c>
      <c r="B2051" s="1" t="s">
        <v>1215</v>
      </c>
      <c r="C2051" s="1" t="s">
        <v>83</v>
      </c>
      <c r="D2051" s="174">
        <v>4194</v>
      </c>
      <c r="E2051" s="177">
        <v>40194</v>
      </c>
      <c r="F2051" s="1" t="s">
        <v>194</v>
      </c>
      <c r="G2051" s="1" t="s">
        <v>5273</v>
      </c>
      <c r="H2051" s="17">
        <v>109572</v>
      </c>
      <c r="I2051" s="12">
        <v>16</v>
      </c>
      <c r="J2051" s="1" t="s">
        <v>11</v>
      </c>
      <c r="K2051" s="1" t="s">
        <v>8</v>
      </c>
      <c r="L2051" s="4">
        <v>5</v>
      </c>
      <c r="N2051" s="186">
        <v>0</v>
      </c>
      <c r="P2051" s="14">
        <v>6.6641000000000004</v>
      </c>
      <c r="R2051" s="14">
        <v>0</v>
      </c>
      <c r="T2051" s="14">
        <v>15.2357</v>
      </c>
      <c r="V2051" s="17">
        <v>0</v>
      </c>
      <c r="X2051" s="17">
        <v>0</v>
      </c>
      <c r="Z2051" s="17">
        <v>35826</v>
      </c>
      <c r="AB2051" s="17">
        <v>0</v>
      </c>
      <c r="AD2051" s="17">
        <v>0</v>
      </c>
      <c r="AF2051" s="17">
        <v>5376</v>
      </c>
      <c r="AH2051" s="17">
        <v>0</v>
      </c>
      <c r="AJ2051" s="17">
        <v>0</v>
      </c>
      <c r="AL2051" s="17">
        <v>0</v>
      </c>
      <c r="AN2051" s="17">
        <v>0</v>
      </c>
      <c r="AP2051" s="172">
        <v>0</v>
      </c>
      <c r="AR2051" s="17">
        <v>81907</v>
      </c>
      <c r="AT2051" s="17">
        <v>0</v>
      </c>
      <c r="AV2051" s="185">
        <v>0</v>
      </c>
      <c r="AW2051" s="1" t="s">
        <v>5655</v>
      </c>
      <c r="AX2051" s="1" t="str">
        <f t="shared" si="32"/>
        <v>No</v>
      </c>
    </row>
    <row r="2052" spans="1:50" x14ac:dyDescent="0.2">
      <c r="A2052" s="1" t="s">
        <v>6242</v>
      </c>
      <c r="B2052" s="1" t="s">
        <v>406</v>
      </c>
      <c r="C2052" s="1" t="s">
        <v>51</v>
      </c>
      <c r="D2052" s="174">
        <v>6026</v>
      </c>
      <c r="E2052" s="177">
        <v>60026</v>
      </c>
      <c r="F2052" s="1" t="s">
        <v>194</v>
      </c>
      <c r="G2052" s="1" t="s">
        <v>5273</v>
      </c>
      <c r="H2052" s="17">
        <v>116533</v>
      </c>
      <c r="I2052" s="12">
        <v>16</v>
      </c>
      <c r="J2052" s="1" t="s">
        <v>11</v>
      </c>
      <c r="K2052" s="1" t="s">
        <v>8</v>
      </c>
      <c r="L2052" s="4">
        <v>13</v>
      </c>
      <c r="N2052" s="186">
        <v>0</v>
      </c>
      <c r="P2052" s="14">
        <v>15.226699999999999</v>
      </c>
      <c r="R2052" s="14">
        <v>0</v>
      </c>
      <c r="T2052" s="14">
        <v>23.494199999999999</v>
      </c>
      <c r="V2052" s="17">
        <v>0</v>
      </c>
      <c r="X2052" s="17">
        <v>0</v>
      </c>
      <c r="Z2052" s="17">
        <v>597147</v>
      </c>
      <c r="AB2052" s="17">
        <v>0</v>
      </c>
      <c r="AD2052" s="17">
        <v>0</v>
      </c>
      <c r="AF2052" s="17">
        <v>39217</v>
      </c>
      <c r="AH2052" s="17">
        <v>0</v>
      </c>
      <c r="AJ2052" s="17">
        <v>0</v>
      </c>
      <c r="AL2052" s="17">
        <v>0</v>
      </c>
      <c r="AN2052" s="17">
        <v>0</v>
      </c>
      <c r="AP2052" s="172">
        <v>0</v>
      </c>
      <c r="AR2052" s="17">
        <v>921372</v>
      </c>
      <c r="AT2052" s="17">
        <v>0</v>
      </c>
      <c r="AV2052" s="185">
        <v>0</v>
      </c>
      <c r="AW2052" s="1" t="s">
        <v>5655</v>
      </c>
      <c r="AX2052" s="1" t="str">
        <f t="shared" si="32"/>
        <v>No</v>
      </c>
    </row>
    <row r="2053" spans="1:50" x14ac:dyDescent="0.2">
      <c r="A2053" s="1" t="s">
        <v>6237</v>
      </c>
      <c r="B2053" s="1" t="s">
        <v>1596</v>
      </c>
      <c r="C2053" s="1" t="s">
        <v>73</v>
      </c>
      <c r="D2053" s="174" t="s">
        <v>1597</v>
      </c>
      <c r="E2053" s="177" t="s">
        <v>1598</v>
      </c>
      <c r="F2053" s="1" t="s">
        <v>196</v>
      </c>
      <c r="G2053" s="1" t="s">
        <v>229</v>
      </c>
      <c r="H2053" s="17">
        <v>0</v>
      </c>
      <c r="I2053" s="12">
        <v>16</v>
      </c>
      <c r="J2053" s="1" t="s">
        <v>11</v>
      </c>
      <c r="K2053" s="1" t="s">
        <v>8</v>
      </c>
      <c r="L2053" s="4">
        <v>16</v>
      </c>
      <c r="N2053" s="186">
        <v>0</v>
      </c>
      <c r="P2053" s="14">
        <v>18.266300000000001</v>
      </c>
      <c r="R2053" s="14">
        <v>0</v>
      </c>
      <c r="T2053" s="14">
        <v>7.2577999999999996</v>
      </c>
      <c r="V2053" s="17">
        <v>0</v>
      </c>
      <c r="X2053" s="17">
        <v>0</v>
      </c>
      <c r="Z2053" s="17">
        <v>393382</v>
      </c>
      <c r="AB2053" s="17">
        <v>0</v>
      </c>
      <c r="AD2053" s="17">
        <v>0</v>
      </c>
      <c r="AF2053" s="17">
        <v>21536</v>
      </c>
      <c r="AH2053" s="17">
        <v>0</v>
      </c>
      <c r="AJ2053" s="17">
        <v>0</v>
      </c>
      <c r="AL2053" s="17">
        <v>0</v>
      </c>
      <c r="AN2053" s="17">
        <v>0</v>
      </c>
      <c r="AP2053" s="172">
        <v>0</v>
      </c>
      <c r="AR2053" s="17">
        <v>156304</v>
      </c>
      <c r="AT2053" s="17">
        <v>0</v>
      </c>
      <c r="AV2053" s="185">
        <v>0</v>
      </c>
      <c r="AW2053" s="1" t="s">
        <v>5655</v>
      </c>
      <c r="AX2053" s="1" t="str">
        <f t="shared" si="32"/>
        <v>No</v>
      </c>
    </row>
    <row r="2054" spans="1:50" x14ac:dyDescent="0.2">
      <c r="A2054" s="1" t="s">
        <v>2463</v>
      </c>
      <c r="B2054" s="1" t="s">
        <v>2464</v>
      </c>
      <c r="C2054" s="1" t="s">
        <v>86</v>
      </c>
      <c r="D2054" s="174" t="s">
        <v>2465</v>
      </c>
      <c r="E2054" s="177" t="s">
        <v>2466</v>
      </c>
      <c r="F2054" s="1" t="s">
        <v>194</v>
      </c>
      <c r="G2054" s="1" t="s">
        <v>229</v>
      </c>
      <c r="H2054" s="17">
        <v>0</v>
      </c>
      <c r="I2054" s="12">
        <v>16</v>
      </c>
      <c r="J2054" s="1" t="s">
        <v>10</v>
      </c>
      <c r="K2054" s="1" t="s">
        <v>8</v>
      </c>
      <c r="L2054" s="4">
        <v>16</v>
      </c>
      <c r="N2054" s="186">
        <v>0</v>
      </c>
      <c r="P2054" s="14">
        <v>19.691700000000001</v>
      </c>
      <c r="R2054" s="14">
        <v>0</v>
      </c>
      <c r="T2054" s="14">
        <v>1.6314</v>
      </c>
      <c r="V2054" s="17">
        <v>0</v>
      </c>
      <c r="X2054" s="17">
        <v>0</v>
      </c>
      <c r="Z2054" s="17">
        <v>426168</v>
      </c>
      <c r="AB2054" s="17">
        <v>0</v>
      </c>
      <c r="AD2054" s="17">
        <v>0</v>
      </c>
      <c r="AF2054" s="17">
        <v>21642</v>
      </c>
      <c r="AH2054" s="17">
        <v>0</v>
      </c>
      <c r="AJ2054" s="17">
        <v>0</v>
      </c>
      <c r="AL2054" s="17">
        <v>0</v>
      </c>
      <c r="AN2054" s="17">
        <v>0</v>
      </c>
      <c r="AP2054" s="172">
        <v>0</v>
      </c>
      <c r="AR2054" s="17">
        <v>35307</v>
      </c>
      <c r="AT2054" s="17">
        <v>0</v>
      </c>
      <c r="AV2054" s="185">
        <v>0</v>
      </c>
      <c r="AW2054" s="1" t="s">
        <v>5655</v>
      </c>
      <c r="AX2054" s="1" t="str">
        <f t="shared" si="32"/>
        <v>No</v>
      </c>
    </row>
    <row r="2055" spans="1:50" x14ac:dyDescent="0.2">
      <c r="A2055" s="1" t="s">
        <v>2946</v>
      </c>
      <c r="B2055" s="1" t="s">
        <v>226</v>
      </c>
      <c r="C2055" s="1" t="s">
        <v>55</v>
      </c>
      <c r="D2055" s="174" t="s">
        <v>2947</v>
      </c>
      <c r="E2055" s="177" t="s">
        <v>2948</v>
      </c>
      <c r="F2055" s="1" t="s">
        <v>194</v>
      </c>
      <c r="G2055" s="1" t="s">
        <v>229</v>
      </c>
      <c r="H2055" s="17">
        <v>0</v>
      </c>
      <c r="I2055" s="12">
        <v>16</v>
      </c>
      <c r="J2055" s="1" t="s">
        <v>10</v>
      </c>
      <c r="K2055" s="1" t="s">
        <v>8</v>
      </c>
      <c r="L2055" s="4">
        <v>16</v>
      </c>
      <c r="N2055" s="186">
        <v>0</v>
      </c>
      <c r="P2055" s="14">
        <v>20.779299999999999</v>
      </c>
      <c r="R2055" s="14">
        <v>0</v>
      </c>
      <c r="T2055" s="14">
        <v>4.4157999999999999</v>
      </c>
      <c r="V2055" s="17">
        <v>0</v>
      </c>
      <c r="X2055" s="17">
        <v>0</v>
      </c>
      <c r="Z2055" s="17">
        <v>501176</v>
      </c>
      <c r="AB2055" s="17">
        <v>0</v>
      </c>
      <c r="AD2055" s="17">
        <v>0</v>
      </c>
      <c r="AF2055" s="17">
        <v>24119</v>
      </c>
      <c r="AH2055" s="17">
        <v>0</v>
      </c>
      <c r="AJ2055" s="17">
        <v>0</v>
      </c>
      <c r="AL2055" s="17">
        <v>0</v>
      </c>
      <c r="AN2055" s="17">
        <v>0</v>
      </c>
      <c r="AP2055" s="172">
        <v>0</v>
      </c>
      <c r="AR2055" s="17">
        <v>106505</v>
      </c>
      <c r="AT2055" s="17">
        <v>0</v>
      </c>
      <c r="AV2055" s="185">
        <v>0</v>
      </c>
      <c r="AW2055" s="1" t="s">
        <v>5655</v>
      </c>
      <c r="AX2055" s="1" t="str">
        <f t="shared" si="32"/>
        <v>No</v>
      </c>
    </row>
    <row r="2056" spans="1:50" x14ac:dyDescent="0.2">
      <c r="A2056" s="1" t="s">
        <v>6240</v>
      </c>
      <c r="B2056" s="1" t="s">
        <v>3441</v>
      </c>
      <c r="C2056" s="1" t="s">
        <v>89</v>
      </c>
      <c r="D2056" s="174" t="s">
        <v>3442</v>
      </c>
      <c r="E2056" s="177" t="s">
        <v>3443</v>
      </c>
      <c r="F2056" s="1" t="s">
        <v>196</v>
      </c>
      <c r="G2056" s="1" t="s">
        <v>229</v>
      </c>
      <c r="H2056" s="17">
        <v>0</v>
      </c>
      <c r="I2056" s="12">
        <v>16</v>
      </c>
      <c r="J2056" s="1" t="s">
        <v>10</v>
      </c>
      <c r="K2056" s="1" t="s">
        <v>8</v>
      </c>
      <c r="L2056" s="4">
        <v>7</v>
      </c>
      <c r="N2056" s="186">
        <v>0</v>
      </c>
      <c r="P2056" s="14">
        <v>17.8155</v>
      </c>
      <c r="R2056" s="14">
        <v>0</v>
      </c>
      <c r="T2056" s="14">
        <v>7.4353999999999996</v>
      </c>
      <c r="V2056" s="17">
        <v>0</v>
      </c>
      <c r="X2056" s="17">
        <v>0</v>
      </c>
      <c r="Z2056" s="17">
        <v>87474</v>
      </c>
      <c r="AB2056" s="17">
        <v>0</v>
      </c>
      <c r="AD2056" s="17">
        <v>0</v>
      </c>
      <c r="AF2056" s="17">
        <v>4910</v>
      </c>
      <c r="AH2056" s="17">
        <v>0</v>
      </c>
      <c r="AJ2056" s="17">
        <v>0</v>
      </c>
      <c r="AL2056" s="17">
        <v>0</v>
      </c>
      <c r="AN2056" s="17">
        <v>0</v>
      </c>
      <c r="AP2056" s="172">
        <v>0</v>
      </c>
      <c r="AR2056" s="17">
        <v>36508</v>
      </c>
      <c r="AT2056" s="17">
        <v>0</v>
      </c>
      <c r="AV2056" s="185">
        <v>0</v>
      </c>
      <c r="AW2056" s="1" t="s">
        <v>5655</v>
      </c>
      <c r="AX2056" s="1" t="str">
        <f t="shared" si="32"/>
        <v>No</v>
      </c>
    </row>
    <row r="2057" spans="1:50" x14ac:dyDescent="0.2">
      <c r="A2057" s="1" t="s">
        <v>1343</v>
      </c>
      <c r="B2057" s="1" t="s">
        <v>343</v>
      </c>
      <c r="C2057" s="1" t="s">
        <v>80</v>
      </c>
      <c r="D2057" s="174">
        <v>58</v>
      </c>
      <c r="E2057" s="177">
        <v>58</v>
      </c>
      <c r="F2057" s="1" t="s">
        <v>194</v>
      </c>
      <c r="G2057" s="1" t="s">
        <v>192</v>
      </c>
      <c r="H2057" s="17">
        <v>1849898</v>
      </c>
      <c r="I2057" s="12">
        <v>16</v>
      </c>
      <c r="J2057" s="1" t="s">
        <v>16</v>
      </c>
      <c r="K2057" s="1" t="s">
        <v>12</v>
      </c>
      <c r="L2057" s="4">
        <v>14</v>
      </c>
      <c r="N2057" s="186">
        <v>14</v>
      </c>
      <c r="P2057" s="14">
        <v>5.9044999999999996</v>
      </c>
      <c r="R2057" s="14">
        <v>2.0844999999999998</v>
      </c>
      <c r="S2057" s="12" t="s">
        <v>102</v>
      </c>
      <c r="T2057" s="14">
        <v>67.331599999999995</v>
      </c>
      <c r="V2057" s="17">
        <v>453999</v>
      </c>
      <c r="X2057" s="17">
        <v>432862</v>
      </c>
      <c r="Z2057" s="17">
        <v>427910</v>
      </c>
      <c r="AB2057" s="17">
        <v>4952</v>
      </c>
      <c r="AD2057" s="17">
        <v>74179</v>
      </c>
      <c r="AF2057" s="17">
        <v>72472</v>
      </c>
      <c r="AH2057" s="17">
        <v>1707</v>
      </c>
      <c r="AJ2057" s="17">
        <v>432862</v>
      </c>
      <c r="AL2057" s="17">
        <v>427910</v>
      </c>
      <c r="AN2057" s="17">
        <v>74179</v>
      </c>
      <c r="AP2057" s="172">
        <v>72472</v>
      </c>
      <c r="AR2057" s="17">
        <v>4879658</v>
      </c>
      <c r="AT2057" s="17">
        <v>10171647</v>
      </c>
      <c r="AU2057" s="1" t="s">
        <v>102</v>
      </c>
      <c r="AV2057" s="185">
        <v>15.44</v>
      </c>
      <c r="AW2057" s="1" t="s">
        <v>5655</v>
      </c>
      <c r="AX2057" s="1" t="str">
        <f t="shared" si="32"/>
        <v>Yes</v>
      </c>
    </row>
    <row r="2058" spans="1:50" x14ac:dyDescent="0.2">
      <c r="A2058" s="1" t="s">
        <v>5692</v>
      </c>
      <c r="B2058" s="1" t="s">
        <v>5693</v>
      </c>
      <c r="C2058" s="1" t="s">
        <v>20</v>
      </c>
      <c r="E2058" s="177">
        <v>90263</v>
      </c>
      <c r="F2058" s="1" t="s">
        <v>194</v>
      </c>
      <c r="G2058" s="1" t="s">
        <v>5273</v>
      </c>
      <c r="H2058" s="17">
        <v>12150996</v>
      </c>
      <c r="I2058" s="12">
        <v>16</v>
      </c>
      <c r="J2058" s="1" t="s">
        <v>10</v>
      </c>
      <c r="K2058" s="1" t="s">
        <v>8</v>
      </c>
      <c r="L2058" s="4">
        <v>10</v>
      </c>
      <c r="N2058" s="186">
        <v>0</v>
      </c>
      <c r="P2058" s="14">
        <v>9.6372</v>
      </c>
      <c r="R2058" s="14">
        <v>0</v>
      </c>
      <c r="T2058" s="14">
        <v>3.0305</v>
      </c>
      <c r="V2058" s="17">
        <v>0</v>
      </c>
      <c r="X2058" s="17">
        <v>0</v>
      </c>
      <c r="Z2058" s="17">
        <v>75729</v>
      </c>
      <c r="AB2058" s="17">
        <v>0</v>
      </c>
      <c r="AD2058" s="17">
        <v>0</v>
      </c>
      <c r="AF2058" s="17">
        <v>7858</v>
      </c>
      <c r="AH2058" s="17">
        <v>0</v>
      </c>
      <c r="AJ2058" s="17">
        <v>0</v>
      </c>
      <c r="AL2058" s="17">
        <v>0</v>
      </c>
      <c r="AN2058" s="17">
        <v>0</v>
      </c>
      <c r="AP2058" s="172">
        <v>0</v>
      </c>
      <c r="AR2058" s="17">
        <v>23814</v>
      </c>
      <c r="AT2058" s="17">
        <v>0</v>
      </c>
      <c r="AV2058" s="185">
        <v>0</v>
      </c>
      <c r="AW2058" s="1" t="s">
        <v>5655</v>
      </c>
      <c r="AX2058" s="1" t="str">
        <f t="shared" si="32"/>
        <v>No</v>
      </c>
    </row>
    <row r="2059" spans="1:50" x14ac:dyDescent="0.2">
      <c r="A2059" s="1" t="s">
        <v>662</v>
      </c>
      <c r="B2059" s="1" t="s">
        <v>663</v>
      </c>
      <c r="C2059" s="1" t="s">
        <v>99</v>
      </c>
      <c r="D2059" s="174">
        <v>3035</v>
      </c>
      <c r="E2059" s="177">
        <v>30035</v>
      </c>
      <c r="F2059" s="1" t="s">
        <v>196</v>
      </c>
      <c r="G2059" s="1" t="s">
        <v>192</v>
      </c>
      <c r="H2059" s="17">
        <v>81249</v>
      </c>
      <c r="I2059" s="12">
        <v>16</v>
      </c>
      <c r="J2059" s="1" t="s">
        <v>10</v>
      </c>
      <c r="K2059" s="1" t="s">
        <v>8</v>
      </c>
      <c r="L2059" s="4">
        <v>2</v>
      </c>
      <c r="N2059" s="186">
        <v>0</v>
      </c>
      <c r="P2059" s="14">
        <v>14.636699999999999</v>
      </c>
      <c r="R2059" s="14">
        <v>4.92</v>
      </c>
      <c r="T2059" s="14">
        <v>2.4329999999999998</v>
      </c>
      <c r="V2059" s="17">
        <v>0</v>
      </c>
      <c r="X2059" s="17">
        <v>44845</v>
      </c>
      <c r="Z2059" s="17">
        <v>27517</v>
      </c>
      <c r="AB2059" s="17">
        <v>17328</v>
      </c>
      <c r="AD2059" s="17">
        <v>2886</v>
      </c>
      <c r="AF2059" s="17">
        <v>1880</v>
      </c>
      <c r="AH2059" s="17">
        <v>1006</v>
      </c>
      <c r="AJ2059" s="17">
        <v>0</v>
      </c>
      <c r="AL2059" s="17">
        <v>0</v>
      </c>
      <c r="AN2059" s="17">
        <v>0</v>
      </c>
      <c r="AP2059" s="172">
        <v>0</v>
      </c>
      <c r="AR2059" s="17">
        <v>4574</v>
      </c>
      <c r="AT2059" s="17">
        <v>22504</v>
      </c>
      <c r="AV2059" s="185">
        <v>0</v>
      </c>
      <c r="AW2059" s="1" t="s">
        <v>5655</v>
      </c>
      <c r="AX2059" s="1" t="str">
        <f t="shared" si="32"/>
        <v>No</v>
      </c>
    </row>
    <row r="2060" spans="1:50" x14ac:dyDescent="0.2">
      <c r="A2060" s="1" t="s">
        <v>1374</v>
      </c>
      <c r="B2060" s="1" t="s">
        <v>339</v>
      </c>
      <c r="C2060" s="1" t="s">
        <v>89</v>
      </c>
      <c r="D2060" s="174">
        <v>6131</v>
      </c>
      <c r="E2060" s="177">
        <v>60131</v>
      </c>
      <c r="F2060" s="1" t="s">
        <v>196</v>
      </c>
      <c r="G2060" s="1" t="s">
        <v>5273</v>
      </c>
      <c r="H2060" s="17">
        <v>52826</v>
      </c>
      <c r="I2060" s="12">
        <v>16</v>
      </c>
      <c r="J2060" s="1" t="s">
        <v>10</v>
      </c>
      <c r="K2060" s="1" t="s">
        <v>8</v>
      </c>
      <c r="L2060" s="4">
        <v>4</v>
      </c>
      <c r="N2060" s="186">
        <v>0</v>
      </c>
      <c r="P2060" s="14">
        <v>8.6922999999999995</v>
      </c>
      <c r="R2060" s="14">
        <v>0</v>
      </c>
      <c r="T2060" s="14">
        <v>3.0301999999999998</v>
      </c>
      <c r="V2060" s="17">
        <v>0</v>
      </c>
      <c r="X2060" s="17">
        <v>0</v>
      </c>
      <c r="Z2060" s="17">
        <v>53258</v>
      </c>
      <c r="AB2060" s="17">
        <v>0</v>
      </c>
      <c r="AD2060" s="17">
        <v>0</v>
      </c>
      <c r="AF2060" s="17">
        <v>6127</v>
      </c>
      <c r="AH2060" s="17">
        <v>0</v>
      </c>
      <c r="AJ2060" s="17">
        <v>0</v>
      </c>
      <c r="AL2060" s="17">
        <v>0</v>
      </c>
      <c r="AN2060" s="17">
        <v>0</v>
      </c>
      <c r="AP2060" s="172">
        <v>0</v>
      </c>
      <c r="AR2060" s="17">
        <v>18566</v>
      </c>
      <c r="AT2060" s="17">
        <v>0</v>
      </c>
      <c r="AV2060" s="185">
        <v>0</v>
      </c>
      <c r="AW2060" s="1" t="s">
        <v>5655</v>
      </c>
      <c r="AX2060" s="1" t="str">
        <f t="shared" si="32"/>
        <v>No</v>
      </c>
    </row>
    <row r="2061" spans="1:50" x14ac:dyDescent="0.2">
      <c r="A2061" s="1" t="s">
        <v>1177</v>
      </c>
      <c r="B2061" s="1" t="s">
        <v>987</v>
      </c>
      <c r="C2061" s="1" t="s">
        <v>86</v>
      </c>
      <c r="D2061" s="174">
        <v>4187</v>
      </c>
      <c r="E2061" s="177">
        <v>40187</v>
      </c>
      <c r="F2061" s="1" t="s">
        <v>239</v>
      </c>
      <c r="G2061" s="1" t="s">
        <v>5273</v>
      </c>
      <c r="H2061" s="17">
        <v>104996</v>
      </c>
      <c r="I2061" s="12">
        <v>16</v>
      </c>
      <c r="J2061" s="1" t="s">
        <v>10</v>
      </c>
      <c r="K2061" s="1" t="s">
        <v>8</v>
      </c>
      <c r="L2061" s="4">
        <v>16</v>
      </c>
      <c r="N2061" s="186">
        <v>0</v>
      </c>
      <c r="P2061" s="14">
        <v>15.596299999999999</v>
      </c>
      <c r="R2061" s="14">
        <v>0</v>
      </c>
      <c r="T2061" s="14">
        <v>1.9180999999999999</v>
      </c>
      <c r="V2061" s="17">
        <v>0</v>
      </c>
      <c r="X2061" s="17">
        <v>0</v>
      </c>
      <c r="Z2061" s="17">
        <v>182758</v>
      </c>
      <c r="AB2061" s="17">
        <v>0</v>
      </c>
      <c r="AD2061" s="17">
        <v>0</v>
      </c>
      <c r="AF2061" s="17">
        <v>11718</v>
      </c>
      <c r="AH2061" s="17">
        <v>0</v>
      </c>
      <c r="AJ2061" s="17">
        <v>0</v>
      </c>
      <c r="AL2061" s="17">
        <v>0</v>
      </c>
      <c r="AN2061" s="17">
        <v>0</v>
      </c>
      <c r="AP2061" s="172">
        <v>0</v>
      </c>
      <c r="AR2061" s="17">
        <v>22476</v>
      </c>
      <c r="AT2061" s="17">
        <v>0</v>
      </c>
      <c r="AV2061" s="185">
        <v>0</v>
      </c>
      <c r="AW2061" s="1" t="s">
        <v>5655</v>
      </c>
      <c r="AX2061" s="1" t="str">
        <f t="shared" si="32"/>
        <v>No</v>
      </c>
    </row>
    <row r="2062" spans="1:50" x14ac:dyDescent="0.2">
      <c r="A2062" s="1" t="s">
        <v>3626</v>
      </c>
      <c r="B2062" s="1" t="s">
        <v>3627</v>
      </c>
      <c r="C2062" s="1" t="s">
        <v>51</v>
      </c>
      <c r="D2062" s="174" t="s">
        <v>3628</v>
      </c>
      <c r="E2062" s="177" t="s">
        <v>3629</v>
      </c>
      <c r="F2062" s="1" t="s">
        <v>194</v>
      </c>
      <c r="G2062" s="1" t="s">
        <v>229</v>
      </c>
      <c r="H2062" s="17">
        <v>0</v>
      </c>
      <c r="I2062" s="12">
        <v>15</v>
      </c>
      <c r="J2062" s="1" t="s">
        <v>10</v>
      </c>
      <c r="K2062" s="1" t="s">
        <v>8</v>
      </c>
      <c r="L2062" s="4">
        <v>15</v>
      </c>
      <c r="N2062" s="186">
        <v>0</v>
      </c>
      <c r="P2062" s="14">
        <v>15.9359</v>
      </c>
      <c r="R2062" s="14">
        <v>0</v>
      </c>
      <c r="T2062" s="14">
        <v>2.4834000000000001</v>
      </c>
      <c r="V2062" s="17">
        <v>0</v>
      </c>
      <c r="X2062" s="17">
        <v>0</v>
      </c>
      <c r="Z2062" s="17">
        <v>268265</v>
      </c>
      <c r="AB2062" s="17">
        <v>0</v>
      </c>
      <c r="AD2062" s="17">
        <v>0</v>
      </c>
      <c r="AF2062" s="17">
        <v>16834</v>
      </c>
      <c r="AH2062" s="17">
        <v>0</v>
      </c>
      <c r="AJ2062" s="17">
        <v>0</v>
      </c>
      <c r="AL2062" s="17">
        <v>0</v>
      </c>
      <c r="AN2062" s="17">
        <v>0</v>
      </c>
      <c r="AP2062" s="172">
        <v>0</v>
      </c>
      <c r="AR2062" s="17">
        <v>41805</v>
      </c>
      <c r="AT2062" s="17">
        <v>0</v>
      </c>
      <c r="AV2062" s="185">
        <v>0</v>
      </c>
      <c r="AW2062" s="1" t="s">
        <v>5655</v>
      </c>
      <c r="AX2062" s="1" t="str">
        <f t="shared" si="32"/>
        <v>No</v>
      </c>
    </row>
    <row r="2063" spans="1:50" x14ac:dyDescent="0.2">
      <c r="A2063" s="1" t="s">
        <v>5694</v>
      </c>
      <c r="B2063" s="1" t="s">
        <v>5695</v>
      </c>
      <c r="C2063" s="1" t="s">
        <v>20</v>
      </c>
      <c r="E2063" s="177">
        <v>90258</v>
      </c>
      <c r="F2063" s="1" t="s">
        <v>194</v>
      </c>
      <c r="G2063" s="1" t="s">
        <v>5273</v>
      </c>
      <c r="H2063" s="17">
        <v>12150996</v>
      </c>
      <c r="I2063" s="12">
        <v>15</v>
      </c>
      <c r="J2063" s="1" t="s">
        <v>15</v>
      </c>
      <c r="K2063" s="1" t="s">
        <v>12</v>
      </c>
      <c r="L2063" s="4">
        <v>8</v>
      </c>
      <c r="N2063" s="186">
        <v>0</v>
      </c>
      <c r="P2063" s="14">
        <v>16.546199999999999</v>
      </c>
      <c r="R2063" s="14">
        <v>0</v>
      </c>
      <c r="T2063" s="14">
        <v>8.9291</v>
      </c>
      <c r="V2063" s="17">
        <v>0</v>
      </c>
      <c r="X2063" s="17">
        <v>0</v>
      </c>
      <c r="Z2063" s="17">
        <v>94330</v>
      </c>
      <c r="AB2063" s="17">
        <v>0</v>
      </c>
      <c r="AD2063" s="17">
        <v>0</v>
      </c>
      <c r="AF2063" s="17">
        <v>5701</v>
      </c>
      <c r="AH2063" s="17">
        <v>0</v>
      </c>
      <c r="AJ2063" s="17">
        <v>0</v>
      </c>
      <c r="AL2063" s="17">
        <v>0</v>
      </c>
      <c r="AN2063" s="17">
        <v>0</v>
      </c>
      <c r="AP2063" s="172">
        <v>0</v>
      </c>
      <c r="AR2063" s="17">
        <v>50905</v>
      </c>
      <c r="AT2063" s="17">
        <v>0</v>
      </c>
      <c r="AV2063" s="185">
        <v>0</v>
      </c>
      <c r="AW2063" s="1" t="s">
        <v>5655</v>
      </c>
      <c r="AX2063" s="1" t="str">
        <f t="shared" si="32"/>
        <v>No</v>
      </c>
    </row>
    <row r="2064" spans="1:50" x14ac:dyDescent="0.2">
      <c r="A2064" s="1" t="s">
        <v>425</v>
      </c>
      <c r="B2064" s="1" t="s">
        <v>426</v>
      </c>
      <c r="C2064" s="1" t="s">
        <v>20</v>
      </c>
      <c r="D2064" s="174">
        <v>9155</v>
      </c>
      <c r="E2064" s="177">
        <v>90155</v>
      </c>
      <c r="F2064" s="1" t="s">
        <v>194</v>
      </c>
      <c r="G2064" s="1" t="s">
        <v>5273</v>
      </c>
      <c r="H2064" s="17">
        <v>93141</v>
      </c>
      <c r="I2064" s="12">
        <v>15</v>
      </c>
      <c r="J2064" s="1" t="s">
        <v>11</v>
      </c>
      <c r="K2064" s="1" t="s">
        <v>12</v>
      </c>
      <c r="L2064" s="4">
        <v>12</v>
      </c>
      <c r="N2064" s="186">
        <v>0</v>
      </c>
      <c r="P2064" s="14">
        <v>13.6092</v>
      </c>
      <c r="R2064" s="14">
        <v>0</v>
      </c>
      <c r="T2064" s="14">
        <v>11.030900000000001</v>
      </c>
      <c r="V2064" s="17">
        <v>0</v>
      </c>
      <c r="X2064" s="17">
        <v>0</v>
      </c>
      <c r="Z2064" s="17">
        <v>499976</v>
      </c>
      <c r="AB2064" s="17">
        <v>0</v>
      </c>
      <c r="AD2064" s="17">
        <v>0</v>
      </c>
      <c r="AF2064" s="17">
        <v>36738</v>
      </c>
      <c r="AH2064" s="17">
        <v>0</v>
      </c>
      <c r="AJ2064" s="17">
        <v>0</v>
      </c>
      <c r="AL2064" s="17">
        <v>0</v>
      </c>
      <c r="AN2064" s="17">
        <v>0</v>
      </c>
      <c r="AP2064" s="172">
        <v>0</v>
      </c>
      <c r="AR2064" s="17">
        <v>405254</v>
      </c>
      <c r="AT2064" s="17">
        <v>0</v>
      </c>
      <c r="AV2064" s="185">
        <v>0</v>
      </c>
      <c r="AW2064" s="1" t="s">
        <v>5655</v>
      </c>
      <c r="AX2064" s="1" t="str">
        <f t="shared" si="32"/>
        <v>No</v>
      </c>
    </row>
    <row r="2065" spans="1:50" x14ac:dyDescent="0.2">
      <c r="A2065" s="1" t="s">
        <v>5683</v>
      </c>
      <c r="B2065" s="1" t="s">
        <v>5684</v>
      </c>
      <c r="C2065" s="1" t="s">
        <v>20</v>
      </c>
      <c r="E2065" s="177">
        <v>90247</v>
      </c>
      <c r="F2065" s="1" t="s">
        <v>194</v>
      </c>
      <c r="G2065" s="1" t="s">
        <v>5273</v>
      </c>
      <c r="H2065" s="17">
        <v>12150996</v>
      </c>
      <c r="I2065" s="12">
        <v>15</v>
      </c>
      <c r="J2065" s="1" t="s">
        <v>10</v>
      </c>
      <c r="K2065" s="1" t="s">
        <v>12</v>
      </c>
      <c r="L2065" s="4">
        <v>7</v>
      </c>
      <c r="N2065" s="186">
        <v>0</v>
      </c>
      <c r="P2065" s="14">
        <v>7.6074000000000002</v>
      </c>
      <c r="R2065" s="14">
        <v>0</v>
      </c>
      <c r="T2065" s="14">
        <v>2.8163999999999998</v>
      </c>
      <c r="V2065" s="17">
        <v>0</v>
      </c>
      <c r="X2065" s="17">
        <v>0</v>
      </c>
      <c r="Z2065" s="17">
        <v>102289</v>
      </c>
      <c r="AB2065" s="17">
        <v>0</v>
      </c>
      <c r="AD2065" s="17">
        <v>0</v>
      </c>
      <c r="AF2065" s="17">
        <v>13446</v>
      </c>
      <c r="AH2065" s="17">
        <v>0</v>
      </c>
      <c r="AJ2065" s="17">
        <v>0</v>
      </c>
      <c r="AL2065" s="17">
        <v>0</v>
      </c>
      <c r="AN2065" s="17">
        <v>0</v>
      </c>
      <c r="AP2065" s="172">
        <v>0</v>
      </c>
      <c r="AR2065" s="17">
        <v>37869</v>
      </c>
      <c r="AT2065" s="17">
        <v>0</v>
      </c>
      <c r="AV2065" s="185">
        <v>0</v>
      </c>
      <c r="AW2065" s="1" t="s">
        <v>5655</v>
      </c>
      <c r="AX2065" s="1" t="str">
        <f t="shared" si="32"/>
        <v>No</v>
      </c>
    </row>
    <row r="2066" spans="1:50" x14ac:dyDescent="0.2">
      <c r="A2066" s="1" t="s">
        <v>2384</v>
      </c>
      <c r="B2066" s="1" t="s">
        <v>1919</v>
      </c>
      <c r="C2066" s="1" t="s">
        <v>50</v>
      </c>
      <c r="D2066" s="174" t="s">
        <v>2385</v>
      </c>
      <c r="E2066" s="177" t="s">
        <v>2386</v>
      </c>
      <c r="F2066" s="1" t="s">
        <v>194</v>
      </c>
      <c r="G2066" s="1" t="s">
        <v>229</v>
      </c>
      <c r="H2066" s="17">
        <v>0</v>
      </c>
      <c r="I2066" s="12">
        <v>15</v>
      </c>
      <c r="J2066" s="1" t="s">
        <v>11</v>
      </c>
      <c r="K2066" s="1" t="s">
        <v>8</v>
      </c>
      <c r="L2066" s="4">
        <v>6</v>
      </c>
      <c r="N2066" s="186">
        <v>0</v>
      </c>
      <c r="P2066" s="14">
        <v>18.674700000000001</v>
      </c>
      <c r="R2066" s="14">
        <v>0</v>
      </c>
      <c r="T2066" s="14">
        <v>12.311999999999999</v>
      </c>
      <c r="V2066" s="17">
        <v>0</v>
      </c>
      <c r="X2066" s="17">
        <v>0</v>
      </c>
      <c r="Z2066" s="17">
        <v>205011</v>
      </c>
      <c r="AB2066" s="17">
        <v>0</v>
      </c>
      <c r="AD2066" s="17">
        <v>0</v>
      </c>
      <c r="AF2066" s="17">
        <v>10978</v>
      </c>
      <c r="AH2066" s="17">
        <v>0</v>
      </c>
      <c r="AJ2066" s="17">
        <v>0</v>
      </c>
      <c r="AL2066" s="17">
        <v>0</v>
      </c>
      <c r="AN2066" s="17">
        <v>0</v>
      </c>
      <c r="AP2066" s="172">
        <v>0</v>
      </c>
      <c r="AR2066" s="17">
        <v>135161</v>
      </c>
      <c r="AT2066" s="17">
        <v>0</v>
      </c>
      <c r="AV2066" s="185">
        <v>0</v>
      </c>
      <c r="AW2066" s="1" t="s">
        <v>5655</v>
      </c>
      <c r="AX2066" s="1" t="str">
        <f t="shared" si="32"/>
        <v>No</v>
      </c>
    </row>
    <row r="2067" spans="1:50" x14ac:dyDescent="0.2">
      <c r="A2067" s="1" t="s">
        <v>1216</v>
      </c>
      <c r="B2067" s="1" t="s">
        <v>1217</v>
      </c>
      <c r="C2067" s="1" t="s">
        <v>83</v>
      </c>
      <c r="D2067" s="174">
        <v>4195</v>
      </c>
      <c r="E2067" s="177">
        <v>40195</v>
      </c>
      <c r="F2067" s="1" t="s">
        <v>194</v>
      </c>
      <c r="G2067" s="1" t="s">
        <v>5273</v>
      </c>
      <c r="H2067" s="17">
        <v>2148346</v>
      </c>
      <c r="I2067" s="12">
        <v>15</v>
      </c>
      <c r="J2067" s="1" t="s">
        <v>10</v>
      </c>
      <c r="K2067" s="1" t="s">
        <v>8</v>
      </c>
      <c r="L2067" s="4">
        <v>3</v>
      </c>
      <c r="N2067" s="186">
        <v>0</v>
      </c>
      <c r="P2067" s="14">
        <v>17.251799999999999</v>
      </c>
      <c r="R2067" s="14">
        <v>0</v>
      </c>
      <c r="T2067" s="14">
        <v>1.4330000000000001</v>
      </c>
      <c r="V2067" s="17">
        <v>0</v>
      </c>
      <c r="X2067" s="17">
        <v>0</v>
      </c>
      <c r="Z2067" s="17">
        <v>77340</v>
      </c>
      <c r="AB2067" s="17">
        <v>0</v>
      </c>
      <c r="AD2067" s="17">
        <v>0</v>
      </c>
      <c r="AF2067" s="17">
        <v>4483</v>
      </c>
      <c r="AH2067" s="17">
        <v>0</v>
      </c>
      <c r="AJ2067" s="17">
        <v>0</v>
      </c>
      <c r="AL2067" s="17">
        <v>0</v>
      </c>
      <c r="AN2067" s="17">
        <v>0</v>
      </c>
      <c r="AP2067" s="172">
        <v>0</v>
      </c>
      <c r="AR2067" s="17">
        <v>6424</v>
      </c>
      <c r="AT2067" s="17">
        <v>0</v>
      </c>
      <c r="AV2067" s="185">
        <v>0</v>
      </c>
      <c r="AW2067" s="1" t="s">
        <v>5655</v>
      </c>
      <c r="AX2067" s="1" t="str">
        <f t="shared" si="32"/>
        <v>No</v>
      </c>
    </row>
    <row r="2068" spans="1:50" x14ac:dyDescent="0.2">
      <c r="A2068" s="1" t="s">
        <v>380</v>
      </c>
      <c r="B2068" s="1" t="s">
        <v>381</v>
      </c>
      <c r="C2068" s="1" t="s">
        <v>20</v>
      </c>
      <c r="D2068" s="174">
        <v>9052</v>
      </c>
      <c r="E2068" s="177">
        <v>90052</v>
      </c>
      <c r="F2068" s="1" t="s">
        <v>194</v>
      </c>
      <c r="G2068" s="1" t="s">
        <v>5273</v>
      </c>
      <c r="H2068" s="17">
        <v>1932666</v>
      </c>
      <c r="I2068" s="12">
        <v>15</v>
      </c>
      <c r="J2068" s="1" t="s">
        <v>10</v>
      </c>
      <c r="K2068" s="1" t="s">
        <v>12</v>
      </c>
      <c r="L2068" s="4">
        <v>9</v>
      </c>
      <c r="N2068" s="186">
        <v>0</v>
      </c>
      <c r="P2068" s="14">
        <v>12.7408</v>
      </c>
      <c r="R2068" s="14">
        <v>0</v>
      </c>
      <c r="T2068" s="14">
        <v>3.7873000000000001</v>
      </c>
      <c r="V2068" s="17">
        <v>0</v>
      </c>
      <c r="X2068" s="17">
        <v>0</v>
      </c>
      <c r="Z2068" s="17">
        <v>195419</v>
      </c>
      <c r="AB2068" s="17">
        <v>0</v>
      </c>
      <c r="AD2068" s="17">
        <v>0</v>
      </c>
      <c r="AF2068" s="17">
        <v>15338</v>
      </c>
      <c r="AH2068" s="17">
        <v>0</v>
      </c>
      <c r="AJ2068" s="17">
        <v>0</v>
      </c>
      <c r="AL2068" s="17">
        <v>0</v>
      </c>
      <c r="AN2068" s="17">
        <v>0</v>
      </c>
      <c r="AP2068" s="172">
        <v>0</v>
      </c>
      <c r="AR2068" s="17">
        <v>58089</v>
      </c>
      <c r="AT2068" s="17">
        <v>0</v>
      </c>
      <c r="AV2068" s="185">
        <v>0</v>
      </c>
      <c r="AW2068" s="1" t="s">
        <v>5655</v>
      </c>
      <c r="AX2068" s="1" t="str">
        <f t="shared" si="32"/>
        <v>No</v>
      </c>
    </row>
    <row r="2069" spans="1:50" x14ac:dyDescent="0.2">
      <c r="A2069" s="1" t="s">
        <v>1489</v>
      </c>
      <c r="B2069" s="1" t="s">
        <v>1490</v>
      </c>
      <c r="C2069" s="1" t="s">
        <v>52</v>
      </c>
      <c r="D2069" s="174" t="s">
        <v>1491</v>
      </c>
      <c r="E2069" s="177" t="s">
        <v>1492</v>
      </c>
      <c r="F2069" s="1" t="s">
        <v>196</v>
      </c>
      <c r="G2069" s="1" t="s">
        <v>229</v>
      </c>
      <c r="H2069" s="17">
        <v>0</v>
      </c>
      <c r="I2069" s="12">
        <v>15</v>
      </c>
      <c r="J2069" s="1" t="s">
        <v>10</v>
      </c>
      <c r="K2069" s="1" t="s">
        <v>8</v>
      </c>
      <c r="L2069" s="4">
        <v>2</v>
      </c>
      <c r="N2069" s="186">
        <v>0</v>
      </c>
      <c r="P2069" s="14">
        <v>7.3193000000000001</v>
      </c>
      <c r="R2069" s="14">
        <v>0</v>
      </c>
      <c r="T2069" s="14">
        <v>2.2942999999999998</v>
      </c>
      <c r="V2069" s="17">
        <v>0</v>
      </c>
      <c r="X2069" s="17">
        <v>0</v>
      </c>
      <c r="Z2069" s="17">
        <v>19645</v>
      </c>
      <c r="AB2069" s="17">
        <v>0</v>
      </c>
      <c r="AD2069" s="17">
        <v>0</v>
      </c>
      <c r="AF2069" s="17">
        <v>2684</v>
      </c>
      <c r="AH2069" s="17">
        <v>0</v>
      </c>
      <c r="AJ2069" s="17">
        <v>0</v>
      </c>
      <c r="AL2069" s="17">
        <v>0</v>
      </c>
      <c r="AN2069" s="17">
        <v>0</v>
      </c>
      <c r="AP2069" s="172">
        <v>0</v>
      </c>
      <c r="AR2069" s="17">
        <v>6158</v>
      </c>
      <c r="AT2069" s="17">
        <v>0</v>
      </c>
      <c r="AV2069" s="185">
        <v>0</v>
      </c>
      <c r="AW2069" s="1" t="s">
        <v>5655</v>
      </c>
      <c r="AX2069" s="1" t="str">
        <f t="shared" si="32"/>
        <v>No</v>
      </c>
    </row>
    <row r="2070" spans="1:50" x14ac:dyDescent="0.2">
      <c r="A2070" s="1" t="s">
        <v>2629</v>
      </c>
      <c r="B2070" s="1" t="s">
        <v>2630</v>
      </c>
      <c r="C2070" s="1" t="s">
        <v>55</v>
      </c>
      <c r="D2070" s="174" t="s">
        <v>2631</v>
      </c>
      <c r="E2070" s="177" t="s">
        <v>2632</v>
      </c>
      <c r="F2070" s="1" t="s">
        <v>196</v>
      </c>
      <c r="G2070" s="1" t="s">
        <v>229</v>
      </c>
      <c r="H2070" s="17">
        <v>0</v>
      </c>
      <c r="I2070" s="12">
        <v>15</v>
      </c>
      <c r="J2070" s="1" t="s">
        <v>10</v>
      </c>
      <c r="K2070" s="1" t="s">
        <v>8</v>
      </c>
      <c r="L2070" s="4">
        <v>15</v>
      </c>
      <c r="N2070" s="186">
        <v>0</v>
      </c>
      <c r="P2070" s="14">
        <v>20.890799999999999</v>
      </c>
      <c r="R2070" s="14">
        <v>0</v>
      </c>
      <c r="T2070" s="14">
        <v>2.7845</v>
      </c>
      <c r="V2070" s="17">
        <v>0</v>
      </c>
      <c r="X2070" s="17">
        <v>0</v>
      </c>
      <c r="Z2070" s="17">
        <v>726124</v>
      </c>
      <c r="AB2070" s="17">
        <v>0</v>
      </c>
      <c r="AD2070" s="17">
        <v>0</v>
      </c>
      <c r="AF2070" s="17">
        <v>34758</v>
      </c>
      <c r="AH2070" s="17">
        <v>0</v>
      </c>
      <c r="AJ2070" s="17">
        <v>0</v>
      </c>
      <c r="AL2070" s="17">
        <v>0</v>
      </c>
      <c r="AN2070" s="17">
        <v>0</v>
      </c>
      <c r="AP2070" s="172">
        <v>0</v>
      </c>
      <c r="AR2070" s="17">
        <v>96785</v>
      </c>
      <c r="AT2070" s="17">
        <v>0</v>
      </c>
      <c r="AV2070" s="185">
        <v>0</v>
      </c>
      <c r="AW2070" s="1" t="s">
        <v>5655</v>
      </c>
      <c r="AX2070" s="1" t="str">
        <f t="shared" si="32"/>
        <v>No</v>
      </c>
    </row>
    <row r="2071" spans="1:50" x14ac:dyDescent="0.2">
      <c r="A2071" s="1" t="s">
        <v>5477</v>
      </c>
      <c r="B2071" s="1" t="s">
        <v>1586</v>
      </c>
      <c r="C2071" s="1" t="s">
        <v>73</v>
      </c>
      <c r="D2071" s="174" t="s">
        <v>1587</v>
      </c>
      <c r="E2071" s="177" t="s">
        <v>1588</v>
      </c>
      <c r="F2071" s="1" t="s">
        <v>194</v>
      </c>
      <c r="G2071" s="1" t="s">
        <v>229</v>
      </c>
      <c r="H2071" s="17">
        <v>0</v>
      </c>
      <c r="I2071" s="12">
        <v>15</v>
      </c>
      <c r="J2071" s="1" t="s">
        <v>10</v>
      </c>
      <c r="K2071" s="1" t="s">
        <v>12</v>
      </c>
      <c r="L2071" s="4">
        <v>3</v>
      </c>
      <c r="N2071" s="186">
        <v>0</v>
      </c>
      <c r="P2071" s="14">
        <v>4.3124000000000002</v>
      </c>
      <c r="R2071" s="14">
        <v>0</v>
      </c>
      <c r="T2071" s="14">
        <v>1.3980999999999999</v>
      </c>
      <c r="V2071" s="17">
        <v>0</v>
      </c>
      <c r="X2071" s="17">
        <v>0</v>
      </c>
      <c r="Z2071" s="17">
        <v>8103</v>
      </c>
      <c r="AB2071" s="17">
        <v>0</v>
      </c>
      <c r="AD2071" s="17">
        <v>0</v>
      </c>
      <c r="AF2071" s="17">
        <v>1879</v>
      </c>
      <c r="AH2071" s="17">
        <v>0</v>
      </c>
      <c r="AJ2071" s="17">
        <v>0</v>
      </c>
      <c r="AL2071" s="17">
        <v>0</v>
      </c>
      <c r="AN2071" s="17">
        <v>0</v>
      </c>
      <c r="AP2071" s="172">
        <v>0</v>
      </c>
      <c r="AR2071" s="17">
        <v>2627</v>
      </c>
      <c r="AT2071" s="17">
        <v>0</v>
      </c>
      <c r="AV2071" s="185">
        <v>0</v>
      </c>
      <c r="AW2071" s="1" t="s">
        <v>5655</v>
      </c>
      <c r="AX2071" s="1" t="str">
        <f t="shared" si="32"/>
        <v>No</v>
      </c>
    </row>
    <row r="2072" spans="1:50" x14ac:dyDescent="0.2">
      <c r="A2072" s="1" t="s">
        <v>6246</v>
      </c>
      <c r="B2072" s="1" t="s">
        <v>271</v>
      </c>
      <c r="C2072" s="1" t="s">
        <v>53</v>
      </c>
      <c r="D2072" s="174">
        <v>3041</v>
      </c>
      <c r="E2072" s="177">
        <v>30041</v>
      </c>
      <c r="F2072" s="1" t="s">
        <v>194</v>
      </c>
      <c r="G2072" s="1" t="s">
        <v>5273</v>
      </c>
      <c r="H2072" s="17">
        <v>51899</v>
      </c>
      <c r="I2072" s="12">
        <v>15</v>
      </c>
      <c r="J2072" s="1" t="s">
        <v>10</v>
      </c>
      <c r="K2072" s="1" t="s">
        <v>8</v>
      </c>
      <c r="L2072" s="4">
        <v>9</v>
      </c>
      <c r="N2072" s="186">
        <v>0</v>
      </c>
      <c r="P2072" s="14">
        <v>9.8404000000000007</v>
      </c>
      <c r="R2072" s="14">
        <v>0</v>
      </c>
      <c r="T2072" s="14">
        <v>1.23</v>
      </c>
      <c r="V2072" s="17">
        <v>0</v>
      </c>
      <c r="X2072" s="17">
        <v>0</v>
      </c>
      <c r="Z2072" s="17">
        <v>106365</v>
      </c>
      <c r="AB2072" s="17">
        <v>0</v>
      </c>
      <c r="AD2072" s="17">
        <v>0</v>
      </c>
      <c r="AF2072" s="17">
        <v>10809</v>
      </c>
      <c r="AH2072" s="17">
        <v>0</v>
      </c>
      <c r="AJ2072" s="17">
        <v>0</v>
      </c>
      <c r="AL2072" s="17">
        <v>0</v>
      </c>
      <c r="AN2072" s="17">
        <v>0</v>
      </c>
      <c r="AP2072" s="172">
        <v>0</v>
      </c>
      <c r="AR2072" s="17">
        <v>13295</v>
      </c>
      <c r="AT2072" s="17">
        <v>0</v>
      </c>
      <c r="AV2072" s="185">
        <v>0</v>
      </c>
      <c r="AW2072" s="1" t="s">
        <v>5655</v>
      </c>
      <c r="AX2072" s="1" t="str">
        <f t="shared" si="32"/>
        <v>No</v>
      </c>
    </row>
    <row r="2073" spans="1:50" x14ac:dyDescent="0.2">
      <c r="A2073" s="1" t="s">
        <v>1066</v>
      </c>
      <c r="B2073" s="1" t="s">
        <v>780</v>
      </c>
      <c r="C2073" s="1" t="s">
        <v>40</v>
      </c>
      <c r="D2073" s="174">
        <v>4161</v>
      </c>
      <c r="E2073" s="177">
        <v>40161</v>
      </c>
      <c r="F2073" s="1" t="s">
        <v>194</v>
      </c>
      <c r="G2073" s="1" t="s">
        <v>5273</v>
      </c>
      <c r="H2073" s="17">
        <v>4515419</v>
      </c>
      <c r="I2073" s="12">
        <v>15</v>
      </c>
      <c r="J2073" s="1" t="s">
        <v>11</v>
      </c>
      <c r="K2073" s="1" t="s">
        <v>8</v>
      </c>
      <c r="L2073" s="4">
        <v>2</v>
      </c>
      <c r="N2073" s="186">
        <v>0</v>
      </c>
      <c r="P2073" s="14">
        <v>15.704700000000001</v>
      </c>
      <c r="R2073" s="14">
        <v>0</v>
      </c>
      <c r="T2073" s="14">
        <v>5.3235000000000001</v>
      </c>
      <c r="V2073" s="17">
        <v>0</v>
      </c>
      <c r="X2073" s="17">
        <v>0</v>
      </c>
      <c r="Z2073" s="17">
        <v>64028</v>
      </c>
      <c r="AB2073" s="17">
        <v>0</v>
      </c>
      <c r="AD2073" s="17">
        <v>0</v>
      </c>
      <c r="AF2073" s="17">
        <v>4077</v>
      </c>
      <c r="AH2073" s="17">
        <v>0</v>
      </c>
      <c r="AJ2073" s="17">
        <v>0</v>
      </c>
      <c r="AL2073" s="17">
        <v>0</v>
      </c>
      <c r="AN2073" s="17">
        <v>0</v>
      </c>
      <c r="AP2073" s="172">
        <v>0</v>
      </c>
      <c r="AR2073" s="17">
        <v>21704</v>
      </c>
      <c r="AT2073" s="17">
        <v>0</v>
      </c>
      <c r="AV2073" s="185">
        <v>0</v>
      </c>
      <c r="AW2073" s="1" t="s">
        <v>5655</v>
      </c>
      <c r="AX2073" s="1" t="str">
        <f t="shared" si="32"/>
        <v>No</v>
      </c>
    </row>
    <row r="2074" spans="1:50" x14ac:dyDescent="0.2">
      <c r="A2074" s="1" t="s">
        <v>6245</v>
      </c>
      <c r="B2074" s="1" t="s">
        <v>645</v>
      </c>
      <c r="C2074" s="1" t="s">
        <v>65</v>
      </c>
      <c r="D2074" s="174">
        <v>1087</v>
      </c>
      <c r="E2074" s="177">
        <v>10087</v>
      </c>
      <c r="F2074" s="1" t="s">
        <v>194</v>
      </c>
      <c r="G2074" s="1" t="s">
        <v>192</v>
      </c>
      <c r="H2074" s="17">
        <v>226400</v>
      </c>
      <c r="I2074" s="12">
        <v>15</v>
      </c>
      <c r="J2074" s="1" t="s">
        <v>11</v>
      </c>
      <c r="K2074" s="1" t="s">
        <v>12</v>
      </c>
      <c r="L2074" s="4">
        <v>9</v>
      </c>
      <c r="N2074" s="186">
        <v>0</v>
      </c>
      <c r="P2074" s="14">
        <v>13.6427</v>
      </c>
      <c r="R2074" s="14">
        <v>4.41</v>
      </c>
      <c r="T2074" s="14">
        <v>13.8843</v>
      </c>
      <c r="V2074" s="17">
        <v>441798</v>
      </c>
      <c r="X2074" s="17">
        <v>451841</v>
      </c>
      <c r="Z2074" s="17">
        <v>439867</v>
      </c>
      <c r="AB2074" s="17">
        <v>11974</v>
      </c>
      <c r="AD2074" s="17">
        <v>33149</v>
      </c>
      <c r="AF2074" s="17">
        <v>32242</v>
      </c>
      <c r="AH2074" s="17">
        <v>907</v>
      </c>
      <c r="AJ2074" s="17">
        <v>0</v>
      </c>
      <c r="AL2074" s="17">
        <v>0</v>
      </c>
      <c r="AN2074" s="17">
        <v>0</v>
      </c>
      <c r="AP2074" s="172">
        <v>0</v>
      </c>
      <c r="AR2074" s="17">
        <v>447657</v>
      </c>
      <c r="AT2074" s="17">
        <v>1974167</v>
      </c>
      <c r="AV2074" s="185">
        <v>71</v>
      </c>
      <c r="AW2074" s="1" t="s">
        <v>5655</v>
      </c>
      <c r="AX2074" s="1" t="str">
        <f t="shared" si="32"/>
        <v>No</v>
      </c>
    </row>
    <row r="2075" spans="1:50" x14ac:dyDescent="0.2">
      <c r="A2075" s="1" t="s">
        <v>6252</v>
      </c>
      <c r="B2075" s="1" t="s">
        <v>222</v>
      </c>
      <c r="C2075" s="1" t="s">
        <v>6</v>
      </c>
      <c r="D2075" s="174">
        <v>45</v>
      </c>
      <c r="E2075" s="177">
        <v>45</v>
      </c>
      <c r="F2075" s="1" t="s">
        <v>194</v>
      </c>
      <c r="G2075" s="1" t="s">
        <v>5273</v>
      </c>
      <c r="H2075" s="17">
        <v>64513</v>
      </c>
      <c r="I2075" s="12">
        <v>15</v>
      </c>
      <c r="J2075" s="1" t="s">
        <v>11</v>
      </c>
      <c r="K2075" s="1" t="s">
        <v>8</v>
      </c>
      <c r="L2075" s="4">
        <v>9</v>
      </c>
      <c r="N2075" s="186">
        <v>0</v>
      </c>
      <c r="P2075" s="14">
        <v>15.389099999999999</v>
      </c>
      <c r="R2075" s="14">
        <v>0</v>
      </c>
      <c r="T2075" s="14">
        <v>11.989699999999999</v>
      </c>
      <c r="V2075" s="17">
        <v>0</v>
      </c>
      <c r="X2075" s="17">
        <v>0</v>
      </c>
      <c r="Z2075" s="17">
        <v>582307</v>
      </c>
      <c r="AB2075" s="17">
        <v>0</v>
      </c>
      <c r="AD2075" s="17">
        <v>0</v>
      </c>
      <c r="AF2075" s="17">
        <v>37839</v>
      </c>
      <c r="AH2075" s="17">
        <v>0</v>
      </c>
      <c r="AJ2075" s="17">
        <v>0</v>
      </c>
      <c r="AL2075" s="17">
        <v>0</v>
      </c>
      <c r="AN2075" s="17">
        <v>0</v>
      </c>
      <c r="AP2075" s="172">
        <v>0</v>
      </c>
      <c r="AR2075" s="17">
        <v>453679</v>
      </c>
      <c r="AT2075" s="17">
        <v>0</v>
      </c>
      <c r="AV2075" s="185">
        <v>0</v>
      </c>
      <c r="AW2075" s="1" t="s">
        <v>5655</v>
      </c>
      <c r="AX2075" s="1" t="str">
        <f t="shared" si="32"/>
        <v>No</v>
      </c>
    </row>
    <row r="2076" spans="1:50" x14ac:dyDescent="0.2">
      <c r="A2076" s="1" t="s">
        <v>5726</v>
      </c>
      <c r="B2076" s="1" t="s">
        <v>4501</v>
      </c>
      <c r="C2076" s="1" t="s">
        <v>161</v>
      </c>
      <c r="D2076" s="174" t="s">
        <v>5727</v>
      </c>
      <c r="E2076" s="177" t="s">
        <v>5728</v>
      </c>
      <c r="F2076" s="1" t="s">
        <v>242</v>
      </c>
      <c r="G2076" s="1" t="s">
        <v>229</v>
      </c>
      <c r="H2076" s="17">
        <v>0</v>
      </c>
      <c r="I2076" s="12">
        <v>15</v>
      </c>
      <c r="J2076" s="1" t="s">
        <v>10</v>
      </c>
      <c r="K2076" s="1" t="s">
        <v>8</v>
      </c>
      <c r="L2076" s="4">
        <v>15</v>
      </c>
      <c r="N2076" s="186">
        <v>0</v>
      </c>
      <c r="P2076" s="14">
        <v>13.8247</v>
      </c>
      <c r="R2076" s="14">
        <v>0</v>
      </c>
      <c r="T2076" s="14">
        <v>4.1909999999999998</v>
      </c>
      <c r="V2076" s="17">
        <v>0</v>
      </c>
      <c r="X2076" s="17">
        <v>0</v>
      </c>
      <c r="Z2076" s="17">
        <v>66386</v>
      </c>
      <c r="AB2076" s="17">
        <v>0</v>
      </c>
      <c r="AD2076" s="17">
        <v>0</v>
      </c>
      <c r="AF2076" s="17">
        <v>4802</v>
      </c>
      <c r="AH2076" s="17">
        <v>0</v>
      </c>
      <c r="AJ2076" s="17">
        <v>0</v>
      </c>
      <c r="AL2076" s="17">
        <v>0</v>
      </c>
      <c r="AN2076" s="17">
        <v>0</v>
      </c>
      <c r="AP2076" s="172">
        <v>0</v>
      </c>
      <c r="AR2076" s="17">
        <v>20125</v>
      </c>
      <c r="AT2076" s="17">
        <v>0</v>
      </c>
      <c r="AV2076" s="185">
        <v>0</v>
      </c>
      <c r="AW2076" s="1" t="s">
        <v>5655</v>
      </c>
      <c r="AX2076" s="1" t="str">
        <f t="shared" si="32"/>
        <v>No</v>
      </c>
    </row>
    <row r="2077" spans="1:50" x14ac:dyDescent="0.2">
      <c r="A2077" s="1" t="s">
        <v>6247</v>
      </c>
      <c r="B2077" s="1" t="s">
        <v>2606</v>
      </c>
      <c r="C2077" s="1" t="s">
        <v>45</v>
      </c>
      <c r="D2077" s="174" t="s">
        <v>2607</v>
      </c>
      <c r="E2077" s="177" t="s">
        <v>2608</v>
      </c>
      <c r="F2077" s="1" t="s">
        <v>194</v>
      </c>
      <c r="G2077" s="1" t="s">
        <v>229</v>
      </c>
      <c r="H2077" s="17">
        <v>0</v>
      </c>
      <c r="I2077" s="12">
        <v>15</v>
      </c>
      <c r="J2077" s="1" t="s">
        <v>10</v>
      </c>
      <c r="K2077" s="1" t="s">
        <v>8</v>
      </c>
      <c r="L2077" s="4">
        <v>15</v>
      </c>
      <c r="N2077" s="186">
        <v>0</v>
      </c>
      <c r="P2077" s="14">
        <v>15.015700000000001</v>
      </c>
      <c r="R2077" s="14">
        <v>0</v>
      </c>
      <c r="T2077" s="14">
        <v>1.7916000000000001</v>
      </c>
      <c r="V2077" s="17">
        <v>0</v>
      </c>
      <c r="X2077" s="17">
        <v>0</v>
      </c>
      <c r="Z2077" s="17">
        <v>417270</v>
      </c>
      <c r="AB2077" s="17">
        <v>0</v>
      </c>
      <c r="AD2077" s="17">
        <v>0</v>
      </c>
      <c r="AF2077" s="17">
        <v>27789</v>
      </c>
      <c r="AH2077" s="17">
        <v>0</v>
      </c>
      <c r="AJ2077" s="17">
        <v>0</v>
      </c>
      <c r="AL2077" s="17">
        <v>0</v>
      </c>
      <c r="AN2077" s="17">
        <v>0</v>
      </c>
      <c r="AP2077" s="172">
        <v>0</v>
      </c>
      <c r="AR2077" s="17">
        <v>49786</v>
      </c>
      <c r="AT2077" s="17">
        <v>0</v>
      </c>
      <c r="AV2077" s="185">
        <v>0</v>
      </c>
      <c r="AW2077" s="1" t="s">
        <v>5655</v>
      </c>
      <c r="AX2077" s="1" t="str">
        <f t="shared" si="32"/>
        <v>No</v>
      </c>
    </row>
    <row r="2078" spans="1:50" x14ac:dyDescent="0.2">
      <c r="A2078" s="1" t="s">
        <v>3198</v>
      </c>
      <c r="B2078" s="1" t="s">
        <v>3199</v>
      </c>
      <c r="C2078" s="1" t="s">
        <v>77</v>
      </c>
      <c r="D2078" s="174" t="s">
        <v>3200</v>
      </c>
      <c r="E2078" s="177" t="s">
        <v>3201</v>
      </c>
      <c r="F2078" s="1" t="s">
        <v>242</v>
      </c>
      <c r="G2078" s="1" t="s">
        <v>229</v>
      </c>
      <c r="H2078" s="17">
        <v>0</v>
      </c>
      <c r="I2078" s="12">
        <v>15</v>
      </c>
      <c r="J2078" s="1" t="s">
        <v>10</v>
      </c>
      <c r="K2078" s="1" t="s">
        <v>8</v>
      </c>
      <c r="L2078" s="4">
        <v>15</v>
      </c>
      <c r="N2078" s="186">
        <v>0</v>
      </c>
      <c r="P2078" s="14">
        <v>17.4937</v>
      </c>
      <c r="R2078" s="14">
        <v>0</v>
      </c>
      <c r="T2078" s="14">
        <v>2.5796999999999999</v>
      </c>
      <c r="V2078" s="17">
        <v>0</v>
      </c>
      <c r="X2078" s="17">
        <v>0</v>
      </c>
      <c r="Z2078" s="17">
        <v>357274</v>
      </c>
      <c r="AB2078" s="17">
        <v>0</v>
      </c>
      <c r="AD2078" s="17">
        <v>0</v>
      </c>
      <c r="AF2078" s="17">
        <v>20423</v>
      </c>
      <c r="AH2078" s="17">
        <v>0</v>
      </c>
      <c r="AJ2078" s="17">
        <v>0</v>
      </c>
      <c r="AL2078" s="17">
        <v>0</v>
      </c>
      <c r="AN2078" s="17">
        <v>0</v>
      </c>
      <c r="AP2078" s="172">
        <v>0</v>
      </c>
      <c r="AR2078" s="17">
        <v>52686</v>
      </c>
      <c r="AT2078" s="17">
        <v>0</v>
      </c>
      <c r="AV2078" s="185">
        <v>0</v>
      </c>
      <c r="AW2078" s="1" t="s">
        <v>5655</v>
      </c>
      <c r="AX2078" s="1" t="str">
        <f t="shared" si="32"/>
        <v>No</v>
      </c>
    </row>
    <row r="2079" spans="1:50" x14ac:dyDescent="0.2">
      <c r="A2079" s="1" t="s">
        <v>425</v>
      </c>
      <c r="B2079" s="1" t="s">
        <v>426</v>
      </c>
      <c r="C2079" s="1" t="s">
        <v>20</v>
      </c>
      <c r="D2079" s="174">
        <v>9155</v>
      </c>
      <c r="E2079" s="177">
        <v>90155</v>
      </c>
      <c r="F2079" s="1" t="s">
        <v>194</v>
      </c>
      <c r="G2079" s="1" t="s">
        <v>5273</v>
      </c>
      <c r="H2079" s="17">
        <v>93141</v>
      </c>
      <c r="I2079" s="12">
        <v>15</v>
      </c>
      <c r="J2079" s="1" t="s">
        <v>10</v>
      </c>
      <c r="K2079" s="1" t="s">
        <v>12</v>
      </c>
      <c r="L2079" s="4">
        <v>3</v>
      </c>
      <c r="N2079" s="186">
        <v>0</v>
      </c>
      <c r="P2079" s="14">
        <v>11.777200000000001</v>
      </c>
      <c r="R2079" s="14">
        <v>0</v>
      </c>
      <c r="T2079" s="14">
        <v>2.7393999999999998</v>
      </c>
      <c r="V2079" s="17">
        <v>0</v>
      </c>
      <c r="X2079" s="17">
        <v>0</v>
      </c>
      <c r="Z2079" s="17">
        <v>66753</v>
      </c>
      <c r="AB2079" s="17">
        <v>0</v>
      </c>
      <c r="AD2079" s="17">
        <v>0</v>
      </c>
      <c r="AF2079" s="17">
        <v>5668</v>
      </c>
      <c r="AH2079" s="17">
        <v>0</v>
      </c>
      <c r="AJ2079" s="17">
        <v>0</v>
      </c>
      <c r="AL2079" s="17">
        <v>0</v>
      </c>
      <c r="AN2079" s="17">
        <v>0</v>
      </c>
      <c r="AP2079" s="172">
        <v>0</v>
      </c>
      <c r="AR2079" s="17">
        <v>15527</v>
      </c>
      <c r="AT2079" s="17">
        <v>0</v>
      </c>
      <c r="AV2079" s="185">
        <v>0</v>
      </c>
      <c r="AW2079" s="1" t="s">
        <v>5655</v>
      </c>
      <c r="AX2079" s="1" t="str">
        <f t="shared" si="32"/>
        <v>No</v>
      </c>
    </row>
    <row r="2080" spans="1:50" x14ac:dyDescent="0.2">
      <c r="A2080" s="1" t="s">
        <v>1711</v>
      </c>
      <c r="B2080" s="1" t="s">
        <v>1712</v>
      </c>
      <c r="C2080" s="1" t="s">
        <v>91</v>
      </c>
      <c r="D2080" s="174" t="s">
        <v>1713</v>
      </c>
      <c r="E2080" s="177" t="s">
        <v>1714</v>
      </c>
      <c r="F2080" s="1" t="s">
        <v>194</v>
      </c>
      <c r="G2080" s="1" t="s">
        <v>229</v>
      </c>
      <c r="H2080" s="17">
        <v>0</v>
      </c>
      <c r="I2080" s="12">
        <v>15</v>
      </c>
      <c r="J2080" s="1" t="s">
        <v>10</v>
      </c>
      <c r="K2080" s="1" t="s">
        <v>8</v>
      </c>
      <c r="L2080" s="4">
        <v>15</v>
      </c>
      <c r="N2080" s="186">
        <v>0</v>
      </c>
      <c r="P2080" s="14">
        <v>16.1462</v>
      </c>
      <c r="R2080" s="14">
        <v>0</v>
      </c>
      <c r="T2080" s="14">
        <v>2.9211999999999998</v>
      </c>
      <c r="V2080" s="17">
        <v>0</v>
      </c>
      <c r="X2080" s="17">
        <v>0</v>
      </c>
      <c r="Z2080" s="17">
        <v>348660</v>
      </c>
      <c r="AB2080" s="17">
        <v>0</v>
      </c>
      <c r="AD2080" s="17">
        <v>0</v>
      </c>
      <c r="AF2080" s="17">
        <v>21594</v>
      </c>
      <c r="AH2080" s="17">
        <v>0</v>
      </c>
      <c r="AJ2080" s="17">
        <v>0</v>
      </c>
      <c r="AL2080" s="17">
        <v>0</v>
      </c>
      <c r="AN2080" s="17">
        <v>0</v>
      </c>
      <c r="AP2080" s="172">
        <v>0</v>
      </c>
      <c r="AR2080" s="17">
        <v>63081</v>
      </c>
      <c r="AT2080" s="17">
        <v>0</v>
      </c>
      <c r="AV2080" s="185">
        <v>0</v>
      </c>
      <c r="AW2080" s="1" t="s">
        <v>5655</v>
      </c>
      <c r="AX2080" s="1" t="str">
        <f t="shared" si="32"/>
        <v>No</v>
      </c>
    </row>
    <row r="2081" spans="1:50" x14ac:dyDescent="0.2">
      <c r="A2081" s="1" t="s">
        <v>5472</v>
      </c>
      <c r="B2081" s="1" t="s">
        <v>1549</v>
      </c>
      <c r="C2081" s="1" t="s">
        <v>73</v>
      </c>
      <c r="D2081" s="174" t="s">
        <v>1550</v>
      </c>
      <c r="E2081" s="177" t="s">
        <v>1551</v>
      </c>
      <c r="F2081" s="1" t="s">
        <v>194</v>
      </c>
      <c r="G2081" s="1" t="s">
        <v>229</v>
      </c>
      <c r="H2081" s="17">
        <v>0</v>
      </c>
      <c r="I2081" s="12">
        <v>15</v>
      </c>
      <c r="J2081" s="1" t="s">
        <v>11</v>
      </c>
      <c r="K2081" s="1" t="s">
        <v>8</v>
      </c>
      <c r="L2081" s="4">
        <v>10</v>
      </c>
      <c r="N2081" s="186">
        <v>0</v>
      </c>
      <c r="P2081" s="14">
        <v>15.7774</v>
      </c>
      <c r="R2081" s="14">
        <v>0</v>
      </c>
      <c r="T2081" s="14">
        <v>3.8751000000000002</v>
      </c>
      <c r="V2081" s="17">
        <v>0</v>
      </c>
      <c r="X2081" s="17">
        <v>0</v>
      </c>
      <c r="Z2081" s="17">
        <v>384874</v>
      </c>
      <c r="AB2081" s="17">
        <v>0</v>
      </c>
      <c r="AD2081" s="17">
        <v>0</v>
      </c>
      <c r="AF2081" s="17">
        <v>24394</v>
      </c>
      <c r="AH2081" s="17">
        <v>0</v>
      </c>
      <c r="AJ2081" s="17">
        <v>0</v>
      </c>
      <c r="AL2081" s="17">
        <v>0</v>
      </c>
      <c r="AN2081" s="17">
        <v>0</v>
      </c>
      <c r="AP2081" s="172">
        <v>0</v>
      </c>
      <c r="AR2081" s="17">
        <v>94529</v>
      </c>
      <c r="AT2081" s="17">
        <v>0</v>
      </c>
      <c r="AV2081" s="185">
        <v>0</v>
      </c>
      <c r="AW2081" s="1" t="s">
        <v>5655</v>
      </c>
      <c r="AX2081" s="1" t="str">
        <f t="shared" si="32"/>
        <v>No</v>
      </c>
    </row>
    <row r="2082" spans="1:50" x14ac:dyDescent="0.2">
      <c r="A2082" s="1" t="s">
        <v>2384</v>
      </c>
      <c r="B2082" s="1" t="s">
        <v>1919</v>
      </c>
      <c r="C2082" s="1" t="s">
        <v>50</v>
      </c>
      <c r="D2082" s="174" t="s">
        <v>2385</v>
      </c>
      <c r="E2082" s="177" t="s">
        <v>2386</v>
      </c>
      <c r="F2082" s="1" t="s">
        <v>194</v>
      </c>
      <c r="G2082" s="1" t="s">
        <v>229</v>
      </c>
      <c r="H2082" s="17">
        <v>0</v>
      </c>
      <c r="I2082" s="12">
        <v>15</v>
      </c>
      <c r="J2082" s="1" t="s">
        <v>10</v>
      </c>
      <c r="K2082" s="1" t="s">
        <v>8</v>
      </c>
      <c r="L2082" s="4">
        <v>9</v>
      </c>
      <c r="N2082" s="186">
        <v>0</v>
      </c>
      <c r="P2082" s="14">
        <v>6.7492999999999999</v>
      </c>
      <c r="R2082" s="14">
        <v>0</v>
      </c>
      <c r="T2082" s="14">
        <v>1.2595000000000001</v>
      </c>
      <c r="V2082" s="17">
        <v>0</v>
      </c>
      <c r="X2082" s="17">
        <v>0</v>
      </c>
      <c r="Z2082" s="17">
        <v>128325</v>
      </c>
      <c r="AB2082" s="17">
        <v>0</v>
      </c>
      <c r="AD2082" s="17">
        <v>0</v>
      </c>
      <c r="AF2082" s="17">
        <v>19013</v>
      </c>
      <c r="AH2082" s="17">
        <v>0</v>
      </c>
      <c r="AJ2082" s="17">
        <v>0</v>
      </c>
      <c r="AL2082" s="17">
        <v>0</v>
      </c>
      <c r="AN2082" s="17">
        <v>0</v>
      </c>
      <c r="AP2082" s="172">
        <v>0</v>
      </c>
      <c r="AR2082" s="17">
        <v>23947</v>
      </c>
      <c r="AT2082" s="17">
        <v>0</v>
      </c>
      <c r="AV2082" s="185">
        <v>0</v>
      </c>
      <c r="AW2082" s="1" t="s">
        <v>5655</v>
      </c>
      <c r="AX2082" s="1" t="str">
        <f t="shared" si="32"/>
        <v>No</v>
      </c>
    </row>
    <row r="2083" spans="1:50" x14ac:dyDescent="0.2">
      <c r="A2083" s="1" t="s">
        <v>667</v>
      </c>
      <c r="B2083" s="1" t="s">
        <v>668</v>
      </c>
      <c r="C2083" s="1" t="s">
        <v>46</v>
      </c>
      <c r="D2083" s="174">
        <v>5131</v>
      </c>
      <c r="E2083" s="177">
        <v>50131</v>
      </c>
      <c r="F2083" s="1" t="s">
        <v>242</v>
      </c>
      <c r="G2083" s="1" t="s">
        <v>5273</v>
      </c>
      <c r="H2083" s="17">
        <v>8608208</v>
      </c>
      <c r="I2083" s="12">
        <v>15</v>
      </c>
      <c r="J2083" s="1" t="s">
        <v>10</v>
      </c>
      <c r="K2083" s="1" t="s">
        <v>8</v>
      </c>
      <c r="L2083" s="4">
        <v>15</v>
      </c>
      <c r="N2083" s="186">
        <v>0</v>
      </c>
      <c r="P2083" s="14">
        <v>12.9521</v>
      </c>
      <c r="R2083" s="14">
        <v>0</v>
      </c>
      <c r="T2083" s="14">
        <v>2.9239999999999999</v>
      </c>
      <c r="V2083" s="17">
        <v>0</v>
      </c>
      <c r="X2083" s="17">
        <v>0</v>
      </c>
      <c r="Z2083" s="17">
        <v>395543</v>
      </c>
      <c r="AB2083" s="17">
        <v>0</v>
      </c>
      <c r="AD2083" s="17">
        <v>0</v>
      </c>
      <c r="AF2083" s="17">
        <v>30539</v>
      </c>
      <c r="AH2083" s="17">
        <v>0</v>
      </c>
      <c r="AJ2083" s="17">
        <v>0</v>
      </c>
      <c r="AL2083" s="17">
        <v>0</v>
      </c>
      <c r="AN2083" s="17">
        <v>0</v>
      </c>
      <c r="AP2083" s="172">
        <v>0</v>
      </c>
      <c r="AR2083" s="17">
        <v>89295</v>
      </c>
      <c r="AT2083" s="17">
        <v>0</v>
      </c>
      <c r="AV2083" s="185">
        <v>0</v>
      </c>
      <c r="AW2083" s="1" t="s">
        <v>5655</v>
      </c>
      <c r="AX2083" s="1" t="str">
        <f t="shared" si="32"/>
        <v>No</v>
      </c>
    </row>
    <row r="2084" spans="1:50" x14ac:dyDescent="0.2">
      <c r="A2084" s="1" t="s">
        <v>546</v>
      </c>
      <c r="B2084" s="1" t="s">
        <v>392</v>
      </c>
      <c r="C2084" s="1" t="s">
        <v>88</v>
      </c>
      <c r="D2084" s="174">
        <v>4057</v>
      </c>
      <c r="E2084" s="177">
        <v>40057</v>
      </c>
      <c r="F2084" s="1" t="s">
        <v>196</v>
      </c>
      <c r="G2084" s="1" t="s">
        <v>192</v>
      </c>
      <c r="H2084" s="17">
        <v>71880</v>
      </c>
      <c r="I2084" s="12">
        <v>15</v>
      </c>
      <c r="J2084" s="1" t="s">
        <v>11</v>
      </c>
      <c r="K2084" s="1" t="s">
        <v>8</v>
      </c>
      <c r="L2084" s="4">
        <v>9</v>
      </c>
      <c r="N2084" s="186">
        <v>0</v>
      </c>
      <c r="P2084" s="14">
        <v>14.299099999999999</v>
      </c>
      <c r="R2084" s="14">
        <v>5.5</v>
      </c>
      <c r="T2084" s="14">
        <v>10.813700000000001</v>
      </c>
      <c r="V2084" s="17">
        <v>575604</v>
      </c>
      <c r="X2084" s="17">
        <v>579434</v>
      </c>
      <c r="Z2084" s="17">
        <v>573424</v>
      </c>
      <c r="AB2084" s="17">
        <v>6010</v>
      </c>
      <c r="AD2084" s="17">
        <v>41237</v>
      </c>
      <c r="AF2084" s="17">
        <v>40102</v>
      </c>
      <c r="AH2084" s="17">
        <v>1135</v>
      </c>
      <c r="AJ2084" s="17">
        <v>0</v>
      </c>
      <c r="AL2084" s="17">
        <v>0</v>
      </c>
      <c r="AN2084" s="17">
        <v>0</v>
      </c>
      <c r="AP2084" s="172">
        <v>0</v>
      </c>
      <c r="AR2084" s="17">
        <v>433653</v>
      </c>
      <c r="AT2084" s="17">
        <v>2385092</v>
      </c>
      <c r="AV2084" s="185">
        <v>97.4</v>
      </c>
      <c r="AW2084" s="1" t="s">
        <v>5655</v>
      </c>
      <c r="AX2084" s="1" t="str">
        <f t="shared" si="32"/>
        <v>No</v>
      </c>
    </row>
    <row r="2085" spans="1:50" x14ac:dyDescent="0.2">
      <c r="A2085" s="1" t="s">
        <v>2505</v>
      </c>
      <c r="B2085" s="1" t="s">
        <v>2506</v>
      </c>
      <c r="C2085" s="1" t="s">
        <v>62</v>
      </c>
      <c r="D2085" s="174" t="s">
        <v>2507</v>
      </c>
      <c r="E2085" s="177" t="s">
        <v>2508</v>
      </c>
      <c r="F2085" s="1" t="s">
        <v>194</v>
      </c>
      <c r="G2085" s="1" t="s">
        <v>229</v>
      </c>
      <c r="H2085" s="17">
        <v>0</v>
      </c>
      <c r="I2085" s="12">
        <v>15</v>
      </c>
      <c r="J2085" s="1" t="s">
        <v>10</v>
      </c>
      <c r="K2085" s="1" t="s">
        <v>8</v>
      </c>
      <c r="L2085" s="4">
        <v>15</v>
      </c>
      <c r="N2085" s="186">
        <v>0</v>
      </c>
      <c r="P2085" s="14">
        <v>19.789100000000001</v>
      </c>
      <c r="R2085" s="14">
        <v>0</v>
      </c>
      <c r="T2085" s="14">
        <v>2.3228</v>
      </c>
      <c r="V2085" s="17">
        <v>0</v>
      </c>
      <c r="X2085" s="17">
        <v>0</v>
      </c>
      <c r="Z2085" s="17">
        <v>625988</v>
      </c>
      <c r="AB2085" s="17">
        <v>0</v>
      </c>
      <c r="AD2085" s="17">
        <v>0</v>
      </c>
      <c r="AF2085" s="17">
        <v>31633</v>
      </c>
      <c r="AH2085" s="17">
        <v>0</v>
      </c>
      <c r="AJ2085" s="17">
        <v>0</v>
      </c>
      <c r="AL2085" s="17">
        <v>0</v>
      </c>
      <c r="AN2085" s="17">
        <v>0</v>
      </c>
      <c r="AP2085" s="172">
        <v>0</v>
      </c>
      <c r="AR2085" s="17">
        <v>73477</v>
      </c>
      <c r="AT2085" s="17">
        <v>0</v>
      </c>
      <c r="AV2085" s="185">
        <v>0</v>
      </c>
      <c r="AW2085" s="1" t="s">
        <v>5655</v>
      </c>
      <c r="AX2085" s="1" t="str">
        <f t="shared" si="32"/>
        <v>No</v>
      </c>
    </row>
    <row r="2086" spans="1:50" x14ac:dyDescent="0.2">
      <c r="A2086" s="1" t="s">
        <v>664</v>
      </c>
      <c r="B2086" s="1" t="s">
        <v>665</v>
      </c>
      <c r="C2086" s="1" t="s">
        <v>66</v>
      </c>
      <c r="D2086" s="174">
        <v>2165</v>
      </c>
      <c r="E2086" s="177">
        <v>20165</v>
      </c>
      <c r="F2086" s="1" t="s">
        <v>208</v>
      </c>
      <c r="G2086" s="1" t="s">
        <v>5273</v>
      </c>
      <c r="H2086" s="17">
        <v>18351295</v>
      </c>
      <c r="I2086" s="12">
        <v>15</v>
      </c>
      <c r="J2086" s="1" t="s">
        <v>22</v>
      </c>
      <c r="K2086" s="1" t="s">
        <v>8</v>
      </c>
      <c r="L2086" s="4">
        <v>15</v>
      </c>
      <c r="N2086" s="186">
        <v>0</v>
      </c>
      <c r="P2086" s="14">
        <v>13.752599999999999</v>
      </c>
      <c r="R2086" s="14">
        <v>0</v>
      </c>
      <c r="T2086" s="14">
        <v>9.8033000000000001</v>
      </c>
      <c r="V2086" s="17">
        <v>0</v>
      </c>
      <c r="X2086" s="17">
        <v>0</v>
      </c>
      <c r="Z2086" s="17">
        <v>801100</v>
      </c>
      <c r="AB2086" s="17">
        <v>0</v>
      </c>
      <c r="AD2086" s="17">
        <v>0</v>
      </c>
      <c r="AF2086" s="17">
        <v>58251</v>
      </c>
      <c r="AH2086" s="17">
        <v>0</v>
      </c>
      <c r="AJ2086" s="17">
        <v>0</v>
      </c>
      <c r="AL2086" s="17">
        <v>0</v>
      </c>
      <c r="AN2086" s="17">
        <v>0</v>
      </c>
      <c r="AP2086" s="172">
        <v>0</v>
      </c>
      <c r="AR2086" s="17">
        <v>571050</v>
      </c>
      <c r="AT2086" s="17">
        <v>0</v>
      </c>
      <c r="AV2086" s="185">
        <v>0</v>
      </c>
      <c r="AW2086" s="1" t="s">
        <v>5655</v>
      </c>
      <c r="AX2086" s="1" t="str">
        <f t="shared" si="32"/>
        <v>No</v>
      </c>
    </row>
    <row r="2087" spans="1:50" x14ac:dyDescent="0.2">
      <c r="A2087" s="1" t="s">
        <v>6248</v>
      </c>
      <c r="B2087" s="1" t="s">
        <v>261</v>
      </c>
      <c r="C2087" s="1" t="s">
        <v>62</v>
      </c>
      <c r="D2087" s="174">
        <v>4133</v>
      </c>
      <c r="E2087" s="177">
        <v>40133</v>
      </c>
      <c r="F2087" s="1" t="s">
        <v>194</v>
      </c>
      <c r="G2087" s="1" t="s">
        <v>5273</v>
      </c>
      <c r="H2087" s="17">
        <v>311810</v>
      </c>
      <c r="I2087" s="12">
        <v>15</v>
      </c>
      <c r="J2087" s="1" t="s">
        <v>10</v>
      </c>
      <c r="K2087" s="1" t="s">
        <v>8</v>
      </c>
      <c r="L2087" s="4">
        <v>15</v>
      </c>
      <c r="N2087" s="186">
        <v>0</v>
      </c>
      <c r="P2087" s="14">
        <v>20.818100000000001</v>
      </c>
      <c r="R2087" s="14">
        <v>0</v>
      </c>
      <c r="T2087" s="14">
        <v>2.4695999999999998</v>
      </c>
      <c r="V2087" s="17">
        <v>0</v>
      </c>
      <c r="X2087" s="17">
        <v>0</v>
      </c>
      <c r="Z2087" s="17">
        <v>414550</v>
      </c>
      <c r="AB2087" s="17">
        <v>0</v>
      </c>
      <c r="AD2087" s="17">
        <v>0</v>
      </c>
      <c r="AF2087" s="17">
        <v>19913</v>
      </c>
      <c r="AH2087" s="17">
        <v>0</v>
      </c>
      <c r="AJ2087" s="17">
        <v>0</v>
      </c>
      <c r="AL2087" s="17">
        <v>0</v>
      </c>
      <c r="AN2087" s="17">
        <v>0</v>
      </c>
      <c r="AP2087" s="172">
        <v>0</v>
      </c>
      <c r="AR2087" s="17">
        <v>49177</v>
      </c>
      <c r="AT2087" s="17">
        <v>0</v>
      </c>
      <c r="AV2087" s="185">
        <v>0</v>
      </c>
      <c r="AW2087" s="1" t="s">
        <v>5655</v>
      </c>
      <c r="AX2087" s="1" t="str">
        <f t="shared" si="32"/>
        <v>No</v>
      </c>
    </row>
    <row r="2088" spans="1:50" x14ac:dyDescent="0.2">
      <c r="A2088" s="1" t="s">
        <v>1066</v>
      </c>
      <c r="B2088" s="1" t="s">
        <v>780</v>
      </c>
      <c r="C2088" s="1" t="s">
        <v>40</v>
      </c>
      <c r="D2088" s="174">
        <v>4161</v>
      </c>
      <c r="E2088" s="177">
        <v>40161</v>
      </c>
      <c r="F2088" s="1" t="s">
        <v>194</v>
      </c>
      <c r="G2088" s="1" t="s">
        <v>5273</v>
      </c>
      <c r="H2088" s="17">
        <v>4515419</v>
      </c>
      <c r="I2088" s="12">
        <v>15</v>
      </c>
      <c r="J2088" s="1" t="s">
        <v>10</v>
      </c>
      <c r="K2088" s="1" t="s">
        <v>8</v>
      </c>
      <c r="L2088" s="4">
        <v>13</v>
      </c>
      <c r="N2088" s="186">
        <v>0</v>
      </c>
      <c r="P2088" s="14">
        <v>14.0465</v>
      </c>
      <c r="R2088" s="14">
        <v>0</v>
      </c>
      <c r="T2088" s="14">
        <v>2.9003999999999999</v>
      </c>
      <c r="V2088" s="17">
        <v>0</v>
      </c>
      <c r="X2088" s="17">
        <v>0</v>
      </c>
      <c r="Z2088" s="17">
        <v>268162</v>
      </c>
      <c r="AB2088" s="17">
        <v>0</v>
      </c>
      <c r="AD2088" s="17">
        <v>0</v>
      </c>
      <c r="AF2088" s="17">
        <v>19091</v>
      </c>
      <c r="AH2088" s="17">
        <v>0</v>
      </c>
      <c r="AJ2088" s="17">
        <v>0</v>
      </c>
      <c r="AL2088" s="17">
        <v>0</v>
      </c>
      <c r="AN2088" s="17">
        <v>0</v>
      </c>
      <c r="AP2088" s="172">
        <v>0</v>
      </c>
      <c r="AR2088" s="17">
        <v>55372</v>
      </c>
      <c r="AT2088" s="17">
        <v>0</v>
      </c>
      <c r="AV2088" s="185">
        <v>0</v>
      </c>
      <c r="AW2088" s="1" t="s">
        <v>5655</v>
      </c>
      <c r="AX2088" s="1" t="str">
        <f t="shared" si="32"/>
        <v>No</v>
      </c>
    </row>
    <row r="2089" spans="1:50" x14ac:dyDescent="0.2">
      <c r="A2089" s="1" t="s">
        <v>6245</v>
      </c>
      <c r="B2089" s="1" t="s">
        <v>645</v>
      </c>
      <c r="C2089" s="1" t="s">
        <v>65</v>
      </c>
      <c r="D2089" s="174">
        <v>1087</v>
      </c>
      <c r="E2089" s="177">
        <v>10087</v>
      </c>
      <c r="F2089" s="1" t="s">
        <v>194</v>
      </c>
      <c r="G2089" s="1" t="s">
        <v>192</v>
      </c>
      <c r="H2089" s="17">
        <v>226400</v>
      </c>
      <c r="I2089" s="12">
        <v>15</v>
      </c>
      <c r="J2089" s="1" t="s">
        <v>10</v>
      </c>
      <c r="K2089" s="1" t="s">
        <v>12</v>
      </c>
      <c r="L2089" s="4">
        <v>6</v>
      </c>
      <c r="N2089" s="186">
        <v>0</v>
      </c>
      <c r="P2089" s="14">
        <v>14.2477</v>
      </c>
      <c r="R2089" s="14">
        <v>6.74</v>
      </c>
      <c r="T2089" s="14">
        <v>1.7591000000000001</v>
      </c>
      <c r="V2089" s="17">
        <v>0</v>
      </c>
      <c r="X2089" s="17">
        <v>149454</v>
      </c>
      <c r="Z2089" s="17">
        <v>131777</v>
      </c>
      <c r="AB2089" s="17">
        <v>17677</v>
      </c>
      <c r="AD2089" s="17">
        <v>10253</v>
      </c>
      <c r="AF2089" s="17">
        <v>9249</v>
      </c>
      <c r="AH2089" s="17">
        <v>1004</v>
      </c>
      <c r="AJ2089" s="17">
        <v>0</v>
      </c>
      <c r="AL2089" s="17">
        <v>0</v>
      </c>
      <c r="AN2089" s="17">
        <v>0</v>
      </c>
      <c r="AP2089" s="172">
        <v>0</v>
      </c>
      <c r="AR2089" s="17">
        <v>16270</v>
      </c>
      <c r="AT2089" s="17">
        <v>109660</v>
      </c>
      <c r="AV2089" s="185">
        <v>0</v>
      </c>
      <c r="AW2089" s="1" t="s">
        <v>5655</v>
      </c>
      <c r="AX2089" s="1" t="str">
        <f t="shared" si="32"/>
        <v>No</v>
      </c>
    </row>
    <row r="2090" spans="1:50" x14ac:dyDescent="0.2">
      <c r="A2090" s="1" t="s">
        <v>6249</v>
      </c>
      <c r="B2090" s="1" t="s">
        <v>462</v>
      </c>
      <c r="C2090" s="1" t="s">
        <v>43</v>
      </c>
      <c r="D2090" s="174">
        <v>7009</v>
      </c>
      <c r="E2090" s="177">
        <v>70009</v>
      </c>
      <c r="F2090" s="1" t="s">
        <v>194</v>
      </c>
      <c r="G2090" s="1" t="s">
        <v>5273</v>
      </c>
      <c r="H2090" s="17">
        <v>280051</v>
      </c>
      <c r="I2090" s="12">
        <v>15</v>
      </c>
      <c r="J2090" s="1" t="s">
        <v>11</v>
      </c>
      <c r="K2090" s="1" t="s">
        <v>8</v>
      </c>
      <c r="L2090" s="4">
        <v>15</v>
      </c>
      <c r="N2090" s="186">
        <v>0</v>
      </c>
      <c r="P2090" s="14">
        <v>13.108700000000001</v>
      </c>
      <c r="R2090" s="14">
        <v>0</v>
      </c>
      <c r="T2090" s="14">
        <v>13.5657</v>
      </c>
      <c r="V2090" s="17">
        <v>0</v>
      </c>
      <c r="X2090" s="17">
        <v>0</v>
      </c>
      <c r="Z2090" s="17">
        <v>601950</v>
      </c>
      <c r="AB2090" s="17">
        <v>0</v>
      </c>
      <c r="AD2090" s="17">
        <v>0</v>
      </c>
      <c r="AF2090" s="17">
        <v>45920</v>
      </c>
      <c r="AH2090" s="17">
        <v>0</v>
      </c>
      <c r="AJ2090" s="17">
        <v>0</v>
      </c>
      <c r="AL2090" s="17">
        <v>0</v>
      </c>
      <c r="AN2090" s="17">
        <v>0</v>
      </c>
      <c r="AP2090" s="172">
        <v>0</v>
      </c>
      <c r="AR2090" s="17">
        <v>622937</v>
      </c>
      <c r="AT2090" s="17">
        <v>0</v>
      </c>
      <c r="AV2090" s="185">
        <v>0</v>
      </c>
      <c r="AW2090" s="1" t="s">
        <v>5655</v>
      </c>
      <c r="AX2090" s="1" t="str">
        <f t="shared" si="32"/>
        <v>No</v>
      </c>
    </row>
    <row r="2091" spans="1:50" x14ac:dyDescent="0.2">
      <c r="A2091" s="1" t="s">
        <v>6252</v>
      </c>
      <c r="B2091" s="1" t="s">
        <v>222</v>
      </c>
      <c r="C2091" s="1" t="s">
        <v>6</v>
      </c>
      <c r="D2091" s="174">
        <v>45</v>
      </c>
      <c r="E2091" s="177">
        <v>45</v>
      </c>
      <c r="F2091" s="1" t="s">
        <v>194</v>
      </c>
      <c r="G2091" s="1" t="s">
        <v>5273</v>
      </c>
      <c r="H2091" s="17">
        <v>64513</v>
      </c>
      <c r="I2091" s="12">
        <v>15</v>
      </c>
      <c r="J2091" s="1" t="s">
        <v>10</v>
      </c>
      <c r="K2091" s="1" t="s">
        <v>8</v>
      </c>
      <c r="L2091" s="4">
        <v>6</v>
      </c>
      <c r="N2091" s="186">
        <v>0</v>
      </c>
      <c r="P2091" s="14">
        <v>14.4727</v>
      </c>
      <c r="R2091" s="14">
        <v>0</v>
      </c>
      <c r="T2091" s="14">
        <v>2.5122</v>
      </c>
      <c r="V2091" s="17">
        <v>0</v>
      </c>
      <c r="X2091" s="17">
        <v>0</v>
      </c>
      <c r="Z2091" s="17">
        <v>140921</v>
      </c>
      <c r="AB2091" s="17">
        <v>0</v>
      </c>
      <c r="AD2091" s="17">
        <v>0</v>
      </c>
      <c r="AF2091" s="17">
        <v>9737</v>
      </c>
      <c r="AH2091" s="17">
        <v>0</v>
      </c>
      <c r="AJ2091" s="17">
        <v>0</v>
      </c>
      <c r="AL2091" s="17">
        <v>0</v>
      </c>
      <c r="AN2091" s="17">
        <v>0</v>
      </c>
      <c r="AP2091" s="172">
        <v>0</v>
      </c>
      <c r="AR2091" s="17">
        <v>24461</v>
      </c>
      <c r="AT2091" s="17">
        <v>0</v>
      </c>
      <c r="AV2091" s="185">
        <v>0</v>
      </c>
      <c r="AW2091" s="1" t="s">
        <v>5655</v>
      </c>
      <c r="AX2091" s="1" t="str">
        <f t="shared" si="32"/>
        <v>No</v>
      </c>
    </row>
    <row r="2092" spans="1:50" x14ac:dyDescent="0.2">
      <c r="A2092" s="1" t="s">
        <v>2616</v>
      </c>
      <c r="B2092" s="1" t="s">
        <v>927</v>
      </c>
      <c r="C2092" s="1" t="s">
        <v>45</v>
      </c>
      <c r="D2092" s="174" t="s">
        <v>2617</v>
      </c>
      <c r="E2092" s="177" t="s">
        <v>2618</v>
      </c>
      <c r="F2092" s="1" t="s">
        <v>196</v>
      </c>
      <c r="G2092" s="1" t="s">
        <v>229</v>
      </c>
      <c r="H2092" s="17">
        <v>0</v>
      </c>
      <c r="I2092" s="12">
        <v>15</v>
      </c>
      <c r="J2092" s="1" t="s">
        <v>10</v>
      </c>
      <c r="K2092" s="1" t="s">
        <v>8</v>
      </c>
      <c r="L2092" s="4">
        <v>15</v>
      </c>
      <c r="N2092" s="186">
        <v>0</v>
      </c>
      <c r="P2092" s="14">
        <v>18.363</v>
      </c>
      <c r="R2092" s="14">
        <v>0</v>
      </c>
      <c r="T2092" s="14">
        <v>3.7526999999999999</v>
      </c>
      <c r="V2092" s="17">
        <v>0</v>
      </c>
      <c r="X2092" s="17">
        <v>0</v>
      </c>
      <c r="Z2092" s="17">
        <v>301961</v>
      </c>
      <c r="AB2092" s="17">
        <v>0</v>
      </c>
      <c r="AD2092" s="17">
        <v>0</v>
      </c>
      <c r="AF2092" s="17">
        <v>16444</v>
      </c>
      <c r="AH2092" s="17">
        <v>0</v>
      </c>
      <c r="AJ2092" s="17">
        <v>0</v>
      </c>
      <c r="AL2092" s="17">
        <v>0</v>
      </c>
      <c r="AN2092" s="17">
        <v>0</v>
      </c>
      <c r="AP2092" s="172">
        <v>0</v>
      </c>
      <c r="AR2092" s="17">
        <v>61710</v>
      </c>
      <c r="AT2092" s="17">
        <v>0</v>
      </c>
      <c r="AV2092" s="185">
        <v>0</v>
      </c>
      <c r="AW2092" s="1" t="s">
        <v>5655</v>
      </c>
      <c r="AX2092" s="1" t="str">
        <f t="shared" si="32"/>
        <v>No</v>
      </c>
    </row>
    <row r="2093" spans="1:50" x14ac:dyDescent="0.2">
      <c r="A2093" s="1" t="s">
        <v>5694</v>
      </c>
      <c r="B2093" s="1" t="s">
        <v>5695</v>
      </c>
      <c r="C2093" s="1" t="s">
        <v>20</v>
      </c>
      <c r="E2093" s="177">
        <v>90258</v>
      </c>
      <c r="F2093" s="1" t="s">
        <v>194</v>
      </c>
      <c r="G2093" s="1" t="s">
        <v>5273</v>
      </c>
      <c r="H2093" s="17">
        <v>12150996</v>
      </c>
      <c r="I2093" s="12">
        <v>15</v>
      </c>
      <c r="J2093" s="1" t="s">
        <v>11</v>
      </c>
      <c r="K2093" s="1" t="s">
        <v>12</v>
      </c>
      <c r="L2093" s="4">
        <v>7</v>
      </c>
      <c r="N2093" s="186">
        <v>0</v>
      </c>
      <c r="P2093" s="14">
        <v>12.1762</v>
      </c>
      <c r="R2093" s="14">
        <v>0</v>
      </c>
      <c r="T2093" s="14">
        <v>8.4422999999999995</v>
      </c>
      <c r="V2093" s="17">
        <v>0</v>
      </c>
      <c r="X2093" s="17">
        <v>0</v>
      </c>
      <c r="Z2093" s="17">
        <v>345915</v>
      </c>
      <c r="AB2093" s="17">
        <v>0</v>
      </c>
      <c r="AD2093" s="17">
        <v>0</v>
      </c>
      <c r="AF2093" s="17">
        <v>28409</v>
      </c>
      <c r="AH2093" s="17">
        <v>0</v>
      </c>
      <c r="AJ2093" s="17">
        <v>0</v>
      </c>
      <c r="AL2093" s="17">
        <v>0</v>
      </c>
      <c r="AN2093" s="17">
        <v>0</v>
      </c>
      <c r="AP2093" s="172">
        <v>0</v>
      </c>
      <c r="AR2093" s="17">
        <v>239838</v>
      </c>
      <c r="AT2093" s="17">
        <v>0</v>
      </c>
      <c r="AV2093" s="185">
        <v>0</v>
      </c>
      <c r="AW2093" s="1" t="s">
        <v>5655</v>
      </c>
      <c r="AX2093" s="1" t="str">
        <f t="shared" si="32"/>
        <v>No</v>
      </c>
    </row>
    <row r="2094" spans="1:50" x14ac:dyDescent="0.2">
      <c r="A2094" s="1" t="s">
        <v>5683</v>
      </c>
      <c r="B2094" s="1" t="s">
        <v>5684</v>
      </c>
      <c r="C2094" s="1" t="s">
        <v>20</v>
      </c>
      <c r="E2094" s="177">
        <v>90247</v>
      </c>
      <c r="F2094" s="1" t="s">
        <v>194</v>
      </c>
      <c r="G2094" s="1" t="s">
        <v>5273</v>
      </c>
      <c r="H2094" s="17">
        <v>12150996</v>
      </c>
      <c r="I2094" s="12">
        <v>15</v>
      </c>
      <c r="J2094" s="1" t="s">
        <v>11</v>
      </c>
      <c r="K2094" s="1" t="s">
        <v>12</v>
      </c>
      <c r="L2094" s="4">
        <v>8</v>
      </c>
      <c r="N2094" s="186">
        <v>0</v>
      </c>
      <c r="P2094" s="14">
        <v>10.249599999999999</v>
      </c>
      <c r="R2094" s="14">
        <v>0</v>
      </c>
      <c r="T2094" s="14">
        <v>27.52</v>
      </c>
      <c r="V2094" s="17">
        <v>0</v>
      </c>
      <c r="X2094" s="17">
        <v>0</v>
      </c>
      <c r="Z2094" s="17">
        <v>165419</v>
      </c>
      <c r="AB2094" s="17">
        <v>0</v>
      </c>
      <c r="AD2094" s="17">
        <v>0</v>
      </c>
      <c r="AF2094" s="17">
        <v>16139</v>
      </c>
      <c r="AH2094" s="17">
        <v>0</v>
      </c>
      <c r="AJ2094" s="17">
        <v>0</v>
      </c>
      <c r="AL2094" s="17">
        <v>0</v>
      </c>
      <c r="AN2094" s="17">
        <v>0</v>
      </c>
      <c r="AP2094" s="172">
        <v>0</v>
      </c>
      <c r="AR2094" s="17">
        <v>444146</v>
      </c>
      <c r="AT2094" s="17">
        <v>0</v>
      </c>
      <c r="AV2094" s="185">
        <v>0</v>
      </c>
      <c r="AW2094" s="1" t="s">
        <v>5655</v>
      </c>
      <c r="AX2094" s="1" t="str">
        <f t="shared" si="32"/>
        <v>No</v>
      </c>
    </row>
    <row r="2095" spans="1:50" x14ac:dyDescent="0.2">
      <c r="A2095" s="1" t="s">
        <v>1127</v>
      </c>
      <c r="B2095" s="1" t="s">
        <v>1128</v>
      </c>
      <c r="C2095" s="1" t="s">
        <v>63</v>
      </c>
      <c r="D2095" s="174" t="s">
        <v>1129</v>
      </c>
      <c r="E2095" s="177">
        <v>88140</v>
      </c>
      <c r="F2095" s="1" t="s">
        <v>138</v>
      </c>
      <c r="G2095" s="1" t="s">
        <v>5273</v>
      </c>
      <c r="H2095" s="17">
        <v>0</v>
      </c>
      <c r="I2095" s="12">
        <v>15</v>
      </c>
      <c r="J2095" s="1" t="s">
        <v>10</v>
      </c>
      <c r="K2095" s="1" t="s">
        <v>8</v>
      </c>
      <c r="L2095" s="4">
        <v>15</v>
      </c>
      <c r="N2095" s="186">
        <v>0</v>
      </c>
      <c r="P2095" s="14">
        <v>22.732700000000001</v>
      </c>
      <c r="R2095" s="14">
        <v>0</v>
      </c>
      <c r="T2095" s="14">
        <v>1.8995</v>
      </c>
      <c r="V2095" s="17">
        <v>0</v>
      </c>
      <c r="X2095" s="17">
        <v>0</v>
      </c>
      <c r="Z2095" s="17">
        <v>224372</v>
      </c>
      <c r="AB2095" s="17">
        <v>0</v>
      </c>
      <c r="AD2095" s="17">
        <v>0</v>
      </c>
      <c r="AF2095" s="17">
        <v>9870</v>
      </c>
      <c r="AH2095" s="17">
        <v>0</v>
      </c>
      <c r="AJ2095" s="17">
        <v>0</v>
      </c>
      <c r="AL2095" s="17">
        <v>0</v>
      </c>
      <c r="AN2095" s="17">
        <v>0</v>
      </c>
      <c r="AP2095" s="172">
        <v>0</v>
      </c>
      <c r="AR2095" s="17">
        <v>18748</v>
      </c>
      <c r="AT2095" s="17">
        <v>0</v>
      </c>
      <c r="AV2095" s="185">
        <v>0</v>
      </c>
      <c r="AW2095" s="1" t="s">
        <v>5655</v>
      </c>
      <c r="AX2095" s="1" t="str">
        <f t="shared" si="32"/>
        <v>No</v>
      </c>
    </row>
    <row r="2096" spans="1:50" x14ac:dyDescent="0.2">
      <c r="A2096" s="1" t="s">
        <v>3580</v>
      </c>
      <c r="B2096" s="1" t="s">
        <v>3581</v>
      </c>
      <c r="C2096" s="1" t="s">
        <v>89</v>
      </c>
      <c r="D2096" s="174" t="s">
        <v>3582</v>
      </c>
      <c r="E2096" s="177" t="s">
        <v>3583</v>
      </c>
      <c r="F2096" s="1" t="s">
        <v>242</v>
      </c>
      <c r="G2096" s="1" t="s">
        <v>229</v>
      </c>
      <c r="H2096" s="17">
        <v>0</v>
      </c>
      <c r="I2096" s="12">
        <v>15</v>
      </c>
      <c r="J2096" s="1" t="s">
        <v>10</v>
      </c>
      <c r="K2096" s="1" t="s">
        <v>8</v>
      </c>
      <c r="L2096" s="4">
        <v>15</v>
      </c>
      <c r="N2096" s="186">
        <v>0</v>
      </c>
      <c r="P2096" s="14">
        <v>23.9483</v>
      </c>
      <c r="R2096" s="14">
        <v>0</v>
      </c>
      <c r="T2096" s="14">
        <v>0.97889999999999999</v>
      </c>
      <c r="V2096" s="17">
        <v>0</v>
      </c>
      <c r="X2096" s="17">
        <v>0</v>
      </c>
      <c r="Z2096" s="17">
        <v>361044</v>
      </c>
      <c r="AB2096" s="17">
        <v>0</v>
      </c>
      <c r="AD2096" s="17">
        <v>0</v>
      </c>
      <c r="AF2096" s="17">
        <v>15076</v>
      </c>
      <c r="AH2096" s="17">
        <v>0</v>
      </c>
      <c r="AJ2096" s="17">
        <v>0</v>
      </c>
      <c r="AL2096" s="17">
        <v>0</v>
      </c>
      <c r="AN2096" s="17">
        <v>0</v>
      </c>
      <c r="AP2096" s="172">
        <v>0</v>
      </c>
      <c r="AR2096" s="17">
        <v>14758</v>
      </c>
      <c r="AT2096" s="17">
        <v>0</v>
      </c>
      <c r="AV2096" s="185">
        <v>0</v>
      </c>
      <c r="AW2096" s="1" t="s">
        <v>5655</v>
      </c>
      <c r="AX2096" s="1" t="str">
        <f t="shared" si="32"/>
        <v>No</v>
      </c>
    </row>
    <row r="2097" spans="1:50" x14ac:dyDescent="0.2">
      <c r="A2097" s="1" t="s">
        <v>5472</v>
      </c>
      <c r="B2097" s="1" t="s">
        <v>1549</v>
      </c>
      <c r="C2097" s="1" t="s">
        <v>73</v>
      </c>
      <c r="D2097" s="174" t="s">
        <v>1550</v>
      </c>
      <c r="E2097" s="177" t="s">
        <v>1551</v>
      </c>
      <c r="F2097" s="1" t="s">
        <v>194</v>
      </c>
      <c r="G2097" s="1" t="s">
        <v>229</v>
      </c>
      <c r="H2097" s="17">
        <v>0</v>
      </c>
      <c r="I2097" s="12">
        <v>15</v>
      </c>
      <c r="J2097" s="1" t="s">
        <v>10</v>
      </c>
      <c r="K2097" s="1" t="s">
        <v>8</v>
      </c>
      <c r="L2097" s="4">
        <v>5</v>
      </c>
      <c r="N2097" s="186">
        <v>0</v>
      </c>
      <c r="P2097" s="14">
        <v>19.2104</v>
      </c>
      <c r="R2097" s="14">
        <v>0</v>
      </c>
      <c r="T2097" s="14">
        <v>1.4985999999999999</v>
      </c>
      <c r="V2097" s="17">
        <v>0</v>
      </c>
      <c r="X2097" s="17">
        <v>0</v>
      </c>
      <c r="Z2097" s="17">
        <v>84910</v>
      </c>
      <c r="AB2097" s="17">
        <v>0</v>
      </c>
      <c r="AD2097" s="17">
        <v>0</v>
      </c>
      <c r="AF2097" s="17">
        <v>4420</v>
      </c>
      <c r="AH2097" s="17">
        <v>0</v>
      </c>
      <c r="AJ2097" s="17">
        <v>0</v>
      </c>
      <c r="AL2097" s="17">
        <v>0</v>
      </c>
      <c r="AN2097" s="17">
        <v>0</v>
      </c>
      <c r="AP2097" s="172">
        <v>0</v>
      </c>
      <c r="AR2097" s="17">
        <v>6624</v>
      </c>
      <c r="AT2097" s="17">
        <v>0</v>
      </c>
      <c r="AV2097" s="185">
        <v>0</v>
      </c>
      <c r="AW2097" s="1" t="s">
        <v>5655</v>
      </c>
      <c r="AX2097" s="1" t="str">
        <f t="shared" si="32"/>
        <v>No</v>
      </c>
    </row>
    <row r="2098" spans="1:50" x14ac:dyDescent="0.2">
      <c r="A2098" s="1" t="s">
        <v>3404</v>
      </c>
      <c r="B2098" s="1" t="s">
        <v>3405</v>
      </c>
      <c r="C2098" s="1" t="s">
        <v>55</v>
      </c>
      <c r="D2098" s="174" t="s">
        <v>3406</v>
      </c>
      <c r="E2098" s="177" t="s">
        <v>3407</v>
      </c>
      <c r="F2098" s="1" t="s">
        <v>196</v>
      </c>
      <c r="G2098" s="1" t="s">
        <v>229</v>
      </c>
      <c r="H2098" s="17">
        <v>0</v>
      </c>
      <c r="I2098" s="12">
        <v>15</v>
      </c>
      <c r="J2098" s="1" t="s">
        <v>10</v>
      </c>
      <c r="K2098" s="1" t="s">
        <v>8</v>
      </c>
      <c r="L2098" s="4">
        <v>15</v>
      </c>
      <c r="N2098" s="186">
        <v>0</v>
      </c>
      <c r="P2098" s="14">
        <v>16.534700000000001</v>
      </c>
      <c r="R2098" s="14">
        <v>0</v>
      </c>
      <c r="T2098" s="14">
        <v>4.4652000000000003</v>
      </c>
      <c r="V2098" s="17">
        <v>0</v>
      </c>
      <c r="X2098" s="17">
        <v>0</v>
      </c>
      <c r="Z2098" s="17">
        <v>464394</v>
      </c>
      <c r="AB2098" s="17">
        <v>0</v>
      </c>
      <c r="AD2098" s="17">
        <v>0</v>
      </c>
      <c r="AF2098" s="17">
        <v>28086</v>
      </c>
      <c r="AH2098" s="17">
        <v>0</v>
      </c>
      <c r="AJ2098" s="17">
        <v>0</v>
      </c>
      <c r="AL2098" s="17">
        <v>0</v>
      </c>
      <c r="AN2098" s="17">
        <v>0</v>
      </c>
      <c r="AP2098" s="172">
        <v>0</v>
      </c>
      <c r="AR2098" s="17">
        <v>125410</v>
      </c>
      <c r="AT2098" s="17">
        <v>0</v>
      </c>
      <c r="AV2098" s="185">
        <v>0</v>
      </c>
      <c r="AW2098" s="1" t="s">
        <v>5655</v>
      </c>
      <c r="AX2098" s="1" t="str">
        <f t="shared" si="32"/>
        <v>No</v>
      </c>
    </row>
    <row r="2099" spans="1:50" x14ac:dyDescent="0.2">
      <c r="A2099" s="1" t="s">
        <v>1216</v>
      </c>
      <c r="B2099" s="1" t="s">
        <v>1217</v>
      </c>
      <c r="C2099" s="1" t="s">
        <v>83</v>
      </c>
      <c r="D2099" s="174">
        <v>4195</v>
      </c>
      <c r="E2099" s="177">
        <v>40195</v>
      </c>
      <c r="F2099" s="1" t="s">
        <v>194</v>
      </c>
      <c r="G2099" s="1" t="s">
        <v>5273</v>
      </c>
      <c r="H2099" s="17">
        <v>2148346</v>
      </c>
      <c r="I2099" s="12">
        <v>15</v>
      </c>
      <c r="J2099" s="1" t="s">
        <v>11</v>
      </c>
      <c r="K2099" s="1" t="s">
        <v>8</v>
      </c>
      <c r="L2099" s="4">
        <v>12</v>
      </c>
      <c r="N2099" s="186">
        <v>0</v>
      </c>
      <c r="P2099" s="14">
        <v>13.591100000000001</v>
      </c>
      <c r="R2099" s="14">
        <v>0</v>
      </c>
      <c r="T2099" s="14">
        <v>5.4581999999999997</v>
      </c>
      <c r="V2099" s="17">
        <v>0</v>
      </c>
      <c r="X2099" s="17">
        <v>0</v>
      </c>
      <c r="Z2099" s="17">
        <v>166192</v>
      </c>
      <c r="AB2099" s="17">
        <v>0</v>
      </c>
      <c r="AD2099" s="17">
        <v>0</v>
      </c>
      <c r="AF2099" s="17">
        <v>12228</v>
      </c>
      <c r="AH2099" s="17">
        <v>0</v>
      </c>
      <c r="AJ2099" s="17">
        <v>0</v>
      </c>
      <c r="AL2099" s="17">
        <v>0</v>
      </c>
      <c r="AN2099" s="17">
        <v>0</v>
      </c>
      <c r="AP2099" s="172">
        <v>0</v>
      </c>
      <c r="AR2099" s="17">
        <v>66743</v>
      </c>
      <c r="AT2099" s="17">
        <v>0</v>
      </c>
      <c r="AV2099" s="185">
        <v>0</v>
      </c>
      <c r="AW2099" s="1" t="s">
        <v>5655</v>
      </c>
      <c r="AX2099" s="1" t="str">
        <f t="shared" si="32"/>
        <v>No</v>
      </c>
    </row>
    <row r="2100" spans="1:50" x14ac:dyDescent="0.2">
      <c r="A2100" s="1" t="s">
        <v>546</v>
      </c>
      <c r="B2100" s="1" t="s">
        <v>392</v>
      </c>
      <c r="C2100" s="1" t="s">
        <v>88</v>
      </c>
      <c r="D2100" s="174">
        <v>4057</v>
      </c>
      <c r="E2100" s="177">
        <v>40057</v>
      </c>
      <c r="F2100" s="1" t="s">
        <v>196</v>
      </c>
      <c r="G2100" s="1" t="s">
        <v>192</v>
      </c>
      <c r="H2100" s="17">
        <v>71880</v>
      </c>
      <c r="I2100" s="12">
        <v>15</v>
      </c>
      <c r="J2100" s="1" t="s">
        <v>10</v>
      </c>
      <c r="K2100" s="1" t="s">
        <v>8</v>
      </c>
      <c r="L2100" s="4">
        <v>6</v>
      </c>
      <c r="N2100" s="186">
        <v>0</v>
      </c>
      <c r="P2100" s="14">
        <v>15.132199999999999</v>
      </c>
      <c r="R2100" s="14">
        <v>6.5561999999999996</v>
      </c>
      <c r="T2100" s="14">
        <v>2.5834999999999999</v>
      </c>
      <c r="V2100" s="17">
        <v>0</v>
      </c>
      <c r="X2100" s="17">
        <v>234071</v>
      </c>
      <c r="Z2100" s="17">
        <v>213863</v>
      </c>
      <c r="AB2100" s="17">
        <v>20208</v>
      </c>
      <c r="AD2100" s="17">
        <v>15133</v>
      </c>
      <c r="AF2100" s="17">
        <v>14133</v>
      </c>
      <c r="AH2100" s="17">
        <v>1000</v>
      </c>
      <c r="AJ2100" s="17">
        <v>0</v>
      </c>
      <c r="AL2100" s="17">
        <v>0</v>
      </c>
      <c r="AN2100" s="17">
        <v>0</v>
      </c>
      <c r="AP2100" s="172">
        <v>0</v>
      </c>
      <c r="AR2100" s="17">
        <v>36512</v>
      </c>
      <c r="AT2100" s="17">
        <v>239380</v>
      </c>
      <c r="AV2100" s="185">
        <v>0</v>
      </c>
      <c r="AW2100" s="1" t="s">
        <v>5655</v>
      </c>
      <c r="AX2100" s="1" t="str">
        <f t="shared" si="32"/>
        <v>No</v>
      </c>
    </row>
    <row r="2101" spans="1:50" x14ac:dyDescent="0.2">
      <c r="A2101" s="1" t="s">
        <v>380</v>
      </c>
      <c r="B2101" s="1" t="s">
        <v>381</v>
      </c>
      <c r="C2101" s="1" t="s">
        <v>20</v>
      </c>
      <c r="D2101" s="174">
        <v>9052</v>
      </c>
      <c r="E2101" s="177">
        <v>90052</v>
      </c>
      <c r="F2101" s="1" t="s">
        <v>194</v>
      </c>
      <c r="G2101" s="1" t="s">
        <v>5273</v>
      </c>
      <c r="H2101" s="17">
        <v>1932666</v>
      </c>
      <c r="I2101" s="12">
        <v>15</v>
      </c>
      <c r="J2101" s="1" t="s">
        <v>11</v>
      </c>
      <c r="K2101" s="1" t="s">
        <v>12</v>
      </c>
      <c r="L2101" s="4">
        <v>6</v>
      </c>
      <c r="N2101" s="186">
        <v>0</v>
      </c>
      <c r="P2101" s="14">
        <v>11.9125</v>
      </c>
      <c r="R2101" s="14">
        <v>0</v>
      </c>
      <c r="T2101" s="14">
        <v>8.9273000000000007</v>
      </c>
      <c r="V2101" s="17">
        <v>0</v>
      </c>
      <c r="X2101" s="17">
        <v>0</v>
      </c>
      <c r="Z2101" s="17">
        <v>173434</v>
      </c>
      <c r="AB2101" s="17">
        <v>0</v>
      </c>
      <c r="AD2101" s="17">
        <v>0</v>
      </c>
      <c r="AF2101" s="17">
        <v>14559</v>
      </c>
      <c r="AH2101" s="17">
        <v>0</v>
      </c>
      <c r="AJ2101" s="17">
        <v>0</v>
      </c>
      <c r="AL2101" s="17">
        <v>0</v>
      </c>
      <c r="AN2101" s="17">
        <v>0</v>
      </c>
      <c r="AP2101" s="172">
        <v>0</v>
      </c>
      <c r="AR2101" s="17">
        <v>129972</v>
      </c>
      <c r="AT2101" s="17">
        <v>0</v>
      </c>
      <c r="AV2101" s="185">
        <v>0</v>
      </c>
      <c r="AW2101" s="1" t="s">
        <v>5655</v>
      </c>
      <c r="AX2101" s="1" t="str">
        <f t="shared" si="32"/>
        <v>No</v>
      </c>
    </row>
    <row r="2102" spans="1:50" x14ac:dyDescent="0.2">
      <c r="A2102" s="1" t="s">
        <v>1489</v>
      </c>
      <c r="B2102" s="1" t="s">
        <v>1490</v>
      </c>
      <c r="C2102" s="1" t="s">
        <v>52</v>
      </c>
      <c r="D2102" s="174" t="s">
        <v>1491</v>
      </c>
      <c r="E2102" s="177" t="s">
        <v>1492</v>
      </c>
      <c r="F2102" s="1" t="s">
        <v>196</v>
      </c>
      <c r="G2102" s="1" t="s">
        <v>229</v>
      </c>
      <c r="H2102" s="17">
        <v>0</v>
      </c>
      <c r="I2102" s="12">
        <v>15</v>
      </c>
      <c r="J2102" s="1" t="s">
        <v>11</v>
      </c>
      <c r="K2102" s="1" t="s">
        <v>8</v>
      </c>
      <c r="L2102" s="4">
        <v>13</v>
      </c>
      <c r="N2102" s="186">
        <v>0</v>
      </c>
      <c r="P2102" s="14">
        <v>10.759600000000001</v>
      </c>
      <c r="R2102" s="14">
        <v>0</v>
      </c>
      <c r="T2102" s="14">
        <v>14.9025</v>
      </c>
      <c r="V2102" s="17">
        <v>0</v>
      </c>
      <c r="X2102" s="17">
        <v>0</v>
      </c>
      <c r="Z2102" s="17">
        <v>200118</v>
      </c>
      <c r="AB2102" s="17">
        <v>0</v>
      </c>
      <c r="AD2102" s="17">
        <v>0</v>
      </c>
      <c r="AF2102" s="17">
        <v>18599</v>
      </c>
      <c r="AH2102" s="17">
        <v>0</v>
      </c>
      <c r="AJ2102" s="17">
        <v>0</v>
      </c>
      <c r="AL2102" s="17">
        <v>0</v>
      </c>
      <c r="AN2102" s="17">
        <v>0</v>
      </c>
      <c r="AP2102" s="172">
        <v>0</v>
      </c>
      <c r="AR2102" s="17">
        <v>277172</v>
      </c>
      <c r="AT2102" s="17">
        <v>0</v>
      </c>
      <c r="AV2102" s="185">
        <v>0</v>
      </c>
      <c r="AW2102" s="1" t="s">
        <v>5655</v>
      </c>
      <c r="AX2102" s="1" t="str">
        <f t="shared" si="32"/>
        <v>No</v>
      </c>
    </row>
    <row r="2103" spans="1:50" x14ac:dyDescent="0.2">
      <c r="A2103" s="1" t="s">
        <v>3749</v>
      </c>
      <c r="B2103" s="1" t="s">
        <v>3750</v>
      </c>
      <c r="C2103" s="1" t="s">
        <v>59</v>
      </c>
      <c r="D2103" s="174" t="s">
        <v>3751</v>
      </c>
      <c r="E2103" s="177" t="s">
        <v>3752</v>
      </c>
      <c r="F2103" s="1" t="s">
        <v>242</v>
      </c>
      <c r="G2103" s="1" t="s">
        <v>229</v>
      </c>
      <c r="H2103" s="17">
        <v>0</v>
      </c>
      <c r="I2103" s="12">
        <v>15</v>
      </c>
      <c r="J2103" s="1" t="s">
        <v>10</v>
      </c>
      <c r="K2103" s="1" t="s">
        <v>8</v>
      </c>
      <c r="L2103" s="4">
        <v>15</v>
      </c>
      <c r="N2103" s="186">
        <v>0</v>
      </c>
      <c r="P2103" s="14">
        <v>21.873000000000001</v>
      </c>
      <c r="R2103" s="14">
        <v>0</v>
      </c>
      <c r="T2103" s="14">
        <v>2.3521000000000001</v>
      </c>
      <c r="V2103" s="17">
        <v>0</v>
      </c>
      <c r="X2103" s="17">
        <v>0</v>
      </c>
      <c r="Z2103" s="17">
        <v>374531</v>
      </c>
      <c r="AB2103" s="17">
        <v>0</v>
      </c>
      <c r="AD2103" s="17">
        <v>0</v>
      </c>
      <c r="AF2103" s="17">
        <v>17123</v>
      </c>
      <c r="AH2103" s="17">
        <v>0</v>
      </c>
      <c r="AJ2103" s="17">
        <v>0</v>
      </c>
      <c r="AL2103" s="17">
        <v>0</v>
      </c>
      <c r="AN2103" s="17">
        <v>0</v>
      </c>
      <c r="AP2103" s="172">
        <v>0</v>
      </c>
      <c r="AR2103" s="17">
        <v>40275</v>
      </c>
      <c r="AT2103" s="17">
        <v>0</v>
      </c>
      <c r="AV2103" s="185">
        <v>0</v>
      </c>
      <c r="AW2103" s="1" t="s">
        <v>5655</v>
      </c>
      <c r="AX2103" s="1" t="str">
        <f t="shared" si="32"/>
        <v>No</v>
      </c>
    </row>
    <row r="2104" spans="1:50" x14ac:dyDescent="0.2">
      <c r="A2104" s="1" t="s">
        <v>2619</v>
      </c>
      <c r="B2104" s="1" t="s">
        <v>2620</v>
      </c>
      <c r="C2104" s="1" t="s">
        <v>55</v>
      </c>
      <c r="D2104" s="174" t="s">
        <v>2621</v>
      </c>
      <c r="E2104" s="177" t="s">
        <v>2622</v>
      </c>
      <c r="F2104" s="1" t="s">
        <v>196</v>
      </c>
      <c r="G2104" s="1" t="s">
        <v>229</v>
      </c>
      <c r="H2104" s="17">
        <v>0</v>
      </c>
      <c r="I2104" s="12">
        <v>15</v>
      </c>
      <c r="J2104" s="1" t="s">
        <v>10</v>
      </c>
      <c r="K2104" s="1" t="s">
        <v>8</v>
      </c>
      <c r="L2104" s="4">
        <v>15</v>
      </c>
      <c r="N2104" s="186">
        <v>0</v>
      </c>
      <c r="P2104" s="14">
        <v>9.7350999999999992</v>
      </c>
      <c r="R2104" s="14">
        <v>0</v>
      </c>
      <c r="T2104" s="14">
        <v>2.8123999999999998</v>
      </c>
      <c r="V2104" s="17">
        <v>0</v>
      </c>
      <c r="X2104" s="17">
        <v>0</v>
      </c>
      <c r="Z2104" s="17">
        <v>204651</v>
      </c>
      <c r="AB2104" s="17">
        <v>0</v>
      </c>
      <c r="AD2104" s="17">
        <v>0</v>
      </c>
      <c r="AF2104" s="17">
        <v>21022</v>
      </c>
      <c r="AH2104" s="17">
        <v>0</v>
      </c>
      <c r="AJ2104" s="17">
        <v>0</v>
      </c>
      <c r="AL2104" s="17">
        <v>0</v>
      </c>
      <c r="AN2104" s="17">
        <v>0</v>
      </c>
      <c r="AP2104" s="172">
        <v>0</v>
      </c>
      <c r="AR2104" s="17">
        <v>59122</v>
      </c>
      <c r="AT2104" s="17">
        <v>0</v>
      </c>
      <c r="AV2104" s="185">
        <v>0</v>
      </c>
      <c r="AW2104" s="1" t="s">
        <v>5655</v>
      </c>
      <c r="AX2104" s="1" t="str">
        <f t="shared" si="32"/>
        <v>No</v>
      </c>
    </row>
    <row r="2105" spans="1:50" x14ac:dyDescent="0.2">
      <c r="A2105" s="1" t="s">
        <v>5477</v>
      </c>
      <c r="B2105" s="1" t="s">
        <v>1586</v>
      </c>
      <c r="C2105" s="1" t="s">
        <v>73</v>
      </c>
      <c r="D2105" s="174" t="s">
        <v>1587</v>
      </c>
      <c r="E2105" s="177" t="s">
        <v>1588</v>
      </c>
      <c r="F2105" s="1" t="s">
        <v>194</v>
      </c>
      <c r="G2105" s="1" t="s">
        <v>229</v>
      </c>
      <c r="H2105" s="17">
        <v>0</v>
      </c>
      <c r="I2105" s="12">
        <v>15</v>
      </c>
      <c r="J2105" s="1" t="s">
        <v>11</v>
      </c>
      <c r="K2105" s="1" t="s">
        <v>12</v>
      </c>
      <c r="L2105" s="4">
        <v>12</v>
      </c>
      <c r="N2105" s="186">
        <v>0</v>
      </c>
      <c r="P2105" s="14">
        <v>16.418800000000001</v>
      </c>
      <c r="R2105" s="14">
        <v>0</v>
      </c>
      <c r="T2105" s="14">
        <v>5.9077999999999999</v>
      </c>
      <c r="V2105" s="17">
        <v>0</v>
      </c>
      <c r="X2105" s="17">
        <v>0</v>
      </c>
      <c r="Z2105" s="17">
        <v>311054</v>
      </c>
      <c r="AB2105" s="17">
        <v>0</v>
      </c>
      <c r="AD2105" s="17">
        <v>0</v>
      </c>
      <c r="AF2105" s="17">
        <v>18945</v>
      </c>
      <c r="AH2105" s="17">
        <v>0</v>
      </c>
      <c r="AJ2105" s="17">
        <v>0</v>
      </c>
      <c r="AL2105" s="17">
        <v>0</v>
      </c>
      <c r="AN2105" s="17">
        <v>0</v>
      </c>
      <c r="AP2105" s="172">
        <v>0</v>
      </c>
      <c r="AR2105" s="17">
        <v>111923</v>
      </c>
      <c r="AT2105" s="17">
        <v>0</v>
      </c>
      <c r="AV2105" s="185">
        <v>0</v>
      </c>
      <c r="AW2105" s="1" t="s">
        <v>5655</v>
      </c>
      <c r="AX2105" s="1" t="str">
        <f t="shared" si="32"/>
        <v>No</v>
      </c>
    </row>
    <row r="2106" spans="1:50" x14ac:dyDescent="0.2">
      <c r="A2106" s="1" t="s">
        <v>6246</v>
      </c>
      <c r="B2106" s="1" t="s">
        <v>271</v>
      </c>
      <c r="C2106" s="1" t="s">
        <v>53</v>
      </c>
      <c r="D2106" s="174">
        <v>3041</v>
      </c>
      <c r="E2106" s="177">
        <v>30041</v>
      </c>
      <c r="F2106" s="1" t="s">
        <v>194</v>
      </c>
      <c r="G2106" s="1" t="s">
        <v>5273</v>
      </c>
      <c r="H2106" s="17">
        <v>51899</v>
      </c>
      <c r="I2106" s="12">
        <v>15</v>
      </c>
      <c r="J2106" s="1" t="s">
        <v>11</v>
      </c>
      <c r="K2106" s="1" t="s">
        <v>8</v>
      </c>
      <c r="L2106" s="4">
        <v>6</v>
      </c>
      <c r="N2106" s="186">
        <v>0</v>
      </c>
      <c r="P2106" s="14">
        <v>15.7326</v>
      </c>
      <c r="R2106" s="14">
        <v>0</v>
      </c>
      <c r="T2106" s="14">
        <v>8.8908000000000005</v>
      </c>
      <c r="V2106" s="17">
        <v>0</v>
      </c>
      <c r="X2106" s="17">
        <v>0</v>
      </c>
      <c r="Z2106" s="17">
        <v>184559</v>
      </c>
      <c r="AB2106" s="17">
        <v>0</v>
      </c>
      <c r="AD2106" s="17">
        <v>0</v>
      </c>
      <c r="AF2106" s="17">
        <v>11731</v>
      </c>
      <c r="AH2106" s="17">
        <v>0</v>
      </c>
      <c r="AJ2106" s="17">
        <v>0</v>
      </c>
      <c r="AL2106" s="17">
        <v>0</v>
      </c>
      <c r="AN2106" s="17">
        <v>0</v>
      </c>
      <c r="AP2106" s="172">
        <v>0</v>
      </c>
      <c r="AR2106" s="17">
        <v>104298</v>
      </c>
      <c r="AT2106" s="17">
        <v>0</v>
      </c>
      <c r="AV2106" s="185">
        <v>0</v>
      </c>
      <c r="AW2106" s="1" t="s">
        <v>5655</v>
      </c>
      <c r="AX2106" s="1" t="str">
        <f t="shared" si="32"/>
        <v>No</v>
      </c>
    </row>
    <row r="2107" spans="1:50" x14ac:dyDescent="0.2">
      <c r="A2107" s="1" t="s">
        <v>6250</v>
      </c>
      <c r="B2107" s="1" t="s">
        <v>817</v>
      </c>
      <c r="C2107" s="1" t="s">
        <v>64</v>
      </c>
      <c r="D2107" s="174" t="s">
        <v>4033</v>
      </c>
      <c r="E2107" s="177" t="s">
        <v>4034</v>
      </c>
      <c r="F2107" s="1" t="s">
        <v>1252</v>
      </c>
      <c r="G2107" s="1" t="s">
        <v>229</v>
      </c>
      <c r="H2107" s="17">
        <v>0</v>
      </c>
      <c r="I2107" s="12">
        <v>15</v>
      </c>
      <c r="J2107" s="1" t="s">
        <v>10</v>
      </c>
      <c r="K2107" s="1" t="s">
        <v>8</v>
      </c>
      <c r="L2107" s="4">
        <v>15</v>
      </c>
      <c r="N2107" s="186">
        <v>0</v>
      </c>
      <c r="P2107" s="14">
        <v>16.822299999999998</v>
      </c>
      <c r="R2107" s="14">
        <v>0</v>
      </c>
      <c r="T2107" s="14">
        <v>1.0230999999999999</v>
      </c>
      <c r="V2107" s="17">
        <v>0</v>
      </c>
      <c r="X2107" s="17">
        <v>0</v>
      </c>
      <c r="Z2107" s="17">
        <v>321020</v>
      </c>
      <c r="AB2107" s="17">
        <v>0</v>
      </c>
      <c r="AD2107" s="17">
        <v>0</v>
      </c>
      <c r="AF2107" s="17">
        <v>19083</v>
      </c>
      <c r="AH2107" s="17">
        <v>0</v>
      </c>
      <c r="AJ2107" s="17">
        <v>0</v>
      </c>
      <c r="AL2107" s="17">
        <v>0</v>
      </c>
      <c r="AN2107" s="17">
        <v>0</v>
      </c>
      <c r="AP2107" s="172">
        <v>0</v>
      </c>
      <c r="AR2107" s="17">
        <v>19524</v>
      </c>
      <c r="AT2107" s="17">
        <v>0</v>
      </c>
      <c r="AV2107" s="185">
        <v>0</v>
      </c>
      <c r="AW2107" s="1" t="s">
        <v>5655</v>
      </c>
      <c r="AX2107" s="1" t="str">
        <f t="shared" si="32"/>
        <v>No</v>
      </c>
    </row>
    <row r="2108" spans="1:50" x14ac:dyDescent="0.2">
      <c r="A2108" s="1" t="s">
        <v>1359</v>
      </c>
      <c r="B2108" s="1" t="s">
        <v>1360</v>
      </c>
      <c r="C2108" s="1" t="s">
        <v>45</v>
      </c>
      <c r="D2108" s="174">
        <v>5204</v>
      </c>
      <c r="E2108" s="177">
        <v>50204</v>
      </c>
      <c r="F2108" s="1" t="s">
        <v>196</v>
      </c>
      <c r="G2108" s="1" t="s">
        <v>192</v>
      </c>
      <c r="H2108" s="17">
        <v>67821</v>
      </c>
      <c r="I2108" s="12">
        <v>15</v>
      </c>
      <c r="J2108" s="1" t="s">
        <v>11</v>
      </c>
      <c r="K2108" s="1" t="s">
        <v>8</v>
      </c>
      <c r="L2108" s="4">
        <v>15</v>
      </c>
      <c r="N2108" s="186">
        <v>0</v>
      </c>
      <c r="P2108" s="14">
        <v>14.3392</v>
      </c>
      <c r="R2108" s="14">
        <v>7.5983999999999998</v>
      </c>
      <c r="T2108" s="14">
        <v>3.0712000000000002</v>
      </c>
      <c r="V2108" s="17">
        <v>458499</v>
      </c>
      <c r="X2108" s="17">
        <v>453248</v>
      </c>
      <c r="Z2108" s="17">
        <v>431896</v>
      </c>
      <c r="AB2108" s="17">
        <v>21352</v>
      </c>
      <c r="AD2108" s="17">
        <v>30874</v>
      </c>
      <c r="AF2108" s="17">
        <v>30120</v>
      </c>
      <c r="AH2108" s="17">
        <v>754</v>
      </c>
      <c r="AJ2108" s="17">
        <v>0</v>
      </c>
      <c r="AL2108" s="17">
        <v>0</v>
      </c>
      <c r="AN2108" s="17">
        <v>0</v>
      </c>
      <c r="AP2108" s="172">
        <v>0</v>
      </c>
      <c r="AR2108" s="17">
        <v>92506</v>
      </c>
      <c r="AT2108" s="17">
        <v>702902</v>
      </c>
      <c r="AV2108" s="185">
        <v>45</v>
      </c>
      <c r="AW2108" s="1" t="s">
        <v>5655</v>
      </c>
      <c r="AX2108" s="1" t="str">
        <f t="shared" si="32"/>
        <v>No</v>
      </c>
    </row>
    <row r="2109" spans="1:50" x14ac:dyDescent="0.2">
      <c r="A2109" s="1" t="s">
        <v>3240</v>
      </c>
      <c r="B2109" s="1" t="s">
        <v>3241</v>
      </c>
      <c r="C2109" s="1" t="s">
        <v>55</v>
      </c>
      <c r="D2109" s="174" t="s">
        <v>3242</v>
      </c>
      <c r="E2109" s="177" t="s">
        <v>3243</v>
      </c>
      <c r="F2109" s="1" t="s">
        <v>194</v>
      </c>
      <c r="G2109" s="1" t="s">
        <v>229</v>
      </c>
      <c r="H2109" s="17">
        <v>0</v>
      </c>
      <c r="I2109" s="12">
        <v>15</v>
      </c>
      <c r="J2109" s="1" t="s">
        <v>10</v>
      </c>
      <c r="K2109" s="1" t="s">
        <v>8</v>
      </c>
      <c r="L2109" s="4">
        <v>15</v>
      </c>
      <c r="N2109" s="186">
        <v>0</v>
      </c>
      <c r="P2109" s="14">
        <v>20.139900000000001</v>
      </c>
      <c r="R2109" s="14">
        <v>0</v>
      </c>
      <c r="T2109" s="14">
        <v>2.6949999999999998</v>
      </c>
      <c r="V2109" s="17">
        <v>0</v>
      </c>
      <c r="X2109" s="17">
        <v>0</v>
      </c>
      <c r="Z2109" s="17">
        <v>264598</v>
      </c>
      <c r="AB2109" s="17">
        <v>0</v>
      </c>
      <c r="AD2109" s="17">
        <v>0</v>
      </c>
      <c r="AF2109" s="17">
        <v>13138</v>
      </c>
      <c r="AH2109" s="17">
        <v>0</v>
      </c>
      <c r="AJ2109" s="17">
        <v>0</v>
      </c>
      <c r="AL2109" s="17">
        <v>0</v>
      </c>
      <c r="AN2109" s="17">
        <v>0</v>
      </c>
      <c r="AP2109" s="172">
        <v>0</v>
      </c>
      <c r="AR2109" s="17">
        <v>35407</v>
      </c>
      <c r="AT2109" s="17">
        <v>0</v>
      </c>
      <c r="AV2109" s="185">
        <v>0</v>
      </c>
      <c r="AW2109" s="1" t="s">
        <v>5655</v>
      </c>
      <c r="AX2109" s="1" t="str">
        <f t="shared" si="32"/>
        <v>No</v>
      </c>
    </row>
    <row r="2110" spans="1:50" x14ac:dyDescent="0.2">
      <c r="A2110" s="1" t="s">
        <v>6251</v>
      </c>
      <c r="B2110" s="1" t="s">
        <v>1166</v>
      </c>
      <c r="C2110" s="1" t="s">
        <v>98</v>
      </c>
      <c r="D2110" s="174" t="s">
        <v>3398</v>
      </c>
      <c r="E2110" s="177" t="s">
        <v>3399</v>
      </c>
      <c r="F2110" s="1" t="s">
        <v>196</v>
      </c>
      <c r="G2110" s="1" t="s">
        <v>229</v>
      </c>
      <c r="H2110" s="17">
        <v>0</v>
      </c>
      <c r="I2110" s="12">
        <v>15</v>
      </c>
      <c r="J2110" s="1" t="s">
        <v>10</v>
      </c>
      <c r="K2110" s="1" t="s">
        <v>8</v>
      </c>
      <c r="L2110" s="4">
        <v>15</v>
      </c>
      <c r="N2110" s="186">
        <v>0</v>
      </c>
      <c r="P2110" s="14">
        <v>16.168900000000001</v>
      </c>
      <c r="R2110" s="14">
        <v>0</v>
      </c>
      <c r="T2110" s="14">
        <v>1.8584000000000001</v>
      </c>
      <c r="V2110" s="17">
        <v>0</v>
      </c>
      <c r="X2110" s="17">
        <v>0</v>
      </c>
      <c r="Z2110" s="17">
        <v>783401</v>
      </c>
      <c r="AB2110" s="17">
        <v>0</v>
      </c>
      <c r="AD2110" s="17">
        <v>0</v>
      </c>
      <c r="AF2110" s="17">
        <v>48451</v>
      </c>
      <c r="AH2110" s="17">
        <v>0</v>
      </c>
      <c r="AJ2110" s="17">
        <v>0</v>
      </c>
      <c r="AL2110" s="17">
        <v>0</v>
      </c>
      <c r="AN2110" s="17">
        <v>0</v>
      </c>
      <c r="AP2110" s="172">
        <v>0</v>
      </c>
      <c r="AR2110" s="17">
        <v>90041</v>
      </c>
      <c r="AT2110" s="17">
        <v>0</v>
      </c>
      <c r="AV2110" s="185">
        <v>0</v>
      </c>
      <c r="AW2110" s="1" t="s">
        <v>5655</v>
      </c>
      <c r="AX2110" s="1" t="str">
        <f t="shared" si="32"/>
        <v>No</v>
      </c>
    </row>
    <row r="2111" spans="1:50" x14ac:dyDescent="0.2">
      <c r="A2111" s="1" t="s">
        <v>6254</v>
      </c>
      <c r="B2111" s="1" t="s">
        <v>794</v>
      </c>
      <c r="C2111" s="1" t="s">
        <v>161</v>
      </c>
      <c r="D2111" s="174">
        <v>8020</v>
      </c>
      <c r="E2111" s="177">
        <v>80020</v>
      </c>
      <c r="F2111" s="1" t="s">
        <v>194</v>
      </c>
      <c r="G2111" s="1" t="s">
        <v>5273</v>
      </c>
      <c r="H2111" s="17">
        <v>73588</v>
      </c>
      <c r="I2111" s="12">
        <v>14</v>
      </c>
      <c r="J2111" s="1" t="s">
        <v>10</v>
      </c>
      <c r="K2111" s="1" t="s">
        <v>8</v>
      </c>
      <c r="L2111" s="4">
        <v>6</v>
      </c>
      <c r="N2111" s="186">
        <v>0</v>
      </c>
      <c r="P2111" s="14">
        <v>11.736800000000001</v>
      </c>
      <c r="R2111" s="14">
        <v>0</v>
      </c>
      <c r="T2111" s="14">
        <v>1.8867</v>
      </c>
      <c r="V2111" s="17">
        <v>0</v>
      </c>
      <c r="X2111" s="17">
        <v>0</v>
      </c>
      <c r="Z2111" s="17">
        <v>110960</v>
      </c>
      <c r="AB2111" s="17">
        <v>0</v>
      </c>
      <c r="AD2111" s="17">
        <v>0</v>
      </c>
      <c r="AF2111" s="17">
        <v>9454</v>
      </c>
      <c r="AH2111" s="17">
        <v>0</v>
      </c>
      <c r="AJ2111" s="17">
        <v>0</v>
      </c>
      <c r="AL2111" s="17">
        <v>0</v>
      </c>
      <c r="AN2111" s="17">
        <v>0</v>
      </c>
      <c r="AP2111" s="172">
        <v>0</v>
      </c>
      <c r="AR2111" s="17">
        <v>17837</v>
      </c>
      <c r="AT2111" s="17">
        <v>0</v>
      </c>
      <c r="AV2111" s="185">
        <v>0</v>
      </c>
      <c r="AW2111" s="1" t="s">
        <v>5655</v>
      </c>
      <c r="AX2111" s="1" t="str">
        <f t="shared" si="32"/>
        <v>No</v>
      </c>
    </row>
    <row r="2112" spans="1:50" x14ac:dyDescent="0.2">
      <c r="A2112" s="1" t="s">
        <v>240</v>
      </c>
      <c r="B2112" s="1" t="s">
        <v>241</v>
      </c>
      <c r="C2112" s="1" t="s">
        <v>46</v>
      </c>
      <c r="D2112" s="174">
        <v>5167</v>
      </c>
      <c r="E2112" s="177">
        <v>50167</v>
      </c>
      <c r="F2112" s="1" t="s">
        <v>242</v>
      </c>
      <c r="G2112" s="1" t="s">
        <v>5273</v>
      </c>
      <c r="H2112" s="17">
        <v>8608208</v>
      </c>
      <c r="I2112" s="12">
        <v>14</v>
      </c>
      <c r="J2112" s="1" t="s">
        <v>10</v>
      </c>
      <c r="K2112" s="1" t="s">
        <v>8</v>
      </c>
      <c r="L2112" s="4">
        <v>14</v>
      </c>
      <c r="N2112" s="186">
        <v>0</v>
      </c>
      <c r="P2112" s="14">
        <v>10.846500000000001</v>
      </c>
      <c r="R2112" s="14">
        <v>0</v>
      </c>
      <c r="T2112" s="14">
        <v>1.6431</v>
      </c>
      <c r="V2112" s="17">
        <v>0</v>
      </c>
      <c r="X2112" s="17">
        <v>0</v>
      </c>
      <c r="Z2112" s="17">
        <v>291586</v>
      </c>
      <c r="AB2112" s="17">
        <v>0</v>
      </c>
      <c r="AD2112" s="17">
        <v>0</v>
      </c>
      <c r="AF2112" s="17">
        <v>26883</v>
      </c>
      <c r="AH2112" s="17">
        <v>0</v>
      </c>
      <c r="AJ2112" s="17">
        <v>0</v>
      </c>
      <c r="AL2112" s="17">
        <v>0</v>
      </c>
      <c r="AN2112" s="17">
        <v>0</v>
      </c>
      <c r="AP2112" s="172">
        <v>0</v>
      </c>
      <c r="AR2112" s="17">
        <v>44171</v>
      </c>
      <c r="AT2112" s="17">
        <v>0</v>
      </c>
      <c r="AV2112" s="185">
        <v>0</v>
      </c>
      <c r="AW2112" s="1" t="s">
        <v>5655</v>
      </c>
      <c r="AX2112" s="1" t="str">
        <f t="shared" si="32"/>
        <v>No</v>
      </c>
    </row>
    <row r="2113" spans="1:50" x14ac:dyDescent="0.2">
      <c r="A2113" s="1" t="s">
        <v>4967</v>
      </c>
      <c r="B2113" s="1" t="s">
        <v>4968</v>
      </c>
      <c r="C2113" s="1" t="s">
        <v>94</v>
      </c>
      <c r="D2113" s="174" t="s">
        <v>4969</v>
      </c>
      <c r="E2113" s="177" t="s">
        <v>4970</v>
      </c>
      <c r="F2113" s="1" t="s">
        <v>194</v>
      </c>
      <c r="G2113" s="1" t="s">
        <v>229</v>
      </c>
      <c r="H2113" s="17">
        <v>0</v>
      </c>
      <c r="I2113" s="12">
        <v>14</v>
      </c>
      <c r="J2113" s="1" t="s">
        <v>10</v>
      </c>
      <c r="K2113" s="1" t="s">
        <v>8</v>
      </c>
      <c r="L2113" s="4">
        <v>12</v>
      </c>
      <c r="N2113" s="186">
        <v>0</v>
      </c>
      <c r="P2113" s="14">
        <v>23.087800000000001</v>
      </c>
      <c r="R2113" s="14">
        <v>0</v>
      </c>
      <c r="T2113" s="14">
        <v>0.94330000000000003</v>
      </c>
      <c r="V2113" s="17">
        <v>0</v>
      </c>
      <c r="X2113" s="17">
        <v>0</v>
      </c>
      <c r="Z2113" s="17">
        <v>381757</v>
      </c>
      <c r="AB2113" s="17">
        <v>0</v>
      </c>
      <c r="AD2113" s="17">
        <v>0</v>
      </c>
      <c r="AF2113" s="17">
        <v>16535</v>
      </c>
      <c r="AH2113" s="17">
        <v>0</v>
      </c>
      <c r="AJ2113" s="17">
        <v>0</v>
      </c>
      <c r="AL2113" s="17">
        <v>0</v>
      </c>
      <c r="AN2113" s="17">
        <v>0</v>
      </c>
      <c r="AP2113" s="172">
        <v>0</v>
      </c>
      <c r="AR2113" s="17">
        <v>15598</v>
      </c>
      <c r="AT2113" s="17">
        <v>0</v>
      </c>
      <c r="AV2113" s="185">
        <v>0</v>
      </c>
      <c r="AW2113" s="1" t="s">
        <v>5655</v>
      </c>
      <c r="AX2113" s="1" t="str">
        <f t="shared" si="32"/>
        <v>No</v>
      </c>
    </row>
    <row r="2114" spans="1:50" x14ac:dyDescent="0.2">
      <c r="A2114" s="1" t="s">
        <v>6255</v>
      </c>
      <c r="B2114" s="1" t="s">
        <v>1660</v>
      </c>
      <c r="C2114" s="1" t="s">
        <v>99</v>
      </c>
      <c r="D2114" s="174" t="s">
        <v>1661</v>
      </c>
      <c r="E2114" s="177" t="s">
        <v>1662</v>
      </c>
      <c r="F2114" s="1" t="s">
        <v>242</v>
      </c>
      <c r="G2114" s="1" t="s">
        <v>229</v>
      </c>
      <c r="H2114" s="17">
        <v>0</v>
      </c>
      <c r="I2114" s="12">
        <v>14</v>
      </c>
      <c r="J2114" s="1" t="s">
        <v>11</v>
      </c>
      <c r="K2114" s="1" t="s">
        <v>8</v>
      </c>
      <c r="L2114" s="4">
        <v>6</v>
      </c>
      <c r="N2114" s="186">
        <v>0</v>
      </c>
      <c r="P2114" s="14">
        <v>9.4187999999999992</v>
      </c>
      <c r="R2114" s="14">
        <v>0</v>
      </c>
      <c r="T2114" s="14">
        <v>1.4584999999999999</v>
      </c>
      <c r="V2114" s="17">
        <v>0</v>
      </c>
      <c r="X2114" s="17">
        <v>0</v>
      </c>
      <c r="Z2114" s="17">
        <v>47659</v>
      </c>
      <c r="AB2114" s="17">
        <v>0</v>
      </c>
      <c r="AD2114" s="17">
        <v>0</v>
      </c>
      <c r="AF2114" s="17">
        <v>5060</v>
      </c>
      <c r="AH2114" s="17">
        <v>0</v>
      </c>
      <c r="AJ2114" s="17">
        <v>0</v>
      </c>
      <c r="AL2114" s="17">
        <v>0</v>
      </c>
      <c r="AN2114" s="17">
        <v>0</v>
      </c>
      <c r="AP2114" s="172">
        <v>0</v>
      </c>
      <c r="AR2114" s="17">
        <v>7380</v>
      </c>
      <c r="AT2114" s="17">
        <v>0</v>
      </c>
      <c r="AV2114" s="185">
        <v>0</v>
      </c>
      <c r="AW2114" s="1" t="s">
        <v>5655</v>
      </c>
      <c r="AX2114" s="1" t="str">
        <f t="shared" ref="AX2114:AX2177" si="33">IF(AW2114&amp;AU2114&amp;AS2114&amp;AQ2114&amp;AO2114&amp;AM2114&amp;AK2114&amp;AI2114&amp;AG2114&amp;AE2114&amp;AC2114&amp;AA2114&amp;Y2114&amp;W2114&amp;U2114&amp;S2114&amp;Q2114&amp;O2114&amp;M2114&lt;&gt;"","Yes","No")</f>
        <v>No</v>
      </c>
    </row>
    <row r="2115" spans="1:50" x14ac:dyDescent="0.2">
      <c r="A2115" s="1" t="s">
        <v>3085</v>
      </c>
      <c r="B2115" s="1" t="s">
        <v>3086</v>
      </c>
      <c r="C2115" s="1" t="s">
        <v>56</v>
      </c>
      <c r="D2115" s="174" t="s">
        <v>3087</v>
      </c>
      <c r="E2115" s="177" t="s">
        <v>3088</v>
      </c>
      <c r="F2115" s="1" t="s">
        <v>196</v>
      </c>
      <c r="G2115" s="1" t="s">
        <v>229</v>
      </c>
      <c r="H2115" s="17">
        <v>0</v>
      </c>
      <c r="I2115" s="12">
        <v>14</v>
      </c>
      <c r="J2115" s="1" t="s">
        <v>10</v>
      </c>
      <c r="K2115" s="1" t="s">
        <v>8</v>
      </c>
      <c r="L2115" s="4">
        <v>11</v>
      </c>
      <c r="N2115" s="186">
        <v>0</v>
      </c>
      <c r="P2115" s="14">
        <v>10.001099999999999</v>
      </c>
      <c r="R2115" s="14">
        <v>0</v>
      </c>
      <c r="T2115" s="14">
        <v>3.3359999999999999</v>
      </c>
      <c r="V2115" s="17">
        <v>0</v>
      </c>
      <c r="X2115" s="17">
        <v>0</v>
      </c>
      <c r="Z2115" s="17">
        <v>107902</v>
      </c>
      <c r="AB2115" s="17">
        <v>0</v>
      </c>
      <c r="AD2115" s="17">
        <v>0</v>
      </c>
      <c r="AF2115" s="17">
        <v>10789</v>
      </c>
      <c r="AH2115" s="17">
        <v>0</v>
      </c>
      <c r="AJ2115" s="17">
        <v>0</v>
      </c>
      <c r="AL2115" s="17">
        <v>0</v>
      </c>
      <c r="AN2115" s="17">
        <v>0</v>
      </c>
      <c r="AP2115" s="172">
        <v>0</v>
      </c>
      <c r="AR2115" s="17">
        <v>35992</v>
      </c>
      <c r="AT2115" s="17">
        <v>0</v>
      </c>
      <c r="AV2115" s="185">
        <v>0</v>
      </c>
      <c r="AW2115" s="1" t="s">
        <v>5655</v>
      </c>
      <c r="AX2115" s="1" t="str">
        <f t="shared" si="33"/>
        <v>No</v>
      </c>
    </row>
    <row r="2116" spans="1:50" x14ac:dyDescent="0.2">
      <c r="A2116" s="1" t="s">
        <v>5700</v>
      </c>
      <c r="B2116" s="1" t="s">
        <v>5701</v>
      </c>
      <c r="C2116" s="1" t="s">
        <v>20</v>
      </c>
      <c r="E2116" s="177">
        <v>90256</v>
      </c>
      <c r="F2116" s="1" t="s">
        <v>194</v>
      </c>
      <c r="G2116" s="1" t="s">
        <v>5273</v>
      </c>
      <c r="H2116" s="17">
        <v>12150996</v>
      </c>
      <c r="I2116" s="12">
        <v>14</v>
      </c>
      <c r="J2116" s="1" t="s">
        <v>11</v>
      </c>
      <c r="K2116" s="1" t="s">
        <v>12</v>
      </c>
      <c r="L2116" s="4">
        <v>14</v>
      </c>
      <c r="N2116" s="186">
        <v>0</v>
      </c>
      <c r="P2116" s="14">
        <v>11.7361</v>
      </c>
      <c r="R2116" s="14">
        <v>0</v>
      </c>
      <c r="T2116" s="14">
        <v>8.3986000000000001</v>
      </c>
      <c r="V2116" s="17">
        <v>0</v>
      </c>
      <c r="X2116" s="17">
        <v>0</v>
      </c>
      <c r="Z2116" s="17">
        <v>309680</v>
      </c>
      <c r="AB2116" s="17">
        <v>0</v>
      </c>
      <c r="AD2116" s="17">
        <v>0</v>
      </c>
      <c r="AF2116" s="17">
        <v>26387</v>
      </c>
      <c r="AH2116" s="17">
        <v>0</v>
      </c>
      <c r="AJ2116" s="17">
        <v>0</v>
      </c>
      <c r="AL2116" s="17">
        <v>0</v>
      </c>
      <c r="AN2116" s="17">
        <v>0</v>
      </c>
      <c r="AP2116" s="172">
        <v>0</v>
      </c>
      <c r="AR2116" s="17">
        <v>221615</v>
      </c>
      <c r="AT2116" s="17">
        <v>0</v>
      </c>
      <c r="AV2116" s="185">
        <v>0</v>
      </c>
      <c r="AW2116" s="1" t="s">
        <v>5655</v>
      </c>
      <c r="AX2116" s="1" t="str">
        <f t="shared" si="33"/>
        <v>No</v>
      </c>
    </row>
    <row r="2117" spans="1:50" x14ac:dyDescent="0.2">
      <c r="A2117" s="1" t="s">
        <v>1674</v>
      </c>
      <c r="B2117" s="1" t="s">
        <v>1675</v>
      </c>
      <c r="C2117" s="1" t="s">
        <v>53</v>
      </c>
      <c r="D2117" s="174" t="s">
        <v>1676</v>
      </c>
      <c r="E2117" s="177">
        <v>30131</v>
      </c>
      <c r="F2117" s="1" t="s">
        <v>194</v>
      </c>
      <c r="G2117" s="1" t="s">
        <v>5273</v>
      </c>
      <c r="H2117" s="17">
        <v>58875</v>
      </c>
      <c r="I2117" s="12">
        <v>14</v>
      </c>
      <c r="J2117" s="1" t="s">
        <v>11</v>
      </c>
      <c r="K2117" s="1" t="s">
        <v>8</v>
      </c>
      <c r="L2117" s="4">
        <v>9</v>
      </c>
      <c r="N2117" s="186">
        <v>0</v>
      </c>
      <c r="P2117" s="14">
        <v>21.314900000000002</v>
      </c>
      <c r="R2117" s="14">
        <v>0</v>
      </c>
      <c r="T2117" s="14">
        <v>5.2938999999999998</v>
      </c>
      <c r="V2117" s="17">
        <v>0</v>
      </c>
      <c r="X2117" s="17">
        <v>0</v>
      </c>
      <c r="Z2117" s="17">
        <v>398802</v>
      </c>
      <c r="AB2117" s="17">
        <v>0</v>
      </c>
      <c r="AD2117" s="17">
        <v>0</v>
      </c>
      <c r="AF2117" s="17">
        <v>18710</v>
      </c>
      <c r="AH2117" s="17">
        <v>0</v>
      </c>
      <c r="AJ2117" s="17">
        <v>0</v>
      </c>
      <c r="AL2117" s="17">
        <v>0</v>
      </c>
      <c r="AN2117" s="17">
        <v>0</v>
      </c>
      <c r="AP2117" s="172">
        <v>0</v>
      </c>
      <c r="AR2117" s="17">
        <v>99049</v>
      </c>
      <c r="AT2117" s="17">
        <v>0</v>
      </c>
      <c r="AV2117" s="185">
        <v>0</v>
      </c>
      <c r="AW2117" s="1" t="s">
        <v>5655</v>
      </c>
      <c r="AX2117" s="1" t="str">
        <f t="shared" si="33"/>
        <v>No</v>
      </c>
    </row>
    <row r="2118" spans="1:50" x14ac:dyDescent="0.2">
      <c r="A2118" s="1" t="s">
        <v>137</v>
      </c>
      <c r="B2118" s="1" t="s">
        <v>5205</v>
      </c>
      <c r="C2118" s="1" t="s">
        <v>37</v>
      </c>
      <c r="E2118" s="177">
        <v>44929</v>
      </c>
      <c r="F2118" s="1" t="s">
        <v>194</v>
      </c>
      <c r="G2118" s="1" t="s">
        <v>192</v>
      </c>
      <c r="H2118" s="17">
        <v>5502379</v>
      </c>
      <c r="I2118" s="12">
        <v>14</v>
      </c>
      <c r="J2118" s="1" t="s">
        <v>11</v>
      </c>
      <c r="K2118" s="1" t="s">
        <v>12</v>
      </c>
      <c r="L2118" s="4">
        <v>13</v>
      </c>
      <c r="N2118" s="186">
        <v>0</v>
      </c>
      <c r="P2118" s="14">
        <v>9.9016000000000002</v>
      </c>
      <c r="R2118" s="14">
        <v>3.847</v>
      </c>
      <c r="T2118" s="14">
        <v>10.9657</v>
      </c>
      <c r="V2118" s="17">
        <v>308202</v>
      </c>
      <c r="X2118" s="17">
        <v>301475</v>
      </c>
      <c r="Z2118" s="17">
        <v>272473</v>
      </c>
      <c r="AB2118" s="17">
        <v>29002</v>
      </c>
      <c r="AD2118" s="17">
        <v>29195</v>
      </c>
      <c r="AF2118" s="17">
        <v>27518</v>
      </c>
      <c r="AH2118" s="17">
        <v>1677</v>
      </c>
      <c r="AJ2118" s="17">
        <v>0</v>
      </c>
      <c r="AL2118" s="17">
        <v>0</v>
      </c>
      <c r="AN2118" s="17">
        <v>0</v>
      </c>
      <c r="AP2118" s="172">
        <v>0</v>
      </c>
      <c r="AR2118" s="17">
        <v>301753</v>
      </c>
      <c r="AT2118" s="17">
        <v>1160844</v>
      </c>
      <c r="AV2118" s="185">
        <v>71</v>
      </c>
      <c r="AW2118" s="1" t="s">
        <v>5655</v>
      </c>
      <c r="AX2118" s="1" t="str">
        <f t="shared" si="33"/>
        <v>No</v>
      </c>
    </row>
    <row r="2119" spans="1:50" x14ac:dyDescent="0.2">
      <c r="A2119" s="1" t="s">
        <v>1674</v>
      </c>
      <c r="B2119" s="1" t="s">
        <v>1675</v>
      </c>
      <c r="C2119" s="1" t="s">
        <v>53</v>
      </c>
      <c r="D2119" s="174" t="s">
        <v>1676</v>
      </c>
      <c r="E2119" s="177">
        <v>30131</v>
      </c>
      <c r="F2119" s="1" t="s">
        <v>194</v>
      </c>
      <c r="G2119" s="1" t="s">
        <v>5273</v>
      </c>
      <c r="H2119" s="17">
        <v>58875</v>
      </c>
      <c r="I2119" s="12">
        <v>14</v>
      </c>
      <c r="J2119" s="1" t="s">
        <v>10</v>
      </c>
      <c r="K2119" s="1" t="s">
        <v>8</v>
      </c>
      <c r="L2119" s="4">
        <v>5</v>
      </c>
      <c r="N2119" s="186">
        <v>0</v>
      </c>
      <c r="P2119" s="14">
        <v>15.3874</v>
      </c>
      <c r="R2119" s="14">
        <v>0</v>
      </c>
      <c r="T2119" s="14">
        <v>1.4853000000000001</v>
      </c>
      <c r="V2119" s="17">
        <v>0</v>
      </c>
      <c r="X2119" s="17">
        <v>0</v>
      </c>
      <c r="Z2119" s="17">
        <v>140887</v>
      </c>
      <c r="AB2119" s="17">
        <v>0</v>
      </c>
      <c r="AD2119" s="17">
        <v>0</v>
      </c>
      <c r="AF2119" s="17">
        <v>9156</v>
      </c>
      <c r="AH2119" s="17">
        <v>0</v>
      </c>
      <c r="AJ2119" s="17">
        <v>0</v>
      </c>
      <c r="AL2119" s="17">
        <v>0</v>
      </c>
      <c r="AN2119" s="17">
        <v>0</v>
      </c>
      <c r="AP2119" s="172">
        <v>0</v>
      </c>
      <c r="AR2119" s="17">
        <v>13599</v>
      </c>
      <c r="AT2119" s="17">
        <v>0</v>
      </c>
      <c r="AV2119" s="185">
        <v>0</v>
      </c>
      <c r="AW2119" s="1" t="s">
        <v>5655</v>
      </c>
      <c r="AX2119" s="1" t="str">
        <f t="shared" si="33"/>
        <v>No</v>
      </c>
    </row>
    <row r="2120" spans="1:50" x14ac:dyDescent="0.2">
      <c r="A2120" s="1" t="s">
        <v>1455</v>
      </c>
      <c r="B2120" s="1" t="s">
        <v>1456</v>
      </c>
      <c r="C2120" s="1" t="s">
        <v>32</v>
      </c>
      <c r="D2120" s="174" t="s">
        <v>1457</v>
      </c>
      <c r="E2120" s="177" t="s">
        <v>1458</v>
      </c>
      <c r="F2120" s="1" t="s">
        <v>194</v>
      </c>
      <c r="G2120" s="1" t="s">
        <v>229</v>
      </c>
      <c r="H2120" s="17">
        <v>0</v>
      </c>
      <c r="I2120" s="12">
        <v>14</v>
      </c>
      <c r="J2120" s="1" t="s">
        <v>11</v>
      </c>
      <c r="K2120" s="1" t="s">
        <v>8</v>
      </c>
      <c r="L2120" s="4">
        <v>5</v>
      </c>
      <c r="N2120" s="186">
        <v>0</v>
      </c>
      <c r="P2120" s="14">
        <v>13.4466</v>
      </c>
      <c r="R2120" s="14">
        <v>0</v>
      </c>
      <c r="T2120" s="14">
        <v>9.3911999999999995</v>
      </c>
      <c r="V2120" s="17">
        <v>0</v>
      </c>
      <c r="X2120" s="17">
        <v>0</v>
      </c>
      <c r="Z2120" s="17">
        <v>184649</v>
      </c>
      <c r="AB2120" s="17">
        <v>0</v>
      </c>
      <c r="AD2120" s="17">
        <v>0</v>
      </c>
      <c r="AF2120" s="17">
        <v>13732</v>
      </c>
      <c r="AH2120" s="17">
        <v>0</v>
      </c>
      <c r="AJ2120" s="17">
        <v>0</v>
      </c>
      <c r="AL2120" s="17">
        <v>0</v>
      </c>
      <c r="AN2120" s="17">
        <v>0</v>
      </c>
      <c r="AP2120" s="172">
        <v>0</v>
      </c>
      <c r="AR2120" s="17">
        <v>128960</v>
      </c>
      <c r="AT2120" s="17">
        <v>0</v>
      </c>
      <c r="AV2120" s="185">
        <v>0</v>
      </c>
      <c r="AW2120" s="1" t="s">
        <v>5655</v>
      </c>
      <c r="AX2120" s="1" t="str">
        <f t="shared" si="33"/>
        <v>No</v>
      </c>
    </row>
    <row r="2121" spans="1:50" x14ac:dyDescent="0.2">
      <c r="A2121" s="1" t="s">
        <v>3044</v>
      </c>
      <c r="B2121" s="1" t="s">
        <v>3045</v>
      </c>
      <c r="C2121" s="1" t="s">
        <v>56</v>
      </c>
      <c r="D2121" s="174" t="s">
        <v>3046</v>
      </c>
      <c r="E2121" s="177" t="s">
        <v>3047</v>
      </c>
      <c r="F2121" s="1" t="s">
        <v>196</v>
      </c>
      <c r="G2121" s="1" t="s">
        <v>229</v>
      </c>
      <c r="H2121" s="17">
        <v>0</v>
      </c>
      <c r="I2121" s="12">
        <v>14</v>
      </c>
      <c r="J2121" s="1" t="s">
        <v>10</v>
      </c>
      <c r="K2121" s="1" t="s">
        <v>8</v>
      </c>
      <c r="L2121" s="4">
        <v>14</v>
      </c>
      <c r="N2121" s="186">
        <v>0</v>
      </c>
      <c r="P2121" s="14">
        <v>13.923</v>
      </c>
      <c r="R2121" s="14">
        <v>0</v>
      </c>
      <c r="T2121" s="14">
        <v>4.16</v>
      </c>
      <c r="V2121" s="17">
        <v>0</v>
      </c>
      <c r="X2121" s="17">
        <v>0</v>
      </c>
      <c r="Z2121" s="17">
        <v>175472</v>
      </c>
      <c r="AB2121" s="17">
        <v>0</v>
      </c>
      <c r="AD2121" s="17">
        <v>0</v>
      </c>
      <c r="AF2121" s="17">
        <v>12603</v>
      </c>
      <c r="AH2121" s="17">
        <v>0</v>
      </c>
      <c r="AJ2121" s="17">
        <v>0</v>
      </c>
      <c r="AL2121" s="17">
        <v>0</v>
      </c>
      <c r="AN2121" s="17">
        <v>0</v>
      </c>
      <c r="AP2121" s="172">
        <v>0</v>
      </c>
      <c r="AR2121" s="17">
        <v>52428</v>
      </c>
      <c r="AT2121" s="17">
        <v>0</v>
      </c>
      <c r="AV2121" s="185">
        <v>0</v>
      </c>
      <c r="AW2121" s="1" t="s">
        <v>5655</v>
      </c>
      <c r="AX2121" s="1" t="str">
        <f t="shared" si="33"/>
        <v>No</v>
      </c>
    </row>
    <row r="2122" spans="1:50" x14ac:dyDescent="0.2">
      <c r="A2122" s="1" t="s">
        <v>6263</v>
      </c>
      <c r="B2122" s="1" t="s">
        <v>941</v>
      </c>
      <c r="C2122" s="1" t="s">
        <v>89</v>
      </c>
      <c r="D2122" s="174">
        <v>6099</v>
      </c>
      <c r="E2122" s="177">
        <v>60099</v>
      </c>
      <c r="F2122" s="1" t="s">
        <v>194</v>
      </c>
      <c r="G2122" s="1" t="s">
        <v>5273</v>
      </c>
      <c r="H2122" s="17">
        <v>728825</v>
      </c>
      <c r="I2122" s="12">
        <v>14</v>
      </c>
      <c r="J2122" s="1" t="s">
        <v>10</v>
      </c>
      <c r="K2122" s="1" t="s">
        <v>8</v>
      </c>
      <c r="L2122" s="4">
        <v>3</v>
      </c>
      <c r="N2122" s="186">
        <v>0</v>
      </c>
      <c r="P2122" s="14">
        <v>16.067499999999999</v>
      </c>
      <c r="R2122" s="14">
        <v>0</v>
      </c>
      <c r="T2122" s="14">
        <v>2.8304999999999998</v>
      </c>
      <c r="V2122" s="17">
        <v>0</v>
      </c>
      <c r="X2122" s="17">
        <v>0</v>
      </c>
      <c r="Z2122" s="17">
        <v>83519</v>
      </c>
      <c r="AB2122" s="17">
        <v>0</v>
      </c>
      <c r="AD2122" s="17">
        <v>0</v>
      </c>
      <c r="AF2122" s="17">
        <v>5198</v>
      </c>
      <c r="AH2122" s="17">
        <v>0</v>
      </c>
      <c r="AJ2122" s="17">
        <v>0</v>
      </c>
      <c r="AL2122" s="17">
        <v>0</v>
      </c>
      <c r="AN2122" s="17">
        <v>0</v>
      </c>
      <c r="AP2122" s="172">
        <v>0</v>
      </c>
      <c r="AR2122" s="17">
        <v>14713</v>
      </c>
      <c r="AT2122" s="17">
        <v>0</v>
      </c>
      <c r="AV2122" s="185">
        <v>0</v>
      </c>
      <c r="AW2122" s="1" t="s">
        <v>5655</v>
      </c>
      <c r="AX2122" s="1" t="str">
        <f t="shared" si="33"/>
        <v>No</v>
      </c>
    </row>
    <row r="2123" spans="1:50" x14ac:dyDescent="0.2">
      <c r="A2123" s="1" t="s">
        <v>6253</v>
      </c>
      <c r="B2123" s="1" t="s">
        <v>1357</v>
      </c>
      <c r="C2123" s="1" t="s">
        <v>80</v>
      </c>
      <c r="D2123" s="174">
        <v>59</v>
      </c>
      <c r="E2123" s="177">
        <v>59</v>
      </c>
      <c r="F2123" s="1" t="s">
        <v>194</v>
      </c>
      <c r="G2123" s="1" t="s">
        <v>5273</v>
      </c>
      <c r="H2123" s="17">
        <v>50520</v>
      </c>
      <c r="I2123" s="12">
        <v>14</v>
      </c>
      <c r="J2123" s="1" t="s">
        <v>22</v>
      </c>
      <c r="K2123" s="1" t="s">
        <v>8</v>
      </c>
      <c r="L2123" s="4">
        <v>5</v>
      </c>
      <c r="N2123" s="186">
        <v>0</v>
      </c>
      <c r="P2123" s="14">
        <v>31.3</v>
      </c>
      <c r="R2123" s="14">
        <v>0</v>
      </c>
      <c r="T2123" s="14">
        <v>5.2229000000000001</v>
      </c>
      <c r="V2123" s="17">
        <v>0</v>
      </c>
      <c r="X2123" s="17">
        <v>0</v>
      </c>
      <c r="Z2123" s="17">
        <v>197190</v>
      </c>
      <c r="AB2123" s="17">
        <v>0</v>
      </c>
      <c r="AD2123" s="17">
        <v>0</v>
      </c>
      <c r="AF2123" s="17">
        <v>6300</v>
      </c>
      <c r="AH2123" s="17">
        <v>0</v>
      </c>
      <c r="AJ2123" s="17">
        <v>0</v>
      </c>
      <c r="AL2123" s="17">
        <v>0</v>
      </c>
      <c r="AN2123" s="17">
        <v>0</v>
      </c>
      <c r="AP2123" s="172">
        <v>0</v>
      </c>
      <c r="AR2123" s="17">
        <v>32904</v>
      </c>
      <c r="AT2123" s="17">
        <v>0</v>
      </c>
      <c r="AV2123" s="185">
        <v>0</v>
      </c>
      <c r="AW2123" s="1" t="s">
        <v>5655</v>
      </c>
      <c r="AX2123" s="1" t="str">
        <f t="shared" si="33"/>
        <v>No</v>
      </c>
    </row>
    <row r="2124" spans="1:50" x14ac:dyDescent="0.2">
      <c r="A2124" s="1" t="s">
        <v>6260</v>
      </c>
      <c r="B2124" s="1" t="s">
        <v>284</v>
      </c>
      <c r="C2124" s="1" t="s">
        <v>20</v>
      </c>
      <c r="D2124" s="174">
        <v>9044</v>
      </c>
      <c r="E2124" s="177">
        <v>90044</v>
      </c>
      <c r="F2124" s="1" t="s">
        <v>194</v>
      </c>
      <c r="G2124" s="1" t="s">
        <v>5273</v>
      </c>
      <c r="H2124" s="17">
        <v>12150996</v>
      </c>
      <c r="I2124" s="12">
        <v>14</v>
      </c>
      <c r="J2124" s="1" t="s">
        <v>10</v>
      </c>
      <c r="K2124" s="1" t="s">
        <v>12</v>
      </c>
      <c r="L2124" s="4">
        <v>8</v>
      </c>
      <c r="N2124" s="186">
        <v>0</v>
      </c>
      <c r="P2124" s="14">
        <v>8.2036999999999995</v>
      </c>
      <c r="R2124" s="14">
        <v>0</v>
      </c>
      <c r="T2124" s="14">
        <v>2.3818000000000001</v>
      </c>
      <c r="V2124" s="17">
        <v>0</v>
      </c>
      <c r="X2124" s="17">
        <v>0</v>
      </c>
      <c r="Z2124" s="17">
        <v>90405</v>
      </c>
      <c r="AB2124" s="17">
        <v>0</v>
      </c>
      <c r="AD2124" s="17">
        <v>0</v>
      </c>
      <c r="AF2124" s="17">
        <v>11020</v>
      </c>
      <c r="AH2124" s="17">
        <v>0</v>
      </c>
      <c r="AJ2124" s="17">
        <v>0</v>
      </c>
      <c r="AL2124" s="17">
        <v>0</v>
      </c>
      <c r="AN2124" s="17">
        <v>0</v>
      </c>
      <c r="AP2124" s="172">
        <v>0</v>
      </c>
      <c r="AR2124" s="17">
        <v>26247</v>
      </c>
      <c r="AT2124" s="17">
        <v>0</v>
      </c>
      <c r="AV2124" s="185">
        <v>0</v>
      </c>
      <c r="AW2124" s="1" t="s">
        <v>5655</v>
      </c>
      <c r="AX2124" s="1" t="str">
        <f t="shared" si="33"/>
        <v>No</v>
      </c>
    </row>
    <row r="2125" spans="1:50" x14ac:dyDescent="0.2">
      <c r="A2125" s="1" t="s">
        <v>5496</v>
      </c>
      <c r="B2125" s="1" t="s">
        <v>2259</v>
      </c>
      <c r="C2125" s="1" t="s">
        <v>37</v>
      </c>
      <c r="D2125" s="174" t="s">
        <v>5495</v>
      </c>
      <c r="E2125" s="177" t="s">
        <v>5494</v>
      </c>
      <c r="F2125" s="1" t="s">
        <v>194</v>
      </c>
      <c r="G2125" s="1" t="s">
        <v>229</v>
      </c>
      <c r="H2125" s="17">
        <v>0</v>
      </c>
      <c r="I2125" s="12">
        <v>14</v>
      </c>
      <c r="J2125" s="1" t="s">
        <v>10</v>
      </c>
      <c r="K2125" s="1" t="s">
        <v>12</v>
      </c>
      <c r="L2125" s="4">
        <v>13</v>
      </c>
      <c r="N2125" s="186">
        <v>0</v>
      </c>
      <c r="P2125" s="14">
        <v>4.3899999999999997</v>
      </c>
      <c r="R2125" s="14">
        <v>0</v>
      </c>
      <c r="T2125" s="14">
        <v>0.2928</v>
      </c>
      <c r="V2125" s="17">
        <v>0</v>
      </c>
      <c r="X2125" s="17">
        <v>0</v>
      </c>
      <c r="Z2125" s="17">
        <v>113864</v>
      </c>
      <c r="AB2125" s="17">
        <v>0</v>
      </c>
      <c r="AD2125" s="17">
        <v>0</v>
      </c>
      <c r="AF2125" s="17">
        <v>25937</v>
      </c>
      <c r="AH2125" s="17">
        <v>0</v>
      </c>
      <c r="AJ2125" s="17">
        <v>0</v>
      </c>
      <c r="AL2125" s="17">
        <v>0</v>
      </c>
      <c r="AN2125" s="17">
        <v>0</v>
      </c>
      <c r="AP2125" s="172">
        <v>0</v>
      </c>
      <c r="AR2125" s="17">
        <v>7594</v>
      </c>
      <c r="AT2125" s="17">
        <v>0</v>
      </c>
      <c r="AV2125" s="185">
        <v>0</v>
      </c>
      <c r="AW2125" s="1" t="s">
        <v>5655</v>
      </c>
      <c r="AX2125" s="1" t="str">
        <f t="shared" si="33"/>
        <v>No</v>
      </c>
    </row>
    <row r="2126" spans="1:50" x14ac:dyDescent="0.2">
      <c r="A2126" s="1" t="s">
        <v>6264</v>
      </c>
      <c r="B2126" s="1" t="s">
        <v>3007</v>
      </c>
      <c r="C2126" s="1" t="s">
        <v>98</v>
      </c>
      <c r="D2126" s="174" t="s">
        <v>3008</v>
      </c>
      <c r="E2126" s="177" t="s">
        <v>3009</v>
      </c>
      <c r="F2126" s="1" t="s">
        <v>194</v>
      </c>
      <c r="G2126" s="1" t="s">
        <v>229</v>
      </c>
      <c r="H2126" s="17">
        <v>0</v>
      </c>
      <c r="I2126" s="12">
        <v>14</v>
      </c>
      <c r="J2126" s="1" t="s">
        <v>10</v>
      </c>
      <c r="K2126" s="1" t="s">
        <v>12</v>
      </c>
      <c r="L2126" s="4">
        <v>14</v>
      </c>
      <c r="N2126" s="186">
        <v>0</v>
      </c>
      <c r="P2126" s="14">
        <v>13.3362</v>
      </c>
      <c r="R2126" s="14">
        <v>0</v>
      </c>
      <c r="T2126" s="14">
        <v>2.0169000000000001</v>
      </c>
      <c r="V2126" s="17">
        <v>0</v>
      </c>
      <c r="X2126" s="17">
        <v>0</v>
      </c>
      <c r="Z2126" s="17">
        <v>397858</v>
      </c>
      <c r="AB2126" s="17">
        <v>0</v>
      </c>
      <c r="AD2126" s="17">
        <v>0</v>
      </c>
      <c r="AF2126" s="17">
        <v>29833</v>
      </c>
      <c r="AH2126" s="17">
        <v>0</v>
      </c>
      <c r="AJ2126" s="17">
        <v>0</v>
      </c>
      <c r="AL2126" s="17">
        <v>0</v>
      </c>
      <c r="AN2126" s="17">
        <v>0</v>
      </c>
      <c r="AP2126" s="172">
        <v>0</v>
      </c>
      <c r="AR2126" s="17">
        <v>60169</v>
      </c>
      <c r="AT2126" s="17">
        <v>0</v>
      </c>
      <c r="AV2126" s="185">
        <v>0</v>
      </c>
      <c r="AW2126" s="1" t="s">
        <v>5655</v>
      </c>
      <c r="AX2126" s="1" t="str">
        <f t="shared" si="33"/>
        <v>No</v>
      </c>
    </row>
    <row r="2127" spans="1:50" x14ac:dyDescent="0.2">
      <c r="A2127" s="1" t="s">
        <v>4199</v>
      </c>
      <c r="B2127" s="1" t="s">
        <v>3827</v>
      </c>
      <c r="C2127" s="1" t="s">
        <v>43</v>
      </c>
      <c r="D2127" s="174" t="s">
        <v>4200</v>
      </c>
      <c r="E2127" s="177" t="s">
        <v>4201</v>
      </c>
      <c r="F2127" s="1" t="s">
        <v>196</v>
      </c>
      <c r="G2127" s="1" t="s">
        <v>229</v>
      </c>
      <c r="H2127" s="17">
        <v>0</v>
      </c>
      <c r="I2127" s="12">
        <v>14</v>
      </c>
      <c r="J2127" s="1" t="s">
        <v>10</v>
      </c>
      <c r="K2127" s="1" t="s">
        <v>8</v>
      </c>
      <c r="L2127" s="4">
        <v>14</v>
      </c>
      <c r="N2127" s="186">
        <v>0</v>
      </c>
      <c r="P2127" s="14">
        <v>14.246700000000001</v>
      </c>
      <c r="R2127" s="14">
        <v>0</v>
      </c>
      <c r="T2127" s="14">
        <v>2.3784000000000001</v>
      </c>
      <c r="V2127" s="17">
        <v>0</v>
      </c>
      <c r="X2127" s="17">
        <v>0</v>
      </c>
      <c r="Z2127" s="17">
        <v>293482</v>
      </c>
      <c r="AB2127" s="17">
        <v>0</v>
      </c>
      <c r="AD2127" s="17">
        <v>0</v>
      </c>
      <c r="AF2127" s="17">
        <v>20600</v>
      </c>
      <c r="AH2127" s="17">
        <v>0</v>
      </c>
      <c r="AJ2127" s="17">
        <v>0</v>
      </c>
      <c r="AL2127" s="17">
        <v>0</v>
      </c>
      <c r="AN2127" s="17">
        <v>0</v>
      </c>
      <c r="AP2127" s="172">
        <v>0</v>
      </c>
      <c r="AR2127" s="17">
        <v>48996</v>
      </c>
      <c r="AT2127" s="17">
        <v>0</v>
      </c>
      <c r="AV2127" s="185">
        <v>0</v>
      </c>
      <c r="AW2127" s="1" t="s">
        <v>5655</v>
      </c>
      <c r="AX2127" s="1" t="str">
        <f t="shared" si="33"/>
        <v>No</v>
      </c>
    </row>
    <row r="2128" spans="1:50" x14ac:dyDescent="0.2">
      <c r="A2128" s="1" t="s">
        <v>160</v>
      </c>
      <c r="B2128" s="1" t="s">
        <v>891</v>
      </c>
      <c r="C2128" s="1" t="s">
        <v>98</v>
      </c>
      <c r="D2128" s="174">
        <v>5202</v>
      </c>
      <c r="E2128" s="177">
        <v>50202</v>
      </c>
      <c r="F2128" s="1" t="s">
        <v>194</v>
      </c>
      <c r="G2128" s="1" t="s">
        <v>5273</v>
      </c>
      <c r="H2128" s="17">
        <v>68444</v>
      </c>
      <c r="I2128" s="12">
        <v>14</v>
      </c>
      <c r="J2128" s="1" t="s">
        <v>10</v>
      </c>
      <c r="K2128" s="1" t="s">
        <v>12</v>
      </c>
      <c r="L2128" s="4">
        <v>14</v>
      </c>
      <c r="N2128" s="186">
        <v>0</v>
      </c>
      <c r="P2128" s="14">
        <v>10.444000000000001</v>
      </c>
      <c r="R2128" s="14">
        <v>0</v>
      </c>
      <c r="T2128" s="14">
        <v>2.8532999999999999</v>
      </c>
      <c r="V2128" s="17">
        <v>0</v>
      </c>
      <c r="X2128" s="17">
        <v>0</v>
      </c>
      <c r="Z2128" s="17">
        <v>364849</v>
      </c>
      <c r="AB2128" s="17">
        <v>0</v>
      </c>
      <c r="AD2128" s="17">
        <v>0</v>
      </c>
      <c r="AF2128" s="17">
        <v>34934</v>
      </c>
      <c r="AH2128" s="17">
        <v>0</v>
      </c>
      <c r="AJ2128" s="17">
        <v>0</v>
      </c>
      <c r="AL2128" s="17">
        <v>0</v>
      </c>
      <c r="AN2128" s="17">
        <v>0</v>
      </c>
      <c r="AP2128" s="172">
        <v>0</v>
      </c>
      <c r="AR2128" s="17">
        <v>99678</v>
      </c>
      <c r="AT2128" s="17">
        <v>0</v>
      </c>
      <c r="AV2128" s="185">
        <v>0</v>
      </c>
      <c r="AW2128" s="1" t="s">
        <v>5655</v>
      </c>
      <c r="AX2128" s="1" t="str">
        <f t="shared" si="33"/>
        <v>No</v>
      </c>
    </row>
    <row r="2129" spans="1:50" x14ac:dyDescent="0.2">
      <c r="A2129" s="1" t="s">
        <v>5679</v>
      </c>
      <c r="B2129" s="1" t="s">
        <v>1533</v>
      </c>
      <c r="C2129" s="1" t="s">
        <v>66</v>
      </c>
      <c r="D2129" s="174" t="s">
        <v>1534</v>
      </c>
      <c r="E2129" s="177" t="s">
        <v>1535</v>
      </c>
      <c r="F2129" s="1" t="s">
        <v>194</v>
      </c>
      <c r="G2129" s="1" t="s">
        <v>229</v>
      </c>
      <c r="H2129" s="17">
        <v>0</v>
      </c>
      <c r="I2129" s="12">
        <v>14</v>
      </c>
      <c r="J2129" s="1" t="s">
        <v>10</v>
      </c>
      <c r="K2129" s="1" t="s">
        <v>8</v>
      </c>
      <c r="L2129" s="4">
        <v>14</v>
      </c>
      <c r="N2129" s="186">
        <v>0</v>
      </c>
      <c r="P2129" s="14">
        <v>11.085599999999999</v>
      </c>
      <c r="R2129" s="14">
        <v>0</v>
      </c>
      <c r="T2129" s="14">
        <v>1.4224000000000001</v>
      </c>
      <c r="V2129" s="17">
        <v>0</v>
      </c>
      <c r="X2129" s="17">
        <v>0</v>
      </c>
      <c r="Z2129" s="17">
        <v>361955</v>
      </c>
      <c r="AB2129" s="17">
        <v>0</v>
      </c>
      <c r="AD2129" s="17">
        <v>0</v>
      </c>
      <c r="AF2129" s="17">
        <v>32651</v>
      </c>
      <c r="AH2129" s="17">
        <v>0</v>
      </c>
      <c r="AJ2129" s="17">
        <v>0</v>
      </c>
      <c r="AL2129" s="17">
        <v>0</v>
      </c>
      <c r="AN2129" s="17">
        <v>0</v>
      </c>
      <c r="AP2129" s="172">
        <v>0</v>
      </c>
      <c r="AR2129" s="17">
        <v>46443</v>
      </c>
      <c r="AT2129" s="17">
        <v>0</v>
      </c>
      <c r="AV2129" s="185">
        <v>0</v>
      </c>
      <c r="AW2129" s="1" t="s">
        <v>5655</v>
      </c>
      <c r="AX2129" s="1" t="str">
        <f t="shared" si="33"/>
        <v>No</v>
      </c>
    </row>
    <row r="2130" spans="1:50" x14ac:dyDescent="0.2">
      <c r="A2130" s="1" t="s">
        <v>4961</v>
      </c>
      <c r="B2130" s="1" t="s">
        <v>865</v>
      </c>
      <c r="C2130" s="1" t="s">
        <v>94</v>
      </c>
      <c r="D2130" s="174" t="s">
        <v>4962</v>
      </c>
      <c r="E2130" s="177" t="s">
        <v>4963</v>
      </c>
      <c r="F2130" s="1" t="s">
        <v>242</v>
      </c>
      <c r="G2130" s="1" t="s">
        <v>229</v>
      </c>
      <c r="H2130" s="17">
        <v>0</v>
      </c>
      <c r="I2130" s="12">
        <v>14</v>
      </c>
      <c r="J2130" s="1" t="s">
        <v>10</v>
      </c>
      <c r="K2130" s="1" t="s">
        <v>8</v>
      </c>
      <c r="L2130" s="4">
        <v>13</v>
      </c>
      <c r="N2130" s="186">
        <v>0</v>
      </c>
      <c r="P2130" s="14">
        <v>16.8795</v>
      </c>
      <c r="R2130" s="14">
        <v>0</v>
      </c>
      <c r="T2130" s="14">
        <v>1.9436</v>
      </c>
      <c r="V2130" s="17">
        <v>0</v>
      </c>
      <c r="X2130" s="17">
        <v>0</v>
      </c>
      <c r="Z2130" s="17">
        <v>318026</v>
      </c>
      <c r="AB2130" s="17">
        <v>0</v>
      </c>
      <c r="AD2130" s="17">
        <v>0</v>
      </c>
      <c r="AF2130" s="17">
        <v>18841</v>
      </c>
      <c r="AH2130" s="17">
        <v>0</v>
      </c>
      <c r="AJ2130" s="17">
        <v>0</v>
      </c>
      <c r="AL2130" s="17">
        <v>0</v>
      </c>
      <c r="AN2130" s="17">
        <v>0</v>
      </c>
      <c r="AP2130" s="172">
        <v>0</v>
      </c>
      <c r="AR2130" s="17">
        <v>36619</v>
      </c>
      <c r="AT2130" s="17">
        <v>0</v>
      </c>
      <c r="AV2130" s="185">
        <v>0</v>
      </c>
      <c r="AW2130" s="1" t="s">
        <v>5655</v>
      </c>
      <c r="AX2130" s="1" t="str">
        <f t="shared" si="33"/>
        <v>No</v>
      </c>
    </row>
    <row r="2131" spans="1:50" x14ac:dyDescent="0.2">
      <c r="A2131" s="1" t="s">
        <v>2303</v>
      </c>
      <c r="B2131" s="1" t="s">
        <v>2304</v>
      </c>
      <c r="C2131" s="1" t="s">
        <v>37</v>
      </c>
      <c r="D2131" s="174" t="s">
        <v>2305</v>
      </c>
      <c r="E2131" s="177" t="s">
        <v>2306</v>
      </c>
      <c r="F2131" s="1" t="s">
        <v>242</v>
      </c>
      <c r="G2131" s="1" t="s">
        <v>229</v>
      </c>
      <c r="H2131" s="17">
        <v>0</v>
      </c>
      <c r="I2131" s="12">
        <v>14</v>
      </c>
      <c r="J2131" s="1" t="s">
        <v>10</v>
      </c>
      <c r="K2131" s="1" t="s">
        <v>8</v>
      </c>
      <c r="L2131" s="4">
        <v>14</v>
      </c>
      <c r="N2131" s="186">
        <v>0</v>
      </c>
      <c r="P2131" s="14">
        <v>17.803699999999999</v>
      </c>
      <c r="R2131" s="14">
        <v>0</v>
      </c>
      <c r="T2131" s="14">
        <v>1.0891999999999999</v>
      </c>
      <c r="V2131" s="17">
        <v>0</v>
      </c>
      <c r="X2131" s="17">
        <v>0</v>
      </c>
      <c r="Z2131" s="17">
        <v>190535</v>
      </c>
      <c r="AB2131" s="17">
        <v>0</v>
      </c>
      <c r="AD2131" s="17">
        <v>0</v>
      </c>
      <c r="AF2131" s="17">
        <v>10702</v>
      </c>
      <c r="AH2131" s="17">
        <v>0</v>
      </c>
      <c r="AJ2131" s="17">
        <v>0</v>
      </c>
      <c r="AL2131" s="17">
        <v>0</v>
      </c>
      <c r="AN2131" s="17">
        <v>0</v>
      </c>
      <c r="AP2131" s="172">
        <v>0</v>
      </c>
      <c r="AR2131" s="17">
        <v>11657</v>
      </c>
      <c r="AT2131" s="17">
        <v>0</v>
      </c>
      <c r="AV2131" s="185">
        <v>0</v>
      </c>
      <c r="AW2131" s="1" t="s">
        <v>5655</v>
      </c>
      <c r="AX2131" s="1" t="str">
        <f t="shared" si="33"/>
        <v>No</v>
      </c>
    </row>
    <row r="2132" spans="1:50" x14ac:dyDescent="0.2">
      <c r="A2132" s="1" t="s">
        <v>1059</v>
      </c>
      <c r="B2132" s="1" t="s">
        <v>1060</v>
      </c>
      <c r="C2132" s="1" t="s">
        <v>18</v>
      </c>
      <c r="D2132" s="174" t="s">
        <v>1061</v>
      </c>
      <c r="E2132" s="177">
        <v>90005</v>
      </c>
      <c r="F2132" s="1" t="s">
        <v>138</v>
      </c>
      <c r="G2132" s="1" t="s">
        <v>5273</v>
      </c>
      <c r="H2132" s="17">
        <v>0</v>
      </c>
      <c r="I2132" s="12">
        <v>14</v>
      </c>
      <c r="J2132" s="1" t="s">
        <v>22</v>
      </c>
      <c r="K2132" s="1" t="s">
        <v>8</v>
      </c>
      <c r="L2132" s="4">
        <v>14</v>
      </c>
      <c r="N2132" s="186">
        <v>0</v>
      </c>
      <c r="P2132" s="14">
        <v>35.423000000000002</v>
      </c>
      <c r="R2132" s="14">
        <v>0</v>
      </c>
      <c r="T2132" s="14">
        <v>6.6200999999999999</v>
      </c>
      <c r="V2132" s="17">
        <v>0</v>
      </c>
      <c r="X2132" s="17">
        <v>0</v>
      </c>
      <c r="Z2132" s="17">
        <v>690252</v>
      </c>
      <c r="AB2132" s="17">
        <v>0</v>
      </c>
      <c r="AD2132" s="17">
        <v>0</v>
      </c>
      <c r="AF2132" s="17">
        <v>19486</v>
      </c>
      <c r="AH2132" s="17">
        <v>0</v>
      </c>
      <c r="AJ2132" s="17">
        <v>0</v>
      </c>
      <c r="AL2132" s="17">
        <v>0</v>
      </c>
      <c r="AN2132" s="17">
        <v>0</v>
      </c>
      <c r="AP2132" s="172">
        <v>0</v>
      </c>
      <c r="AR2132" s="17">
        <v>129000</v>
      </c>
      <c r="AT2132" s="17">
        <v>0</v>
      </c>
      <c r="AV2132" s="185">
        <v>0</v>
      </c>
      <c r="AW2132" s="1" t="s">
        <v>5655</v>
      </c>
      <c r="AX2132" s="1" t="str">
        <f t="shared" si="33"/>
        <v>No</v>
      </c>
    </row>
    <row r="2133" spans="1:50" x14ac:dyDescent="0.2">
      <c r="A2133" s="1" t="s">
        <v>6262</v>
      </c>
      <c r="B2133" s="1" t="s">
        <v>978</v>
      </c>
      <c r="C2133" s="1" t="s">
        <v>20</v>
      </c>
      <c r="D2133" s="174">
        <v>9214</v>
      </c>
      <c r="E2133" s="177">
        <v>90214</v>
      </c>
      <c r="F2133" s="1" t="s">
        <v>194</v>
      </c>
      <c r="G2133" s="1" t="s">
        <v>192</v>
      </c>
      <c r="H2133" s="17">
        <v>12150996</v>
      </c>
      <c r="I2133" s="12">
        <v>14</v>
      </c>
      <c r="J2133" s="1" t="s">
        <v>11</v>
      </c>
      <c r="K2133" s="1" t="s">
        <v>12</v>
      </c>
      <c r="L2133" s="4">
        <v>10</v>
      </c>
      <c r="N2133" s="186">
        <v>0</v>
      </c>
      <c r="P2133" s="14">
        <v>11.3811</v>
      </c>
      <c r="R2133" s="14">
        <v>4</v>
      </c>
      <c r="T2133" s="14">
        <v>10.63</v>
      </c>
      <c r="V2133" s="17">
        <v>404167</v>
      </c>
      <c r="X2133" s="17">
        <v>419201</v>
      </c>
      <c r="Z2133" s="17">
        <v>386879</v>
      </c>
      <c r="AB2133" s="17">
        <v>32322</v>
      </c>
      <c r="AD2133" s="17">
        <v>34896</v>
      </c>
      <c r="AF2133" s="17">
        <v>33993</v>
      </c>
      <c r="AH2133" s="17">
        <v>903</v>
      </c>
      <c r="AJ2133" s="17">
        <v>0</v>
      </c>
      <c r="AL2133" s="17">
        <v>0</v>
      </c>
      <c r="AN2133" s="17">
        <v>0</v>
      </c>
      <c r="AP2133" s="172">
        <v>0</v>
      </c>
      <c r="AR2133" s="17">
        <v>361344</v>
      </c>
      <c r="AT2133" s="17">
        <v>1445376</v>
      </c>
      <c r="AV2133" s="185">
        <v>51.8</v>
      </c>
      <c r="AW2133" s="1" t="s">
        <v>5655</v>
      </c>
      <c r="AX2133" s="1" t="str">
        <f t="shared" si="33"/>
        <v>No</v>
      </c>
    </row>
    <row r="2134" spans="1:50" x14ac:dyDescent="0.2">
      <c r="A2134" s="1" t="s">
        <v>137</v>
      </c>
      <c r="B2134" s="1" t="s">
        <v>5205</v>
      </c>
      <c r="C2134" s="1" t="s">
        <v>37</v>
      </c>
      <c r="E2134" s="177">
        <v>44929</v>
      </c>
      <c r="F2134" s="1" t="s">
        <v>194</v>
      </c>
      <c r="G2134" s="1" t="s">
        <v>192</v>
      </c>
      <c r="H2134" s="17">
        <v>5502379</v>
      </c>
      <c r="I2134" s="12">
        <v>14</v>
      </c>
      <c r="J2134" s="1" t="s">
        <v>23</v>
      </c>
      <c r="K2134" s="1" t="s">
        <v>12</v>
      </c>
      <c r="L2134" s="4">
        <v>1</v>
      </c>
      <c r="N2134" s="186">
        <v>0</v>
      </c>
      <c r="P2134" s="14">
        <v>2.8050999999999999</v>
      </c>
      <c r="R2134" s="14">
        <v>0.28820000000000001</v>
      </c>
      <c r="T2134" s="14">
        <v>13.961</v>
      </c>
      <c r="V2134" s="17">
        <v>11623</v>
      </c>
      <c r="X2134" s="17">
        <v>9521</v>
      </c>
      <c r="Z2134" s="17">
        <v>9341</v>
      </c>
      <c r="AB2134" s="17">
        <v>180</v>
      </c>
      <c r="AD2134" s="17">
        <v>3463</v>
      </c>
      <c r="AF2134" s="17">
        <v>3330</v>
      </c>
      <c r="AH2134" s="17">
        <v>133</v>
      </c>
      <c r="AJ2134" s="17">
        <v>0</v>
      </c>
      <c r="AL2134" s="17">
        <v>0</v>
      </c>
      <c r="AN2134" s="17">
        <v>0</v>
      </c>
      <c r="AP2134" s="172">
        <v>0</v>
      </c>
      <c r="AR2134" s="17">
        <v>46490</v>
      </c>
      <c r="AT2134" s="17">
        <v>13398</v>
      </c>
      <c r="AV2134" s="185">
        <v>1.6</v>
      </c>
      <c r="AW2134" s="1" t="s">
        <v>5655</v>
      </c>
      <c r="AX2134" s="1" t="str">
        <f t="shared" si="33"/>
        <v>No</v>
      </c>
    </row>
    <row r="2135" spans="1:50" x14ac:dyDescent="0.2">
      <c r="A2135" s="1" t="s">
        <v>5698</v>
      </c>
      <c r="B2135" s="1" t="s">
        <v>5699</v>
      </c>
      <c r="C2135" s="1" t="s">
        <v>20</v>
      </c>
      <c r="E2135" s="177">
        <v>90291</v>
      </c>
      <c r="F2135" s="1" t="s">
        <v>194</v>
      </c>
      <c r="G2135" s="1" t="s">
        <v>5273</v>
      </c>
      <c r="H2135" s="17">
        <v>12150996</v>
      </c>
      <c r="I2135" s="12">
        <v>14</v>
      </c>
      <c r="J2135" s="1" t="s">
        <v>11</v>
      </c>
      <c r="K2135" s="1" t="s">
        <v>12</v>
      </c>
      <c r="L2135" s="4">
        <v>5</v>
      </c>
      <c r="N2135" s="186">
        <v>0</v>
      </c>
      <c r="P2135" s="14">
        <v>10.9419</v>
      </c>
      <c r="R2135" s="14">
        <v>0</v>
      </c>
      <c r="T2135" s="14">
        <v>14.3691</v>
      </c>
      <c r="V2135" s="17">
        <v>0</v>
      </c>
      <c r="X2135" s="17">
        <v>0</v>
      </c>
      <c r="Z2135" s="17">
        <v>176395</v>
      </c>
      <c r="AB2135" s="17">
        <v>0</v>
      </c>
      <c r="AD2135" s="17">
        <v>0</v>
      </c>
      <c r="AF2135" s="17">
        <v>16121</v>
      </c>
      <c r="AH2135" s="17">
        <v>0</v>
      </c>
      <c r="AJ2135" s="17">
        <v>0</v>
      </c>
      <c r="AL2135" s="17">
        <v>0</v>
      </c>
      <c r="AN2135" s="17">
        <v>0</v>
      </c>
      <c r="AP2135" s="172">
        <v>0</v>
      </c>
      <c r="AR2135" s="17">
        <v>231645</v>
      </c>
      <c r="AT2135" s="17">
        <v>0</v>
      </c>
      <c r="AV2135" s="185">
        <v>0</v>
      </c>
      <c r="AW2135" s="1" t="s">
        <v>5655</v>
      </c>
      <c r="AX2135" s="1" t="str">
        <f t="shared" si="33"/>
        <v>No</v>
      </c>
    </row>
    <row r="2136" spans="1:50" x14ac:dyDescent="0.2">
      <c r="A2136" s="1" t="s">
        <v>1455</v>
      </c>
      <c r="B2136" s="1" t="s">
        <v>1456</v>
      </c>
      <c r="C2136" s="1" t="s">
        <v>32</v>
      </c>
      <c r="D2136" s="174" t="s">
        <v>1457</v>
      </c>
      <c r="E2136" s="177" t="s">
        <v>1458</v>
      </c>
      <c r="F2136" s="1" t="s">
        <v>194</v>
      </c>
      <c r="G2136" s="1" t="s">
        <v>229</v>
      </c>
      <c r="H2136" s="17">
        <v>0</v>
      </c>
      <c r="I2136" s="12">
        <v>14</v>
      </c>
      <c r="J2136" s="1" t="s">
        <v>10</v>
      </c>
      <c r="K2136" s="1" t="s">
        <v>8</v>
      </c>
      <c r="L2136" s="4">
        <v>7</v>
      </c>
      <c r="N2136" s="186">
        <v>0</v>
      </c>
      <c r="P2136" s="14">
        <v>16.781400000000001</v>
      </c>
      <c r="R2136" s="14">
        <v>0</v>
      </c>
      <c r="T2136" s="14">
        <v>2.8633000000000002</v>
      </c>
      <c r="V2136" s="17">
        <v>0</v>
      </c>
      <c r="X2136" s="17">
        <v>0</v>
      </c>
      <c r="Z2136" s="17">
        <v>160380</v>
      </c>
      <c r="AB2136" s="17">
        <v>0</v>
      </c>
      <c r="AD2136" s="17">
        <v>0</v>
      </c>
      <c r="AF2136" s="17">
        <v>9557</v>
      </c>
      <c r="AH2136" s="17">
        <v>0</v>
      </c>
      <c r="AJ2136" s="17">
        <v>0</v>
      </c>
      <c r="AL2136" s="17">
        <v>0</v>
      </c>
      <c r="AN2136" s="17">
        <v>0</v>
      </c>
      <c r="AP2136" s="172">
        <v>0</v>
      </c>
      <c r="AR2136" s="17">
        <v>27365</v>
      </c>
      <c r="AT2136" s="17">
        <v>0</v>
      </c>
      <c r="AV2136" s="185">
        <v>0</v>
      </c>
      <c r="AW2136" s="1" t="s">
        <v>5655</v>
      </c>
      <c r="AX2136" s="1" t="str">
        <f t="shared" si="33"/>
        <v>No</v>
      </c>
    </row>
    <row r="2137" spans="1:50" x14ac:dyDescent="0.2">
      <c r="A2137" s="1" t="s">
        <v>3901</v>
      </c>
      <c r="B2137" s="1" t="s">
        <v>3902</v>
      </c>
      <c r="C2137" s="1" t="s">
        <v>59</v>
      </c>
      <c r="D2137" s="174" t="s">
        <v>3903</v>
      </c>
      <c r="E2137" s="177" t="s">
        <v>3904</v>
      </c>
      <c r="F2137" s="1" t="s">
        <v>242</v>
      </c>
      <c r="G2137" s="1" t="s">
        <v>229</v>
      </c>
      <c r="H2137" s="17">
        <v>0</v>
      </c>
      <c r="I2137" s="12">
        <v>14</v>
      </c>
      <c r="J2137" s="1" t="s">
        <v>10</v>
      </c>
      <c r="K2137" s="1" t="s">
        <v>8</v>
      </c>
      <c r="L2137" s="4">
        <v>14</v>
      </c>
      <c r="N2137" s="186">
        <v>0</v>
      </c>
      <c r="P2137" s="14">
        <v>17.726600000000001</v>
      </c>
      <c r="R2137" s="14">
        <v>0</v>
      </c>
      <c r="T2137" s="14">
        <v>0.84309999999999996</v>
      </c>
      <c r="V2137" s="17">
        <v>0</v>
      </c>
      <c r="X2137" s="17">
        <v>0</v>
      </c>
      <c r="Z2137" s="17">
        <v>384826</v>
      </c>
      <c r="AB2137" s="17">
        <v>0</v>
      </c>
      <c r="AD2137" s="17">
        <v>0</v>
      </c>
      <c r="AF2137" s="17">
        <v>21709</v>
      </c>
      <c r="AH2137" s="17">
        <v>0</v>
      </c>
      <c r="AJ2137" s="17">
        <v>0</v>
      </c>
      <c r="AL2137" s="17">
        <v>0</v>
      </c>
      <c r="AN2137" s="17">
        <v>0</v>
      </c>
      <c r="AP2137" s="172">
        <v>0</v>
      </c>
      <c r="AR2137" s="17">
        <v>18303</v>
      </c>
      <c r="AT2137" s="17">
        <v>0</v>
      </c>
      <c r="AV2137" s="185">
        <v>0</v>
      </c>
      <c r="AW2137" s="1" t="s">
        <v>5655</v>
      </c>
      <c r="AX2137" s="1" t="str">
        <f t="shared" si="33"/>
        <v>No</v>
      </c>
    </row>
    <row r="2138" spans="1:50" x14ac:dyDescent="0.2">
      <c r="A2138" s="1" t="s">
        <v>4427</v>
      </c>
      <c r="B2138" s="1" t="s">
        <v>3851</v>
      </c>
      <c r="C2138" s="1" t="s">
        <v>31</v>
      </c>
      <c r="D2138" s="174" t="s">
        <v>4428</v>
      </c>
      <c r="E2138" s="177" t="s">
        <v>4429</v>
      </c>
      <c r="F2138" s="1" t="s">
        <v>194</v>
      </c>
      <c r="G2138" s="1" t="s">
        <v>229</v>
      </c>
      <c r="H2138" s="17">
        <v>0</v>
      </c>
      <c r="I2138" s="12">
        <v>14</v>
      </c>
      <c r="J2138" s="1" t="s">
        <v>10</v>
      </c>
      <c r="K2138" s="1" t="s">
        <v>8</v>
      </c>
      <c r="L2138" s="4">
        <v>14</v>
      </c>
      <c r="N2138" s="186">
        <v>0</v>
      </c>
      <c r="P2138" s="14">
        <v>14.436199999999999</v>
      </c>
      <c r="R2138" s="14">
        <v>0</v>
      </c>
      <c r="T2138" s="14">
        <v>8.4679000000000002</v>
      </c>
      <c r="V2138" s="17">
        <v>0</v>
      </c>
      <c r="X2138" s="17">
        <v>0</v>
      </c>
      <c r="Z2138" s="17">
        <v>77248</v>
      </c>
      <c r="AB2138" s="17">
        <v>0</v>
      </c>
      <c r="AD2138" s="17">
        <v>0</v>
      </c>
      <c r="AF2138" s="17">
        <v>5351</v>
      </c>
      <c r="AH2138" s="17">
        <v>0</v>
      </c>
      <c r="AJ2138" s="17">
        <v>0</v>
      </c>
      <c r="AL2138" s="17">
        <v>0</v>
      </c>
      <c r="AN2138" s="17">
        <v>0</v>
      </c>
      <c r="AP2138" s="172">
        <v>0</v>
      </c>
      <c r="AR2138" s="17">
        <v>45312</v>
      </c>
      <c r="AT2138" s="17">
        <v>0</v>
      </c>
      <c r="AV2138" s="185">
        <v>0</v>
      </c>
      <c r="AW2138" s="1" t="s">
        <v>5655</v>
      </c>
      <c r="AX2138" s="1" t="str">
        <f t="shared" si="33"/>
        <v>No</v>
      </c>
    </row>
    <row r="2139" spans="1:50" x14ac:dyDescent="0.2">
      <c r="A2139" s="1" t="s">
        <v>5512</v>
      </c>
      <c r="B2139" s="1" t="s">
        <v>803</v>
      </c>
      <c r="C2139" s="1" t="s">
        <v>46</v>
      </c>
      <c r="D2139" s="174" t="s">
        <v>2992</v>
      </c>
      <c r="E2139" s="177" t="s">
        <v>2993</v>
      </c>
      <c r="F2139" s="1" t="s">
        <v>242</v>
      </c>
      <c r="G2139" s="1" t="s">
        <v>229</v>
      </c>
      <c r="H2139" s="17">
        <v>0</v>
      </c>
      <c r="I2139" s="12">
        <v>14</v>
      </c>
      <c r="J2139" s="1" t="s">
        <v>10</v>
      </c>
      <c r="K2139" s="1" t="s">
        <v>8</v>
      </c>
      <c r="L2139" s="4">
        <v>14</v>
      </c>
      <c r="N2139" s="186">
        <v>0</v>
      </c>
      <c r="P2139" s="14">
        <v>12.885300000000001</v>
      </c>
      <c r="R2139" s="14">
        <v>0</v>
      </c>
      <c r="T2139" s="14">
        <v>1.6687000000000001</v>
      </c>
      <c r="V2139" s="17">
        <v>0</v>
      </c>
      <c r="X2139" s="17">
        <v>0</v>
      </c>
      <c r="Z2139" s="17">
        <v>322338</v>
      </c>
      <c r="AB2139" s="17">
        <v>0</v>
      </c>
      <c r="AD2139" s="17">
        <v>0</v>
      </c>
      <c r="AF2139" s="17">
        <v>25016</v>
      </c>
      <c r="AH2139" s="17">
        <v>0</v>
      </c>
      <c r="AJ2139" s="17">
        <v>0</v>
      </c>
      <c r="AL2139" s="17">
        <v>0</v>
      </c>
      <c r="AN2139" s="17">
        <v>0</v>
      </c>
      <c r="AP2139" s="172">
        <v>0</v>
      </c>
      <c r="AR2139" s="17">
        <v>41743</v>
      </c>
      <c r="AT2139" s="17">
        <v>0</v>
      </c>
      <c r="AV2139" s="185">
        <v>0</v>
      </c>
      <c r="AW2139" s="1" t="s">
        <v>5655</v>
      </c>
      <c r="AX2139" s="1" t="str">
        <f t="shared" si="33"/>
        <v>No</v>
      </c>
    </row>
    <row r="2140" spans="1:50" x14ac:dyDescent="0.2">
      <c r="A2140" s="1" t="s">
        <v>2330</v>
      </c>
      <c r="B2140" s="1" t="s">
        <v>2331</v>
      </c>
      <c r="C2140" s="1" t="s">
        <v>88</v>
      </c>
      <c r="D2140" s="174" t="s">
        <v>2332</v>
      </c>
      <c r="E2140" s="177" t="s">
        <v>2333</v>
      </c>
      <c r="F2140" s="1" t="s">
        <v>194</v>
      </c>
      <c r="G2140" s="1" t="s">
        <v>229</v>
      </c>
      <c r="H2140" s="17">
        <v>0</v>
      </c>
      <c r="I2140" s="12">
        <v>14</v>
      </c>
      <c r="J2140" s="1" t="s">
        <v>11</v>
      </c>
      <c r="K2140" s="1" t="s">
        <v>8</v>
      </c>
      <c r="L2140" s="4">
        <v>14</v>
      </c>
      <c r="N2140" s="186">
        <v>0</v>
      </c>
      <c r="P2140" s="14">
        <v>11.654999999999999</v>
      </c>
      <c r="R2140" s="14">
        <v>0</v>
      </c>
      <c r="T2140" s="14">
        <v>27.572500000000002</v>
      </c>
      <c r="V2140" s="17">
        <v>0</v>
      </c>
      <c r="X2140" s="17">
        <v>0</v>
      </c>
      <c r="Z2140" s="17">
        <v>295232</v>
      </c>
      <c r="AB2140" s="17">
        <v>0</v>
      </c>
      <c r="AD2140" s="17">
        <v>0</v>
      </c>
      <c r="AF2140" s="17">
        <v>25331</v>
      </c>
      <c r="AH2140" s="17">
        <v>0</v>
      </c>
      <c r="AJ2140" s="17">
        <v>0</v>
      </c>
      <c r="AL2140" s="17">
        <v>0</v>
      </c>
      <c r="AN2140" s="17">
        <v>0</v>
      </c>
      <c r="AP2140" s="172">
        <v>0</v>
      </c>
      <c r="AR2140" s="17">
        <v>698439</v>
      </c>
      <c r="AT2140" s="17">
        <v>0</v>
      </c>
      <c r="AV2140" s="185">
        <v>0</v>
      </c>
      <c r="AW2140" s="1" t="s">
        <v>5655</v>
      </c>
      <c r="AX2140" s="1" t="str">
        <f t="shared" si="33"/>
        <v>No</v>
      </c>
    </row>
    <row r="2141" spans="1:50" x14ac:dyDescent="0.2">
      <c r="A2141" s="1" t="s">
        <v>6261</v>
      </c>
      <c r="B2141" s="1" t="s">
        <v>1778</v>
      </c>
      <c r="C2141" s="1" t="s">
        <v>81</v>
      </c>
      <c r="D2141" s="174" t="s">
        <v>1779</v>
      </c>
      <c r="E2141" s="177" t="s">
        <v>1780</v>
      </c>
      <c r="F2141" s="1" t="s">
        <v>196</v>
      </c>
      <c r="G2141" s="1" t="s">
        <v>229</v>
      </c>
      <c r="H2141" s="17">
        <v>0</v>
      </c>
      <c r="I2141" s="12">
        <v>14</v>
      </c>
      <c r="J2141" s="1" t="s">
        <v>11</v>
      </c>
      <c r="K2141" s="1" t="s">
        <v>8</v>
      </c>
      <c r="L2141" s="4">
        <v>4</v>
      </c>
      <c r="N2141" s="186">
        <v>0</v>
      </c>
      <c r="P2141" s="14">
        <v>13.295199999999999</v>
      </c>
      <c r="R2141" s="14">
        <v>0</v>
      </c>
      <c r="T2141" s="14">
        <v>4.6764999999999999</v>
      </c>
      <c r="V2141" s="17">
        <v>0</v>
      </c>
      <c r="X2141" s="17">
        <v>0</v>
      </c>
      <c r="Z2141" s="17">
        <v>112850</v>
      </c>
      <c r="AB2141" s="17">
        <v>0</v>
      </c>
      <c r="AD2141" s="17">
        <v>0</v>
      </c>
      <c r="AF2141" s="17">
        <v>8488</v>
      </c>
      <c r="AH2141" s="17">
        <v>0</v>
      </c>
      <c r="AJ2141" s="17">
        <v>0</v>
      </c>
      <c r="AL2141" s="17">
        <v>0</v>
      </c>
      <c r="AN2141" s="17">
        <v>0</v>
      </c>
      <c r="AP2141" s="172">
        <v>0</v>
      </c>
      <c r="AR2141" s="17">
        <v>39694</v>
      </c>
      <c r="AT2141" s="17">
        <v>0</v>
      </c>
      <c r="AV2141" s="185">
        <v>0</v>
      </c>
      <c r="AW2141" s="1" t="s">
        <v>5655</v>
      </c>
      <c r="AX2141" s="1" t="str">
        <f t="shared" si="33"/>
        <v>No</v>
      </c>
    </row>
    <row r="2142" spans="1:50" x14ac:dyDescent="0.2">
      <c r="A2142" s="1" t="s">
        <v>3169</v>
      </c>
      <c r="B2142" s="1" t="s">
        <v>1544</v>
      </c>
      <c r="C2142" s="1" t="s">
        <v>45</v>
      </c>
      <c r="D2142" s="174" t="s">
        <v>3170</v>
      </c>
      <c r="E2142" s="177" t="s">
        <v>3171</v>
      </c>
      <c r="F2142" s="1" t="s">
        <v>194</v>
      </c>
      <c r="G2142" s="1" t="s">
        <v>229</v>
      </c>
      <c r="H2142" s="17">
        <v>0</v>
      </c>
      <c r="I2142" s="12">
        <v>14</v>
      </c>
      <c r="J2142" s="1" t="s">
        <v>10</v>
      </c>
      <c r="K2142" s="1" t="s">
        <v>8</v>
      </c>
      <c r="L2142" s="4">
        <v>14</v>
      </c>
      <c r="N2142" s="186">
        <v>0</v>
      </c>
      <c r="P2142" s="14">
        <v>30.151599999999998</v>
      </c>
      <c r="R2142" s="14">
        <v>0</v>
      </c>
      <c r="T2142" s="14">
        <v>2.1168999999999998</v>
      </c>
      <c r="V2142" s="17">
        <v>0</v>
      </c>
      <c r="X2142" s="17">
        <v>0</v>
      </c>
      <c r="Z2142" s="17">
        <v>716221</v>
      </c>
      <c r="AB2142" s="17">
        <v>0</v>
      </c>
      <c r="AD2142" s="17">
        <v>0</v>
      </c>
      <c r="AF2142" s="17">
        <v>23754</v>
      </c>
      <c r="AH2142" s="17">
        <v>0</v>
      </c>
      <c r="AJ2142" s="17">
        <v>0</v>
      </c>
      <c r="AL2142" s="17">
        <v>0</v>
      </c>
      <c r="AN2142" s="17">
        <v>0</v>
      </c>
      <c r="AP2142" s="172">
        <v>0</v>
      </c>
      <c r="AR2142" s="17">
        <v>50285</v>
      </c>
      <c r="AT2142" s="17">
        <v>0</v>
      </c>
      <c r="AV2142" s="185">
        <v>0</v>
      </c>
      <c r="AW2142" s="1" t="s">
        <v>5655</v>
      </c>
      <c r="AX2142" s="1" t="str">
        <f t="shared" si="33"/>
        <v>No</v>
      </c>
    </row>
    <row r="2143" spans="1:50" x14ac:dyDescent="0.2">
      <c r="A2143" s="1" t="s">
        <v>6253</v>
      </c>
      <c r="B2143" s="1" t="s">
        <v>1357</v>
      </c>
      <c r="C2143" s="1" t="s">
        <v>80</v>
      </c>
      <c r="D2143" s="174">
        <v>59</v>
      </c>
      <c r="E2143" s="177">
        <v>59</v>
      </c>
      <c r="F2143" s="1" t="s">
        <v>194</v>
      </c>
      <c r="G2143" s="1" t="s">
        <v>5273</v>
      </c>
      <c r="H2143" s="17">
        <v>50520</v>
      </c>
      <c r="I2143" s="12">
        <v>14</v>
      </c>
      <c r="J2143" s="1" t="s">
        <v>11</v>
      </c>
      <c r="K2143" s="1" t="s">
        <v>8</v>
      </c>
      <c r="L2143" s="4">
        <v>4</v>
      </c>
      <c r="N2143" s="186">
        <v>0</v>
      </c>
      <c r="P2143" s="14">
        <v>14.821199999999999</v>
      </c>
      <c r="R2143" s="14">
        <v>0</v>
      </c>
      <c r="T2143" s="14">
        <v>14.5802</v>
      </c>
      <c r="V2143" s="17">
        <v>0</v>
      </c>
      <c r="X2143" s="17">
        <v>0</v>
      </c>
      <c r="Z2143" s="17">
        <v>176476</v>
      </c>
      <c r="AB2143" s="17">
        <v>0</v>
      </c>
      <c r="AD2143" s="17">
        <v>0</v>
      </c>
      <c r="AF2143" s="17">
        <v>11907</v>
      </c>
      <c r="AH2143" s="17">
        <v>0</v>
      </c>
      <c r="AJ2143" s="17">
        <v>0</v>
      </c>
      <c r="AL2143" s="17">
        <v>0</v>
      </c>
      <c r="AN2143" s="17">
        <v>0</v>
      </c>
      <c r="AP2143" s="172">
        <v>0</v>
      </c>
      <c r="AR2143" s="17">
        <v>173606</v>
      </c>
      <c r="AT2143" s="17">
        <v>0</v>
      </c>
      <c r="AV2143" s="185">
        <v>0</v>
      </c>
      <c r="AW2143" s="1" t="s">
        <v>5655</v>
      </c>
      <c r="AX2143" s="1" t="str">
        <f t="shared" si="33"/>
        <v>No</v>
      </c>
    </row>
    <row r="2144" spans="1:50" x14ac:dyDescent="0.2">
      <c r="A2144" s="1" t="s">
        <v>6259</v>
      </c>
      <c r="B2144" s="1" t="s">
        <v>379</v>
      </c>
      <c r="C2144" s="1" t="s">
        <v>20</v>
      </c>
      <c r="D2144" s="174">
        <v>9043</v>
      </c>
      <c r="E2144" s="177">
        <v>90043</v>
      </c>
      <c r="F2144" s="1" t="s">
        <v>194</v>
      </c>
      <c r="G2144" s="1" t="s">
        <v>192</v>
      </c>
      <c r="H2144" s="17">
        <v>12150996</v>
      </c>
      <c r="I2144" s="12">
        <v>14</v>
      </c>
      <c r="J2144" s="1" t="s">
        <v>11</v>
      </c>
      <c r="K2144" s="1" t="s">
        <v>8</v>
      </c>
      <c r="L2144" s="4">
        <v>10</v>
      </c>
      <c r="N2144" s="186">
        <v>0</v>
      </c>
      <c r="P2144" s="14">
        <v>12.652200000000001</v>
      </c>
      <c r="R2144" s="14">
        <v>4.2233999999999998</v>
      </c>
      <c r="T2144" s="14">
        <v>15.7127</v>
      </c>
      <c r="V2144" s="17">
        <v>408216</v>
      </c>
      <c r="X2144" s="17">
        <v>408314</v>
      </c>
      <c r="Z2144" s="17">
        <v>403011</v>
      </c>
      <c r="AB2144" s="17">
        <v>5303</v>
      </c>
      <c r="AD2144" s="17">
        <v>32176</v>
      </c>
      <c r="AF2144" s="17">
        <v>31853</v>
      </c>
      <c r="AH2144" s="17">
        <v>323</v>
      </c>
      <c r="AJ2144" s="17">
        <v>0</v>
      </c>
      <c r="AL2144" s="17">
        <v>0</v>
      </c>
      <c r="AN2144" s="17">
        <v>0</v>
      </c>
      <c r="AP2144" s="172">
        <v>0</v>
      </c>
      <c r="AR2144" s="17">
        <v>500498</v>
      </c>
      <c r="AT2144" s="17">
        <v>2113828</v>
      </c>
      <c r="AV2144" s="185">
        <v>133.4</v>
      </c>
      <c r="AW2144" s="1" t="s">
        <v>5655</v>
      </c>
      <c r="AX2144" s="1" t="str">
        <f t="shared" si="33"/>
        <v>No</v>
      </c>
    </row>
    <row r="2145" spans="1:50" x14ac:dyDescent="0.2">
      <c r="A2145" s="1" t="s">
        <v>4349</v>
      </c>
      <c r="B2145" s="1" t="s">
        <v>4350</v>
      </c>
      <c r="C2145" s="1" t="s">
        <v>161</v>
      </c>
      <c r="D2145" s="174" t="s">
        <v>4351</v>
      </c>
      <c r="E2145" s="177" t="s">
        <v>4352</v>
      </c>
      <c r="F2145" s="1" t="s">
        <v>194</v>
      </c>
      <c r="G2145" s="1" t="s">
        <v>229</v>
      </c>
      <c r="H2145" s="17">
        <v>0</v>
      </c>
      <c r="I2145" s="12">
        <v>14</v>
      </c>
      <c r="J2145" s="1" t="s">
        <v>11</v>
      </c>
      <c r="K2145" s="1" t="s">
        <v>8</v>
      </c>
      <c r="L2145" s="4">
        <v>8</v>
      </c>
      <c r="N2145" s="186">
        <v>0</v>
      </c>
      <c r="P2145" s="14">
        <v>16.715499999999999</v>
      </c>
      <c r="R2145" s="14">
        <v>0</v>
      </c>
      <c r="T2145" s="14">
        <v>3.2389000000000001</v>
      </c>
      <c r="V2145" s="17">
        <v>0</v>
      </c>
      <c r="X2145" s="17">
        <v>0</v>
      </c>
      <c r="Z2145" s="17">
        <v>249964</v>
      </c>
      <c r="AB2145" s="17">
        <v>0</v>
      </c>
      <c r="AD2145" s="17">
        <v>0</v>
      </c>
      <c r="AF2145" s="17">
        <v>14954</v>
      </c>
      <c r="AH2145" s="17">
        <v>0</v>
      </c>
      <c r="AJ2145" s="17">
        <v>0</v>
      </c>
      <c r="AL2145" s="17">
        <v>0</v>
      </c>
      <c r="AN2145" s="17">
        <v>0</v>
      </c>
      <c r="AP2145" s="172">
        <v>0</v>
      </c>
      <c r="AR2145" s="17">
        <v>48435</v>
      </c>
      <c r="AT2145" s="17">
        <v>0</v>
      </c>
      <c r="AV2145" s="185">
        <v>0</v>
      </c>
      <c r="AW2145" s="1" t="s">
        <v>5655</v>
      </c>
      <c r="AX2145" s="1" t="str">
        <f t="shared" si="33"/>
        <v>No</v>
      </c>
    </row>
    <row r="2146" spans="1:50" x14ac:dyDescent="0.2">
      <c r="A2146" s="1" t="s">
        <v>2925</v>
      </c>
      <c r="B2146" s="1" t="s">
        <v>2926</v>
      </c>
      <c r="C2146" s="1" t="s">
        <v>55</v>
      </c>
      <c r="D2146" s="174" t="s">
        <v>2927</v>
      </c>
      <c r="E2146" s="177" t="s">
        <v>2928</v>
      </c>
      <c r="F2146" s="1" t="s">
        <v>194</v>
      </c>
      <c r="G2146" s="1" t="s">
        <v>229</v>
      </c>
      <c r="H2146" s="17">
        <v>0</v>
      </c>
      <c r="I2146" s="12">
        <v>14</v>
      </c>
      <c r="J2146" s="1" t="s">
        <v>10</v>
      </c>
      <c r="K2146" s="1" t="s">
        <v>8</v>
      </c>
      <c r="L2146" s="4">
        <v>14</v>
      </c>
      <c r="N2146" s="186">
        <v>0</v>
      </c>
      <c r="P2146" s="14">
        <v>12.4826</v>
      </c>
      <c r="R2146" s="14">
        <v>0</v>
      </c>
      <c r="T2146" s="14">
        <v>2.9931000000000001</v>
      </c>
      <c r="V2146" s="17">
        <v>0</v>
      </c>
      <c r="X2146" s="17">
        <v>0</v>
      </c>
      <c r="Z2146" s="17">
        <v>270349</v>
      </c>
      <c r="AB2146" s="17">
        <v>0</v>
      </c>
      <c r="AD2146" s="17">
        <v>0</v>
      </c>
      <c r="AF2146" s="17">
        <v>21658</v>
      </c>
      <c r="AH2146" s="17">
        <v>0</v>
      </c>
      <c r="AJ2146" s="17">
        <v>0</v>
      </c>
      <c r="AL2146" s="17">
        <v>0</v>
      </c>
      <c r="AN2146" s="17">
        <v>0</v>
      </c>
      <c r="AP2146" s="172">
        <v>0</v>
      </c>
      <c r="AR2146" s="17">
        <v>64825</v>
      </c>
      <c r="AT2146" s="17">
        <v>0</v>
      </c>
      <c r="AV2146" s="185">
        <v>0</v>
      </c>
      <c r="AW2146" s="1" t="s">
        <v>5655</v>
      </c>
      <c r="AX2146" s="1" t="str">
        <f t="shared" si="33"/>
        <v>No</v>
      </c>
    </row>
    <row r="2147" spans="1:50" x14ac:dyDescent="0.2">
      <c r="A2147" s="1" t="s">
        <v>5449</v>
      </c>
      <c r="B2147" s="1" t="s">
        <v>5053</v>
      </c>
      <c r="C2147" s="1" t="s">
        <v>94</v>
      </c>
      <c r="E2147" s="177" t="s">
        <v>5448</v>
      </c>
      <c r="F2147" s="1" t="s">
        <v>194</v>
      </c>
      <c r="G2147" s="1" t="s">
        <v>229</v>
      </c>
      <c r="H2147" s="17">
        <v>0</v>
      </c>
      <c r="I2147" s="12">
        <v>14</v>
      </c>
      <c r="J2147" s="1" t="s">
        <v>13</v>
      </c>
      <c r="K2147" s="1" t="s">
        <v>8</v>
      </c>
      <c r="L2147" s="4">
        <v>7</v>
      </c>
      <c r="N2147" s="186">
        <v>0</v>
      </c>
      <c r="P2147" s="14">
        <v>48.585099999999997</v>
      </c>
      <c r="R2147" s="14">
        <v>0</v>
      </c>
      <c r="T2147" s="14">
        <v>6.5473999999999997</v>
      </c>
      <c r="V2147" s="17">
        <v>0</v>
      </c>
      <c r="X2147" s="17">
        <v>0</v>
      </c>
      <c r="Z2147" s="17">
        <v>67096</v>
      </c>
      <c r="AB2147" s="17">
        <v>0</v>
      </c>
      <c r="AD2147" s="17">
        <v>0</v>
      </c>
      <c r="AF2147" s="17">
        <v>1381</v>
      </c>
      <c r="AH2147" s="17">
        <v>0</v>
      </c>
      <c r="AJ2147" s="17">
        <v>0</v>
      </c>
      <c r="AL2147" s="17">
        <v>0</v>
      </c>
      <c r="AN2147" s="17">
        <v>0</v>
      </c>
      <c r="AP2147" s="172">
        <v>0</v>
      </c>
      <c r="AR2147" s="17">
        <v>9042</v>
      </c>
      <c r="AT2147" s="17">
        <v>0</v>
      </c>
      <c r="AV2147" s="185">
        <v>0</v>
      </c>
      <c r="AW2147" s="1" t="s">
        <v>5655</v>
      </c>
      <c r="AX2147" s="1" t="str">
        <f t="shared" si="33"/>
        <v>No</v>
      </c>
    </row>
    <row r="2148" spans="1:50" x14ac:dyDescent="0.2">
      <c r="A2148" s="1" t="s">
        <v>1520</v>
      </c>
      <c r="B2148" s="1" t="s">
        <v>1521</v>
      </c>
      <c r="C2148" s="1" t="s">
        <v>73</v>
      </c>
      <c r="D2148" s="174" t="s">
        <v>1522</v>
      </c>
      <c r="E2148" s="177" t="s">
        <v>1523</v>
      </c>
      <c r="F2148" s="1" t="s">
        <v>194</v>
      </c>
      <c r="G2148" s="1" t="s">
        <v>229</v>
      </c>
      <c r="H2148" s="17">
        <v>0</v>
      </c>
      <c r="I2148" s="12">
        <v>14</v>
      </c>
      <c r="J2148" s="1" t="s">
        <v>11</v>
      </c>
      <c r="K2148" s="1" t="s">
        <v>12</v>
      </c>
      <c r="L2148" s="4">
        <v>12</v>
      </c>
      <c r="N2148" s="186">
        <v>0</v>
      </c>
      <c r="P2148" s="14">
        <v>20.0002</v>
      </c>
      <c r="R2148" s="14">
        <v>0</v>
      </c>
      <c r="T2148" s="14">
        <v>3.5051000000000001</v>
      </c>
      <c r="V2148" s="17">
        <v>0</v>
      </c>
      <c r="X2148" s="17">
        <v>0</v>
      </c>
      <c r="Z2148" s="17">
        <v>328604</v>
      </c>
      <c r="AB2148" s="17">
        <v>0</v>
      </c>
      <c r="AD2148" s="17">
        <v>0</v>
      </c>
      <c r="AF2148" s="17">
        <v>16430</v>
      </c>
      <c r="AH2148" s="17">
        <v>0</v>
      </c>
      <c r="AJ2148" s="17">
        <v>0</v>
      </c>
      <c r="AL2148" s="17">
        <v>0</v>
      </c>
      <c r="AN2148" s="17">
        <v>0</v>
      </c>
      <c r="AP2148" s="172">
        <v>0</v>
      </c>
      <c r="AR2148" s="17">
        <v>57588</v>
      </c>
      <c r="AT2148" s="17">
        <v>0</v>
      </c>
      <c r="AV2148" s="185">
        <v>0</v>
      </c>
      <c r="AW2148" s="1" t="s">
        <v>5655</v>
      </c>
      <c r="AX2148" s="1" t="str">
        <f t="shared" si="33"/>
        <v>No</v>
      </c>
    </row>
    <row r="2149" spans="1:50" x14ac:dyDescent="0.2">
      <c r="A2149" s="1" t="s">
        <v>4769</v>
      </c>
      <c r="B2149" s="1" t="s">
        <v>2893</v>
      </c>
      <c r="C2149" s="1" t="s">
        <v>20</v>
      </c>
      <c r="D2149" s="174" t="s">
        <v>4770</v>
      </c>
      <c r="E2149" s="177" t="s">
        <v>4771</v>
      </c>
      <c r="F2149" s="1" t="s">
        <v>196</v>
      </c>
      <c r="G2149" s="1" t="s">
        <v>229</v>
      </c>
      <c r="H2149" s="17">
        <v>0</v>
      </c>
      <c r="I2149" s="12">
        <v>14</v>
      </c>
      <c r="J2149" s="1" t="s">
        <v>22</v>
      </c>
      <c r="K2149" s="1" t="s">
        <v>8</v>
      </c>
      <c r="L2149" s="4">
        <v>9</v>
      </c>
      <c r="N2149" s="186">
        <v>0</v>
      </c>
      <c r="P2149" s="14">
        <v>21.475000000000001</v>
      </c>
      <c r="R2149" s="14">
        <v>0</v>
      </c>
      <c r="T2149" s="14">
        <v>14.817600000000001</v>
      </c>
      <c r="V2149" s="17">
        <v>0</v>
      </c>
      <c r="X2149" s="17">
        <v>0</v>
      </c>
      <c r="Z2149" s="17">
        <v>723537</v>
      </c>
      <c r="AB2149" s="17">
        <v>0</v>
      </c>
      <c r="AD2149" s="17">
        <v>0</v>
      </c>
      <c r="AF2149" s="17">
        <v>33692</v>
      </c>
      <c r="AH2149" s="17">
        <v>0</v>
      </c>
      <c r="AJ2149" s="17">
        <v>0</v>
      </c>
      <c r="AL2149" s="17">
        <v>0</v>
      </c>
      <c r="AN2149" s="17">
        <v>0</v>
      </c>
      <c r="AP2149" s="172">
        <v>0</v>
      </c>
      <c r="AR2149" s="17">
        <v>499234</v>
      </c>
      <c r="AT2149" s="17">
        <v>0</v>
      </c>
      <c r="AV2149" s="185">
        <v>0</v>
      </c>
      <c r="AW2149" s="1" t="s">
        <v>5655</v>
      </c>
      <c r="AX2149" s="1" t="str">
        <f t="shared" si="33"/>
        <v>No</v>
      </c>
    </row>
    <row r="2150" spans="1:50" x14ac:dyDescent="0.2">
      <c r="A2150" s="1" t="s">
        <v>6254</v>
      </c>
      <c r="B2150" s="1" t="s">
        <v>794</v>
      </c>
      <c r="C2150" s="1" t="s">
        <v>161</v>
      </c>
      <c r="D2150" s="174">
        <v>8020</v>
      </c>
      <c r="E2150" s="177">
        <v>80020</v>
      </c>
      <c r="F2150" s="1" t="s">
        <v>194</v>
      </c>
      <c r="G2150" s="1" t="s">
        <v>5273</v>
      </c>
      <c r="H2150" s="17">
        <v>73588</v>
      </c>
      <c r="I2150" s="12">
        <v>14</v>
      </c>
      <c r="J2150" s="1" t="s">
        <v>11</v>
      </c>
      <c r="K2150" s="1" t="s">
        <v>8</v>
      </c>
      <c r="L2150" s="4">
        <v>8</v>
      </c>
      <c r="N2150" s="186">
        <v>0</v>
      </c>
      <c r="P2150" s="14">
        <v>11.8926</v>
      </c>
      <c r="R2150" s="14">
        <v>0</v>
      </c>
      <c r="T2150" s="14">
        <v>6.1586999999999996</v>
      </c>
      <c r="V2150" s="17">
        <v>0</v>
      </c>
      <c r="X2150" s="17">
        <v>0</v>
      </c>
      <c r="Z2150" s="17">
        <v>306936</v>
      </c>
      <c r="AB2150" s="17">
        <v>0</v>
      </c>
      <c r="AD2150" s="17">
        <v>0</v>
      </c>
      <c r="AF2150" s="17">
        <v>25809</v>
      </c>
      <c r="AH2150" s="17">
        <v>0</v>
      </c>
      <c r="AJ2150" s="17">
        <v>0</v>
      </c>
      <c r="AL2150" s="17">
        <v>0</v>
      </c>
      <c r="AN2150" s="17">
        <v>0</v>
      </c>
      <c r="AP2150" s="172">
        <v>0</v>
      </c>
      <c r="AR2150" s="17">
        <v>158950</v>
      </c>
      <c r="AT2150" s="17">
        <v>0</v>
      </c>
      <c r="AV2150" s="185">
        <v>0</v>
      </c>
      <c r="AW2150" s="1" t="s">
        <v>5655</v>
      </c>
      <c r="AX2150" s="1" t="str">
        <f t="shared" si="33"/>
        <v>No</v>
      </c>
    </row>
    <row r="2151" spans="1:50" x14ac:dyDescent="0.2">
      <c r="A2151" s="1" t="s">
        <v>4967</v>
      </c>
      <c r="B2151" s="1" t="s">
        <v>4968</v>
      </c>
      <c r="C2151" s="1" t="s">
        <v>94</v>
      </c>
      <c r="D2151" s="174" t="s">
        <v>4969</v>
      </c>
      <c r="E2151" s="177" t="s">
        <v>4970</v>
      </c>
      <c r="F2151" s="1" t="s">
        <v>194</v>
      </c>
      <c r="G2151" s="1" t="s">
        <v>229</v>
      </c>
      <c r="H2151" s="17">
        <v>0</v>
      </c>
      <c r="I2151" s="12">
        <v>14</v>
      </c>
      <c r="J2151" s="1" t="s">
        <v>11</v>
      </c>
      <c r="K2151" s="1" t="s">
        <v>8</v>
      </c>
      <c r="L2151" s="4">
        <v>2</v>
      </c>
      <c r="N2151" s="186">
        <v>0</v>
      </c>
      <c r="P2151" s="14">
        <v>20.527899999999999</v>
      </c>
      <c r="R2151" s="14">
        <v>0</v>
      </c>
      <c r="T2151" s="14">
        <v>0.77239999999999998</v>
      </c>
      <c r="V2151" s="17">
        <v>0</v>
      </c>
      <c r="X2151" s="17">
        <v>0</v>
      </c>
      <c r="Z2151" s="17">
        <v>37874</v>
      </c>
      <c r="AB2151" s="17">
        <v>0</v>
      </c>
      <c r="AD2151" s="17">
        <v>0</v>
      </c>
      <c r="AF2151" s="17">
        <v>1845</v>
      </c>
      <c r="AH2151" s="17">
        <v>0</v>
      </c>
      <c r="AJ2151" s="17">
        <v>0</v>
      </c>
      <c r="AL2151" s="17">
        <v>0</v>
      </c>
      <c r="AN2151" s="17">
        <v>0</v>
      </c>
      <c r="AP2151" s="172">
        <v>0</v>
      </c>
      <c r="AR2151" s="17">
        <v>1425</v>
      </c>
      <c r="AT2151" s="17">
        <v>0</v>
      </c>
      <c r="AV2151" s="185">
        <v>0</v>
      </c>
      <c r="AW2151" s="1" t="s">
        <v>5655</v>
      </c>
      <c r="AX2151" s="1" t="str">
        <f t="shared" si="33"/>
        <v>No</v>
      </c>
    </row>
    <row r="2152" spans="1:50" x14ac:dyDescent="0.2">
      <c r="A2152" s="1" t="s">
        <v>3085</v>
      </c>
      <c r="B2152" s="1" t="s">
        <v>3086</v>
      </c>
      <c r="C2152" s="1" t="s">
        <v>56</v>
      </c>
      <c r="D2152" s="174" t="s">
        <v>3087</v>
      </c>
      <c r="E2152" s="177" t="s">
        <v>3088</v>
      </c>
      <c r="F2152" s="1" t="s">
        <v>196</v>
      </c>
      <c r="G2152" s="1" t="s">
        <v>229</v>
      </c>
      <c r="H2152" s="17">
        <v>0</v>
      </c>
      <c r="I2152" s="12">
        <v>14</v>
      </c>
      <c r="J2152" s="1" t="s">
        <v>11</v>
      </c>
      <c r="K2152" s="1" t="s">
        <v>8</v>
      </c>
      <c r="L2152" s="4">
        <v>3</v>
      </c>
      <c r="N2152" s="186">
        <v>0</v>
      </c>
      <c r="P2152" s="14">
        <v>21.690799999999999</v>
      </c>
      <c r="R2152" s="14">
        <v>0</v>
      </c>
      <c r="T2152" s="14">
        <v>2.8475999999999999</v>
      </c>
      <c r="V2152" s="17">
        <v>0</v>
      </c>
      <c r="X2152" s="17">
        <v>0</v>
      </c>
      <c r="Z2152" s="17">
        <v>38718</v>
      </c>
      <c r="AB2152" s="17">
        <v>0</v>
      </c>
      <c r="AD2152" s="17">
        <v>0</v>
      </c>
      <c r="AF2152" s="17">
        <v>1785</v>
      </c>
      <c r="AH2152" s="17">
        <v>0</v>
      </c>
      <c r="AJ2152" s="17">
        <v>0</v>
      </c>
      <c r="AL2152" s="17">
        <v>0</v>
      </c>
      <c r="AN2152" s="17">
        <v>0</v>
      </c>
      <c r="AP2152" s="172">
        <v>0</v>
      </c>
      <c r="AR2152" s="17">
        <v>5083</v>
      </c>
      <c r="AT2152" s="17">
        <v>0</v>
      </c>
      <c r="AV2152" s="185">
        <v>0</v>
      </c>
      <c r="AW2152" s="1" t="s">
        <v>5655</v>
      </c>
      <c r="AX2152" s="1" t="str">
        <f t="shared" si="33"/>
        <v>No</v>
      </c>
    </row>
    <row r="2153" spans="1:50" x14ac:dyDescent="0.2">
      <c r="A2153" s="1" t="s">
        <v>6256</v>
      </c>
      <c r="B2153" s="1" t="s">
        <v>419</v>
      </c>
      <c r="C2153" s="1" t="s">
        <v>18</v>
      </c>
      <c r="D2153" s="174">
        <v>9131</v>
      </c>
      <c r="E2153" s="177">
        <v>90131</v>
      </c>
      <c r="F2153" s="1" t="s">
        <v>194</v>
      </c>
      <c r="G2153" s="1" t="s">
        <v>192</v>
      </c>
      <c r="H2153" s="17">
        <v>3629114</v>
      </c>
      <c r="I2153" s="12">
        <v>14</v>
      </c>
      <c r="J2153" s="1" t="s">
        <v>11</v>
      </c>
      <c r="K2153" s="1" t="s">
        <v>12</v>
      </c>
      <c r="L2153" s="4">
        <v>14</v>
      </c>
      <c r="N2153" s="186">
        <v>0</v>
      </c>
      <c r="P2153" s="14">
        <v>12.0852</v>
      </c>
      <c r="R2153" s="14">
        <v>0.9587</v>
      </c>
      <c r="T2153" s="14">
        <v>11.436500000000001</v>
      </c>
      <c r="V2153" s="17">
        <v>844372</v>
      </c>
      <c r="X2153" s="17">
        <v>899931</v>
      </c>
      <c r="Z2153" s="17">
        <v>843559</v>
      </c>
      <c r="AB2153" s="17">
        <v>56372</v>
      </c>
      <c r="AD2153" s="17">
        <v>74327</v>
      </c>
      <c r="AF2153" s="17">
        <v>69801</v>
      </c>
      <c r="AH2153" s="17">
        <v>4526</v>
      </c>
      <c r="AJ2153" s="17">
        <v>0</v>
      </c>
      <c r="AL2153" s="17">
        <v>0</v>
      </c>
      <c r="AN2153" s="17">
        <v>0</v>
      </c>
      <c r="AP2153" s="172">
        <v>0</v>
      </c>
      <c r="AR2153" s="17">
        <v>798280</v>
      </c>
      <c r="AT2153" s="17">
        <v>765303</v>
      </c>
      <c r="AV2153" s="185">
        <v>45.5</v>
      </c>
      <c r="AW2153" s="1" t="s">
        <v>5655</v>
      </c>
      <c r="AX2153" s="1" t="str">
        <f t="shared" si="33"/>
        <v>No</v>
      </c>
    </row>
    <row r="2154" spans="1:50" x14ac:dyDescent="0.2">
      <c r="A2154" s="1" t="s">
        <v>4961</v>
      </c>
      <c r="B2154" s="1" t="s">
        <v>865</v>
      </c>
      <c r="C2154" s="1" t="s">
        <v>94</v>
      </c>
      <c r="D2154" s="174" t="s">
        <v>4962</v>
      </c>
      <c r="E2154" s="177" t="s">
        <v>4963</v>
      </c>
      <c r="F2154" s="1" t="s">
        <v>242</v>
      </c>
      <c r="G2154" s="1" t="s">
        <v>229</v>
      </c>
      <c r="H2154" s="17">
        <v>0</v>
      </c>
      <c r="I2154" s="12">
        <v>14</v>
      </c>
      <c r="J2154" s="1" t="s">
        <v>22</v>
      </c>
      <c r="K2154" s="1" t="s">
        <v>8</v>
      </c>
      <c r="L2154" s="4">
        <v>1</v>
      </c>
      <c r="N2154" s="186">
        <v>0</v>
      </c>
      <c r="P2154" s="14">
        <v>28.7103</v>
      </c>
      <c r="R2154" s="14">
        <v>0</v>
      </c>
      <c r="T2154" s="14">
        <v>7.1345000000000001</v>
      </c>
      <c r="V2154" s="17">
        <v>0</v>
      </c>
      <c r="X2154" s="17">
        <v>0</v>
      </c>
      <c r="Z2154" s="17">
        <v>79384</v>
      </c>
      <c r="AB2154" s="17">
        <v>0</v>
      </c>
      <c r="AD2154" s="17">
        <v>0</v>
      </c>
      <c r="AF2154" s="17">
        <v>2765</v>
      </c>
      <c r="AH2154" s="17">
        <v>0</v>
      </c>
      <c r="AJ2154" s="17">
        <v>0</v>
      </c>
      <c r="AL2154" s="17">
        <v>0</v>
      </c>
      <c r="AN2154" s="17">
        <v>0</v>
      </c>
      <c r="AP2154" s="172">
        <v>0</v>
      </c>
      <c r="AR2154" s="17">
        <v>19727</v>
      </c>
      <c r="AT2154" s="17">
        <v>0</v>
      </c>
      <c r="AV2154" s="185">
        <v>0</v>
      </c>
      <c r="AW2154" s="1" t="s">
        <v>5655</v>
      </c>
      <c r="AX2154" s="1" t="str">
        <f t="shared" si="33"/>
        <v>No</v>
      </c>
    </row>
    <row r="2155" spans="1:50" x14ac:dyDescent="0.2">
      <c r="A2155" s="1" t="s">
        <v>3641</v>
      </c>
      <c r="B2155" s="1" t="s">
        <v>3642</v>
      </c>
      <c r="C2155" s="1" t="s">
        <v>79</v>
      </c>
      <c r="D2155" s="174" t="s">
        <v>3643</v>
      </c>
      <c r="E2155" s="177" t="s">
        <v>3644</v>
      </c>
      <c r="F2155" s="1" t="s">
        <v>194</v>
      </c>
      <c r="G2155" s="1" t="s">
        <v>229</v>
      </c>
      <c r="H2155" s="17">
        <v>0</v>
      </c>
      <c r="I2155" s="12">
        <v>14</v>
      </c>
      <c r="J2155" s="1" t="s">
        <v>10</v>
      </c>
      <c r="K2155" s="1" t="s">
        <v>8</v>
      </c>
      <c r="L2155" s="4">
        <v>14</v>
      </c>
      <c r="N2155" s="186">
        <v>0</v>
      </c>
      <c r="P2155" s="14">
        <v>13.5563</v>
      </c>
      <c r="R2155" s="14">
        <v>0</v>
      </c>
      <c r="T2155" s="14">
        <v>2.9899</v>
      </c>
      <c r="V2155" s="17">
        <v>0</v>
      </c>
      <c r="X2155" s="17">
        <v>0</v>
      </c>
      <c r="Z2155" s="17">
        <v>243349</v>
      </c>
      <c r="AB2155" s="17">
        <v>0</v>
      </c>
      <c r="AD2155" s="17">
        <v>0</v>
      </c>
      <c r="AF2155" s="17">
        <v>17951</v>
      </c>
      <c r="AH2155" s="17">
        <v>0</v>
      </c>
      <c r="AJ2155" s="17">
        <v>0</v>
      </c>
      <c r="AL2155" s="17">
        <v>0</v>
      </c>
      <c r="AN2155" s="17">
        <v>0</v>
      </c>
      <c r="AP2155" s="172">
        <v>0</v>
      </c>
      <c r="AR2155" s="17">
        <v>53671</v>
      </c>
      <c r="AT2155" s="17">
        <v>0</v>
      </c>
      <c r="AV2155" s="185">
        <v>0</v>
      </c>
      <c r="AW2155" s="1" t="s">
        <v>5655</v>
      </c>
      <c r="AX2155" s="1" t="str">
        <f t="shared" si="33"/>
        <v>No</v>
      </c>
    </row>
    <row r="2156" spans="1:50" x14ac:dyDescent="0.2">
      <c r="A2156" s="1" t="s">
        <v>1829</v>
      </c>
      <c r="B2156" s="1" t="s">
        <v>286</v>
      </c>
      <c r="C2156" s="1" t="s">
        <v>60</v>
      </c>
      <c r="D2156" s="174" t="s">
        <v>1830</v>
      </c>
      <c r="E2156" s="177" t="s">
        <v>1831</v>
      </c>
      <c r="F2156" s="1" t="s">
        <v>242</v>
      </c>
      <c r="G2156" s="1" t="s">
        <v>229</v>
      </c>
      <c r="H2156" s="17">
        <v>0</v>
      </c>
      <c r="I2156" s="12">
        <v>14</v>
      </c>
      <c r="J2156" s="1" t="s">
        <v>10</v>
      </c>
      <c r="K2156" s="1" t="s">
        <v>8</v>
      </c>
      <c r="L2156" s="4">
        <v>14</v>
      </c>
      <c r="N2156" s="186">
        <v>0</v>
      </c>
      <c r="P2156" s="14">
        <v>18.706499999999998</v>
      </c>
      <c r="R2156" s="14">
        <v>0</v>
      </c>
      <c r="T2156" s="14">
        <v>4.6974</v>
      </c>
      <c r="V2156" s="17">
        <v>0</v>
      </c>
      <c r="X2156" s="17">
        <v>0</v>
      </c>
      <c r="Z2156" s="17">
        <v>306973</v>
      </c>
      <c r="AB2156" s="17">
        <v>0</v>
      </c>
      <c r="AD2156" s="17">
        <v>0</v>
      </c>
      <c r="AF2156" s="17">
        <v>16410</v>
      </c>
      <c r="AH2156" s="17">
        <v>0</v>
      </c>
      <c r="AJ2156" s="17">
        <v>0</v>
      </c>
      <c r="AL2156" s="17">
        <v>0</v>
      </c>
      <c r="AN2156" s="17">
        <v>0</v>
      </c>
      <c r="AP2156" s="172">
        <v>0</v>
      </c>
      <c r="AR2156" s="17">
        <v>77084</v>
      </c>
      <c r="AT2156" s="17">
        <v>0</v>
      </c>
      <c r="AV2156" s="185">
        <v>0</v>
      </c>
      <c r="AW2156" s="1" t="s">
        <v>5655</v>
      </c>
      <c r="AX2156" s="1" t="str">
        <f t="shared" si="33"/>
        <v>No</v>
      </c>
    </row>
    <row r="2157" spans="1:50" x14ac:dyDescent="0.2">
      <c r="A2157" s="1" t="s">
        <v>6262</v>
      </c>
      <c r="B2157" s="1" t="s">
        <v>978</v>
      </c>
      <c r="C2157" s="1" t="s">
        <v>20</v>
      </c>
      <c r="D2157" s="174">
        <v>9214</v>
      </c>
      <c r="E2157" s="177">
        <v>90214</v>
      </c>
      <c r="F2157" s="1" t="s">
        <v>194</v>
      </c>
      <c r="G2157" s="1" t="s">
        <v>192</v>
      </c>
      <c r="H2157" s="17">
        <v>12150996</v>
      </c>
      <c r="I2157" s="12">
        <v>14</v>
      </c>
      <c r="J2157" s="1" t="s">
        <v>10</v>
      </c>
      <c r="K2157" s="1" t="s">
        <v>12</v>
      </c>
      <c r="L2157" s="4">
        <v>4</v>
      </c>
      <c r="N2157" s="186">
        <v>0</v>
      </c>
      <c r="P2157" s="14">
        <v>9.1623000000000001</v>
      </c>
      <c r="R2157" s="14">
        <v>4.3333000000000004</v>
      </c>
      <c r="T2157" s="14">
        <v>2.1101000000000001</v>
      </c>
      <c r="V2157" s="17">
        <v>0</v>
      </c>
      <c r="X2157" s="17">
        <v>67733</v>
      </c>
      <c r="Z2157" s="17">
        <v>61662</v>
      </c>
      <c r="AB2157" s="17">
        <v>6071</v>
      </c>
      <c r="AD2157" s="17">
        <v>6984</v>
      </c>
      <c r="AF2157" s="17">
        <v>6730</v>
      </c>
      <c r="AH2157" s="17">
        <v>254</v>
      </c>
      <c r="AJ2157" s="17">
        <v>0</v>
      </c>
      <c r="AL2157" s="17">
        <v>0</v>
      </c>
      <c r="AN2157" s="17">
        <v>0</v>
      </c>
      <c r="AP2157" s="172">
        <v>0</v>
      </c>
      <c r="AR2157" s="17">
        <v>14201</v>
      </c>
      <c r="AT2157" s="17">
        <v>61537</v>
      </c>
      <c r="AV2157" s="185">
        <v>0</v>
      </c>
      <c r="AW2157" s="1" t="s">
        <v>5655</v>
      </c>
      <c r="AX2157" s="1" t="str">
        <f t="shared" si="33"/>
        <v>No</v>
      </c>
    </row>
    <row r="2158" spans="1:50" x14ac:dyDescent="0.2">
      <c r="A2158" s="1" t="s">
        <v>6255</v>
      </c>
      <c r="B2158" s="1" t="s">
        <v>1660</v>
      </c>
      <c r="C2158" s="1" t="s">
        <v>99</v>
      </c>
      <c r="D2158" s="174" t="s">
        <v>1661</v>
      </c>
      <c r="E2158" s="177" t="s">
        <v>1662</v>
      </c>
      <c r="F2158" s="1" t="s">
        <v>242</v>
      </c>
      <c r="G2158" s="1" t="s">
        <v>229</v>
      </c>
      <c r="H2158" s="17">
        <v>0</v>
      </c>
      <c r="I2158" s="12">
        <v>14</v>
      </c>
      <c r="J2158" s="1" t="s">
        <v>10</v>
      </c>
      <c r="K2158" s="1" t="s">
        <v>8</v>
      </c>
      <c r="L2158" s="4">
        <v>8</v>
      </c>
      <c r="N2158" s="186">
        <v>0</v>
      </c>
      <c r="P2158" s="14">
        <v>8.9984999999999999</v>
      </c>
      <c r="R2158" s="14">
        <v>0</v>
      </c>
      <c r="T2158" s="14">
        <v>1.6014999999999999</v>
      </c>
      <c r="V2158" s="17">
        <v>0</v>
      </c>
      <c r="X2158" s="17">
        <v>0</v>
      </c>
      <c r="Z2158" s="17">
        <v>96761</v>
      </c>
      <c r="AB2158" s="17">
        <v>0</v>
      </c>
      <c r="AD2158" s="17">
        <v>0</v>
      </c>
      <c r="AF2158" s="17">
        <v>10753</v>
      </c>
      <c r="AH2158" s="17">
        <v>0</v>
      </c>
      <c r="AJ2158" s="17">
        <v>0</v>
      </c>
      <c r="AL2158" s="17">
        <v>0</v>
      </c>
      <c r="AN2158" s="17">
        <v>0</v>
      </c>
      <c r="AP2158" s="172">
        <v>0</v>
      </c>
      <c r="AR2158" s="17">
        <v>17221</v>
      </c>
      <c r="AT2158" s="17">
        <v>0</v>
      </c>
      <c r="AV2158" s="185">
        <v>0</v>
      </c>
      <c r="AW2158" s="1" t="s">
        <v>5655</v>
      </c>
      <c r="AX2158" s="1" t="str">
        <f t="shared" si="33"/>
        <v>No</v>
      </c>
    </row>
    <row r="2159" spans="1:50" x14ac:dyDescent="0.2">
      <c r="A2159" s="1" t="s">
        <v>5698</v>
      </c>
      <c r="B2159" s="1" t="s">
        <v>5699</v>
      </c>
      <c r="C2159" s="1" t="s">
        <v>20</v>
      </c>
      <c r="E2159" s="177">
        <v>90291</v>
      </c>
      <c r="F2159" s="1" t="s">
        <v>194</v>
      </c>
      <c r="G2159" s="1" t="s">
        <v>5273</v>
      </c>
      <c r="H2159" s="17">
        <v>12150996</v>
      </c>
      <c r="I2159" s="12">
        <v>14</v>
      </c>
      <c r="J2159" s="1" t="s">
        <v>15</v>
      </c>
      <c r="K2159" s="1" t="s">
        <v>12</v>
      </c>
      <c r="L2159" s="4">
        <v>9</v>
      </c>
      <c r="N2159" s="186">
        <v>0</v>
      </c>
      <c r="P2159" s="14">
        <v>15.1287</v>
      </c>
      <c r="R2159" s="14">
        <v>0</v>
      </c>
      <c r="T2159" s="14">
        <v>11.789300000000001</v>
      </c>
      <c r="V2159" s="17">
        <v>0</v>
      </c>
      <c r="X2159" s="17">
        <v>0</v>
      </c>
      <c r="Z2159" s="17">
        <v>185992</v>
      </c>
      <c r="AB2159" s="17">
        <v>0</v>
      </c>
      <c r="AD2159" s="17">
        <v>0</v>
      </c>
      <c r="AF2159" s="17">
        <v>12294</v>
      </c>
      <c r="AH2159" s="17">
        <v>0</v>
      </c>
      <c r="AJ2159" s="17">
        <v>0</v>
      </c>
      <c r="AL2159" s="17">
        <v>0</v>
      </c>
      <c r="AN2159" s="17">
        <v>0</v>
      </c>
      <c r="AP2159" s="172">
        <v>0</v>
      </c>
      <c r="AR2159" s="17">
        <v>144938</v>
      </c>
      <c r="AT2159" s="17">
        <v>0</v>
      </c>
      <c r="AV2159" s="185">
        <v>0</v>
      </c>
      <c r="AW2159" s="1" t="s">
        <v>5655</v>
      </c>
      <c r="AX2159" s="1" t="str">
        <f t="shared" si="33"/>
        <v>No</v>
      </c>
    </row>
    <row r="2160" spans="1:50" x14ac:dyDescent="0.2">
      <c r="A2160" s="1" t="s">
        <v>1455</v>
      </c>
      <c r="B2160" s="1" t="s">
        <v>1456</v>
      </c>
      <c r="C2160" s="1" t="s">
        <v>32</v>
      </c>
      <c r="D2160" s="174" t="s">
        <v>1457</v>
      </c>
      <c r="E2160" s="177" t="s">
        <v>1458</v>
      </c>
      <c r="F2160" s="1" t="s">
        <v>194</v>
      </c>
      <c r="G2160" s="1" t="s">
        <v>229</v>
      </c>
      <c r="H2160" s="17">
        <v>0</v>
      </c>
      <c r="I2160" s="12">
        <v>14</v>
      </c>
      <c r="J2160" s="1" t="s">
        <v>22</v>
      </c>
      <c r="K2160" s="1" t="s">
        <v>8</v>
      </c>
      <c r="L2160" s="4">
        <v>2</v>
      </c>
      <c r="N2160" s="186">
        <v>0</v>
      </c>
      <c r="P2160" s="14">
        <v>22.188500000000001</v>
      </c>
      <c r="R2160" s="14">
        <v>0</v>
      </c>
      <c r="T2160" s="14">
        <v>3.5493999999999999</v>
      </c>
      <c r="V2160" s="17">
        <v>0</v>
      </c>
      <c r="X2160" s="17">
        <v>0</v>
      </c>
      <c r="Z2160" s="17">
        <v>139122</v>
      </c>
      <c r="AB2160" s="17">
        <v>0</v>
      </c>
      <c r="AD2160" s="17">
        <v>0</v>
      </c>
      <c r="AF2160" s="17">
        <v>6270</v>
      </c>
      <c r="AH2160" s="17">
        <v>0</v>
      </c>
      <c r="AJ2160" s="17">
        <v>0</v>
      </c>
      <c r="AL2160" s="17">
        <v>0</v>
      </c>
      <c r="AN2160" s="17">
        <v>0</v>
      </c>
      <c r="AP2160" s="172">
        <v>0</v>
      </c>
      <c r="AR2160" s="17">
        <v>22255</v>
      </c>
      <c r="AT2160" s="17">
        <v>0</v>
      </c>
      <c r="AV2160" s="185">
        <v>0</v>
      </c>
      <c r="AW2160" s="1" t="s">
        <v>5655</v>
      </c>
      <c r="AX2160" s="1" t="str">
        <f t="shared" si="33"/>
        <v>No</v>
      </c>
    </row>
    <row r="2161" spans="1:50" x14ac:dyDescent="0.2">
      <c r="A2161" s="1" t="s">
        <v>6263</v>
      </c>
      <c r="B2161" s="1" t="s">
        <v>941</v>
      </c>
      <c r="C2161" s="1" t="s">
        <v>89</v>
      </c>
      <c r="D2161" s="174">
        <v>6099</v>
      </c>
      <c r="E2161" s="177">
        <v>60099</v>
      </c>
      <c r="F2161" s="1" t="s">
        <v>194</v>
      </c>
      <c r="G2161" s="1" t="s">
        <v>5273</v>
      </c>
      <c r="H2161" s="17">
        <v>728825</v>
      </c>
      <c r="I2161" s="12">
        <v>14</v>
      </c>
      <c r="J2161" s="1" t="s">
        <v>11</v>
      </c>
      <c r="K2161" s="1" t="s">
        <v>8</v>
      </c>
      <c r="L2161" s="4">
        <v>11</v>
      </c>
      <c r="N2161" s="186">
        <v>0</v>
      </c>
      <c r="P2161" s="14">
        <v>13.5244</v>
      </c>
      <c r="R2161" s="14">
        <v>0</v>
      </c>
      <c r="T2161" s="14">
        <v>17.6968</v>
      </c>
      <c r="V2161" s="17">
        <v>0</v>
      </c>
      <c r="X2161" s="17">
        <v>0</v>
      </c>
      <c r="Z2161" s="17">
        <v>460991</v>
      </c>
      <c r="AB2161" s="17">
        <v>0</v>
      </c>
      <c r="AD2161" s="17">
        <v>0</v>
      </c>
      <c r="AF2161" s="17">
        <v>34086</v>
      </c>
      <c r="AH2161" s="17">
        <v>0</v>
      </c>
      <c r="AJ2161" s="17">
        <v>0</v>
      </c>
      <c r="AL2161" s="17">
        <v>0</v>
      </c>
      <c r="AN2161" s="17">
        <v>0</v>
      </c>
      <c r="AP2161" s="172">
        <v>0</v>
      </c>
      <c r="AR2161" s="17">
        <v>603213</v>
      </c>
      <c r="AT2161" s="17">
        <v>0</v>
      </c>
      <c r="AV2161" s="185">
        <v>0</v>
      </c>
      <c r="AW2161" s="1" t="s">
        <v>5655</v>
      </c>
      <c r="AX2161" s="1" t="str">
        <f t="shared" si="33"/>
        <v>No</v>
      </c>
    </row>
    <row r="2162" spans="1:50" x14ac:dyDescent="0.2">
      <c r="A2162" s="1" t="s">
        <v>3262</v>
      </c>
      <c r="B2162" s="1" t="s">
        <v>3263</v>
      </c>
      <c r="C2162" s="1" t="s">
        <v>45</v>
      </c>
      <c r="D2162" s="174" t="s">
        <v>3264</v>
      </c>
      <c r="E2162" s="177" t="s">
        <v>3265</v>
      </c>
      <c r="F2162" s="1" t="s">
        <v>194</v>
      </c>
      <c r="G2162" s="1" t="s">
        <v>229</v>
      </c>
      <c r="H2162" s="17">
        <v>0</v>
      </c>
      <c r="I2162" s="12">
        <v>14</v>
      </c>
      <c r="J2162" s="1" t="s">
        <v>10</v>
      </c>
      <c r="K2162" s="1" t="s">
        <v>8</v>
      </c>
      <c r="L2162" s="4">
        <v>14</v>
      </c>
      <c r="N2162" s="186">
        <v>0</v>
      </c>
      <c r="P2162" s="14">
        <v>13.6973</v>
      </c>
      <c r="R2162" s="14">
        <v>0</v>
      </c>
      <c r="T2162" s="14">
        <v>2.2534000000000001</v>
      </c>
      <c r="V2162" s="17">
        <v>0</v>
      </c>
      <c r="X2162" s="17">
        <v>0</v>
      </c>
      <c r="Z2162" s="17">
        <v>283384</v>
      </c>
      <c r="AB2162" s="17">
        <v>0</v>
      </c>
      <c r="AD2162" s="17">
        <v>0</v>
      </c>
      <c r="AF2162" s="17">
        <v>20689</v>
      </c>
      <c r="AH2162" s="17">
        <v>0</v>
      </c>
      <c r="AJ2162" s="17">
        <v>0</v>
      </c>
      <c r="AL2162" s="17">
        <v>0</v>
      </c>
      <c r="AN2162" s="17">
        <v>0</v>
      </c>
      <c r="AP2162" s="172">
        <v>0</v>
      </c>
      <c r="AR2162" s="17">
        <v>46620</v>
      </c>
      <c r="AT2162" s="17">
        <v>0</v>
      </c>
      <c r="AV2162" s="185">
        <v>0</v>
      </c>
      <c r="AW2162" s="1" t="s">
        <v>5655</v>
      </c>
      <c r="AX2162" s="1" t="str">
        <f t="shared" si="33"/>
        <v>No</v>
      </c>
    </row>
    <row r="2163" spans="1:50" x14ac:dyDescent="0.2">
      <c r="A2163" s="1" t="s">
        <v>4769</v>
      </c>
      <c r="B2163" s="1" t="s">
        <v>2893</v>
      </c>
      <c r="C2163" s="1" t="s">
        <v>20</v>
      </c>
      <c r="D2163" s="174" t="s">
        <v>4770</v>
      </c>
      <c r="E2163" s="177" t="s">
        <v>4771</v>
      </c>
      <c r="F2163" s="1" t="s">
        <v>196</v>
      </c>
      <c r="G2163" s="1" t="s">
        <v>229</v>
      </c>
      <c r="H2163" s="17">
        <v>0</v>
      </c>
      <c r="I2163" s="12">
        <v>14</v>
      </c>
      <c r="J2163" s="1" t="s">
        <v>11</v>
      </c>
      <c r="K2163" s="1" t="s">
        <v>8</v>
      </c>
      <c r="L2163" s="4">
        <v>5</v>
      </c>
      <c r="N2163" s="186">
        <v>0</v>
      </c>
      <c r="P2163" s="14">
        <v>31.336500000000001</v>
      </c>
      <c r="R2163" s="14">
        <v>0</v>
      </c>
      <c r="T2163" s="14">
        <v>3.6473</v>
      </c>
      <c r="V2163" s="17">
        <v>0</v>
      </c>
      <c r="X2163" s="17">
        <v>0</v>
      </c>
      <c r="Z2163" s="17">
        <v>404116</v>
      </c>
      <c r="AB2163" s="17">
        <v>0</v>
      </c>
      <c r="AD2163" s="17">
        <v>0</v>
      </c>
      <c r="AF2163" s="17">
        <v>12896</v>
      </c>
      <c r="AH2163" s="17">
        <v>0</v>
      </c>
      <c r="AJ2163" s="17">
        <v>0</v>
      </c>
      <c r="AL2163" s="17">
        <v>0</v>
      </c>
      <c r="AN2163" s="17">
        <v>0</v>
      </c>
      <c r="AP2163" s="172">
        <v>0</v>
      </c>
      <c r="AR2163" s="17">
        <v>47036</v>
      </c>
      <c r="AT2163" s="17">
        <v>0</v>
      </c>
      <c r="AV2163" s="185">
        <v>0</v>
      </c>
      <c r="AW2163" s="1" t="s">
        <v>5655</v>
      </c>
      <c r="AX2163" s="1" t="str">
        <f t="shared" si="33"/>
        <v>No</v>
      </c>
    </row>
    <row r="2164" spans="1:50" x14ac:dyDescent="0.2">
      <c r="A2164" s="1" t="s">
        <v>1807</v>
      </c>
      <c r="B2164" s="1" t="s">
        <v>392</v>
      </c>
      <c r="C2164" s="1" t="s">
        <v>50</v>
      </c>
      <c r="D2164" s="174" t="s">
        <v>1808</v>
      </c>
      <c r="E2164" s="177" t="s">
        <v>1809</v>
      </c>
      <c r="F2164" s="1" t="s">
        <v>242</v>
      </c>
      <c r="G2164" s="1" t="s">
        <v>229</v>
      </c>
      <c r="H2164" s="17">
        <v>0</v>
      </c>
      <c r="I2164" s="12">
        <v>14</v>
      </c>
      <c r="J2164" s="1" t="s">
        <v>10</v>
      </c>
      <c r="K2164" s="1" t="s">
        <v>8</v>
      </c>
      <c r="L2164" s="4">
        <v>14</v>
      </c>
      <c r="N2164" s="186">
        <v>0</v>
      </c>
      <c r="P2164" s="14">
        <v>13.1319</v>
      </c>
      <c r="R2164" s="14">
        <v>0</v>
      </c>
      <c r="T2164" s="14">
        <v>0.67369999999999997</v>
      </c>
      <c r="V2164" s="17">
        <v>0</v>
      </c>
      <c r="X2164" s="17">
        <v>0</v>
      </c>
      <c r="Z2164" s="17">
        <v>391513</v>
      </c>
      <c r="AB2164" s="17">
        <v>0</v>
      </c>
      <c r="AD2164" s="17">
        <v>0</v>
      </c>
      <c r="AF2164" s="17">
        <v>29814</v>
      </c>
      <c r="AH2164" s="17">
        <v>0</v>
      </c>
      <c r="AJ2164" s="17">
        <v>0</v>
      </c>
      <c r="AL2164" s="17">
        <v>0</v>
      </c>
      <c r="AN2164" s="17">
        <v>0</v>
      </c>
      <c r="AP2164" s="172">
        <v>0</v>
      </c>
      <c r="AR2164" s="17">
        <v>20085</v>
      </c>
      <c r="AT2164" s="17">
        <v>0</v>
      </c>
      <c r="AV2164" s="185">
        <v>0</v>
      </c>
      <c r="AW2164" s="1" t="s">
        <v>5655</v>
      </c>
      <c r="AX2164" s="1" t="str">
        <f t="shared" si="33"/>
        <v>No</v>
      </c>
    </row>
    <row r="2165" spans="1:50" x14ac:dyDescent="0.2">
      <c r="A2165" s="1" t="s">
        <v>6261</v>
      </c>
      <c r="B2165" s="1" t="s">
        <v>1778</v>
      </c>
      <c r="C2165" s="1" t="s">
        <v>81</v>
      </c>
      <c r="D2165" s="174" t="s">
        <v>1779</v>
      </c>
      <c r="E2165" s="177" t="s">
        <v>1780</v>
      </c>
      <c r="F2165" s="1" t="s">
        <v>196</v>
      </c>
      <c r="G2165" s="1" t="s">
        <v>229</v>
      </c>
      <c r="H2165" s="17">
        <v>0</v>
      </c>
      <c r="I2165" s="12">
        <v>14</v>
      </c>
      <c r="J2165" s="1" t="s">
        <v>10</v>
      </c>
      <c r="K2165" s="1" t="s">
        <v>8</v>
      </c>
      <c r="L2165" s="4">
        <v>10</v>
      </c>
      <c r="N2165" s="186">
        <v>0</v>
      </c>
      <c r="P2165" s="14">
        <v>24.9986</v>
      </c>
      <c r="R2165" s="14">
        <v>0</v>
      </c>
      <c r="T2165" s="14">
        <v>2.302</v>
      </c>
      <c r="V2165" s="17">
        <v>0</v>
      </c>
      <c r="X2165" s="17">
        <v>0</v>
      </c>
      <c r="Z2165" s="17">
        <v>291859</v>
      </c>
      <c r="AB2165" s="17">
        <v>0</v>
      </c>
      <c r="AD2165" s="17">
        <v>0</v>
      </c>
      <c r="AF2165" s="17">
        <v>11675</v>
      </c>
      <c r="AH2165" s="17">
        <v>0</v>
      </c>
      <c r="AJ2165" s="17">
        <v>0</v>
      </c>
      <c r="AL2165" s="17">
        <v>0</v>
      </c>
      <c r="AN2165" s="17">
        <v>0</v>
      </c>
      <c r="AP2165" s="172">
        <v>0</v>
      </c>
      <c r="AR2165" s="17">
        <v>26876</v>
      </c>
      <c r="AT2165" s="17">
        <v>0</v>
      </c>
      <c r="AV2165" s="185">
        <v>0</v>
      </c>
      <c r="AW2165" s="1" t="s">
        <v>5655</v>
      </c>
      <c r="AX2165" s="1" t="str">
        <f t="shared" si="33"/>
        <v>No</v>
      </c>
    </row>
    <row r="2166" spans="1:50" x14ac:dyDescent="0.2">
      <c r="A2166" s="1" t="s">
        <v>1530</v>
      </c>
      <c r="B2166" s="1" t="s">
        <v>1198</v>
      </c>
      <c r="C2166" s="1" t="s">
        <v>73</v>
      </c>
      <c r="D2166" s="174" t="s">
        <v>1531</v>
      </c>
      <c r="E2166" s="177" t="s">
        <v>1532</v>
      </c>
      <c r="F2166" s="1" t="s">
        <v>194</v>
      </c>
      <c r="G2166" s="1" t="s">
        <v>229</v>
      </c>
      <c r="H2166" s="17">
        <v>0</v>
      </c>
      <c r="I2166" s="12">
        <v>14</v>
      </c>
      <c r="J2166" s="1" t="s">
        <v>11</v>
      </c>
      <c r="K2166" s="1" t="s">
        <v>8</v>
      </c>
      <c r="L2166" s="4">
        <v>14</v>
      </c>
      <c r="N2166" s="186">
        <v>0</v>
      </c>
      <c r="P2166" s="14">
        <v>19.019200000000001</v>
      </c>
      <c r="R2166" s="14">
        <v>0</v>
      </c>
      <c r="T2166" s="14">
        <v>6.4108999999999998</v>
      </c>
      <c r="V2166" s="17">
        <v>0</v>
      </c>
      <c r="X2166" s="17">
        <v>0</v>
      </c>
      <c r="Z2166" s="17">
        <v>280153</v>
      </c>
      <c r="AB2166" s="17">
        <v>0</v>
      </c>
      <c r="AD2166" s="17">
        <v>0</v>
      </c>
      <c r="AF2166" s="17">
        <v>14730</v>
      </c>
      <c r="AH2166" s="17">
        <v>0</v>
      </c>
      <c r="AJ2166" s="17">
        <v>0</v>
      </c>
      <c r="AL2166" s="17">
        <v>0</v>
      </c>
      <c r="AN2166" s="17">
        <v>0</v>
      </c>
      <c r="AP2166" s="172">
        <v>0</v>
      </c>
      <c r="AR2166" s="17">
        <v>94432</v>
      </c>
      <c r="AT2166" s="17">
        <v>0</v>
      </c>
      <c r="AV2166" s="185">
        <v>0</v>
      </c>
      <c r="AW2166" s="1" t="s">
        <v>5655</v>
      </c>
      <c r="AX2166" s="1" t="str">
        <f t="shared" si="33"/>
        <v>No</v>
      </c>
    </row>
    <row r="2167" spans="1:50" x14ac:dyDescent="0.2">
      <c r="A2167" s="1" t="s">
        <v>6253</v>
      </c>
      <c r="B2167" s="1" t="s">
        <v>1357</v>
      </c>
      <c r="C2167" s="1" t="s">
        <v>80</v>
      </c>
      <c r="D2167" s="174">
        <v>59</v>
      </c>
      <c r="E2167" s="177">
        <v>59</v>
      </c>
      <c r="F2167" s="1" t="s">
        <v>194</v>
      </c>
      <c r="G2167" s="1" t="s">
        <v>5273</v>
      </c>
      <c r="H2167" s="17">
        <v>50520</v>
      </c>
      <c r="I2167" s="12">
        <v>14</v>
      </c>
      <c r="J2167" s="1" t="s">
        <v>10</v>
      </c>
      <c r="K2167" s="1" t="s">
        <v>8</v>
      </c>
      <c r="L2167" s="4">
        <v>5</v>
      </c>
      <c r="N2167" s="186">
        <v>0</v>
      </c>
      <c r="P2167" s="14">
        <v>14.4397</v>
      </c>
      <c r="R2167" s="14">
        <v>0</v>
      </c>
      <c r="T2167" s="14">
        <v>2.7736000000000001</v>
      </c>
      <c r="V2167" s="17">
        <v>0</v>
      </c>
      <c r="X2167" s="17">
        <v>0</v>
      </c>
      <c r="Z2167" s="17">
        <v>85064</v>
      </c>
      <c r="AB2167" s="17">
        <v>0</v>
      </c>
      <c r="AD2167" s="17">
        <v>0</v>
      </c>
      <c r="AF2167" s="17">
        <v>5891</v>
      </c>
      <c r="AH2167" s="17">
        <v>0</v>
      </c>
      <c r="AJ2167" s="17">
        <v>0</v>
      </c>
      <c r="AL2167" s="17">
        <v>0</v>
      </c>
      <c r="AN2167" s="17">
        <v>0</v>
      </c>
      <c r="AP2167" s="172">
        <v>0</v>
      </c>
      <c r="AR2167" s="17">
        <v>16339</v>
      </c>
      <c r="AT2167" s="17">
        <v>0</v>
      </c>
      <c r="AV2167" s="185">
        <v>0</v>
      </c>
      <c r="AW2167" s="1" t="s">
        <v>5655</v>
      </c>
      <c r="AX2167" s="1" t="str">
        <f t="shared" si="33"/>
        <v>No</v>
      </c>
    </row>
    <row r="2168" spans="1:50" x14ac:dyDescent="0.2">
      <c r="A2168" s="1" t="s">
        <v>6260</v>
      </c>
      <c r="B2168" s="1" t="s">
        <v>284</v>
      </c>
      <c r="C2168" s="1" t="s">
        <v>20</v>
      </c>
      <c r="D2168" s="174">
        <v>9044</v>
      </c>
      <c r="E2168" s="177">
        <v>90044</v>
      </c>
      <c r="F2168" s="1" t="s">
        <v>194</v>
      </c>
      <c r="G2168" s="1" t="s">
        <v>5273</v>
      </c>
      <c r="H2168" s="17">
        <v>12150996</v>
      </c>
      <c r="I2168" s="12">
        <v>14</v>
      </c>
      <c r="J2168" s="1" t="s">
        <v>11</v>
      </c>
      <c r="K2168" s="1" t="s">
        <v>12</v>
      </c>
      <c r="L2168" s="4">
        <v>6</v>
      </c>
      <c r="N2168" s="186">
        <v>0</v>
      </c>
      <c r="P2168" s="14">
        <v>11.552300000000001</v>
      </c>
      <c r="R2168" s="14">
        <v>0</v>
      </c>
      <c r="T2168" s="14">
        <v>3.9921000000000002</v>
      </c>
      <c r="V2168" s="17">
        <v>0</v>
      </c>
      <c r="X2168" s="17">
        <v>0</v>
      </c>
      <c r="Z2168" s="17">
        <v>154997</v>
      </c>
      <c r="AB2168" s="17">
        <v>0</v>
      </c>
      <c r="AD2168" s="17">
        <v>0</v>
      </c>
      <c r="AF2168" s="17">
        <v>13417</v>
      </c>
      <c r="AH2168" s="17">
        <v>0</v>
      </c>
      <c r="AJ2168" s="17">
        <v>0</v>
      </c>
      <c r="AL2168" s="17">
        <v>0</v>
      </c>
      <c r="AN2168" s="17">
        <v>0</v>
      </c>
      <c r="AP2168" s="172">
        <v>0</v>
      </c>
      <c r="AR2168" s="17">
        <v>53562</v>
      </c>
      <c r="AT2168" s="17">
        <v>0</v>
      </c>
      <c r="AV2168" s="185">
        <v>0</v>
      </c>
      <c r="AW2168" s="1" t="s">
        <v>5655</v>
      </c>
      <c r="AX2168" s="1" t="str">
        <f t="shared" si="33"/>
        <v>No</v>
      </c>
    </row>
    <row r="2169" spans="1:50" x14ac:dyDescent="0.2">
      <c r="A2169" s="1" t="s">
        <v>5496</v>
      </c>
      <c r="B2169" s="1" t="s">
        <v>2259</v>
      </c>
      <c r="C2169" s="1" t="s">
        <v>37</v>
      </c>
      <c r="D2169" s="174" t="s">
        <v>5495</v>
      </c>
      <c r="E2169" s="177" t="s">
        <v>5494</v>
      </c>
      <c r="F2169" s="1" t="s">
        <v>194</v>
      </c>
      <c r="G2169" s="1" t="s">
        <v>229</v>
      </c>
      <c r="H2169" s="17">
        <v>0</v>
      </c>
      <c r="I2169" s="12">
        <v>14</v>
      </c>
      <c r="J2169" s="1" t="s">
        <v>11</v>
      </c>
      <c r="K2169" s="1" t="s">
        <v>8</v>
      </c>
      <c r="L2169" s="4">
        <v>1</v>
      </c>
      <c r="N2169" s="186">
        <v>0</v>
      </c>
      <c r="P2169" s="14">
        <v>10</v>
      </c>
      <c r="R2169" s="14">
        <v>0</v>
      </c>
      <c r="T2169" s="14">
        <v>3.4813999999999998</v>
      </c>
      <c r="V2169" s="17">
        <v>0</v>
      </c>
      <c r="X2169" s="17">
        <v>0</v>
      </c>
      <c r="Z2169" s="17">
        <v>31680</v>
      </c>
      <c r="AB2169" s="17">
        <v>0</v>
      </c>
      <c r="AD2169" s="17">
        <v>0</v>
      </c>
      <c r="AF2169" s="17">
        <v>3168</v>
      </c>
      <c r="AH2169" s="17">
        <v>0</v>
      </c>
      <c r="AJ2169" s="17">
        <v>0</v>
      </c>
      <c r="AL2169" s="17">
        <v>0</v>
      </c>
      <c r="AN2169" s="17">
        <v>0</v>
      </c>
      <c r="AP2169" s="172">
        <v>0</v>
      </c>
      <c r="AR2169" s="17">
        <v>11029</v>
      </c>
      <c r="AT2169" s="17">
        <v>0</v>
      </c>
      <c r="AV2169" s="185">
        <v>0</v>
      </c>
      <c r="AW2169" s="1" t="s">
        <v>5655</v>
      </c>
      <c r="AX2169" s="1" t="str">
        <f t="shared" si="33"/>
        <v>No</v>
      </c>
    </row>
    <row r="2170" spans="1:50" x14ac:dyDescent="0.2">
      <c r="A2170" s="1" t="s">
        <v>6259</v>
      </c>
      <c r="B2170" s="1" t="s">
        <v>379</v>
      </c>
      <c r="C2170" s="1" t="s">
        <v>20</v>
      </c>
      <c r="D2170" s="174">
        <v>9043</v>
      </c>
      <c r="E2170" s="177">
        <v>90043</v>
      </c>
      <c r="F2170" s="1" t="s">
        <v>194</v>
      </c>
      <c r="G2170" s="1" t="s">
        <v>192</v>
      </c>
      <c r="H2170" s="17">
        <v>12150996</v>
      </c>
      <c r="I2170" s="12">
        <v>14</v>
      </c>
      <c r="J2170" s="1" t="s">
        <v>10</v>
      </c>
      <c r="K2170" s="1" t="s">
        <v>8</v>
      </c>
      <c r="L2170" s="4">
        <v>4</v>
      </c>
      <c r="N2170" s="186">
        <v>0</v>
      </c>
      <c r="P2170" s="14">
        <v>10.979699999999999</v>
      </c>
      <c r="R2170" s="14">
        <v>7.8692000000000002</v>
      </c>
      <c r="T2170" s="14">
        <v>1.4538</v>
      </c>
      <c r="V2170" s="17">
        <v>0</v>
      </c>
      <c r="X2170" s="17">
        <v>74151</v>
      </c>
      <c r="Z2170" s="17">
        <v>68623</v>
      </c>
      <c r="AB2170" s="17">
        <v>5528</v>
      </c>
      <c r="AD2170" s="17">
        <v>6723</v>
      </c>
      <c r="AF2170" s="17">
        <v>6250</v>
      </c>
      <c r="AH2170" s="17">
        <v>473</v>
      </c>
      <c r="AJ2170" s="17">
        <v>0</v>
      </c>
      <c r="AL2170" s="17">
        <v>0</v>
      </c>
      <c r="AN2170" s="17">
        <v>0</v>
      </c>
      <c r="AP2170" s="172">
        <v>0</v>
      </c>
      <c r="AR2170" s="17">
        <v>9086</v>
      </c>
      <c r="AT2170" s="17">
        <v>71500</v>
      </c>
      <c r="AV2170" s="185">
        <v>0</v>
      </c>
      <c r="AW2170" s="1" t="s">
        <v>5655</v>
      </c>
      <c r="AX2170" s="1" t="str">
        <f t="shared" si="33"/>
        <v>No</v>
      </c>
    </row>
    <row r="2171" spans="1:50" x14ac:dyDescent="0.2">
      <c r="A2171" s="1" t="s">
        <v>4349</v>
      </c>
      <c r="B2171" s="1" t="s">
        <v>4350</v>
      </c>
      <c r="C2171" s="1" t="s">
        <v>161</v>
      </c>
      <c r="D2171" s="174" t="s">
        <v>4351</v>
      </c>
      <c r="E2171" s="177" t="s">
        <v>4352</v>
      </c>
      <c r="F2171" s="1" t="s">
        <v>194</v>
      </c>
      <c r="G2171" s="1" t="s">
        <v>229</v>
      </c>
      <c r="H2171" s="17">
        <v>0</v>
      </c>
      <c r="I2171" s="12">
        <v>14</v>
      </c>
      <c r="J2171" s="1" t="s">
        <v>10</v>
      </c>
      <c r="K2171" s="1" t="s">
        <v>8</v>
      </c>
      <c r="L2171" s="4">
        <v>6</v>
      </c>
      <c r="N2171" s="186">
        <v>0</v>
      </c>
      <c r="P2171" s="14">
        <v>35.393300000000004</v>
      </c>
      <c r="R2171" s="14">
        <v>0</v>
      </c>
      <c r="T2171" s="14">
        <v>2.4811999999999999</v>
      </c>
      <c r="V2171" s="17">
        <v>0</v>
      </c>
      <c r="X2171" s="17">
        <v>0</v>
      </c>
      <c r="Z2171" s="17">
        <v>160261</v>
      </c>
      <c r="AB2171" s="17">
        <v>0</v>
      </c>
      <c r="AD2171" s="17">
        <v>0</v>
      </c>
      <c r="AF2171" s="17">
        <v>4528</v>
      </c>
      <c r="AH2171" s="17">
        <v>0</v>
      </c>
      <c r="AJ2171" s="17">
        <v>0</v>
      </c>
      <c r="AL2171" s="17">
        <v>0</v>
      </c>
      <c r="AN2171" s="17">
        <v>0</v>
      </c>
      <c r="AP2171" s="172">
        <v>0</v>
      </c>
      <c r="AR2171" s="17">
        <v>11235</v>
      </c>
      <c r="AT2171" s="17">
        <v>0</v>
      </c>
      <c r="AV2171" s="185">
        <v>0</v>
      </c>
      <c r="AW2171" s="1" t="s">
        <v>5655</v>
      </c>
      <c r="AX2171" s="1" t="str">
        <f t="shared" si="33"/>
        <v>No</v>
      </c>
    </row>
    <row r="2172" spans="1:50" x14ac:dyDescent="0.2">
      <c r="A2172" s="1" t="s">
        <v>2880</v>
      </c>
      <c r="B2172" s="1" t="s">
        <v>2881</v>
      </c>
      <c r="C2172" s="1" t="s">
        <v>77</v>
      </c>
      <c r="D2172" s="174" t="s">
        <v>2882</v>
      </c>
      <c r="E2172" s="177" t="s">
        <v>2883</v>
      </c>
      <c r="F2172" s="1" t="s">
        <v>194</v>
      </c>
      <c r="G2172" s="1" t="s">
        <v>229</v>
      </c>
      <c r="H2172" s="17">
        <v>0</v>
      </c>
      <c r="I2172" s="12">
        <v>14</v>
      </c>
      <c r="J2172" s="1" t="s">
        <v>10</v>
      </c>
      <c r="K2172" s="1" t="s">
        <v>8</v>
      </c>
      <c r="L2172" s="4">
        <v>14</v>
      </c>
      <c r="N2172" s="186">
        <v>0</v>
      </c>
      <c r="P2172" s="14">
        <v>22.282599999999999</v>
      </c>
      <c r="R2172" s="14">
        <v>0</v>
      </c>
      <c r="T2172" s="14">
        <v>1.9463999999999999</v>
      </c>
      <c r="V2172" s="17">
        <v>0</v>
      </c>
      <c r="X2172" s="17">
        <v>0</v>
      </c>
      <c r="Z2172" s="17">
        <v>488590</v>
      </c>
      <c r="AB2172" s="17">
        <v>0</v>
      </c>
      <c r="AD2172" s="17">
        <v>0</v>
      </c>
      <c r="AF2172" s="17">
        <v>21927</v>
      </c>
      <c r="AH2172" s="17">
        <v>0</v>
      </c>
      <c r="AJ2172" s="17">
        <v>0</v>
      </c>
      <c r="AL2172" s="17">
        <v>0</v>
      </c>
      <c r="AN2172" s="17">
        <v>0</v>
      </c>
      <c r="AP2172" s="172">
        <v>0</v>
      </c>
      <c r="AR2172" s="17">
        <v>42679</v>
      </c>
      <c r="AT2172" s="17">
        <v>0</v>
      </c>
      <c r="AV2172" s="185">
        <v>0</v>
      </c>
      <c r="AW2172" s="1" t="s">
        <v>5655</v>
      </c>
      <c r="AX2172" s="1" t="str">
        <f t="shared" si="33"/>
        <v>No</v>
      </c>
    </row>
    <row r="2173" spans="1:50" x14ac:dyDescent="0.2">
      <c r="A2173" s="1" t="s">
        <v>5449</v>
      </c>
      <c r="B2173" s="1" t="s">
        <v>5053</v>
      </c>
      <c r="C2173" s="1" t="s">
        <v>94</v>
      </c>
      <c r="E2173" s="177" t="s">
        <v>5448</v>
      </c>
      <c r="F2173" s="1" t="s">
        <v>194</v>
      </c>
      <c r="G2173" s="1" t="s">
        <v>229</v>
      </c>
      <c r="H2173" s="17">
        <v>0</v>
      </c>
      <c r="I2173" s="12">
        <v>14</v>
      </c>
      <c r="J2173" s="1" t="s">
        <v>11</v>
      </c>
      <c r="K2173" s="1" t="s">
        <v>8</v>
      </c>
      <c r="L2173" s="4">
        <v>7</v>
      </c>
      <c r="N2173" s="186">
        <v>0</v>
      </c>
      <c r="P2173" s="14">
        <v>26.5669</v>
      </c>
      <c r="R2173" s="14">
        <v>0</v>
      </c>
      <c r="T2173" s="14">
        <v>3.4319000000000002</v>
      </c>
      <c r="V2173" s="17">
        <v>0</v>
      </c>
      <c r="X2173" s="17">
        <v>0</v>
      </c>
      <c r="Z2173" s="17">
        <v>375550</v>
      </c>
      <c r="AB2173" s="17">
        <v>0</v>
      </c>
      <c r="AD2173" s="17">
        <v>0</v>
      </c>
      <c r="AF2173" s="17">
        <v>14136</v>
      </c>
      <c r="AH2173" s="17">
        <v>0</v>
      </c>
      <c r="AJ2173" s="17">
        <v>0</v>
      </c>
      <c r="AL2173" s="17">
        <v>0</v>
      </c>
      <c r="AN2173" s="17">
        <v>0</v>
      </c>
      <c r="AP2173" s="172">
        <v>0</v>
      </c>
      <c r="AR2173" s="17">
        <v>48514</v>
      </c>
      <c r="AT2173" s="17">
        <v>0</v>
      </c>
      <c r="AV2173" s="185">
        <v>0</v>
      </c>
      <c r="AW2173" s="1" t="s">
        <v>5655</v>
      </c>
      <c r="AX2173" s="1" t="str">
        <f t="shared" si="33"/>
        <v>No</v>
      </c>
    </row>
    <row r="2174" spans="1:50" x14ac:dyDescent="0.2">
      <c r="A2174" s="1" t="s">
        <v>1520</v>
      </c>
      <c r="B2174" s="1" t="s">
        <v>1521</v>
      </c>
      <c r="C2174" s="1" t="s">
        <v>73</v>
      </c>
      <c r="D2174" s="174" t="s">
        <v>1522</v>
      </c>
      <c r="E2174" s="177" t="s">
        <v>1523</v>
      </c>
      <c r="F2174" s="1" t="s">
        <v>194</v>
      </c>
      <c r="G2174" s="1" t="s">
        <v>229</v>
      </c>
      <c r="H2174" s="17">
        <v>0</v>
      </c>
      <c r="I2174" s="12">
        <v>14</v>
      </c>
      <c r="J2174" s="1" t="s">
        <v>10</v>
      </c>
      <c r="K2174" s="1" t="s">
        <v>12</v>
      </c>
      <c r="L2174" s="4">
        <v>2</v>
      </c>
      <c r="N2174" s="186">
        <v>0</v>
      </c>
      <c r="P2174" s="14">
        <v>20.0183</v>
      </c>
      <c r="R2174" s="14">
        <v>0</v>
      </c>
      <c r="T2174" s="14">
        <v>2.778</v>
      </c>
      <c r="V2174" s="17">
        <v>0</v>
      </c>
      <c r="X2174" s="17">
        <v>0</v>
      </c>
      <c r="Z2174" s="17">
        <v>9829</v>
      </c>
      <c r="AB2174" s="17">
        <v>0</v>
      </c>
      <c r="AD2174" s="17">
        <v>0</v>
      </c>
      <c r="AF2174" s="17">
        <v>491</v>
      </c>
      <c r="AH2174" s="17">
        <v>0</v>
      </c>
      <c r="AJ2174" s="17">
        <v>0</v>
      </c>
      <c r="AL2174" s="17">
        <v>0</v>
      </c>
      <c r="AN2174" s="17">
        <v>0</v>
      </c>
      <c r="AP2174" s="172">
        <v>0</v>
      </c>
      <c r="AR2174" s="17">
        <v>1364</v>
      </c>
      <c r="AT2174" s="17">
        <v>0</v>
      </c>
      <c r="AV2174" s="185">
        <v>0</v>
      </c>
      <c r="AW2174" s="1" t="s">
        <v>5655</v>
      </c>
      <c r="AX2174" s="1" t="str">
        <f t="shared" si="33"/>
        <v>No</v>
      </c>
    </row>
    <row r="2175" spans="1:50" x14ac:dyDescent="0.2">
      <c r="A2175" s="1" t="s">
        <v>6257</v>
      </c>
      <c r="B2175" s="1" t="s">
        <v>6258</v>
      </c>
      <c r="C2175" s="1" t="s">
        <v>20</v>
      </c>
      <c r="E2175" s="177">
        <v>90301</v>
      </c>
      <c r="F2175" s="1" t="s">
        <v>194</v>
      </c>
      <c r="G2175" s="1" t="s">
        <v>5273</v>
      </c>
      <c r="H2175" s="17">
        <v>12150996</v>
      </c>
      <c r="I2175" s="12">
        <v>14</v>
      </c>
      <c r="J2175" s="1" t="s">
        <v>10</v>
      </c>
      <c r="K2175" s="1" t="s">
        <v>8</v>
      </c>
      <c r="L2175" s="4">
        <v>14</v>
      </c>
      <c r="N2175" s="186">
        <v>0</v>
      </c>
      <c r="P2175" s="14">
        <v>7.9013999999999998</v>
      </c>
      <c r="R2175" s="14">
        <v>0</v>
      </c>
      <c r="T2175" s="14">
        <v>1.5142</v>
      </c>
      <c r="V2175" s="17">
        <v>0</v>
      </c>
      <c r="X2175" s="17">
        <v>0</v>
      </c>
      <c r="Z2175" s="17">
        <v>81479</v>
      </c>
      <c r="AB2175" s="17">
        <v>0</v>
      </c>
      <c r="AD2175" s="17">
        <v>0</v>
      </c>
      <c r="AF2175" s="17">
        <v>10312</v>
      </c>
      <c r="AH2175" s="17">
        <v>0</v>
      </c>
      <c r="AJ2175" s="17">
        <v>0</v>
      </c>
      <c r="AL2175" s="17">
        <v>0</v>
      </c>
      <c r="AN2175" s="17">
        <v>0</v>
      </c>
      <c r="AP2175" s="172">
        <v>0</v>
      </c>
      <c r="AR2175" s="17">
        <v>15614</v>
      </c>
      <c r="AT2175" s="17">
        <v>0</v>
      </c>
      <c r="AV2175" s="185">
        <v>0</v>
      </c>
      <c r="AW2175" s="1" t="s">
        <v>5655</v>
      </c>
      <c r="AX2175" s="1" t="str">
        <f t="shared" si="33"/>
        <v>No</v>
      </c>
    </row>
    <row r="2176" spans="1:50" x14ac:dyDescent="0.2">
      <c r="A2176" s="1" t="s">
        <v>6273</v>
      </c>
      <c r="B2176" s="1" t="s">
        <v>1067</v>
      </c>
      <c r="C2176" s="1" t="s">
        <v>94</v>
      </c>
      <c r="D2176" s="174">
        <v>51</v>
      </c>
      <c r="E2176" s="177">
        <v>51</v>
      </c>
      <c r="F2176" s="1" t="s">
        <v>194</v>
      </c>
      <c r="G2176" s="1" t="s">
        <v>5273</v>
      </c>
      <c r="H2176" s="17">
        <v>51924</v>
      </c>
      <c r="I2176" s="12">
        <v>13</v>
      </c>
      <c r="J2176" s="1" t="s">
        <v>13</v>
      </c>
      <c r="K2176" s="1" t="s">
        <v>8</v>
      </c>
      <c r="L2176" s="4">
        <v>8</v>
      </c>
      <c r="N2176" s="186">
        <v>0</v>
      </c>
      <c r="P2176" s="14">
        <v>37.430500000000002</v>
      </c>
      <c r="R2176" s="14">
        <v>0</v>
      </c>
      <c r="T2176" s="14">
        <v>7.8068999999999997</v>
      </c>
      <c r="V2176" s="17">
        <v>0</v>
      </c>
      <c r="X2176" s="17">
        <v>0</v>
      </c>
      <c r="Z2176" s="17">
        <v>103907</v>
      </c>
      <c r="AB2176" s="17">
        <v>0</v>
      </c>
      <c r="AD2176" s="17">
        <v>0</v>
      </c>
      <c r="AF2176" s="17">
        <v>2776</v>
      </c>
      <c r="AH2176" s="17">
        <v>0</v>
      </c>
      <c r="AJ2176" s="17">
        <v>0</v>
      </c>
      <c r="AL2176" s="17">
        <v>0</v>
      </c>
      <c r="AN2176" s="17">
        <v>0</v>
      </c>
      <c r="AP2176" s="172">
        <v>0</v>
      </c>
      <c r="AR2176" s="17">
        <v>21672</v>
      </c>
      <c r="AT2176" s="17">
        <v>0</v>
      </c>
      <c r="AV2176" s="185">
        <v>0</v>
      </c>
      <c r="AW2176" s="1" t="s">
        <v>5655</v>
      </c>
      <c r="AX2176" s="1" t="str">
        <f t="shared" si="33"/>
        <v>No</v>
      </c>
    </row>
    <row r="2177" spans="1:50" x14ac:dyDescent="0.2">
      <c r="A2177" s="1" t="s">
        <v>6271</v>
      </c>
      <c r="B2177" s="1" t="s">
        <v>394</v>
      </c>
      <c r="C2177" s="1" t="s">
        <v>88</v>
      </c>
      <c r="D2177" s="174">
        <v>4080</v>
      </c>
      <c r="E2177" s="177">
        <v>40080</v>
      </c>
      <c r="F2177" s="1" t="s">
        <v>194</v>
      </c>
      <c r="G2177" s="1" t="s">
        <v>5273</v>
      </c>
      <c r="H2177" s="17">
        <v>106571</v>
      </c>
      <c r="I2177" s="12">
        <v>13</v>
      </c>
      <c r="J2177" s="1" t="s">
        <v>10</v>
      </c>
      <c r="K2177" s="1" t="s">
        <v>8</v>
      </c>
      <c r="L2177" s="4">
        <v>6</v>
      </c>
      <c r="N2177" s="186">
        <v>0</v>
      </c>
      <c r="P2177" s="14">
        <v>11.2149</v>
      </c>
      <c r="R2177" s="14">
        <v>0</v>
      </c>
      <c r="T2177" s="14">
        <v>1.8604000000000001</v>
      </c>
      <c r="V2177" s="17">
        <v>0</v>
      </c>
      <c r="X2177" s="17">
        <v>0</v>
      </c>
      <c r="Z2177" s="17">
        <v>114235</v>
      </c>
      <c r="AB2177" s="17">
        <v>0</v>
      </c>
      <c r="AD2177" s="17">
        <v>0</v>
      </c>
      <c r="AF2177" s="17">
        <v>10186</v>
      </c>
      <c r="AH2177" s="17">
        <v>0</v>
      </c>
      <c r="AJ2177" s="17">
        <v>0</v>
      </c>
      <c r="AL2177" s="17">
        <v>0</v>
      </c>
      <c r="AN2177" s="17">
        <v>0</v>
      </c>
      <c r="AP2177" s="172">
        <v>0</v>
      </c>
      <c r="AR2177" s="17">
        <v>18950</v>
      </c>
      <c r="AT2177" s="17">
        <v>0</v>
      </c>
      <c r="AV2177" s="185">
        <v>0</v>
      </c>
      <c r="AW2177" s="1" t="s">
        <v>5655</v>
      </c>
      <c r="AX2177" s="1" t="str">
        <f t="shared" si="33"/>
        <v>No</v>
      </c>
    </row>
    <row r="2178" spans="1:50" x14ac:dyDescent="0.2">
      <c r="A2178" s="1" t="s">
        <v>917</v>
      </c>
      <c r="B2178" s="1" t="s">
        <v>918</v>
      </c>
      <c r="C2178" s="1" t="s">
        <v>20</v>
      </c>
      <c r="D2178" s="174">
        <v>9197</v>
      </c>
      <c r="E2178" s="177">
        <v>90197</v>
      </c>
      <c r="F2178" s="1" t="s">
        <v>194</v>
      </c>
      <c r="G2178" s="1" t="s">
        <v>5273</v>
      </c>
      <c r="H2178" s="17">
        <v>87569</v>
      </c>
      <c r="I2178" s="12">
        <v>13</v>
      </c>
      <c r="J2178" s="1" t="s">
        <v>11</v>
      </c>
      <c r="K2178" s="1" t="s">
        <v>12</v>
      </c>
      <c r="L2178" s="4">
        <v>9</v>
      </c>
      <c r="N2178" s="186">
        <v>0</v>
      </c>
      <c r="P2178" s="14">
        <v>12.4749</v>
      </c>
      <c r="R2178" s="14">
        <v>0</v>
      </c>
      <c r="T2178" s="14">
        <v>5.4310999999999998</v>
      </c>
      <c r="V2178" s="17">
        <v>0</v>
      </c>
      <c r="X2178" s="17">
        <v>0</v>
      </c>
      <c r="Z2178" s="17">
        <v>341126</v>
      </c>
      <c r="AB2178" s="17">
        <v>0</v>
      </c>
      <c r="AD2178" s="17">
        <v>0</v>
      </c>
      <c r="AF2178" s="17">
        <v>27345</v>
      </c>
      <c r="AH2178" s="17">
        <v>0</v>
      </c>
      <c r="AJ2178" s="17">
        <v>0</v>
      </c>
      <c r="AL2178" s="17">
        <v>0</v>
      </c>
      <c r="AN2178" s="17">
        <v>0</v>
      </c>
      <c r="AP2178" s="172">
        <v>0</v>
      </c>
      <c r="AR2178" s="17">
        <v>148514</v>
      </c>
      <c r="AT2178" s="17">
        <v>0</v>
      </c>
      <c r="AV2178" s="185">
        <v>0</v>
      </c>
      <c r="AW2178" s="1" t="s">
        <v>5655</v>
      </c>
      <c r="AX2178" s="1" t="str">
        <f t="shared" ref="AX2178:AX2241" si="34">IF(AW2178&amp;AU2178&amp;AS2178&amp;AQ2178&amp;AO2178&amp;AM2178&amp;AK2178&amp;AI2178&amp;AG2178&amp;AE2178&amp;AC2178&amp;AA2178&amp;Y2178&amp;W2178&amp;U2178&amp;S2178&amp;Q2178&amp;O2178&amp;M2178&lt;&gt;"","Yes","No")</f>
        <v>No</v>
      </c>
    </row>
    <row r="2179" spans="1:50" x14ac:dyDescent="0.2">
      <c r="A2179" s="1" t="s">
        <v>6274</v>
      </c>
      <c r="B2179" s="1" t="s">
        <v>370</v>
      </c>
      <c r="C2179" s="1" t="s">
        <v>77</v>
      </c>
      <c r="D2179" s="174">
        <v>5020</v>
      </c>
      <c r="E2179" s="177">
        <v>50020</v>
      </c>
      <c r="F2179" s="1" t="s">
        <v>194</v>
      </c>
      <c r="G2179" s="1" t="s">
        <v>5273</v>
      </c>
      <c r="H2179" s="17">
        <v>85256</v>
      </c>
      <c r="I2179" s="12">
        <v>13</v>
      </c>
      <c r="J2179" s="1" t="s">
        <v>11</v>
      </c>
      <c r="K2179" s="1" t="s">
        <v>12</v>
      </c>
      <c r="L2179" s="4">
        <v>9</v>
      </c>
      <c r="N2179" s="186">
        <v>0</v>
      </c>
      <c r="P2179" s="14">
        <v>13.073</v>
      </c>
      <c r="R2179" s="14">
        <v>0</v>
      </c>
      <c r="T2179" s="14">
        <v>10.168900000000001</v>
      </c>
      <c r="V2179" s="17">
        <v>0</v>
      </c>
      <c r="X2179" s="17">
        <v>0</v>
      </c>
      <c r="Z2179" s="17">
        <v>225666</v>
      </c>
      <c r="AB2179" s="17">
        <v>0</v>
      </c>
      <c r="AD2179" s="17">
        <v>0</v>
      </c>
      <c r="AF2179" s="17">
        <v>17262</v>
      </c>
      <c r="AH2179" s="17">
        <v>0</v>
      </c>
      <c r="AJ2179" s="17">
        <v>0</v>
      </c>
      <c r="AL2179" s="17">
        <v>0</v>
      </c>
      <c r="AN2179" s="17">
        <v>0</v>
      </c>
      <c r="AP2179" s="172">
        <v>0</v>
      </c>
      <c r="AR2179" s="17">
        <v>175536</v>
      </c>
      <c r="AT2179" s="17">
        <v>0</v>
      </c>
      <c r="AV2179" s="185">
        <v>0</v>
      </c>
      <c r="AW2179" s="1" t="s">
        <v>5655</v>
      </c>
      <c r="AX2179" s="1" t="str">
        <f t="shared" si="34"/>
        <v>No</v>
      </c>
    </row>
    <row r="2180" spans="1:50" x14ac:dyDescent="0.2">
      <c r="A2180" s="1" t="s">
        <v>162</v>
      </c>
      <c r="B2180" s="1" t="s">
        <v>378</v>
      </c>
      <c r="C2180" s="1" t="s">
        <v>161</v>
      </c>
      <c r="D2180" s="174">
        <v>8013</v>
      </c>
      <c r="E2180" s="177">
        <v>80013</v>
      </c>
      <c r="F2180" s="1" t="s">
        <v>194</v>
      </c>
      <c r="G2180" s="1" t="s">
        <v>5273</v>
      </c>
      <c r="H2180" s="17">
        <v>64548</v>
      </c>
      <c r="I2180" s="12">
        <v>13</v>
      </c>
      <c r="J2180" s="1" t="s">
        <v>11</v>
      </c>
      <c r="K2180" s="1" t="s">
        <v>12</v>
      </c>
      <c r="L2180" s="4">
        <v>6</v>
      </c>
      <c r="N2180" s="186">
        <v>0</v>
      </c>
      <c r="P2180" s="14">
        <v>12.0129</v>
      </c>
      <c r="R2180" s="14">
        <v>0</v>
      </c>
      <c r="T2180" s="14">
        <v>8.2027999999999999</v>
      </c>
      <c r="V2180" s="17">
        <v>0</v>
      </c>
      <c r="X2180" s="17">
        <v>0</v>
      </c>
      <c r="Z2180" s="17">
        <v>234024</v>
      </c>
      <c r="AB2180" s="17">
        <v>0</v>
      </c>
      <c r="AD2180" s="17">
        <v>0</v>
      </c>
      <c r="AF2180" s="17">
        <v>19481</v>
      </c>
      <c r="AH2180" s="17">
        <v>0</v>
      </c>
      <c r="AJ2180" s="17">
        <v>0</v>
      </c>
      <c r="AL2180" s="17">
        <v>0</v>
      </c>
      <c r="AN2180" s="17">
        <v>0</v>
      </c>
      <c r="AP2180" s="172">
        <v>0</v>
      </c>
      <c r="AR2180" s="17">
        <v>159799</v>
      </c>
      <c r="AT2180" s="17">
        <v>0</v>
      </c>
      <c r="AV2180" s="185">
        <v>0</v>
      </c>
      <c r="AW2180" s="1" t="s">
        <v>5655</v>
      </c>
      <c r="AX2180" s="1" t="str">
        <f t="shared" si="34"/>
        <v>No</v>
      </c>
    </row>
    <row r="2181" spans="1:50" x14ac:dyDescent="0.2">
      <c r="A2181" s="1" t="s">
        <v>5705</v>
      </c>
      <c r="B2181" s="1" t="s">
        <v>5706</v>
      </c>
      <c r="C2181" s="1" t="s">
        <v>20</v>
      </c>
      <c r="E2181" s="177">
        <v>90266</v>
      </c>
      <c r="F2181" s="1" t="s">
        <v>194</v>
      </c>
      <c r="G2181" s="1" t="s">
        <v>5273</v>
      </c>
      <c r="H2181" s="17">
        <v>12150996</v>
      </c>
      <c r="I2181" s="12">
        <v>13</v>
      </c>
      <c r="J2181" s="1" t="s">
        <v>10</v>
      </c>
      <c r="K2181" s="1" t="s">
        <v>12</v>
      </c>
      <c r="L2181" s="4">
        <v>10</v>
      </c>
      <c r="N2181" s="186">
        <v>0</v>
      </c>
      <c r="P2181" s="14">
        <v>10.2188</v>
      </c>
      <c r="R2181" s="14">
        <v>0</v>
      </c>
      <c r="T2181" s="14">
        <v>2.2698</v>
      </c>
      <c r="V2181" s="17">
        <v>0</v>
      </c>
      <c r="X2181" s="17">
        <v>0</v>
      </c>
      <c r="Z2181" s="17">
        <v>117169</v>
      </c>
      <c r="AB2181" s="17">
        <v>0</v>
      </c>
      <c r="AD2181" s="17">
        <v>0</v>
      </c>
      <c r="AF2181" s="17">
        <v>11466</v>
      </c>
      <c r="AH2181" s="17">
        <v>0</v>
      </c>
      <c r="AJ2181" s="17">
        <v>0</v>
      </c>
      <c r="AL2181" s="17">
        <v>0</v>
      </c>
      <c r="AN2181" s="17">
        <v>0</v>
      </c>
      <c r="AP2181" s="172">
        <v>0</v>
      </c>
      <c r="AR2181" s="17">
        <v>26026</v>
      </c>
      <c r="AT2181" s="17">
        <v>0</v>
      </c>
      <c r="AV2181" s="185">
        <v>0</v>
      </c>
      <c r="AW2181" s="1" t="s">
        <v>5655</v>
      </c>
      <c r="AX2181" s="1" t="str">
        <f t="shared" si="34"/>
        <v>No</v>
      </c>
    </row>
    <row r="2182" spans="1:50" x14ac:dyDescent="0.2">
      <c r="A2182" s="1" t="s">
        <v>6266</v>
      </c>
      <c r="B2182" s="1" t="s">
        <v>268</v>
      </c>
      <c r="C2182" s="1" t="s">
        <v>20</v>
      </c>
      <c r="E2182" s="177">
        <v>90265</v>
      </c>
      <c r="F2182" s="1" t="s">
        <v>194</v>
      </c>
      <c r="G2182" s="1" t="s">
        <v>5273</v>
      </c>
      <c r="H2182" s="17">
        <v>12150996</v>
      </c>
      <c r="I2182" s="12">
        <v>13</v>
      </c>
      <c r="J2182" s="1" t="s">
        <v>10</v>
      </c>
      <c r="K2182" s="1" t="s">
        <v>12</v>
      </c>
      <c r="L2182" s="4">
        <v>5</v>
      </c>
      <c r="N2182" s="186">
        <v>0</v>
      </c>
      <c r="P2182" s="14">
        <v>8.9460999999999995</v>
      </c>
      <c r="R2182" s="14">
        <v>0</v>
      </c>
      <c r="T2182" s="14">
        <v>2.3860999999999999</v>
      </c>
      <c r="V2182" s="17">
        <v>0</v>
      </c>
      <c r="X2182" s="17">
        <v>0</v>
      </c>
      <c r="Z2182" s="17">
        <v>72803</v>
      </c>
      <c r="AB2182" s="17">
        <v>0</v>
      </c>
      <c r="AD2182" s="17">
        <v>0</v>
      </c>
      <c r="AF2182" s="17">
        <v>8138</v>
      </c>
      <c r="AH2182" s="17">
        <v>0</v>
      </c>
      <c r="AJ2182" s="17">
        <v>0</v>
      </c>
      <c r="AL2182" s="17">
        <v>0</v>
      </c>
      <c r="AN2182" s="17">
        <v>0</v>
      </c>
      <c r="AP2182" s="172">
        <v>0</v>
      </c>
      <c r="AR2182" s="17">
        <v>19418</v>
      </c>
      <c r="AT2182" s="17">
        <v>0</v>
      </c>
      <c r="AV2182" s="185">
        <v>0</v>
      </c>
      <c r="AW2182" s="1" t="s">
        <v>5655</v>
      </c>
      <c r="AX2182" s="1" t="str">
        <f t="shared" si="34"/>
        <v>No</v>
      </c>
    </row>
    <row r="2183" spans="1:50" x14ac:dyDescent="0.2">
      <c r="A2183" s="1" t="s">
        <v>1068</v>
      </c>
      <c r="B2183" s="1" t="s">
        <v>730</v>
      </c>
      <c r="C2183" s="1" t="s">
        <v>20</v>
      </c>
      <c r="D2183" s="174" t="s">
        <v>1069</v>
      </c>
      <c r="E2183" s="177" t="s">
        <v>1070</v>
      </c>
      <c r="F2183" s="1" t="s">
        <v>194</v>
      </c>
      <c r="G2183" s="1" t="s">
        <v>229</v>
      </c>
      <c r="H2183" s="17">
        <v>0</v>
      </c>
      <c r="I2183" s="12">
        <v>13</v>
      </c>
      <c r="J2183" s="1" t="s">
        <v>10</v>
      </c>
      <c r="K2183" s="1" t="s">
        <v>12</v>
      </c>
      <c r="L2183" s="4">
        <v>8</v>
      </c>
      <c r="N2183" s="186">
        <v>0</v>
      </c>
      <c r="P2183" s="14">
        <v>12.0245</v>
      </c>
      <c r="R2183" s="14">
        <v>0</v>
      </c>
      <c r="T2183" s="14">
        <v>4.1912000000000003</v>
      </c>
      <c r="V2183" s="17">
        <v>0</v>
      </c>
      <c r="X2183" s="17">
        <v>0</v>
      </c>
      <c r="Z2183" s="17">
        <v>116409</v>
      </c>
      <c r="AB2183" s="17">
        <v>0</v>
      </c>
      <c r="AD2183" s="17">
        <v>0</v>
      </c>
      <c r="AF2183" s="17">
        <v>9681</v>
      </c>
      <c r="AH2183" s="17">
        <v>0</v>
      </c>
      <c r="AJ2183" s="17">
        <v>0</v>
      </c>
      <c r="AL2183" s="17">
        <v>0</v>
      </c>
      <c r="AN2183" s="17">
        <v>0</v>
      </c>
      <c r="AP2183" s="172">
        <v>0</v>
      </c>
      <c r="AR2183" s="17">
        <v>40575</v>
      </c>
      <c r="AT2183" s="17">
        <v>0</v>
      </c>
      <c r="AV2183" s="185">
        <v>0</v>
      </c>
      <c r="AW2183" s="1" t="s">
        <v>5655</v>
      </c>
      <c r="AX2183" s="1" t="str">
        <f t="shared" si="34"/>
        <v>No</v>
      </c>
    </row>
    <row r="2184" spans="1:50" x14ac:dyDescent="0.2">
      <c r="A2184" s="1" t="s">
        <v>1592</v>
      </c>
      <c r="B2184" s="1" t="s">
        <v>1593</v>
      </c>
      <c r="C2184" s="1" t="s">
        <v>73</v>
      </c>
      <c r="D2184" s="174" t="s">
        <v>1594</v>
      </c>
      <c r="E2184" s="177" t="s">
        <v>1595</v>
      </c>
      <c r="F2184" s="1" t="s">
        <v>194</v>
      </c>
      <c r="G2184" s="1" t="s">
        <v>229</v>
      </c>
      <c r="H2184" s="17">
        <v>0</v>
      </c>
      <c r="I2184" s="12">
        <v>13</v>
      </c>
      <c r="J2184" s="1" t="s">
        <v>11</v>
      </c>
      <c r="K2184" s="1" t="s">
        <v>8</v>
      </c>
      <c r="L2184" s="4">
        <v>11</v>
      </c>
      <c r="N2184" s="186">
        <v>0</v>
      </c>
      <c r="P2184" s="14">
        <v>13.9833</v>
      </c>
      <c r="R2184" s="14">
        <v>0</v>
      </c>
      <c r="T2184" s="14">
        <v>22.990400000000001</v>
      </c>
      <c r="V2184" s="17">
        <v>0</v>
      </c>
      <c r="X2184" s="17">
        <v>0</v>
      </c>
      <c r="Z2184" s="17">
        <v>403615</v>
      </c>
      <c r="AB2184" s="17">
        <v>0</v>
      </c>
      <c r="AD2184" s="17">
        <v>0</v>
      </c>
      <c r="AF2184" s="17">
        <v>28864</v>
      </c>
      <c r="AH2184" s="17">
        <v>0</v>
      </c>
      <c r="AJ2184" s="17">
        <v>0</v>
      </c>
      <c r="AL2184" s="17">
        <v>0</v>
      </c>
      <c r="AN2184" s="17">
        <v>0</v>
      </c>
      <c r="AP2184" s="172">
        <v>0</v>
      </c>
      <c r="AR2184" s="17">
        <v>663595</v>
      </c>
      <c r="AT2184" s="17">
        <v>0</v>
      </c>
      <c r="AV2184" s="185">
        <v>0</v>
      </c>
      <c r="AW2184" s="1" t="s">
        <v>5655</v>
      </c>
      <c r="AX2184" s="1" t="str">
        <f t="shared" si="34"/>
        <v>No</v>
      </c>
    </row>
    <row r="2185" spans="1:50" x14ac:dyDescent="0.2">
      <c r="A2185" s="1" t="s">
        <v>3567</v>
      </c>
      <c r="B2185" s="1" t="s">
        <v>3568</v>
      </c>
      <c r="C2185" s="1" t="s">
        <v>51</v>
      </c>
      <c r="D2185" s="174" t="s">
        <v>3569</v>
      </c>
      <c r="E2185" s="177">
        <v>60196</v>
      </c>
      <c r="F2185" s="1" t="s">
        <v>1252</v>
      </c>
      <c r="G2185" s="1" t="s">
        <v>5273</v>
      </c>
      <c r="H2185" s="17">
        <v>67629</v>
      </c>
      <c r="I2185" s="12">
        <v>13</v>
      </c>
      <c r="J2185" s="1" t="s">
        <v>10</v>
      </c>
      <c r="K2185" s="1" t="s">
        <v>8</v>
      </c>
      <c r="L2185" s="4">
        <v>13</v>
      </c>
      <c r="N2185" s="186">
        <v>0</v>
      </c>
      <c r="P2185" s="14">
        <v>19.115300000000001</v>
      </c>
      <c r="R2185" s="14">
        <v>0</v>
      </c>
      <c r="T2185" s="14">
        <v>2.4914000000000001</v>
      </c>
      <c r="V2185" s="17">
        <v>0</v>
      </c>
      <c r="X2185" s="17">
        <v>0</v>
      </c>
      <c r="Z2185" s="17">
        <v>262204</v>
      </c>
      <c r="AB2185" s="17">
        <v>0</v>
      </c>
      <c r="AD2185" s="17">
        <v>0</v>
      </c>
      <c r="AF2185" s="17">
        <v>13717</v>
      </c>
      <c r="AH2185" s="17">
        <v>0</v>
      </c>
      <c r="AJ2185" s="17">
        <v>0</v>
      </c>
      <c r="AL2185" s="17">
        <v>0</v>
      </c>
      <c r="AN2185" s="17">
        <v>0</v>
      </c>
      <c r="AP2185" s="172">
        <v>0</v>
      </c>
      <c r="AR2185" s="17">
        <v>34174</v>
      </c>
      <c r="AT2185" s="17">
        <v>0</v>
      </c>
      <c r="AV2185" s="185">
        <v>0</v>
      </c>
      <c r="AW2185" s="1" t="s">
        <v>5655</v>
      </c>
      <c r="AX2185" s="1" t="str">
        <f t="shared" si="34"/>
        <v>No</v>
      </c>
    </row>
    <row r="2186" spans="1:50" x14ac:dyDescent="0.2">
      <c r="A2186" s="1" t="s">
        <v>6269</v>
      </c>
      <c r="B2186" s="1" t="s">
        <v>488</v>
      </c>
      <c r="C2186" s="1" t="s">
        <v>7</v>
      </c>
      <c r="D2186" s="174" t="s">
        <v>3712</v>
      </c>
      <c r="E2186" s="177" t="s">
        <v>3713</v>
      </c>
      <c r="F2186" s="1" t="s">
        <v>1252</v>
      </c>
      <c r="G2186" s="1" t="s">
        <v>229</v>
      </c>
      <c r="H2186" s="17">
        <v>0</v>
      </c>
      <c r="I2186" s="12">
        <v>13</v>
      </c>
      <c r="J2186" s="1" t="s">
        <v>10</v>
      </c>
      <c r="K2186" s="1" t="s">
        <v>8</v>
      </c>
      <c r="L2186" s="4">
        <v>13</v>
      </c>
      <c r="N2186" s="186">
        <v>0</v>
      </c>
      <c r="P2186" s="14">
        <v>24.9221</v>
      </c>
      <c r="R2186" s="14">
        <v>0</v>
      </c>
      <c r="T2186" s="14">
        <v>0.70209999999999995</v>
      </c>
      <c r="V2186" s="17">
        <v>0</v>
      </c>
      <c r="X2186" s="17">
        <v>0</v>
      </c>
      <c r="Z2186" s="17">
        <v>125333</v>
      </c>
      <c r="AB2186" s="17">
        <v>0</v>
      </c>
      <c r="AD2186" s="17">
        <v>0</v>
      </c>
      <c r="AF2186" s="17">
        <v>5029</v>
      </c>
      <c r="AH2186" s="17">
        <v>0</v>
      </c>
      <c r="AJ2186" s="17">
        <v>0</v>
      </c>
      <c r="AL2186" s="17">
        <v>0</v>
      </c>
      <c r="AN2186" s="17">
        <v>0</v>
      </c>
      <c r="AP2186" s="172">
        <v>0</v>
      </c>
      <c r="AR2186" s="17">
        <v>3531</v>
      </c>
      <c r="AT2186" s="17">
        <v>0</v>
      </c>
      <c r="AV2186" s="185">
        <v>0</v>
      </c>
      <c r="AW2186" s="1" t="s">
        <v>5655</v>
      </c>
      <c r="AX2186" s="1" t="str">
        <f t="shared" si="34"/>
        <v>No</v>
      </c>
    </row>
    <row r="2187" spans="1:50" x14ac:dyDescent="0.2">
      <c r="A2187" s="1" t="s">
        <v>6270</v>
      </c>
      <c r="B2187" s="1" t="s">
        <v>578</v>
      </c>
      <c r="C2187" s="1" t="s">
        <v>77</v>
      </c>
      <c r="D2187" s="174">
        <v>5095</v>
      </c>
      <c r="E2187" s="177">
        <v>50095</v>
      </c>
      <c r="F2187" s="1" t="s">
        <v>194</v>
      </c>
      <c r="G2187" s="1" t="s">
        <v>5273</v>
      </c>
      <c r="H2187" s="17">
        <v>180956</v>
      </c>
      <c r="I2187" s="12">
        <v>13</v>
      </c>
      <c r="J2187" s="1" t="s">
        <v>11</v>
      </c>
      <c r="K2187" s="1" t="s">
        <v>12</v>
      </c>
      <c r="L2187" s="4">
        <v>2</v>
      </c>
      <c r="N2187" s="186">
        <v>0</v>
      </c>
      <c r="P2187" s="14">
        <v>13.176600000000001</v>
      </c>
      <c r="R2187" s="14">
        <v>0</v>
      </c>
      <c r="T2187" s="14">
        <v>4.7333999999999996</v>
      </c>
      <c r="V2187" s="17">
        <v>0</v>
      </c>
      <c r="X2187" s="17">
        <v>0</v>
      </c>
      <c r="Z2187" s="17">
        <v>88731</v>
      </c>
      <c r="AB2187" s="17">
        <v>0</v>
      </c>
      <c r="AD2187" s="17">
        <v>0</v>
      </c>
      <c r="AF2187" s="17">
        <v>6734</v>
      </c>
      <c r="AH2187" s="17">
        <v>0</v>
      </c>
      <c r="AJ2187" s="17">
        <v>0</v>
      </c>
      <c r="AL2187" s="17">
        <v>0</v>
      </c>
      <c r="AN2187" s="17">
        <v>0</v>
      </c>
      <c r="AP2187" s="172">
        <v>0</v>
      </c>
      <c r="AR2187" s="17">
        <v>31875</v>
      </c>
      <c r="AT2187" s="17">
        <v>0</v>
      </c>
      <c r="AV2187" s="185">
        <v>0</v>
      </c>
      <c r="AW2187" s="1" t="s">
        <v>5655</v>
      </c>
      <c r="AX2187" s="1" t="str">
        <f t="shared" si="34"/>
        <v>No</v>
      </c>
    </row>
    <row r="2188" spans="1:50" x14ac:dyDescent="0.2">
      <c r="A2188" s="1" t="s">
        <v>3477</v>
      </c>
      <c r="B2188" s="1" t="s">
        <v>3478</v>
      </c>
      <c r="C2188" s="1" t="s">
        <v>7</v>
      </c>
      <c r="D2188" s="174" t="s">
        <v>3479</v>
      </c>
      <c r="E2188" s="177" t="s">
        <v>3480</v>
      </c>
      <c r="F2188" s="1" t="s">
        <v>194</v>
      </c>
      <c r="G2188" s="1" t="s">
        <v>229</v>
      </c>
      <c r="H2188" s="17">
        <v>0</v>
      </c>
      <c r="I2188" s="12">
        <v>13</v>
      </c>
      <c r="J2188" s="1" t="s">
        <v>11</v>
      </c>
      <c r="K2188" s="1" t="s">
        <v>8</v>
      </c>
      <c r="L2188" s="4">
        <v>10</v>
      </c>
      <c r="N2188" s="186">
        <v>0</v>
      </c>
      <c r="P2188" s="14">
        <v>12.7186</v>
      </c>
      <c r="R2188" s="14">
        <v>0</v>
      </c>
      <c r="T2188" s="14">
        <v>12.085699999999999</v>
      </c>
      <c r="V2188" s="17">
        <v>0</v>
      </c>
      <c r="X2188" s="17">
        <v>0</v>
      </c>
      <c r="Z2188" s="17">
        <v>118550</v>
      </c>
      <c r="AB2188" s="17">
        <v>0</v>
      </c>
      <c r="AD2188" s="17">
        <v>0</v>
      </c>
      <c r="AF2188" s="17">
        <v>9321</v>
      </c>
      <c r="AH2188" s="17">
        <v>0</v>
      </c>
      <c r="AJ2188" s="17">
        <v>0</v>
      </c>
      <c r="AL2188" s="17">
        <v>0</v>
      </c>
      <c r="AN2188" s="17">
        <v>0</v>
      </c>
      <c r="AP2188" s="172">
        <v>0</v>
      </c>
      <c r="AR2188" s="17">
        <v>112651</v>
      </c>
      <c r="AT2188" s="17">
        <v>0</v>
      </c>
      <c r="AV2188" s="185">
        <v>0</v>
      </c>
      <c r="AW2188" s="1" t="s">
        <v>5655</v>
      </c>
      <c r="AX2188" s="1" t="str">
        <f t="shared" si="34"/>
        <v>No</v>
      </c>
    </row>
    <row r="2189" spans="1:50" x14ac:dyDescent="0.2">
      <c r="A2189" s="1" t="s">
        <v>4997</v>
      </c>
      <c r="B2189" s="1" t="s">
        <v>4998</v>
      </c>
      <c r="C2189" s="1" t="s">
        <v>80</v>
      </c>
      <c r="D2189" s="174" t="s">
        <v>4999</v>
      </c>
      <c r="E2189" s="177" t="s">
        <v>5000</v>
      </c>
      <c r="F2189" s="1" t="s">
        <v>196</v>
      </c>
      <c r="G2189" s="1" t="s">
        <v>229</v>
      </c>
      <c r="H2189" s="17">
        <v>0</v>
      </c>
      <c r="I2189" s="12">
        <v>13</v>
      </c>
      <c r="J2189" s="1" t="s">
        <v>11</v>
      </c>
      <c r="K2189" s="1" t="s">
        <v>8</v>
      </c>
      <c r="L2189" s="4">
        <v>8</v>
      </c>
      <c r="N2189" s="186">
        <v>0</v>
      </c>
      <c r="P2189" s="14">
        <v>12.060600000000001</v>
      </c>
      <c r="R2189" s="14">
        <v>0</v>
      </c>
      <c r="T2189" s="14">
        <v>11.9468</v>
      </c>
      <c r="V2189" s="17">
        <v>0</v>
      </c>
      <c r="X2189" s="17">
        <v>0</v>
      </c>
      <c r="Z2189" s="17">
        <v>252091</v>
      </c>
      <c r="AB2189" s="17">
        <v>0</v>
      </c>
      <c r="AD2189" s="17">
        <v>0</v>
      </c>
      <c r="AF2189" s="17">
        <v>20902</v>
      </c>
      <c r="AH2189" s="17">
        <v>0</v>
      </c>
      <c r="AJ2189" s="17">
        <v>0</v>
      </c>
      <c r="AL2189" s="17">
        <v>0</v>
      </c>
      <c r="AN2189" s="17">
        <v>0</v>
      </c>
      <c r="AP2189" s="172">
        <v>0</v>
      </c>
      <c r="AR2189" s="17">
        <v>249712</v>
      </c>
      <c r="AT2189" s="17">
        <v>0</v>
      </c>
      <c r="AV2189" s="185">
        <v>0</v>
      </c>
      <c r="AW2189" s="1" t="s">
        <v>5655</v>
      </c>
      <c r="AX2189" s="1" t="str">
        <f t="shared" si="34"/>
        <v>No</v>
      </c>
    </row>
    <row r="2190" spans="1:50" x14ac:dyDescent="0.2">
      <c r="A2190" s="1" t="s">
        <v>6277</v>
      </c>
      <c r="B2190" s="1" t="s">
        <v>457</v>
      </c>
      <c r="C2190" s="1" t="s">
        <v>14</v>
      </c>
      <c r="D2190" s="174">
        <v>4049</v>
      </c>
      <c r="E2190" s="177">
        <v>40049</v>
      </c>
      <c r="F2190" s="1" t="s">
        <v>194</v>
      </c>
      <c r="G2190" s="1" t="s">
        <v>5273</v>
      </c>
      <c r="H2190" s="17">
        <v>64172</v>
      </c>
      <c r="I2190" s="12">
        <v>13</v>
      </c>
      <c r="J2190" s="1" t="s">
        <v>11</v>
      </c>
      <c r="K2190" s="1" t="s">
        <v>8</v>
      </c>
      <c r="L2190" s="4">
        <v>5</v>
      </c>
      <c r="N2190" s="186">
        <v>0</v>
      </c>
      <c r="P2190" s="14">
        <v>12.5</v>
      </c>
      <c r="R2190" s="14">
        <v>0</v>
      </c>
      <c r="T2190" s="14">
        <v>5.5039999999999996</v>
      </c>
      <c r="V2190" s="17">
        <v>0</v>
      </c>
      <c r="X2190" s="17">
        <v>0</v>
      </c>
      <c r="Z2190" s="17">
        <v>164200</v>
      </c>
      <c r="AB2190" s="17">
        <v>0</v>
      </c>
      <c r="AD2190" s="17">
        <v>0</v>
      </c>
      <c r="AF2190" s="17">
        <v>13136</v>
      </c>
      <c r="AH2190" s="17">
        <v>0</v>
      </c>
      <c r="AJ2190" s="17">
        <v>0</v>
      </c>
      <c r="AL2190" s="17">
        <v>0</v>
      </c>
      <c r="AN2190" s="17">
        <v>0</v>
      </c>
      <c r="AP2190" s="172">
        <v>0</v>
      </c>
      <c r="AR2190" s="17">
        <v>72300</v>
      </c>
      <c r="AT2190" s="17">
        <v>0</v>
      </c>
      <c r="AV2190" s="185">
        <v>0</v>
      </c>
      <c r="AW2190" s="1" t="s">
        <v>5655</v>
      </c>
      <c r="AX2190" s="1" t="str">
        <f t="shared" si="34"/>
        <v>No</v>
      </c>
    </row>
    <row r="2191" spans="1:50" x14ac:dyDescent="0.2">
      <c r="A2191" s="1" t="s">
        <v>5703</v>
      </c>
      <c r="B2191" s="1" t="s">
        <v>2475</v>
      </c>
      <c r="C2191" s="1" t="s">
        <v>40</v>
      </c>
      <c r="D2191" s="174" t="s">
        <v>2352</v>
      </c>
      <c r="E2191" s="177" t="s">
        <v>2353</v>
      </c>
      <c r="F2191" s="1" t="s">
        <v>194</v>
      </c>
      <c r="G2191" s="1" t="s">
        <v>229</v>
      </c>
      <c r="H2191" s="17">
        <v>0</v>
      </c>
      <c r="I2191" s="12">
        <v>13</v>
      </c>
      <c r="J2191" s="1" t="s">
        <v>10</v>
      </c>
      <c r="K2191" s="1" t="s">
        <v>8</v>
      </c>
      <c r="L2191" s="4">
        <v>13</v>
      </c>
      <c r="N2191" s="186">
        <v>0</v>
      </c>
      <c r="P2191" s="14">
        <v>23.839600000000001</v>
      </c>
      <c r="R2191" s="14">
        <v>0</v>
      </c>
      <c r="T2191" s="14">
        <v>0.91400000000000003</v>
      </c>
      <c r="V2191" s="17">
        <v>0</v>
      </c>
      <c r="X2191" s="17">
        <v>0</v>
      </c>
      <c r="Z2191" s="17">
        <v>831025</v>
      </c>
      <c r="AB2191" s="17">
        <v>0</v>
      </c>
      <c r="AD2191" s="17">
        <v>0</v>
      </c>
      <c r="AF2191" s="17">
        <v>34859</v>
      </c>
      <c r="AH2191" s="17">
        <v>0</v>
      </c>
      <c r="AJ2191" s="17">
        <v>0</v>
      </c>
      <c r="AL2191" s="17">
        <v>0</v>
      </c>
      <c r="AN2191" s="17">
        <v>0</v>
      </c>
      <c r="AP2191" s="172">
        <v>0</v>
      </c>
      <c r="AR2191" s="17">
        <v>31861</v>
      </c>
      <c r="AT2191" s="17">
        <v>0</v>
      </c>
      <c r="AV2191" s="185">
        <v>0</v>
      </c>
      <c r="AW2191" s="1" t="s">
        <v>5655</v>
      </c>
      <c r="AX2191" s="1" t="str">
        <f t="shared" si="34"/>
        <v>No</v>
      </c>
    </row>
    <row r="2192" spans="1:50" x14ac:dyDescent="0.2">
      <c r="A2192" s="1" t="s">
        <v>6273</v>
      </c>
      <c r="B2192" s="1" t="s">
        <v>1067</v>
      </c>
      <c r="C2192" s="1" t="s">
        <v>94</v>
      </c>
      <c r="D2192" s="174">
        <v>51</v>
      </c>
      <c r="E2192" s="177">
        <v>51</v>
      </c>
      <c r="F2192" s="1" t="s">
        <v>194</v>
      </c>
      <c r="G2192" s="1" t="s">
        <v>5273</v>
      </c>
      <c r="H2192" s="17">
        <v>51924</v>
      </c>
      <c r="I2192" s="12">
        <v>13</v>
      </c>
      <c r="J2192" s="1" t="s">
        <v>11</v>
      </c>
      <c r="K2192" s="1" t="s">
        <v>8</v>
      </c>
      <c r="L2192" s="4">
        <v>3</v>
      </c>
      <c r="N2192" s="186">
        <v>0</v>
      </c>
      <c r="P2192" s="14">
        <v>15.6774</v>
      </c>
      <c r="R2192" s="14">
        <v>0</v>
      </c>
      <c r="T2192" s="14">
        <v>6.6380999999999997</v>
      </c>
      <c r="V2192" s="17">
        <v>0</v>
      </c>
      <c r="X2192" s="17">
        <v>0</v>
      </c>
      <c r="Z2192" s="17">
        <v>162637</v>
      </c>
      <c r="AB2192" s="17">
        <v>0</v>
      </c>
      <c r="AD2192" s="17">
        <v>0</v>
      </c>
      <c r="AF2192" s="17">
        <v>10374</v>
      </c>
      <c r="AH2192" s="17">
        <v>0</v>
      </c>
      <c r="AJ2192" s="17">
        <v>0</v>
      </c>
      <c r="AL2192" s="17">
        <v>0</v>
      </c>
      <c r="AN2192" s="17">
        <v>0</v>
      </c>
      <c r="AP2192" s="172">
        <v>0</v>
      </c>
      <c r="AR2192" s="17">
        <v>68864</v>
      </c>
      <c r="AT2192" s="17">
        <v>0</v>
      </c>
      <c r="AV2192" s="185">
        <v>0</v>
      </c>
      <c r="AW2192" s="1" t="s">
        <v>5655</v>
      </c>
      <c r="AX2192" s="1" t="str">
        <f t="shared" si="34"/>
        <v>No</v>
      </c>
    </row>
    <row r="2193" spans="1:50" x14ac:dyDescent="0.2">
      <c r="A2193" s="1" t="s">
        <v>5713</v>
      </c>
      <c r="B2193" s="1" t="s">
        <v>5714</v>
      </c>
      <c r="C2193" s="1" t="s">
        <v>20</v>
      </c>
      <c r="E2193" s="177">
        <v>90257</v>
      </c>
      <c r="F2193" s="1" t="s">
        <v>194</v>
      </c>
      <c r="G2193" s="1" t="s">
        <v>5273</v>
      </c>
      <c r="H2193" s="17">
        <v>12150996</v>
      </c>
      <c r="I2193" s="12">
        <v>13</v>
      </c>
      <c r="J2193" s="1" t="s">
        <v>11</v>
      </c>
      <c r="K2193" s="1" t="s">
        <v>12</v>
      </c>
      <c r="L2193" s="4">
        <v>11</v>
      </c>
      <c r="N2193" s="186">
        <v>0</v>
      </c>
      <c r="P2193" s="14">
        <v>14.1145</v>
      </c>
      <c r="R2193" s="14">
        <v>0</v>
      </c>
      <c r="T2193" s="14">
        <v>9.5555000000000003</v>
      </c>
      <c r="V2193" s="17">
        <v>0</v>
      </c>
      <c r="X2193" s="17">
        <v>0</v>
      </c>
      <c r="Z2193" s="17">
        <v>145520</v>
      </c>
      <c r="AB2193" s="17">
        <v>0</v>
      </c>
      <c r="AD2193" s="17">
        <v>0</v>
      </c>
      <c r="AF2193" s="17">
        <v>10310</v>
      </c>
      <c r="AH2193" s="17">
        <v>0</v>
      </c>
      <c r="AJ2193" s="17">
        <v>0</v>
      </c>
      <c r="AL2193" s="17">
        <v>0</v>
      </c>
      <c r="AN2193" s="17">
        <v>0</v>
      </c>
      <c r="AP2193" s="172">
        <v>0</v>
      </c>
      <c r="AR2193" s="17">
        <v>98517</v>
      </c>
      <c r="AT2193" s="17">
        <v>0</v>
      </c>
      <c r="AV2193" s="185">
        <v>0</v>
      </c>
      <c r="AW2193" s="1" t="s">
        <v>5655</v>
      </c>
      <c r="AX2193" s="1" t="str">
        <f t="shared" si="34"/>
        <v>No</v>
      </c>
    </row>
    <row r="2194" spans="1:50" x14ac:dyDescent="0.2">
      <c r="A2194" s="1" t="s">
        <v>6268</v>
      </c>
      <c r="B2194" s="1" t="s">
        <v>1242</v>
      </c>
      <c r="C2194" s="1" t="s">
        <v>32</v>
      </c>
      <c r="D2194" s="174">
        <v>1130</v>
      </c>
      <c r="E2194" s="177">
        <v>10130</v>
      </c>
      <c r="F2194" s="1" t="s">
        <v>239</v>
      </c>
      <c r="G2194" s="1" t="s">
        <v>192</v>
      </c>
      <c r="H2194" s="17">
        <v>924859</v>
      </c>
      <c r="I2194" s="12">
        <v>13</v>
      </c>
      <c r="J2194" s="1" t="s">
        <v>11</v>
      </c>
      <c r="K2194" s="1" t="s">
        <v>12</v>
      </c>
      <c r="L2194" s="4">
        <v>13</v>
      </c>
      <c r="N2194" s="186">
        <v>0</v>
      </c>
      <c r="P2194" s="14">
        <v>13.1248</v>
      </c>
      <c r="R2194" s="14">
        <v>5.8958000000000004</v>
      </c>
      <c r="T2194" s="14">
        <v>11.170199999999999</v>
      </c>
      <c r="V2194" s="17">
        <v>809605</v>
      </c>
      <c r="X2194" s="17">
        <v>881038</v>
      </c>
      <c r="Z2194" s="17">
        <v>806163</v>
      </c>
      <c r="AB2194" s="17">
        <v>74875</v>
      </c>
      <c r="AD2194" s="17">
        <v>66254</v>
      </c>
      <c r="AF2194" s="17">
        <v>61423</v>
      </c>
      <c r="AH2194" s="17">
        <v>4831</v>
      </c>
      <c r="AJ2194" s="17">
        <v>0</v>
      </c>
      <c r="AL2194" s="17">
        <v>0</v>
      </c>
      <c r="AN2194" s="17">
        <v>0</v>
      </c>
      <c r="AP2194" s="172">
        <v>0</v>
      </c>
      <c r="AR2194" s="17">
        <v>686105</v>
      </c>
      <c r="AT2194" s="17">
        <v>4045171</v>
      </c>
      <c r="AV2194" s="185">
        <v>246.1</v>
      </c>
      <c r="AW2194" s="1" t="s">
        <v>5655</v>
      </c>
      <c r="AX2194" s="1" t="str">
        <f t="shared" si="34"/>
        <v>No</v>
      </c>
    </row>
    <row r="2195" spans="1:50" x14ac:dyDescent="0.2">
      <c r="A2195" s="1" t="s">
        <v>6265</v>
      </c>
      <c r="B2195" s="1" t="s">
        <v>5988</v>
      </c>
      <c r="C2195" s="1" t="s">
        <v>1</v>
      </c>
      <c r="E2195" s="177">
        <v>416</v>
      </c>
      <c r="F2195" s="1" t="s">
        <v>17</v>
      </c>
      <c r="G2195" s="1" t="s">
        <v>5273</v>
      </c>
      <c r="H2195" s="17">
        <v>349684</v>
      </c>
      <c r="I2195" s="12">
        <v>13</v>
      </c>
      <c r="J2195" s="1" t="s">
        <v>11</v>
      </c>
      <c r="K2195" s="1" t="s">
        <v>8</v>
      </c>
      <c r="L2195" s="4">
        <v>13</v>
      </c>
      <c r="N2195" s="186">
        <v>0</v>
      </c>
      <c r="P2195" s="14">
        <v>10.6815</v>
      </c>
      <c r="R2195" s="14">
        <v>0</v>
      </c>
      <c r="T2195" s="14">
        <v>14.69</v>
      </c>
      <c r="V2195" s="17">
        <v>0</v>
      </c>
      <c r="X2195" s="17">
        <v>0</v>
      </c>
      <c r="Z2195" s="17">
        <v>158406</v>
      </c>
      <c r="AB2195" s="17">
        <v>0</v>
      </c>
      <c r="AD2195" s="17">
        <v>0</v>
      </c>
      <c r="AF2195" s="17">
        <v>14830</v>
      </c>
      <c r="AH2195" s="17">
        <v>0</v>
      </c>
      <c r="AJ2195" s="17">
        <v>0</v>
      </c>
      <c r="AL2195" s="17">
        <v>0</v>
      </c>
      <c r="AN2195" s="17">
        <v>0</v>
      </c>
      <c r="AP2195" s="172">
        <v>0</v>
      </c>
      <c r="AR2195" s="17">
        <v>217853</v>
      </c>
      <c r="AT2195" s="17">
        <v>0</v>
      </c>
      <c r="AV2195" s="185">
        <v>0</v>
      </c>
      <c r="AW2195" s="1" t="s">
        <v>5655</v>
      </c>
      <c r="AX2195" s="1" t="str">
        <f t="shared" si="34"/>
        <v>No</v>
      </c>
    </row>
    <row r="2196" spans="1:50" x14ac:dyDescent="0.2">
      <c r="A2196" s="1" t="s">
        <v>928</v>
      </c>
      <c r="B2196" s="1" t="s">
        <v>929</v>
      </c>
      <c r="C2196" s="1" t="s">
        <v>20</v>
      </c>
      <c r="D2196" s="174">
        <v>9198</v>
      </c>
      <c r="E2196" s="177">
        <v>90198</v>
      </c>
      <c r="F2196" s="1" t="s">
        <v>194</v>
      </c>
      <c r="G2196" s="1" t="s">
        <v>5273</v>
      </c>
      <c r="H2196" s="17">
        <v>70272</v>
      </c>
      <c r="I2196" s="12">
        <v>13</v>
      </c>
      <c r="J2196" s="1" t="s">
        <v>11</v>
      </c>
      <c r="K2196" s="1" t="s">
        <v>12</v>
      </c>
      <c r="L2196" s="4">
        <v>10</v>
      </c>
      <c r="N2196" s="186">
        <v>0</v>
      </c>
      <c r="P2196" s="14">
        <v>13.9634</v>
      </c>
      <c r="R2196" s="14">
        <v>0</v>
      </c>
      <c r="T2196" s="14">
        <v>12.6775</v>
      </c>
      <c r="V2196" s="17">
        <v>0</v>
      </c>
      <c r="X2196" s="17">
        <v>0</v>
      </c>
      <c r="Z2196" s="17">
        <v>700127</v>
      </c>
      <c r="AB2196" s="17">
        <v>0</v>
      </c>
      <c r="AD2196" s="17">
        <v>0</v>
      </c>
      <c r="AF2196" s="17">
        <v>50140</v>
      </c>
      <c r="AH2196" s="17">
        <v>0</v>
      </c>
      <c r="AJ2196" s="17">
        <v>0</v>
      </c>
      <c r="AL2196" s="17">
        <v>0</v>
      </c>
      <c r="AN2196" s="17">
        <v>0</v>
      </c>
      <c r="AP2196" s="172">
        <v>0</v>
      </c>
      <c r="AR2196" s="17">
        <v>635648</v>
      </c>
      <c r="AT2196" s="17">
        <v>0</v>
      </c>
      <c r="AV2196" s="185">
        <v>0</v>
      </c>
      <c r="AW2196" s="1" t="s">
        <v>5655</v>
      </c>
      <c r="AX2196" s="1" t="str">
        <f t="shared" si="34"/>
        <v>No</v>
      </c>
    </row>
    <row r="2197" spans="1:50" x14ac:dyDescent="0.2">
      <c r="A2197" s="1" t="s">
        <v>917</v>
      </c>
      <c r="B2197" s="1" t="s">
        <v>918</v>
      </c>
      <c r="C2197" s="1" t="s">
        <v>20</v>
      </c>
      <c r="D2197" s="174">
        <v>9197</v>
      </c>
      <c r="E2197" s="177">
        <v>90197</v>
      </c>
      <c r="F2197" s="1" t="s">
        <v>194</v>
      </c>
      <c r="G2197" s="1" t="s">
        <v>5273</v>
      </c>
      <c r="H2197" s="17">
        <v>87569</v>
      </c>
      <c r="I2197" s="12">
        <v>13</v>
      </c>
      <c r="J2197" s="1" t="s">
        <v>10</v>
      </c>
      <c r="K2197" s="1" t="s">
        <v>12</v>
      </c>
      <c r="L2197" s="4">
        <v>4</v>
      </c>
      <c r="N2197" s="186">
        <v>0</v>
      </c>
      <c r="P2197" s="14">
        <v>7.6870000000000003</v>
      </c>
      <c r="R2197" s="14">
        <v>0</v>
      </c>
      <c r="T2197" s="14">
        <v>1.9449000000000001</v>
      </c>
      <c r="V2197" s="17">
        <v>0</v>
      </c>
      <c r="X2197" s="17">
        <v>0</v>
      </c>
      <c r="Z2197" s="17">
        <v>75840</v>
      </c>
      <c r="AB2197" s="17">
        <v>0</v>
      </c>
      <c r="AD2197" s="17">
        <v>0</v>
      </c>
      <c r="AF2197" s="17">
        <v>9866</v>
      </c>
      <c r="AH2197" s="17">
        <v>0</v>
      </c>
      <c r="AJ2197" s="17">
        <v>0</v>
      </c>
      <c r="AL2197" s="17">
        <v>0</v>
      </c>
      <c r="AN2197" s="17">
        <v>0</v>
      </c>
      <c r="AP2197" s="172">
        <v>0</v>
      </c>
      <c r="AR2197" s="17">
        <v>19188</v>
      </c>
      <c r="AT2197" s="17">
        <v>0</v>
      </c>
      <c r="AV2197" s="185">
        <v>0</v>
      </c>
      <c r="AW2197" s="1" t="s">
        <v>5655</v>
      </c>
      <c r="AX2197" s="1" t="str">
        <f t="shared" si="34"/>
        <v>No</v>
      </c>
    </row>
    <row r="2198" spans="1:50" x14ac:dyDescent="0.2">
      <c r="A2198" s="1" t="s">
        <v>5704</v>
      </c>
      <c r="B2198" s="1" t="s">
        <v>5684</v>
      </c>
      <c r="C2198" s="1" t="s">
        <v>20</v>
      </c>
      <c r="E2198" s="177">
        <v>90271</v>
      </c>
      <c r="F2198" s="1" t="s">
        <v>194</v>
      </c>
      <c r="G2198" s="1" t="s">
        <v>5273</v>
      </c>
      <c r="H2198" s="17">
        <v>12150996</v>
      </c>
      <c r="I2198" s="12">
        <v>13</v>
      </c>
      <c r="J2198" s="1" t="s">
        <v>11</v>
      </c>
      <c r="K2198" s="1" t="s">
        <v>12</v>
      </c>
      <c r="L2198" s="4">
        <v>6</v>
      </c>
      <c r="N2198" s="186">
        <v>0</v>
      </c>
      <c r="P2198" s="14">
        <v>8.3131000000000004</v>
      </c>
      <c r="R2198" s="14">
        <v>0</v>
      </c>
      <c r="T2198" s="14">
        <v>29.693300000000001</v>
      </c>
      <c r="V2198" s="17">
        <v>0</v>
      </c>
      <c r="X2198" s="17">
        <v>0</v>
      </c>
      <c r="Z2198" s="17">
        <v>248646</v>
      </c>
      <c r="AB2198" s="17">
        <v>0</v>
      </c>
      <c r="AD2198" s="17">
        <v>0</v>
      </c>
      <c r="AF2198" s="17">
        <v>29910</v>
      </c>
      <c r="AH2198" s="17">
        <v>0</v>
      </c>
      <c r="AJ2198" s="17">
        <v>0</v>
      </c>
      <c r="AL2198" s="17">
        <v>0</v>
      </c>
      <c r="AN2198" s="17">
        <v>0</v>
      </c>
      <c r="AP2198" s="172">
        <v>0</v>
      </c>
      <c r="AR2198" s="17">
        <v>888127</v>
      </c>
      <c r="AT2198" s="17">
        <v>0</v>
      </c>
      <c r="AV2198" s="185">
        <v>0</v>
      </c>
      <c r="AW2198" s="1" t="s">
        <v>5655</v>
      </c>
      <c r="AX2198" s="1" t="str">
        <f t="shared" si="34"/>
        <v>No</v>
      </c>
    </row>
    <row r="2199" spans="1:50" x14ac:dyDescent="0.2">
      <c r="A2199" s="1" t="s">
        <v>625</v>
      </c>
      <c r="B2199" s="1" t="s">
        <v>626</v>
      </c>
      <c r="C2199" s="1" t="s">
        <v>32</v>
      </c>
      <c r="D2199" s="174">
        <v>1107</v>
      </c>
      <c r="E2199" s="177">
        <v>10107</v>
      </c>
      <c r="F2199" s="1" t="s">
        <v>196</v>
      </c>
      <c r="G2199" s="1" t="s">
        <v>192</v>
      </c>
      <c r="H2199" s="17">
        <v>923311</v>
      </c>
      <c r="I2199" s="12">
        <v>13</v>
      </c>
      <c r="J2199" s="1" t="s">
        <v>11</v>
      </c>
      <c r="K2199" s="1" t="s">
        <v>8</v>
      </c>
      <c r="L2199" s="4">
        <v>6</v>
      </c>
      <c r="N2199" s="186">
        <v>0</v>
      </c>
      <c r="P2199" s="14">
        <v>14.8028</v>
      </c>
      <c r="R2199" s="14">
        <v>4.9707999999999997</v>
      </c>
      <c r="T2199" s="14">
        <v>14.226599999999999</v>
      </c>
      <c r="V2199" s="17">
        <v>291002</v>
      </c>
      <c r="X2199" s="17">
        <v>294480</v>
      </c>
      <c r="Z2199" s="17">
        <v>290638</v>
      </c>
      <c r="AB2199" s="17">
        <v>3842</v>
      </c>
      <c r="AD2199" s="17">
        <v>20051</v>
      </c>
      <c r="AF2199" s="17">
        <v>19634</v>
      </c>
      <c r="AH2199" s="17">
        <v>417</v>
      </c>
      <c r="AJ2199" s="17">
        <v>0</v>
      </c>
      <c r="AL2199" s="17">
        <v>0</v>
      </c>
      <c r="AN2199" s="17">
        <v>0</v>
      </c>
      <c r="AP2199" s="172">
        <v>0</v>
      </c>
      <c r="AR2199" s="17">
        <v>279326</v>
      </c>
      <c r="AT2199" s="17">
        <v>1388473</v>
      </c>
      <c r="AV2199" s="185">
        <v>83</v>
      </c>
      <c r="AW2199" s="1" t="s">
        <v>5655</v>
      </c>
      <c r="AX2199" s="1" t="str">
        <f t="shared" si="34"/>
        <v>No</v>
      </c>
    </row>
    <row r="2200" spans="1:50" x14ac:dyDescent="0.2">
      <c r="A2200" s="1" t="s">
        <v>1103</v>
      </c>
      <c r="B2200" s="1" t="s">
        <v>1104</v>
      </c>
      <c r="C2200" s="1" t="s">
        <v>77</v>
      </c>
      <c r="D2200" s="174">
        <v>5186</v>
      </c>
      <c r="E2200" s="177">
        <v>50186</v>
      </c>
      <c r="F2200" s="1" t="s">
        <v>196</v>
      </c>
      <c r="G2200" s="1" t="s">
        <v>5273</v>
      </c>
      <c r="H2200" s="17">
        <v>202637</v>
      </c>
      <c r="I2200" s="12">
        <v>13</v>
      </c>
      <c r="J2200" s="1" t="s">
        <v>11</v>
      </c>
      <c r="K2200" s="1" t="s">
        <v>12</v>
      </c>
      <c r="L2200" s="4">
        <v>4</v>
      </c>
      <c r="N2200" s="186">
        <v>0</v>
      </c>
      <c r="P2200" s="14">
        <v>16.864899999999999</v>
      </c>
      <c r="R2200" s="14">
        <v>0</v>
      </c>
      <c r="T2200" s="14">
        <v>1.6598999999999999</v>
      </c>
      <c r="V2200" s="17">
        <v>0</v>
      </c>
      <c r="X2200" s="17">
        <v>0</v>
      </c>
      <c r="Z2200" s="17">
        <v>103989</v>
      </c>
      <c r="AB2200" s="17">
        <v>0</v>
      </c>
      <c r="AD2200" s="17">
        <v>0</v>
      </c>
      <c r="AF2200" s="17">
        <v>6166</v>
      </c>
      <c r="AH2200" s="17">
        <v>0</v>
      </c>
      <c r="AJ2200" s="17">
        <v>0</v>
      </c>
      <c r="AL2200" s="17">
        <v>0</v>
      </c>
      <c r="AN2200" s="17">
        <v>0</v>
      </c>
      <c r="AP2200" s="172">
        <v>0</v>
      </c>
      <c r="AR2200" s="17">
        <v>10235</v>
      </c>
      <c r="AT2200" s="17">
        <v>0</v>
      </c>
      <c r="AV2200" s="185">
        <v>0</v>
      </c>
      <c r="AW2200" s="1" t="s">
        <v>5655</v>
      </c>
      <c r="AX2200" s="1" t="str">
        <f t="shared" si="34"/>
        <v>No</v>
      </c>
    </row>
    <row r="2201" spans="1:50" x14ac:dyDescent="0.2">
      <c r="A2201" s="1" t="s">
        <v>6274</v>
      </c>
      <c r="B2201" s="1" t="s">
        <v>370</v>
      </c>
      <c r="C2201" s="1" t="s">
        <v>77</v>
      </c>
      <c r="D2201" s="174">
        <v>5020</v>
      </c>
      <c r="E2201" s="177">
        <v>50020</v>
      </c>
      <c r="F2201" s="1" t="s">
        <v>194</v>
      </c>
      <c r="G2201" s="1" t="s">
        <v>5273</v>
      </c>
      <c r="H2201" s="17">
        <v>85256</v>
      </c>
      <c r="I2201" s="12">
        <v>13</v>
      </c>
      <c r="J2201" s="1" t="s">
        <v>10</v>
      </c>
      <c r="K2201" s="1" t="s">
        <v>12</v>
      </c>
      <c r="L2201" s="4">
        <v>4</v>
      </c>
      <c r="N2201" s="186">
        <v>0</v>
      </c>
      <c r="P2201" s="14">
        <v>14.0695</v>
      </c>
      <c r="R2201" s="14">
        <v>0</v>
      </c>
      <c r="T2201" s="14">
        <v>3.7635000000000001</v>
      </c>
      <c r="V2201" s="17">
        <v>0</v>
      </c>
      <c r="X2201" s="17">
        <v>0</v>
      </c>
      <c r="Z2201" s="17">
        <v>22483</v>
      </c>
      <c r="AB2201" s="17">
        <v>0</v>
      </c>
      <c r="AD2201" s="17">
        <v>0</v>
      </c>
      <c r="AF2201" s="17">
        <v>1598</v>
      </c>
      <c r="AH2201" s="17">
        <v>0</v>
      </c>
      <c r="AJ2201" s="17">
        <v>0</v>
      </c>
      <c r="AL2201" s="17">
        <v>0</v>
      </c>
      <c r="AN2201" s="17">
        <v>0</v>
      </c>
      <c r="AP2201" s="172">
        <v>0</v>
      </c>
      <c r="AR2201" s="17">
        <v>6014</v>
      </c>
      <c r="AT2201" s="17">
        <v>0</v>
      </c>
      <c r="AV2201" s="185">
        <v>0</v>
      </c>
      <c r="AW2201" s="1" t="s">
        <v>5655</v>
      </c>
      <c r="AX2201" s="1" t="str">
        <f t="shared" si="34"/>
        <v>No</v>
      </c>
    </row>
    <row r="2202" spans="1:50" x14ac:dyDescent="0.2">
      <c r="A2202" s="1" t="s">
        <v>4528</v>
      </c>
      <c r="B2202" s="1" t="s">
        <v>4529</v>
      </c>
      <c r="C2202" s="1" t="s">
        <v>161</v>
      </c>
      <c r="D2202" s="174" t="s">
        <v>4530</v>
      </c>
      <c r="E2202" s="177" t="s">
        <v>4531</v>
      </c>
      <c r="F2202" s="1" t="s">
        <v>242</v>
      </c>
      <c r="G2202" s="1" t="s">
        <v>229</v>
      </c>
      <c r="H2202" s="17">
        <v>0</v>
      </c>
      <c r="I2202" s="12">
        <v>13</v>
      </c>
      <c r="J2202" s="1" t="s">
        <v>11</v>
      </c>
      <c r="K2202" s="1" t="s">
        <v>8</v>
      </c>
      <c r="L2202" s="4">
        <v>3</v>
      </c>
      <c r="N2202" s="186">
        <v>0</v>
      </c>
      <c r="P2202" s="14">
        <v>13.505699999999999</v>
      </c>
      <c r="R2202" s="14">
        <v>0</v>
      </c>
      <c r="T2202" s="14">
        <v>3.4401000000000002</v>
      </c>
      <c r="V2202" s="17">
        <v>0</v>
      </c>
      <c r="X2202" s="17">
        <v>0</v>
      </c>
      <c r="Z2202" s="17">
        <v>89556</v>
      </c>
      <c r="AB2202" s="17">
        <v>0</v>
      </c>
      <c r="AD2202" s="17">
        <v>0</v>
      </c>
      <c r="AF2202" s="17">
        <v>6631</v>
      </c>
      <c r="AH2202" s="17">
        <v>0</v>
      </c>
      <c r="AJ2202" s="17">
        <v>0</v>
      </c>
      <c r="AL2202" s="17">
        <v>0</v>
      </c>
      <c r="AN2202" s="17">
        <v>0</v>
      </c>
      <c r="AP2202" s="172">
        <v>0</v>
      </c>
      <c r="AR2202" s="17">
        <v>22811</v>
      </c>
      <c r="AT2202" s="17">
        <v>0</v>
      </c>
      <c r="AV2202" s="185">
        <v>0</v>
      </c>
      <c r="AW2202" s="1" t="s">
        <v>5655</v>
      </c>
      <c r="AX2202" s="1" t="str">
        <f t="shared" si="34"/>
        <v>No</v>
      </c>
    </row>
    <row r="2203" spans="1:50" x14ac:dyDescent="0.2">
      <c r="A2203" s="1" t="s">
        <v>2816</v>
      </c>
      <c r="B2203" s="1" t="s">
        <v>1724</v>
      </c>
      <c r="C2203" s="1" t="s">
        <v>45</v>
      </c>
      <c r="D2203" s="174" t="s">
        <v>2817</v>
      </c>
      <c r="E2203" s="177" t="s">
        <v>2818</v>
      </c>
      <c r="F2203" s="1" t="s">
        <v>194</v>
      </c>
      <c r="G2203" s="1" t="s">
        <v>229</v>
      </c>
      <c r="H2203" s="17">
        <v>0</v>
      </c>
      <c r="I2203" s="12">
        <v>13</v>
      </c>
      <c r="J2203" s="1" t="s">
        <v>10</v>
      </c>
      <c r="K2203" s="1" t="s">
        <v>8</v>
      </c>
      <c r="L2203" s="4">
        <v>13</v>
      </c>
      <c r="N2203" s="186">
        <v>0</v>
      </c>
      <c r="P2203" s="14">
        <v>20.597300000000001</v>
      </c>
      <c r="R2203" s="14">
        <v>0</v>
      </c>
      <c r="T2203" s="14">
        <v>3.1732999999999998</v>
      </c>
      <c r="V2203" s="17">
        <v>0</v>
      </c>
      <c r="X2203" s="17">
        <v>0</v>
      </c>
      <c r="Z2203" s="17">
        <v>325499</v>
      </c>
      <c r="AB2203" s="17">
        <v>0</v>
      </c>
      <c r="AD2203" s="17">
        <v>0</v>
      </c>
      <c r="AF2203" s="17">
        <v>15803</v>
      </c>
      <c r="AH2203" s="17">
        <v>0</v>
      </c>
      <c r="AJ2203" s="17">
        <v>0</v>
      </c>
      <c r="AL2203" s="17">
        <v>0</v>
      </c>
      <c r="AN2203" s="17">
        <v>0</v>
      </c>
      <c r="AP2203" s="172">
        <v>0</v>
      </c>
      <c r="AR2203" s="17">
        <v>50147</v>
      </c>
      <c r="AT2203" s="17">
        <v>0</v>
      </c>
      <c r="AV2203" s="185">
        <v>0</v>
      </c>
      <c r="AW2203" s="1" t="s">
        <v>5655</v>
      </c>
      <c r="AX2203" s="1" t="str">
        <f t="shared" si="34"/>
        <v>No</v>
      </c>
    </row>
    <row r="2204" spans="1:50" x14ac:dyDescent="0.2">
      <c r="A2204" s="1" t="s">
        <v>162</v>
      </c>
      <c r="B2204" s="1" t="s">
        <v>378</v>
      </c>
      <c r="C2204" s="1" t="s">
        <v>161</v>
      </c>
      <c r="D2204" s="174">
        <v>8013</v>
      </c>
      <c r="E2204" s="177">
        <v>80013</v>
      </c>
      <c r="F2204" s="1" t="s">
        <v>194</v>
      </c>
      <c r="G2204" s="1" t="s">
        <v>5273</v>
      </c>
      <c r="H2204" s="17">
        <v>64548</v>
      </c>
      <c r="I2204" s="12">
        <v>13</v>
      </c>
      <c r="J2204" s="1" t="s">
        <v>10</v>
      </c>
      <c r="K2204" s="1" t="s">
        <v>12</v>
      </c>
      <c r="L2204" s="4">
        <v>7</v>
      </c>
      <c r="N2204" s="186">
        <v>0</v>
      </c>
      <c r="P2204" s="14">
        <v>12.349600000000001</v>
      </c>
      <c r="R2204" s="14">
        <v>0</v>
      </c>
      <c r="T2204" s="14">
        <v>2.702</v>
      </c>
      <c r="V2204" s="17">
        <v>0</v>
      </c>
      <c r="X2204" s="17">
        <v>0</v>
      </c>
      <c r="Z2204" s="17">
        <v>212006</v>
      </c>
      <c r="AB2204" s="17">
        <v>0</v>
      </c>
      <c r="AD2204" s="17">
        <v>0</v>
      </c>
      <c r="AF2204" s="17">
        <v>17167</v>
      </c>
      <c r="AH2204" s="17">
        <v>0</v>
      </c>
      <c r="AJ2204" s="17">
        <v>0</v>
      </c>
      <c r="AL2204" s="17">
        <v>0</v>
      </c>
      <c r="AN2204" s="17">
        <v>0</v>
      </c>
      <c r="AP2204" s="172">
        <v>0</v>
      </c>
      <c r="AR2204" s="17">
        <v>46385</v>
      </c>
      <c r="AT2204" s="17">
        <v>0</v>
      </c>
      <c r="AV2204" s="185">
        <v>0</v>
      </c>
      <c r="AW2204" s="1" t="s">
        <v>5655</v>
      </c>
      <c r="AX2204" s="1" t="str">
        <f t="shared" si="34"/>
        <v>No</v>
      </c>
    </row>
    <row r="2205" spans="1:50" x14ac:dyDescent="0.2">
      <c r="A2205" s="1" t="s">
        <v>6266</v>
      </c>
      <c r="B2205" s="1" t="s">
        <v>268</v>
      </c>
      <c r="C2205" s="1" t="s">
        <v>20</v>
      </c>
      <c r="E2205" s="177">
        <v>90265</v>
      </c>
      <c r="F2205" s="1" t="s">
        <v>194</v>
      </c>
      <c r="G2205" s="1" t="s">
        <v>5273</v>
      </c>
      <c r="H2205" s="17">
        <v>12150996</v>
      </c>
      <c r="I2205" s="12">
        <v>13</v>
      </c>
      <c r="J2205" s="1" t="s">
        <v>11</v>
      </c>
      <c r="K2205" s="1" t="s">
        <v>12</v>
      </c>
      <c r="L2205" s="4">
        <v>5</v>
      </c>
      <c r="N2205" s="186">
        <v>0</v>
      </c>
      <c r="P2205" s="14">
        <v>9.7329000000000008</v>
      </c>
      <c r="R2205" s="14">
        <v>0</v>
      </c>
      <c r="T2205" s="14">
        <v>22.427900000000001</v>
      </c>
      <c r="V2205" s="17">
        <v>0</v>
      </c>
      <c r="X2205" s="17">
        <v>0</v>
      </c>
      <c r="Z2205" s="17">
        <v>208285</v>
      </c>
      <c r="AB2205" s="17">
        <v>0</v>
      </c>
      <c r="AD2205" s="17">
        <v>0</v>
      </c>
      <c r="AF2205" s="17">
        <v>21400</v>
      </c>
      <c r="AH2205" s="17">
        <v>0</v>
      </c>
      <c r="AJ2205" s="17">
        <v>0</v>
      </c>
      <c r="AL2205" s="17">
        <v>0</v>
      </c>
      <c r="AN2205" s="17">
        <v>0</v>
      </c>
      <c r="AP2205" s="172">
        <v>0</v>
      </c>
      <c r="AR2205" s="17">
        <v>479956</v>
      </c>
      <c r="AT2205" s="17">
        <v>0</v>
      </c>
      <c r="AV2205" s="185">
        <v>0</v>
      </c>
      <c r="AW2205" s="1" t="s">
        <v>5655</v>
      </c>
      <c r="AX2205" s="1" t="str">
        <f t="shared" si="34"/>
        <v>No</v>
      </c>
    </row>
    <row r="2206" spans="1:50" x14ac:dyDescent="0.2">
      <c r="A2206" s="1" t="s">
        <v>2231</v>
      </c>
      <c r="B2206" s="1" t="s">
        <v>2232</v>
      </c>
      <c r="C2206" s="1" t="s">
        <v>62</v>
      </c>
      <c r="D2206" s="174" t="s">
        <v>2233</v>
      </c>
      <c r="E2206" s="177" t="s">
        <v>2234</v>
      </c>
      <c r="F2206" s="1" t="s">
        <v>242</v>
      </c>
      <c r="G2206" s="1" t="s">
        <v>229</v>
      </c>
      <c r="H2206" s="17">
        <v>0</v>
      </c>
      <c r="I2206" s="12">
        <v>13</v>
      </c>
      <c r="J2206" s="1" t="s">
        <v>10</v>
      </c>
      <c r="K2206" s="1" t="s">
        <v>8</v>
      </c>
      <c r="L2206" s="4">
        <v>13</v>
      </c>
      <c r="N2206" s="186">
        <v>0</v>
      </c>
      <c r="P2206" s="14">
        <v>30.6874</v>
      </c>
      <c r="R2206" s="14">
        <v>0</v>
      </c>
      <c r="T2206" s="14">
        <v>2.9994999999999998</v>
      </c>
      <c r="V2206" s="17">
        <v>0</v>
      </c>
      <c r="X2206" s="17">
        <v>0</v>
      </c>
      <c r="Z2206" s="17">
        <v>570203</v>
      </c>
      <c r="AB2206" s="17">
        <v>0</v>
      </c>
      <c r="AD2206" s="17">
        <v>0</v>
      </c>
      <c r="AF2206" s="17">
        <v>18581</v>
      </c>
      <c r="AH2206" s="17">
        <v>0</v>
      </c>
      <c r="AJ2206" s="17">
        <v>0</v>
      </c>
      <c r="AL2206" s="17">
        <v>0</v>
      </c>
      <c r="AN2206" s="17">
        <v>0</v>
      </c>
      <c r="AP2206" s="172">
        <v>0</v>
      </c>
      <c r="AR2206" s="17">
        <v>55733</v>
      </c>
      <c r="AT2206" s="17">
        <v>0</v>
      </c>
      <c r="AV2206" s="185">
        <v>0</v>
      </c>
      <c r="AW2206" s="1" t="s">
        <v>5655</v>
      </c>
      <c r="AX2206" s="1" t="str">
        <f t="shared" si="34"/>
        <v>No</v>
      </c>
    </row>
    <row r="2207" spans="1:50" x14ac:dyDescent="0.2">
      <c r="A2207" s="1" t="s">
        <v>3065</v>
      </c>
      <c r="B2207" s="1" t="s">
        <v>3066</v>
      </c>
      <c r="C2207" s="1" t="s">
        <v>77</v>
      </c>
      <c r="D2207" s="174" t="s">
        <v>3067</v>
      </c>
      <c r="E2207" s="177" t="s">
        <v>3068</v>
      </c>
      <c r="F2207" s="1" t="s">
        <v>194</v>
      </c>
      <c r="G2207" s="1" t="s">
        <v>229</v>
      </c>
      <c r="H2207" s="17">
        <v>0</v>
      </c>
      <c r="I2207" s="12">
        <v>13</v>
      </c>
      <c r="J2207" s="1" t="s">
        <v>11</v>
      </c>
      <c r="K2207" s="1" t="s">
        <v>8</v>
      </c>
      <c r="L2207" s="4">
        <v>3</v>
      </c>
      <c r="N2207" s="186">
        <v>0</v>
      </c>
      <c r="P2207" s="14">
        <v>11.6517</v>
      </c>
      <c r="R2207" s="14">
        <v>0</v>
      </c>
      <c r="T2207" s="14">
        <v>7.8438999999999997</v>
      </c>
      <c r="V2207" s="17">
        <v>0</v>
      </c>
      <c r="X2207" s="17">
        <v>0</v>
      </c>
      <c r="Z2207" s="17">
        <v>70318</v>
      </c>
      <c r="AB2207" s="17">
        <v>0</v>
      </c>
      <c r="AD2207" s="17">
        <v>0</v>
      </c>
      <c r="AF2207" s="17">
        <v>6035</v>
      </c>
      <c r="AH2207" s="17">
        <v>0</v>
      </c>
      <c r="AJ2207" s="17">
        <v>0</v>
      </c>
      <c r="AL2207" s="17">
        <v>0</v>
      </c>
      <c r="AN2207" s="17">
        <v>0</v>
      </c>
      <c r="AP2207" s="172">
        <v>0</v>
      </c>
      <c r="AR2207" s="17">
        <v>47338</v>
      </c>
      <c r="AT2207" s="17">
        <v>0</v>
      </c>
      <c r="AV2207" s="185">
        <v>0</v>
      </c>
      <c r="AW2207" s="1" t="s">
        <v>5655</v>
      </c>
      <c r="AX2207" s="1" t="str">
        <f t="shared" si="34"/>
        <v>No</v>
      </c>
    </row>
    <row r="2208" spans="1:50" x14ac:dyDescent="0.2">
      <c r="A2208" s="1" t="s">
        <v>1068</v>
      </c>
      <c r="B2208" s="1" t="s">
        <v>730</v>
      </c>
      <c r="C2208" s="1" t="s">
        <v>20</v>
      </c>
      <c r="D2208" s="174" t="s">
        <v>1069</v>
      </c>
      <c r="E2208" s="177" t="s">
        <v>1070</v>
      </c>
      <c r="F2208" s="1" t="s">
        <v>194</v>
      </c>
      <c r="G2208" s="1" t="s">
        <v>229</v>
      </c>
      <c r="H2208" s="17">
        <v>0</v>
      </c>
      <c r="I2208" s="12">
        <v>13</v>
      </c>
      <c r="J2208" s="1" t="s">
        <v>22</v>
      </c>
      <c r="K2208" s="1" t="s">
        <v>12</v>
      </c>
      <c r="L2208" s="4">
        <v>4</v>
      </c>
      <c r="N2208" s="186">
        <v>0</v>
      </c>
      <c r="P2208" s="14">
        <v>29.045100000000001</v>
      </c>
      <c r="R2208" s="14">
        <v>0</v>
      </c>
      <c r="T2208" s="14">
        <v>6.3342000000000001</v>
      </c>
      <c r="V2208" s="17">
        <v>0</v>
      </c>
      <c r="X2208" s="17">
        <v>0</v>
      </c>
      <c r="Z2208" s="17">
        <v>270613</v>
      </c>
      <c r="AB2208" s="17">
        <v>0</v>
      </c>
      <c r="AD2208" s="17">
        <v>0</v>
      </c>
      <c r="AF2208" s="17">
        <v>9317</v>
      </c>
      <c r="AH2208" s="17">
        <v>0</v>
      </c>
      <c r="AJ2208" s="17">
        <v>0</v>
      </c>
      <c r="AL2208" s="17">
        <v>0</v>
      </c>
      <c r="AN2208" s="17">
        <v>0</v>
      </c>
      <c r="AP2208" s="172">
        <v>0</v>
      </c>
      <c r="AR2208" s="17">
        <v>59016</v>
      </c>
      <c r="AT2208" s="17">
        <v>0</v>
      </c>
      <c r="AV2208" s="185">
        <v>0</v>
      </c>
      <c r="AW2208" s="1" t="s">
        <v>5655</v>
      </c>
      <c r="AX2208" s="1" t="str">
        <f t="shared" si="34"/>
        <v>No</v>
      </c>
    </row>
    <row r="2209" spans="1:50" x14ac:dyDescent="0.2">
      <c r="A2209" s="1" t="s">
        <v>1592</v>
      </c>
      <c r="B2209" s="1" t="s">
        <v>1593</v>
      </c>
      <c r="C2209" s="1" t="s">
        <v>73</v>
      </c>
      <c r="D2209" s="174" t="s">
        <v>1594</v>
      </c>
      <c r="E2209" s="177" t="s">
        <v>1595</v>
      </c>
      <c r="F2209" s="1" t="s">
        <v>194</v>
      </c>
      <c r="G2209" s="1" t="s">
        <v>229</v>
      </c>
      <c r="H2209" s="17">
        <v>0</v>
      </c>
      <c r="I2209" s="12">
        <v>13</v>
      </c>
      <c r="J2209" s="1" t="s">
        <v>10</v>
      </c>
      <c r="K2209" s="1" t="s">
        <v>8</v>
      </c>
      <c r="L2209" s="4">
        <v>1</v>
      </c>
      <c r="N2209" s="186">
        <v>0</v>
      </c>
      <c r="P2209" s="14">
        <v>3.8304999999999998</v>
      </c>
      <c r="R2209" s="14">
        <v>0</v>
      </c>
      <c r="T2209" s="14">
        <v>1.3090999999999999</v>
      </c>
      <c r="V2209" s="17">
        <v>0</v>
      </c>
      <c r="X2209" s="17">
        <v>0</v>
      </c>
      <c r="Z2209" s="17">
        <v>12430</v>
      </c>
      <c r="AB2209" s="17">
        <v>0</v>
      </c>
      <c r="AD2209" s="17">
        <v>0</v>
      </c>
      <c r="AF2209" s="17">
        <v>3245</v>
      </c>
      <c r="AH2209" s="17">
        <v>0</v>
      </c>
      <c r="AJ2209" s="17">
        <v>0</v>
      </c>
      <c r="AL2209" s="17">
        <v>0</v>
      </c>
      <c r="AN2209" s="17">
        <v>0</v>
      </c>
      <c r="AP2209" s="172">
        <v>0</v>
      </c>
      <c r="AR2209" s="17">
        <v>4248</v>
      </c>
      <c r="AT2209" s="17">
        <v>0</v>
      </c>
      <c r="AV2209" s="185">
        <v>0</v>
      </c>
      <c r="AW2209" s="1" t="s">
        <v>5655</v>
      </c>
      <c r="AX2209" s="1" t="str">
        <f t="shared" si="34"/>
        <v>No</v>
      </c>
    </row>
    <row r="2210" spans="1:50" x14ac:dyDescent="0.2">
      <c r="A2210" s="1" t="s">
        <v>1368</v>
      </c>
      <c r="B2210" s="1" t="s">
        <v>270</v>
      </c>
      <c r="C2210" s="1" t="s">
        <v>80</v>
      </c>
      <c r="D2210" s="174">
        <v>61</v>
      </c>
      <c r="E2210" s="177">
        <v>61</v>
      </c>
      <c r="F2210" s="1" t="s">
        <v>194</v>
      </c>
      <c r="G2210" s="1" t="s">
        <v>5273</v>
      </c>
      <c r="H2210" s="17">
        <v>56997</v>
      </c>
      <c r="I2210" s="12">
        <v>13</v>
      </c>
      <c r="J2210" s="1" t="s">
        <v>11</v>
      </c>
      <c r="K2210" s="1" t="s">
        <v>8</v>
      </c>
      <c r="L2210" s="4">
        <v>4</v>
      </c>
      <c r="N2210" s="186">
        <v>0</v>
      </c>
      <c r="P2210" s="14">
        <v>17.476299999999998</v>
      </c>
      <c r="R2210" s="14">
        <v>0</v>
      </c>
      <c r="T2210" s="14">
        <v>17.209299999999999</v>
      </c>
      <c r="V2210" s="17">
        <v>0</v>
      </c>
      <c r="X2210" s="17">
        <v>0</v>
      </c>
      <c r="Z2210" s="17">
        <v>183501</v>
      </c>
      <c r="AB2210" s="17">
        <v>0</v>
      </c>
      <c r="AD2210" s="17">
        <v>0</v>
      </c>
      <c r="AF2210" s="17">
        <v>10500</v>
      </c>
      <c r="AH2210" s="17">
        <v>0</v>
      </c>
      <c r="AJ2210" s="17">
        <v>0</v>
      </c>
      <c r="AL2210" s="17">
        <v>0</v>
      </c>
      <c r="AN2210" s="17">
        <v>0</v>
      </c>
      <c r="AP2210" s="172">
        <v>0</v>
      </c>
      <c r="AR2210" s="17">
        <v>180698</v>
      </c>
      <c r="AT2210" s="17">
        <v>0</v>
      </c>
      <c r="AV2210" s="185">
        <v>0</v>
      </c>
      <c r="AW2210" s="1" t="s">
        <v>5655</v>
      </c>
      <c r="AX2210" s="1" t="str">
        <f t="shared" si="34"/>
        <v>No</v>
      </c>
    </row>
    <row r="2211" spans="1:50" x14ac:dyDescent="0.2">
      <c r="A2211" s="1" t="s">
        <v>6276</v>
      </c>
      <c r="B2211" s="1" t="s">
        <v>5648</v>
      </c>
      <c r="C2211" s="1" t="s">
        <v>18</v>
      </c>
      <c r="D2211" s="174" t="s">
        <v>5563</v>
      </c>
      <c r="E2211" s="177">
        <v>99433</v>
      </c>
      <c r="F2211" s="1" t="s">
        <v>138</v>
      </c>
      <c r="G2211" s="1" t="s">
        <v>5273</v>
      </c>
      <c r="H2211" s="17">
        <v>0</v>
      </c>
      <c r="I2211" s="12">
        <v>13</v>
      </c>
      <c r="J2211" s="1" t="s">
        <v>11</v>
      </c>
      <c r="K2211" s="1" t="s">
        <v>8</v>
      </c>
      <c r="L2211" s="4">
        <v>6</v>
      </c>
      <c r="N2211" s="186">
        <v>0</v>
      </c>
      <c r="P2211" s="14">
        <v>25.570499999999999</v>
      </c>
      <c r="R2211" s="14">
        <v>0</v>
      </c>
      <c r="T2211" s="14">
        <v>8.9661000000000008</v>
      </c>
      <c r="V2211" s="17">
        <v>0</v>
      </c>
      <c r="X2211" s="17">
        <v>0</v>
      </c>
      <c r="Z2211" s="17">
        <v>161401</v>
      </c>
      <c r="AB2211" s="17">
        <v>0</v>
      </c>
      <c r="AD2211" s="17">
        <v>0</v>
      </c>
      <c r="AF2211" s="17">
        <v>6312</v>
      </c>
      <c r="AH2211" s="17">
        <v>0</v>
      </c>
      <c r="AJ2211" s="17">
        <v>0</v>
      </c>
      <c r="AL2211" s="17">
        <v>0</v>
      </c>
      <c r="AN2211" s="17">
        <v>0</v>
      </c>
      <c r="AP2211" s="172">
        <v>0</v>
      </c>
      <c r="AR2211" s="17">
        <v>56594</v>
      </c>
      <c r="AT2211" s="17">
        <v>0</v>
      </c>
      <c r="AV2211" s="185">
        <v>0</v>
      </c>
      <c r="AW2211" s="1" t="s">
        <v>5655</v>
      </c>
      <c r="AX2211" s="1" t="str">
        <f t="shared" si="34"/>
        <v>No</v>
      </c>
    </row>
    <row r="2212" spans="1:50" x14ac:dyDescent="0.2">
      <c r="A2212" s="1" t="s">
        <v>6275</v>
      </c>
      <c r="B2212" s="1" t="s">
        <v>286</v>
      </c>
      <c r="C2212" s="1" t="s">
        <v>98</v>
      </c>
      <c r="D2212" s="174" t="s">
        <v>3101</v>
      </c>
      <c r="E2212" s="177" t="s">
        <v>3102</v>
      </c>
      <c r="F2212" s="1" t="s">
        <v>196</v>
      </c>
      <c r="G2212" s="1" t="s">
        <v>229</v>
      </c>
      <c r="H2212" s="17">
        <v>0</v>
      </c>
      <c r="I2212" s="12">
        <v>13</v>
      </c>
      <c r="J2212" s="1" t="s">
        <v>11</v>
      </c>
      <c r="K2212" s="1" t="s">
        <v>8</v>
      </c>
      <c r="L2212" s="4">
        <v>13</v>
      </c>
      <c r="N2212" s="186">
        <v>0</v>
      </c>
      <c r="P2212" s="14">
        <v>19.743300000000001</v>
      </c>
      <c r="R2212" s="14">
        <v>0</v>
      </c>
      <c r="T2212" s="14">
        <v>3.5916000000000001</v>
      </c>
      <c r="V2212" s="17">
        <v>0</v>
      </c>
      <c r="X2212" s="17">
        <v>0</v>
      </c>
      <c r="Z2212" s="17">
        <v>683651</v>
      </c>
      <c r="AB2212" s="17">
        <v>0</v>
      </c>
      <c r="AD2212" s="17">
        <v>0</v>
      </c>
      <c r="AF2212" s="17">
        <v>34627</v>
      </c>
      <c r="AH2212" s="17">
        <v>0</v>
      </c>
      <c r="AJ2212" s="17">
        <v>0</v>
      </c>
      <c r="AL2212" s="17">
        <v>0</v>
      </c>
      <c r="AN2212" s="17">
        <v>0</v>
      </c>
      <c r="AP2212" s="172">
        <v>0</v>
      </c>
      <c r="AR2212" s="17">
        <v>124367</v>
      </c>
      <c r="AT2212" s="17">
        <v>0</v>
      </c>
      <c r="AV2212" s="185">
        <v>0</v>
      </c>
      <c r="AW2212" s="1" t="s">
        <v>5655</v>
      </c>
      <c r="AX2212" s="1" t="str">
        <f t="shared" si="34"/>
        <v>No</v>
      </c>
    </row>
    <row r="2213" spans="1:50" x14ac:dyDescent="0.2">
      <c r="A2213" s="1" t="s">
        <v>6270</v>
      </c>
      <c r="B2213" s="1" t="s">
        <v>578</v>
      </c>
      <c r="C2213" s="1" t="s">
        <v>77</v>
      </c>
      <c r="D2213" s="174">
        <v>5095</v>
      </c>
      <c r="E2213" s="177">
        <v>50095</v>
      </c>
      <c r="F2213" s="1" t="s">
        <v>194</v>
      </c>
      <c r="G2213" s="1" t="s">
        <v>5273</v>
      </c>
      <c r="H2213" s="17">
        <v>180956</v>
      </c>
      <c r="I2213" s="12">
        <v>13</v>
      </c>
      <c r="J2213" s="1" t="s">
        <v>10</v>
      </c>
      <c r="K2213" s="1" t="s">
        <v>12</v>
      </c>
      <c r="L2213" s="4">
        <v>11</v>
      </c>
      <c r="N2213" s="186">
        <v>0</v>
      </c>
      <c r="P2213" s="14">
        <v>14.085599999999999</v>
      </c>
      <c r="R2213" s="14">
        <v>0</v>
      </c>
      <c r="T2213" s="14">
        <v>1.4086000000000001</v>
      </c>
      <c r="V2213" s="17">
        <v>0</v>
      </c>
      <c r="X2213" s="17">
        <v>0</v>
      </c>
      <c r="Z2213" s="17">
        <v>323447</v>
      </c>
      <c r="AB2213" s="17">
        <v>0</v>
      </c>
      <c r="AD2213" s="17">
        <v>0</v>
      </c>
      <c r="AF2213" s="17">
        <v>22963</v>
      </c>
      <c r="AH2213" s="17">
        <v>0</v>
      </c>
      <c r="AJ2213" s="17">
        <v>0</v>
      </c>
      <c r="AL2213" s="17">
        <v>0</v>
      </c>
      <c r="AN2213" s="17">
        <v>0</v>
      </c>
      <c r="AP2213" s="172">
        <v>0</v>
      </c>
      <c r="AR2213" s="17">
        <v>32345</v>
      </c>
      <c r="AT2213" s="17">
        <v>0</v>
      </c>
      <c r="AV2213" s="185">
        <v>0</v>
      </c>
      <c r="AW2213" s="1" t="s">
        <v>5655</v>
      </c>
      <c r="AX2213" s="1" t="str">
        <f t="shared" si="34"/>
        <v>No</v>
      </c>
    </row>
    <row r="2214" spans="1:50" x14ac:dyDescent="0.2">
      <c r="A2214" s="1" t="s">
        <v>6267</v>
      </c>
      <c r="B2214" s="1" t="s">
        <v>281</v>
      </c>
      <c r="C2214" s="1" t="s">
        <v>53</v>
      </c>
      <c r="D2214" s="174">
        <v>3040</v>
      </c>
      <c r="E2214" s="177">
        <v>30040</v>
      </c>
      <c r="F2214" s="1" t="s">
        <v>194</v>
      </c>
      <c r="G2214" s="1" t="s">
        <v>5273</v>
      </c>
      <c r="H2214" s="17">
        <v>2203663</v>
      </c>
      <c r="I2214" s="12">
        <v>13</v>
      </c>
      <c r="J2214" s="1" t="s">
        <v>11</v>
      </c>
      <c r="K2214" s="1" t="s">
        <v>8</v>
      </c>
      <c r="L2214" s="4">
        <v>12</v>
      </c>
      <c r="N2214" s="186">
        <v>0</v>
      </c>
      <c r="P2214" s="14">
        <v>10.9453</v>
      </c>
      <c r="R2214" s="14">
        <v>0</v>
      </c>
      <c r="T2214" s="14">
        <v>8.8434000000000008</v>
      </c>
      <c r="V2214" s="17">
        <v>0</v>
      </c>
      <c r="X2214" s="17">
        <v>0</v>
      </c>
      <c r="Z2214" s="17">
        <v>571445</v>
      </c>
      <c r="AB2214" s="17">
        <v>0</v>
      </c>
      <c r="AD2214" s="17">
        <v>0</v>
      </c>
      <c r="AF2214" s="17">
        <v>52209</v>
      </c>
      <c r="AH2214" s="17">
        <v>0</v>
      </c>
      <c r="AJ2214" s="17">
        <v>0</v>
      </c>
      <c r="AL2214" s="17">
        <v>0</v>
      </c>
      <c r="AN2214" s="17">
        <v>0</v>
      </c>
      <c r="AP2214" s="172">
        <v>0</v>
      </c>
      <c r="AR2214" s="17">
        <v>461706</v>
      </c>
      <c r="AT2214" s="17">
        <v>0</v>
      </c>
      <c r="AV2214" s="185">
        <v>0</v>
      </c>
      <c r="AW2214" s="1" t="s">
        <v>5655</v>
      </c>
      <c r="AX2214" s="1" t="str">
        <f t="shared" si="34"/>
        <v>No</v>
      </c>
    </row>
    <row r="2215" spans="1:50" x14ac:dyDescent="0.2">
      <c r="A2215" s="1" t="s">
        <v>6272</v>
      </c>
      <c r="B2215" s="1" t="s">
        <v>927</v>
      </c>
      <c r="C2215" s="1" t="s">
        <v>45</v>
      </c>
      <c r="D2215" s="174">
        <v>5174</v>
      </c>
      <c r="E2215" s="177">
        <v>50174</v>
      </c>
      <c r="F2215" s="1" t="s">
        <v>194</v>
      </c>
      <c r="G2215" s="1" t="s">
        <v>5273</v>
      </c>
      <c r="H2215" s="17">
        <v>50996</v>
      </c>
      <c r="I2215" s="12">
        <v>13</v>
      </c>
      <c r="J2215" s="1" t="s">
        <v>11</v>
      </c>
      <c r="K2215" s="1" t="s">
        <v>8</v>
      </c>
      <c r="L2215" s="4">
        <v>11</v>
      </c>
      <c r="N2215" s="186">
        <v>0</v>
      </c>
      <c r="P2215" s="14">
        <v>22.891400000000001</v>
      </c>
      <c r="R2215" s="14">
        <v>0</v>
      </c>
      <c r="T2215" s="14">
        <v>22.719200000000001</v>
      </c>
      <c r="V2215" s="17">
        <v>0</v>
      </c>
      <c r="X2215" s="17">
        <v>0</v>
      </c>
      <c r="Z2215" s="17">
        <v>601013</v>
      </c>
      <c r="AB2215" s="17">
        <v>0</v>
      </c>
      <c r="AD2215" s="17">
        <v>0</v>
      </c>
      <c r="AF2215" s="17">
        <v>26255</v>
      </c>
      <c r="AH2215" s="17">
        <v>0</v>
      </c>
      <c r="AJ2215" s="17">
        <v>0</v>
      </c>
      <c r="AL2215" s="17">
        <v>0</v>
      </c>
      <c r="AN2215" s="17">
        <v>0</v>
      </c>
      <c r="AP2215" s="172">
        <v>0</v>
      </c>
      <c r="AR2215" s="17">
        <v>596492</v>
      </c>
      <c r="AT2215" s="17">
        <v>0</v>
      </c>
      <c r="AV2215" s="185">
        <v>0</v>
      </c>
      <c r="AW2215" s="1" t="s">
        <v>5655</v>
      </c>
      <c r="AX2215" s="1" t="str">
        <f t="shared" si="34"/>
        <v>No</v>
      </c>
    </row>
    <row r="2216" spans="1:50" x14ac:dyDescent="0.2">
      <c r="A2216" s="1" t="s">
        <v>3477</v>
      </c>
      <c r="B2216" s="1" t="s">
        <v>3478</v>
      </c>
      <c r="C2216" s="1" t="s">
        <v>7</v>
      </c>
      <c r="D2216" s="174" t="s">
        <v>3479</v>
      </c>
      <c r="E2216" s="177" t="s">
        <v>3480</v>
      </c>
      <c r="F2216" s="1" t="s">
        <v>194</v>
      </c>
      <c r="G2216" s="1" t="s">
        <v>229</v>
      </c>
      <c r="H2216" s="17">
        <v>0</v>
      </c>
      <c r="I2216" s="12">
        <v>13</v>
      </c>
      <c r="J2216" s="1" t="s">
        <v>10</v>
      </c>
      <c r="K2216" s="1" t="s">
        <v>8</v>
      </c>
      <c r="L2216" s="4">
        <v>3</v>
      </c>
      <c r="N2216" s="186">
        <v>0</v>
      </c>
      <c r="P2216" s="14">
        <v>18.785299999999999</v>
      </c>
      <c r="R2216" s="14">
        <v>0</v>
      </c>
      <c r="T2216" s="14">
        <v>1.3064</v>
      </c>
      <c r="V2216" s="17">
        <v>0</v>
      </c>
      <c r="X2216" s="17">
        <v>0</v>
      </c>
      <c r="Z2216" s="17">
        <v>69825</v>
      </c>
      <c r="AB2216" s="17">
        <v>0</v>
      </c>
      <c r="AD2216" s="17">
        <v>0</v>
      </c>
      <c r="AF2216" s="17">
        <v>3717</v>
      </c>
      <c r="AH2216" s="17">
        <v>0</v>
      </c>
      <c r="AJ2216" s="17">
        <v>0</v>
      </c>
      <c r="AL2216" s="17">
        <v>0</v>
      </c>
      <c r="AN2216" s="17">
        <v>0</v>
      </c>
      <c r="AP2216" s="172">
        <v>0</v>
      </c>
      <c r="AR2216" s="17">
        <v>4856</v>
      </c>
      <c r="AT2216" s="17">
        <v>0</v>
      </c>
      <c r="AV2216" s="185">
        <v>0</v>
      </c>
      <c r="AW2216" s="1" t="s">
        <v>5655</v>
      </c>
      <c r="AX2216" s="1" t="str">
        <f t="shared" si="34"/>
        <v>No</v>
      </c>
    </row>
    <row r="2217" spans="1:50" x14ac:dyDescent="0.2">
      <c r="A2217" s="1" t="s">
        <v>4997</v>
      </c>
      <c r="B2217" s="1" t="s">
        <v>4998</v>
      </c>
      <c r="C2217" s="1" t="s">
        <v>80</v>
      </c>
      <c r="D2217" s="174" t="s">
        <v>4999</v>
      </c>
      <c r="E2217" s="177" t="s">
        <v>5000</v>
      </c>
      <c r="F2217" s="1" t="s">
        <v>196</v>
      </c>
      <c r="G2217" s="1" t="s">
        <v>229</v>
      </c>
      <c r="H2217" s="17">
        <v>0</v>
      </c>
      <c r="I2217" s="12">
        <v>13</v>
      </c>
      <c r="J2217" s="1" t="s">
        <v>10</v>
      </c>
      <c r="K2217" s="1" t="s">
        <v>8</v>
      </c>
      <c r="L2217" s="4">
        <v>4</v>
      </c>
      <c r="N2217" s="186">
        <v>0</v>
      </c>
      <c r="P2217" s="14">
        <v>22.333400000000001</v>
      </c>
      <c r="R2217" s="14">
        <v>0</v>
      </c>
      <c r="T2217" s="14">
        <v>9.3475000000000001</v>
      </c>
      <c r="V2217" s="17">
        <v>0</v>
      </c>
      <c r="X2217" s="17">
        <v>0</v>
      </c>
      <c r="Z2217" s="17">
        <v>153788</v>
      </c>
      <c r="AB2217" s="17">
        <v>0</v>
      </c>
      <c r="AD2217" s="17">
        <v>0</v>
      </c>
      <c r="AF2217" s="17">
        <v>6886</v>
      </c>
      <c r="AH2217" s="17">
        <v>0</v>
      </c>
      <c r="AJ2217" s="17">
        <v>0</v>
      </c>
      <c r="AL2217" s="17">
        <v>0</v>
      </c>
      <c r="AN2217" s="17">
        <v>0</v>
      </c>
      <c r="AP2217" s="172">
        <v>0</v>
      </c>
      <c r="AR2217" s="17">
        <v>64367</v>
      </c>
      <c r="AT2217" s="17">
        <v>0</v>
      </c>
      <c r="AV2217" s="185">
        <v>0</v>
      </c>
      <c r="AW2217" s="1" t="s">
        <v>5655</v>
      </c>
      <c r="AX2217" s="1" t="str">
        <f t="shared" si="34"/>
        <v>No</v>
      </c>
    </row>
    <row r="2218" spans="1:50" x14ac:dyDescent="0.2">
      <c r="A2218" s="1" t="s">
        <v>1617</v>
      </c>
      <c r="B2218" s="1" t="s">
        <v>1618</v>
      </c>
      <c r="C2218" s="1" t="s">
        <v>73</v>
      </c>
      <c r="D2218" s="174" t="s">
        <v>1619</v>
      </c>
      <c r="E2218" s="177" t="s">
        <v>1620</v>
      </c>
      <c r="F2218" s="1" t="s">
        <v>196</v>
      </c>
      <c r="G2218" s="1" t="s">
        <v>229</v>
      </c>
      <c r="H2218" s="17">
        <v>0</v>
      </c>
      <c r="I2218" s="12">
        <v>13</v>
      </c>
      <c r="J2218" s="1" t="s">
        <v>11</v>
      </c>
      <c r="K2218" s="1" t="s">
        <v>8</v>
      </c>
      <c r="L2218" s="4">
        <v>13</v>
      </c>
      <c r="N2218" s="186">
        <v>0</v>
      </c>
      <c r="P2218" s="14">
        <v>22.9709</v>
      </c>
      <c r="R2218" s="14">
        <v>0</v>
      </c>
      <c r="T2218" s="14">
        <v>3.3136000000000001</v>
      </c>
      <c r="V2218" s="17">
        <v>0</v>
      </c>
      <c r="X2218" s="17">
        <v>0</v>
      </c>
      <c r="Z2218" s="17">
        <v>311715</v>
      </c>
      <c r="AB2218" s="17">
        <v>0</v>
      </c>
      <c r="AD2218" s="17">
        <v>0</v>
      </c>
      <c r="AF2218" s="17">
        <v>13570</v>
      </c>
      <c r="AH2218" s="17">
        <v>0</v>
      </c>
      <c r="AJ2218" s="17">
        <v>0</v>
      </c>
      <c r="AL2218" s="17">
        <v>0</v>
      </c>
      <c r="AN2218" s="17">
        <v>0</v>
      </c>
      <c r="AP2218" s="172">
        <v>0</v>
      </c>
      <c r="AR2218" s="17">
        <v>44966</v>
      </c>
      <c r="AT2218" s="17">
        <v>0</v>
      </c>
      <c r="AV2218" s="185">
        <v>0</v>
      </c>
      <c r="AW2218" s="1" t="s">
        <v>5655</v>
      </c>
      <c r="AX2218" s="1" t="str">
        <f t="shared" si="34"/>
        <v>No</v>
      </c>
    </row>
    <row r="2219" spans="1:50" x14ac:dyDescent="0.2">
      <c r="A2219" s="1" t="s">
        <v>6277</v>
      </c>
      <c r="B2219" s="1" t="s">
        <v>457</v>
      </c>
      <c r="C2219" s="1" t="s">
        <v>14</v>
      </c>
      <c r="D2219" s="174">
        <v>4049</v>
      </c>
      <c r="E2219" s="177">
        <v>40049</v>
      </c>
      <c r="F2219" s="1" t="s">
        <v>194</v>
      </c>
      <c r="G2219" s="1" t="s">
        <v>5273</v>
      </c>
      <c r="H2219" s="17">
        <v>64172</v>
      </c>
      <c r="I2219" s="12">
        <v>13</v>
      </c>
      <c r="J2219" s="1" t="s">
        <v>10</v>
      </c>
      <c r="K2219" s="1" t="s">
        <v>8</v>
      </c>
      <c r="L2219" s="4">
        <v>8</v>
      </c>
      <c r="N2219" s="186">
        <v>0</v>
      </c>
      <c r="P2219" s="14">
        <v>14.4877</v>
      </c>
      <c r="R2219" s="14">
        <v>0</v>
      </c>
      <c r="T2219" s="14">
        <v>2.4390000000000001</v>
      </c>
      <c r="V2219" s="17">
        <v>0</v>
      </c>
      <c r="X2219" s="17">
        <v>0</v>
      </c>
      <c r="Z2219" s="17">
        <v>185500</v>
      </c>
      <c r="AB2219" s="17">
        <v>0</v>
      </c>
      <c r="AD2219" s="17">
        <v>0</v>
      </c>
      <c r="AF2219" s="17">
        <v>12804</v>
      </c>
      <c r="AH2219" s="17">
        <v>0</v>
      </c>
      <c r="AJ2219" s="17">
        <v>0</v>
      </c>
      <c r="AL2219" s="17">
        <v>0</v>
      </c>
      <c r="AN2219" s="17">
        <v>0</v>
      </c>
      <c r="AP2219" s="172">
        <v>0</v>
      </c>
      <c r="AR2219" s="17">
        <v>31229</v>
      </c>
      <c r="AT2219" s="17">
        <v>0</v>
      </c>
      <c r="AV2219" s="185">
        <v>0</v>
      </c>
      <c r="AW2219" s="1" t="s">
        <v>5655</v>
      </c>
      <c r="AX2219" s="1" t="str">
        <f t="shared" si="34"/>
        <v>No</v>
      </c>
    </row>
    <row r="2220" spans="1:50" x14ac:dyDescent="0.2">
      <c r="A2220" s="1" t="s">
        <v>6271</v>
      </c>
      <c r="B2220" s="1" t="s">
        <v>394</v>
      </c>
      <c r="C2220" s="1" t="s">
        <v>88</v>
      </c>
      <c r="D2220" s="174">
        <v>4080</v>
      </c>
      <c r="E2220" s="177">
        <v>40080</v>
      </c>
      <c r="F2220" s="1" t="s">
        <v>194</v>
      </c>
      <c r="G2220" s="1" t="s">
        <v>5273</v>
      </c>
      <c r="H2220" s="17">
        <v>106571</v>
      </c>
      <c r="I2220" s="12">
        <v>13</v>
      </c>
      <c r="J2220" s="1" t="s">
        <v>11</v>
      </c>
      <c r="K2220" s="1" t="s">
        <v>8</v>
      </c>
      <c r="L2220" s="4">
        <v>7</v>
      </c>
      <c r="N2220" s="186">
        <v>0</v>
      </c>
      <c r="P2220" s="14">
        <v>13.2326</v>
      </c>
      <c r="R2220" s="14">
        <v>0</v>
      </c>
      <c r="T2220" s="14">
        <v>8.8353999999999999</v>
      </c>
      <c r="V2220" s="17">
        <v>0</v>
      </c>
      <c r="X2220" s="17">
        <v>0</v>
      </c>
      <c r="Z2220" s="17">
        <v>213469</v>
      </c>
      <c r="AB2220" s="17">
        <v>0</v>
      </c>
      <c r="AD2220" s="17">
        <v>0</v>
      </c>
      <c r="AF2220" s="17">
        <v>16132</v>
      </c>
      <c r="AH2220" s="17">
        <v>0</v>
      </c>
      <c r="AJ2220" s="17">
        <v>0</v>
      </c>
      <c r="AL2220" s="17">
        <v>0</v>
      </c>
      <c r="AN2220" s="17">
        <v>0</v>
      </c>
      <c r="AP2220" s="172">
        <v>0</v>
      </c>
      <c r="AR2220" s="17">
        <v>142532</v>
      </c>
      <c r="AT2220" s="17">
        <v>0</v>
      </c>
      <c r="AV2220" s="185">
        <v>0</v>
      </c>
      <c r="AW2220" s="1" t="s">
        <v>5655</v>
      </c>
      <c r="AX2220" s="1" t="str">
        <f t="shared" si="34"/>
        <v>No</v>
      </c>
    </row>
    <row r="2221" spans="1:50" x14ac:dyDescent="0.2">
      <c r="A2221" s="1" t="s">
        <v>6273</v>
      </c>
      <c r="B2221" s="1" t="s">
        <v>1067</v>
      </c>
      <c r="C2221" s="1" t="s">
        <v>94</v>
      </c>
      <c r="D2221" s="174">
        <v>51</v>
      </c>
      <c r="E2221" s="177">
        <v>51</v>
      </c>
      <c r="F2221" s="1" t="s">
        <v>194</v>
      </c>
      <c r="G2221" s="1" t="s">
        <v>5273</v>
      </c>
      <c r="H2221" s="17">
        <v>51924</v>
      </c>
      <c r="I2221" s="12">
        <v>13</v>
      </c>
      <c r="J2221" s="1" t="s">
        <v>10</v>
      </c>
      <c r="K2221" s="1" t="s">
        <v>8</v>
      </c>
      <c r="L2221" s="4">
        <v>2</v>
      </c>
      <c r="N2221" s="186">
        <v>0</v>
      </c>
      <c r="P2221" s="14">
        <v>10.801500000000001</v>
      </c>
      <c r="R2221" s="14">
        <v>0</v>
      </c>
      <c r="T2221" s="14">
        <v>2.3854000000000002</v>
      </c>
      <c r="V2221" s="17">
        <v>0</v>
      </c>
      <c r="X2221" s="17">
        <v>0</v>
      </c>
      <c r="Z2221" s="17">
        <v>38680</v>
      </c>
      <c r="AB2221" s="17">
        <v>0</v>
      </c>
      <c r="AD2221" s="17">
        <v>0</v>
      </c>
      <c r="AF2221" s="17">
        <v>3581</v>
      </c>
      <c r="AH2221" s="17">
        <v>0</v>
      </c>
      <c r="AJ2221" s="17">
        <v>0</v>
      </c>
      <c r="AL2221" s="17">
        <v>0</v>
      </c>
      <c r="AN2221" s="17">
        <v>0</v>
      </c>
      <c r="AP2221" s="172">
        <v>0</v>
      </c>
      <c r="AR2221" s="17">
        <v>8542</v>
      </c>
      <c r="AT2221" s="17">
        <v>0</v>
      </c>
      <c r="AV2221" s="185">
        <v>0</v>
      </c>
      <c r="AW2221" s="1" t="s">
        <v>5655</v>
      </c>
      <c r="AX2221" s="1" t="str">
        <f t="shared" si="34"/>
        <v>No</v>
      </c>
    </row>
    <row r="2222" spans="1:50" x14ac:dyDescent="0.2">
      <c r="A2222" s="1" t="s">
        <v>5713</v>
      </c>
      <c r="B2222" s="1" t="s">
        <v>5714</v>
      </c>
      <c r="C2222" s="1" t="s">
        <v>20</v>
      </c>
      <c r="E2222" s="177">
        <v>90257</v>
      </c>
      <c r="F2222" s="1" t="s">
        <v>194</v>
      </c>
      <c r="G2222" s="1" t="s">
        <v>5273</v>
      </c>
      <c r="H2222" s="17">
        <v>12150996</v>
      </c>
      <c r="I2222" s="12">
        <v>13</v>
      </c>
      <c r="J2222" s="1" t="s">
        <v>10</v>
      </c>
      <c r="K2222" s="1" t="s">
        <v>12</v>
      </c>
      <c r="L2222" s="4">
        <v>2</v>
      </c>
      <c r="N2222" s="186">
        <v>0</v>
      </c>
      <c r="P2222" s="14">
        <v>6.2922000000000002</v>
      </c>
      <c r="R2222" s="14">
        <v>0</v>
      </c>
      <c r="T2222" s="14">
        <v>0.95660000000000001</v>
      </c>
      <c r="V2222" s="17">
        <v>0</v>
      </c>
      <c r="X2222" s="17">
        <v>0</v>
      </c>
      <c r="Z2222" s="17">
        <v>16517</v>
      </c>
      <c r="AB2222" s="17">
        <v>0</v>
      </c>
      <c r="AD2222" s="17">
        <v>0</v>
      </c>
      <c r="AF2222" s="17">
        <v>2625</v>
      </c>
      <c r="AH2222" s="17">
        <v>0</v>
      </c>
      <c r="AJ2222" s="17">
        <v>0</v>
      </c>
      <c r="AL2222" s="17">
        <v>0</v>
      </c>
      <c r="AN2222" s="17">
        <v>0</v>
      </c>
      <c r="AP2222" s="172">
        <v>0</v>
      </c>
      <c r="AR2222" s="17">
        <v>2511</v>
      </c>
      <c r="AT2222" s="17">
        <v>0</v>
      </c>
      <c r="AV2222" s="185">
        <v>0</v>
      </c>
      <c r="AW2222" s="1" t="s">
        <v>5655</v>
      </c>
      <c r="AX2222" s="1" t="str">
        <f t="shared" si="34"/>
        <v>No</v>
      </c>
    </row>
    <row r="2223" spans="1:50" x14ac:dyDescent="0.2">
      <c r="A2223" s="1" t="s">
        <v>928</v>
      </c>
      <c r="B2223" s="1" t="s">
        <v>929</v>
      </c>
      <c r="C2223" s="1" t="s">
        <v>20</v>
      </c>
      <c r="D2223" s="174">
        <v>9198</v>
      </c>
      <c r="E2223" s="177">
        <v>90198</v>
      </c>
      <c r="F2223" s="1" t="s">
        <v>194</v>
      </c>
      <c r="G2223" s="1" t="s">
        <v>5273</v>
      </c>
      <c r="H2223" s="17">
        <v>70272</v>
      </c>
      <c r="I2223" s="12">
        <v>13</v>
      </c>
      <c r="J2223" s="1" t="s">
        <v>10</v>
      </c>
      <c r="K2223" s="1" t="s">
        <v>12</v>
      </c>
      <c r="L2223" s="4">
        <v>3</v>
      </c>
      <c r="N2223" s="186">
        <v>0</v>
      </c>
      <c r="P2223" s="14">
        <v>15.9801</v>
      </c>
      <c r="R2223" s="14">
        <v>0</v>
      </c>
      <c r="T2223" s="14">
        <v>4.8894000000000002</v>
      </c>
      <c r="V2223" s="17">
        <v>0</v>
      </c>
      <c r="X2223" s="17">
        <v>0</v>
      </c>
      <c r="Z2223" s="17">
        <v>42491</v>
      </c>
      <c r="AB2223" s="17">
        <v>0</v>
      </c>
      <c r="AD2223" s="17">
        <v>0</v>
      </c>
      <c r="AF2223" s="17">
        <v>2659</v>
      </c>
      <c r="AH2223" s="17">
        <v>0</v>
      </c>
      <c r="AJ2223" s="17">
        <v>0</v>
      </c>
      <c r="AL2223" s="17">
        <v>0</v>
      </c>
      <c r="AN2223" s="17">
        <v>0</v>
      </c>
      <c r="AP2223" s="172">
        <v>0</v>
      </c>
      <c r="AR2223" s="17">
        <v>13001</v>
      </c>
      <c r="AT2223" s="17">
        <v>0</v>
      </c>
      <c r="AV2223" s="185">
        <v>0</v>
      </c>
      <c r="AW2223" s="1" t="s">
        <v>5655</v>
      </c>
      <c r="AX2223" s="1" t="str">
        <f t="shared" si="34"/>
        <v>No</v>
      </c>
    </row>
    <row r="2224" spans="1:50" x14ac:dyDescent="0.2">
      <c r="A2224" s="1" t="s">
        <v>5704</v>
      </c>
      <c r="B2224" s="1" t="s">
        <v>5684</v>
      </c>
      <c r="C2224" s="1" t="s">
        <v>20</v>
      </c>
      <c r="E2224" s="177">
        <v>90271</v>
      </c>
      <c r="F2224" s="1" t="s">
        <v>194</v>
      </c>
      <c r="G2224" s="1" t="s">
        <v>5273</v>
      </c>
      <c r="H2224" s="17">
        <v>12150996</v>
      </c>
      <c r="I2224" s="12">
        <v>13</v>
      </c>
      <c r="J2224" s="1" t="s">
        <v>10</v>
      </c>
      <c r="K2224" s="1" t="s">
        <v>12</v>
      </c>
      <c r="L2224" s="4">
        <v>7</v>
      </c>
      <c r="N2224" s="186">
        <v>0</v>
      </c>
      <c r="P2224" s="14">
        <v>9.6348000000000003</v>
      </c>
      <c r="R2224" s="14">
        <v>0</v>
      </c>
      <c r="T2224" s="14">
        <v>2.2208000000000001</v>
      </c>
      <c r="V2224" s="17">
        <v>0</v>
      </c>
      <c r="X2224" s="17">
        <v>0</v>
      </c>
      <c r="Z2224" s="17">
        <v>78793</v>
      </c>
      <c r="AB2224" s="17">
        <v>0</v>
      </c>
      <c r="AD2224" s="17">
        <v>0</v>
      </c>
      <c r="AF2224" s="17">
        <v>8178</v>
      </c>
      <c r="AH2224" s="17">
        <v>0</v>
      </c>
      <c r="AJ2224" s="17">
        <v>0</v>
      </c>
      <c r="AL2224" s="17">
        <v>0</v>
      </c>
      <c r="AN2224" s="17">
        <v>0</v>
      </c>
      <c r="AP2224" s="172">
        <v>0</v>
      </c>
      <c r="AR2224" s="17">
        <v>18162</v>
      </c>
      <c r="AT2224" s="17">
        <v>0</v>
      </c>
      <c r="AV2224" s="185">
        <v>0</v>
      </c>
      <c r="AW2224" s="1" t="s">
        <v>5655</v>
      </c>
      <c r="AX2224" s="1" t="str">
        <f t="shared" si="34"/>
        <v>No</v>
      </c>
    </row>
    <row r="2225" spans="1:50" x14ac:dyDescent="0.2">
      <c r="A2225" s="1" t="s">
        <v>4356</v>
      </c>
      <c r="B2225" s="1" t="s">
        <v>1589</v>
      </c>
      <c r="C2225" s="1" t="s">
        <v>63</v>
      </c>
      <c r="D2225" s="174" t="s">
        <v>4357</v>
      </c>
      <c r="E2225" s="177" t="s">
        <v>4358</v>
      </c>
      <c r="F2225" s="1" t="s">
        <v>242</v>
      </c>
      <c r="G2225" s="1" t="s">
        <v>229</v>
      </c>
      <c r="H2225" s="17">
        <v>0</v>
      </c>
      <c r="I2225" s="12">
        <v>13</v>
      </c>
      <c r="J2225" s="1" t="s">
        <v>10</v>
      </c>
      <c r="K2225" s="1" t="s">
        <v>8</v>
      </c>
      <c r="L2225" s="4">
        <v>13</v>
      </c>
      <c r="N2225" s="186">
        <v>0</v>
      </c>
      <c r="P2225" s="14">
        <v>11.334300000000001</v>
      </c>
      <c r="R2225" s="14">
        <v>0</v>
      </c>
      <c r="T2225" s="14">
        <v>3.8811</v>
      </c>
      <c r="V2225" s="17">
        <v>0</v>
      </c>
      <c r="X2225" s="17">
        <v>0</v>
      </c>
      <c r="Z2225" s="17">
        <v>175637</v>
      </c>
      <c r="AB2225" s="17">
        <v>0</v>
      </c>
      <c r="AD2225" s="17">
        <v>0</v>
      </c>
      <c r="AF2225" s="17">
        <v>15496</v>
      </c>
      <c r="AH2225" s="17">
        <v>0</v>
      </c>
      <c r="AJ2225" s="17">
        <v>0</v>
      </c>
      <c r="AL2225" s="17">
        <v>0</v>
      </c>
      <c r="AN2225" s="17">
        <v>0</v>
      </c>
      <c r="AP2225" s="172">
        <v>0</v>
      </c>
      <c r="AR2225" s="17">
        <v>60141</v>
      </c>
      <c r="AT2225" s="17">
        <v>0</v>
      </c>
      <c r="AV2225" s="185">
        <v>0</v>
      </c>
      <c r="AW2225" s="1" t="s">
        <v>5655</v>
      </c>
      <c r="AX2225" s="1" t="str">
        <f t="shared" si="34"/>
        <v>No</v>
      </c>
    </row>
    <row r="2226" spans="1:50" x14ac:dyDescent="0.2">
      <c r="A2226" s="1" t="s">
        <v>625</v>
      </c>
      <c r="B2226" s="1" t="s">
        <v>626</v>
      </c>
      <c r="C2226" s="1" t="s">
        <v>32</v>
      </c>
      <c r="D2226" s="174">
        <v>1107</v>
      </c>
      <c r="E2226" s="177">
        <v>10107</v>
      </c>
      <c r="F2226" s="1" t="s">
        <v>196</v>
      </c>
      <c r="G2226" s="1" t="s">
        <v>192</v>
      </c>
      <c r="H2226" s="17">
        <v>923311</v>
      </c>
      <c r="I2226" s="12">
        <v>13</v>
      </c>
      <c r="J2226" s="1" t="s">
        <v>10</v>
      </c>
      <c r="K2226" s="1" t="s">
        <v>8</v>
      </c>
      <c r="L2226" s="4">
        <v>7</v>
      </c>
      <c r="N2226" s="186">
        <v>0</v>
      </c>
      <c r="P2226" s="14">
        <v>14.0428</v>
      </c>
      <c r="R2226" s="14">
        <v>5.3110999999999997</v>
      </c>
      <c r="T2226" s="14">
        <v>2.6717</v>
      </c>
      <c r="V2226" s="17">
        <v>0</v>
      </c>
      <c r="X2226" s="17">
        <v>264265</v>
      </c>
      <c r="Z2226" s="17">
        <v>252686</v>
      </c>
      <c r="AB2226" s="17">
        <v>11579</v>
      </c>
      <c r="AD2226" s="17">
        <v>18876</v>
      </c>
      <c r="AF2226" s="17">
        <v>17994</v>
      </c>
      <c r="AH2226" s="17">
        <v>882</v>
      </c>
      <c r="AJ2226" s="17">
        <v>0</v>
      </c>
      <c r="AL2226" s="17">
        <v>0</v>
      </c>
      <c r="AN2226" s="17">
        <v>0</v>
      </c>
      <c r="AP2226" s="172">
        <v>0</v>
      </c>
      <c r="AR2226" s="17">
        <v>48074</v>
      </c>
      <c r="AT2226" s="17">
        <v>255324</v>
      </c>
      <c r="AV2226" s="185">
        <v>0</v>
      </c>
      <c r="AW2226" s="1" t="s">
        <v>5655</v>
      </c>
      <c r="AX2226" s="1" t="str">
        <f t="shared" si="34"/>
        <v>No</v>
      </c>
    </row>
    <row r="2227" spans="1:50" x14ac:dyDescent="0.2">
      <c r="A2227" s="1" t="s">
        <v>2554</v>
      </c>
      <c r="B2227" s="1" t="s">
        <v>2555</v>
      </c>
      <c r="C2227" s="1" t="s">
        <v>62</v>
      </c>
      <c r="D2227" s="174" t="s">
        <v>2556</v>
      </c>
      <c r="E2227" s="177" t="s">
        <v>2557</v>
      </c>
      <c r="F2227" s="1" t="s">
        <v>194</v>
      </c>
      <c r="G2227" s="1" t="s">
        <v>229</v>
      </c>
      <c r="H2227" s="17">
        <v>0</v>
      </c>
      <c r="I2227" s="12">
        <v>13</v>
      </c>
      <c r="J2227" s="1" t="s">
        <v>10</v>
      </c>
      <c r="K2227" s="1" t="s">
        <v>8</v>
      </c>
      <c r="L2227" s="4">
        <v>13</v>
      </c>
      <c r="N2227" s="186">
        <v>0</v>
      </c>
      <c r="P2227" s="14">
        <v>16.796900000000001</v>
      </c>
      <c r="R2227" s="14">
        <v>0</v>
      </c>
      <c r="T2227" s="14">
        <v>2.6417000000000002</v>
      </c>
      <c r="V2227" s="17">
        <v>0</v>
      </c>
      <c r="X2227" s="17">
        <v>0</v>
      </c>
      <c r="Z2227" s="17">
        <v>302293</v>
      </c>
      <c r="AB2227" s="17">
        <v>0</v>
      </c>
      <c r="AD2227" s="17">
        <v>0</v>
      </c>
      <c r="AF2227" s="17">
        <v>17997</v>
      </c>
      <c r="AH2227" s="17">
        <v>0</v>
      </c>
      <c r="AJ2227" s="17">
        <v>0</v>
      </c>
      <c r="AL2227" s="17">
        <v>0</v>
      </c>
      <c r="AN2227" s="17">
        <v>0</v>
      </c>
      <c r="AP2227" s="172">
        <v>0</v>
      </c>
      <c r="AR2227" s="17">
        <v>47542</v>
      </c>
      <c r="AT2227" s="17">
        <v>0</v>
      </c>
      <c r="AV2227" s="185">
        <v>0</v>
      </c>
      <c r="AW2227" s="1" t="s">
        <v>5655</v>
      </c>
      <c r="AX2227" s="1" t="str">
        <f t="shared" si="34"/>
        <v>No</v>
      </c>
    </row>
    <row r="2228" spans="1:50" x14ac:dyDescent="0.2">
      <c r="A2228" s="1" t="s">
        <v>5705</v>
      </c>
      <c r="B2228" s="1" t="s">
        <v>5706</v>
      </c>
      <c r="C2228" s="1" t="s">
        <v>20</v>
      </c>
      <c r="E2228" s="177">
        <v>90266</v>
      </c>
      <c r="F2228" s="1" t="s">
        <v>194</v>
      </c>
      <c r="G2228" s="1" t="s">
        <v>5273</v>
      </c>
      <c r="H2228" s="17">
        <v>12150996</v>
      </c>
      <c r="I2228" s="12">
        <v>13</v>
      </c>
      <c r="J2228" s="1" t="s">
        <v>11</v>
      </c>
      <c r="K2228" s="1" t="s">
        <v>12</v>
      </c>
      <c r="L2228" s="4">
        <v>3</v>
      </c>
      <c r="N2228" s="186">
        <v>0</v>
      </c>
      <c r="P2228" s="14">
        <v>13.8436</v>
      </c>
      <c r="R2228" s="14">
        <v>0</v>
      </c>
      <c r="T2228" s="14">
        <v>5.6646999999999998</v>
      </c>
      <c r="V2228" s="17">
        <v>0</v>
      </c>
      <c r="X2228" s="17">
        <v>0</v>
      </c>
      <c r="Z2228" s="17">
        <v>89070</v>
      </c>
      <c r="AB2228" s="17">
        <v>0</v>
      </c>
      <c r="AD2228" s="17">
        <v>0</v>
      </c>
      <c r="AF2228" s="17">
        <v>6434</v>
      </c>
      <c r="AH2228" s="17">
        <v>0</v>
      </c>
      <c r="AJ2228" s="17">
        <v>0</v>
      </c>
      <c r="AL2228" s="17">
        <v>0</v>
      </c>
      <c r="AN2228" s="17">
        <v>0</v>
      </c>
      <c r="AP2228" s="172">
        <v>0</v>
      </c>
      <c r="AR2228" s="17">
        <v>36447</v>
      </c>
      <c r="AT2228" s="17">
        <v>0</v>
      </c>
      <c r="AV2228" s="185">
        <v>0</v>
      </c>
      <c r="AW2228" s="1" t="s">
        <v>5655</v>
      </c>
      <c r="AX2228" s="1" t="str">
        <f t="shared" si="34"/>
        <v>No</v>
      </c>
    </row>
    <row r="2229" spans="1:50" x14ac:dyDescent="0.2">
      <c r="A2229" s="1" t="s">
        <v>4528</v>
      </c>
      <c r="B2229" s="1" t="s">
        <v>4529</v>
      </c>
      <c r="C2229" s="1" t="s">
        <v>161</v>
      </c>
      <c r="D2229" s="174" t="s">
        <v>4530</v>
      </c>
      <c r="E2229" s="177" t="s">
        <v>4531</v>
      </c>
      <c r="F2229" s="1" t="s">
        <v>242</v>
      </c>
      <c r="G2229" s="1" t="s">
        <v>229</v>
      </c>
      <c r="H2229" s="17">
        <v>0</v>
      </c>
      <c r="I2229" s="12">
        <v>13</v>
      </c>
      <c r="J2229" s="1" t="s">
        <v>10</v>
      </c>
      <c r="K2229" s="1" t="s">
        <v>8</v>
      </c>
      <c r="L2229" s="4">
        <v>10</v>
      </c>
      <c r="N2229" s="186">
        <v>0</v>
      </c>
      <c r="P2229" s="14">
        <v>19.293500000000002</v>
      </c>
      <c r="R2229" s="14">
        <v>0</v>
      </c>
      <c r="T2229" s="14">
        <v>3.2267000000000001</v>
      </c>
      <c r="V2229" s="17">
        <v>0</v>
      </c>
      <c r="X2229" s="17">
        <v>0</v>
      </c>
      <c r="Z2229" s="17">
        <v>105188</v>
      </c>
      <c r="AB2229" s="17">
        <v>0</v>
      </c>
      <c r="AD2229" s="17">
        <v>0</v>
      </c>
      <c r="AF2229" s="17">
        <v>5452</v>
      </c>
      <c r="AH2229" s="17">
        <v>0</v>
      </c>
      <c r="AJ2229" s="17">
        <v>0</v>
      </c>
      <c r="AL2229" s="17">
        <v>0</v>
      </c>
      <c r="AN2229" s="17">
        <v>0</v>
      </c>
      <c r="AP2229" s="172">
        <v>0</v>
      </c>
      <c r="AR2229" s="17">
        <v>17592</v>
      </c>
      <c r="AT2229" s="17">
        <v>0</v>
      </c>
      <c r="AV2229" s="185">
        <v>0</v>
      </c>
      <c r="AW2229" s="1" t="s">
        <v>5655</v>
      </c>
      <c r="AX2229" s="1" t="str">
        <f t="shared" si="34"/>
        <v>No</v>
      </c>
    </row>
    <row r="2230" spans="1:50" x14ac:dyDescent="0.2">
      <c r="A2230" s="1" t="s">
        <v>1103</v>
      </c>
      <c r="B2230" s="1" t="s">
        <v>1104</v>
      </c>
      <c r="C2230" s="1" t="s">
        <v>77</v>
      </c>
      <c r="D2230" s="174">
        <v>5186</v>
      </c>
      <c r="E2230" s="177">
        <v>50186</v>
      </c>
      <c r="F2230" s="1" t="s">
        <v>196</v>
      </c>
      <c r="G2230" s="1" t="s">
        <v>5273</v>
      </c>
      <c r="H2230" s="17">
        <v>202637</v>
      </c>
      <c r="I2230" s="12">
        <v>13</v>
      </c>
      <c r="J2230" s="1" t="s">
        <v>10</v>
      </c>
      <c r="K2230" s="1" t="s">
        <v>12</v>
      </c>
      <c r="L2230" s="4">
        <v>9</v>
      </c>
      <c r="N2230" s="186">
        <v>0</v>
      </c>
      <c r="P2230" s="14">
        <v>12.697699999999999</v>
      </c>
      <c r="R2230" s="14">
        <v>0</v>
      </c>
      <c r="T2230" s="14">
        <v>1.1453</v>
      </c>
      <c r="V2230" s="17">
        <v>0</v>
      </c>
      <c r="X2230" s="17">
        <v>0</v>
      </c>
      <c r="Z2230" s="17">
        <v>93836</v>
      </c>
      <c r="AB2230" s="17">
        <v>0</v>
      </c>
      <c r="AD2230" s="17">
        <v>0</v>
      </c>
      <c r="AF2230" s="17">
        <v>7390</v>
      </c>
      <c r="AH2230" s="17">
        <v>0</v>
      </c>
      <c r="AJ2230" s="17">
        <v>0</v>
      </c>
      <c r="AL2230" s="17">
        <v>0</v>
      </c>
      <c r="AN2230" s="17">
        <v>0</v>
      </c>
      <c r="AP2230" s="172">
        <v>0</v>
      </c>
      <c r="AR2230" s="17">
        <v>8464</v>
      </c>
      <c r="AT2230" s="17">
        <v>0</v>
      </c>
      <c r="AV2230" s="185">
        <v>0</v>
      </c>
      <c r="AW2230" s="1" t="s">
        <v>5655</v>
      </c>
      <c r="AX2230" s="1" t="str">
        <f t="shared" si="34"/>
        <v>No</v>
      </c>
    </row>
    <row r="2231" spans="1:50" x14ac:dyDescent="0.2">
      <c r="A2231" s="1" t="s">
        <v>6266</v>
      </c>
      <c r="B2231" s="1" t="s">
        <v>268</v>
      </c>
      <c r="C2231" s="1" t="s">
        <v>20</v>
      </c>
      <c r="E2231" s="177">
        <v>90265</v>
      </c>
      <c r="F2231" s="1" t="s">
        <v>194</v>
      </c>
      <c r="G2231" s="1" t="s">
        <v>5273</v>
      </c>
      <c r="H2231" s="17">
        <v>12150996</v>
      </c>
      <c r="I2231" s="12">
        <v>13</v>
      </c>
      <c r="J2231" s="1" t="s">
        <v>11</v>
      </c>
      <c r="K2231" s="1" t="s">
        <v>8</v>
      </c>
      <c r="L2231" s="4">
        <v>2</v>
      </c>
      <c r="N2231" s="186">
        <v>0</v>
      </c>
      <c r="P2231" s="14">
        <v>9.2161000000000008</v>
      </c>
      <c r="R2231" s="14">
        <v>0</v>
      </c>
      <c r="T2231" s="14">
        <v>12.935600000000001</v>
      </c>
      <c r="V2231" s="17">
        <v>0</v>
      </c>
      <c r="X2231" s="17">
        <v>0</v>
      </c>
      <c r="Z2231" s="17">
        <v>39952</v>
      </c>
      <c r="AB2231" s="17">
        <v>0</v>
      </c>
      <c r="AD2231" s="17">
        <v>0</v>
      </c>
      <c r="AF2231" s="17">
        <v>4335</v>
      </c>
      <c r="AH2231" s="17">
        <v>0</v>
      </c>
      <c r="AJ2231" s="17">
        <v>0</v>
      </c>
      <c r="AL2231" s="17">
        <v>0</v>
      </c>
      <c r="AN2231" s="17">
        <v>0</v>
      </c>
      <c r="AP2231" s="172">
        <v>0</v>
      </c>
      <c r="AR2231" s="17">
        <v>56076</v>
      </c>
      <c r="AT2231" s="17">
        <v>0</v>
      </c>
      <c r="AV2231" s="185">
        <v>0</v>
      </c>
      <c r="AW2231" s="1" t="s">
        <v>5655</v>
      </c>
      <c r="AX2231" s="1" t="str">
        <f t="shared" si="34"/>
        <v>No</v>
      </c>
    </row>
    <row r="2232" spans="1:50" x14ac:dyDescent="0.2">
      <c r="A2232" s="1" t="s">
        <v>1068</v>
      </c>
      <c r="B2232" s="1" t="s">
        <v>730</v>
      </c>
      <c r="C2232" s="1" t="s">
        <v>20</v>
      </c>
      <c r="D2232" s="174" t="s">
        <v>1069</v>
      </c>
      <c r="E2232" s="177" t="s">
        <v>1070</v>
      </c>
      <c r="F2232" s="1" t="s">
        <v>194</v>
      </c>
      <c r="G2232" s="1" t="s">
        <v>229</v>
      </c>
      <c r="H2232" s="17">
        <v>0</v>
      </c>
      <c r="I2232" s="12">
        <v>13</v>
      </c>
      <c r="J2232" s="1" t="s">
        <v>11</v>
      </c>
      <c r="K2232" s="1" t="s">
        <v>12</v>
      </c>
      <c r="L2232" s="4">
        <v>1</v>
      </c>
      <c r="N2232" s="186">
        <v>0</v>
      </c>
      <c r="P2232" s="14">
        <v>31.184799999999999</v>
      </c>
      <c r="R2232" s="14">
        <v>0</v>
      </c>
      <c r="T2232" s="14">
        <v>1.857</v>
      </c>
      <c r="V2232" s="17">
        <v>0</v>
      </c>
      <c r="X2232" s="17">
        <v>0</v>
      </c>
      <c r="Z2232" s="17">
        <v>73908</v>
      </c>
      <c r="AB2232" s="17">
        <v>0</v>
      </c>
      <c r="AD2232" s="17">
        <v>0</v>
      </c>
      <c r="AF2232" s="17">
        <v>2370</v>
      </c>
      <c r="AH2232" s="17">
        <v>0</v>
      </c>
      <c r="AJ2232" s="17">
        <v>0</v>
      </c>
      <c r="AL2232" s="17">
        <v>0</v>
      </c>
      <c r="AN2232" s="17">
        <v>0</v>
      </c>
      <c r="AP2232" s="172">
        <v>0</v>
      </c>
      <c r="AR2232" s="17">
        <v>4401</v>
      </c>
      <c r="AT2232" s="17">
        <v>0</v>
      </c>
      <c r="AV2232" s="185">
        <v>0</v>
      </c>
      <c r="AW2232" s="1" t="s">
        <v>5655</v>
      </c>
      <c r="AX2232" s="1" t="str">
        <f t="shared" si="34"/>
        <v>No</v>
      </c>
    </row>
    <row r="2233" spans="1:50" x14ac:dyDescent="0.2">
      <c r="A2233" s="1" t="s">
        <v>3065</v>
      </c>
      <c r="B2233" s="1" t="s">
        <v>3066</v>
      </c>
      <c r="C2233" s="1" t="s">
        <v>77</v>
      </c>
      <c r="D2233" s="174" t="s">
        <v>3067</v>
      </c>
      <c r="E2233" s="177" t="s">
        <v>3068</v>
      </c>
      <c r="F2233" s="1" t="s">
        <v>194</v>
      </c>
      <c r="G2233" s="1" t="s">
        <v>229</v>
      </c>
      <c r="H2233" s="17">
        <v>0</v>
      </c>
      <c r="I2233" s="12">
        <v>13</v>
      </c>
      <c r="J2233" s="1" t="s">
        <v>10</v>
      </c>
      <c r="K2233" s="1" t="s">
        <v>8</v>
      </c>
      <c r="L2233" s="4">
        <v>10</v>
      </c>
      <c r="N2233" s="186">
        <v>0</v>
      </c>
      <c r="P2233" s="14">
        <v>15.6135</v>
      </c>
      <c r="R2233" s="14">
        <v>0</v>
      </c>
      <c r="T2233" s="14">
        <v>4.0555000000000003</v>
      </c>
      <c r="V2233" s="17">
        <v>0</v>
      </c>
      <c r="X2233" s="17">
        <v>0</v>
      </c>
      <c r="Z2233" s="17">
        <v>297515</v>
      </c>
      <c r="AB2233" s="17">
        <v>0</v>
      </c>
      <c r="AD2233" s="17">
        <v>0</v>
      </c>
      <c r="AF2233" s="17">
        <v>19055</v>
      </c>
      <c r="AH2233" s="17">
        <v>0</v>
      </c>
      <c r="AJ2233" s="17">
        <v>0</v>
      </c>
      <c r="AL2233" s="17">
        <v>0</v>
      </c>
      <c r="AN2233" s="17">
        <v>0</v>
      </c>
      <c r="AP2233" s="172">
        <v>0</v>
      </c>
      <c r="AR2233" s="17">
        <v>77277</v>
      </c>
      <c r="AT2233" s="17">
        <v>0</v>
      </c>
      <c r="AV2233" s="185">
        <v>0</v>
      </c>
      <c r="AW2233" s="1" t="s">
        <v>5655</v>
      </c>
      <c r="AX2233" s="1" t="str">
        <f t="shared" si="34"/>
        <v>No</v>
      </c>
    </row>
    <row r="2234" spans="1:50" x14ac:dyDescent="0.2">
      <c r="A2234" s="1" t="s">
        <v>3416</v>
      </c>
      <c r="B2234" s="1" t="s">
        <v>3417</v>
      </c>
      <c r="C2234" s="1" t="s">
        <v>51</v>
      </c>
      <c r="D2234" s="174" t="s">
        <v>3418</v>
      </c>
      <c r="E2234" s="177" t="s">
        <v>3419</v>
      </c>
      <c r="F2234" s="1" t="s">
        <v>1252</v>
      </c>
      <c r="G2234" s="1" t="s">
        <v>229</v>
      </c>
      <c r="H2234" s="17">
        <v>0</v>
      </c>
      <c r="I2234" s="12">
        <v>13</v>
      </c>
      <c r="J2234" s="1" t="s">
        <v>10</v>
      </c>
      <c r="K2234" s="1" t="s">
        <v>8</v>
      </c>
      <c r="L2234" s="4">
        <v>13</v>
      </c>
      <c r="N2234" s="186">
        <v>0</v>
      </c>
      <c r="P2234" s="14">
        <v>21.697900000000001</v>
      </c>
      <c r="R2234" s="14">
        <v>0</v>
      </c>
      <c r="T2234" s="14">
        <v>1.7479</v>
      </c>
      <c r="V2234" s="17">
        <v>0</v>
      </c>
      <c r="X2234" s="17">
        <v>0</v>
      </c>
      <c r="Z2234" s="17">
        <v>300668</v>
      </c>
      <c r="AB2234" s="17">
        <v>0</v>
      </c>
      <c r="AD2234" s="17">
        <v>0</v>
      </c>
      <c r="AF2234" s="17">
        <v>13857</v>
      </c>
      <c r="AH2234" s="17">
        <v>0</v>
      </c>
      <c r="AJ2234" s="17">
        <v>0</v>
      </c>
      <c r="AL2234" s="17">
        <v>0</v>
      </c>
      <c r="AN2234" s="17">
        <v>0</v>
      </c>
      <c r="AP2234" s="172">
        <v>0</v>
      </c>
      <c r="AR2234" s="17">
        <v>24220</v>
      </c>
      <c r="AT2234" s="17">
        <v>0</v>
      </c>
      <c r="AV2234" s="185">
        <v>0</v>
      </c>
      <c r="AW2234" s="1" t="s">
        <v>5655</v>
      </c>
      <c r="AX2234" s="1" t="str">
        <f t="shared" si="34"/>
        <v>No</v>
      </c>
    </row>
    <row r="2235" spans="1:50" x14ac:dyDescent="0.2">
      <c r="A2235" s="1" t="s">
        <v>1592</v>
      </c>
      <c r="B2235" s="1" t="s">
        <v>1593</v>
      </c>
      <c r="C2235" s="1" t="s">
        <v>73</v>
      </c>
      <c r="D2235" s="174" t="s">
        <v>1594</v>
      </c>
      <c r="E2235" s="177" t="s">
        <v>1595</v>
      </c>
      <c r="F2235" s="1" t="s">
        <v>194</v>
      </c>
      <c r="G2235" s="1" t="s">
        <v>229</v>
      </c>
      <c r="H2235" s="17">
        <v>0</v>
      </c>
      <c r="I2235" s="12">
        <v>13</v>
      </c>
      <c r="J2235" s="1" t="s">
        <v>22</v>
      </c>
      <c r="K2235" s="1" t="s">
        <v>8</v>
      </c>
      <c r="L2235" s="4">
        <v>1</v>
      </c>
      <c r="N2235" s="186">
        <v>0</v>
      </c>
      <c r="P2235" s="14">
        <v>16.063199999999998</v>
      </c>
      <c r="R2235" s="14">
        <v>0</v>
      </c>
      <c r="T2235" s="14">
        <v>4.9051</v>
      </c>
      <c r="V2235" s="17">
        <v>0</v>
      </c>
      <c r="X2235" s="17">
        <v>0</v>
      </c>
      <c r="Z2235" s="17">
        <v>4064</v>
      </c>
      <c r="AB2235" s="17">
        <v>0</v>
      </c>
      <c r="AD2235" s="17">
        <v>0</v>
      </c>
      <c r="AF2235" s="17">
        <v>253</v>
      </c>
      <c r="AH2235" s="17">
        <v>0</v>
      </c>
      <c r="AJ2235" s="17">
        <v>0</v>
      </c>
      <c r="AL2235" s="17">
        <v>0</v>
      </c>
      <c r="AN2235" s="17">
        <v>0</v>
      </c>
      <c r="AP2235" s="172">
        <v>0</v>
      </c>
      <c r="AR2235" s="17">
        <v>1241</v>
      </c>
      <c r="AT2235" s="17">
        <v>0</v>
      </c>
      <c r="AV2235" s="185">
        <v>0</v>
      </c>
      <c r="AW2235" s="1" t="s">
        <v>5655</v>
      </c>
      <c r="AX2235" s="1" t="str">
        <f t="shared" si="34"/>
        <v>No</v>
      </c>
    </row>
    <row r="2236" spans="1:50" x14ac:dyDescent="0.2">
      <c r="A2236" s="1" t="s">
        <v>1368</v>
      </c>
      <c r="B2236" s="1" t="s">
        <v>270</v>
      </c>
      <c r="C2236" s="1" t="s">
        <v>80</v>
      </c>
      <c r="D2236" s="174">
        <v>61</v>
      </c>
      <c r="E2236" s="177">
        <v>61</v>
      </c>
      <c r="F2236" s="1" t="s">
        <v>194</v>
      </c>
      <c r="G2236" s="1" t="s">
        <v>5273</v>
      </c>
      <c r="H2236" s="17">
        <v>56997</v>
      </c>
      <c r="I2236" s="12">
        <v>13</v>
      </c>
      <c r="J2236" s="1" t="s">
        <v>10</v>
      </c>
      <c r="K2236" s="1" t="s">
        <v>8</v>
      </c>
      <c r="L2236" s="4">
        <v>9</v>
      </c>
      <c r="N2236" s="186">
        <v>0</v>
      </c>
      <c r="P2236" s="14">
        <v>12.1388</v>
      </c>
      <c r="R2236" s="14">
        <v>0</v>
      </c>
      <c r="T2236" s="14">
        <v>2.2658999999999998</v>
      </c>
      <c r="V2236" s="17">
        <v>0</v>
      </c>
      <c r="X2236" s="17">
        <v>0</v>
      </c>
      <c r="Z2236" s="17">
        <v>105911</v>
      </c>
      <c r="AB2236" s="17">
        <v>0</v>
      </c>
      <c r="AD2236" s="17">
        <v>0</v>
      </c>
      <c r="AF2236" s="17">
        <v>8725</v>
      </c>
      <c r="AH2236" s="17">
        <v>0</v>
      </c>
      <c r="AJ2236" s="17">
        <v>0</v>
      </c>
      <c r="AL2236" s="17">
        <v>0</v>
      </c>
      <c r="AN2236" s="17">
        <v>0</v>
      </c>
      <c r="AP2236" s="172">
        <v>0</v>
      </c>
      <c r="AR2236" s="17">
        <v>19770</v>
      </c>
      <c r="AT2236" s="17">
        <v>0</v>
      </c>
      <c r="AV2236" s="185">
        <v>0</v>
      </c>
      <c r="AW2236" s="1" t="s">
        <v>5655</v>
      </c>
      <c r="AX2236" s="1" t="str">
        <f t="shared" si="34"/>
        <v>No</v>
      </c>
    </row>
    <row r="2237" spans="1:50" x14ac:dyDescent="0.2">
      <c r="A2237" s="1" t="s">
        <v>6276</v>
      </c>
      <c r="B2237" s="1" t="s">
        <v>5648</v>
      </c>
      <c r="C2237" s="1" t="s">
        <v>18</v>
      </c>
      <c r="D2237" s="174" t="s">
        <v>5563</v>
      </c>
      <c r="E2237" s="177">
        <v>99433</v>
      </c>
      <c r="F2237" s="1" t="s">
        <v>138</v>
      </c>
      <c r="G2237" s="1" t="s">
        <v>5273</v>
      </c>
      <c r="H2237" s="17">
        <v>0</v>
      </c>
      <c r="I2237" s="12">
        <v>13</v>
      </c>
      <c r="J2237" s="1" t="s">
        <v>10</v>
      </c>
      <c r="K2237" s="1" t="s">
        <v>8</v>
      </c>
      <c r="L2237" s="4">
        <v>7</v>
      </c>
      <c r="N2237" s="186">
        <v>0</v>
      </c>
      <c r="P2237" s="14">
        <v>29.7544</v>
      </c>
      <c r="R2237" s="14">
        <v>0</v>
      </c>
      <c r="T2237" s="14">
        <v>0.92369999999999997</v>
      </c>
      <c r="V2237" s="17">
        <v>0</v>
      </c>
      <c r="X2237" s="17">
        <v>0</v>
      </c>
      <c r="Z2237" s="17">
        <v>145767</v>
      </c>
      <c r="AB2237" s="17">
        <v>0</v>
      </c>
      <c r="AD2237" s="17">
        <v>0</v>
      </c>
      <c r="AF2237" s="17">
        <v>4899</v>
      </c>
      <c r="AH2237" s="17">
        <v>0</v>
      </c>
      <c r="AJ2237" s="17">
        <v>0</v>
      </c>
      <c r="AL2237" s="17">
        <v>0</v>
      </c>
      <c r="AN2237" s="17">
        <v>0</v>
      </c>
      <c r="AP2237" s="172">
        <v>0</v>
      </c>
      <c r="AR2237" s="17">
        <v>4525</v>
      </c>
      <c r="AT2237" s="17">
        <v>0</v>
      </c>
      <c r="AV2237" s="185">
        <v>0</v>
      </c>
      <c r="AW2237" s="1" t="s">
        <v>5655</v>
      </c>
      <c r="AX2237" s="1" t="str">
        <f t="shared" si="34"/>
        <v>No</v>
      </c>
    </row>
    <row r="2238" spans="1:50" x14ac:dyDescent="0.2">
      <c r="A2238" s="1" t="s">
        <v>992</v>
      </c>
      <c r="B2238" s="1" t="s">
        <v>993</v>
      </c>
      <c r="C2238" s="1" t="s">
        <v>56</v>
      </c>
      <c r="D2238" s="174" t="s">
        <v>994</v>
      </c>
      <c r="E2238" s="177">
        <v>55222</v>
      </c>
      <c r="F2238" s="1" t="s">
        <v>138</v>
      </c>
      <c r="G2238" s="1" t="s">
        <v>5273</v>
      </c>
      <c r="H2238" s="17">
        <v>0</v>
      </c>
      <c r="I2238" s="12">
        <v>13</v>
      </c>
      <c r="J2238" s="1" t="s">
        <v>10</v>
      </c>
      <c r="K2238" s="1" t="s">
        <v>8</v>
      </c>
      <c r="L2238" s="4">
        <v>13</v>
      </c>
      <c r="N2238" s="186">
        <v>0</v>
      </c>
      <c r="P2238" s="14">
        <v>32.002899999999997</v>
      </c>
      <c r="R2238" s="14">
        <v>0</v>
      </c>
      <c r="T2238" s="14">
        <v>0.49659999999999999</v>
      </c>
      <c r="V2238" s="17">
        <v>0</v>
      </c>
      <c r="X2238" s="17">
        <v>0</v>
      </c>
      <c r="Z2238" s="17">
        <v>134508</v>
      </c>
      <c r="AB2238" s="17">
        <v>0</v>
      </c>
      <c r="AD2238" s="17">
        <v>0</v>
      </c>
      <c r="AF2238" s="17">
        <v>4203</v>
      </c>
      <c r="AH2238" s="17">
        <v>0</v>
      </c>
      <c r="AJ2238" s="17">
        <v>0</v>
      </c>
      <c r="AL2238" s="17">
        <v>0</v>
      </c>
      <c r="AN2238" s="17">
        <v>0</v>
      </c>
      <c r="AP2238" s="172">
        <v>0</v>
      </c>
      <c r="AR2238" s="17">
        <v>2087</v>
      </c>
      <c r="AT2238" s="17">
        <v>0</v>
      </c>
      <c r="AV2238" s="185">
        <v>0</v>
      </c>
      <c r="AW2238" s="1" t="s">
        <v>5655</v>
      </c>
      <c r="AX2238" s="1" t="str">
        <f t="shared" si="34"/>
        <v>No</v>
      </c>
    </row>
    <row r="2239" spans="1:50" x14ac:dyDescent="0.2">
      <c r="A2239" s="1" t="s">
        <v>6266</v>
      </c>
      <c r="B2239" s="1" t="s">
        <v>268</v>
      </c>
      <c r="C2239" s="1" t="s">
        <v>20</v>
      </c>
      <c r="E2239" s="177">
        <v>90265</v>
      </c>
      <c r="F2239" s="1" t="s">
        <v>194</v>
      </c>
      <c r="G2239" s="1" t="s">
        <v>5273</v>
      </c>
      <c r="H2239" s="17">
        <v>12150996</v>
      </c>
      <c r="I2239" s="12">
        <v>13</v>
      </c>
      <c r="J2239" s="1" t="s">
        <v>10</v>
      </c>
      <c r="K2239" s="1" t="s">
        <v>8</v>
      </c>
      <c r="L2239" s="4">
        <v>1</v>
      </c>
      <c r="N2239" s="186">
        <v>0</v>
      </c>
      <c r="P2239" s="14">
        <v>9.3986000000000001</v>
      </c>
      <c r="R2239" s="14">
        <v>0</v>
      </c>
      <c r="T2239" s="14">
        <v>5.5236999999999998</v>
      </c>
      <c r="V2239" s="17">
        <v>0</v>
      </c>
      <c r="X2239" s="17">
        <v>0</v>
      </c>
      <c r="Z2239" s="17">
        <v>6532</v>
      </c>
      <c r="AB2239" s="17">
        <v>0</v>
      </c>
      <c r="AD2239" s="17">
        <v>0</v>
      </c>
      <c r="AF2239" s="17">
        <v>695</v>
      </c>
      <c r="AH2239" s="17">
        <v>0</v>
      </c>
      <c r="AJ2239" s="17">
        <v>0</v>
      </c>
      <c r="AL2239" s="17">
        <v>0</v>
      </c>
      <c r="AN2239" s="17">
        <v>0</v>
      </c>
      <c r="AP2239" s="172">
        <v>0</v>
      </c>
      <c r="AR2239" s="17">
        <v>3839</v>
      </c>
      <c r="AT2239" s="17">
        <v>0</v>
      </c>
      <c r="AV2239" s="185">
        <v>0</v>
      </c>
      <c r="AW2239" s="1" t="s">
        <v>5655</v>
      </c>
      <c r="AX2239" s="1" t="str">
        <f t="shared" si="34"/>
        <v>No</v>
      </c>
    </row>
    <row r="2240" spans="1:50" x14ac:dyDescent="0.2">
      <c r="A2240" s="1" t="s">
        <v>6267</v>
      </c>
      <c r="B2240" s="1" t="s">
        <v>281</v>
      </c>
      <c r="C2240" s="1" t="s">
        <v>53</v>
      </c>
      <c r="D2240" s="174">
        <v>3040</v>
      </c>
      <c r="E2240" s="177">
        <v>30040</v>
      </c>
      <c r="F2240" s="1" t="s">
        <v>194</v>
      </c>
      <c r="G2240" s="1" t="s">
        <v>5273</v>
      </c>
      <c r="H2240" s="17">
        <v>2203663</v>
      </c>
      <c r="I2240" s="12">
        <v>13</v>
      </c>
      <c r="J2240" s="1" t="s">
        <v>10</v>
      </c>
      <c r="K2240" s="1" t="s">
        <v>8</v>
      </c>
      <c r="L2240" s="4">
        <v>1</v>
      </c>
      <c r="N2240" s="186">
        <v>0</v>
      </c>
      <c r="P2240" s="14">
        <v>4.3506999999999998</v>
      </c>
      <c r="R2240" s="14">
        <v>0</v>
      </c>
      <c r="T2240" s="14">
        <v>0.44390000000000002</v>
      </c>
      <c r="V2240" s="17">
        <v>0</v>
      </c>
      <c r="X2240" s="17">
        <v>0</v>
      </c>
      <c r="Z2240" s="17">
        <v>26931</v>
      </c>
      <c r="AB2240" s="17">
        <v>0</v>
      </c>
      <c r="AD2240" s="17">
        <v>0</v>
      </c>
      <c r="AF2240" s="17">
        <v>6190</v>
      </c>
      <c r="AH2240" s="17">
        <v>0</v>
      </c>
      <c r="AJ2240" s="17">
        <v>0</v>
      </c>
      <c r="AL2240" s="17">
        <v>0</v>
      </c>
      <c r="AN2240" s="17">
        <v>0</v>
      </c>
      <c r="AP2240" s="172">
        <v>0</v>
      </c>
      <c r="AR2240" s="17">
        <v>2748</v>
      </c>
      <c r="AT2240" s="17">
        <v>0</v>
      </c>
      <c r="AV2240" s="185">
        <v>0</v>
      </c>
      <c r="AW2240" s="1" t="s">
        <v>5655</v>
      </c>
      <c r="AX2240" s="1" t="str">
        <f t="shared" si="34"/>
        <v>No</v>
      </c>
    </row>
    <row r="2241" spans="1:50" x14ac:dyDescent="0.2">
      <c r="A2241" s="1" t="s">
        <v>6272</v>
      </c>
      <c r="B2241" s="1" t="s">
        <v>927</v>
      </c>
      <c r="C2241" s="1" t="s">
        <v>45</v>
      </c>
      <c r="D2241" s="174">
        <v>5174</v>
      </c>
      <c r="E2241" s="177">
        <v>50174</v>
      </c>
      <c r="F2241" s="1" t="s">
        <v>194</v>
      </c>
      <c r="G2241" s="1" t="s">
        <v>5273</v>
      </c>
      <c r="H2241" s="17">
        <v>50996</v>
      </c>
      <c r="I2241" s="12">
        <v>13</v>
      </c>
      <c r="J2241" s="1" t="s">
        <v>10</v>
      </c>
      <c r="K2241" s="1" t="s">
        <v>12</v>
      </c>
      <c r="L2241" s="4">
        <v>2</v>
      </c>
      <c r="N2241" s="186">
        <v>0</v>
      </c>
      <c r="P2241" s="14">
        <v>17.636500000000002</v>
      </c>
      <c r="Q2241" s="12" t="s">
        <v>101</v>
      </c>
      <c r="R2241" s="14">
        <v>0</v>
      </c>
      <c r="T2241" s="14">
        <v>3.8056999999999999</v>
      </c>
      <c r="U2241" s="12" t="s">
        <v>101</v>
      </c>
      <c r="V2241" s="17">
        <v>0</v>
      </c>
      <c r="X2241" s="17">
        <v>0</v>
      </c>
      <c r="Z2241" s="17">
        <v>45661</v>
      </c>
      <c r="AB2241" s="17">
        <v>0</v>
      </c>
      <c r="AD2241" s="17">
        <v>0</v>
      </c>
      <c r="AF2241" s="17">
        <v>2589</v>
      </c>
      <c r="AG2241" s="12" t="s">
        <v>101</v>
      </c>
      <c r="AH2241" s="17">
        <v>0</v>
      </c>
      <c r="AJ2241" s="17">
        <v>0</v>
      </c>
      <c r="AL2241" s="17">
        <v>0</v>
      </c>
      <c r="AN2241" s="17">
        <v>0</v>
      </c>
      <c r="AP2241" s="172">
        <v>0</v>
      </c>
      <c r="AR2241" s="17">
        <v>9853</v>
      </c>
      <c r="AT2241" s="17">
        <v>0</v>
      </c>
      <c r="AV2241" s="185">
        <v>0</v>
      </c>
      <c r="AW2241" s="1" t="s">
        <v>5655</v>
      </c>
      <c r="AX2241" s="1" t="str">
        <f t="shared" si="34"/>
        <v>Yes</v>
      </c>
    </row>
    <row r="2242" spans="1:50" x14ac:dyDescent="0.2">
      <c r="A2242" s="1" t="s">
        <v>4997</v>
      </c>
      <c r="B2242" s="1" t="s">
        <v>4998</v>
      </c>
      <c r="C2242" s="1" t="s">
        <v>80</v>
      </c>
      <c r="D2242" s="174" t="s">
        <v>4999</v>
      </c>
      <c r="E2242" s="177" t="s">
        <v>5000</v>
      </c>
      <c r="F2242" s="1" t="s">
        <v>196</v>
      </c>
      <c r="G2242" s="1" t="s">
        <v>229</v>
      </c>
      <c r="H2242" s="17">
        <v>0</v>
      </c>
      <c r="I2242" s="12">
        <v>13</v>
      </c>
      <c r="J2242" s="1" t="s">
        <v>22</v>
      </c>
      <c r="K2242" s="1" t="s">
        <v>8</v>
      </c>
      <c r="L2242" s="4">
        <v>1</v>
      </c>
      <c r="N2242" s="186">
        <v>0</v>
      </c>
      <c r="P2242" s="14">
        <v>28.8276</v>
      </c>
      <c r="R2242" s="14">
        <v>0</v>
      </c>
      <c r="T2242" s="14">
        <v>2.2738999999999998</v>
      </c>
      <c r="V2242" s="17">
        <v>0</v>
      </c>
      <c r="X2242" s="17">
        <v>0</v>
      </c>
      <c r="Z2242" s="17">
        <v>98302</v>
      </c>
      <c r="AB2242" s="17">
        <v>0</v>
      </c>
      <c r="AD2242" s="17">
        <v>0</v>
      </c>
      <c r="AF2242" s="17">
        <v>3410</v>
      </c>
      <c r="AH2242" s="17">
        <v>0</v>
      </c>
      <c r="AJ2242" s="17">
        <v>0</v>
      </c>
      <c r="AL2242" s="17">
        <v>0</v>
      </c>
      <c r="AN2242" s="17">
        <v>0</v>
      </c>
      <c r="AP2242" s="172">
        <v>0</v>
      </c>
      <c r="AR2242" s="17">
        <v>7754</v>
      </c>
      <c r="AT2242" s="17">
        <v>0</v>
      </c>
      <c r="AV2242" s="185">
        <v>0</v>
      </c>
      <c r="AW2242" s="1" t="s">
        <v>5655</v>
      </c>
      <c r="AX2242" s="1" t="str">
        <f t="shared" ref="AX2242:AX2305" si="35">IF(AW2242&amp;AU2242&amp;AS2242&amp;AQ2242&amp;AO2242&amp;AM2242&amp;AK2242&amp;AI2242&amp;AG2242&amp;AE2242&amp;AC2242&amp;AA2242&amp;Y2242&amp;W2242&amp;U2242&amp;S2242&amp;Q2242&amp;O2242&amp;M2242&lt;&gt;"","Yes","No")</f>
        <v>No</v>
      </c>
    </row>
    <row r="2243" spans="1:50" x14ac:dyDescent="0.2">
      <c r="A2243" s="1" t="s">
        <v>2021</v>
      </c>
      <c r="B2243" s="1" t="s">
        <v>2022</v>
      </c>
      <c r="C2243" s="1" t="s">
        <v>60</v>
      </c>
      <c r="D2243" s="174" t="s">
        <v>2023</v>
      </c>
      <c r="E2243" s="177" t="s">
        <v>2024</v>
      </c>
      <c r="F2243" s="1" t="s">
        <v>242</v>
      </c>
      <c r="G2243" s="1" t="s">
        <v>229</v>
      </c>
      <c r="H2243" s="17">
        <v>0</v>
      </c>
      <c r="I2243" s="12">
        <v>12</v>
      </c>
      <c r="J2243" s="1" t="s">
        <v>10</v>
      </c>
      <c r="K2243" s="1" t="s">
        <v>8</v>
      </c>
      <c r="L2243" s="4">
        <v>12</v>
      </c>
      <c r="N2243" s="186">
        <v>0</v>
      </c>
      <c r="P2243" s="14">
        <v>25.8123</v>
      </c>
      <c r="R2243" s="14">
        <v>0</v>
      </c>
      <c r="T2243" s="14">
        <v>2.9477000000000002</v>
      </c>
      <c r="V2243" s="17">
        <v>0</v>
      </c>
      <c r="X2243" s="17">
        <v>0</v>
      </c>
      <c r="Z2243" s="17">
        <v>369709</v>
      </c>
      <c r="AB2243" s="17">
        <v>0</v>
      </c>
      <c r="AD2243" s="17">
        <v>0</v>
      </c>
      <c r="AF2243" s="17">
        <v>14323</v>
      </c>
      <c r="AH2243" s="17">
        <v>0</v>
      </c>
      <c r="AJ2243" s="17">
        <v>0</v>
      </c>
      <c r="AL2243" s="17">
        <v>0</v>
      </c>
      <c r="AN2243" s="17">
        <v>0</v>
      </c>
      <c r="AP2243" s="172">
        <v>0</v>
      </c>
      <c r="AR2243" s="17">
        <v>42220</v>
      </c>
      <c r="AT2243" s="17">
        <v>0</v>
      </c>
      <c r="AV2243" s="185">
        <v>0</v>
      </c>
      <c r="AW2243" s="1" t="s">
        <v>5655</v>
      </c>
      <c r="AX2243" s="1" t="str">
        <f t="shared" si="35"/>
        <v>No</v>
      </c>
    </row>
    <row r="2244" spans="1:50" x14ac:dyDescent="0.2">
      <c r="A2244" s="1" t="s">
        <v>5707</v>
      </c>
      <c r="B2244" s="1" t="s">
        <v>4987</v>
      </c>
      <c r="C2244" s="1" t="s">
        <v>80</v>
      </c>
      <c r="D2244" s="174" t="s">
        <v>4988</v>
      </c>
      <c r="E2244" s="177" t="s">
        <v>4989</v>
      </c>
      <c r="F2244" s="1" t="s">
        <v>196</v>
      </c>
      <c r="G2244" s="1" t="s">
        <v>229</v>
      </c>
      <c r="H2244" s="17">
        <v>0</v>
      </c>
      <c r="I2244" s="12">
        <v>12</v>
      </c>
      <c r="J2244" s="1" t="s">
        <v>11</v>
      </c>
      <c r="K2244" s="1" t="s">
        <v>8</v>
      </c>
      <c r="L2244" s="4">
        <v>3</v>
      </c>
      <c r="N2244" s="186">
        <v>0</v>
      </c>
      <c r="P2244" s="14">
        <v>13.8018</v>
      </c>
      <c r="R2244" s="14">
        <v>0</v>
      </c>
      <c r="T2244" s="14">
        <v>5.5637999999999996</v>
      </c>
      <c r="V2244" s="17">
        <v>0</v>
      </c>
      <c r="X2244" s="17">
        <v>0</v>
      </c>
      <c r="Z2244" s="17">
        <v>69699</v>
      </c>
      <c r="AB2244" s="17">
        <v>0</v>
      </c>
      <c r="AD2244" s="17">
        <v>0</v>
      </c>
      <c r="AF2244" s="17">
        <v>5050</v>
      </c>
      <c r="AH2244" s="17">
        <v>0</v>
      </c>
      <c r="AJ2244" s="17">
        <v>0</v>
      </c>
      <c r="AL2244" s="17">
        <v>0</v>
      </c>
      <c r="AN2244" s="17">
        <v>0</v>
      </c>
      <c r="AP2244" s="172">
        <v>0</v>
      </c>
      <c r="AR2244" s="17">
        <v>28097</v>
      </c>
      <c r="AT2244" s="17">
        <v>0</v>
      </c>
      <c r="AV2244" s="185">
        <v>0</v>
      </c>
      <c r="AW2244" s="1" t="s">
        <v>5655</v>
      </c>
      <c r="AX2244" s="1" t="str">
        <f t="shared" si="35"/>
        <v>No</v>
      </c>
    </row>
    <row r="2245" spans="1:50" x14ac:dyDescent="0.2">
      <c r="A2245" s="1" t="s">
        <v>4864</v>
      </c>
      <c r="B2245" s="1" t="s">
        <v>4865</v>
      </c>
      <c r="C2245" s="1" t="s">
        <v>20</v>
      </c>
      <c r="D2245" s="174" t="s">
        <v>4866</v>
      </c>
      <c r="E2245" s="177" t="s">
        <v>4867</v>
      </c>
      <c r="F2245" s="1" t="s">
        <v>194</v>
      </c>
      <c r="G2245" s="1" t="s">
        <v>229</v>
      </c>
      <c r="H2245" s="17">
        <v>0</v>
      </c>
      <c r="I2245" s="12">
        <v>12</v>
      </c>
      <c r="J2245" s="1" t="s">
        <v>11</v>
      </c>
      <c r="K2245" s="1" t="s">
        <v>12</v>
      </c>
      <c r="L2245" s="4">
        <v>8</v>
      </c>
      <c r="N2245" s="186">
        <v>0</v>
      </c>
      <c r="P2245" s="14">
        <v>19.614899999999999</v>
      </c>
      <c r="R2245" s="14">
        <v>0</v>
      </c>
      <c r="T2245" s="14">
        <v>5.0324999999999998</v>
      </c>
      <c r="V2245" s="17">
        <v>0</v>
      </c>
      <c r="X2245" s="17">
        <v>0</v>
      </c>
      <c r="Z2245" s="17">
        <v>298539</v>
      </c>
      <c r="AB2245" s="17">
        <v>0</v>
      </c>
      <c r="AD2245" s="17">
        <v>0</v>
      </c>
      <c r="AF2245" s="17">
        <v>15220</v>
      </c>
      <c r="AH2245" s="17">
        <v>0</v>
      </c>
      <c r="AJ2245" s="17">
        <v>0</v>
      </c>
      <c r="AL2245" s="17">
        <v>0</v>
      </c>
      <c r="AN2245" s="17">
        <v>0</v>
      </c>
      <c r="AP2245" s="172">
        <v>0</v>
      </c>
      <c r="AR2245" s="17">
        <v>76595</v>
      </c>
      <c r="AT2245" s="17">
        <v>0</v>
      </c>
      <c r="AV2245" s="185">
        <v>0</v>
      </c>
      <c r="AW2245" s="1" t="s">
        <v>5655</v>
      </c>
      <c r="AX2245" s="1" t="str">
        <f t="shared" si="35"/>
        <v>No</v>
      </c>
    </row>
    <row r="2246" spans="1:50" x14ac:dyDescent="0.2">
      <c r="A2246" s="1" t="s">
        <v>2707</v>
      </c>
      <c r="B2246" s="1" t="s">
        <v>2006</v>
      </c>
      <c r="C2246" s="1" t="s">
        <v>77</v>
      </c>
      <c r="D2246" s="174" t="s">
        <v>2708</v>
      </c>
      <c r="E2246" s="177" t="s">
        <v>2709</v>
      </c>
      <c r="F2246" s="1" t="s">
        <v>194</v>
      </c>
      <c r="G2246" s="1" t="s">
        <v>229</v>
      </c>
      <c r="H2246" s="17">
        <v>0</v>
      </c>
      <c r="I2246" s="12">
        <v>12</v>
      </c>
      <c r="J2246" s="1" t="s">
        <v>10</v>
      </c>
      <c r="K2246" s="1" t="s">
        <v>8</v>
      </c>
      <c r="L2246" s="4">
        <v>12</v>
      </c>
      <c r="N2246" s="186">
        <v>0</v>
      </c>
      <c r="P2246" s="14">
        <v>26.7149</v>
      </c>
      <c r="R2246" s="14">
        <v>0</v>
      </c>
      <c r="T2246" s="14">
        <v>2.1597</v>
      </c>
      <c r="V2246" s="17">
        <v>0</v>
      </c>
      <c r="X2246" s="17">
        <v>0</v>
      </c>
      <c r="Z2246" s="17">
        <v>274095</v>
      </c>
      <c r="AB2246" s="17">
        <v>0</v>
      </c>
      <c r="AD2246" s="17">
        <v>0</v>
      </c>
      <c r="AF2246" s="17">
        <v>10260</v>
      </c>
      <c r="AH2246" s="17">
        <v>0</v>
      </c>
      <c r="AJ2246" s="17">
        <v>0</v>
      </c>
      <c r="AL2246" s="17">
        <v>0</v>
      </c>
      <c r="AN2246" s="17">
        <v>0</v>
      </c>
      <c r="AP2246" s="172">
        <v>0</v>
      </c>
      <c r="AR2246" s="17">
        <v>22159</v>
      </c>
      <c r="AT2246" s="17">
        <v>0</v>
      </c>
      <c r="AV2246" s="185">
        <v>0</v>
      </c>
      <c r="AW2246" s="1" t="s">
        <v>5655</v>
      </c>
      <c r="AX2246" s="1" t="str">
        <f t="shared" si="35"/>
        <v>No</v>
      </c>
    </row>
    <row r="2247" spans="1:50" x14ac:dyDescent="0.2">
      <c r="A2247" s="1" t="s">
        <v>5861</v>
      </c>
      <c r="B2247" s="1" t="s">
        <v>5862</v>
      </c>
      <c r="C2247" s="1" t="s">
        <v>55</v>
      </c>
      <c r="E2247" s="177" t="s">
        <v>5863</v>
      </c>
      <c r="F2247" s="1" t="s">
        <v>242</v>
      </c>
      <c r="G2247" s="1" t="s">
        <v>229</v>
      </c>
      <c r="H2247" s="17">
        <v>0</v>
      </c>
      <c r="I2247" s="12">
        <v>12</v>
      </c>
      <c r="J2247" s="1" t="s">
        <v>11</v>
      </c>
      <c r="K2247" s="1" t="s">
        <v>8</v>
      </c>
      <c r="L2247" s="4">
        <v>4</v>
      </c>
      <c r="N2247" s="186">
        <v>0</v>
      </c>
      <c r="P2247" s="14">
        <v>15.8385</v>
      </c>
      <c r="R2247" s="14">
        <v>0</v>
      </c>
      <c r="T2247" s="14">
        <v>1.1264000000000001</v>
      </c>
      <c r="V2247" s="17">
        <v>0</v>
      </c>
      <c r="X2247" s="17">
        <v>0</v>
      </c>
      <c r="Z2247" s="17">
        <v>40214</v>
      </c>
      <c r="AB2247" s="17">
        <v>0</v>
      </c>
      <c r="AD2247" s="17">
        <v>0</v>
      </c>
      <c r="AF2247" s="17">
        <v>2539</v>
      </c>
      <c r="AH2247" s="17">
        <v>0</v>
      </c>
      <c r="AJ2247" s="17">
        <v>0</v>
      </c>
      <c r="AL2247" s="17">
        <v>0</v>
      </c>
      <c r="AN2247" s="17">
        <v>0</v>
      </c>
      <c r="AP2247" s="172">
        <v>0</v>
      </c>
      <c r="AR2247" s="17">
        <v>2860</v>
      </c>
      <c r="AT2247" s="17">
        <v>0</v>
      </c>
      <c r="AV2247" s="185">
        <v>0</v>
      </c>
      <c r="AW2247" s="1" t="s">
        <v>5655</v>
      </c>
      <c r="AX2247" s="1" t="str">
        <f t="shared" si="35"/>
        <v>No</v>
      </c>
    </row>
    <row r="2248" spans="1:50" x14ac:dyDescent="0.2">
      <c r="A2248" s="1" t="s">
        <v>895</v>
      </c>
      <c r="B2248" s="1" t="s">
        <v>896</v>
      </c>
      <c r="C2248" s="1" t="s">
        <v>14</v>
      </c>
      <c r="D2248" s="174">
        <v>4045</v>
      </c>
      <c r="E2248" s="177">
        <v>40045</v>
      </c>
      <c r="F2248" s="1" t="s">
        <v>196</v>
      </c>
      <c r="G2248" s="1" t="s">
        <v>5273</v>
      </c>
      <c r="H2248" s="17">
        <v>139114</v>
      </c>
      <c r="I2248" s="12">
        <v>12</v>
      </c>
      <c r="J2248" s="1" t="s">
        <v>11</v>
      </c>
      <c r="K2248" s="1" t="s">
        <v>8</v>
      </c>
      <c r="L2248" s="4">
        <v>7</v>
      </c>
      <c r="N2248" s="186">
        <v>0</v>
      </c>
      <c r="P2248" s="14">
        <v>14.802899999999999</v>
      </c>
      <c r="R2248" s="14">
        <v>0</v>
      </c>
      <c r="T2248" s="14">
        <v>14.512600000000001</v>
      </c>
      <c r="V2248" s="17">
        <v>0</v>
      </c>
      <c r="X2248" s="17">
        <v>0</v>
      </c>
      <c r="Z2248" s="17">
        <v>273039</v>
      </c>
      <c r="AB2248" s="17">
        <v>0</v>
      </c>
      <c r="AD2248" s="17">
        <v>0</v>
      </c>
      <c r="AF2248" s="17">
        <v>18445</v>
      </c>
      <c r="AH2248" s="17">
        <v>0</v>
      </c>
      <c r="AJ2248" s="17">
        <v>0</v>
      </c>
      <c r="AL2248" s="17">
        <v>0</v>
      </c>
      <c r="AN2248" s="17">
        <v>0</v>
      </c>
      <c r="AP2248" s="172">
        <v>0</v>
      </c>
      <c r="AR2248" s="17">
        <v>267685</v>
      </c>
      <c r="AT2248" s="17">
        <v>0</v>
      </c>
      <c r="AV2248" s="185">
        <v>0</v>
      </c>
      <c r="AW2248" s="1" t="s">
        <v>5655</v>
      </c>
      <c r="AX2248" s="1" t="str">
        <f t="shared" si="35"/>
        <v>No</v>
      </c>
    </row>
    <row r="2249" spans="1:50" x14ac:dyDescent="0.2">
      <c r="A2249" s="1" t="s">
        <v>1250</v>
      </c>
      <c r="B2249" s="1" t="s">
        <v>1251</v>
      </c>
      <c r="C2249" s="1" t="s">
        <v>45</v>
      </c>
      <c r="D2249" s="174">
        <v>5194</v>
      </c>
      <c r="E2249" s="177">
        <v>50194</v>
      </c>
      <c r="F2249" s="1" t="s">
        <v>242</v>
      </c>
      <c r="G2249" s="1" t="s">
        <v>5273</v>
      </c>
      <c r="H2249" s="17">
        <v>296863</v>
      </c>
      <c r="I2249" s="12">
        <v>12</v>
      </c>
      <c r="J2249" s="1" t="s">
        <v>10</v>
      </c>
      <c r="K2249" s="1" t="s">
        <v>8</v>
      </c>
      <c r="L2249" s="4">
        <v>12</v>
      </c>
      <c r="N2249" s="186">
        <v>0</v>
      </c>
      <c r="P2249" s="14">
        <v>15.686199999999999</v>
      </c>
      <c r="R2249" s="14">
        <v>0</v>
      </c>
      <c r="T2249" s="14">
        <v>2.4228000000000001</v>
      </c>
      <c r="V2249" s="17">
        <v>0</v>
      </c>
      <c r="X2249" s="17">
        <v>0</v>
      </c>
      <c r="Z2249" s="17">
        <v>189333</v>
      </c>
      <c r="AB2249" s="17">
        <v>0</v>
      </c>
      <c r="AD2249" s="17">
        <v>0</v>
      </c>
      <c r="AF2249" s="17">
        <v>12070</v>
      </c>
      <c r="AH2249" s="17">
        <v>0</v>
      </c>
      <c r="AJ2249" s="17">
        <v>0</v>
      </c>
      <c r="AL2249" s="17">
        <v>0</v>
      </c>
      <c r="AN2249" s="17">
        <v>0</v>
      </c>
      <c r="AP2249" s="172">
        <v>0</v>
      </c>
      <c r="AR2249" s="17">
        <v>29243</v>
      </c>
      <c r="AT2249" s="17">
        <v>0</v>
      </c>
      <c r="AV2249" s="185">
        <v>0</v>
      </c>
      <c r="AW2249" s="1" t="s">
        <v>5655</v>
      </c>
      <c r="AX2249" s="1" t="str">
        <f t="shared" si="35"/>
        <v>No</v>
      </c>
    </row>
    <row r="2250" spans="1:50" x14ac:dyDescent="0.2">
      <c r="A2250" s="1" t="s">
        <v>155</v>
      </c>
      <c r="B2250" s="1" t="s">
        <v>1143</v>
      </c>
      <c r="C2250" s="1" t="s">
        <v>83</v>
      </c>
      <c r="D2250" s="174">
        <v>4182</v>
      </c>
      <c r="E2250" s="177">
        <v>40182</v>
      </c>
      <c r="F2250" s="1" t="s">
        <v>194</v>
      </c>
      <c r="G2250" s="1" t="s">
        <v>5273</v>
      </c>
      <c r="H2250" s="17">
        <v>2148346</v>
      </c>
      <c r="I2250" s="12">
        <v>12</v>
      </c>
      <c r="J2250" s="1" t="s">
        <v>11</v>
      </c>
      <c r="K2250" s="1" t="s">
        <v>8</v>
      </c>
      <c r="L2250" s="4">
        <v>7</v>
      </c>
      <c r="N2250" s="186">
        <v>0</v>
      </c>
      <c r="P2250" s="14">
        <v>7.9062999999999999</v>
      </c>
      <c r="R2250" s="14">
        <v>0</v>
      </c>
      <c r="T2250" s="14">
        <v>15.916700000000001</v>
      </c>
      <c r="V2250" s="17">
        <v>0</v>
      </c>
      <c r="X2250" s="17">
        <v>0</v>
      </c>
      <c r="Z2250" s="17">
        <v>34930</v>
      </c>
      <c r="AB2250" s="17">
        <v>0</v>
      </c>
      <c r="AD2250" s="17">
        <v>0</v>
      </c>
      <c r="AF2250" s="17">
        <v>4418</v>
      </c>
      <c r="AH2250" s="17">
        <v>0</v>
      </c>
      <c r="AJ2250" s="17">
        <v>0</v>
      </c>
      <c r="AL2250" s="17">
        <v>0</v>
      </c>
      <c r="AN2250" s="17">
        <v>0</v>
      </c>
      <c r="AP2250" s="172">
        <v>0</v>
      </c>
      <c r="AR2250" s="17">
        <v>70320</v>
      </c>
      <c r="AT2250" s="17">
        <v>0</v>
      </c>
      <c r="AV2250" s="185">
        <v>0</v>
      </c>
      <c r="AW2250" s="1" t="s">
        <v>5655</v>
      </c>
      <c r="AX2250" s="1" t="str">
        <f t="shared" si="35"/>
        <v>No</v>
      </c>
    </row>
    <row r="2251" spans="1:50" x14ac:dyDescent="0.2">
      <c r="A2251" s="1" t="s">
        <v>2584</v>
      </c>
      <c r="B2251" s="1" t="s">
        <v>1071</v>
      </c>
      <c r="C2251" s="1" t="s">
        <v>62</v>
      </c>
      <c r="D2251" s="174" t="s">
        <v>2585</v>
      </c>
      <c r="E2251" s="177" t="s">
        <v>2586</v>
      </c>
      <c r="F2251" s="1" t="s">
        <v>194</v>
      </c>
      <c r="G2251" s="1" t="s">
        <v>229</v>
      </c>
      <c r="H2251" s="17">
        <v>0</v>
      </c>
      <c r="I2251" s="12">
        <v>12</v>
      </c>
      <c r="J2251" s="1" t="s">
        <v>10</v>
      </c>
      <c r="K2251" s="1" t="s">
        <v>8</v>
      </c>
      <c r="L2251" s="4">
        <v>10</v>
      </c>
      <c r="N2251" s="186">
        <v>0</v>
      </c>
      <c r="P2251" s="14">
        <v>18.099</v>
      </c>
      <c r="R2251" s="14">
        <v>0</v>
      </c>
      <c r="T2251" s="14">
        <v>1.9404999999999999</v>
      </c>
      <c r="V2251" s="17">
        <v>0</v>
      </c>
      <c r="X2251" s="17">
        <v>0</v>
      </c>
      <c r="Z2251" s="17">
        <v>312316</v>
      </c>
      <c r="AB2251" s="17">
        <v>0</v>
      </c>
      <c r="AD2251" s="17">
        <v>0</v>
      </c>
      <c r="AF2251" s="17">
        <v>17256</v>
      </c>
      <c r="AH2251" s="17">
        <v>0</v>
      </c>
      <c r="AJ2251" s="17">
        <v>0</v>
      </c>
      <c r="AL2251" s="17">
        <v>0</v>
      </c>
      <c r="AN2251" s="17">
        <v>0</v>
      </c>
      <c r="AP2251" s="172">
        <v>0</v>
      </c>
      <c r="AR2251" s="17">
        <v>33486</v>
      </c>
      <c r="AT2251" s="17">
        <v>0</v>
      </c>
      <c r="AV2251" s="185">
        <v>0</v>
      </c>
      <c r="AW2251" s="1" t="s">
        <v>5655</v>
      </c>
      <c r="AX2251" s="1" t="str">
        <f t="shared" si="35"/>
        <v>No</v>
      </c>
    </row>
    <row r="2252" spans="1:50" x14ac:dyDescent="0.2">
      <c r="A2252" s="1" t="s">
        <v>6290</v>
      </c>
      <c r="B2252" s="1" t="s">
        <v>4692</v>
      </c>
      <c r="C2252" s="1" t="s">
        <v>185</v>
      </c>
      <c r="D2252" s="174" t="s">
        <v>4693</v>
      </c>
      <c r="E2252" s="177" t="s">
        <v>4694</v>
      </c>
      <c r="F2252" s="1" t="s">
        <v>191</v>
      </c>
      <c r="G2252" s="1" t="s">
        <v>229</v>
      </c>
      <c r="H2252" s="17">
        <v>0</v>
      </c>
      <c r="I2252" s="12">
        <v>12</v>
      </c>
      <c r="J2252" s="1" t="s">
        <v>10</v>
      </c>
      <c r="K2252" s="1" t="s">
        <v>12</v>
      </c>
      <c r="L2252" s="4">
        <v>6</v>
      </c>
      <c r="N2252" s="186">
        <v>0</v>
      </c>
      <c r="P2252" s="14">
        <v>9.6148000000000007</v>
      </c>
      <c r="R2252" s="14">
        <v>0</v>
      </c>
      <c r="T2252" s="14">
        <v>1.877</v>
      </c>
      <c r="V2252" s="17">
        <v>0</v>
      </c>
      <c r="X2252" s="17">
        <v>0</v>
      </c>
      <c r="Z2252" s="17">
        <v>235197</v>
      </c>
      <c r="AB2252" s="17">
        <v>0</v>
      </c>
      <c r="AD2252" s="17">
        <v>0</v>
      </c>
      <c r="AF2252" s="17">
        <v>24462</v>
      </c>
      <c r="AH2252" s="17">
        <v>0</v>
      </c>
      <c r="AJ2252" s="17">
        <v>0</v>
      </c>
      <c r="AL2252" s="17">
        <v>0</v>
      </c>
      <c r="AN2252" s="17">
        <v>0</v>
      </c>
      <c r="AP2252" s="172">
        <v>0</v>
      </c>
      <c r="AR2252" s="17">
        <v>45914</v>
      </c>
      <c r="AT2252" s="17">
        <v>0</v>
      </c>
      <c r="AV2252" s="185">
        <v>0</v>
      </c>
      <c r="AW2252" s="1" t="s">
        <v>5655</v>
      </c>
      <c r="AX2252" s="1" t="str">
        <f t="shared" si="35"/>
        <v>No</v>
      </c>
    </row>
    <row r="2253" spans="1:50" x14ac:dyDescent="0.2">
      <c r="A2253" s="1" t="s">
        <v>5687</v>
      </c>
      <c r="B2253" s="1" t="s">
        <v>5688</v>
      </c>
      <c r="C2253" s="1" t="s">
        <v>20</v>
      </c>
      <c r="E2253" s="177">
        <v>90268</v>
      </c>
      <c r="F2253" s="1" t="s">
        <v>194</v>
      </c>
      <c r="G2253" s="1" t="s">
        <v>5273</v>
      </c>
      <c r="H2253" s="17">
        <v>12150996</v>
      </c>
      <c r="I2253" s="12">
        <v>12</v>
      </c>
      <c r="J2253" s="1" t="s">
        <v>15</v>
      </c>
      <c r="K2253" s="1" t="s">
        <v>12</v>
      </c>
      <c r="L2253" s="4">
        <v>3</v>
      </c>
      <c r="N2253" s="186">
        <v>0</v>
      </c>
      <c r="P2253" s="14">
        <v>14.903499999999999</v>
      </c>
      <c r="R2253" s="14">
        <v>0</v>
      </c>
      <c r="T2253" s="14">
        <v>4.8453999999999997</v>
      </c>
      <c r="V2253" s="17">
        <v>0</v>
      </c>
      <c r="X2253" s="17">
        <v>0</v>
      </c>
      <c r="Z2253" s="17">
        <v>39226</v>
      </c>
      <c r="AB2253" s="17">
        <v>0</v>
      </c>
      <c r="AD2253" s="17">
        <v>0</v>
      </c>
      <c r="AF2253" s="17">
        <v>2632</v>
      </c>
      <c r="AH2253" s="17">
        <v>0</v>
      </c>
      <c r="AJ2253" s="17">
        <v>0</v>
      </c>
      <c r="AL2253" s="17">
        <v>0</v>
      </c>
      <c r="AN2253" s="17">
        <v>0</v>
      </c>
      <c r="AP2253" s="172">
        <v>0</v>
      </c>
      <c r="AR2253" s="17">
        <v>12753</v>
      </c>
      <c r="AT2253" s="17">
        <v>0</v>
      </c>
      <c r="AV2253" s="185">
        <v>0</v>
      </c>
      <c r="AW2253" s="1" t="s">
        <v>5655</v>
      </c>
      <c r="AX2253" s="1" t="str">
        <f t="shared" si="35"/>
        <v>No</v>
      </c>
    </row>
    <row r="2254" spans="1:50" x14ac:dyDescent="0.2">
      <c r="A2254" s="1" t="s">
        <v>5048</v>
      </c>
      <c r="B2254" s="1" t="s">
        <v>5049</v>
      </c>
      <c r="C2254" s="1" t="s">
        <v>80</v>
      </c>
      <c r="D2254" s="174" t="s">
        <v>5050</v>
      </c>
      <c r="E2254" s="177" t="s">
        <v>5051</v>
      </c>
      <c r="F2254" s="1" t="s">
        <v>196</v>
      </c>
      <c r="G2254" s="1" t="s">
        <v>229</v>
      </c>
      <c r="H2254" s="17">
        <v>0</v>
      </c>
      <c r="I2254" s="12">
        <v>12</v>
      </c>
      <c r="J2254" s="1" t="s">
        <v>10</v>
      </c>
      <c r="K2254" s="1" t="s">
        <v>8</v>
      </c>
      <c r="L2254" s="4">
        <v>5</v>
      </c>
      <c r="N2254" s="186">
        <v>0</v>
      </c>
      <c r="P2254" s="14">
        <v>14.496499999999999</v>
      </c>
      <c r="R2254" s="14">
        <v>0</v>
      </c>
      <c r="T2254" s="14">
        <v>1.1016999999999999</v>
      </c>
      <c r="V2254" s="17">
        <v>0</v>
      </c>
      <c r="X2254" s="17">
        <v>0</v>
      </c>
      <c r="Z2254" s="17">
        <v>108912</v>
      </c>
      <c r="AB2254" s="17">
        <v>0</v>
      </c>
      <c r="AD2254" s="17">
        <v>0</v>
      </c>
      <c r="AF2254" s="17">
        <v>7513</v>
      </c>
      <c r="AH2254" s="17">
        <v>0</v>
      </c>
      <c r="AJ2254" s="17">
        <v>0</v>
      </c>
      <c r="AL2254" s="17">
        <v>0</v>
      </c>
      <c r="AN2254" s="17">
        <v>0</v>
      </c>
      <c r="AP2254" s="172">
        <v>0</v>
      </c>
      <c r="AR2254" s="17">
        <v>8277</v>
      </c>
      <c r="AT2254" s="17">
        <v>0</v>
      </c>
      <c r="AV2254" s="185">
        <v>0</v>
      </c>
      <c r="AW2254" s="1" t="s">
        <v>5655</v>
      </c>
      <c r="AX2254" s="1" t="str">
        <f t="shared" si="35"/>
        <v>No</v>
      </c>
    </row>
    <row r="2255" spans="1:50" x14ac:dyDescent="0.2">
      <c r="A2255" s="1" t="s">
        <v>2532</v>
      </c>
      <c r="B2255" s="1" t="s">
        <v>2533</v>
      </c>
      <c r="C2255" s="1" t="s">
        <v>62</v>
      </c>
      <c r="D2255" s="174" t="s">
        <v>2534</v>
      </c>
      <c r="E2255" s="177" t="s">
        <v>2535</v>
      </c>
      <c r="F2255" s="1" t="s">
        <v>194</v>
      </c>
      <c r="G2255" s="1" t="s">
        <v>229</v>
      </c>
      <c r="H2255" s="17">
        <v>0</v>
      </c>
      <c r="I2255" s="12">
        <v>12</v>
      </c>
      <c r="J2255" s="1" t="s">
        <v>10</v>
      </c>
      <c r="K2255" s="1" t="s">
        <v>12</v>
      </c>
      <c r="L2255" s="4">
        <v>12</v>
      </c>
      <c r="N2255" s="186">
        <v>0</v>
      </c>
      <c r="P2255" s="14">
        <v>26.716799999999999</v>
      </c>
      <c r="R2255" s="14">
        <v>0</v>
      </c>
      <c r="T2255" s="14">
        <v>1.6084000000000001</v>
      </c>
      <c r="V2255" s="17">
        <v>0</v>
      </c>
      <c r="X2255" s="17">
        <v>0</v>
      </c>
      <c r="Z2255" s="17">
        <v>566878</v>
      </c>
      <c r="AB2255" s="17">
        <v>0</v>
      </c>
      <c r="AD2255" s="17">
        <v>0</v>
      </c>
      <c r="AF2255" s="17">
        <v>21218</v>
      </c>
      <c r="AH2255" s="17">
        <v>0</v>
      </c>
      <c r="AJ2255" s="17">
        <v>0</v>
      </c>
      <c r="AL2255" s="17">
        <v>0</v>
      </c>
      <c r="AN2255" s="17">
        <v>0</v>
      </c>
      <c r="AP2255" s="172">
        <v>0</v>
      </c>
      <c r="AR2255" s="17">
        <v>34127</v>
      </c>
      <c r="AT2255" s="17">
        <v>0</v>
      </c>
      <c r="AV2255" s="185">
        <v>0</v>
      </c>
      <c r="AW2255" s="1" t="s">
        <v>5655</v>
      </c>
      <c r="AX2255" s="1" t="str">
        <f t="shared" si="35"/>
        <v>No</v>
      </c>
    </row>
    <row r="2256" spans="1:50" x14ac:dyDescent="0.2">
      <c r="A2256" s="1" t="s">
        <v>3346</v>
      </c>
      <c r="B2256" s="1" t="s">
        <v>2468</v>
      </c>
      <c r="C2256" s="1" t="s">
        <v>55</v>
      </c>
      <c r="D2256" s="174" t="s">
        <v>3347</v>
      </c>
      <c r="E2256" s="177" t="s">
        <v>3348</v>
      </c>
      <c r="F2256" s="1" t="s">
        <v>194</v>
      </c>
      <c r="G2256" s="1" t="s">
        <v>229</v>
      </c>
      <c r="H2256" s="17">
        <v>0</v>
      </c>
      <c r="I2256" s="12">
        <v>12</v>
      </c>
      <c r="J2256" s="1" t="s">
        <v>10</v>
      </c>
      <c r="K2256" s="1" t="s">
        <v>8</v>
      </c>
      <c r="L2256" s="4">
        <v>12</v>
      </c>
      <c r="N2256" s="186">
        <v>0</v>
      </c>
      <c r="P2256" s="14">
        <v>11.712400000000001</v>
      </c>
      <c r="R2256" s="14">
        <v>0</v>
      </c>
      <c r="T2256" s="14">
        <v>3.7284000000000002</v>
      </c>
      <c r="V2256" s="17">
        <v>0</v>
      </c>
      <c r="X2256" s="17">
        <v>0</v>
      </c>
      <c r="Z2256" s="17">
        <v>181682</v>
      </c>
      <c r="AB2256" s="17">
        <v>0</v>
      </c>
      <c r="AD2256" s="17">
        <v>0</v>
      </c>
      <c r="AF2256" s="17">
        <v>15512</v>
      </c>
      <c r="AH2256" s="17">
        <v>0</v>
      </c>
      <c r="AJ2256" s="17">
        <v>0</v>
      </c>
      <c r="AL2256" s="17">
        <v>0</v>
      </c>
      <c r="AN2256" s="17">
        <v>0</v>
      </c>
      <c r="AP2256" s="172">
        <v>0</v>
      </c>
      <c r="AR2256" s="17">
        <v>57835</v>
      </c>
      <c r="AT2256" s="17">
        <v>0</v>
      </c>
      <c r="AV2256" s="185">
        <v>0</v>
      </c>
      <c r="AW2256" s="1" t="s">
        <v>5655</v>
      </c>
      <c r="AX2256" s="1" t="str">
        <f t="shared" si="35"/>
        <v>No</v>
      </c>
    </row>
    <row r="2257" spans="1:50" x14ac:dyDescent="0.2">
      <c r="A2257" s="1" t="s">
        <v>3379</v>
      </c>
      <c r="B2257" s="1" t="s">
        <v>3380</v>
      </c>
      <c r="C2257" s="1" t="s">
        <v>45</v>
      </c>
      <c r="D2257" s="174" t="s">
        <v>3381</v>
      </c>
      <c r="E2257" s="177" t="s">
        <v>3382</v>
      </c>
      <c r="F2257" s="1" t="s">
        <v>194</v>
      </c>
      <c r="G2257" s="1" t="s">
        <v>229</v>
      </c>
      <c r="H2257" s="17">
        <v>0</v>
      </c>
      <c r="I2257" s="12">
        <v>12</v>
      </c>
      <c r="J2257" s="1" t="s">
        <v>10</v>
      </c>
      <c r="K2257" s="1" t="s">
        <v>8</v>
      </c>
      <c r="L2257" s="4">
        <v>8</v>
      </c>
      <c r="N2257" s="186">
        <v>0</v>
      </c>
      <c r="P2257" s="14">
        <v>10.039</v>
      </c>
      <c r="R2257" s="14">
        <v>0</v>
      </c>
      <c r="T2257" s="14">
        <v>1.7219</v>
      </c>
      <c r="V2257" s="17">
        <v>0</v>
      </c>
      <c r="X2257" s="17">
        <v>0</v>
      </c>
      <c r="Z2257" s="17">
        <v>109114</v>
      </c>
      <c r="AB2257" s="17">
        <v>0</v>
      </c>
      <c r="AD2257" s="17">
        <v>0</v>
      </c>
      <c r="AF2257" s="17">
        <v>10869</v>
      </c>
      <c r="AH2257" s="17">
        <v>0</v>
      </c>
      <c r="AJ2257" s="17">
        <v>0</v>
      </c>
      <c r="AL2257" s="17">
        <v>0</v>
      </c>
      <c r="AN2257" s="17">
        <v>0</v>
      </c>
      <c r="AP2257" s="172">
        <v>0</v>
      </c>
      <c r="AR2257" s="17">
        <v>18715</v>
      </c>
      <c r="AT2257" s="17">
        <v>0</v>
      </c>
      <c r="AV2257" s="185">
        <v>0</v>
      </c>
      <c r="AW2257" s="1" t="s">
        <v>5655</v>
      </c>
      <c r="AX2257" s="1" t="str">
        <f t="shared" si="35"/>
        <v>No</v>
      </c>
    </row>
    <row r="2258" spans="1:50" x14ac:dyDescent="0.2">
      <c r="A2258" s="1" t="s">
        <v>5020</v>
      </c>
      <c r="B2258" s="1" t="s">
        <v>5021</v>
      </c>
      <c r="C2258" s="1" t="s">
        <v>94</v>
      </c>
      <c r="D2258" s="174" t="s">
        <v>5022</v>
      </c>
      <c r="E2258" s="177" t="s">
        <v>5023</v>
      </c>
      <c r="F2258" s="1" t="s">
        <v>196</v>
      </c>
      <c r="G2258" s="1" t="s">
        <v>229</v>
      </c>
      <c r="H2258" s="17">
        <v>0</v>
      </c>
      <c r="I2258" s="12">
        <v>12</v>
      </c>
      <c r="J2258" s="1" t="s">
        <v>11</v>
      </c>
      <c r="K2258" s="1" t="s">
        <v>8</v>
      </c>
      <c r="L2258" s="4">
        <v>7</v>
      </c>
      <c r="N2258" s="186">
        <v>0</v>
      </c>
      <c r="P2258" s="14">
        <v>27.142800000000001</v>
      </c>
      <c r="R2258" s="14">
        <v>0</v>
      </c>
      <c r="T2258" s="14">
        <v>11.3538</v>
      </c>
      <c r="V2258" s="17">
        <v>0</v>
      </c>
      <c r="X2258" s="17">
        <v>0</v>
      </c>
      <c r="Z2258" s="17">
        <v>604632</v>
      </c>
      <c r="AB2258" s="17">
        <v>0</v>
      </c>
      <c r="AD2258" s="17">
        <v>0</v>
      </c>
      <c r="AF2258" s="17">
        <v>22276</v>
      </c>
      <c r="AH2258" s="17">
        <v>0</v>
      </c>
      <c r="AJ2258" s="17">
        <v>0</v>
      </c>
      <c r="AL2258" s="17">
        <v>0</v>
      </c>
      <c r="AN2258" s="17">
        <v>0</v>
      </c>
      <c r="AP2258" s="172">
        <v>0</v>
      </c>
      <c r="AR2258" s="17">
        <v>252918</v>
      </c>
      <c r="AT2258" s="17">
        <v>0</v>
      </c>
      <c r="AV2258" s="185">
        <v>0</v>
      </c>
      <c r="AW2258" s="1" t="s">
        <v>5655</v>
      </c>
      <c r="AX2258" s="1" t="str">
        <f t="shared" si="35"/>
        <v>No</v>
      </c>
    </row>
    <row r="2259" spans="1:50" x14ac:dyDescent="0.2">
      <c r="A2259" s="1" t="s">
        <v>5098</v>
      </c>
      <c r="B2259" s="1" t="s">
        <v>1306</v>
      </c>
      <c r="C2259" s="1" t="s">
        <v>6</v>
      </c>
      <c r="D2259" s="174" t="s">
        <v>5099</v>
      </c>
      <c r="E2259" s="177" t="s">
        <v>5100</v>
      </c>
      <c r="F2259" s="1" t="s">
        <v>194</v>
      </c>
      <c r="G2259" s="1" t="s">
        <v>229</v>
      </c>
      <c r="H2259" s="17">
        <v>0</v>
      </c>
      <c r="I2259" s="12">
        <v>12</v>
      </c>
      <c r="J2259" s="1" t="s">
        <v>11</v>
      </c>
      <c r="K2259" s="1" t="s">
        <v>8</v>
      </c>
      <c r="L2259" s="4">
        <v>6</v>
      </c>
      <c r="N2259" s="186">
        <v>0</v>
      </c>
      <c r="P2259" s="14">
        <v>15.3383</v>
      </c>
      <c r="R2259" s="14">
        <v>0</v>
      </c>
      <c r="T2259" s="14">
        <v>20.6632</v>
      </c>
      <c r="V2259" s="17">
        <v>0</v>
      </c>
      <c r="X2259" s="17">
        <v>0</v>
      </c>
      <c r="Z2259" s="17">
        <v>286198</v>
      </c>
      <c r="AB2259" s="17">
        <v>0</v>
      </c>
      <c r="AD2259" s="17">
        <v>0</v>
      </c>
      <c r="AF2259" s="17">
        <v>18659</v>
      </c>
      <c r="AH2259" s="17">
        <v>0</v>
      </c>
      <c r="AJ2259" s="17">
        <v>0</v>
      </c>
      <c r="AL2259" s="17">
        <v>0</v>
      </c>
      <c r="AN2259" s="17">
        <v>0</v>
      </c>
      <c r="AP2259" s="172">
        <v>0</v>
      </c>
      <c r="AR2259" s="17">
        <v>385554</v>
      </c>
      <c r="AT2259" s="17">
        <v>0</v>
      </c>
      <c r="AV2259" s="185">
        <v>0</v>
      </c>
      <c r="AW2259" s="1" t="s">
        <v>5655</v>
      </c>
      <c r="AX2259" s="1" t="str">
        <f t="shared" si="35"/>
        <v>No</v>
      </c>
    </row>
    <row r="2260" spans="1:50" x14ac:dyDescent="0.2">
      <c r="A2260" s="1" t="s">
        <v>39</v>
      </c>
      <c r="B2260" s="1" t="s">
        <v>1195</v>
      </c>
      <c r="C2260" s="1" t="s">
        <v>37</v>
      </c>
      <c r="D2260" s="174">
        <v>4192</v>
      </c>
      <c r="E2260" s="177">
        <v>40192</v>
      </c>
      <c r="F2260" s="1" t="s">
        <v>194</v>
      </c>
      <c r="G2260" s="1" t="s">
        <v>192</v>
      </c>
      <c r="H2260" s="17">
        <v>376047</v>
      </c>
      <c r="I2260" s="12">
        <v>12</v>
      </c>
      <c r="J2260" s="1" t="s">
        <v>10</v>
      </c>
      <c r="K2260" s="1" t="s">
        <v>12</v>
      </c>
      <c r="L2260" s="4">
        <v>4</v>
      </c>
      <c r="N2260" s="186">
        <v>0</v>
      </c>
      <c r="P2260" s="14">
        <v>15.2475</v>
      </c>
      <c r="R2260" s="14">
        <v>8.6120999999999999</v>
      </c>
      <c r="T2260" s="14">
        <v>1.4246000000000001</v>
      </c>
      <c r="V2260" s="17">
        <v>0</v>
      </c>
      <c r="X2260" s="17">
        <v>81689</v>
      </c>
      <c r="Z2260" s="17">
        <v>73005</v>
      </c>
      <c r="AB2260" s="17">
        <v>8684</v>
      </c>
      <c r="AD2260" s="17">
        <v>5422</v>
      </c>
      <c r="AF2260" s="17">
        <v>4788</v>
      </c>
      <c r="AH2260" s="17">
        <v>634</v>
      </c>
      <c r="AJ2260" s="17">
        <v>0</v>
      </c>
      <c r="AL2260" s="17">
        <v>0</v>
      </c>
      <c r="AN2260" s="17">
        <v>0</v>
      </c>
      <c r="AP2260" s="172">
        <v>0</v>
      </c>
      <c r="AR2260" s="17">
        <v>6821</v>
      </c>
      <c r="AT2260" s="17">
        <v>58743</v>
      </c>
      <c r="AV2260" s="185">
        <v>0</v>
      </c>
      <c r="AW2260" s="1" t="s">
        <v>5655</v>
      </c>
      <c r="AX2260" s="1" t="str">
        <f t="shared" si="35"/>
        <v>No</v>
      </c>
    </row>
    <row r="2261" spans="1:50" x14ac:dyDescent="0.2">
      <c r="A2261" s="1" t="s">
        <v>6284</v>
      </c>
      <c r="B2261" s="1" t="s">
        <v>840</v>
      </c>
      <c r="C2261" s="1" t="s">
        <v>53</v>
      </c>
      <c r="D2261" s="174">
        <v>3042</v>
      </c>
      <c r="E2261" s="177">
        <v>30042</v>
      </c>
      <c r="F2261" s="1" t="s">
        <v>194</v>
      </c>
      <c r="G2261" s="1" t="s">
        <v>5273</v>
      </c>
      <c r="H2261" s="17">
        <v>182696</v>
      </c>
      <c r="I2261" s="12">
        <v>12</v>
      </c>
      <c r="J2261" s="1" t="s">
        <v>11</v>
      </c>
      <c r="K2261" s="1" t="s">
        <v>8</v>
      </c>
      <c r="L2261" s="4">
        <v>8</v>
      </c>
      <c r="N2261" s="186">
        <v>0</v>
      </c>
      <c r="P2261" s="14">
        <v>15.0741</v>
      </c>
      <c r="R2261" s="14">
        <v>0</v>
      </c>
      <c r="T2261" s="14">
        <v>16.049600000000002</v>
      </c>
      <c r="V2261" s="17">
        <v>0</v>
      </c>
      <c r="X2261" s="17">
        <v>0</v>
      </c>
      <c r="Z2261" s="17">
        <v>401332</v>
      </c>
      <c r="AB2261" s="17">
        <v>0</v>
      </c>
      <c r="AD2261" s="17">
        <v>0</v>
      </c>
      <c r="AF2261" s="17">
        <v>26624</v>
      </c>
      <c r="AH2261" s="17">
        <v>0</v>
      </c>
      <c r="AJ2261" s="17">
        <v>0</v>
      </c>
      <c r="AL2261" s="17">
        <v>0</v>
      </c>
      <c r="AN2261" s="17">
        <v>0</v>
      </c>
      <c r="AP2261" s="172">
        <v>0</v>
      </c>
      <c r="AR2261" s="17">
        <v>427304</v>
      </c>
      <c r="AT2261" s="17">
        <v>0</v>
      </c>
      <c r="AV2261" s="185">
        <v>0</v>
      </c>
      <c r="AW2261" s="1" t="s">
        <v>5655</v>
      </c>
      <c r="AX2261" s="1" t="str">
        <f t="shared" si="35"/>
        <v>No</v>
      </c>
    </row>
    <row r="2262" spans="1:50" x14ac:dyDescent="0.2">
      <c r="A2262" s="1" t="s">
        <v>5085</v>
      </c>
      <c r="B2262" s="1" t="s">
        <v>5086</v>
      </c>
      <c r="C2262" s="1" t="s">
        <v>80</v>
      </c>
      <c r="D2262" s="174" t="s">
        <v>5087</v>
      </c>
      <c r="E2262" s="177" t="s">
        <v>5088</v>
      </c>
      <c r="F2262" s="1" t="s">
        <v>242</v>
      </c>
      <c r="G2262" s="1" t="s">
        <v>229</v>
      </c>
      <c r="H2262" s="17">
        <v>0</v>
      </c>
      <c r="I2262" s="12">
        <v>12</v>
      </c>
      <c r="J2262" s="1" t="s">
        <v>10</v>
      </c>
      <c r="K2262" s="1" t="s">
        <v>8</v>
      </c>
      <c r="L2262" s="4">
        <v>5</v>
      </c>
      <c r="N2262" s="186">
        <v>0</v>
      </c>
      <c r="P2262" s="14">
        <v>14.9057</v>
      </c>
      <c r="R2262" s="14">
        <v>0</v>
      </c>
      <c r="T2262" s="14">
        <v>2.7871000000000001</v>
      </c>
      <c r="V2262" s="17">
        <v>0</v>
      </c>
      <c r="X2262" s="17">
        <v>0</v>
      </c>
      <c r="Z2262" s="17">
        <v>126192</v>
      </c>
      <c r="AB2262" s="17">
        <v>0</v>
      </c>
      <c r="AD2262" s="17">
        <v>0</v>
      </c>
      <c r="AF2262" s="17">
        <v>8466</v>
      </c>
      <c r="AH2262" s="17">
        <v>0</v>
      </c>
      <c r="AJ2262" s="17">
        <v>0</v>
      </c>
      <c r="AL2262" s="17">
        <v>0</v>
      </c>
      <c r="AN2262" s="17">
        <v>0</v>
      </c>
      <c r="AP2262" s="172">
        <v>0</v>
      </c>
      <c r="AR2262" s="17">
        <v>23596</v>
      </c>
      <c r="AT2262" s="17">
        <v>0</v>
      </c>
      <c r="AV2262" s="185">
        <v>0</v>
      </c>
      <c r="AW2262" s="1" t="s">
        <v>5655</v>
      </c>
      <c r="AX2262" s="1" t="str">
        <f t="shared" si="35"/>
        <v>No</v>
      </c>
    </row>
    <row r="2263" spans="1:50" x14ac:dyDescent="0.2">
      <c r="A2263" s="1" t="s">
        <v>2938</v>
      </c>
      <c r="B2263" s="1" t="s">
        <v>2939</v>
      </c>
      <c r="C2263" s="1" t="s">
        <v>55</v>
      </c>
      <c r="D2263" s="174" t="s">
        <v>2940</v>
      </c>
      <c r="E2263" s="177" t="s">
        <v>2941</v>
      </c>
      <c r="F2263" s="1" t="s">
        <v>194</v>
      </c>
      <c r="G2263" s="1" t="s">
        <v>229</v>
      </c>
      <c r="H2263" s="17">
        <v>0</v>
      </c>
      <c r="I2263" s="12">
        <v>12</v>
      </c>
      <c r="J2263" s="1" t="s">
        <v>10</v>
      </c>
      <c r="K2263" s="1" t="s">
        <v>8</v>
      </c>
      <c r="L2263" s="4">
        <v>12</v>
      </c>
      <c r="N2263" s="186">
        <v>0</v>
      </c>
      <c r="P2263" s="14">
        <v>16.351099999999999</v>
      </c>
      <c r="R2263" s="14">
        <v>0</v>
      </c>
      <c r="T2263" s="14">
        <v>3.0642</v>
      </c>
      <c r="V2263" s="17">
        <v>0</v>
      </c>
      <c r="X2263" s="17">
        <v>0</v>
      </c>
      <c r="Z2263" s="17">
        <v>293126</v>
      </c>
      <c r="AB2263" s="17">
        <v>0</v>
      </c>
      <c r="AD2263" s="17">
        <v>0</v>
      </c>
      <c r="AF2263" s="17">
        <v>17927</v>
      </c>
      <c r="AH2263" s="17">
        <v>0</v>
      </c>
      <c r="AJ2263" s="17">
        <v>0</v>
      </c>
      <c r="AL2263" s="17">
        <v>0</v>
      </c>
      <c r="AN2263" s="17">
        <v>0</v>
      </c>
      <c r="AP2263" s="172">
        <v>0</v>
      </c>
      <c r="AR2263" s="17">
        <v>54932</v>
      </c>
      <c r="AT2263" s="17">
        <v>0</v>
      </c>
      <c r="AV2263" s="185">
        <v>0</v>
      </c>
      <c r="AW2263" s="1" t="s">
        <v>5655</v>
      </c>
      <c r="AX2263" s="1" t="str">
        <f t="shared" si="35"/>
        <v>No</v>
      </c>
    </row>
    <row r="2264" spans="1:50" x14ac:dyDescent="0.2">
      <c r="A2264" s="1" t="s">
        <v>3131</v>
      </c>
      <c r="B2264" s="1" t="s">
        <v>778</v>
      </c>
      <c r="C2264" s="1" t="s">
        <v>45</v>
      </c>
      <c r="D2264" s="174" t="s">
        <v>3132</v>
      </c>
      <c r="E2264" s="177" t="s">
        <v>3133</v>
      </c>
      <c r="F2264" s="1" t="s">
        <v>194</v>
      </c>
      <c r="G2264" s="1" t="s">
        <v>229</v>
      </c>
      <c r="H2264" s="17">
        <v>0</v>
      </c>
      <c r="I2264" s="12">
        <v>12</v>
      </c>
      <c r="J2264" s="1" t="s">
        <v>10</v>
      </c>
      <c r="K2264" s="1" t="s">
        <v>8</v>
      </c>
      <c r="L2264" s="4">
        <v>6</v>
      </c>
      <c r="N2264" s="186">
        <v>0</v>
      </c>
      <c r="P2264" s="14">
        <v>13.799200000000001</v>
      </c>
      <c r="R2264" s="14">
        <v>0</v>
      </c>
      <c r="T2264" s="14">
        <v>2.2422</v>
      </c>
      <c r="V2264" s="17">
        <v>0</v>
      </c>
      <c r="X2264" s="17">
        <v>0</v>
      </c>
      <c r="Z2264" s="17">
        <v>32304</v>
      </c>
      <c r="AB2264" s="17">
        <v>0</v>
      </c>
      <c r="AD2264" s="17">
        <v>0</v>
      </c>
      <c r="AF2264" s="17">
        <v>2341</v>
      </c>
      <c r="AH2264" s="17">
        <v>0</v>
      </c>
      <c r="AJ2264" s="17">
        <v>0</v>
      </c>
      <c r="AL2264" s="17">
        <v>0</v>
      </c>
      <c r="AN2264" s="17">
        <v>0</v>
      </c>
      <c r="AP2264" s="172">
        <v>0</v>
      </c>
      <c r="AR2264" s="17">
        <v>5249</v>
      </c>
      <c r="AT2264" s="17">
        <v>0</v>
      </c>
      <c r="AV2264" s="185">
        <v>0</v>
      </c>
      <c r="AW2264" s="1" t="s">
        <v>5655</v>
      </c>
      <c r="AX2264" s="1" t="str">
        <f t="shared" si="35"/>
        <v>No</v>
      </c>
    </row>
    <row r="2265" spans="1:50" x14ac:dyDescent="0.2">
      <c r="A2265" s="1" t="s">
        <v>6289</v>
      </c>
      <c r="B2265" s="1" t="s">
        <v>345</v>
      </c>
      <c r="C2265" s="1" t="s">
        <v>62</v>
      </c>
      <c r="D2265" s="174">
        <v>4167</v>
      </c>
      <c r="E2265" s="177">
        <v>40167</v>
      </c>
      <c r="F2265" s="1" t="s">
        <v>194</v>
      </c>
      <c r="G2265" s="1" t="s">
        <v>5273</v>
      </c>
      <c r="H2265" s="17">
        <v>214881</v>
      </c>
      <c r="I2265" s="12">
        <v>12</v>
      </c>
      <c r="J2265" s="1" t="s">
        <v>10</v>
      </c>
      <c r="K2265" s="1" t="s">
        <v>12</v>
      </c>
      <c r="L2265" s="4">
        <v>4</v>
      </c>
      <c r="N2265" s="186">
        <v>0</v>
      </c>
      <c r="P2265" s="14">
        <v>11.3771</v>
      </c>
      <c r="R2265" s="14">
        <v>0</v>
      </c>
      <c r="T2265" s="14">
        <v>1.4423999999999999</v>
      </c>
      <c r="V2265" s="17">
        <v>0</v>
      </c>
      <c r="X2265" s="17">
        <v>0</v>
      </c>
      <c r="Z2265" s="17">
        <v>84509</v>
      </c>
      <c r="AB2265" s="17">
        <v>0</v>
      </c>
      <c r="AD2265" s="17">
        <v>0</v>
      </c>
      <c r="AF2265" s="17">
        <v>7428</v>
      </c>
      <c r="AH2265" s="17">
        <v>0</v>
      </c>
      <c r="AJ2265" s="17">
        <v>0</v>
      </c>
      <c r="AL2265" s="17">
        <v>0</v>
      </c>
      <c r="AN2265" s="17">
        <v>0</v>
      </c>
      <c r="AP2265" s="172">
        <v>0</v>
      </c>
      <c r="AR2265" s="17">
        <v>10714</v>
      </c>
      <c r="AT2265" s="17">
        <v>0</v>
      </c>
      <c r="AV2265" s="185">
        <v>0</v>
      </c>
      <c r="AW2265" s="1" t="s">
        <v>5655</v>
      </c>
      <c r="AX2265" s="1" t="str">
        <f t="shared" si="35"/>
        <v>No</v>
      </c>
    </row>
    <row r="2266" spans="1:50" x14ac:dyDescent="0.2">
      <c r="A2266" s="1" t="s">
        <v>2412</v>
      </c>
      <c r="B2266" s="1" t="s">
        <v>2413</v>
      </c>
      <c r="C2266" s="1" t="s">
        <v>62</v>
      </c>
      <c r="D2266" s="174" t="s">
        <v>2414</v>
      </c>
      <c r="E2266" s="177" t="s">
        <v>2415</v>
      </c>
      <c r="F2266" s="1" t="s">
        <v>194</v>
      </c>
      <c r="G2266" s="1" t="s">
        <v>229</v>
      </c>
      <c r="H2266" s="17">
        <v>0</v>
      </c>
      <c r="I2266" s="12">
        <v>12</v>
      </c>
      <c r="J2266" s="1" t="s">
        <v>10</v>
      </c>
      <c r="K2266" s="1" t="s">
        <v>8</v>
      </c>
      <c r="L2266" s="4">
        <v>12</v>
      </c>
      <c r="N2266" s="186">
        <v>0</v>
      </c>
      <c r="P2266" s="14">
        <v>18.342300000000002</v>
      </c>
      <c r="R2266" s="14">
        <v>0</v>
      </c>
      <c r="T2266" s="14">
        <v>1.2901</v>
      </c>
      <c r="V2266" s="17">
        <v>0</v>
      </c>
      <c r="X2266" s="17">
        <v>0</v>
      </c>
      <c r="Z2266" s="17">
        <v>360482</v>
      </c>
      <c r="AB2266" s="17">
        <v>0</v>
      </c>
      <c r="AD2266" s="17">
        <v>0</v>
      </c>
      <c r="AF2266" s="17">
        <v>19653</v>
      </c>
      <c r="AH2266" s="17">
        <v>0</v>
      </c>
      <c r="AJ2266" s="17">
        <v>0</v>
      </c>
      <c r="AL2266" s="17">
        <v>0</v>
      </c>
      <c r="AN2266" s="17">
        <v>0</v>
      </c>
      <c r="AP2266" s="172">
        <v>0</v>
      </c>
      <c r="AR2266" s="17">
        <v>25354</v>
      </c>
      <c r="AT2266" s="17">
        <v>0</v>
      </c>
      <c r="AV2266" s="185">
        <v>0</v>
      </c>
      <c r="AW2266" s="1" t="s">
        <v>5655</v>
      </c>
      <c r="AX2266" s="1" t="str">
        <f t="shared" si="35"/>
        <v>No</v>
      </c>
    </row>
    <row r="2267" spans="1:50" x14ac:dyDescent="0.2">
      <c r="A2267" s="1" t="s">
        <v>4990</v>
      </c>
      <c r="B2267" s="1" t="s">
        <v>4991</v>
      </c>
      <c r="C2267" s="1" t="s">
        <v>80</v>
      </c>
      <c r="D2267" s="174" t="s">
        <v>4992</v>
      </c>
      <c r="E2267" s="177" t="s">
        <v>4993</v>
      </c>
      <c r="F2267" s="1" t="s">
        <v>239</v>
      </c>
      <c r="G2267" s="1" t="s">
        <v>229</v>
      </c>
      <c r="H2267" s="17">
        <v>0</v>
      </c>
      <c r="I2267" s="12">
        <v>12</v>
      </c>
      <c r="J2267" s="1" t="s">
        <v>11</v>
      </c>
      <c r="K2267" s="1" t="s">
        <v>8</v>
      </c>
      <c r="L2267" s="4">
        <v>6</v>
      </c>
      <c r="N2267" s="186">
        <v>0</v>
      </c>
      <c r="P2267" s="14">
        <v>28.094899999999999</v>
      </c>
      <c r="R2267" s="14">
        <v>0</v>
      </c>
      <c r="T2267" s="14">
        <v>2.0985</v>
      </c>
      <c r="V2267" s="17">
        <v>0</v>
      </c>
      <c r="X2267" s="17">
        <v>0</v>
      </c>
      <c r="Z2267" s="17">
        <v>190736</v>
      </c>
      <c r="AB2267" s="17">
        <v>0</v>
      </c>
      <c r="AD2267" s="17">
        <v>0</v>
      </c>
      <c r="AF2267" s="17">
        <v>6789</v>
      </c>
      <c r="AH2267" s="17">
        <v>0</v>
      </c>
      <c r="AJ2267" s="17">
        <v>0</v>
      </c>
      <c r="AL2267" s="17">
        <v>0</v>
      </c>
      <c r="AN2267" s="17">
        <v>0</v>
      </c>
      <c r="AP2267" s="172">
        <v>0</v>
      </c>
      <c r="AR2267" s="17">
        <v>14247</v>
      </c>
      <c r="AT2267" s="17">
        <v>0</v>
      </c>
      <c r="AV2267" s="185">
        <v>0</v>
      </c>
      <c r="AW2267" s="1" t="s">
        <v>5655</v>
      </c>
      <c r="AX2267" s="1" t="str">
        <f t="shared" si="35"/>
        <v>No</v>
      </c>
    </row>
    <row r="2268" spans="1:50" x14ac:dyDescent="0.2">
      <c r="A2268" s="1" t="s">
        <v>1288</v>
      </c>
      <c r="B2268" s="1" t="s">
        <v>1289</v>
      </c>
      <c r="C2268" s="1" t="s">
        <v>77</v>
      </c>
      <c r="D2268" s="174">
        <v>5199</v>
      </c>
      <c r="E2268" s="177">
        <v>50199</v>
      </c>
      <c r="F2268" s="1" t="s">
        <v>196</v>
      </c>
      <c r="G2268" s="1" t="s">
        <v>192</v>
      </c>
      <c r="H2268" s="17">
        <v>1368035</v>
      </c>
      <c r="I2268" s="12">
        <v>12</v>
      </c>
      <c r="J2268" s="1" t="s">
        <v>11</v>
      </c>
      <c r="K2268" s="1" t="s">
        <v>8</v>
      </c>
      <c r="L2268" s="4">
        <v>7</v>
      </c>
      <c r="N2268" s="186">
        <v>0</v>
      </c>
      <c r="P2268" s="14">
        <v>14.0029</v>
      </c>
      <c r="R2268" s="14">
        <v>5.3757000000000001</v>
      </c>
      <c r="T2268" s="14">
        <v>3.4224999999999999</v>
      </c>
      <c r="V2268" s="17">
        <v>194074</v>
      </c>
      <c r="X2268" s="17">
        <v>204083</v>
      </c>
      <c r="Z2268" s="17">
        <v>191041</v>
      </c>
      <c r="AB2268" s="17">
        <v>13042</v>
      </c>
      <c r="AD2268" s="17">
        <v>14739</v>
      </c>
      <c r="AF2268" s="17">
        <v>13643</v>
      </c>
      <c r="AH2268" s="17">
        <v>1096</v>
      </c>
      <c r="AJ2268" s="17">
        <v>0</v>
      </c>
      <c r="AL2268" s="17">
        <v>0</v>
      </c>
      <c r="AN2268" s="17">
        <v>0</v>
      </c>
      <c r="AP2268" s="172">
        <v>0</v>
      </c>
      <c r="AR2268" s="17">
        <v>46693</v>
      </c>
      <c r="AT2268" s="17">
        <v>251009</v>
      </c>
      <c r="AV2268" s="185">
        <v>87.7</v>
      </c>
      <c r="AW2268" s="1" t="s">
        <v>5655</v>
      </c>
      <c r="AX2268" s="1" t="str">
        <f t="shared" si="35"/>
        <v>No</v>
      </c>
    </row>
    <row r="2269" spans="1:50" x14ac:dyDescent="0.2">
      <c r="A2269" s="1" t="s">
        <v>4522</v>
      </c>
      <c r="B2269" s="1" t="s">
        <v>4523</v>
      </c>
      <c r="C2269" s="1" t="s">
        <v>31</v>
      </c>
      <c r="D2269" s="174" t="s">
        <v>4524</v>
      </c>
      <c r="E2269" s="177" t="s">
        <v>4525</v>
      </c>
      <c r="F2269" s="1" t="s">
        <v>194</v>
      </c>
      <c r="G2269" s="1" t="s">
        <v>229</v>
      </c>
      <c r="H2269" s="17">
        <v>0</v>
      </c>
      <c r="I2269" s="12">
        <v>12</v>
      </c>
      <c r="J2269" s="1" t="s">
        <v>11</v>
      </c>
      <c r="K2269" s="1" t="s">
        <v>8</v>
      </c>
      <c r="L2269" s="4">
        <v>10</v>
      </c>
      <c r="N2269" s="186">
        <v>0</v>
      </c>
      <c r="P2269" s="14">
        <v>13.914</v>
      </c>
      <c r="R2269" s="14">
        <v>0</v>
      </c>
      <c r="T2269" s="14">
        <v>15.5181</v>
      </c>
      <c r="V2269" s="17">
        <v>0</v>
      </c>
      <c r="X2269" s="17">
        <v>0</v>
      </c>
      <c r="Z2269" s="17">
        <v>318979</v>
      </c>
      <c r="AB2269" s="17">
        <v>0</v>
      </c>
      <c r="AD2269" s="17">
        <v>0</v>
      </c>
      <c r="AF2269" s="17">
        <v>22925</v>
      </c>
      <c r="AH2269" s="17">
        <v>0</v>
      </c>
      <c r="AJ2269" s="17">
        <v>0</v>
      </c>
      <c r="AL2269" s="17">
        <v>0</v>
      </c>
      <c r="AN2269" s="17">
        <v>0</v>
      </c>
      <c r="AP2269" s="172">
        <v>0</v>
      </c>
      <c r="AR2269" s="17">
        <v>355753</v>
      </c>
      <c r="AT2269" s="17">
        <v>0</v>
      </c>
      <c r="AV2269" s="185">
        <v>0</v>
      </c>
      <c r="AW2269" s="1" t="s">
        <v>5655</v>
      </c>
      <c r="AX2269" s="1" t="str">
        <f t="shared" si="35"/>
        <v>No</v>
      </c>
    </row>
    <row r="2270" spans="1:50" x14ac:dyDescent="0.2">
      <c r="A2270" s="1" t="s">
        <v>5707</v>
      </c>
      <c r="B2270" s="1" t="s">
        <v>4987</v>
      </c>
      <c r="C2270" s="1" t="s">
        <v>80</v>
      </c>
      <c r="D2270" s="174" t="s">
        <v>4988</v>
      </c>
      <c r="E2270" s="177" t="s">
        <v>4989</v>
      </c>
      <c r="F2270" s="1" t="s">
        <v>196</v>
      </c>
      <c r="G2270" s="1" t="s">
        <v>229</v>
      </c>
      <c r="H2270" s="17">
        <v>0</v>
      </c>
      <c r="I2270" s="12">
        <v>12</v>
      </c>
      <c r="J2270" s="1" t="s">
        <v>10</v>
      </c>
      <c r="K2270" s="1" t="s">
        <v>8</v>
      </c>
      <c r="L2270" s="4">
        <v>5</v>
      </c>
      <c r="N2270" s="186">
        <v>0</v>
      </c>
      <c r="P2270" s="14">
        <v>9.0611999999999995</v>
      </c>
      <c r="R2270" s="14">
        <v>0</v>
      </c>
      <c r="T2270" s="14">
        <v>0.999</v>
      </c>
      <c r="V2270" s="17">
        <v>0</v>
      </c>
      <c r="X2270" s="17">
        <v>0</v>
      </c>
      <c r="Z2270" s="17">
        <v>97499</v>
      </c>
      <c r="AB2270" s="17">
        <v>0</v>
      </c>
      <c r="AD2270" s="17">
        <v>0</v>
      </c>
      <c r="AF2270" s="17">
        <v>10760</v>
      </c>
      <c r="AH2270" s="17">
        <v>0</v>
      </c>
      <c r="AJ2270" s="17">
        <v>0</v>
      </c>
      <c r="AL2270" s="17">
        <v>0</v>
      </c>
      <c r="AN2270" s="17">
        <v>0</v>
      </c>
      <c r="AP2270" s="172">
        <v>0</v>
      </c>
      <c r="AR2270" s="17">
        <v>10749</v>
      </c>
      <c r="AT2270" s="17">
        <v>0</v>
      </c>
      <c r="AV2270" s="185">
        <v>0</v>
      </c>
      <c r="AW2270" s="1" t="s">
        <v>5655</v>
      </c>
      <c r="AX2270" s="1" t="str">
        <f t="shared" si="35"/>
        <v>No</v>
      </c>
    </row>
    <row r="2271" spans="1:50" x14ac:dyDescent="0.2">
      <c r="A2271" s="1" t="s">
        <v>4864</v>
      </c>
      <c r="B2271" s="1" t="s">
        <v>4865</v>
      </c>
      <c r="C2271" s="1" t="s">
        <v>20</v>
      </c>
      <c r="D2271" s="174" t="s">
        <v>4866</v>
      </c>
      <c r="E2271" s="177" t="s">
        <v>4867</v>
      </c>
      <c r="F2271" s="1" t="s">
        <v>194</v>
      </c>
      <c r="G2271" s="1" t="s">
        <v>229</v>
      </c>
      <c r="H2271" s="17">
        <v>0</v>
      </c>
      <c r="I2271" s="12">
        <v>12</v>
      </c>
      <c r="J2271" s="1" t="s">
        <v>10</v>
      </c>
      <c r="K2271" s="1" t="s">
        <v>12</v>
      </c>
      <c r="L2271" s="4">
        <v>4</v>
      </c>
      <c r="N2271" s="186">
        <v>0</v>
      </c>
      <c r="P2271" s="14">
        <v>28.877400000000002</v>
      </c>
      <c r="R2271" s="14">
        <v>0</v>
      </c>
      <c r="T2271" s="14">
        <v>3.2081</v>
      </c>
      <c r="V2271" s="17">
        <v>0</v>
      </c>
      <c r="X2271" s="17">
        <v>0</v>
      </c>
      <c r="Z2271" s="17">
        <v>146553</v>
      </c>
      <c r="AB2271" s="17">
        <v>0</v>
      </c>
      <c r="AD2271" s="17">
        <v>0</v>
      </c>
      <c r="AF2271" s="17">
        <v>5075</v>
      </c>
      <c r="AH2271" s="17">
        <v>0</v>
      </c>
      <c r="AJ2271" s="17">
        <v>0</v>
      </c>
      <c r="AL2271" s="17">
        <v>0</v>
      </c>
      <c r="AN2271" s="17">
        <v>0</v>
      </c>
      <c r="AP2271" s="172">
        <v>0</v>
      </c>
      <c r="AR2271" s="17">
        <v>16281</v>
      </c>
      <c r="AT2271" s="17">
        <v>0</v>
      </c>
      <c r="AV2271" s="185">
        <v>0</v>
      </c>
      <c r="AW2271" s="1" t="s">
        <v>5655</v>
      </c>
      <c r="AX2271" s="1" t="str">
        <f t="shared" si="35"/>
        <v>No</v>
      </c>
    </row>
    <row r="2272" spans="1:50" x14ac:dyDescent="0.2">
      <c r="A2272" s="1" t="s">
        <v>5715</v>
      </c>
      <c r="B2272" s="1" t="s">
        <v>5716</v>
      </c>
      <c r="C2272" s="1" t="s">
        <v>20</v>
      </c>
      <c r="E2272" s="177">
        <v>90295</v>
      </c>
      <c r="F2272" s="1" t="s">
        <v>194</v>
      </c>
      <c r="G2272" s="1" t="s">
        <v>5273</v>
      </c>
      <c r="H2272" s="17">
        <v>12150996</v>
      </c>
      <c r="I2272" s="12">
        <v>12</v>
      </c>
      <c r="J2272" s="1" t="s">
        <v>10</v>
      </c>
      <c r="K2272" s="1" t="s">
        <v>12</v>
      </c>
      <c r="L2272" s="4">
        <v>12</v>
      </c>
      <c r="N2272" s="186">
        <v>0</v>
      </c>
      <c r="P2272" s="14">
        <v>8.4824000000000002</v>
      </c>
      <c r="R2272" s="14">
        <v>0</v>
      </c>
      <c r="T2272" s="14">
        <v>3.028</v>
      </c>
      <c r="V2272" s="17">
        <v>0</v>
      </c>
      <c r="X2272" s="17">
        <v>0</v>
      </c>
      <c r="Z2272" s="17">
        <v>186061</v>
      </c>
      <c r="AB2272" s="17">
        <v>0</v>
      </c>
      <c r="AD2272" s="17">
        <v>0</v>
      </c>
      <c r="AF2272" s="17">
        <v>21935</v>
      </c>
      <c r="AH2272" s="17">
        <v>0</v>
      </c>
      <c r="AJ2272" s="17">
        <v>0</v>
      </c>
      <c r="AL2272" s="17">
        <v>0</v>
      </c>
      <c r="AN2272" s="17">
        <v>0</v>
      </c>
      <c r="AP2272" s="172">
        <v>0</v>
      </c>
      <c r="AR2272" s="17">
        <v>66420</v>
      </c>
      <c r="AT2272" s="17">
        <v>0</v>
      </c>
      <c r="AV2272" s="185">
        <v>0</v>
      </c>
      <c r="AW2272" s="1" t="s">
        <v>5655</v>
      </c>
      <c r="AX2272" s="1" t="str">
        <f t="shared" si="35"/>
        <v>No</v>
      </c>
    </row>
    <row r="2273" spans="1:50" x14ac:dyDescent="0.2">
      <c r="A2273" s="1" t="s">
        <v>5514</v>
      </c>
      <c r="B2273" s="1" t="s">
        <v>3162</v>
      </c>
      <c r="C2273" s="1" t="s">
        <v>46</v>
      </c>
      <c r="D2273" s="174" t="s">
        <v>3163</v>
      </c>
      <c r="E2273" s="177" t="s">
        <v>3164</v>
      </c>
      <c r="F2273" s="1" t="s">
        <v>242</v>
      </c>
      <c r="G2273" s="1" t="s">
        <v>229</v>
      </c>
      <c r="H2273" s="17">
        <v>0</v>
      </c>
      <c r="I2273" s="12">
        <v>12</v>
      </c>
      <c r="J2273" s="1" t="s">
        <v>10</v>
      </c>
      <c r="K2273" s="1" t="s">
        <v>8</v>
      </c>
      <c r="L2273" s="4">
        <v>12</v>
      </c>
      <c r="N2273" s="186">
        <v>0</v>
      </c>
      <c r="P2273" s="14">
        <v>17.463899999999999</v>
      </c>
      <c r="R2273" s="14">
        <v>0</v>
      </c>
      <c r="T2273" s="14">
        <v>1.1229</v>
      </c>
      <c r="V2273" s="17">
        <v>0</v>
      </c>
      <c r="X2273" s="17">
        <v>0</v>
      </c>
      <c r="Z2273" s="17">
        <v>461413</v>
      </c>
      <c r="AB2273" s="17">
        <v>0</v>
      </c>
      <c r="AD2273" s="17">
        <v>0</v>
      </c>
      <c r="AF2273" s="17">
        <v>26421</v>
      </c>
      <c r="AH2273" s="17">
        <v>0</v>
      </c>
      <c r="AJ2273" s="17">
        <v>0</v>
      </c>
      <c r="AL2273" s="17">
        <v>0</v>
      </c>
      <c r="AN2273" s="17">
        <v>0</v>
      </c>
      <c r="AP2273" s="172">
        <v>0</v>
      </c>
      <c r="AR2273" s="17">
        <v>29668</v>
      </c>
      <c r="AT2273" s="17">
        <v>0</v>
      </c>
      <c r="AV2273" s="185">
        <v>0</v>
      </c>
      <c r="AW2273" s="1" t="s">
        <v>5655</v>
      </c>
      <c r="AX2273" s="1" t="str">
        <f t="shared" si="35"/>
        <v>No</v>
      </c>
    </row>
    <row r="2274" spans="1:50" x14ac:dyDescent="0.2">
      <c r="A2274" s="1" t="s">
        <v>5861</v>
      </c>
      <c r="B2274" s="1" t="s">
        <v>5862</v>
      </c>
      <c r="C2274" s="1" t="s">
        <v>55</v>
      </c>
      <c r="E2274" s="177" t="s">
        <v>5863</v>
      </c>
      <c r="F2274" s="1" t="s">
        <v>242</v>
      </c>
      <c r="G2274" s="1" t="s">
        <v>229</v>
      </c>
      <c r="H2274" s="17">
        <v>0</v>
      </c>
      <c r="I2274" s="12">
        <v>12</v>
      </c>
      <c r="J2274" s="1" t="s">
        <v>10</v>
      </c>
      <c r="K2274" s="1" t="s">
        <v>8</v>
      </c>
      <c r="L2274" s="4">
        <v>8</v>
      </c>
      <c r="N2274" s="186">
        <v>0</v>
      </c>
      <c r="P2274" s="14">
        <v>12.590199999999999</v>
      </c>
      <c r="R2274" s="14">
        <v>0</v>
      </c>
      <c r="T2274" s="14">
        <v>2.1475</v>
      </c>
      <c r="V2274" s="17">
        <v>0</v>
      </c>
      <c r="X2274" s="17">
        <v>0</v>
      </c>
      <c r="Z2274" s="17">
        <v>214902</v>
      </c>
      <c r="AB2274" s="17">
        <v>0</v>
      </c>
      <c r="AD2274" s="17">
        <v>0</v>
      </c>
      <c r="AF2274" s="17">
        <v>17069</v>
      </c>
      <c r="AH2274" s="17">
        <v>0</v>
      </c>
      <c r="AJ2274" s="17">
        <v>0</v>
      </c>
      <c r="AL2274" s="17">
        <v>0</v>
      </c>
      <c r="AN2274" s="17">
        <v>0</v>
      </c>
      <c r="AP2274" s="172">
        <v>0</v>
      </c>
      <c r="AR2274" s="17">
        <v>36655</v>
      </c>
      <c r="AT2274" s="17">
        <v>0</v>
      </c>
      <c r="AV2274" s="185">
        <v>0</v>
      </c>
      <c r="AW2274" s="1" t="s">
        <v>5655</v>
      </c>
      <c r="AX2274" s="1" t="str">
        <f t="shared" si="35"/>
        <v>No</v>
      </c>
    </row>
    <row r="2275" spans="1:50" x14ac:dyDescent="0.2">
      <c r="A2275" s="1" t="s">
        <v>895</v>
      </c>
      <c r="B2275" s="1" t="s">
        <v>896</v>
      </c>
      <c r="C2275" s="1" t="s">
        <v>14</v>
      </c>
      <c r="D2275" s="174">
        <v>4045</v>
      </c>
      <c r="E2275" s="177">
        <v>40045</v>
      </c>
      <c r="F2275" s="1" t="s">
        <v>196</v>
      </c>
      <c r="G2275" s="1" t="s">
        <v>5273</v>
      </c>
      <c r="H2275" s="17">
        <v>139114</v>
      </c>
      <c r="I2275" s="12">
        <v>12</v>
      </c>
      <c r="J2275" s="1" t="s">
        <v>10</v>
      </c>
      <c r="K2275" s="1" t="s">
        <v>8</v>
      </c>
      <c r="L2275" s="4">
        <v>5</v>
      </c>
      <c r="N2275" s="186">
        <v>0</v>
      </c>
      <c r="P2275" s="14">
        <v>13.016400000000001</v>
      </c>
      <c r="R2275" s="14">
        <v>0</v>
      </c>
      <c r="T2275" s="14">
        <v>1.5532999999999999</v>
      </c>
      <c r="V2275" s="17">
        <v>0</v>
      </c>
      <c r="X2275" s="17">
        <v>0</v>
      </c>
      <c r="Z2275" s="17">
        <v>125608</v>
      </c>
      <c r="AB2275" s="17">
        <v>0</v>
      </c>
      <c r="AD2275" s="17">
        <v>0</v>
      </c>
      <c r="AF2275" s="17">
        <v>9650</v>
      </c>
      <c r="AH2275" s="17">
        <v>0</v>
      </c>
      <c r="AJ2275" s="17">
        <v>0</v>
      </c>
      <c r="AL2275" s="17">
        <v>0</v>
      </c>
      <c r="AN2275" s="17">
        <v>0</v>
      </c>
      <c r="AP2275" s="172">
        <v>0</v>
      </c>
      <c r="AR2275" s="17">
        <v>14989</v>
      </c>
      <c r="AT2275" s="17">
        <v>0</v>
      </c>
      <c r="AV2275" s="185">
        <v>0</v>
      </c>
      <c r="AW2275" s="1" t="s">
        <v>5655</v>
      </c>
      <c r="AX2275" s="1" t="str">
        <f t="shared" si="35"/>
        <v>No</v>
      </c>
    </row>
    <row r="2276" spans="1:50" x14ac:dyDescent="0.2">
      <c r="A2276" s="1" t="s">
        <v>155</v>
      </c>
      <c r="B2276" s="1" t="s">
        <v>1143</v>
      </c>
      <c r="C2276" s="1" t="s">
        <v>83</v>
      </c>
      <c r="D2276" s="174">
        <v>4182</v>
      </c>
      <c r="E2276" s="177">
        <v>40182</v>
      </c>
      <c r="F2276" s="1" t="s">
        <v>194</v>
      </c>
      <c r="G2276" s="1" t="s">
        <v>5273</v>
      </c>
      <c r="H2276" s="17">
        <v>2148346</v>
      </c>
      <c r="I2276" s="12">
        <v>12</v>
      </c>
      <c r="J2276" s="1" t="s">
        <v>10</v>
      </c>
      <c r="K2276" s="1" t="s">
        <v>8</v>
      </c>
      <c r="L2276" s="4">
        <v>5</v>
      </c>
      <c r="N2276" s="186">
        <v>0</v>
      </c>
      <c r="P2276" s="14">
        <v>9.0145999999999997</v>
      </c>
      <c r="R2276" s="14">
        <v>0</v>
      </c>
      <c r="T2276" s="14">
        <v>1.3</v>
      </c>
      <c r="V2276" s="17">
        <v>0</v>
      </c>
      <c r="X2276" s="17">
        <v>0</v>
      </c>
      <c r="Z2276" s="17">
        <v>45650</v>
      </c>
      <c r="AB2276" s="17">
        <v>0</v>
      </c>
      <c r="AD2276" s="17">
        <v>0</v>
      </c>
      <c r="AF2276" s="17">
        <v>5064</v>
      </c>
      <c r="AH2276" s="17">
        <v>0</v>
      </c>
      <c r="AJ2276" s="17">
        <v>0</v>
      </c>
      <c r="AL2276" s="17">
        <v>0</v>
      </c>
      <c r="AN2276" s="17">
        <v>0</v>
      </c>
      <c r="AP2276" s="172">
        <v>0</v>
      </c>
      <c r="AR2276" s="17">
        <v>6583</v>
      </c>
      <c r="AT2276" s="17">
        <v>0</v>
      </c>
      <c r="AV2276" s="185">
        <v>0</v>
      </c>
      <c r="AW2276" s="1" t="s">
        <v>5655</v>
      </c>
      <c r="AX2276" s="1" t="str">
        <f t="shared" si="35"/>
        <v>No</v>
      </c>
    </row>
    <row r="2277" spans="1:50" x14ac:dyDescent="0.2">
      <c r="A2277" s="1" t="s">
        <v>6279</v>
      </c>
      <c r="B2277" s="1" t="s">
        <v>4329</v>
      </c>
      <c r="C2277" s="1" t="s">
        <v>63</v>
      </c>
      <c r="D2277" s="174" t="s">
        <v>4330</v>
      </c>
      <c r="E2277" s="177" t="s">
        <v>4331</v>
      </c>
      <c r="F2277" s="1" t="s">
        <v>242</v>
      </c>
      <c r="G2277" s="1" t="s">
        <v>229</v>
      </c>
      <c r="H2277" s="17">
        <v>0</v>
      </c>
      <c r="I2277" s="12">
        <v>12</v>
      </c>
      <c r="J2277" s="1" t="s">
        <v>10</v>
      </c>
      <c r="K2277" s="1" t="s">
        <v>8</v>
      </c>
      <c r="L2277" s="4">
        <v>12</v>
      </c>
      <c r="N2277" s="186">
        <v>0</v>
      </c>
      <c r="P2277" s="14">
        <v>10.1845</v>
      </c>
      <c r="R2277" s="14">
        <v>0</v>
      </c>
      <c r="T2277" s="14">
        <v>2.3008999999999999</v>
      </c>
      <c r="V2277" s="17">
        <v>0</v>
      </c>
      <c r="X2277" s="17">
        <v>0</v>
      </c>
      <c r="Z2277" s="17">
        <v>158868</v>
      </c>
      <c r="AB2277" s="17">
        <v>0</v>
      </c>
      <c r="AD2277" s="17">
        <v>0</v>
      </c>
      <c r="AF2277" s="17">
        <v>15599</v>
      </c>
      <c r="AH2277" s="17">
        <v>0</v>
      </c>
      <c r="AJ2277" s="17">
        <v>0</v>
      </c>
      <c r="AL2277" s="17">
        <v>0</v>
      </c>
      <c r="AN2277" s="17">
        <v>0</v>
      </c>
      <c r="AP2277" s="172">
        <v>0</v>
      </c>
      <c r="AR2277" s="17">
        <v>35892</v>
      </c>
      <c r="AT2277" s="17">
        <v>0</v>
      </c>
      <c r="AV2277" s="185">
        <v>0</v>
      </c>
      <c r="AW2277" s="1" t="s">
        <v>5655</v>
      </c>
      <c r="AX2277" s="1" t="str">
        <f t="shared" si="35"/>
        <v>No</v>
      </c>
    </row>
    <row r="2278" spans="1:50" x14ac:dyDescent="0.2">
      <c r="A2278" s="1" t="s">
        <v>6287</v>
      </c>
      <c r="B2278" s="1" t="s">
        <v>524</v>
      </c>
      <c r="C2278" s="1" t="s">
        <v>62</v>
      </c>
      <c r="D2278" s="174">
        <v>4220</v>
      </c>
      <c r="E2278" s="177">
        <v>40220</v>
      </c>
      <c r="F2278" s="1" t="s">
        <v>194</v>
      </c>
      <c r="G2278" s="1" t="s">
        <v>5273</v>
      </c>
      <c r="H2278" s="17">
        <v>117798</v>
      </c>
      <c r="I2278" s="12">
        <v>12</v>
      </c>
      <c r="J2278" s="1" t="s">
        <v>10</v>
      </c>
      <c r="K2278" s="1" t="s">
        <v>8</v>
      </c>
      <c r="L2278" s="4">
        <v>12</v>
      </c>
      <c r="N2278" s="186">
        <v>0</v>
      </c>
      <c r="P2278" s="14">
        <v>17.165900000000001</v>
      </c>
      <c r="R2278" s="14">
        <v>0</v>
      </c>
      <c r="T2278" s="14">
        <v>1.8637999999999999</v>
      </c>
      <c r="V2278" s="17">
        <v>0</v>
      </c>
      <c r="X2278" s="17">
        <v>0</v>
      </c>
      <c r="Z2278" s="17">
        <v>426813</v>
      </c>
      <c r="AB2278" s="17">
        <v>0</v>
      </c>
      <c r="AD2278" s="17">
        <v>0</v>
      </c>
      <c r="AF2278" s="17">
        <v>24864</v>
      </c>
      <c r="AH2278" s="17">
        <v>0</v>
      </c>
      <c r="AJ2278" s="17">
        <v>0</v>
      </c>
      <c r="AL2278" s="17">
        <v>0</v>
      </c>
      <c r="AN2278" s="17">
        <v>0</v>
      </c>
      <c r="AP2278" s="172">
        <v>0</v>
      </c>
      <c r="AR2278" s="17">
        <v>46341</v>
      </c>
      <c r="AT2278" s="17">
        <v>0</v>
      </c>
      <c r="AV2278" s="185">
        <v>0</v>
      </c>
      <c r="AW2278" s="1" t="s">
        <v>5655</v>
      </c>
      <c r="AX2278" s="1" t="str">
        <f t="shared" si="35"/>
        <v>No</v>
      </c>
    </row>
    <row r="2279" spans="1:50" x14ac:dyDescent="0.2">
      <c r="A2279" s="1" t="s">
        <v>6285</v>
      </c>
      <c r="B2279" s="1" t="s">
        <v>3536</v>
      </c>
      <c r="C2279" s="1" t="s">
        <v>89</v>
      </c>
      <c r="D2279" s="174" t="s">
        <v>3537</v>
      </c>
      <c r="E2279" s="177" t="s">
        <v>3538</v>
      </c>
      <c r="F2279" s="1" t="s">
        <v>194</v>
      </c>
      <c r="G2279" s="1" t="s">
        <v>229</v>
      </c>
      <c r="H2279" s="17">
        <v>0</v>
      </c>
      <c r="I2279" s="12">
        <v>12</v>
      </c>
      <c r="J2279" s="1" t="s">
        <v>11</v>
      </c>
      <c r="K2279" s="1" t="s">
        <v>8</v>
      </c>
      <c r="L2279" s="4">
        <v>10</v>
      </c>
      <c r="N2279" s="186">
        <v>0</v>
      </c>
      <c r="P2279" s="14">
        <v>15.648300000000001</v>
      </c>
      <c r="R2279" s="14">
        <v>0</v>
      </c>
      <c r="T2279" s="14">
        <v>5.4217000000000004</v>
      </c>
      <c r="V2279" s="17">
        <v>0</v>
      </c>
      <c r="X2279" s="17">
        <v>0</v>
      </c>
      <c r="Z2279" s="17">
        <v>195886</v>
      </c>
      <c r="AB2279" s="17">
        <v>0</v>
      </c>
      <c r="AD2279" s="17">
        <v>0</v>
      </c>
      <c r="AF2279" s="17">
        <v>12518</v>
      </c>
      <c r="AH2279" s="17">
        <v>0</v>
      </c>
      <c r="AJ2279" s="17">
        <v>0</v>
      </c>
      <c r="AL2279" s="17">
        <v>0</v>
      </c>
      <c r="AN2279" s="17">
        <v>0</v>
      </c>
      <c r="AP2279" s="172">
        <v>0</v>
      </c>
      <c r="AR2279" s="17">
        <v>67869</v>
      </c>
      <c r="AT2279" s="17">
        <v>0</v>
      </c>
      <c r="AV2279" s="185">
        <v>0</v>
      </c>
      <c r="AW2279" s="1" t="s">
        <v>5655</v>
      </c>
      <c r="AX2279" s="1" t="str">
        <f t="shared" si="35"/>
        <v>No</v>
      </c>
    </row>
    <row r="2280" spans="1:50" x14ac:dyDescent="0.2">
      <c r="A2280" s="1" t="s">
        <v>1902</v>
      </c>
      <c r="B2280" s="1" t="s">
        <v>1903</v>
      </c>
      <c r="C2280" s="1" t="s">
        <v>62</v>
      </c>
      <c r="D2280" s="174" t="s">
        <v>1904</v>
      </c>
      <c r="E2280" s="177" t="s">
        <v>1905</v>
      </c>
      <c r="F2280" s="1" t="s">
        <v>194</v>
      </c>
      <c r="G2280" s="1" t="s">
        <v>229</v>
      </c>
      <c r="H2280" s="17">
        <v>0</v>
      </c>
      <c r="I2280" s="12">
        <v>12</v>
      </c>
      <c r="J2280" s="1" t="s">
        <v>11</v>
      </c>
      <c r="K2280" s="1" t="s">
        <v>8</v>
      </c>
      <c r="L2280" s="4">
        <v>1</v>
      </c>
      <c r="N2280" s="186">
        <v>0</v>
      </c>
      <c r="P2280" s="14">
        <v>20.8628</v>
      </c>
      <c r="R2280" s="14">
        <v>0</v>
      </c>
      <c r="T2280" s="14">
        <v>3.8003</v>
      </c>
      <c r="V2280" s="17">
        <v>0</v>
      </c>
      <c r="X2280" s="17">
        <v>0</v>
      </c>
      <c r="Z2280" s="17">
        <v>54118</v>
      </c>
      <c r="AB2280" s="17">
        <v>0</v>
      </c>
      <c r="AD2280" s="17">
        <v>0</v>
      </c>
      <c r="AF2280" s="17">
        <v>2594</v>
      </c>
      <c r="AH2280" s="17">
        <v>0</v>
      </c>
      <c r="AJ2280" s="17">
        <v>0</v>
      </c>
      <c r="AL2280" s="17">
        <v>0</v>
      </c>
      <c r="AN2280" s="17">
        <v>0</v>
      </c>
      <c r="AP2280" s="172">
        <v>0</v>
      </c>
      <c r="AR2280" s="17">
        <v>9858</v>
      </c>
      <c r="AT2280" s="17">
        <v>0</v>
      </c>
      <c r="AV2280" s="185">
        <v>0</v>
      </c>
      <c r="AW2280" s="1" t="s">
        <v>5655</v>
      </c>
      <c r="AX2280" s="1" t="str">
        <f t="shared" si="35"/>
        <v>No</v>
      </c>
    </row>
    <row r="2281" spans="1:50" x14ac:dyDescent="0.2">
      <c r="A2281" s="1" t="s">
        <v>3559</v>
      </c>
      <c r="B2281" s="1" t="s">
        <v>3560</v>
      </c>
      <c r="C2281" s="1" t="s">
        <v>51</v>
      </c>
      <c r="D2281" s="174" t="s">
        <v>3561</v>
      </c>
      <c r="E2281" s="177" t="s">
        <v>3562</v>
      </c>
      <c r="F2281" s="1" t="s">
        <v>194</v>
      </c>
      <c r="G2281" s="1" t="s">
        <v>229</v>
      </c>
      <c r="H2281" s="17">
        <v>0</v>
      </c>
      <c r="I2281" s="12">
        <v>12</v>
      </c>
      <c r="J2281" s="1" t="s">
        <v>10</v>
      </c>
      <c r="K2281" s="1" t="s">
        <v>8</v>
      </c>
      <c r="L2281" s="4">
        <v>12</v>
      </c>
      <c r="N2281" s="186">
        <v>0</v>
      </c>
      <c r="P2281" s="14">
        <v>17.553699999999999</v>
      </c>
      <c r="R2281" s="14">
        <v>0</v>
      </c>
      <c r="T2281" s="14">
        <v>2.0022000000000002</v>
      </c>
      <c r="V2281" s="17">
        <v>0</v>
      </c>
      <c r="X2281" s="17">
        <v>0</v>
      </c>
      <c r="Z2281" s="17">
        <v>258163</v>
      </c>
      <c r="AB2281" s="17">
        <v>0</v>
      </c>
      <c r="AD2281" s="17">
        <v>0</v>
      </c>
      <c r="AF2281" s="17">
        <v>14707</v>
      </c>
      <c r="AH2281" s="17">
        <v>0</v>
      </c>
      <c r="AJ2281" s="17">
        <v>0</v>
      </c>
      <c r="AL2281" s="17">
        <v>0</v>
      </c>
      <c r="AN2281" s="17">
        <v>0</v>
      </c>
      <c r="AP2281" s="172">
        <v>0</v>
      </c>
      <c r="AR2281" s="17">
        <v>29447</v>
      </c>
      <c r="AT2281" s="17">
        <v>0</v>
      </c>
      <c r="AV2281" s="185">
        <v>0</v>
      </c>
      <c r="AW2281" s="1" t="s">
        <v>5655</v>
      </c>
      <c r="AX2281" s="1" t="str">
        <f t="shared" si="35"/>
        <v>No</v>
      </c>
    </row>
    <row r="2282" spans="1:50" x14ac:dyDescent="0.2">
      <c r="A2282" s="1" t="s">
        <v>5687</v>
      </c>
      <c r="B2282" s="1" t="s">
        <v>5688</v>
      </c>
      <c r="C2282" s="1" t="s">
        <v>20</v>
      </c>
      <c r="E2282" s="177">
        <v>90268</v>
      </c>
      <c r="F2282" s="1" t="s">
        <v>194</v>
      </c>
      <c r="G2282" s="1" t="s">
        <v>5273</v>
      </c>
      <c r="H2282" s="17">
        <v>12150996</v>
      </c>
      <c r="I2282" s="12">
        <v>12</v>
      </c>
      <c r="J2282" s="1" t="s">
        <v>10</v>
      </c>
      <c r="K2282" s="1" t="s">
        <v>8</v>
      </c>
      <c r="L2282" s="4">
        <v>8</v>
      </c>
      <c r="N2282" s="186">
        <v>0</v>
      </c>
      <c r="P2282" s="14">
        <v>9.2546999999999997</v>
      </c>
      <c r="R2282" s="14">
        <v>0</v>
      </c>
      <c r="T2282" s="14">
        <v>4.3056999999999999</v>
      </c>
      <c r="V2282" s="17">
        <v>0</v>
      </c>
      <c r="X2282" s="17">
        <v>0</v>
      </c>
      <c r="Z2282" s="17">
        <v>65292</v>
      </c>
      <c r="AB2282" s="17">
        <v>0</v>
      </c>
      <c r="AD2282" s="17">
        <v>0</v>
      </c>
      <c r="AF2282" s="17">
        <v>7055</v>
      </c>
      <c r="AH2282" s="17">
        <v>0</v>
      </c>
      <c r="AJ2282" s="17">
        <v>0</v>
      </c>
      <c r="AL2282" s="17">
        <v>0</v>
      </c>
      <c r="AN2282" s="17">
        <v>0</v>
      </c>
      <c r="AP2282" s="172">
        <v>0</v>
      </c>
      <c r="AR2282" s="17">
        <v>30377</v>
      </c>
      <c r="AT2282" s="17">
        <v>0</v>
      </c>
      <c r="AV2282" s="185">
        <v>0</v>
      </c>
      <c r="AW2282" s="1" t="s">
        <v>5655</v>
      </c>
      <c r="AX2282" s="1" t="str">
        <f t="shared" si="35"/>
        <v>No</v>
      </c>
    </row>
    <row r="2283" spans="1:50" x14ac:dyDescent="0.2">
      <c r="A2283" s="1" t="s">
        <v>5048</v>
      </c>
      <c r="B2283" s="1" t="s">
        <v>5049</v>
      </c>
      <c r="C2283" s="1" t="s">
        <v>80</v>
      </c>
      <c r="D2283" s="174" t="s">
        <v>5050</v>
      </c>
      <c r="E2283" s="177" t="s">
        <v>5051</v>
      </c>
      <c r="F2283" s="1" t="s">
        <v>196</v>
      </c>
      <c r="G2283" s="1" t="s">
        <v>229</v>
      </c>
      <c r="H2283" s="17">
        <v>0</v>
      </c>
      <c r="I2283" s="12">
        <v>12</v>
      </c>
      <c r="J2283" s="1" t="s">
        <v>22</v>
      </c>
      <c r="K2283" s="1" t="s">
        <v>8</v>
      </c>
      <c r="L2283" s="4">
        <v>2</v>
      </c>
      <c r="N2283" s="186">
        <v>0</v>
      </c>
      <c r="P2283" s="14">
        <v>33.8245</v>
      </c>
      <c r="R2283" s="14">
        <v>0</v>
      </c>
      <c r="T2283" s="14">
        <v>5.4158999999999997</v>
      </c>
      <c r="V2283" s="17">
        <v>0</v>
      </c>
      <c r="X2283" s="17">
        <v>0</v>
      </c>
      <c r="Z2283" s="17">
        <v>97922</v>
      </c>
      <c r="AB2283" s="17">
        <v>0</v>
      </c>
      <c r="AD2283" s="17">
        <v>0</v>
      </c>
      <c r="AF2283" s="17">
        <v>2895</v>
      </c>
      <c r="AH2283" s="17">
        <v>0</v>
      </c>
      <c r="AJ2283" s="17">
        <v>0</v>
      </c>
      <c r="AL2283" s="17">
        <v>0</v>
      </c>
      <c r="AN2283" s="17">
        <v>0</v>
      </c>
      <c r="AP2283" s="172">
        <v>0</v>
      </c>
      <c r="AR2283" s="17">
        <v>15679</v>
      </c>
      <c r="AT2283" s="17">
        <v>0</v>
      </c>
      <c r="AV2283" s="185">
        <v>0</v>
      </c>
      <c r="AW2283" s="1" t="s">
        <v>5655</v>
      </c>
      <c r="AX2283" s="1" t="str">
        <f t="shared" si="35"/>
        <v>No</v>
      </c>
    </row>
    <row r="2284" spans="1:50" x14ac:dyDescent="0.2">
      <c r="A2284" s="1" t="s">
        <v>4363</v>
      </c>
      <c r="B2284" s="1" t="s">
        <v>4364</v>
      </c>
      <c r="C2284" s="1" t="s">
        <v>87</v>
      </c>
      <c r="D2284" s="174" t="s">
        <v>4365</v>
      </c>
      <c r="E2284" s="177" t="s">
        <v>4366</v>
      </c>
      <c r="F2284" s="1" t="s">
        <v>194</v>
      </c>
      <c r="G2284" s="1" t="s">
        <v>229</v>
      </c>
      <c r="H2284" s="17">
        <v>0</v>
      </c>
      <c r="I2284" s="12">
        <v>12</v>
      </c>
      <c r="J2284" s="1" t="s">
        <v>10</v>
      </c>
      <c r="K2284" s="1" t="s">
        <v>8</v>
      </c>
      <c r="L2284" s="4">
        <v>12</v>
      </c>
      <c r="N2284" s="186">
        <v>0</v>
      </c>
      <c r="P2284" s="14">
        <v>13.5549</v>
      </c>
      <c r="R2284" s="14">
        <v>0</v>
      </c>
      <c r="T2284" s="14">
        <v>5.2453000000000003</v>
      </c>
      <c r="V2284" s="17">
        <v>0</v>
      </c>
      <c r="X2284" s="17">
        <v>0</v>
      </c>
      <c r="Z2284" s="17">
        <v>193388</v>
      </c>
      <c r="AB2284" s="17">
        <v>0</v>
      </c>
      <c r="AD2284" s="17">
        <v>0</v>
      </c>
      <c r="AF2284" s="17">
        <v>14267</v>
      </c>
      <c r="AH2284" s="17">
        <v>0</v>
      </c>
      <c r="AJ2284" s="17">
        <v>0</v>
      </c>
      <c r="AL2284" s="17">
        <v>0</v>
      </c>
      <c r="AN2284" s="17">
        <v>0</v>
      </c>
      <c r="AP2284" s="172">
        <v>0</v>
      </c>
      <c r="AR2284" s="17">
        <v>74834</v>
      </c>
      <c r="AT2284" s="17">
        <v>0</v>
      </c>
      <c r="AV2284" s="185">
        <v>0</v>
      </c>
      <c r="AW2284" s="1" t="s">
        <v>5655</v>
      </c>
      <c r="AX2284" s="1" t="str">
        <f t="shared" si="35"/>
        <v>No</v>
      </c>
    </row>
    <row r="2285" spans="1:50" x14ac:dyDescent="0.2">
      <c r="A2285" s="1" t="s">
        <v>6283</v>
      </c>
      <c r="B2285" s="1" t="s">
        <v>1293</v>
      </c>
      <c r="C2285" s="1" t="s">
        <v>1</v>
      </c>
      <c r="D2285" s="174" t="s">
        <v>1294</v>
      </c>
      <c r="E2285" s="177">
        <v>31</v>
      </c>
      <c r="F2285" s="1" t="s">
        <v>138</v>
      </c>
      <c r="G2285" s="1" t="s">
        <v>5273</v>
      </c>
      <c r="H2285" s="17">
        <v>0</v>
      </c>
      <c r="I2285" s="12">
        <v>12</v>
      </c>
      <c r="J2285" s="1" t="s">
        <v>11</v>
      </c>
      <c r="K2285" s="1" t="s">
        <v>8</v>
      </c>
      <c r="L2285" s="4">
        <v>12</v>
      </c>
      <c r="N2285" s="186">
        <v>0</v>
      </c>
      <c r="P2285" s="14">
        <v>11.838100000000001</v>
      </c>
      <c r="R2285" s="14">
        <v>0</v>
      </c>
      <c r="T2285" s="14">
        <v>2.1989000000000001</v>
      </c>
      <c r="V2285" s="17">
        <v>0</v>
      </c>
      <c r="X2285" s="17">
        <v>0</v>
      </c>
      <c r="Z2285" s="17">
        <v>145845</v>
      </c>
      <c r="AB2285" s="17">
        <v>0</v>
      </c>
      <c r="AD2285" s="17">
        <v>0</v>
      </c>
      <c r="AF2285" s="17">
        <v>12320</v>
      </c>
      <c r="AH2285" s="17">
        <v>0</v>
      </c>
      <c r="AJ2285" s="17">
        <v>0</v>
      </c>
      <c r="AL2285" s="17">
        <v>0</v>
      </c>
      <c r="AN2285" s="17">
        <v>0</v>
      </c>
      <c r="AP2285" s="172">
        <v>0</v>
      </c>
      <c r="AR2285" s="17">
        <v>27091</v>
      </c>
      <c r="AT2285" s="17">
        <v>0</v>
      </c>
      <c r="AV2285" s="185">
        <v>0</v>
      </c>
      <c r="AW2285" s="1" t="s">
        <v>5655</v>
      </c>
      <c r="AX2285" s="1" t="str">
        <f t="shared" si="35"/>
        <v>No</v>
      </c>
    </row>
    <row r="2286" spans="1:50" x14ac:dyDescent="0.2">
      <c r="A2286" s="1" t="s">
        <v>6280</v>
      </c>
      <c r="B2286" s="1" t="s">
        <v>700</v>
      </c>
      <c r="C2286" s="1" t="s">
        <v>31</v>
      </c>
      <c r="D2286" s="174" t="s">
        <v>4629</v>
      </c>
      <c r="E2286" s="177" t="s">
        <v>4630</v>
      </c>
      <c r="F2286" s="1" t="s">
        <v>242</v>
      </c>
      <c r="G2286" s="1" t="s">
        <v>229</v>
      </c>
      <c r="H2286" s="17">
        <v>0</v>
      </c>
      <c r="I2286" s="12">
        <v>12</v>
      </c>
      <c r="J2286" s="1" t="s">
        <v>11</v>
      </c>
      <c r="K2286" s="1" t="s">
        <v>8</v>
      </c>
      <c r="L2286" s="4">
        <v>2</v>
      </c>
      <c r="N2286" s="186">
        <v>0</v>
      </c>
      <c r="P2286" s="14">
        <v>34.933399999999999</v>
      </c>
      <c r="R2286" s="14">
        <v>0</v>
      </c>
      <c r="T2286" s="14">
        <v>0.84440000000000004</v>
      </c>
      <c r="V2286" s="17">
        <v>0</v>
      </c>
      <c r="X2286" s="17">
        <v>0</v>
      </c>
      <c r="Z2286" s="17">
        <v>148362</v>
      </c>
      <c r="AB2286" s="17">
        <v>0</v>
      </c>
      <c r="AD2286" s="17">
        <v>0</v>
      </c>
      <c r="AF2286" s="17">
        <v>4247</v>
      </c>
      <c r="AH2286" s="17">
        <v>0</v>
      </c>
      <c r="AJ2286" s="17">
        <v>0</v>
      </c>
      <c r="AL2286" s="17">
        <v>0</v>
      </c>
      <c r="AN2286" s="17">
        <v>0</v>
      </c>
      <c r="AP2286" s="172">
        <v>0</v>
      </c>
      <c r="AR2286" s="17">
        <v>3586</v>
      </c>
      <c r="AT2286" s="17">
        <v>0</v>
      </c>
      <c r="AV2286" s="185">
        <v>0</v>
      </c>
      <c r="AW2286" s="1" t="s">
        <v>5655</v>
      </c>
      <c r="AX2286" s="1" t="str">
        <f t="shared" si="35"/>
        <v>No</v>
      </c>
    </row>
    <row r="2287" spans="1:50" x14ac:dyDescent="0.2">
      <c r="A2287" s="1" t="s">
        <v>5020</v>
      </c>
      <c r="B2287" s="1" t="s">
        <v>5021</v>
      </c>
      <c r="C2287" s="1" t="s">
        <v>94</v>
      </c>
      <c r="D2287" s="174" t="s">
        <v>5022</v>
      </c>
      <c r="E2287" s="177" t="s">
        <v>5023</v>
      </c>
      <c r="F2287" s="1" t="s">
        <v>196</v>
      </c>
      <c r="G2287" s="1" t="s">
        <v>229</v>
      </c>
      <c r="H2287" s="17">
        <v>0</v>
      </c>
      <c r="I2287" s="12">
        <v>12</v>
      </c>
      <c r="J2287" s="1" t="s">
        <v>10</v>
      </c>
      <c r="K2287" s="1" t="s">
        <v>8</v>
      </c>
      <c r="L2287" s="4">
        <v>3</v>
      </c>
      <c r="N2287" s="186">
        <v>0</v>
      </c>
      <c r="P2287" s="14">
        <v>9.3785000000000007</v>
      </c>
      <c r="R2287" s="14">
        <v>0</v>
      </c>
      <c r="T2287" s="14">
        <v>2.1230000000000002</v>
      </c>
      <c r="V2287" s="17">
        <v>0</v>
      </c>
      <c r="X2287" s="17">
        <v>0</v>
      </c>
      <c r="Z2287" s="17">
        <v>53664</v>
      </c>
      <c r="AB2287" s="17">
        <v>0</v>
      </c>
      <c r="AD2287" s="17">
        <v>0</v>
      </c>
      <c r="AF2287" s="17">
        <v>5722</v>
      </c>
      <c r="AH2287" s="17">
        <v>0</v>
      </c>
      <c r="AJ2287" s="17">
        <v>0</v>
      </c>
      <c r="AL2287" s="17">
        <v>0</v>
      </c>
      <c r="AN2287" s="17">
        <v>0</v>
      </c>
      <c r="AP2287" s="172">
        <v>0</v>
      </c>
      <c r="AR2287" s="17">
        <v>12148</v>
      </c>
      <c r="AT2287" s="17">
        <v>0</v>
      </c>
      <c r="AV2287" s="185">
        <v>0</v>
      </c>
      <c r="AW2287" s="1" t="s">
        <v>5655</v>
      </c>
      <c r="AX2287" s="1" t="str">
        <f t="shared" si="35"/>
        <v>No</v>
      </c>
    </row>
    <row r="2288" spans="1:50" x14ac:dyDescent="0.2">
      <c r="A2288" s="1" t="s">
        <v>5098</v>
      </c>
      <c r="B2288" s="1" t="s">
        <v>1306</v>
      </c>
      <c r="C2288" s="1" t="s">
        <v>6</v>
      </c>
      <c r="D2288" s="174" t="s">
        <v>5099</v>
      </c>
      <c r="E2288" s="177" t="s">
        <v>5100</v>
      </c>
      <c r="F2288" s="1" t="s">
        <v>194</v>
      </c>
      <c r="G2288" s="1" t="s">
        <v>229</v>
      </c>
      <c r="H2288" s="17">
        <v>0</v>
      </c>
      <c r="I2288" s="12">
        <v>12</v>
      </c>
      <c r="J2288" s="1" t="s">
        <v>10</v>
      </c>
      <c r="K2288" s="1" t="s">
        <v>12</v>
      </c>
      <c r="L2288" s="4">
        <v>6</v>
      </c>
      <c r="N2288" s="186">
        <v>0</v>
      </c>
      <c r="P2288" s="14">
        <v>9.5917999999999992</v>
      </c>
      <c r="R2288" s="14">
        <v>0</v>
      </c>
      <c r="T2288" s="14">
        <v>2.2488999999999999</v>
      </c>
      <c r="V2288" s="17">
        <v>0</v>
      </c>
      <c r="X2288" s="17">
        <v>0</v>
      </c>
      <c r="Z2288" s="17">
        <v>77233</v>
      </c>
      <c r="AB2288" s="17">
        <v>0</v>
      </c>
      <c r="AD2288" s="17">
        <v>0</v>
      </c>
      <c r="AF2288" s="17">
        <v>8052</v>
      </c>
      <c r="AH2288" s="17">
        <v>0</v>
      </c>
      <c r="AJ2288" s="17">
        <v>0</v>
      </c>
      <c r="AL2288" s="17">
        <v>0</v>
      </c>
      <c r="AN2288" s="17">
        <v>0</v>
      </c>
      <c r="AP2288" s="172">
        <v>0</v>
      </c>
      <c r="AR2288" s="17">
        <v>18108</v>
      </c>
      <c r="AT2288" s="17">
        <v>0</v>
      </c>
      <c r="AV2288" s="185">
        <v>0</v>
      </c>
      <c r="AW2288" s="1" t="s">
        <v>5655</v>
      </c>
      <c r="AX2288" s="1" t="str">
        <f t="shared" si="35"/>
        <v>No</v>
      </c>
    </row>
    <row r="2289" spans="1:50" x14ac:dyDescent="0.2">
      <c r="A2289" s="1" t="s">
        <v>1875</v>
      </c>
      <c r="B2289" s="1" t="s">
        <v>349</v>
      </c>
      <c r="C2289" s="1" t="s">
        <v>62</v>
      </c>
      <c r="D2289" s="174" t="s">
        <v>1876</v>
      </c>
      <c r="E2289" s="177" t="s">
        <v>1877</v>
      </c>
      <c r="F2289" s="1" t="s">
        <v>194</v>
      </c>
      <c r="G2289" s="1" t="s">
        <v>229</v>
      </c>
      <c r="H2289" s="17">
        <v>0</v>
      </c>
      <c r="I2289" s="12">
        <v>12</v>
      </c>
      <c r="J2289" s="1" t="s">
        <v>11</v>
      </c>
      <c r="K2289" s="1" t="s">
        <v>8</v>
      </c>
      <c r="L2289" s="4">
        <v>1</v>
      </c>
      <c r="N2289" s="186">
        <v>0</v>
      </c>
      <c r="P2289" s="14">
        <v>17.1585</v>
      </c>
      <c r="R2289" s="14">
        <v>0</v>
      </c>
      <c r="T2289" s="14">
        <v>1.0245</v>
      </c>
      <c r="V2289" s="17">
        <v>0</v>
      </c>
      <c r="X2289" s="17">
        <v>0</v>
      </c>
      <c r="Z2289" s="17">
        <v>9094</v>
      </c>
      <c r="AB2289" s="17">
        <v>0</v>
      </c>
      <c r="AD2289" s="17">
        <v>0</v>
      </c>
      <c r="AF2289" s="17">
        <v>530</v>
      </c>
      <c r="AH2289" s="17">
        <v>0</v>
      </c>
      <c r="AJ2289" s="17">
        <v>0</v>
      </c>
      <c r="AL2289" s="17">
        <v>0</v>
      </c>
      <c r="AN2289" s="17">
        <v>0</v>
      </c>
      <c r="AP2289" s="172">
        <v>0</v>
      </c>
      <c r="AR2289" s="17">
        <v>543</v>
      </c>
      <c r="AT2289" s="17">
        <v>0</v>
      </c>
      <c r="AV2289" s="185">
        <v>0</v>
      </c>
      <c r="AW2289" s="1" t="s">
        <v>5655</v>
      </c>
      <c r="AX2289" s="1" t="str">
        <f t="shared" si="35"/>
        <v>No</v>
      </c>
    </row>
    <row r="2290" spans="1:50" x14ac:dyDescent="0.2">
      <c r="A2290" s="1" t="s">
        <v>141</v>
      </c>
      <c r="B2290" s="1" t="s">
        <v>1339</v>
      </c>
      <c r="C2290" s="1" t="s">
        <v>53</v>
      </c>
      <c r="D2290" s="174">
        <v>3108</v>
      </c>
      <c r="E2290" s="177">
        <v>30108</v>
      </c>
      <c r="F2290" s="1" t="s">
        <v>194</v>
      </c>
      <c r="G2290" s="1" t="s">
        <v>5273</v>
      </c>
      <c r="H2290" s="17">
        <v>5441567</v>
      </c>
      <c r="I2290" s="12">
        <v>12</v>
      </c>
      <c r="J2290" s="1" t="s">
        <v>11</v>
      </c>
      <c r="K2290" s="1" t="s">
        <v>8</v>
      </c>
      <c r="L2290" s="4">
        <v>5</v>
      </c>
      <c r="N2290" s="186">
        <v>0</v>
      </c>
      <c r="P2290" s="14">
        <v>20.2273</v>
      </c>
      <c r="R2290" s="14">
        <v>0</v>
      </c>
      <c r="T2290" s="14">
        <v>4.4118000000000004</v>
      </c>
      <c r="V2290" s="17">
        <v>0</v>
      </c>
      <c r="X2290" s="17">
        <v>0</v>
      </c>
      <c r="Z2290" s="17">
        <v>338221</v>
      </c>
      <c r="AB2290" s="17">
        <v>0</v>
      </c>
      <c r="AD2290" s="17">
        <v>0</v>
      </c>
      <c r="AF2290" s="17">
        <v>16721</v>
      </c>
      <c r="AH2290" s="17">
        <v>0</v>
      </c>
      <c r="AJ2290" s="17">
        <v>0</v>
      </c>
      <c r="AL2290" s="17">
        <v>0</v>
      </c>
      <c r="AN2290" s="17">
        <v>0</v>
      </c>
      <c r="AP2290" s="172">
        <v>0</v>
      </c>
      <c r="AR2290" s="17">
        <v>73769</v>
      </c>
      <c r="AT2290" s="17">
        <v>0</v>
      </c>
      <c r="AV2290" s="185">
        <v>0</v>
      </c>
      <c r="AW2290" s="1" t="s">
        <v>5655</v>
      </c>
      <c r="AX2290" s="1" t="str">
        <f t="shared" si="35"/>
        <v>No</v>
      </c>
    </row>
    <row r="2291" spans="1:50" x14ac:dyDescent="0.2">
      <c r="A2291" s="1" t="s">
        <v>2623</v>
      </c>
      <c r="B2291" s="1" t="s">
        <v>293</v>
      </c>
      <c r="C2291" s="1" t="s">
        <v>55</v>
      </c>
      <c r="D2291" s="174" t="s">
        <v>2624</v>
      </c>
      <c r="E2291" s="177" t="s">
        <v>2625</v>
      </c>
      <c r="F2291" s="1" t="s">
        <v>196</v>
      </c>
      <c r="G2291" s="1" t="s">
        <v>229</v>
      </c>
      <c r="H2291" s="17">
        <v>0</v>
      </c>
      <c r="I2291" s="12">
        <v>12</v>
      </c>
      <c r="J2291" s="1" t="s">
        <v>10</v>
      </c>
      <c r="K2291" s="1" t="s">
        <v>8</v>
      </c>
      <c r="L2291" s="4">
        <v>12</v>
      </c>
      <c r="N2291" s="186">
        <v>0</v>
      </c>
      <c r="P2291" s="14">
        <v>22.898099999999999</v>
      </c>
      <c r="R2291" s="14">
        <v>0</v>
      </c>
      <c r="T2291" s="14">
        <v>2.7462</v>
      </c>
      <c r="V2291" s="17">
        <v>0</v>
      </c>
      <c r="X2291" s="17">
        <v>0</v>
      </c>
      <c r="Z2291" s="17">
        <v>320527</v>
      </c>
      <c r="AB2291" s="17">
        <v>0</v>
      </c>
      <c r="AD2291" s="17">
        <v>0</v>
      </c>
      <c r="AF2291" s="17">
        <v>13998</v>
      </c>
      <c r="AH2291" s="17">
        <v>0</v>
      </c>
      <c r="AJ2291" s="17">
        <v>0</v>
      </c>
      <c r="AL2291" s="17">
        <v>0</v>
      </c>
      <c r="AN2291" s="17">
        <v>0</v>
      </c>
      <c r="AP2291" s="172">
        <v>0</v>
      </c>
      <c r="AR2291" s="17">
        <v>38441</v>
      </c>
      <c r="AT2291" s="17">
        <v>0</v>
      </c>
      <c r="AV2291" s="185">
        <v>0</v>
      </c>
      <c r="AW2291" s="1" t="s">
        <v>5655</v>
      </c>
      <c r="AX2291" s="1" t="str">
        <f t="shared" si="35"/>
        <v>No</v>
      </c>
    </row>
    <row r="2292" spans="1:50" x14ac:dyDescent="0.2">
      <c r="A2292" s="1" t="s">
        <v>39</v>
      </c>
      <c r="B2292" s="1" t="s">
        <v>1195</v>
      </c>
      <c r="C2292" s="1" t="s">
        <v>37</v>
      </c>
      <c r="D2292" s="174">
        <v>4192</v>
      </c>
      <c r="E2292" s="177">
        <v>40192</v>
      </c>
      <c r="F2292" s="1" t="s">
        <v>194</v>
      </c>
      <c r="G2292" s="1" t="s">
        <v>192</v>
      </c>
      <c r="H2292" s="17">
        <v>376047</v>
      </c>
      <c r="I2292" s="12">
        <v>12</v>
      </c>
      <c r="J2292" s="1" t="s">
        <v>22</v>
      </c>
      <c r="K2292" s="1" t="s">
        <v>12</v>
      </c>
      <c r="L2292" s="4">
        <v>2</v>
      </c>
      <c r="N2292" s="186">
        <v>0</v>
      </c>
      <c r="P2292" s="14">
        <v>28.703600000000002</v>
      </c>
      <c r="R2292" s="14">
        <v>21.000800000000002</v>
      </c>
      <c r="T2292" s="14">
        <v>1.556</v>
      </c>
      <c r="V2292" s="17">
        <v>135901</v>
      </c>
      <c r="X2292" s="17">
        <v>141740</v>
      </c>
      <c r="Z2292" s="17">
        <v>135567</v>
      </c>
      <c r="AB2292" s="17">
        <v>6173</v>
      </c>
      <c r="AD2292" s="17">
        <v>4926</v>
      </c>
      <c r="AF2292" s="17">
        <v>4723</v>
      </c>
      <c r="AH2292" s="17">
        <v>203</v>
      </c>
      <c r="AJ2292" s="17">
        <v>0</v>
      </c>
      <c r="AL2292" s="17">
        <v>0</v>
      </c>
      <c r="AN2292" s="17">
        <v>0</v>
      </c>
      <c r="AP2292" s="172">
        <v>0</v>
      </c>
      <c r="AR2292" s="17">
        <v>7349</v>
      </c>
      <c r="AT2292" s="17">
        <v>154335</v>
      </c>
      <c r="AV2292" s="185">
        <v>65</v>
      </c>
      <c r="AW2292" s="1" t="s">
        <v>5655</v>
      </c>
      <c r="AX2292" s="1" t="str">
        <f t="shared" si="35"/>
        <v>No</v>
      </c>
    </row>
    <row r="2293" spans="1:50" x14ac:dyDescent="0.2">
      <c r="A2293" s="1" t="s">
        <v>3694</v>
      </c>
      <c r="B2293" s="1" t="s">
        <v>3695</v>
      </c>
      <c r="C2293" s="1" t="s">
        <v>7</v>
      </c>
      <c r="D2293" s="174" t="s">
        <v>3696</v>
      </c>
      <c r="E2293" s="177" t="s">
        <v>3697</v>
      </c>
      <c r="F2293" s="1" t="s">
        <v>242</v>
      </c>
      <c r="G2293" s="1" t="s">
        <v>229</v>
      </c>
      <c r="H2293" s="17">
        <v>0</v>
      </c>
      <c r="I2293" s="12">
        <v>12</v>
      </c>
      <c r="J2293" s="1" t="s">
        <v>10</v>
      </c>
      <c r="K2293" s="1" t="s">
        <v>8</v>
      </c>
      <c r="L2293" s="4">
        <v>12</v>
      </c>
      <c r="N2293" s="186">
        <v>0</v>
      </c>
      <c r="P2293" s="14">
        <v>12.412100000000001</v>
      </c>
      <c r="R2293" s="14">
        <v>0</v>
      </c>
      <c r="T2293" s="14">
        <v>4.8428000000000004</v>
      </c>
      <c r="V2293" s="17">
        <v>0</v>
      </c>
      <c r="X2293" s="17">
        <v>0</v>
      </c>
      <c r="Z2293" s="17">
        <v>56537</v>
      </c>
      <c r="AB2293" s="17">
        <v>0</v>
      </c>
      <c r="AD2293" s="17">
        <v>0</v>
      </c>
      <c r="AF2293" s="17">
        <v>4555</v>
      </c>
      <c r="AH2293" s="17">
        <v>0</v>
      </c>
      <c r="AJ2293" s="17">
        <v>0</v>
      </c>
      <c r="AL2293" s="17">
        <v>0</v>
      </c>
      <c r="AN2293" s="17">
        <v>0</v>
      </c>
      <c r="AP2293" s="172">
        <v>0</v>
      </c>
      <c r="AR2293" s="17">
        <v>22059</v>
      </c>
      <c r="AT2293" s="17">
        <v>0</v>
      </c>
      <c r="AV2293" s="185">
        <v>0</v>
      </c>
      <c r="AW2293" s="1" t="s">
        <v>5655</v>
      </c>
      <c r="AX2293" s="1" t="str">
        <f t="shared" si="35"/>
        <v>No</v>
      </c>
    </row>
    <row r="2294" spans="1:50" x14ac:dyDescent="0.2">
      <c r="A2294" s="1" t="s">
        <v>6284</v>
      </c>
      <c r="B2294" s="1" t="s">
        <v>840</v>
      </c>
      <c r="C2294" s="1" t="s">
        <v>53</v>
      </c>
      <c r="D2294" s="174">
        <v>3042</v>
      </c>
      <c r="E2294" s="177">
        <v>30042</v>
      </c>
      <c r="F2294" s="1" t="s">
        <v>194</v>
      </c>
      <c r="G2294" s="1" t="s">
        <v>5273</v>
      </c>
      <c r="H2294" s="17">
        <v>182696</v>
      </c>
      <c r="I2294" s="12">
        <v>12</v>
      </c>
      <c r="J2294" s="1" t="s">
        <v>10</v>
      </c>
      <c r="K2294" s="1" t="s">
        <v>8</v>
      </c>
      <c r="L2294" s="4">
        <v>4</v>
      </c>
      <c r="N2294" s="186">
        <v>0</v>
      </c>
      <c r="P2294" s="14">
        <v>14.476000000000001</v>
      </c>
      <c r="R2294" s="14">
        <v>0</v>
      </c>
      <c r="T2294" s="14">
        <v>3.1724000000000001</v>
      </c>
      <c r="V2294" s="17">
        <v>0</v>
      </c>
      <c r="X2294" s="17">
        <v>0</v>
      </c>
      <c r="Z2294" s="17">
        <v>117053</v>
      </c>
      <c r="AB2294" s="17">
        <v>0</v>
      </c>
      <c r="AD2294" s="17">
        <v>0</v>
      </c>
      <c r="AF2294" s="17">
        <v>8086</v>
      </c>
      <c r="AH2294" s="17">
        <v>0</v>
      </c>
      <c r="AJ2294" s="17">
        <v>0</v>
      </c>
      <c r="AL2294" s="17">
        <v>0</v>
      </c>
      <c r="AN2294" s="17">
        <v>0</v>
      </c>
      <c r="AP2294" s="172">
        <v>0</v>
      </c>
      <c r="AR2294" s="17">
        <v>25652</v>
      </c>
      <c r="AT2294" s="17">
        <v>0</v>
      </c>
      <c r="AV2294" s="185">
        <v>0</v>
      </c>
      <c r="AW2294" s="1" t="s">
        <v>5655</v>
      </c>
      <c r="AX2294" s="1" t="str">
        <f t="shared" si="35"/>
        <v>No</v>
      </c>
    </row>
    <row r="2295" spans="1:50" x14ac:dyDescent="0.2">
      <c r="A2295" s="1" t="s">
        <v>3134</v>
      </c>
      <c r="B2295" s="1" t="s">
        <v>3135</v>
      </c>
      <c r="C2295" s="1" t="s">
        <v>45</v>
      </c>
      <c r="D2295" s="174" t="s">
        <v>3136</v>
      </c>
      <c r="E2295" s="177" t="s">
        <v>3137</v>
      </c>
      <c r="F2295" s="1" t="s">
        <v>194</v>
      </c>
      <c r="G2295" s="1" t="s">
        <v>229</v>
      </c>
      <c r="H2295" s="17">
        <v>0</v>
      </c>
      <c r="I2295" s="12">
        <v>12</v>
      </c>
      <c r="J2295" s="1" t="s">
        <v>10</v>
      </c>
      <c r="K2295" s="1" t="s">
        <v>8</v>
      </c>
      <c r="L2295" s="4">
        <v>12</v>
      </c>
      <c r="N2295" s="186">
        <v>0</v>
      </c>
      <c r="P2295" s="14">
        <v>11.619199999999999</v>
      </c>
      <c r="R2295" s="14">
        <v>0</v>
      </c>
      <c r="T2295" s="14">
        <v>2.5731999999999999</v>
      </c>
      <c r="V2295" s="17">
        <v>0</v>
      </c>
      <c r="X2295" s="17">
        <v>0</v>
      </c>
      <c r="Z2295" s="17">
        <v>447582</v>
      </c>
      <c r="AB2295" s="17">
        <v>0</v>
      </c>
      <c r="AD2295" s="17">
        <v>0</v>
      </c>
      <c r="AF2295" s="17">
        <v>38521</v>
      </c>
      <c r="AH2295" s="17">
        <v>0</v>
      </c>
      <c r="AJ2295" s="17">
        <v>0</v>
      </c>
      <c r="AL2295" s="17">
        <v>0</v>
      </c>
      <c r="AN2295" s="17">
        <v>0</v>
      </c>
      <c r="AP2295" s="172">
        <v>0</v>
      </c>
      <c r="AR2295" s="17">
        <v>99124</v>
      </c>
      <c r="AT2295" s="17">
        <v>0</v>
      </c>
      <c r="AV2295" s="185">
        <v>0</v>
      </c>
      <c r="AW2295" s="1" t="s">
        <v>5655</v>
      </c>
      <c r="AX2295" s="1" t="str">
        <f t="shared" si="35"/>
        <v>No</v>
      </c>
    </row>
    <row r="2296" spans="1:50" x14ac:dyDescent="0.2">
      <c r="A2296" s="1" t="s">
        <v>5085</v>
      </c>
      <c r="B2296" s="1" t="s">
        <v>5086</v>
      </c>
      <c r="C2296" s="1" t="s">
        <v>80</v>
      </c>
      <c r="D2296" s="174" t="s">
        <v>5087</v>
      </c>
      <c r="E2296" s="177" t="s">
        <v>5088</v>
      </c>
      <c r="F2296" s="1" t="s">
        <v>242</v>
      </c>
      <c r="G2296" s="1" t="s">
        <v>229</v>
      </c>
      <c r="H2296" s="17">
        <v>0</v>
      </c>
      <c r="I2296" s="12">
        <v>12</v>
      </c>
      <c r="J2296" s="1" t="s">
        <v>22</v>
      </c>
      <c r="K2296" s="1" t="s">
        <v>8</v>
      </c>
      <c r="L2296" s="4">
        <v>7</v>
      </c>
      <c r="N2296" s="186">
        <v>0</v>
      </c>
      <c r="P2296" s="14">
        <v>22.3446</v>
      </c>
      <c r="R2296" s="14">
        <v>0</v>
      </c>
      <c r="T2296" s="14">
        <v>6.6459999999999999</v>
      </c>
      <c r="V2296" s="17">
        <v>0</v>
      </c>
      <c r="X2296" s="17">
        <v>0</v>
      </c>
      <c r="Z2296" s="17">
        <v>185192</v>
      </c>
      <c r="AB2296" s="17">
        <v>0</v>
      </c>
      <c r="AD2296" s="17">
        <v>0</v>
      </c>
      <c r="AF2296" s="17">
        <v>8288</v>
      </c>
      <c r="AH2296" s="17">
        <v>0</v>
      </c>
      <c r="AJ2296" s="17">
        <v>0</v>
      </c>
      <c r="AL2296" s="17">
        <v>0</v>
      </c>
      <c r="AN2296" s="17">
        <v>0</v>
      </c>
      <c r="AP2296" s="172">
        <v>0</v>
      </c>
      <c r="AR2296" s="17">
        <v>55082</v>
      </c>
      <c r="AT2296" s="17">
        <v>0</v>
      </c>
      <c r="AV2296" s="185">
        <v>0</v>
      </c>
      <c r="AW2296" s="1" t="s">
        <v>5655</v>
      </c>
      <c r="AX2296" s="1" t="str">
        <f t="shared" si="35"/>
        <v>No</v>
      </c>
    </row>
    <row r="2297" spans="1:50" x14ac:dyDescent="0.2">
      <c r="A2297" s="1" t="s">
        <v>6286</v>
      </c>
      <c r="B2297" s="1" t="s">
        <v>4821</v>
      </c>
      <c r="C2297" s="1" t="s">
        <v>72</v>
      </c>
      <c r="D2297" s="174" t="s">
        <v>4822</v>
      </c>
      <c r="E2297" s="177" t="s">
        <v>4823</v>
      </c>
      <c r="F2297" s="1" t="s">
        <v>194</v>
      </c>
      <c r="G2297" s="1" t="s">
        <v>229</v>
      </c>
      <c r="H2297" s="17">
        <v>0</v>
      </c>
      <c r="I2297" s="12">
        <v>12</v>
      </c>
      <c r="J2297" s="1" t="s">
        <v>11</v>
      </c>
      <c r="K2297" s="1" t="s">
        <v>8</v>
      </c>
      <c r="L2297" s="4">
        <v>4</v>
      </c>
      <c r="N2297" s="186">
        <v>0</v>
      </c>
      <c r="P2297" s="14">
        <v>14.5839</v>
      </c>
      <c r="R2297" s="14">
        <v>0</v>
      </c>
      <c r="T2297" s="14">
        <v>1.3781000000000001</v>
      </c>
      <c r="V2297" s="17">
        <v>0</v>
      </c>
      <c r="X2297" s="17">
        <v>0</v>
      </c>
      <c r="Z2297" s="17">
        <v>53654</v>
      </c>
      <c r="AB2297" s="17">
        <v>0</v>
      </c>
      <c r="AD2297" s="17">
        <v>0</v>
      </c>
      <c r="AF2297" s="17">
        <v>3679</v>
      </c>
      <c r="AH2297" s="17">
        <v>0</v>
      </c>
      <c r="AJ2297" s="17">
        <v>0</v>
      </c>
      <c r="AL2297" s="17">
        <v>0</v>
      </c>
      <c r="AN2297" s="17">
        <v>0</v>
      </c>
      <c r="AP2297" s="172">
        <v>0</v>
      </c>
      <c r="AR2297" s="17">
        <v>5070</v>
      </c>
      <c r="AT2297" s="17">
        <v>0</v>
      </c>
      <c r="AV2297" s="185">
        <v>0</v>
      </c>
      <c r="AW2297" s="1" t="s">
        <v>5655</v>
      </c>
      <c r="AX2297" s="1" t="str">
        <f t="shared" si="35"/>
        <v>No</v>
      </c>
    </row>
    <row r="2298" spans="1:50" x14ac:dyDescent="0.2">
      <c r="A2298" s="1" t="s">
        <v>2528</v>
      </c>
      <c r="B2298" s="1" t="s">
        <v>2529</v>
      </c>
      <c r="C2298" s="1" t="s">
        <v>40</v>
      </c>
      <c r="D2298" s="174" t="s">
        <v>2530</v>
      </c>
      <c r="E2298" s="177" t="s">
        <v>2531</v>
      </c>
      <c r="F2298" s="1" t="s">
        <v>194</v>
      </c>
      <c r="G2298" s="1" t="s">
        <v>229</v>
      </c>
      <c r="H2298" s="17">
        <v>0</v>
      </c>
      <c r="I2298" s="12">
        <v>12</v>
      </c>
      <c r="J2298" s="1" t="s">
        <v>10</v>
      </c>
      <c r="K2298" s="1" t="s">
        <v>8</v>
      </c>
      <c r="L2298" s="4">
        <v>12</v>
      </c>
      <c r="N2298" s="186">
        <v>0</v>
      </c>
      <c r="P2298" s="14">
        <v>20.825299999999999</v>
      </c>
      <c r="R2298" s="14">
        <v>0</v>
      </c>
      <c r="T2298" s="14">
        <v>1.1698</v>
      </c>
      <c r="V2298" s="17">
        <v>0</v>
      </c>
      <c r="X2298" s="17">
        <v>0</v>
      </c>
      <c r="Z2298" s="17">
        <v>414695</v>
      </c>
      <c r="AB2298" s="17">
        <v>0</v>
      </c>
      <c r="AD2298" s="17">
        <v>0</v>
      </c>
      <c r="AF2298" s="17">
        <v>19913</v>
      </c>
      <c r="AH2298" s="17">
        <v>0</v>
      </c>
      <c r="AJ2298" s="17">
        <v>0</v>
      </c>
      <c r="AL2298" s="17">
        <v>0</v>
      </c>
      <c r="AN2298" s="17">
        <v>0</v>
      </c>
      <c r="AP2298" s="172">
        <v>0</v>
      </c>
      <c r="AR2298" s="17">
        <v>23295</v>
      </c>
      <c r="AT2298" s="17">
        <v>0</v>
      </c>
      <c r="AV2298" s="185">
        <v>0</v>
      </c>
      <c r="AW2298" s="1" t="s">
        <v>5655</v>
      </c>
      <c r="AX2298" s="1" t="str">
        <f t="shared" si="35"/>
        <v>No</v>
      </c>
    </row>
    <row r="2299" spans="1:50" x14ac:dyDescent="0.2">
      <c r="A2299" s="1" t="s">
        <v>6288</v>
      </c>
      <c r="B2299" s="1" t="s">
        <v>1358</v>
      </c>
      <c r="C2299" s="1" t="s">
        <v>46</v>
      </c>
      <c r="D2299" s="174">
        <v>5201</v>
      </c>
      <c r="E2299" s="177">
        <v>50201</v>
      </c>
      <c r="F2299" s="1" t="s">
        <v>242</v>
      </c>
      <c r="G2299" s="1" t="s">
        <v>5273</v>
      </c>
      <c r="H2299" s="17">
        <v>1487483</v>
      </c>
      <c r="I2299" s="12">
        <v>12</v>
      </c>
      <c r="J2299" s="1" t="s">
        <v>10</v>
      </c>
      <c r="K2299" s="1" t="s">
        <v>8</v>
      </c>
      <c r="L2299" s="4">
        <v>12</v>
      </c>
      <c r="N2299" s="186">
        <v>0</v>
      </c>
      <c r="P2299" s="14">
        <v>10.5456</v>
      </c>
      <c r="R2299" s="14">
        <v>0</v>
      </c>
      <c r="T2299" s="14">
        <v>1.3101</v>
      </c>
      <c r="V2299" s="17">
        <v>0</v>
      </c>
      <c r="X2299" s="17">
        <v>0</v>
      </c>
      <c r="Z2299" s="17">
        <v>184516</v>
      </c>
      <c r="AB2299" s="17">
        <v>0</v>
      </c>
      <c r="AD2299" s="17">
        <v>0</v>
      </c>
      <c r="AF2299" s="17">
        <v>17497</v>
      </c>
      <c r="AH2299" s="17">
        <v>0</v>
      </c>
      <c r="AJ2299" s="17">
        <v>0</v>
      </c>
      <c r="AL2299" s="17">
        <v>0</v>
      </c>
      <c r="AN2299" s="17">
        <v>0</v>
      </c>
      <c r="AP2299" s="172">
        <v>0</v>
      </c>
      <c r="AR2299" s="17">
        <v>22922</v>
      </c>
      <c r="AT2299" s="17">
        <v>0</v>
      </c>
      <c r="AV2299" s="185">
        <v>0</v>
      </c>
      <c r="AW2299" s="1" t="s">
        <v>5655</v>
      </c>
      <c r="AX2299" s="1" t="str">
        <f t="shared" si="35"/>
        <v>No</v>
      </c>
    </row>
    <row r="2300" spans="1:50" x14ac:dyDescent="0.2">
      <c r="A2300" s="1" t="s">
        <v>4990</v>
      </c>
      <c r="B2300" s="1" t="s">
        <v>4991</v>
      </c>
      <c r="C2300" s="1" t="s">
        <v>80</v>
      </c>
      <c r="D2300" s="174" t="s">
        <v>4992</v>
      </c>
      <c r="E2300" s="177" t="s">
        <v>4993</v>
      </c>
      <c r="F2300" s="1" t="s">
        <v>239</v>
      </c>
      <c r="G2300" s="1" t="s">
        <v>229</v>
      </c>
      <c r="H2300" s="17">
        <v>0</v>
      </c>
      <c r="I2300" s="12">
        <v>12</v>
      </c>
      <c r="J2300" s="1" t="s">
        <v>10</v>
      </c>
      <c r="K2300" s="1" t="s">
        <v>8</v>
      </c>
      <c r="L2300" s="4">
        <v>6</v>
      </c>
      <c r="N2300" s="186">
        <v>0</v>
      </c>
      <c r="P2300" s="14">
        <v>12.396800000000001</v>
      </c>
      <c r="R2300" s="14">
        <v>0</v>
      </c>
      <c r="T2300" s="14">
        <v>3.7576000000000001</v>
      </c>
      <c r="V2300" s="17">
        <v>0</v>
      </c>
      <c r="X2300" s="17">
        <v>0</v>
      </c>
      <c r="Z2300" s="17">
        <v>50430</v>
      </c>
      <c r="AB2300" s="17">
        <v>0</v>
      </c>
      <c r="AD2300" s="17">
        <v>0</v>
      </c>
      <c r="AF2300" s="17">
        <v>4068</v>
      </c>
      <c r="AH2300" s="17">
        <v>0</v>
      </c>
      <c r="AJ2300" s="17">
        <v>0</v>
      </c>
      <c r="AL2300" s="17">
        <v>0</v>
      </c>
      <c r="AN2300" s="17">
        <v>0</v>
      </c>
      <c r="AP2300" s="172">
        <v>0</v>
      </c>
      <c r="AR2300" s="17">
        <v>15286</v>
      </c>
      <c r="AT2300" s="17">
        <v>0</v>
      </c>
      <c r="AV2300" s="185">
        <v>0</v>
      </c>
      <c r="AW2300" s="1" t="s">
        <v>5655</v>
      </c>
      <c r="AX2300" s="1" t="str">
        <f t="shared" si="35"/>
        <v>No</v>
      </c>
    </row>
    <row r="2301" spans="1:50" x14ac:dyDescent="0.2">
      <c r="A2301" s="1" t="s">
        <v>74</v>
      </c>
      <c r="B2301" s="1" t="s">
        <v>215</v>
      </c>
      <c r="C2301" s="1" t="s">
        <v>73</v>
      </c>
      <c r="D2301" s="174">
        <v>2137</v>
      </c>
      <c r="E2301" s="177">
        <v>20137</v>
      </c>
      <c r="F2301" s="1" t="s">
        <v>208</v>
      </c>
      <c r="G2301" s="1" t="s">
        <v>192</v>
      </c>
      <c r="H2301" s="17">
        <v>423566</v>
      </c>
      <c r="I2301" s="12">
        <v>12</v>
      </c>
      <c r="J2301" s="1" t="s">
        <v>22</v>
      </c>
      <c r="K2301" s="1" t="s">
        <v>8</v>
      </c>
      <c r="L2301" s="4">
        <v>12</v>
      </c>
      <c r="N2301" s="186">
        <v>0</v>
      </c>
      <c r="P2301" s="14">
        <v>36.699800000000003</v>
      </c>
      <c r="R2301" s="14">
        <v>57.966099999999997</v>
      </c>
      <c r="T2301" s="14">
        <v>16.869700000000002</v>
      </c>
      <c r="V2301" s="17">
        <v>688893</v>
      </c>
      <c r="X2301" s="17">
        <v>691920</v>
      </c>
      <c r="Z2301" s="17">
        <v>670872</v>
      </c>
      <c r="AB2301" s="17">
        <v>21048</v>
      </c>
      <c r="AD2301" s="17">
        <v>19477</v>
      </c>
      <c r="AF2301" s="17">
        <v>18280</v>
      </c>
      <c r="AH2301" s="17">
        <v>1197</v>
      </c>
      <c r="AJ2301" s="17">
        <v>0</v>
      </c>
      <c r="AL2301" s="17">
        <v>0</v>
      </c>
      <c r="AN2301" s="17">
        <v>0</v>
      </c>
      <c r="AP2301" s="172">
        <v>0</v>
      </c>
      <c r="AR2301" s="17">
        <v>308378</v>
      </c>
      <c r="AT2301" s="17">
        <v>17875468</v>
      </c>
      <c r="AV2301" s="185">
        <v>139.1</v>
      </c>
      <c r="AW2301" s="1" t="s">
        <v>5655</v>
      </c>
      <c r="AX2301" s="1" t="str">
        <f t="shared" si="35"/>
        <v>No</v>
      </c>
    </row>
    <row r="2302" spans="1:50" x14ac:dyDescent="0.2">
      <c r="A2302" s="1" t="s">
        <v>1288</v>
      </c>
      <c r="B2302" s="1" t="s">
        <v>1289</v>
      </c>
      <c r="C2302" s="1" t="s">
        <v>77</v>
      </c>
      <c r="D2302" s="174">
        <v>5199</v>
      </c>
      <c r="E2302" s="177">
        <v>50199</v>
      </c>
      <c r="F2302" s="1" t="s">
        <v>196</v>
      </c>
      <c r="G2302" s="1" t="s">
        <v>192</v>
      </c>
      <c r="H2302" s="17">
        <v>1368035</v>
      </c>
      <c r="I2302" s="12">
        <v>12</v>
      </c>
      <c r="J2302" s="1" t="s">
        <v>10</v>
      </c>
      <c r="K2302" s="1" t="s">
        <v>8</v>
      </c>
      <c r="L2302" s="4">
        <v>5</v>
      </c>
      <c r="N2302" s="186">
        <v>0</v>
      </c>
      <c r="P2302" s="14">
        <v>17.231400000000001</v>
      </c>
      <c r="R2302" s="14">
        <v>5.8315000000000001</v>
      </c>
      <c r="T2302" s="14">
        <v>1.843</v>
      </c>
      <c r="V2302" s="17">
        <v>0</v>
      </c>
      <c r="X2302" s="17">
        <v>256290</v>
      </c>
      <c r="Z2302" s="17">
        <v>224456</v>
      </c>
      <c r="AB2302" s="17">
        <v>31834</v>
      </c>
      <c r="AD2302" s="17">
        <v>14627</v>
      </c>
      <c r="AF2302" s="17">
        <v>13026</v>
      </c>
      <c r="AH2302" s="17">
        <v>1601</v>
      </c>
      <c r="AJ2302" s="17">
        <v>0</v>
      </c>
      <c r="AL2302" s="17">
        <v>0</v>
      </c>
      <c r="AN2302" s="17">
        <v>0</v>
      </c>
      <c r="AP2302" s="172">
        <v>0</v>
      </c>
      <c r="AR2302" s="17">
        <v>24007</v>
      </c>
      <c r="AT2302" s="17">
        <v>139997</v>
      </c>
      <c r="AV2302" s="185">
        <v>0</v>
      </c>
      <c r="AW2302" s="1" t="s">
        <v>5655</v>
      </c>
      <c r="AX2302" s="1" t="str">
        <f t="shared" si="35"/>
        <v>No</v>
      </c>
    </row>
    <row r="2303" spans="1:50" x14ac:dyDescent="0.2">
      <c r="A2303" s="1" t="s">
        <v>4522</v>
      </c>
      <c r="B2303" s="1" t="s">
        <v>4523</v>
      </c>
      <c r="C2303" s="1" t="s">
        <v>31</v>
      </c>
      <c r="D2303" s="174" t="s">
        <v>4524</v>
      </c>
      <c r="E2303" s="177" t="s">
        <v>4525</v>
      </c>
      <c r="F2303" s="1" t="s">
        <v>194</v>
      </c>
      <c r="G2303" s="1" t="s">
        <v>229</v>
      </c>
      <c r="H2303" s="17">
        <v>0</v>
      </c>
      <c r="I2303" s="12">
        <v>12</v>
      </c>
      <c r="J2303" s="1" t="s">
        <v>10</v>
      </c>
      <c r="K2303" s="1" t="s">
        <v>8</v>
      </c>
      <c r="L2303" s="4">
        <v>2</v>
      </c>
      <c r="N2303" s="186">
        <v>0</v>
      </c>
      <c r="P2303" s="14">
        <v>11.219900000000001</v>
      </c>
      <c r="R2303" s="14">
        <v>0</v>
      </c>
      <c r="T2303" s="14">
        <v>1.6883999999999999</v>
      </c>
      <c r="V2303" s="17">
        <v>0</v>
      </c>
      <c r="X2303" s="17">
        <v>0</v>
      </c>
      <c r="Z2303" s="17">
        <v>38922</v>
      </c>
      <c r="AB2303" s="17">
        <v>0</v>
      </c>
      <c r="AD2303" s="17">
        <v>0</v>
      </c>
      <c r="AF2303" s="17">
        <v>3469</v>
      </c>
      <c r="AH2303" s="17">
        <v>0</v>
      </c>
      <c r="AJ2303" s="17">
        <v>0</v>
      </c>
      <c r="AL2303" s="17">
        <v>0</v>
      </c>
      <c r="AN2303" s="17">
        <v>0</v>
      </c>
      <c r="AP2303" s="172">
        <v>0</v>
      </c>
      <c r="AR2303" s="17">
        <v>5857</v>
      </c>
      <c r="AT2303" s="17">
        <v>0</v>
      </c>
      <c r="AV2303" s="185">
        <v>0</v>
      </c>
      <c r="AW2303" s="1" t="s">
        <v>5655</v>
      </c>
      <c r="AX2303" s="1" t="str">
        <f t="shared" si="35"/>
        <v>No</v>
      </c>
    </row>
    <row r="2304" spans="1:50" x14ac:dyDescent="0.2">
      <c r="A2304" s="1" t="s">
        <v>5707</v>
      </c>
      <c r="B2304" s="1" t="s">
        <v>4987</v>
      </c>
      <c r="C2304" s="1" t="s">
        <v>80</v>
      </c>
      <c r="D2304" s="174" t="s">
        <v>4988</v>
      </c>
      <c r="E2304" s="177" t="s">
        <v>4989</v>
      </c>
      <c r="F2304" s="1" t="s">
        <v>196</v>
      </c>
      <c r="G2304" s="1" t="s">
        <v>229</v>
      </c>
      <c r="H2304" s="17">
        <v>0</v>
      </c>
      <c r="I2304" s="12">
        <v>12</v>
      </c>
      <c r="J2304" s="1" t="s">
        <v>22</v>
      </c>
      <c r="K2304" s="1" t="s">
        <v>8</v>
      </c>
      <c r="L2304" s="4">
        <v>4</v>
      </c>
      <c r="N2304" s="186">
        <v>0</v>
      </c>
      <c r="P2304" s="14">
        <v>20.862100000000002</v>
      </c>
      <c r="R2304" s="14">
        <v>0</v>
      </c>
      <c r="T2304" s="14">
        <v>1.7862</v>
      </c>
      <c r="V2304" s="17">
        <v>0</v>
      </c>
      <c r="X2304" s="17">
        <v>0</v>
      </c>
      <c r="Z2304" s="17">
        <v>61877</v>
      </c>
      <c r="AB2304" s="17">
        <v>0</v>
      </c>
      <c r="AD2304" s="17">
        <v>0</v>
      </c>
      <c r="AF2304" s="17">
        <v>2966</v>
      </c>
      <c r="AH2304" s="17">
        <v>0</v>
      </c>
      <c r="AJ2304" s="17">
        <v>0</v>
      </c>
      <c r="AL2304" s="17">
        <v>0</v>
      </c>
      <c r="AN2304" s="17">
        <v>0</v>
      </c>
      <c r="AP2304" s="172">
        <v>0</v>
      </c>
      <c r="AR2304" s="17">
        <v>5298</v>
      </c>
      <c r="AT2304" s="17">
        <v>0</v>
      </c>
      <c r="AV2304" s="185">
        <v>0</v>
      </c>
      <c r="AW2304" s="1" t="s">
        <v>5655</v>
      </c>
      <c r="AX2304" s="1" t="str">
        <f t="shared" si="35"/>
        <v>No</v>
      </c>
    </row>
    <row r="2305" spans="1:50" x14ac:dyDescent="0.2">
      <c r="A2305" s="1" t="s">
        <v>2365</v>
      </c>
      <c r="B2305" s="1" t="s">
        <v>2366</v>
      </c>
      <c r="C2305" s="1" t="s">
        <v>62</v>
      </c>
      <c r="D2305" s="174" t="s">
        <v>2367</v>
      </c>
      <c r="E2305" s="177" t="s">
        <v>2368</v>
      </c>
      <c r="F2305" s="1" t="s">
        <v>194</v>
      </c>
      <c r="G2305" s="1" t="s">
        <v>229</v>
      </c>
      <c r="H2305" s="17">
        <v>0</v>
      </c>
      <c r="I2305" s="12">
        <v>12</v>
      </c>
      <c r="J2305" s="1" t="s">
        <v>10</v>
      </c>
      <c r="K2305" s="1" t="s">
        <v>8</v>
      </c>
      <c r="L2305" s="4">
        <v>12</v>
      </c>
      <c r="N2305" s="186">
        <v>0</v>
      </c>
      <c r="P2305" s="14">
        <v>19.5886</v>
      </c>
      <c r="R2305" s="14">
        <v>0</v>
      </c>
      <c r="T2305" s="14">
        <v>1.5794999999999999</v>
      </c>
      <c r="V2305" s="17">
        <v>0</v>
      </c>
      <c r="X2305" s="17">
        <v>0</v>
      </c>
      <c r="Z2305" s="17">
        <v>358629</v>
      </c>
      <c r="AB2305" s="17">
        <v>0</v>
      </c>
      <c r="AD2305" s="17">
        <v>0</v>
      </c>
      <c r="AF2305" s="17">
        <v>18308</v>
      </c>
      <c r="AH2305" s="17">
        <v>0</v>
      </c>
      <c r="AJ2305" s="17">
        <v>0</v>
      </c>
      <c r="AL2305" s="17">
        <v>0</v>
      </c>
      <c r="AN2305" s="17">
        <v>0</v>
      </c>
      <c r="AP2305" s="172">
        <v>0</v>
      </c>
      <c r="AR2305" s="17">
        <v>28917</v>
      </c>
      <c r="AT2305" s="17">
        <v>0</v>
      </c>
      <c r="AV2305" s="185">
        <v>0</v>
      </c>
      <c r="AW2305" s="1" t="s">
        <v>5655</v>
      </c>
      <c r="AX2305" s="1" t="str">
        <f t="shared" si="35"/>
        <v>No</v>
      </c>
    </row>
    <row r="2306" spans="1:50" x14ac:dyDescent="0.2">
      <c r="A2306" s="1" t="s">
        <v>415</v>
      </c>
      <c r="B2306" s="1" t="s">
        <v>416</v>
      </c>
      <c r="C2306" s="1" t="s">
        <v>20</v>
      </c>
      <c r="D2306" s="174">
        <v>9156</v>
      </c>
      <c r="E2306" s="177">
        <v>90156</v>
      </c>
      <c r="F2306" s="1" t="s">
        <v>194</v>
      </c>
      <c r="G2306" s="1" t="s">
        <v>192</v>
      </c>
      <c r="H2306" s="17">
        <v>59219</v>
      </c>
      <c r="I2306" s="12">
        <v>12</v>
      </c>
      <c r="J2306" s="1" t="s">
        <v>11</v>
      </c>
      <c r="K2306" s="1" t="s">
        <v>12</v>
      </c>
      <c r="L2306" s="4">
        <v>12</v>
      </c>
      <c r="N2306" s="186">
        <v>0</v>
      </c>
      <c r="P2306" s="14">
        <v>10.198499999999999</v>
      </c>
      <c r="R2306" s="14">
        <v>3.1097999999999999</v>
      </c>
      <c r="T2306" s="14">
        <v>25.184200000000001</v>
      </c>
      <c r="V2306" s="17">
        <v>382799</v>
      </c>
      <c r="X2306" s="17">
        <v>409798</v>
      </c>
      <c r="Z2306" s="17">
        <v>382799</v>
      </c>
      <c r="AB2306" s="17">
        <v>26999</v>
      </c>
      <c r="AD2306" s="17">
        <v>39312</v>
      </c>
      <c r="AF2306" s="17">
        <v>37535</v>
      </c>
      <c r="AH2306" s="17">
        <v>1777</v>
      </c>
      <c r="AJ2306" s="17">
        <v>0</v>
      </c>
      <c r="AL2306" s="17">
        <v>0</v>
      </c>
      <c r="AN2306" s="17">
        <v>0</v>
      </c>
      <c r="AP2306" s="172">
        <v>0</v>
      </c>
      <c r="AR2306" s="17">
        <v>945288</v>
      </c>
      <c r="AT2306" s="17">
        <v>2939693</v>
      </c>
      <c r="AV2306" s="185">
        <v>89.4</v>
      </c>
      <c r="AW2306" s="1" t="s">
        <v>5655</v>
      </c>
      <c r="AX2306" s="1" t="str">
        <f t="shared" ref="AX2306:AX2369" si="36">IF(AW2306&amp;AU2306&amp;AS2306&amp;AQ2306&amp;AO2306&amp;AM2306&amp;AK2306&amp;AI2306&amp;AG2306&amp;AE2306&amp;AC2306&amp;AA2306&amp;Y2306&amp;W2306&amp;U2306&amp;S2306&amp;Q2306&amp;O2306&amp;M2306&lt;&gt;"","Yes","No")</f>
        <v>No</v>
      </c>
    </row>
    <row r="2307" spans="1:50" x14ac:dyDescent="0.2">
      <c r="A2307" s="1" t="s">
        <v>3165</v>
      </c>
      <c r="B2307" s="1" t="s">
        <v>3166</v>
      </c>
      <c r="C2307" s="1" t="s">
        <v>77</v>
      </c>
      <c r="D2307" s="174" t="s">
        <v>3167</v>
      </c>
      <c r="E2307" s="177" t="s">
        <v>3168</v>
      </c>
      <c r="F2307" s="1" t="s">
        <v>242</v>
      </c>
      <c r="G2307" s="1" t="s">
        <v>229</v>
      </c>
      <c r="H2307" s="17">
        <v>0</v>
      </c>
      <c r="I2307" s="12">
        <v>12</v>
      </c>
      <c r="J2307" s="1" t="s">
        <v>10</v>
      </c>
      <c r="K2307" s="1" t="s">
        <v>8</v>
      </c>
      <c r="L2307" s="4">
        <v>12</v>
      </c>
      <c r="N2307" s="186">
        <v>0</v>
      </c>
      <c r="P2307" s="14">
        <v>27.3126</v>
      </c>
      <c r="R2307" s="14">
        <v>0</v>
      </c>
      <c r="T2307" s="14">
        <v>2.1511</v>
      </c>
      <c r="V2307" s="17">
        <v>0</v>
      </c>
      <c r="X2307" s="17">
        <v>0</v>
      </c>
      <c r="Z2307" s="17">
        <v>295741</v>
      </c>
      <c r="AB2307" s="17">
        <v>0</v>
      </c>
      <c r="AD2307" s="17">
        <v>0</v>
      </c>
      <c r="AF2307" s="17">
        <v>10828</v>
      </c>
      <c r="AH2307" s="17">
        <v>0</v>
      </c>
      <c r="AJ2307" s="17">
        <v>0</v>
      </c>
      <c r="AL2307" s="17">
        <v>0</v>
      </c>
      <c r="AN2307" s="17">
        <v>0</v>
      </c>
      <c r="AP2307" s="172">
        <v>0</v>
      </c>
      <c r="AR2307" s="17">
        <v>23292</v>
      </c>
      <c r="AT2307" s="17">
        <v>0</v>
      </c>
      <c r="AV2307" s="185">
        <v>0</v>
      </c>
      <c r="AW2307" s="1" t="s">
        <v>5655</v>
      </c>
      <c r="AX2307" s="1" t="str">
        <f t="shared" si="36"/>
        <v>No</v>
      </c>
    </row>
    <row r="2308" spans="1:50" x14ac:dyDescent="0.2">
      <c r="A2308" s="1" t="s">
        <v>1410</v>
      </c>
      <c r="B2308" s="1" t="s">
        <v>485</v>
      </c>
      <c r="C2308" s="1" t="s">
        <v>62</v>
      </c>
      <c r="D2308" s="174">
        <v>4223</v>
      </c>
      <c r="E2308" s="177">
        <v>40223</v>
      </c>
      <c r="F2308" s="1" t="s">
        <v>194</v>
      </c>
      <c r="G2308" s="1" t="s">
        <v>5273</v>
      </c>
      <c r="H2308" s="17">
        <v>310282</v>
      </c>
      <c r="I2308" s="12">
        <v>12</v>
      </c>
      <c r="J2308" s="1" t="s">
        <v>10</v>
      </c>
      <c r="K2308" s="1" t="s">
        <v>12</v>
      </c>
      <c r="L2308" s="4">
        <v>12</v>
      </c>
      <c r="N2308" s="186">
        <v>0</v>
      </c>
      <c r="P2308" s="14">
        <v>23.6812</v>
      </c>
      <c r="R2308" s="14">
        <v>0</v>
      </c>
      <c r="T2308" s="14">
        <v>2.6989000000000001</v>
      </c>
      <c r="V2308" s="17">
        <v>0</v>
      </c>
      <c r="X2308" s="17">
        <v>0</v>
      </c>
      <c r="Z2308" s="17">
        <v>299970</v>
      </c>
      <c r="AB2308" s="17">
        <v>0</v>
      </c>
      <c r="AD2308" s="17">
        <v>0</v>
      </c>
      <c r="AF2308" s="17">
        <v>12667</v>
      </c>
      <c r="AH2308" s="17">
        <v>0</v>
      </c>
      <c r="AJ2308" s="17">
        <v>0</v>
      </c>
      <c r="AL2308" s="17">
        <v>0</v>
      </c>
      <c r="AN2308" s="17">
        <v>0</v>
      </c>
      <c r="AP2308" s="172">
        <v>0</v>
      </c>
      <c r="AR2308" s="17">
        <v>34187</v>
      </c>
      <c r="AT2308" s="17">
        <v>0</v>
      </c>
      <c r="AV2308" s="185">
        <v>0</v>
      </c>
      <c r="AW2308" s="1" t="s">
        <v>5655</v>
      </c>
      <c r="AX2308" s="1" t="str">
        <f t="shared" si="36"/>
        <v>No</v>
      </c>
    </row>
    <row r="2309" spans="1:50" x14ac:dyDescent="0.2">
      <c r="A2309" s="1" t="s">
        <v>833</v>
      </c>
      <c r="B2309" s="1" t="s">
        <v>834</v>
      </c>
      <c r="C2309" s="1" t="s">
        <v>32</v>
      </c>
      <c r="D2309" s="174">
        <v>1042</v>
      </c>
      <c r="E2309" s="177">
        <v>10042</v>
      </c>
      <c r="F2309" s="1" t="s">
        <v>196</v>
      </c>
      <c r="G2309" s="1" t="s">
        <v>192</v>
      </c>
      <c r="H2309" s="17">
        <v>923311</v>
      </c>
      <c r="I2309" s="12">
        <v>12</v>
      </c>
      <c r="J2309" s="1" t="s">
        <v>10</v>
      </c>
      <c r="K2309" s="1" t="s">
        <v>8</v>
      </c>
      <c r="L2309" s="4">
        <v>12</v>
      </c>
      <c r="N2309" s="186">
        <v>0</v>
      </c>
      <c r="P2309" s="14">
        <v>14.720800000000001</v>
      </c>
      <c r="R2309" s="14">
        <v>7.0721999999999996</v>
      </c>
      <c r="T2309" s="14">
        <v>3.2557999999999998</v>
      </c>
      <c r="V2309" s="17">
        <v>0</v>
      </c>
      <c r="X2309" s="17">
        <v>282123</v>
      </c>
      <c r="Z2309" s="17">
        <v>253624</v>
      </c>
      <c r="AB2309" s="17">
        <v>28499</v>
      </c>
      <c r="AD2309" s="17">
        <v>18476</v>
      </c>
      <c r="AF2309" s="17">
        <v>17229</v>
      </c>
      <c r="AH2309" s="17">
        <v>1247</v>
      </c>
      <c r="AJ2309" s="17">
        <v>0</v>
      </c>
      <c r="AL2309" s="17">
        <v>0</v>
      </c>
      <c r="AN2309" s="17">
        <v>0</v>
      </c>
      <c r="AP2309" s="172">
        <v>0</v>
      </c>
      <c r="AR2309" s="17">
        <v>56095</v>
      </c>
      <c r="AT2309" s="17">
        <v>396713</v>
      </c>
      <c r="AV2309" s="185">
        <v>0</v>
      </c>
      <c r="AW2309" s="1" t="s">
        <v>5655</v>
      </c>
      <c r="AX2309" s="1" t="str">
        <f t="shared" si="36"/>
        <v>No</v>
      </c>
    </row>
    <row r="2310" spans="1:50" x14ac:dyDescent="0.2">
      <c r="A2310" s="1" t="s">
        <v>2584</v>
      </c>
      <c r="B2310" s="1" t="s">
        <v>1071</v>
      </c>
      <c r="C2310" s="1" t="s">
        <v>62</v>
      </c>
      <c r="D2310" s="174" t="s">
        <v>2585</v>
      </c>
      <c r="E2310" s="177" t="s">
        <v>2586</v>
      </c>
      <c r="F2310" s="1" t="s">
        <v>194</v>
      </c>
      <c r="G2310" s="1" t="s">
        <v>229</v>
      </c>
      <c r="H2310" s="17">
        <v>0</v>
      </c>
      <c r="I2310" s="12">
        <v>12</v>
      </c>
      <c r="J2310" s="1" t="s">
        <v>11</v>
      </c>
      <c r="K2310" s="1" t="s">
        <v>8</v>
      </c>
      <c r="L2310" s="4">
        <v>2</v>
      </c>
      <c r="N2310" s="186">
        <v>0</v>
      </c>
      <c r="P2310" s="14">
        <v>14.715400000000001</v>
      </c>
      <c r="R2310" s="14">
        <v>0</v>
      </c>
      <c r="T2310" s="14">
        <v>3.0760999999999998</v>
      </c>
      <c r="V2310" s="17">
        <v>0</v>
      </c>
      <c r="X2310" s="17">
        <v>0</v>
      </c>
      <c r="Z2310" s="17">
        <v>64792</v>
      </c>
      <c r="AB2310" s="17">
        <v>0</v>
      </c>
      <c r="AD2310" s="17">
        <v>0</v>
      </c>
      <c r="AF2310" s="17">
        <v>4403</v>
      </c>
      <c r="AH2310" s="17">
        <v>0</v>
      </c>
      <c r="AJ2310" s="17">
        <v>0</v>
      </c>
      <c r="AL2310" s="17">
        <v>0</v>
      </c>
      <c r="AN2310" s="17">
        <v>0</v>
      </c>
      <c r="AP2310" s="172">
        <v>0</v>
      </c>
      <c r="AR2310" s="17">
        <v>13544</v>
      </c>
      <c r="AT2310" s="17">
        <v>0</v>
      </c>
      <c r="AV2310" s="185">
        <v>0</v>
      </c>
      <c r="AW2310" s="1" t="s">
        <v>5655</v>
      </c>
      <c r="AX2310" s="1" t="str">
        <f t="shared" si="36"/>
        <v>No</v>
      </c>
    </row>
    <row r="2311" spans="1:50" x14ac:dyDescent="0.2">
      <c r="A2311" s="1" t="s">
        <v>6290</v>
      </c>
      <c r="B2311" s="1" t="s">
        <v>4692</v>
      </c>
      <c r="C2311" s="1" t="s">
        <v>185</v>
      </c>
      <c r="D2311" s="174" t="s">
        <v>4693</v>
      </c>
      <c r="E2311" s="177" t="s">
        <v>4694</v>
      </c>
      <c r="F2311" s="1" t="s">
        <v>191</v>
      </c>
      <c r="G2311" s="1" t="s">
        <v>229</v>
      </c>
      <c r="H2311" s="17">
        <v>0</v>
      </c>
      <c r="I2311" s="12">
        <v>12</v>
      </c>
      <c r="J2311" s="1" t="s">
        <v>11</v>
      </c>
      <c r="K2311" s="1" t="s">
        <v>12</v>
      </c>
      <c r="L2311" s="4">
        <v>6</v>
      </c>
      <c r="N2311" s="186">
        <v>0</v>
      </c>
      <c r="P2311" s="14">
        <v>7.2624000000000004</v>
      </c>
      <c r="R2311" s="14">
        <v>0</v>
      </c>
      <c r="T2311" s="14">
        <v>4.9279000000000002</v>
      </c>
      <c r="V2311" s="17">
        <v>0</v>
      </c>
      <c r="X2311" s="17">
        <v>0</v>
      </c>
      <c r="Z2311" s="17">
        <v>171248</v>
      </c>
      <c r="AB2311" s="17">
        <v>0</v>
      </c>
      <c r="AD2311" s="17">
        <v>0</v>
      </c>
      <c r="AF2311" s="17">
        <v>23580</v>
      </c>
      <c r="AH2311" s="17">
        <v>0</v>
      </c>
      <c r="AJ2311" s="17">
        <v>0</v>
      </c>
      <c r="AL2311" s="17">
        <v>0</v>
      </c>
      <c r="AN2311" s="17">
        <v>0</v>
      </c>
      <c r="AP2311" s="172">
        <v>0</v>
      </c>
      <c r="AR2311" s="17">
        <v>116201</v>
      </c>
      <c r="AT2311" s="17">
        <v>0</v>
      </c>
      <c r="AV2311" s="185">
        <v>0</v>
      </c>
      <c r="AW2311" s="1" t="s">
        <v>5655</v>
      </c>
      <c r="AX2311" s="1" t="str">
        <f t="shared" si="36"/>
        <v>No</v>
      </c>
    </row>
    <row r="2312" spans="1:50" x14ac:dyDescent="0.2">
      <c r="A2312" s="1" t="s">
        <v>3570</v>
      </c>
      <c r="B2312" s="1" t="s">
        <v>564</v>
      </c>
      <c r="C2312" s="1" t="s">
        <v>51</v>
      </c>
      <c r="D2312" s="174" t="s">
        <v>3571</v>
      </c>
      <c r="E2312" s="177" t="s">
        <v>3572</v>
      </c>
      <c r="F2312" s="1" t="s">
        <v>194</v>
      </c>
      <c r="G2312" s="1" t="s">
        <v>229</v>
      </c>
      <c r="H2312" s="17">
        <v>0</v>
      </c>
      <c r="I2312" s="12">
        <v>12</v>
      </c>
      <c r="J2312" s="1" t="s">
        <v>10</v>
      </c>
      <c r="K2312" s="1" t="s">
        <v>8</v>
      </c>
      <c r="L2312" s="4">
        <v>12</v>
      </c>
      <c r="N2312" s="186">
        <v>0</v>
      </c>
      <c r="P2312" s="14">
        <v>16.315300000000001</v>
      </c>
      <c r="R2312" s="14">
        <v>0</v>
      </c>
      <c r="T2312" s="14">
        <v>1.2291000000000001</v>
      </c>
      <c r="V2312" s="17">
        <v>0</v>
      </c>
      <c r="X2312" s="17">
        <v>0</v>
      </c>
      <c r="Z2312" s="17">
        <v>188001</v>
      </c>
      <c r="AB2312" s="17">
        <v>0</v>
      </c>
      <c r="AD2312" s="17">
        <v>0</v>
      </c>
      <c r="AF2312" s="17">
        <v>11523</v>
      </c>
      <c r="AH2312" s="17">
        <v>0</v>
      </c>
      <c r="AJ2312" s="17">
        <v>0</v>
      </c>
      <c r="AL2312" s="17">
        <v>0</v>
      </c>
      <c r="AN2312" s="17">
        <v>0</v>
      </c>
      <c r="AP2312" s="172">
        <v>0</v>
      </c>
      <c r="AR2312" s="17">
        <v>14163</v>
      </c>
      <c r="AT2312" s="17">
        <v>0</v>
      </c>
      <c r="AV2312" s="185">
        <v>0</v>
      </c>
      <c r="AW2312" s="1" t="s">
        <v>5655</v>
      </c>
      <c r="AX2312" s="1" t="str">
        <f t="shared" si="36"/>
        <v>No</v>
      </c>
    </row>
    <row r="2313" spans="1:50" x14ac:dyDescent="0.2">
      <c r="A2313" s="1" t="s">
        <v>5687</v>
      </c>
      <c r="B2313" s="1" t="s">
        <v>5688</v>
      </c>
      <c r="C2313" s="1" t="s">
        <v>20</v>
      </c>
      <c r="E2313" s="177">
        <v>90268</v>
      </c>
      <c r="F2313" s="1" t="s">
        <v>194</v>
      </c>
      <c r="G2313" s="1" t="s">
        <v>5273</v>
      </c>
      <c r="H2313" s="17">
        <v>12150996</v>
      </c>
      <c r="I2313" s="12">
        <v>12</v>
      </c>
      <c r="J2313" s="1" t="s">
        <v>11</v>
      </c>
      <c r="K2313" s="1" t="s">
        <v>8</v>
      </c>
      <c r="L2313" s="4">
        <v>1</v>
      </c>
      <c r="N2313" s="186">
        <v>0</v>
      </c>
      <c r="P2313" s="14">
        <v>8.7149000000000001</v>
      </c>
      <c r="R2313" s="14">
        <v>0</v>
      </c>
      <c r="T2313" s="14">
        <v>6.2836999999999996</v>
      </c>
      <c r="V2313" s="17">
        <v>0</v>
      </c>
      <c r="X2313" s="17">
        <v>0</v>
      </c>
      <c r="Z2313" s="17">
        <v>12105</v>
      </c>
      <c r="AB2313" s="17">
        <v>0</v>
      </c>
      <c r="AD2313" s="17">
        <v>0</v>
      </c>
      <c r="AF2313" s="17">
        <v>1389</v>
      </c>
      <c r="AH2313" s="17">
        <v>0</v>
      </c>
      <c r="AJ2313" s="17">
        <v>0</v>
      </c>
      <c r="AL2313" s="17">
        <v>0</v>
      </c>
      <c r="AN2313" s="17">
        <v>0</v>
      </c>
      <c r="AP2313" s="172">
        <v>0</v>
      </c>
      <c r="AR2313" s="17">
        <v>8728</v>
      </c>
      <c r="AT2313" s="17">
        <v>0</v>
      </c>
      <c r="AV2313" s="185">
        <v>0</v>
      </c>
      <c r="AW2313" s="1" t="s">
        <v>5655</v>
      </c>
      <c r="AX2313" s="1" t="str">
        <f t="shared" si="36"/>
        <v>No</v>
      </c>
    </row>
    <row r="2314" spans="1:50" x14ac:dyDescent="0.2">
      <c r="A2314" s="1" t="s">
        <v>5048</v>
      </c>
      <c r="B2314" s="1" t="s">
        <v>5049</v>
      </c>
      <c r="C2314" s="1" t="s">
        <v>80</v>
      </c>
      <c r="D2314" s="174" t="s">
        <v>5050</v>
      </c>
      <c r="E2314" s="177" t="s">
        <v>5051</v>
      </c>
      <c r="F2314" s="1" t="s">
        <v>196</v>
      </c>
      <c r="G2314" s="1" t="s">
        <v>229</v>
      </c>
      <c r="H2314" s="17">
        <v>0</v>
      </c>
      <c r="I2314" s="12">
        <v>12</v>
      </c>
      <c r="J2314" s="1" t="s">
        <v>11</v>
      </c>
      <c r="K2314" s="1" t="s">
        <v>8</v>
      </c>
      <c r="L2314" s="4">
        <v>5</v>
      </c>
      <c r="N2314" s="186">
        <v>0</v>
      </c>
      <c r="P2314" s="14">
        <v>20.117599999999999</v>
      </c>
      <c r="R2314" s="14">
        <v>0</v>
      </c>
      <c r="T2314" s="14">
        <v>11.666600000000001</v>
      </c>
      <c r="V2314" s="17">
        <v>0</v>
      </c>
      <c r="X2314" s="17">
        <v>0</v>
      </c>
      <c r="Z2314" s="17">
        <v>350710</v>
      </c>
      <c r="AB2314" s="17">
        <v>0</v>
      </c>
      <c r="AD2314" s="17">
        <v>0</v>
      </c>
      <c r="AF2314" s="17">
        <v>17433</v>
      </c>
      <c r="AH2314" s="17">
        <v>0</v>
      </c>
      <c r="AJ2314" s="17">
        <v>0</v>
      </c>
      <c r="AL2314" s="17">
        <v>0</v>
      </c>
      <c r="AN2314" s="17">
        <v>0</v>
      </c>
      <c r="AP2314" s="172">
        <v>0</v>
      </c>
      <c r="AR2314" s="17">
        <v>203384</v>
      </c>
      <c r="AT2314" s="17">
        <v>0</v>
      </c>
      <c r="AV2314" s="185">
        <v>0</v>
      </c>
      <c r="AW2314" s="1" t="s">
        <v>5655</v>
      </c>
      <c r="AX2314" s="1" t="str">
        <f t="shared" si="36"/>
        <v>No</v>
      </c>
    </row>
    <row r="2315" spans="1:50" x14ac:dyDescent="0.2">
      <c r="A2315" s="1" t="s">
        <v>3285</v>
      </c>
      <c r="B2315" s="1" t="s">
        <v>3286</v>
      </c>
      <c r="C2315" s="1" t="s">
        <v>98</v>
      </c>
      <c r="D2315" s="174" t="s">
        <v>3287</v>
      </c>
      <c r="E2315" s="177" t="s">
        <v>3288</v>
      </c>
      <c r="F2315" s="1" t="s">
        <v>194</v>
      </c>
      <c r="G2315" s="1" t="s">
        <v>229</v>
      </c>
      <c r="H2315" s="17">
        <v>0</v>
      </c>
      <c r="I2315" s="12">
        <v>12</v>
      </c>
      <c r="J2315" s="1" t="s">
        <v>10</v>
      </c>
      <c r="K2315" s="1" t="s">
        <v>12</v>
      </c>
      <c r="L2315" s="4">
        <v>12</v>
      </c>
      <c r="N2315" s="186">
        <v>0</v>
      </c>
      <c r="P2315" s="14">
        <v>10.8202</v>
      </c>
      <c r="R2315" s="14">
        <v>0</v>
      </c>
      <c r="T2315" s="14">
        <v>3.3509000000000002</v>
      </c>
      <c r="V2315" s="17">
        <v>0</v>
      </c>
      <c r="X2315" s="17">
        <v>0</v>
      </c>
      <c r="Z2315" s="17">
        <v>400876</v>
      </c>
      <c r="AB2315" s="17">
        <v>0</v>
      </c>
      <c r="AD2315" s="17">
        <v>0</v>
      </c>
      <c r="AF2315" s="17">
        <v>37049</v>
      </c>
      <c r="AH2315" s="17">
        <v>0</v>
      </c>
      <c r="AJ2315" s="17">
        <v>0</v>
      </c>
      <c r="AL2315" s="17">
        <v>0</v>
      </c>
      <c r="AN2315" s="17">
        <v>0</v>
      </c>
      <c r="AP2315" s="172">
        <v>0</v>
      </c>
      <c r="AR2315" s="17">
        <v>124148</v>
      </c>
      <c r="AT2315" s="17">
        <v>0</v>
      </c>
      <c r="AV2315" s="185">
        <v>0</v>
      </c>
      <c r="AW2315" s="1" t="s">
        <v>5655</v>
      </c>
      <c r="AX2315" s="1" t="str">
        <f t="shared" si="36"/>
        <v>No</v>
      </c>
    </row>
    <row r="2316" spans="1:50" x14ac:dyDescent="0.2">
      <c r="A2316" s="1" t="s">
        <v>2845</v>
      </c>
      <c r="B2316" s="1" t="s">
        <v>516</v>
      </c>
      <c r="C2316" s="1" t="s">
        <v>45</v>
      </c>
      <c r="D2316" s="174" t="s">
        <v>2846</v>
      </c>
      <c r="E2316" s="177" t="s">
        <v>2847</v>
      </c>
      <c r="F2316" s="1" t="s">
        <v>194</v>
      </c>
      <c r="G2316" s="1" t="s">
        <v>229</v>
      </c>
      <c r="H2316" s="17">
        <v>0</v>
      </c>
      <c r="I2316" s="12">
        <v>12</v>
      </c>
      <c r="J2316" s="1" t="s">
        <v>10</v>
      </c>
      <c r="K2316" s="1" t="s">
        <v>12</v>
      </c>
      <c r="L2316" s="4">
        <v>12</v>
      </c>
      <c r="N2316" s="186">
        <v>0</v>
      </c>
      <c r="P2316" s="14">
        <v>24.670300000000001</v>
      </c>
      <c r="R2316" s="14">
        <v>0</v>
      </c>
      <c r="T2316" s="14">
        <v>1.4589000000000001</v>
      </c>
      <c r="V2316" s="17">
        <v>0</v>
      </c>
      <c r="X2316" s="17">
        <v>0</v>
      </c>
      <c r="Z2316" s="17">
        <v>472485</v>
      </c>
      <c r="AB2316" s="17">
        <v>0</v>
      </c>
      <c r="AD2316" s="17">
        <v>0</v>
      </c>
      <c r="AF2316" s="17">
        <v>19152</v>
      </c>
      <c r="AH2316" s="17">
        <v>0</v>
      </c>
      <c r="AJ2316" s="17">
        <v>0</v>
      </c>
      <c r="AL2316" s="17">
        <v>0</v>
      </c>
      <c r="AN2316" s="17">
        <v>0</v>
      </c>
      <c r="AP2316" s="172">
        <v>0</v>
      </c>
      <c r="AR2316" s="17">
        <v>27941</v>
      </c>
      <c r="AT2316" s="17">
        <v>0</v>
      </c>
      <c r="AV2316" s="185">
        <v>0</v>
      </c>
      <c r="AW2316" s="1" t="s">
        <v>5655</v>
      </c>
      <c r="AX2316" s="1" t="str">
        <f t="shared" si="36"/>
        <v>No</v>
      </c>
    </row>
    <row r="2317" spans="1:50" x14ac:dyDescent="0.2">
      <c r="A2317" s="1" t="s">
        <v>2264</v>
      </c>
      <c r="B2317" s="1" t="s">
        <v>2265</v>
      </c>
      <c r="C2317" s="1" t="s">
        <v>14</v>
      </c>
      <c r="D2317" s="174" t="s">
        <v>2266</v>
      </c>
      <c r="E2317" s="177" t="s">
        <v>2267</v>
      </c>
      <c r="F2317" s="1" t="s">
        <v>194</v>
      </c>
      <c r="G2317" s="1" t="s">
        <v>229</v>
      </c>
      <c r="H2317" s="17">
        <v>0</v>
      </c>
      <c r="I2317" s="12">
        <v>12</v>
      </c>
      <c r="J2317" s="1" t="s">
        <v>10</v>
      </c>
      <c r="K2317" s="1" t="s">
        <v>8</v>
      </c>
      <c r="L2317" s="4">
        <v>12</v>
      </c>
      <c r="N2317" s="186">
        <v>0</v>
      </c>
      <c r="P2317" s="14">
        <v>22.415800000000001</v>
      </c>
      <c r="R2317" s="14">
        <v>0</v>
      </c>
      <c r="T2317" s="14">
        <v>3.839</v>
      </c>
      <c r="V2317" s="17">
        <v>0</v>
      </c>
      <c r="X2317" s="17">
        <v>0</v>
      </c>
      <c r="Z2317" s="17">
        <v>238773</v>
      </c>
      <c r="AB2317" s="17">
        <v>0</v>
      </c>
      <c r="AD2317" s="17">
        <v>0</v>
      </c>
      <c r="AF2317" s="17">
        <v>10652</v>
      </c>
      <c r="AH2317" s="17">
        <v>0</v>
      </c>
      <c r="AJ2317" s="17">
        <v>0</v>
      </c>
      <c r="AL2317" s="17">
        <v>0</v>
      </c>
      <c r="AN2317" s="17">
        <v>0</v>
      </c>
      <c r="AP2317" s="172">
        <v>0</v>
      </c>
      <c r="AR2317" s="17">
        <v>40893</v>
      </c>
      <c r="AT2317" s="17">
        <v>0</v>
      </c>
      <c r="AV2317" s="185">
        <v>0</v>
      </c>
      <c r="AW2317" s="1" t="s">
        <v>5655</v>
      </c>
      <c r="AX2317" s="1" t="str">
        <f t="shared" si="36"/>
        <v>No</v>
      </c>
    </row>
    <row r="2318" spans="1:50" x14ac:dyDescent="0.2">
      <c r="A2318" s="1" t="s">
        <v>6285</v>
      </c>
      <c r="B2318" s="1" t="s">
        <v>3536</v>
      </c>
      <c r="C2318" s="1" t="s">
        <v>89</v>
      </c>
      <c r="D2318" s="174" t="s">
        <v>3537</v>
      </c>
      <c r="E2318" s="177" t="s">
        <v>3538</v>
      </c>
      <c r="F2318" s="1" t="s">
        <v>194</v>
      </c>
      <c r="G2318" s="1" t="s">
        <v>229</v>
      </c>
      <c r="H2318" s="17">
        <v>0</v>
      </c>
      <c r="I2318" s="12">
        <v>12</v>
      </c>
      <c r="J2318" s="1" t="s">
        <v>10</v>
      </c>
      <c r="K2318" s="1" t="s">
        <v>8</v>
      </c>
      <c r="L2318" s="4">
        <v>2</v>
      </c>
      <c r="N2318" s="186">
        <v>0</v>
      </c>
      <c r="P2318" s="14">
        <v>9.7850999999999999</v>
      </c>
      <c r="R2318" s="14">
        <v>0</v>
      </c>
      <c r="T2318" s="14">
        <v>0.96060000000000001</v>
      </c>
      <c r="V2318" s="17">
        <v>0</v>
      </c>
      <c r="X2318" s="17">
        <v>0</v>
      </c>
      <c r="Z2318" s="17">
        <v>22584</v>
      </c>
      <c r="AB2318" s="17">
        <v>0</v>
      </c>
      <c r="AD2318" s="17">
        <v>0</v>
      </c>
      <c r="AF2318" s="17">
        <v>2308</v>
      </c>
      <c r="AH2318" s="17">
        <v>0</v>
      </c>
      <c r="AJ2318" s="17">
        <v>0</v>
      </c>
      <c r="AL2318" s="17">
        <v>0</v>
      </c>
      <c r="AN2318" s="17">
        <v>0</v>
      </c>
      <c r="AP2318" s="172">
        <v>0</v>
      </c>
      <c r="AR2318" s="17">
        <v>2217</v>
      </c>
      <c r="AT2318" s="17">
        <v>0</v>
      </c>
      <c r="AV2318" s="185">
        <v>0</v>
      </c>
      <c r="AW2318" s="1" t="s">
        <v>5655</v>
      </c>
      <c r="AX2318" s="1" t="str">
        <f t="shared" si="36"/>
        <v>No</v>
      </c>
    </row>
    <row r="2319" spans="1:50" x14ac:dyDescent="0.2">
      <c r="A2319" s="1" t="s">
        <v>1902</v>
      </c>
      <c r="B2319" s="1" t="s">
        <v>1903</v>
      </c>
      <c r="C2319" s="1" t="s">
        <v>62</v>
      </c>
      <c r="D2319" s="174" t="s">
        <v>1904</v>
      </c>
      <c r="E2319" s="177" t="s">
        <v>1905</v>
      </c>
      <c r="F2319" s="1" t="s">
        <v>194</v>
      </c>
      <c r="G2319" s="1" t="s">
        <v>229</v>
      </c>
      <c r="H2319" s="17">
        <v>0</v>
      </c>
      <c r="I2319" s="12">
        <v>12</v>
      </c>
      <c r="J2319" s="1" t="s">
        <v>10</v>
      </c>
      <c r="K2319" s="1" t="s">
        <v>8</v>
      </c>
      <c r="L2319" s="4">
        <v>11</v>
      </c>
      <c r="N2319" s="186">
        <v>0</v>
      </c>
      <c r="P2319" s="14">
        <v>19.0303</v>
      </c>
      <c r="R2319" s="14">
        <v>0</v>
      </c>
      <c r="T2319" s="14">
        <v>2.3424</v>
      </c>
      <c r="V2319" s="17">
        <v>0</v>
      </c>
      <c r="X2319" s="17">
        <v>0</v>
      </c>
      <c r="Z2319" s="17">
        <v>463292</v>
      </c>
      <c r="AB2319" s="17">
        <v>0</v>
      </c>
      <c r="AD2319" s="17">
        <v>0</v>
      </c>
      <c r="AF2319" s="17">
        <v>24345</v>
      </c>
      <c r="AH2319" s="17">
        <v>0</v>
      </c>
      <c r="AJ2319" s="17">
        <v>0</v>
      </c>
      <c r="AL2319" s="17">
        <v>0</v>
      </c>
      <c r="AN2319" s="17">
        <v>0</v>
      </c>
      <c r="AP2319" s="172">
        <v>0</v>
      </c>
      <c r="AR2319" s="17">
        <v>57026</v>
      </c>
      <c r="AT2319" s="17">
        <v>0</v>
      </c>
      <c r="AV2319" s="185">
        <v>0</v>
      </c>
      <c r="AW2319" s="1" t="s">
        <v>5655</v>
      </c>
      <c r="AX2319" s="1" t="str">
        <f t="shared" si="36"/>
        <v>No</v>
      </c>
    </row>
    <row r="2320" spans="1:50" x14ac:dyDescent="0.2">
      <c r="A2320" s="1" t="s">
        <v>6280</v>
      </c>
      <c r="B2320" s="1" t="s">
        <v>700</v>
      </c>
      <c r="C2320" s="1" t="s">
        <v>31</v>
      </c>
      <c r="D2320" s="174" t="s">
        <v>4629</v>
      </c>
      <c r="E2320" s="177" t="s">
        <v>4630</v>
      </c>
      <c r="F2320" s="1" t="s">
        <v>242</v>
      </c>
      <c r="G2320" s="1" t="s">
        <v>229</v>
      </c>
      <c r="H2320" s="17">
        <v>0</v>
      </c>
      <c r="I2320" s="12">
        <v>12</v>
      </c>
      <c r="J2320" s="1" t="s">
        <v>10</v>
      </c>
      <c r="K2320" s="1" t="s">
        <v>8</v>
      </c>
      <c r="L2320" s="4">
        <v>10</v>
      </c>
      <c r="N2320" s="186">
        <v>0</v>
      </c>
      <c r="P2320" s="14">
        <v>17.2515</v>
      </c>
      <c r="R2320" s="14">
        <v>0</v>
      </c>
      <c r="T2320" s="14">
        <v>1.456</v>
      </c>
      <c r="V2320" s="17">
        <v>0</v>
      </c>
      <c r="X2320" s="17">
        <v>0</v>
      </c>
      <c r="Z2320" s="17">
        <v>225580</v>
      </c>
      <c r="AB2320" s="17">
        <v>0</v>
      </c>
      <c r="AD2320" s="17">
        <v>0</v>
      </c>
      <c r="AF2320" s="17">
        <v>13076</v>
      </c>
      <c r="AH2320" s="17">
        <v>0</v>
      </c>
      <c r="AJ2320" s="17">
        <v>0</v>
      </c>
      <c r="AL2320" s="17">
        <v>0</v>
      </c>
      <c r="AN2320" s="17">
        <v>0</v>
      </c>
      <c r="AP2320" s="172">
        <v>0</v>
      </c>
      <c r="AR2320" s="17">
        <v>19039</v>
      </c>
      <c r="AT2320" s="17">
        <v>0</v>
      </c>
      <c r="AV2320" s="185">
        <v>0</v>
      </c>
      <c r="AW2320" s="1" t="s">
        <v>5655</v>
      </c>
      <c r="AX2320" s="1" t="str">
        <f t="shared" si="36"/>
        <v>No</v>
      </c>
    </row>
    <row r="2321" spans="1:50" x14ac:dyDescent="0.2">
      <c r="A2321" s="1" t="s">
        <v>3379</v>
      </c>
      <c r="B2321" s="1" t="s">
        <v>3380</v>
      </c>
      <c r="C2321" s="1" t="s">
        <v>45</v>
      </c>
      <c r="D2321" s="174" t="s">
        <v>3381</v>
      </c>
      <c r="E2321" s="177" t="s">
        <v>3382</v>
      </c>
      <c r="F2321" s="1" t="s">
        <v>194</v>
      </c>
      <c r="G2321" s="1" t="s">
        <v>229</v>
      </c>
      <c r="H2321" s="17">
        <v>0</v>
      </c>
      <c r="I2321" s="12">
        <v>12</v>
      </c>
      <c r="J2321" s="1" t="s">
        <v>11</v>
      </c>
      <c r="K2321" s="1" t="s">
        <v>8</v>
      </c>
      <c r="L2321" s="4">
        <v>4</v>
      </c>
      <c r="N2321" s="186">
        <v>0</v>
      </c>
      <c r="P2321" s="14">
        <v>15.911199999999999</v>
      </c>
      <c r="R2321" s="14">
        <v>0</v>
      </c>
      <c r="T2321" s="14">
        <v>9.6643000000000008</v>
      </c>
      <c r="V2321" s="17">
        <v>0</v>
      </c>
      <c r="X2321" s="17">
        <v>0</v>
      </c>
      <c r="Z2321" s="17">
        <v>214928</v>
      </c>
      <c r="AB2321" s="17">
        <v>0</v>
      </c>
      <c r="AD2321" s="17">
        <v>0</v>
      </c>
      <c r="AF2321" s="17">
        <v>13508</v>
      </c>
      <c r="AH2321" s="17">
        <v>0</v>
      </c>
      <c r="AJ2321" s="17">
        <v>0</v>
      </c>
      <c r="AL2321" s="17">
        <v>0</v>
      </c>
      <c r="AN2321" s="17">
        <v>0</v>
      </c>
      <c r="AP2321" s="172">
        <v>0</v>
      </c>
      <c r="AR2321" s="17">
        <v>130545</v>
      </c>
      <c r="AT2321" s="17">
        <v>0</v>
      </c>
      <c r="AV2321" s="185">
        <v>0</v>
      </c>
      <c r="AW2321" s="1" t="s">
        <v>5655</v>
      </c>
      <c r="AX2321" s="1" t="str">
        <f t="shared" si="36"/>
        <v>No</v>
      </c>
    </row>
    <row r="2322" spans="1:50" x14ac:dyDescent="0.2">
      <c r="A2322" s="1" t="s">
        <v>5020</v>
      </c>
      <c r="B2322" s="1" t="s">
        <v>5021</v>
      </c>
      <c r="C2322" s="1" t="s">
        <v>94</v>
      </c>
      <c r="D2322" s="174" t="s">
        <v>5022</v>
      </c>
      <c r="E2322" s="177" t="s">
        <v>5023</v>
      </c>
      <c r="F2322" s="1" t="s">
        <v>196</v>
      </c>
      <c r="G2322" s="1" t="s">
        <v>229</v>
      </c>
      <c r="H2322" s="17">
        <v>0</v>
      </c>
      <c r="I2322" s="12">
        <v>12</v>
      </c>
      <c r="J2322" s="1" t="s">
        <v>13</v>
      </c>
      <c r="K2322" s="1" t="s">
        <v>8</v>
      </c>
      <c r="L2322" s="4">
        <v>2</v>
      </c>
      <c r="N2322" s="186">
        <v>0</v>
      </c>
      <c r="P2322" s="14">
        <v>40.461100000000002</v>
      </c>
      <c r="R2322" s="14">
        <v>0</v>
      </c>
      <c r="T2322" s="14">
        <v>6.0445000000000002</v>
      </c>
      <c r="V2322" s="17">
        <v>0</v>
      </c>
      <c r="X2322" s="17">
        <v>0</v>
      </c>
      <c r="Z2322" s="17">
        <v>40016</v>
      </c>
      <c r="AB2322" s="17">
        <v>0</v>
      </c>
      <c r="AD2322" s="17">
        <v>0</v>
      </c>
      <c r="AF2322" s="17">
        <v>989</v>
      </c>
      <c r="AH2322" s="17">
        <v>0</v>
      </c>
      <c r="AJ2322" s="17">
        <v>0</v>
      </c>
      <c r="AL2322" s="17">
        <v>0</v>
      </c>
      <c r="AN2322" s="17">
        <v>0</v>
      </c>
      <c r="AP2322" s="172">
        <v>0</v>
      </c>
      <c r="AR2322" s="17">
        <v>5978</v>
      </c>
      <c r="AT2322" s="17">
        <v>0</v>
      </c>
      <c r="AV2322" s="185">
        <v>0</v>
      </c>
      <c r="AW2322" s="1" t="s">
        <v>5655</v>
      </c>
      <c r="AX2322" s="1" t="str">
        <f t="shared" si="36"/>
        <v>No</v>
      </c>
    </row>
    <row r="2323" spans="1:50" x14ac:dyDescent="0.2">
      <c r="A2323" s="1" t="s">
        <v>39</v>
      </c>
      <c r="B2323" s="1" t="s">
        <v>1195</v>
      </c>
      <c r="C2323" s="1" t="s">
        <v>37</v>
      </c>
      <c r="D2323" s="174">
        <v>4192</v>
      </c>
      <c r="E2323" s="177">
        <v>40192</v>
      </c>
      <c r="F2323" s="1" t="s">
        <v>194</v>
      </c>
      <c r="G2323" s="1" t="s">
        <v>192</v>
      </c>
      <c r="H2323" s="17">
        <v>376047</v>
      </c>
      <c r="I2323" s="12">
        <v>12</v>
      </c>
      <c r="J2323" s="1" t="s">
        <v>11</v>
      </c>
      <c r="K2323" s="1" t="s">
        <v>12</v>
      </c>
      <c r="L2323" s="4">
        <v>6</v>
      </c>
      <c r="N2323" s="186">
        <v>0</v>
      </c>
      <c r="P2323" s="14">
        <v>17.2776</v>
      </c>
      <c r="R2323" s="14">
        <v>6.4943</v>
      </c>
      <c r="T2323" s="14">
        <v>3.6673</v>
      </c>
      <c r="V2323" s="17">
        <v>360201</v>
      </c>
      <c r="X2323" s="17">
        <v>369114</v>
      </c>
      <c r="Z2323" s="17">
        <v>358614</v>
      </c>
      <c r="AB2323" s="17">
        <v>10500</v>
      </c>
      <c r="AD2323" s="17">
        <v>21042</v>
      </c>
      <c r="AF2323" s="17">
        <v>20756</v>
      </c>
      <c r="AH2323" s="17">
        <v>286</v>
      </c>
      <c r="AJ2323" s="17">
        <v>0</v>
      </c>
      <c r="AL2323" s="17">
        <v>0</v>
      </c>
      <c r="AN2323" s="17">
        <v>0</v>
      </c>
      <c r="AP2323" s="172">
        <v>0</v>
      </c>
      <c r="AR2323" s="17">
        <v>76118</v>
      </c>
      <c r="AT2323" s="17">
        <v>494336</v>
      </c>
      <c r="AV2323" s="185">
        <v>79.5</v>
      </c>
      <c r="AW2323" s="1" t="s">
        <v>5655</v>
      </c>
      <c r="AX2323" s="1" t="str">
        <f t="shared" si="36"/>
        <v>No</v>
      </c>
    </row>
    <row r="2324" spans="1:50" x14ac:dyDescent="0.2">
      <c r="A2324" s="1" t="s">
        <v>1875</v>
      </c>
      <c r="B2324" s="1" t="s">
        <v>349</v>
      </c>
      <c r="C2324" s="1" t="s">
        <v>62</v>
      </c>
      <c r="D2324" s="174" t="s">
        <v>1876</v>
      </c>
      <c r="E2324" s="177" t="s">
        <v>1877</v>
      </c>
      <c r="F2324" s="1" t="s">
        <v>194</v>
      </c>
      <c r="G2324" s="1" t="s">
        <v>229</v>
      </c>
      <c r="H2324" s="17">
        <v>0</v>
      </c>
      <c r="I2324" s="12">
        <v>12</v>
      </c>
      <c r="J2324" s="1" t="s">
        <v>10</v>
      </c>
      <c r="K2324" s="1" t="s">
        <v>8</v>
      </c>
      <c r="L2324" s="4">
        <v>11</v>
      </c>
      <c r="N2324" s="186">
        <v>0</v>
      </c>
      <c r="P2324" s="14">
        <v>18.232299999999999</v>
      </c>
      <c r="R2324" s="14">
        <v>0</v>
      </c>
      <c r="T2324" s="14">
        <v>1.8179000000000001</v>
      </c>
      <c r="V2324" s="17">
        <v>0</v>
      </c>
      <c r="X2324" s="17">
        <v>0</v>
      </c>
      <c r="Z2324" s="17">
        <v>391193</v>
      </c>
      <c r="AB2324" s="17">
        <v>0</v>
      </c>
      <c r="AD2324" s="17">
        <v>0</v>
      </c>
      <c r="AF2324" s="17">
        <v>21456</v>
      </c>
      <c r="AH2324" s="17">
        <v>0</v>
      </c>
      <c r="AJ2324" s="17">
        <v>0</v>
      </c>
      <c r="AL2324" s="17">
        <v>0</v>
      </c>
      <c r="AN2324" s="17">
        <v>0</v>
      </c>
      <c r="AP2324" s="172">
        <v>0</v>
      </c>
      <c r="AR2324" s="17">
        <v>39005</v>
      </c>
      <c r="AT2324" s="17">
        <v>0</v>
      </c>
      <c r="AV2324" s="185">
        <v>0</v>
      </c>
      <c r="AW2324" s="1" t="s">
        <v>5655</v>
      </c>
      <c r="AX2324" s="1" t="str">
        <f t="shared" si="36"/>
        <v>No</v>
      </c>
    </row>
    <row r="2325" spans="1:50" x14ac:dyDescent="0.2">
      <c r="A2325" s="1" t="s">
        <v>141</v>
      </c>
      <c r="B2325" s="1" t="s">
        <v>1339</v>
      </c>
      <c r="C2325" s="1" t="s">
        <v>53</v>
      </c>
      <c r="D2325" s="174">
        <v>3108</v>
      </c>
      <c r="E2325" s="177">
        <v>30108</v>
      </c>
      <c r="F2325" s="1" t="s">
        <v>194</v>
      </c>
      <c r="G2325" s="1" t="s">
        <v>5273</v>
      </c>
      <c r="H2325" s="17">
        <v>5441567</v>
      </c>
      <c r="I2325" s="12">
        <v>12</v>
      </c>
      <c r="J2325" s="1" t="s">
        <v>10</v>
      </c>
      <c r="K2325" s="1" t="s">
        <v>8</v>
      </c>
      <c r="L2325" s="4">
        <v>7</v>
      </c>
      <c r="N2325" s="186">
        <v>0</v>
      </c>
      <c r="P2325" s="14">
        <v>23.9819</v>
      </c>
      <c r="R2325" s="14">
        <v>0</v>
      </c>
      <c r="T2325" s="14">
        <v>4.0811999999999999</v>
      </c>
      <c r="V2325" s="17">
        <v>0</v>
      </c>
      <c r="X2325" s="17">
        <v>0</v>
      </c>
      <c r="Z2325" s="17">
        <v>136481</v>
      </c>
      <c r="AB2325" s="17">
        <v>0</v>
      </c>
      <c r="AD2325" s="17">
        <v>0</v>
      </c>
      <c r="AF2325" s="17">
        <v>5691</v>
      </c>
      <c r="AH2325" s="17">
        <v>0</v>
      </c>
      <c r="AJ2325" s="17">
        <v>0</v>
      </c>
      <c r="AL2325" s="17">
        <v>0</v>
      </c>
      <c r="AN2325" s="17">
        <v>0</v>
      </c>
      <c r="AP2325" s="172">
        <v>0</v>
      </c>
      <c r="AR2325" s="17">
        <v>23226</v>
      </c>
      <c r="AT2325" s="17">
        <v>0</v>
      </c>
      <c r="AV2325" s="185">
        <v>0</v>
      </c>
      <c r="AW2325" s="1" t="s">
        <v>5655</v>
      </c>
      <c r="AX2325" s="1" t="str">
        <f t="shared" si="36"/>
        <v>No</v>
      </c>
    </row>
    <row r="2326" spans="1:50" x14ac:dyDescent="0.2">
      <c r="A2326" s="1" t="s">
        <v>2188</v>
      </c>
      <c r="B2326" s="1" t="s">
        <v>2189</v>
      </c>
      <c r="C2326" s="1" t="s">
        <v>62</v>
      </c>
      <c r="D2326" s="174" t="s">
        <v>2190</v>
      </c>
      <c r="E2326" s="177" t="s">
        <v>2191</v>
      </c>
      <c r="F2326" s="1" t="s">
        <v>194</v>
      </c>
      <c r="G2326" s="1" t="s">
        <v>229</v>
      </c>
      <c r="H2326" s="17">
        <v>0</v>
      </c>
      <c r="I2326" s="12">
        <v>12</v>
      </c>
      <c r="J2326" s="1" t="s">
        <v>10</v>
      </c>
      <c r="K2326" s="1" t="s">
        <v>8</v>
      </c>
      <c r="L2326" s="4">
        <v>12</v>
      </c>
      <c r="N2326" s="186">
        <v>0</v>
      </c>
      <c r="P2326" s="14">
        <v>20.018000000000001</v>
      </c>
      <c r="R2326" s="14">
        <v>0</v>
      </c>
      <c r="T2326" s="14">
        <v>2.8599000000000001</v>
      </c>
      <c r="V2326" s="17">
        <v>0</v>
      </c>
      <c r="X2326" s="17">
        <v>0</v>
      </c>
      <c r="Z2326" s="17">
        <v>359404</v>
      </c>
      <c r="AB2326" s="17">
        <v>0</v>
      </c>
      <c r="AD2326" s="17">
        <v>0</v>
      </c>
      <c r="AF2326" s="17">
        <v>17954</v>
      </c>
      <c r="AH2326" s="17">
        <v>0</v>
      </c>
      <c r="AJ2326" s="17">
        <v>0</v>
      </c>
      <c r="AL2326" s="17">
        <v>0</v>
      </c>
      <c r="AN2326" s="17">
        <v>0</v>
      </c>
      <c r="AP2326" s="172">
        <v>0</v>
      </c>
      <c r="AR2326" s="17">
        <v>51347</v>
      </c>
      <c r="AT2326" s="17">
        <v>0</v>
      </c>
      <c r="AV2326" s="185">
        <v>0</v>
      </c>
      <c r="AW2326" s="1" t="s">
        <v>5655</v>
      </c>
      <c r="AX2326" s="1" t="str">
        <f t="shared" si="36"/>
        <v>No</v>
      </c>
    </row>
    <row r="2327" spans="1:50" x14ac:dyDescent="0.2">
      <c r="A2327" s="1" t="s">
        <v>6281</v>
      </c>
      <c r="B2327" s="1" t="s">
        <v>447</v>
      </c>
      <c r="C2327" s="1" t="s">
        <v>77</v>
      </c>
      <c r="E2327" s="177" t="s">
        <v>6282</v>
      </c>
      <c r="F2327" s="1" t="s">
        <v>242</v>
      </c>
      <c r="G2327" s="1" t="s">
        <v>229</v>
      </c>
      <c r="H2327" s="17">
        <v>0</v>
      </c>
      <c r="I2327" s="12">
        <v>12</v>
      </c>
      <c r="J2327" s="1" t="s">
        <v>10</v>
      </c>
      <c r="K2327" s="1" t="s">
        <v>8</v>
      </c>
      <c r="L2327" s="4">
        <v>12</v>
      </c>
      <c r="N2327" s="186">
        <v>0</v>
      </c>
      <c r="P2327" s="14">
        <v>19.111899999999999</v>
      </c>
      <c r="R2327" s="14">
        <v>0</v>
      </c>
      <c r="T2327" s="14">
        <v>1.3533999999999999</v>
      </c>
      <c r="V2327" s="17">
        <v>0</v>
      </c>
      <c r="X2327" s="17">
        <v>0</v>
      </c>
      <c r="Z2327" s="17">
        <v>803081</v>
      </c>
      <c r="AB2327" s="17">
        <v>0</v>
      </c>
      <c r="AD2327" s="17">
        <v>0</v>
      </c>
      <c r="AF2327" s="17">
        <v>42020</v>
      </c>
      <c r="AH2327" s="17">
        <v>0</v>
      </c>
      <c r="AJ2327" s="17">
        <v>0</v>
      </c>
      <c r="AL2327" s="17">
        <v>0</v>
      </c>
      <c r="AN2327" s="17">
        <v>0</v>
      </c>
      <c r="AP2327" s="172">
        <v>0</v>
      </c>
      <c r="AR2327" s="17">
        <v>56868</v>
      </c>
      <c r="AT2327" s="17">
        <v>0</v>
      </c>
      <c r="AV2327" s="185">
        <v>0</v>
      </c>
      <c r="AW2327" s="1" t="s">
        <v>5655</v>
      </c>
      <c r="AX2327" s="1" t="str">
        <f t="shared" si="36"/>
        <v>No</v>
      </c>
    </row>
    <row r="2328" spans="1:50" x14ac:dyDescent="0.2">
      <c r="A2328" s="1" t="s">
        <v>1395</v>
      </c>
      <c r="B2328" s="1" t="s">
        <v>1396</v>
      </c>
      <c r="C2328" s="1" t="s">
        <v>62</v>
      </c>
      <c r="D2328" s="174">
        <v>4209</v>
      </c>
      <c r="E2328" s="177">
        <v>40209</v>
      </c>
      <c r="F2328" s="1" t="s">
        <v>194</v>
      </c>
      <c r="G2328" s="1" t="s">
        <v>5273</v>
      </c>
      <c r="H2328" s="17">
        <v>310282</v>
      </c>
      <c r="I2328" s="12">
        <v>12</v>
      </c>
      <c r="J2328" s="1" t="s">
        <v>10</v>
      </c>
      <c r="K2328" s="1" t="s">
        <v>8</v>
      </c>
      <c r="L2328" s="4">
        <v>12</v>
      </c>
      <c r="N2328" s="186">
        <v>0</v>
      </c>
      <c r="P2328" s="14">
        <v>19.988600000000002</v>
      </c>
      <c r="R2328" s="14">
        <v>0</v>
      </c>
      <c r="T2328" s="14">
        <v>2.4283999999999999</v>
      </c>
      <c r="V2328" s="17">
        <v>0</v>
      </c>
      <c r="X2328" s="17">
        <v>0</v>
      </c>
      <c r="Z2328" s="17">
        <v>481386</v>
      </c>
      <c r="AB2328" s="17">
        <v>0</v>
      </c>
      <c r="AD2328" s="17">
        <v>0</v>
      </c>
      <c r="AF2328" s="17">
        <v>24083</v>
      </c>
      <c r="AH2328" s="17">
        <v>0</v>
      </c>
      <c r="AJ2328" s="17">
        <v>0</v>
      </c>
      <c r="AL2328" s="17">
        <v>0</v>
      </c>
      <c r="AN2328" s="17">
        <v>0</v>
      </c>
      <c r="AP2328" s="172">
        <v>0</v>
      </c>
      <c r="AR2328" s="17">
        <v>58482</v>
      </c>
      <c r="AT2328" s="17">
        <v>0</v>
      </c>
      <c r="AV2328" s="185">
        <v>0</v>
      </c>
      <c r="AW2328" s="1" t="s">
        <v>5655</v>
      </c>
      <c r="AX2328" s="1" t="str">
        <f t="shared" si="36"/>
        <v>No</v>
      </c>
    </row>
    <row r="2329" spans="1:50" x14ac:dyDescent="0.2">
      <c r="A2329" s="1" t="s">
        <v>6278</v>
      </c>
      <c r="B2329" s="1" t="s">
        <v>924</v>
      </c>
      <c r="C2329" s="1" t="s">
        <v>55</v>
      </c>
      <c r="D2329" s="174">
        <v>5207</v>
      </c>
      <c r="E2329" s="177">
        <v>50207</v>
      </c>
      <c r="F2329" s="1" t="s">
        <v>194</v>
      </c>
      <c r="G2329" s="1" t="s">
        <v>5273</v>
      </c>
      <c r="H2329" s="17">
        <v>59014</v>
      </c>
      <c r="I2329" s="12">
        <v>12</v>
      </c>
      <c r="J2329" s="1" t="s">
        <v>10</v>
      </c>
      <c r="K2329" s="1" t="s">
        <v>8</v>
      </c>
      <c r="L2329" s="4">
        <v>12</v>
      </c>
      <c r="N2329" s="186">
        <v>0</v>
      </c>
      <c r="P2329" s="14">
        <v>15.272600000000001</v>
      </c>
      <c r="R2329" s="14">
        <v>0</v>
      </c>
      <c r="T2329" s="14">
        <v>3.9830000000000001</v>
      </c>
      <c r="V2329" s="17">
        <v>0</v>
      </c>
      <c r="X2329" s="17">
        <v>0</v>
      </c>
      <c r="Z2329" s="17">
        <v>425036</v>
      </c>
      <c r="AB2329" s="17">
        <v>0</v>
      </c>
      <c r="AD2329" s="17">
        <v>0</v>
      </c>
      <c r="AF2329" s="17">
        <v>27830</v>
      </c>
      <c r="AH2329" s="17">
        <v>0</v>
      </c>
      <c r="AJ2329" s="17">
        <v>0</v>
      </c>
      <c r="AL2329" s="17">
        <v>0</v>
      </c>
      <c r="AN2329" s="17">
        <v>0</v>
      </c>
      <c r="AP2329" s="172">
        <v>0</v>
      </c>
      <c r="AR2329" s="17">
        <v>110846</v>
      </c>
      <c r="AT2329" s="17">
        <v>0</v>
      </c>
      <c r="AV2329" s="185">
        <v>0</v>
      </c>
      <c r="AW2329" s="1" t="s">
        <v>5655</v>
      </c>
      <c r="AX2329" s="1" t="str">
        <f t="shared" si="36"/>
        <v>No</v>
      </c>
    </row>
    <row r="2330" spans="1:50" x14ac:dyDescent="0.2">
      <c r="A2330" s="1" t="s">
        <v>3131</v>
      </c>
      <c r="B2330" s="1" t="s">
        <v>778</v>
      </c>
      <c r="C2330" s="1" t="s">
        <v>45</v>
      </c>
      <c r="D2330" s="174" t="s">
        <v>3132</v>
      </c>
      <c r="E2330" s="177" t="s">
        <v>3133</v>
      </c>
      <c r="F2330" s="1" t="s">
        <v>194</v>
      </c>
      <c r="G2330" s="1" t="s">
        <v>229</v>
      </c>
      <c r="H2330" s="17">
        <v>0</v>
      </c>
      <c r="I2330" s="12">
        <v>12</v>
      </c>
      <c r="J2330" s="1" t="s">
        <v>11</v>
      </c>
      <c r="K2330" s="1" t="s">
        <v>8</v>
      </c>
      <c r="L2330" s="4">
        <v>6</v>
      </c>
      <c r="N2330" s="186">
        <v>0</v>
      </c>
      <c r="P2330" s="14">
        <v>13.6783</v>
      </c>
      <c r="R2330" s="14">
        <v>0</v>
      </c>
      <c r="T2330" s="14">
        <v>1.2959000000000001</v>
      </c>
      <c r="V2330" s="17">
        <v>0</v>
      </c>
      <c r="X2330" s="17">
        <v>0</v>
      </c>
      <c r="Z2330" s="17">
        <v>19136</v>
      </c>
      <c r="AB2330" s="17">
        <v>0</v>
      </c>
      <c r="AD2330" s="17">
        <v>0</v>
      </c>
      <c r="AF2330" s="17">
        <v>1399</v>
      </c>
      <c r="AH2330" s="17">
        <v>0</v>
      </c>
      <c r="AJ2330" s="17">
        <v>0</v>
      </c>
      <c r="AL2330" s="17">
        <v>0</v>
      </c>
      <c r="AN2330" s="17">
        <v>0</v>
      </c>
      <c r="AP2330" s="172">
        <v>0</v>
      </c>
      <c r="AR2330" s="17">
        <v>1813</v>
      </c>
      <c r="AT2330" s="17">
        <v>0</v>
      </c>
      <c r="AV2330" s="185">
        <v>0</v>
      </c>
      <c r="AW2330" s="1" t="s">
        <v>5655</v>
      </c>
      <c r="AX2330" s="1" t="str">
        <f t="shared" si="36"/>
        <v>No</v>
      </c>
    </row>
    <row r="2331" spans="1:50" x14ac:dyDescent="0.2">
      <c r="A2331" s="1" t="s">
        <v>6289</v>
      </c>
      <c r="B2331" s="1" t="s">
        <v>345</v>
      </c>
      <c r="C2331" s="1" t="s">
        <v>62</v>
      </c>
      <c r="D2331" s="174">
        <v>4167</v>
      </c>
      <c r="E2331" s="177">
        <v>40167</v>
      </c>
      <c r="F2331" s="1" t="s">
        <v>194</v>
      </c>
      <c r="G2331" s="1" t="s">
        <v>5273</v>
      </c>
      <c r="H2331" s="17">
        <v>214881</v>
      </c>
      <c r="I2331" s="12">
        <v>12</v>
      </c>
      <c r="J2331" s="1" t="s">
        <v>11</v>
      </c>
      <c r="K2331" s="1" t="s">
        <v>12</v>
      </c>
      <c r="L2331" s="4">
        <v>8</v>
      </c>
      <c r="N2331" s="186">
        <v>0</v>
      </c>
      <c r="P2331" s="14">
        <v>16.692900000000002</v>
      </c>
      <c r="R2331" s="14">
        <v>0</v>
      </c>
      <c r="T2331" s="14">
        <v>11.0061</v>
      </c>
      <c r="V2331" s="17">
        <v>0</v>
      </c>
      <c r="X2331" s="17">
        <v>0</v>
      </c>
      <c r="Z2331" s="17">
        <v>614851</v>
      </c>
      <c r="AB2331" s="17">
        <v>0</v>
      </c>
      <c r="AD2331" s="17">
        <v>0</v>
      </c>
      <c r="AF2331" s="17">
        <v>36833</v>
      </c>
      <c r="AH2331" s="17">
        <v>0</v>
      </c>
      <c r="AJ2331" s="17">
        <v>0</v>
      </c>
      <c r="AL2331" s="17">
        <v>0</v>
      </c>
      <c r="AN2331" s="17">
        <v>0</v>
      </c>
      <c r="AP2331" s="172">
        <v>0</v>
      </c>
      <c r="AR2331" s="17">
        <v>405386</v>
      </c>
      <c r="AT2331" s="17">
        <v>0</v>
      </c>
      <c r="AV2331" s="185">
        <v>0</v>
      </c>
      <c r="AW2331" s="1" t="s">
        <v>5655</v>
      </c>
      <c r="AX2331" s="1" t="str">
        <f t="shared" si="36"/>
        <v>No</v>
      </c>
    </row>
    <row r="2332" spans="1:50" x14ac:dyDescent="0.2">
      <c r="A2332" s="1" t="s">
        <v>4014</v>
      </c>
      <c r="B2332" s="1" t="s">
        <v>4015</v>
      </c>
      <c r="C2332" s="1" t="s">
        <v>64</v>
      </c>
      <c r="D2332" s="174" t="s">
        <v>4016</v>
      </c>
      <c r="E2332" s="177" t="s">
        <v>4017</v>
      </c>
      <c r="F2332" s="1" t="s">
        <v>194</v>
      </c>
      <c r="G2332" s="1" t="s">
        <v>229</v>
      </c>
      <c r="H2332" s="17">
        <v>0</v>
      </c>
      <c r="I2332" s="12">
        <v>12</v>
      </c>
      <c r="J2332" s="1" t="s">
        <v>10</v>
      </c>
      <c r="K2332" s="1" t="s">
        <v>8</v>
      </c>
      <c r="L2332" s="4">
        <v>12</v>
      </c>
      <c r="N2332" s="186">
        <v>0</v>
      </c>
      <c r="P2332" s="14">
        <v>11.494199999999999</v>
      </c>
      <c r="R2332" s="14">
        <v>0</v>
      </c>
      <c r="T2332" s="14">
        <v>5.0834000000000001</v>
      </c>
      <c r="V2332" s="17">
        <v>0</v>
      </c>
      <c r="X2332" s="17">
        <v>0</v>
      </c>
      <c r="Z2332" s="17">
        <v>163125</v>
      </c>
      <c r="AB2332" s="17">
        <v>0</v>
      </c>
      <c r="AD2332" s="17">
        <v>0</v>
      </c>
      <c r="AF2332" s="17">
        <v>14192</v>
      </c>
      <c r="AH2332" s="17">
        <v>0</v>
      </c>
      <c r="AJ2332" s="17">
        <v>0</v>
      </c>
      <c r="AL2332" s="17">
        <v>0</v>
      </c>
      <c r="AN2332" s="17">
        <v>0</v>
      </c>
      <c r="AP2332" s="172">
        <v>0</v>
      </c>
      <c r="AR2332" s="17">
        <v>72143</v>
      </c>
      <c r="AT2332" s="17">
        <v>0</v>
      </c>
      <c r="AV2332" s="185">
        <v>0</v>
      </c>
      <c r="AW2332" s="1" t="s">
        <v>5655</v>
      </c>
      <c r="AX2332" s="1" t="str">
        <f t="shared" si="36"/>
        <v>No</v>
      </c>
    </row>
    <row r="2333" spans="1:50" x14ac:dyDescent="0.2">
      <c r="A2333" s="1" t="s">
        <v>6286</v>
      </c>
      <c r="B2333" s="1" t="s">
        <v>4821</v>
      </c>
      <c r="C2333" s="1" t="s">
        <v>72</v>
      </c>
      <c r="D2333" s="174" t="s">
        <v>4822</v>
      </c>
      <c r="E2333" s="177" t="s">
        <v>4823</v>
      </c>
      <c r="F2333" s="1" t="s">
        <v>194</v>
      </c>
      <c r="G2333" s="1" t="s">
        <v>229</v>
      </c>
      <c r="H2333" s="17">
        <v>0</v>
      </c>
      <c r="I2333" s="12">
        <v>12</v>
      </c>
      <c r="J2333" s="1" t="s">
        <v>10</v>
      </c>
      <c r="K2333" s="1" t="s">
        <v>8</v>
      </c>
      <c r="L2333" s="4">
        <v>8</v>
      </c>
      <c r="N2333" s="186">
        <v>0</v>
      </c>
      <c r="P2333" s="14">
        <v>13.250999999999999</v>
      </c>
      <c r="R2333" s="14">
        <v>0</v>
      </c>
      <c r="T2333" s="14">
        <v>2.9357000000000002</v>
      </c>
      <c r="V2333" s="17">
        <v>0</v>
      </c>
      <c r="X2333" s="17">
        <v>0</v>
      </c>
      <c r="Z2333" s="17">
        <v>155686</v>
      </c>
      <c r="AB2333" s="17">
        <v>0</v>
      </c>
      <c r="AD2333" s="17">
        <v>0</v>
      </c>
      <c r="AF2333" s="17">
        <v>11749</v>
      </c>
      <c r="AH2333" s="17">
        <v>0</v>
      </c>
      <c r="AJ2333" s="17">
        <v>0</v>
      </c>
      <c r="AL2333" s="17">
        <v>0</v>
      </c>
      <c r="AN2333" s="17">
        <v>0</v>
      </c>
      <c r="AP2333" s="172">
        <v>0</v>
      </c>
      <c r="AR2333" s="17">
        <v>34491</v>
      </c>
      <c r="AT2333" s="17">
        <v>0</v>
      </c>
      <c r="AV2333" s="185">
        <v>0</v>
      </c>
      <c r="AW2333" s="1" t="s">
        <v>5655</v>
      </c>
      <c r="AX2333" s="1" t="str">
        <f t="shared" si="36"/>
        <v>No</v>
      </c>
    </row>
    <row r="2334" spans="1:50" x14ac:dyDescent="0.2">
      <c r="A2334" s="1" t="s">
        <v>1924</v>
      </c>
      <c r="B2334" s="1" t="s">
        <v>1925</v>
      </c>
      <c r="C2334" s="1" t="s">
        <v>40</v>
      </c>
      <c r="D2334" s="174" t="s">
        <v>1926</v>
      </c>
      <c r="E2334" s="177" t="s">
        <v>1927</v>
      </c>
      <c r="F2334" s="1" t="s">
        <v>194</v>
      </c>
      <c r="G2334" s="1" t="s">
        <v>229</v>
      </c>
      <c r="H2334" s="17">
        <v>0</v>
      </c>
      <c r="I2334" s="12">
        <v>12</v>
      </c>
      <c r="J2334" s="1" t="s">
        <v>10</v>
      </c>
      <c r="K2334" s="1" t="s">
        <v>8</v>
      </c>
      <c r="L2334" s="4">
        <v>12</v>
      </c>
      <c r="N2334" s="186">
        <v>0</v>
      </c>
      <c r="P2334" s="14">
        <v>18.541399999999999</v>
      </c>
      <c r="R2334" s="14">
        <v>0</v>
      </c>
      <c r="T2334" s="14">
        <v>1.9931000000000001</v>
      </c>
      <c r="V2334" s="17">
        <v>0</v>
      </c>
      <c r="X2334" s="17">
        <v>0</v>
      </c>
      <c r="Z2334" s="17">
        <v>168523</v>
      </c>
      <c r="AB2334" s="17">
        <v>0</v>
      </c>
      <c r="AD2334" s="17">
        <v>0</v>
      </c>
      <c r="AF2334" s="17">
        <v>9089</v>
      </c>
      <c r="AH2334" s="17">
        <v>0</v>
      </c>
      <c r="AJ2334" s="17">
        <v>0</v>
      </c>
      <c r="AL2334" s="17">
        <v>0</v>
      </c>
      <c r="AN2334" s="17">
        <v>0</v>
      </c>
      <c r="AP2334" s="172">
        <v>0</v>
      </c>
      <c r="AR2334" s="17">
        <v>18115</v>
      </c>
      <c r="AT2334" s="17">
        <v>0</v>
      </c>
      <c r="AV2334" s="185">
        <v>0</v>
      </c>
      <c r="AW2334" s="1" t="s">
        <v>5655</v>
      </c>
      <c r="AX2334" s="1" t="str">
        <f t="shared" si="36"/>
        <v>No</v>
      </c>
    </row>
    <row r="2335" spans="1:50" x14ac:dyDescent="0.2">
      <c r="A2335" s="1" t="s">
        <v>2800</v>
      </c>
      <c r="B2335" s="1" t="s">
        <v>2801</v>
      </c>
      <c r="C2335" s="1" t="s">
        <v>77</v>
      </c>
      <c r="D2335" s="174" t="s">
        <v>2802</v>
      </c>
      <c r="E2335" s="177" t="s">
        <v>2803</v>
      </c>
      <c r="F2335" s="1" t="s">
        <v>194</v>
      </c>
      <c r="G2335" s="1" t="s">
        <v>229</v>
      </c>
      <c r="H2335" s="17">
        <v>0</v>
      </c>
      <c r="I2335" s="12">
        <v>12</v>
      </c>
      <c r="J2335" s="1" t="s">
        <v>10</v>
      </c>
      <c r="K2335" s="1" t="s">
        <v>8</v>
      </c>
      <c r="L2335" s="4">
        <v>12</v>
      </c>
      <c r="N2335" s="186">
        <v>0</v>
      </c>
      <c r="P2335" s="14">
        <v>17.094799999999999</v>
      </c>
      <c r="R2335" s="14">
        <v>0</v>
      </c>
      <c r="T2335" s="14">
        <v>1.4043000000000001</v>
      </c>
      <c r="V2335" s="17">
        <v>0</v>
      </c>
      <c r="X2335" s="17">
        <v>0</v>
      </c>
      <c r="Z2335" s="17">
        <v>263191</v>
      </c>
      <c r="AB2335" s="17">
        <v>0</v>
      </c>
      <c r="AD2335" s="17">
        <v>0</v>
      </c>
      <c r="AF2335" s="17">
        <v>15396</v>
      </c>
      <c r="AH2335" s="17">
        <v>0</v>
      </c>
      <c r="AJ2335" s="17">
        <v>0</v>
      </c>
      <c r="AL2335" s="17">
        <v>0</v>
      </c>
      <c r="AN2335" s="17">
        <v>0</v>
      </c>
      <c r="AP2335" s="172">
        <v>0</v>
      </c>
      <c r="AR2335" s="17">
        <v>21620</v>
      </c>
      <c r="AT2335" s="17">
        <v>0</v>
      </c>
      <c r="AV2335" s="185">
        <v>0</v>
      </c>
      <c r="AW2335" s="1" t="s">
        <v>5655</v>
      </c>
      <c r="AX2335" s="1" t="str">
        <f t="shared" si="36"/>
        <v>No</v>
      </c>
    </row>
    <row r="2336" spans="1:50" x14ac:dyDescent="0.2">
      <c r="A2336" s="1" t="s">
        <v>6312</v>
      </c>
      <c r="B2336" s="1" t="s">
        <v>907</v>
      </c>
      <c r="C2336" s="1" t="s">
        <v>81</v>
      </c>
      <c r="D2336" s="174">
        <v>3093</v>
      </c>
      <c r="E2336" s="177">
        <v>30093</v>
      </c>
      <c r="F2336" s="1" t="s">
        <v>194</v>
      </c>
      <c r="G2336" s="1" t="s">
        <v>5273</v>
      </c>
      <c r="H2336" s="17">
        <v>56827</v>
      </c>
      <c r="I2336" s="12">
        <v>11</v>
      </c>
      <c r="J2336" s="1" t="s">
        <v>11</v>
      </c>
      <c r="K2336" s="1" t="s">
        <v>12</v>
      </c>
      <c r="L2336" s="4">
        <v>8</v>
      </c>
      <c r="N2336" s="186">
        <v>0</v>
      </c>
      <c r="P2336" s="14">
        <v>14.230700000000001</v>
      </c>
      <c r="R2336" s="14">
        <v>0</v>
      </c>
      <c r="T2336" s="14">
        <v>7.4089999999999998</v>
      </c>
      <c r="V2336" s="17">
        <v>0</v>
      </c>
      <c r="X2336" s="17">
        <v>0</v>
      </c>
      <c r="Z2336" s="17">
        <v>379590</v>
      </c>
      <c r="AB2336" s="17">
        <v>0</v>
      </c>
      <c r="AD2336" s="17">
        <v>0</v>
      </c>
      <c r="AF2336" s="17">
        <v>26674</v>
      </c>
      <c r="AH2336" s="17">
        <v>0</v>
      </c>
      <c r="AJ2336" s="17">
        <v>0</v>
      </c>
      <c r="AL2336" s="17">
        <v>0</v>
      </c>
      <c r="AN2336" s="17">
        <v>0</v>
      </c>
      <c r="AP2336" s="172">
        <v>0</v>
      </c>
      <c r="AR2336" s="17">
        <v>197627</v>
      </c>
      <c r="AT2336" s="17">
        <v>0</v>
      </c>
      <c r="AV2336" s="185">
        <v>0</v>
      </c>
      <c r="AW2336" s="1" t="s">
        <v>5655</v>
      </c>
      <c r="AX2336" s="1" t="str">
        <f t="shared" si="36"/>
        <v>No</v>
      </c>
    </row>
    <row r="2337" spans="1:50" x14ac:dyDescent="0.2">
      <c r="A2337" s="1" t="s">
        <v>6303</v>
      </c>
      <c r="B2337" s="1" t="s">
        <v>6304</v>
      </c>
      <c r="C2337" s="1" t="s">
        <v>32</v>
      </c>
      <c r="D2337" s="174" t="s">
        <v>1438</v>
      </c>
      <c r="E2337" s="177">
        <v>10140</v>
      </c>
      <c r="F2337" s="1" t="s">
        <v>196</v>
      </c>
      <c r="G2337" s="1" t="s">
        <v>5273</v>
      </c>
      <c r="H2337" s="17">
        <v>562839</v>
      </c>
      <c r="I2337" s="12">
        <v>11</v>
      </c>
      <c r="J2337" s="1" t="s">
        <v>11</v>
      </c>
      <c r="K2337" s="1" t="s">
        <v>8</v>
      </c>
      <c r="L2337" s="4">
        <v>6</v>
      </c>
      <c r="N2337" s="186">
        <v>0</v>
      </c>
      <c r="P2337" s="14">
        <v>18.224900000000002</v>
      </c>
      <c r="R2337" s="14">
        <v>0</v>
      </c>
      <c r="T2337" s="14">
        <v>3.6231</v>
      </c>
      <c r="V2337" s="17">
        <v>0</v>
      </c>
      <c r="X2337" s="17">
        <v>0</v>
      </c>
      <c r="Z2337" s="17">
        <v>385166</v>
      </c>
      <c r="AB2337" s="17">
        <v>0</v>
      </c>
      <c r="AD2337" s="17">
        <v>0</v>
      </c>
      <c r="AF2337" s="17">
        <v>21134</v>
      </c>
      <c r="AH2337" s="17">
        <v>0</v>
      </c>
      <c r="AJ2337" s="17">
        <v>0</v>
      </c>
      <c r="AL2337" s="17">
        <v>0</v>
      </c>
      <c r="AN2337" s="17">
        <v>0</v>
      </c>
      <c r="AP2337" s="172">
        <v>0</v>
      </c>
      <c r="AR2337" s="17">
        <v>76570</v>
      </c>
      <c r="AT2337" s="17">
        <v>0</v>
      </c>
      <c r="AV2337" s="185">
        <v>0</v>
      </c>
      <c r="AW2337" s="1" t="s">
        <v>5655</v>
      </c>
      <c r="AX2337" s="1" t="str">
        <f t="shared" si="36"/>
        <v>No</v>
      </c>
    </row>
    <row r="2338" spans="1:50" x14ac:dyDescent="0.2">
      <c r="A2338" s="1" t="s">
        <v>6291</v>
      </c>
      <c r="B2338" s="1" t="s">
        <v>1277</v>
      </c>
      <c r="C2338" s="1" t="s">
        <v>81</v>
      </c>
      <c r="D2338" s="174" t="s">
        <v>1665</v>
      </c>
      <c r="E2338" s="177" t="s">
        <v>1666</v>
      </c>
      <c r="F2338" s="1" t="s">
        <v>196</v>
      </c>
      <c r="G2338" s="1" t="s">
        <v>229</v>
      </c>
      <c r="H2338" s="17">
        <v>0</v>
      </c>
      <c r="I2338" s="12">
        <v>11</v>
      </c>
      <c r="J2338" s="1" t="s">
        <v>11</v>
      </c>
      <c r="K2338" s="1" t="s">
        <v>8</v>
      </c>
      <c r="L2338" s="4">
        <v>3</v>
      </c>
      <c r="N2338" s="186">
        <v>0</v>
      </c>
      <c r="P2338" s="14">
        <v>18.4527</v>
      </c>
      <c r="R2338" s="14">
        <v>0</v>
      </c>
      <c r="T2338" s="14">
        <v>6.2000999999999999</v>
      </c>
      <c r="V2338" s="17">
        <v>0</v>
      </c>
      <c r="X2338" s="17">
        <v>0</v>
      </c>
      <c r="Z2338" s="17">
        <v>188642</v>
      </c>
      <c r="AB2338" s="17">
        <v>0</v>
      </c>
      <c r="AD2338" s="17">
        <v>0</v>
      </c>
      <c r="AF2338" s="17">
        <v>10223</v>
      </c>
      <c r="AH2338" s="17">
        <v>0</v>
      </c>
      <c r="AJ2338" s="17">
        <v>0</v>
      </c>
      <c r="AL2338" s="17">
        <v>0</v>
      </c>
      <c r="AN2338" s="17">
        <v>0</v>
      </c>
      <c r="AP2338" s="172">
        <v>0</v>
      </c>
      <c r="AR2338" s="17">
        <v>63384</v>
      </c>
      <c r="AT2338" s="17">
        <v>0</v>
      </c>
      <c r="AV2338" s="185">
        <v>0</v>
      </c>
      <c r="AW2338" s="1" t="s">
        <v>5655</v>
      </c>
      <c r="AX2338" s="1" t="str">
        <f t="shared" si="36"/>
        <v>No</v>
      </c>
    </row>
    <row r="2339" spans="1:50" x14ac:dyDescent="0.2">
      <c r="A2339" s="1" t="s">
        <v>4073</v>
      </c>
      <c r="B2339" s="1" t="s">
        <v>4074</v>
      </c>
      <c r="C2339" s="1" t="s">
        <v>48</v>
      </c>
      <c r="D2339" s="174" t="s">
        <v>4075</v>
      </c>
      <c r="E2339" s="177" t="s">
        <v>4076</v>
      </c>
      <c r="F2339" s="1" t="s">
        <v>194</v>
      </c>
      <c r="G2339" s="1" t="s">
        <v>229</v>
      </c>
      <c r="H2339" s="17">
        <v>0</v>
      </c>
      <c r="I2339" s="12">
        <v>11</v>
      </c>
      <c r="J2339" s="1" t="s">
        <v>10</v>
      </c>
      <c r="K2339" s="1" t="s">
        <v>8</v>
      </c>
      <c r="L2339" s="4">
        <v>6</v>
      </c>
      <c r="N2339" s="186">
        <v>0</v>
      </c>
      <c r="P2339" s="14">
        <v>15.139900000000001</v>
      </c>
      <c r="R2339" s="14">
        <v>0</v>
      </c>
      <c r="T2339" s="14">
        <v>3.0021</v>
      </c>
      <c r="V2339" s="17">
        <v>0</v>
      </c>
      <c r="X2339" s="17">
        <v>0</v>
      </c>
      <c r="Z2339" s="17">
        <v>110249</v>
      </c>
      <c r="AB2339" s="17">
        <v>0</v>
      </c>
      <c r="AD2339" s="17">
        <v>0</v>
      </c>
      <c r="AF2339" s="17">
        <v>7282</v>
      </c>
      <c r="AH2339" s="17">
        <v>0</v>
      </c>
      <c r="AJ2339" s="17">
        <v>0</v>
      </c>
      <c r="AL2339" s="17">
        <v>0</v>
      </c>
      <c r="AN2339" s="17">
        <v>0</v>
      </c>
      <c r="AP2339" s="172">
        <v>0</v>
      </c>
      <c r="AR2339" s="17">
        <v>21861</v>
      </c>
      <c r="AT2339" s="17">
        <v>0</v>
      </c>
      <c r="AV2339" s="185">
        <v>0</v>
      </c>
      <c r="AW2339" s="1" t="s">
        <v>5655</v>
      </c>
      <c r="AX2339" s="1" t="str">
        <f t="shared" si="36"/>
        <v>No</v>
      </c>
    </row>
    <row r="2340" spans="1:50" x14ac:dyDescent="0.2">
      <c r="A2340" s="1" t="s">
        <v>4758</v>
      </c>
      <c r="B2340" s="1" t="s">
        <v>4759</v>
      </c>
      <c r="C2340" s="1" t="s">
        <v>72</v>
      </c>
      <c r="D2340" s="174" t="s">
        <v>4760</v>
      </c>
      <c r="E2340" s="177" t="s">
        <v>4761</v>
      </c>
      <c r="F2340" s="1" t="s">
        <v>194</v>
      </c>
      <c r="G2340" s="1" t="s">
        <v>229</v>
      </c>
      <c r="H2340" s="17">
        <v>0</v>
      </c>
      <c r="I2340" s="12">
        <v>11</v>
      </c>
      <c r="J2340" s="1" t="s">
        <v>10</v>
      </c>
      <c r="K2340" s="1" t="s">
        <v>8</v>
      </c>
      <c r="L2340" s="4">
        <v>11</v>
      </c>
      <c r="N2340" s="186">
        <v>0</v>
      </c>
      <c r="P2340" s="14">
        <v>22.4937</v>
      </c>
      <c r="R2340" s="14">
        <v>0</v>
      </c>
      <c r="T2340" s="14">
        <v>1.9890000000000001</v>
      </c>
      <c r="V2340" s="17">
        <v>0</v>
      </c>
      <c r="X2340" s="17">
        <v>0</v>
      </c>
      <c r="Z2340" s="17">
        <v>114898</v>
      </c>
      <c r="AB2340" s="17">
        <v>0</v>
      </c>
      <c r="AD2340" s="17">
        <v>0</v>
      </c>
      <c r="AF2340" s="17">
        <v>5108</v>
      </c>
      <c r="AH2340" s="17">
        <v>0</v>
      </c>
      <c r="AJ2340" s="17">
        <v>0</v>
      </c>
      <c r="AL2340" s="17">
        <v>0</v>
      </c>
      <c r="AN2340" s="17">
        <v>0</v>
      </c>
      <c r="AP2340" s="172">
        <v>0</v>
      </c>
      <c r="AR2340" s="17">
        <v>10160</v>
      </c>
      <c r="AT2340" s="17">
        <v>0</v>
      </c>
      <c r="AV2340" s="185">
        <v>0</v>
      </c>
      <c r="AW2340" s="1" t="s">
        <v>5655</v>
      </c>
      <c r="AX2340" s="1" t="str">
        <f t="shared" si="36"/>
        <v>No</v>
      </c>
    </row>
    <row r="2341" spans="1:50" x14ac:dyDescent="0.2">
      <c r="A2341" s="1" t="s">
        <v>1940</v>
      </c>
      <c r="B2341" s="1" t="s">
        <v>392</v>
      </c>
      <c r="C2341" s="1" t="s">
        <v>60</v>
      </c>
      <c r="D2341" s="174" t="s">
        <v>1941</v>
      </c>
      <c r="E2341" s="177" t="s">
        <v>1942</v>
      </c>
      <c r="F2341" s="1" t="s">
        <v>242</v>
      </c>
      <c r="G2341" s="1" t="s">
        <v>229</v>
      </c>
      <c r="H2341" s="17">
        <v>0</v>
      </c>
      <c r="I2341" s="12">
        <v>11</v>
      </c>
      <c r="J2341" s="1" t="s">
        <v>10</v>
      </c>
      <c r="K2341" s="1" t="s">
        <v>8</v>
      </c>
      <c r="L2341" s="4">
        <v>11</v>
      </c>
      <c r="N2341" s="186">
        <v>0</v>
      </c>
      <c r="P2341" s="14">
        <v>24.1737</v>
      </c>
      <c r="R2341" s="14">
        <v>0</v>
      </c>
      <c r="T2341" s="14">
        <v>2.72</v>
      </c>
      <c r="V2341" s="17">
        <v>0</v>
      </c>
      <c r="X2341" s="17">
        <v>0</v>
      </c>
      <c r="Z2341" s="17">
        <v>317038</v>
      </c>
      <c r="AB2341" s="17">
        <v>0</v>
      </c>
      <c r="AD2341" s="17">
        <v>0</v>
      </c>
      <c r="AF2341" s="17">
        <v>13115</v>
      </c>
      <c r="AH2341" s="17">
        <v>0</v>
      </c>
      <c r="AJ2341" s="17">
        <v>0</v>
      </c>
      <c r="AL2341" s="17">
        <v>0</v>
      </c>
      <c r="AN2341" s="17">
        <v>0</v>
      </c>
      <c r="AP2341" s="172">
        <v>0</v>
      </c>
      <c r="AR2341" s="17">
        <v>35673</v>
      </c>
      <c r="AT2341" s="17">
        <v>0</v>
      </c>
      <c r="AV2341" s="185">
        <v>0</v>
      </c>
      <c r="AW2341" s="1" t="s">
        <v>5655</v>
      </c>
      <c r="AX2341" s="1" t="str">
        <f t="shared" si="36"/>
        <v>No</v>
      </c>
    </row>
    <row r="2342" spans="1:50" x14ac:dyDescent="0.2">
      <c r="A2342" s="1" t="s">
        <v>5722</v>
      </c>
      <c r="B2342" s="1" t="s">
        <v>1416</v>
      </c>
      <c r="C2342" s="1" t="s">
        <v>62</v>
      </c>
      <c r="D2342" s="174" t="s">
        <v>5723</v>
      </c>
      <c r="E2342" s="177" t="s">
        <v>5724</v>
      </c>
      <c r="F2342" s="1" t="s">
        <v>242</v>
      </c>
      <c r="G2342" s="1" t="s">
        <v>229</v>
      </c>
      <c r="H2342" s="17">
        <v>0</v>
      </c>
      <c r="I2342" s="12">
        <v>11</v>
      </c>
      <c r="J2342" s="1" t="s">
        <v>10</v>
      </c>
      <c r="K2342" s="1" t="s">
        <v>8</v>
      </c>
      <c r="L2342" s="4">
        <v>10</v>
      </c>
      <c r="N2342" s="186">
        <v>0</v>
      </c>
      <c r="P2342" s="14">
        <v>9.3575999999999997</v>
      </c>
      <c r="R2342" s="14">
        <v>0</v>
      </c>
      <c r="T2342" s="14">
        <v>2.6993</v>
      </c>
      <c r="V2342" s="17">
        <v>0</v>
      </c>
      <c r="X2342" s="17">
        <v>0</v>
      </c>
      <c r="Z2342" s="17">
        <v>122931</v>
      </c>
      <c r="AB2342" s="17">
        <v>0</v>
      </c>
      <c r="AD2342" s="17">
        <v>0</v>
      </c>
      <c r="AF2342" s="17">
        <v>13137</v>
      </c>
      <c r="AH2342" s="17">
        <v>0</v>
      </c>
      <c r="AJ2342" s="17">
        <v>0</v>
      </c>
      <c r="AL2342" s="17">
        <v>0</v>
      </c>
      <c r="AN2342" s="17">
        <v>0</v>
      </c>
      <c r="AP2342" s="172">
        <v>0</v>
      </c>
      <c r="AR2342" s="17">
        <v>35461</v>
      </c>
      <c r="AT2342" s="17">
        <v>0</v>
      </c>
      <c r="AV2342" s="185">
        <v>0</v>
      </c>
      <c r="AW2342" s="1" t="s">
        <v>5655</v>
      </c>
      <c r="AX2342" s="1" t="str">
        <f t="shared" si="36"/>
        <v>No</v>
      </c>
    </row>
    <row r="2343" spans="1:50" x14ac:dyDescent="0.2">
      <c r="A2343" s="1" t="s">
        <v>6298</v>
      </c>
      <c r="B2343" s="1" t="s">
        <v>970</v>
      </c>
      <c r="C2343" s="1" t="s">
        <v>7</v>
      </c>
      <c r="D2343" s="174">
        <v>6104</v>
      </c>
      <c r="E2343" s="177">
        <v>60104</v>
      </c>
      <c r="F2343" s="1" t="s">
        <v>194</v>
      </c>
      <c r="G2343" s="1" t="s">
        <v>5273</v>
      </c>
      <c r="H2343" s="17">
        <v>65419</v>
      </c>
      <c r="I2343" s="12">
        <v>11</v>
      </c>
      <c r="J2343" s="1" t="s">
        <v>10</v>
      </c>
      <c r="K2343" s="1" t="s">
        <v>8</v>
      </c>
      <c r="L2343" s="4">
        <v>3</v>
      </c>
      <c r="N2343" s="186">
        <v>0</v>
      </c>
      <c r="P2343" s="14">
        <v>12.6859</v>
      </c>
      <c r="R2343" s="14">
        <v>0</v>
      </c>
      <c r="T2343" s="14">
        <v>1.9157999999999999</v>
      </c>
      <c r="V2343" s="17">
        <v>0</v>
      </c>
      <c r="X2343" s="17">
        <v>0</v>
      </c>
      <c r="Z2343" s="17">
        <v>69595</v>
      </c>
      <c r="AB2343" s="17">
        <v>0</v>
      </c>
      <c r="AD2343" s="17">
        <v>0</v>
      </c>
      <c r="AF2343" s="17">
        <v>5486</v>
      </c>
      <c r="AH2343" s="17">
        <v>0</v>
      </c>
      <c r="AJ2343" s="17">
        <v>0</v>
      </c>
      <c r="AL2343" s="17">
        <v>0</v>
      </c>
      <c r="AN2343" s="17">
        <v>0</v>
      </c>
      <c r="AP2343" s="172">
        <v>0</v>
      </c>
      <c r="AR2343" s="17">
        <v>10510</v>
      </c>
      <c r="AT2343" s="17">
        <v>0</v>
      </c>
      <c r="AV2343" s="185">
        <v>0</v>
      </c>
      <c r="AW2343" s="1" t="s">
        <v>5655</v>
      </c>
      <c r="AX2343" s="1" t="str">
        <f t="shared" si="36"/>
        <v>No</v>
      </c>
    </row>
    <row r="2344" spans="1:50" x14ac:dyDescent="0.2">
      <c r="A2344" s="1" t="s">
        <v>2211</v>
      </c>
      <c r="B2344" s="1" t="s">
        <v>2212</v>
      </c>
      <c r="C2344" s="1" t="s">
        <v>60</v>
      </c>
      <c r="D2344" s="174" t="s">
        <v>2213</v>
      </c>
      <c r="E2344" s="177" t="s">
        <v>2214</v>
      </c>
      <c r="F2344" s="1" t="s">
        <v>242</v>
      </c>
      <c r="G2344" s="1" t="s">
        <v>229</v>
      </c>
      <c r="H2344" s="17">
        <v>0</v>
      </c>
      <c r="I2344" s="12">
        <v>11</v>
      </c>
      <c r="J2344" s="1" t="s">
        <v>10</v>
      </c>
      <c r="K2344" s="1" t="s">
        <v>8</v>
      </c>
      <c r="L2344" s="4">
        <v>11</v>
      </c>
      <c r="N2344" s="186">
        <v>0</v>
      </c>
      <c r="P2344" s="14">
        <v>52.311999999999998</v>
      </c>
      <c r="R2344" s="14">
        <v>0</v>
      </c>
      <c r="T2344" s="14">
        <v>2.6252</v>
      </c>
      <c r="V2344" s="17">
        <v>0</v>
      </c>
      <c r="X2344" s="17">
        <v>0</v>
      </c>
      <c r="Z2344" s="17">
        <v>823548</v>
      </c>
      <c r="AB2344" s="17">
        <v>0</v>
      </c>
      <c r="AD2344" s="17">
        <v>0</v>
      </c>
      <c r="AF2344" s="17">
        <v>15743</v>
      </c>
      <c r="AH2344" s="17">
        <v>0</v>
      </c>
      <c r="AJ2344" s="17">
        <v>0</v>
      </c>
      <c r="AL2344" s="17">
        <v>0</v>
      </c>
      <c r="AN2344" s="17">
        <v>0</v>
      </c>
      <c r="AP2344" s="172">
        <v>0</v>
      </c>
      <c r="AR2344" s="17">
        <v>41328</v>
      </c>
      <c r="AT2344" s="17">
        <v>0</v>
      </c>
      <c r="AV2344" s="185">
        <v>0</v>
      </c>
      <c r="AW2344" s="1" t="s">
        <v>5655</v>
      </c>
      <c r="AX2344" s="1" t="str">
        <f t="shared" si="36"/>
        <v>No</v>
      </c>
    </row>
    <row r="2345" spans="1:50" x14ac:dyDescent="0.2">
      <c r="A2345" s="1" t="s">
        <v>6311</v>
      </c>
      <c r="B2345" s="1" t="s">
        <v>4726</v>
      </c>
      <c r="C2345" s="1" t="s">
        <v>20</v>
      </c>
      <c r="D2345" s="174" t="s">
        <v>4727</v>
      </c>
      <c r="E2345" s="177" t="s">
        <v>4728</v>
      </c>
      <c r="F2345" s="1" t="s">
        <v>196</v>
      </c>
      <c r="G2345" s="1" t="s">
        <v>229</v>
      </c>
      <c r="H2345" s="17">
        <v>0</v>
      </c>
      <c r="I2345" s="12">
        <v>11</v>
      </c>
      <c r="J2345" s="1" t="s">
        <v>11</v>
      </c>
      <c r="K2345" s="1" t="s">
        <v>8</v>
      </c>
      <c r="L2345" s="4">
        <v>5</v>
      </c>
      <c r="N2345" s="186">
        <v>0</v>
      </c>
      <c r="P2345" s="14">
        <v>16.270199999999999</v>
      </c>
      <c r="R2345" s="14">
        <v>0</v>
      </c>
      <c r="T2345" s="14">
        <v>6.7953999999999999</v>
      </c>
      <c r="V2345" s="17">
        <v>0</v>
      </c>
      <c r="X2345" s="17">
        <v>0</v>
      </c>
      <c r="Z2345" s="17">
        <v>332579</v>
      </c>
      <c r="AB2345" s="17">
        <v>0</v>
      </c>
      <c r="AD2345" s="17">
        <v>0</v>
      </c>
      <c r="AF2345" s="17">
        <v>20441</v>
      </c>
      <c r="AH2345" s="17">
        <v>0</v>
      </c>
      <c r="AJ2345" s="17">
        <v>0</v>
      </c>
      <c r="AL2345" s="17">
        <v>0</v>
      </c>
      <c r="AN2345" s="17">
        <v>0</v>
      </c>
      <c r="AP2345" s="172">
        <v>0</v>
      </c>
      <c r="AR2345" s="17">
        <v>138904</v>
      </c>
      <c r="AT2345" s="17">
        <v>0</v>
      </c>
      <c r="AV2345" s="185">
        <v>0</v>
      </c>
      <c r="AW2345" s="1" t="s">
        <v>5655</v>
      </c>
      <c r="AX2345" s="1" t="str">
        <f t="shared" si="36"/>
        <v>No</v>
      </c>
    </row>
    <row r="2346" spans="1:50" x14ac:dyDescent="0.2">
      <c r="A2346" s="1" t="s">
        <v>5052</v>
      </c>
      <c r="B2346" s="1" t="s">
        <v>5053</v>
      </c>
      <c r="C2346" s="1" t="s">
        <v>94</v>
      </c>
      <c r="D2346" s="174" t="s">
        <v>5054</v>
      </c>
      <c r="E2346" s="177" t="s">
        <v>5055</v>
      </c>
      <c r="F2346" s="1" t="s">
        <v>242</v>
      </c>
      <c r="G2346" s="1" t="s">
        <v>229</v>
      </c>
      <c r="H2346" s="17">
        <v>0</v>
      </c>
      <c r="I2346" s="12">
        <v>11</v>
      </c>
      <c r="J2346" s="1" t="s">
        <v>11</v>
      </c>
      <c r="K2346" s="1" t="s">
        <v>8</v>
      </c>
      <c r="L2346" s="4">
        <v>3</v>
      </c>
      <c r="N2346" s="186">
        <v>0</v>
      </c>
      <c r="P2346" s="14">
        <v>26.796900000000001</v>
      </c>
      <c r="R2346" s="14">
        <v>0</v>
      </c>
      <c r="T2346" s="14">
        <v>2.5207999999999999</v>
      </c>
      <c r="V2346" s="17">
        <v>0</v>
      </c>
      <c r="X2346" s="17">
        <v>0</v>
      </c>
      <c r="Z2346" s="17">
        <v>199235</v>
      </c>
      <c r="AB2346" s="17">
        <v>0</v>
      </c>
      <c r="AD2346" s="17">
        <v>0</v>
      </c>
      <c r="AF2346" s="17">
        <v>7435</v>
      </c>
      <c r="AH2346" s="17">
        <v>0</v>
      </c>
      <c r="AJ2346" s="17">
        <v>0</v>
      </c>
      <c r="AL2346" s="17">
        <v>0</v>
      </c>
      <c r="AN2346" s="17">
        <v>0</v>
      </c>
      <c r="AP2346" s="172">
        <v>0</v>
      </c>
      <c r="AR2346" s="17">
        <v>18742</v>
      </c>
      <c r="AT2346" s="17">
        <v>0</v>
      </c>
      <c r="AV2346" s="185">
        <v>0</v>
      </c>
      <c r="AW2346" s="1" t="s">
        <v>5655</v>
      </c>
      <c r="AX2346" s="1" t="str">
        <f t="shared" si="36"/>
        <v>No</v>
      </c>
    </row>
    <row r="2347" spans="1:50" x14ac:dyDescent="0.2">
      <c r="A2347" s="1" t="s">
        <v>2669</v>
      </c>
      <c r="B2347" s="1" t="s">
        <v>2670</v>
      </c>
      <c r="C2347" s="1" t="s">
        <v>55</v>
      </c>
      <c r="D2347" s="174" t="s">
        <v>2671</v>
      </c>
      <c r="E2347" s="177" t="s">
        <v>2672</v>
      </c>
      <c r="F2347" s="1" t="s">
        <v>196</v>
      </c>
      <c r="G2347" s="1" t="s">
        <v>229</v>
      </c>
      <c r="H2347" s="17">
        <v>0</v>
      </c>
      <c r="I2347" s="12">
        <v>11</v>
      </c>
      <c r="J2347" s="1" t="s">
        <v>11</v>
      </c>
      <c r="K2347" s="1" t="s">
        <v>8</v>
      </c>
      <c r="L2347" s="4">
        <v>5</v>
      </c>
      <c r="N2347" s="186">
        <v>0</v>
      </c>
      <c r="P2347" s="14">
        <v>19.877300000000002</v>
      </c>
      <c r="R2347" s="14">
        <v>0</v>
      </c>
      <c r="T2347" s="14">
        <v>3.4617</v>
      </c>
      <c r="V2347" s="17">
        <v>0</v>
      </c>
      <c r="X2347" s="17">
        <v>0</v>
      </c>
      <c r="Z2347" s="17">
        <v>200641</v>
      </c>
      <c r="AB2347" s="17">
        <v>0</v>
      </c>
      <c r="AD2347" s="17">
        <v>0</v>
      </c>
      <c r="AF2347" s="17">
        <v>10094</v>
      </c>
      <c r="AH2347" s="17">
        <v>0</v>
      </c>
      <c r="AJ2347" s="17">
        <v>0</v>
      </c>
      <c r="AL2347" s="17">
        <v>0</v>
      </c>
      <c r="AN2347" s="17">
        <v>0</v>
      </c>
      <c r="AP2347" s="172">
        <v>0</v>
      </c>
      <c r="AR2347" s="17">
        <v>34942</v>
      </c>
      <c r="AT2347" s="17">
        <v>0</v>
      </c>
      <c r="AV2347" s="185">
        <v>0</v>
      </c>
      <c r="AW2347" s="1" t="s">
        <v>5655</v>
      </c>
      <c r="AX2347" s="1" t="str">
        <f t="shared" si="36"/>
        <v>No</v>
      </c>
    </row>
    <row r="2348" spans="1:50" x14ac:dyDescent="0.2">
      <c r="A2348" s="1" t="s">
        <v>6305</v>
      </c>
      <c r="B2348" s="1" t="s">
        <v>6306</v>
      </c>
      <c r="C2348" s="1" t="s">
        <v>91</v>
      </c>
      <c r="D2348" s="174" t="s">
        <v>1638</v>
      </c>
      <c r="E2348" s="177" t="s">
        <v>1639</v>
      </c>
      <c r="F2348" s="1" t="s">
        <v>194</v>
      </c>
      <c r="G2348" s="1" t="s">
        <v>229</v>
      </c>
      <c r="H2348" s="17">
        <v>0</v>
      </c>
      <c r="I2348" s="12">
        <v>11</v>
      </c>
      <c r="J2348" s="1" t="s">
        <v>10</v>
      </c>
      <c r="K2348" s="1" t="s">
        <v>8</v>
      </c>
      <c r="L2348" s="4">
        <v>1</v>
      </c>
      <c r="N2348" s="186">
        <v>0</v>
      </c>
      <c r="P2348" s="14">
        <v>20.030200000000001</v>
      </c>
      <c r="R2348" s="14">
        <v>0</v>
      </c>
      <c r="T2348" s="14">
        <v>2.3296000000000001</v>
      </c>
      <c r="V2348" s="17">
        <v>0</v>
      </c>
      <c r="X2348" s="17">
        <v>0</v>
      </c>
      <c r="Z2348" s="17">
        <v>47772</v>
      </c>
      <c r="AB2348" s="17">
        <v>0</v>
      </c>
      <c r="AD2348" s="17">
        <v>0</v>
      </c>
      <c r="AF2348" s="17">
        <v>2385</v>
      </c>
      <c r="AH2348" s="17">
        <v>0</v>
      </c>
      <c r="AJ2348" s="17">
        <v>0</v>
      </c>
      <c r="AL2348" s="17">
        <v>0</v>
      </c>
      <c r="AN2348" s="17">
        <v>0</v>
      </c>
      <c r="AP2348" s="172">
        <v>0</v>
      </c>
      <c r="AR2348" s="17">
        <v>5556</v>
      </c>
      <c r="AT2348" s="17">
        <v>0</v>
      </c>
      <c r="AV2348" s="185">
        <v>0</v>
      </c>
      <c r="AW2348" s="1" t="s">
        <v>5655</v>
      </c>
      <c r="AX2348" s="1" t="str">
        <f t="shared" si="36"/>
        <v>No</v>
      </c>
    </row>
    <row r="2349" spans="1:50" x14ac:dyDescent="0.2">
      <c r="A2349" s="1" t="s">
        <v>1144</v>
      </c>
      <c r="B2349" s="1" t="s">
        <v>1145</v>
      </c>
      <c r="C2349" s="1" t="s">
        <v>59</v>
      </c>
      <c r="D2349" s="174">
        <v>7046</v>
      </c>
      <c r="E2349" s="177">
        <v>70046</v>
      </c>
      <c r="F2349" s="1" t="s">
        <v>194</v>
      </c>
      <c r="G2349" s="1" t="s">
        <v>5273</v>
      </c>
      <c r="H2349" s="17">
        <v>1519417</v>
      </c>
      <c r="I2349" s="12">
        <v>11</v>
      </c>
      <c r="J2349" s="1" t="s">
        <v>11</v>
      </c>
      <c r="K2349" s="1" t="s">
        <v>12</v>
      </c>
      <c r="L2349" s="4">
        <v>5</v>
      </c>
      <c r="N2349" s="186">
        <v>0</v>
      </c>
      <c r="P2349" s="14">
        <v>13.741899999999999</v>
      </c>
      <c r="R2349" s="14">
        <v>0</v>
      </c>
      <c r="T2349" s="14">
        <v>15.075100000000001</v>
      </c>
      <c r="V2349" s="17">
        <v>0</v>
      </c>
      <c r="X2349" s="17">
        <v>0</v>
      </c>
      <c r="Z2349" s="17">
        <v>242998</v>
      </c>
      <c r="AB2349" s="17">
        <v>0</v>
      </c>
      <c r="AD2349" s="17">
        <v>0</v>
      </c>
      <c r="AF2349" s="17">
        <v>17683</v>
      </c>
      <c r="AH2349" s="17">
        <v>0</v>
      </c>
      <c r="AJ2349" s="17">
        <v>0</v>
      </c>
      <c r="AL2349" s="17">
        <v>0</v>
      </c>
      <c r="AN2349" s="17">
        <v>0</v>
      </c>
      <c r="AP2349" s="172">
        <v>0</v>
      </c>
      <c r="AR2349" s="17">
        <v>266573</v>
      </c>
      <c r="AT2349" s="17">
        <v>0</v>
      </c>
      <c r="AV2349" s="185">
        <v>0</v>
      </c>
      <c r="AW2349" s="1" t="s">
        <v>5655</v>
      </c>
      <c r="AX2349" s="1" t="str">
        <f t="shared" si="36"/>
        <v>No</v>
      </c>
    </row>
    <row r="2350" spans="1:50" x14ac:dyDescent="0.2">
      <c r="A2350" s="1" t="s">
        <v>5035</v>
      </c>
      <c r="B2350" s="1" t="s">
        <v>5036</v>
      </c>
      <c r="C2350" s="1" t="s">
        <v>94</v>
      </c>
      <c r="D2350" s="174" t="s">
        <v>5037</v>
      </c>
      <c r="E2350" s="177" t="s">
        <v>5038</v>
      </c>
      <c r="F2350" s="1" t="s">
        <v>196</v>
      </c>
      <c r="G2350" s="1" t="s">
        <v>229</v>
      </c>
      <c r="H2350" s="17">
        <v>0</v>
      </c>
      <c r="I2350" s="12">
        <v>11</v>
      </c>
      <c r="J2350" s="1" t="s">
        <v>10</v>
      </c>
      <c r="K2350" s="1" t="s">
        <v>8</v>
      </c>
      <c r="L2350" s="4">
        <v>4</v>
      </c>
      <c r="N2350" s="186">
        <v>0</v>
      </c>
      <c r="P2350" s="14">
        <v>12.7753</v>
      </c>
      <c r="R2350" s="14">
        <v>0</v>
      </c>
      <c r="T2350" s="14">
        <v>1.7863</v>
      </c>
      <c r="V2350" s="17">
        <v>0</v>
      </c>
      <c r="X2350" s="17">
        <v>0</v>
      </c>
      <c r="Z2350" s="17">
        <v>99251</v>
      </c>
      <c r="AB2350" s="17">
        <v>0</v>
      </c>
      <c r="AD2350" s="17">
        <v>0</v>
      </c>
      <c r="AF2350" s="17">
        <v>7769</v>
      </c>
      <c r="AH2350" s="17">
        <v>0</v>
      </c>
      <c r="AJ2350" s="17">
        <v>0</v>
      </c>
      <c r="AL2350" s="17">
        <v>0</v>
      </c>
      <c r="AN2350" s="17">
        <v>0</v>
      </c>
      <c r="AP2350" s="172">
        <v>0</v>
      </c>
      <c r="AR2350" s="17">
        <v>13878</v>
      </c>
      <c r="AT2350" s="17">
        <v>0</v>
      </c>
      <c r="AV2350" s="185">
        <v>0</v>
      </c>
      <c r="AW2350" s="1" t="s">
        <v>5655</v>
      </c>
      <c r="AX2350" s="1" t="str">
        <f t="shared" si="36"/>
        <v>No</v>
      </c>
    </row>
    <row r="2351" spans="1:50" x14ac:dyDescent="0.2">
      <c r="A2351" s="1" t="s">
        <v>920</v>
      </c>
      <c r="B2351" s="1" t="s">
        <v>494</v>
      </c>
      <c r="C2351" s="1" t="s">
        <v>40</v>
      </c>
      <c r="D2351" s="174">
        <v>4144</v>
      </c>
      <c r="E2351" s="177">
        <v>40144</v>
      </c>
      <c r="F2351" s="1" t="s">
        <v>194</v>
      </c>
      <c r="G2351" s="1" t="s">
        <v>5273</v>
      </c>
      <c r="H2351" s="17">
        <v>130846</v>
      </c>
      <c r="I2351" s="12">
        <v>11</v>
      </c>
      <c r="J2351" s="1" t="s">
        <v>10</v>
      </c>
      <c r="K2351" s="1" t="s">
        <v>8</v>
      </c>
      <c r="L2351" s="4">
        <v>5</v>
      </c>
      <c r="N2351" s="186">
        <v>0</v>
      </c>
      <c r="P2351" s="14">
        <v>14.3962</v>
      </c>
      <c r="R2351" s="14">
        <v>0</v>
      </c>
      <c r="T2351" s="14">
        <v>1.2751999999999999</v>
      </c>
      <c r="V2351" s="17">
        <v>0</v>
      </c>
      <c r="X2351" s="17">
        <v>0</v>
      </c>
      <c r="Z2351" s="17">
        <v>96829</v>
      </c>
      <c r="AB2351" s="17">
        <v>0</v>
      </c>
      <c r="AD2351" s="17">
        <v>0</v>
      </c>
      <c r="AF2351" s="17">
        <v>6726</v>
      </c>
      <c r="AH2351" s="17">
        <v>0</v>
      </c>
      <c r="AJ2351" s="17">
        <v>0</v>
      </c>
      <c r="AL2351" s="17">
        <v>0</v>
      </c>
      <c r="AN2351" s="17">
        <v>0</v>
      </c>
      <c r="AP2351" s="172">
        <v>0</v>
      </c>
      <c r="AR2351" s="17">
        <v>8577</v>
      </c>
      <c r="AT2351" s="17">
        <v>0</v>
      </c>
      <c r="AV2351" s="185">
        <v>0</v>
      </c>
      <c r="AW2351" s="1" t="s">
        <v>5655</v>
      </c>
      <c r="AX2351" s="1" t="str">
        <f t="shared" si="36"/>
        <v>No</v>
      </c>
    </row>
    <row r="2352" spans="1:50" x14ac:dyDescent="0.2">
      <c r="A2352" s="1" t="s">
        <v>5202</v>
      </c>
      <c r="B2352" s="1" t="s">
        <v>5203</v>
      </c>
      <c r="C2352" s="1" t="s">
        <v>91</v>
      </c>
      <c r="D2352" s="174">
        <v>3113</v>
      </c>
      <c r="E2352" s="177">
        <v>30989</v>
      </c>
      <c r="F2352" s="1" t="s">
        <v>260</v>
      </c>
      <c r="G2352" s="1" t="s">
        <v>5273</v>
      </c>
      <c r="H2352" s="17">
        <v>56611</v>
      </c>
      <c r="I2352" s="12">
        <v>11</v>
      </c>
      <c r="J2352" s="1" t="s">
        <v>11</v>
      </c>
      <c r="K2352" s="1" t="s">
        <v>12</v>
      </c>
      <c r="L2352" s="4">
        <v>9</v>
      </c>
      <c r="N2352" s="186">
        <v>0</v>
      </c>
      <c r="P2352" s="14">
        <v>18.9772</v>
      </c>
      <c r="R2352" s="14">
        <v>0</v>
      </c>
      <c r="T2352" s="14">
        <v>9.5771999999999995</v>
      </c>
      <c r="V2352" s="17">
        <v>0</v>
      </c>
      <c r="X2352" s="17">
        <v>0</v>
      </c>
      <c r="Z2352" s="17">
        <v>513676</v>
      </c>
      <c r="AB2352" s="17">
        <v>0</v>
      </c>
      <c r="AD2352" s="17">
        <v>0</v>
      </c>
      <c r="AF2352" s="17">
        <v>27068</v>
      </c>
      <c r="AH2352" s="17">
        <v>0</v>
      </c>
      <c r="AJ2352" s="17">
        <v>0</v>
      </c>
      <c r="AL2352" s="17">
        <v>0</v>
      </c>
      <c r="AN2352" s="17">
        <v>0</v>
      </c>
      <c r="AP2352" s="172">
        <v>0</v>
      </c>
      <c r="AR2352" s="17">
        <v>259236</v>
      </c>
      <c r="AT2352" s="17">
        <v>0</v>
      </c>
      <c r="AV2352" s="185">
        <v>0</v>
      </c>
      <c r="AW2352" s="1" t="s">
        <v>5655</v>
      </c>
      <c r="AX2352" s="1" t="str">
        <f t="shared" si="36"/>
        <v>No</v>
      </c>
    </row>
    <row r="2353" spans="1:50" x14ac:dyDescent="0.2">
      <c r="A2353" s="1" t="s">
        <v>6315</v>
      </c>
      <c r="B2353" s="1" t="s">
        <v>948</v>
      </c>
      <c r="C2353" s="1" t="s">
        <v>71</v>
      </c>
      <c r="D2353" s="174">
        <v>6100</v>
      </c>
      <c r="E2353" s="177">
        <v>60100</v>
      </c>
      <c r="F2353" s="1" t="s">
        <v>194</v>
      </c>
      <c r="G2353" s="1" t="s">
        <v>5273</v>
      </c>
      <c r="H2353" s="17">
        <v>53049</v>
      </c>
      <c r="I2353" s="12">
        <v>11</v>
      </c>
      <c r="J2353" s="1" t="s">
        <v>11</v>
      </c>
      <c r="K2353" s="1" t="s">
        <v>12</v>
      </c>
      <c r="L2353" s="4">
        <v>8</v>
      </c>
      <c r="N2353" s="186">
        <v>0</v>
      </c>
      <c r="P2353" s="14">
        <v>15.6463</v>
      </c>
      <c r="R2353" s="14">
        <v>0</v>
      </c>
      <c r="T2353" s="14">
        <v>6.4158999999999997</v>
      </c>
      <c r="V2353" s="17">
        <v>0</v>
      </c>
      <c r="X2353" s="17">
        <v>0</v>
      </c>
      <c r="Z2353" s="17">
        <v>275124</v>
      </c>
      <c r="AB2353" s="17">
        <v>0</v>
      </c>
      <c r="AD2353" s="17">
        <v>0</v>
      </c>
      <c r="AF2353" s="17">
        <v>17584</v>
      </c>
      <c r="AH2353" s="17">
        <v>0</v>
      </c>
      <c r="AJ2353" s="17">
        <v>0</v>
      </c>
      <c r="AL2353" s="17">
        <v>0</v>
      </c>
      <c r="AN2353" s="17">
        <v>0</v>
      </c>
      <c r="AP2353" s="172">
        <v>0</v>
      </c>
      <c r="AR2353" s="17">
        <v>112818</v>
      </c>
      <c r="AT2353" s="17">
        <v>0</v>
      </c>
      <c r="AV2353" s="185">
        <v>0</v>
      </c>
      <c r="AW2353" s="1" t="s">
        <v>5655</v>
      </c>
      <c r="AX2353" s="1" t="str">
        <f t="shared" si="36"/>
        <v>No</v>
      </c>
    </row>
    <row r="2354" spans="1:50" x14ac:dyDescent="0.2">
      <c r="A2354" s="1" t="s">
        <v>5104</v>
      </c>
      <c r="B2354" s="1" t="s">
        <v>5105</v>
      </c>
      <c r="C2354" s="1" t="s">
        <v>80</v>
      </c>
      <c r="D2354" s="174" t="s">
        <v>5106</v>
      </c>
      <c r="E2354" s="177" t="s">
        <v>5107</v>
      </c>
      <c r="F2354" s="1" t="s">
        <v>194</v>
      </c>
      <c r="G2354" s="1" t="s">
        <v>229</v>
      </c>
      <c r="H2354" s="17">
        <v>0</v>
      </c>
      <c r="I2354" s="12">
        <v>11</v>
      </c>
      <c r="J2354" s="1" t="s">
        <v>10</v>
      </c>
      <c r="K2354" s="1" t="s">
        <v>8</v>
      </c>
      <c r="L2354" s="4">
        <v>8</v>
      </c>
      <c r="N2354" s="186">
        <v>0</v>
      </c>
      <c r="P2354" s="14">
        <v>13.38</v>
      </c>
      <c r="R2354" s="14">
        <v>0</v>
      </c>
      <c r="T2354" s="14">
        <v>2.6305000000000001</v>
      </c>
      <c r="V2354" s="17">
        <v>0</v>
      </c>
      <c r="X2354" s="17">
        <v>0</v>
      </c>
      <c r="Z2354" s="17">
        <v>75490</v>
      </c>
      <c r="AB2354" s="17">
        <v>0</v>
      </c>
      <c r="AD2354" s="17">
        <v>0</v>
      </c>
      <c r="AF2354" s="17">
        <v>5642</v>
      </c>
      <c r="AH2354" s="17">
        <v>0</v>
      </c>
      <c r="AJ2354" s="17">
        <v>0</v>
      </c>
      <c r="AL2354" s="17">
        <v>0</v>
      </c>
      <c r="AN2354" s="17">
        <v>0</v>
      </c>
      <c r="AP2354" s="172">
        <v>0</v>
      </c>
      <c r="AR2354" s="17">
        <v>14841</v>
      </c>
      <c r="AT2354" s="17">
        <v>0</v>
      </c>
      <c r="AV2354" s="185">
        <v>0</v>
      </c>
      <c r="AW2354" s="1" t="s">
        <v>5655</v>
      </c>
      <c r="AX2354" s="1" t="str">
        <f t="shared" si="36"/>
        <v>No</v>
      </c>
    </row>
    <row r="2355" spans="1:50" x14ac:dyDescent="0.2">
      <c r="A2355" s="1" t="s">
        <v>2447</v>
      </c>
      <c r="B2355" s="1" t="s">
        <v>2448</v>
      </c>
      <c r="C2355" s="1" t="s">
        <v>40</v>
      </c>
      <c r="D2355" s="174" t="s">
        <v>2449</v>
      </c>
      <c r="E2355" s="177" t="s">
        <v>2450</v>
      </c>
      <c r="F2355" s="1" t="s">
        <v>194</v>
      </c>
      <c r="G2355" s="1" t="s">
        <v>229</v>
      </c>
      <c r="H2355" s="17">
        <v>0</v>
      </c>
      <c r="I2355" s="12">
        <v>11</v>
      </c>
      <c r="J2355" s="1" t="s">
        <v>10</v>
      </c>
      <c r="K2355" s="1" t="s">
        <v>8</v>
      </c>
      <c r="L2355" s="4">
        <v>11</v>
      </c>
      <c r="N2355" s="186">
        <v>0</v>
      </c>
      <c r="P2355" s="14">
        <v>20.6538</v>
      </c>
      <c r="R2355" s="14">
        <v>0</v>
      </c>
      <c r="T2355" s="14">
        <v>2.6751999999999998</v>
      </c>
      <c r="V2355" s="17">
        <v>0</v>
      </c>
      <c r="X2355" s="17">
        <v>0</v>
      </c>
      <c r="Z2355" s="17">
        <v>352477</v>
      </c>
      <c r="AB2355" s="17">
        <v>0</v>
      </c>
      <c r="AD2355" s="17">
        <v>0</v>
      </c>
      <c r="AF2355" s="17">
        <v>17066</v>
      </c>
      <c r="AH2355" s="17">
        <v>0</v>
      </c>
      <c r="AJ2355" s="17">
        <v>0</v>
      </c>
      <c r="AL2355" s="17">
        <v>0</v>
      </c>
      <c r="AN2355" s="17">
        <v>0</v>
      </c>
      <c r="AP2355" s="172">
        <v>0</v>
      </c>
      <c r="AR2355" s="17">
        <v>45655</v>
      </c>
      <c r="AT2355" s="17">
        <v>0</v>
      </c>
      <c r="AV2355" s="185">
        <v>0</v>
      </c>
      <c r="AW2355" s="1" t="s">
        <v>5655</v>
      </c>
      <c r="AX2355" s="1" t="str">
        <f t="shared" si="36"/>
        <v>No</v>
      </c>
    </row>
    <row r="2356" spans="1:50" x14ac:dyDescent="0.2">
      <c r="A2356" s="1" t="s">
        <v>6293</v>
      </c>
      <c r="B2356" s="1" t="s">
        <v>4085</v>
      </c>
      <c r="C2356" s="1" t="s">
        <v>64</v>
      </c>
      <c r="D2356" s="174" t="s">
        <v>4086</v>
      </c>
      <c r="E2356" s="177" t="s">
        <v>4087</v>
      </c>
      <c r="F2356" s="1" t="s">
        <v>194</v>
      </c>
      <c r="G2356" s="1" t="s">
        <v>229</v>
      </c>
      <c r="H2356" s="17">
        <v>0</v>
      </c>
      <c r="I2356" s="12">
        <v>11</v>
      </c>
      <c r="J2356" s="1" t="s">
        <v>11</v>
      </c>
      <c r="K2356" s="1" t="s">
        <v>8</v>
      </c>
      <c r="L2356" s="4">
        <v>4</v>
      </c>
      <c r="N2356" s="186">
        <v>0</v>
      </c>
      <c r="P2356" s="14">
        <v>24.0166</v>
      </c>
      <c r="R2356" s="14">
        <v>0</v>
      </c>
      <c r="T2356" s="14">
        <v>2.0186000000000002</v>
      </c>
      <c r="V2356" s="17">
        <v>0</v>
      </c>
      <c r="X2356" s="17">
        <v>0</v>
      </c>
      <c r="Z2356" s="17">
        <v>130578</v>
      </c>
      <c r="AB2356" s="17">
        <v>0</v>
      </c>
      <c r="AD2356" s="17">
        <v>0</v>
      </c>
      <c r="AF2356" s="17">
        <v>5437</v>
      </c>
      <c r="AH2356" s="17">
        <v>0</v>
      </c>
      <c r="AJ2356" s="17">
        <v>0</v>
      </c>
      <c r="AL2356" s="17">
        <v>0</v>
      </c>
      <c r="AN2356" s="17">
        <v>0</v>
      </c>
      <c r="AP2356" s="172">
        <v>0</v>
      </c>
      <c r="AR2356" s="17">
        <v>10975</v>
      </c>
      <c r="AT2356" s="17">
        <v>0</v>
      </c>
      <c r="AV2356" s="185">
        <v>0</v>
      </c>
      <c r="AW2356" s="1" t="s">
        <v>5655</v>
      </c>
      <c r="AX2356" s="1" t="str">
        <f t="shared" si="36"/>
        <v>No</v>
      </c>
    </row>
    <row r="2357" spans="1:50" x14ac:dyDescent="0.2">
      <c r="A2357" s="1" t="s">
        <v>220</v>
      </c>
      <c r="B2357" s="1" t="s">
        <v>221</v>
      </c>
      <c r="C2357" s="1" t="s">
        <v>83</v>
      </c>
      <c r="D2357" s="174">
        <v>4137</v>
      </c>
      <c r="E2357" s="177">
        <v>40137</v>
      </c>
      <c r="F2357" s="1" t="s">
        <v>194</v>
      </c>
      <c r="G2357" s="1" t="s">
        <v>5273</v>
      </c>
      <c r="H2357" s="17">
        <v>2148346</v>
      </c>
      <c r="I2357" s="12">
        <v>11</v>
      </c>
      <c r="J2357" s="1" t="s">
        <v>10</v>
      </c>
      <c r="K2357" s="1" t="s">
        <v>8</v>
      </c>
      <c r="L2357" s="4">
        <v>2</v>
      </c>
      <c r="N2357" s="186">
        <v>0</v>
      </c>
      <c r="P2357" s="14">
        <v>7.9573</v>
      </c>
      <c r="R2357" s="14">
        <v>0</v>
      </c>
      <c r="T2357" s="14">
        <v>1.7617</v>
      </c>
      <c r="V2357" s="17">
        <v>0</v>
      </c>
      <c r="X2357" s="17">
        <v>0</v>
      </c>
      <c r="Z2357" s="17">
        <v>21437</v>
      </c>
      <c r="AB2357" s="17">
        <v>0</v>
      </c>
      <c r="AD2357" s="17">
        <v>0</v>
      </c>
      <c r="AF2357" s="17">
        <v>2694</v>
      </c>
      <c r="AH2357" s="17">
        <v>0</v>
      </c>
      <c r="AJ2357" s="17">
        <v>0</v>
      </c>
      <c r="AL2357" s="17">
        <v>0</v>
      </c>
      <c r="AN2357" s="17">
        <v>0</v>
      </c>
      <c r="AP2357" s="172">
        <v>0</v>
      </c>
      <c r="AR2357" s="17">
        <v>4746</v>
      </c>
      <c r="AT2357" s="17">
        <v>0</v>
      </c>
      <c r="AV2357" s="185">
        <v>0</v>
      </c>
      <c r="AW2357" s="1" t="s">
        <v>5655</v>
      </c>
      <c r="AX2357" s="1" t="str">
        <f t="shared" si="36"/>
        <v>No</v>
      </c>
    </row>
    <row r="2358" spans="1:50" x14ac:dyDescent="0.2">
      <c r="A2358" s="1" t="s">
        <v>4695</v>
      </c>
      <c r="B2358" s="1" t="s">
        <v>392</v>
      </c>
      <c r="C2358" s="1" t="s">
        <v>20</v>
      </c>
      <c r="D2358" s="174" t="s">
        <v>4696</v>
      </c>
      <c r="E2358" s="177" t="s">
        <v>4697</v>
      </c>
      <c r="F2358" s="1" t="s">
        <v>196</v>
      </c>
      <c r="G2358" s="1" t="s">
        <v>229</v>
      </c>
      <c r="H2358" s="17">
        <v>0</v>
      </c>
      <c r="I2358" s="12">
        <v>11</v>
      </c>
      <c r="J2358" s="1" t="s">
        <v>11</v>
      </c>
      <c r="K2358" s="1" t="s">
        <v>8</v>
      </c>
      <c r="L2358" s="4">
        <v>8</v>
      </c>
      <c r="N2358" s="186">
        <v>0</v>
      </c>
      <c r="P2358" s="14">
        <v>20.507899999999999</v>
      </c>
      <c r="R2358" s="14">
        <v>0</v>
      </c>
      <c r="T2358" s="14">
        <v>4.2750000000000004</v>
      </c>
      <c r="V2358" s="17">
        <v>0</v>
      </c>
      <c r="X2358" s="17">
        <v>0</v>
      </c>
      <c r="Z2358" s="17">
        <v>193882</v>
      </c>
      <c r="AB2358" s="17">
        <v>0</v>
      </c>
      <c r="AD2358" s="17">
        <v>0</v>
      </c>
      <c r="AF2358" s="17">
        <v>9454</v>
      </c>
      <c r="AH2358" s="17">
        <v>0</v>
      </c>
      <c r="AJ2358" s="17">
        <v>0</v>
      </c>
      <c r="AL2358" s="17">
        <v>0</v>
      </c>
      <c r="AN2358" s="17">
        <v>0</v>
      </c>
      <c r="AP2358" s="172">
        <v>0</v>
      </c>
      <c r="AR2358" s="17">
        <v>40416</v>
      </c>
      <c r="AT2358" s="17">
        <v>0</v>
      </c>
      <c r="AV2358" s="185">
        <v>0</v>
      </c>
      <c r="AW2358" s="1" t="s">
        <v>5655</v>
      </c>
      <c r="AX2358" s="1" t="str">
        <f t="shared" si="36"/>
        <v>No</v>
      </c>
    </row>
    <row r="2359" spans="1:50" x14ac:dyDescent="0.2">
      <c r="A2359" s="1" t="s">
        <v>903</v>
      </c>
      <c r="B2359" s="1" t="s">
        <v>904</v>
      </c>
      <c r="C2359" s="1" t="s">
        <v>80</v>
      </c>
      <c r="D2359" s="174">
        <v>47</v>
      </c>
      <c r="E2359" s="177">
        <v>47</v>
      </c>
      <c r="F2359" s="1" t="s">
        <v>194</v>
      </c>
      <c r="G2359" s="1" t="s">
        <v>192</v>
      </c>
      <c r="H2359" s="17">
        <v>62433</v>
      </c>
      <c r="I2359" s="12">
        <v>11</v>
      </c>
      <c r="J2359" s="1" t="s">
        <v>11</v>
      </c>
      <c r="K2359" s="1" t="s">
        <v>12</v>
      </c>
      <c r="L2359" s="4">
        <v>11</v>
      </c>
      <c r="N2359" s="186">
        <v>0</v>
      </c>
      <c r="P2359" s="14">
        <v>14.6302</v>
      </c>
      <c r="R2359" s="14">
        <v>3.2473000000000001</v>
      </c>
      <c r="T2359" s="14">
        <v>38.174199999999999</v>
      </c>
      <c r="V2359" s="17">
        <v>445721</v>
      </c>
      <c r="X2359" s="17">
        <v>443371</v>
      </c>
      <c r="Z2359" s="17">
        <v>429441</v>
      </c>
      <c r="AB2359" s="17">
        <v>13930</v>
      </c>
      <c r="AD2359" s="17">
        <v>29967</v>
      </c>
      <c r="AF2359" s="17">
        <v>29353</v>
      </c>
      <c r="AH2359" s="17">
        <v>614</v>
      </c>
      <c r="AJ2359" s="17">
        <v>0</v>
      </c>
      <c r="AL2359" s="17">
        <v>0</v>
      </c>
      <c r="AN2359" s="17">
        <v>0</v>
      </c>
      <c r="AP2359" s="172">
        <v>0</v>
      </c>
      <c r="AR2359" s="17">
        <v>1120526</v>
      </c>
      <c r="AT2359" s="17">
        <v>3638715</v>
      </c>
      <c r="AV2359" s="185">
        <v>85</v>
      </c>
      <c r="AW2359" s="1" t="s">
        <v>5655</v>
      </c>
      <c r="AX2359" s="1" t="str">
        <f t="shared" si="36"/>
        <v>No</v>
      </c>
    </row>
    <row r="2360" spans="1:50" x14ac:dyDescent="0.2">
      <c r="A2360" s="1" t="s">
        <v>5070</v>
      </c>
      <c r="B2360" s="1" t="s">
        <v>5071</v>
      </c>
      <c r="C2360" s="1" t="s">
        <v>1</v>
      </c>
      <c r="D2360" s="174" t="s">
        <v>5072</v>
      </c>
      <c r="E2360" s="177" t="s">
        <v>5073</v>
      </c>
      <c r="F2360" s="1" t="s">
        <v>242</v>
      </c>
      <c r="G2360" s="1" t="s">
        <v>229</v>
      </c>
      <c r="H2360" s="17">
        <v>0</v>
      </c>
      <c r="I2360" s="12">
        <v>11</v>
      </c>
      <c r="J2360" s="1" t="s">
        <v>10</v>
      </c>
      <c r="K2360" s="1" t="s">
        <v>8</v>
      </c>
      <c r="L2360" s="4">
        <v>11</v>
      </c>
      <c r="N2360" s="186">
        <v>0</v>
      </c>
      <c r="P2360" s="14">
        <v>13.5345</v>
      </c>
      <c r="R2360" s="14">
        <v>0</v>
      </c>
      <c r="T2360" s="14">
        <v>2.3184</v>
      </c>
      <c r="V2360" s="17">
        <v>0</v>
      </c>
      <c r="X2360" s="17">
        <v>0</v>
      </c>
      <c r="Z2360" s="17">
        <v>92075</v>
      </c>
      <c r="AB2360" s="17">
        <v>0</v>
      </c>
      <c r="AD2360" s="17">
        <v>0</v>
      </c>
      <c r="AF2360" s="17">
        <v>6803</v>
      </c>
      <c r="AH2360" s="17">
        <v>0</v>
      </c>
      <c r="AJ2360" s="17">
        <v>0</v>
      </c>
      <c r="AL2360" s="17">
        <v>0</v>
      </c>
      <c r="AN2360" s="17">
        <v>0</v>
      </c>
      <c r="AP2360" s="172">
        <v>0</v>
      </c>
      <c r="AR2360" s="17">
        <v>15772</v>
      </c>
      <c r="AT2360" s="17">
        <v>0</v>
      </c>
      <c r="AV2360" s="185">
        <v>0</v>
      </c>
      <c r="AW2360" s="1" t="s">
        <v>5655</v>
      </c>
      <c r="AX2360" s="1" t="str">
        <f t="shared" si="36"/>
        <v>No</v>
      </c>
    </row>
    <row r="2361" spans="1:50" x14ac:dyDescent="0.2">
      <c r="A2361" s="1" t="s">
        <v>4834</v>
      </c>
      <c r="B2361" s="1" t="s">
        <v>4835</v>
      </c>
      <c r="C2361" s="1" t="s">
        <v>72</v>
      </c>
      <c r="D2361" s="174" t="s">
        <v>4836</v>
      </c>
      <c r="E2361" s="177" t="s">
        <v>4837</v>
      </c>
      <c r="F2361" s="1" t="s">
        <v>242</v>
      </c>
      <c r="G2361" s="1" t="s">
        <v>229</v>
      </c>
      <c r="H2361" s="17">
        <v>0</v>
      </c>
      <c r="I2361" s="12">
        <v>11</v>
      </c>
      <c r="J2361" s="1" t="s">
        <v>22</v>
      </c>
      <c r="K2361" s="1" t="s">
        <v>8</v>
      </c>
      <c r="L2361" s="4">
        <v>2</v>
      </c>
      <c r="N2361" s="186">
        <v>0</v>
      </c>
      <c r="P2361" s="14">
        <v>20.168900000000001</v>
      </c>
      <c r="R2361" s="14">
        <v>0</v>
      </c>
      <c r="T2361" s="14">
        <v>1.4802999999999999</v>
      </c>
      <c r="V2361" s="17">
        <v>0</v>
      </c>
      <c r="X2361" s="17">
        <v>0</v>
      </c>
      <c r="Z2361" s="17">
        <v>73314</v>
      </c>
      <c r="AB2361" s="17">
        <v>0</v>
      </c>
      <c r="AD2361" s="17">
        <v>0</v>
      </c>
      <c r="AF2361" s="17">
        <v>3635</v>
      </c>
      <c r="AH2361" s="17">
        <v>0</v>
      </c>
      <c r="AJ2361" s="17">
        <v>0</v>
      </c>
      <c r="AL2361" s="17">
        <v>0</v>
      </c>
      <c r="AN2361" s="17">
        <v>0</v>
      </c>
      <c r="AP2361" s="172">
        <v>0</v>
      </c>
      <c r="AR2361" s="17">
        <v>5381</v>
      </c>
      <c r="AT2361" s="17">
        <v>0</v>
      </c>
      <c r="AV2361" s="185">
        <v>0</v>
      </c>
      <c r="AW2361" s="1" t="s">
        <v>5655</v>
      </c>
      <c r="AX2361" s="1" t="str">
        <f t="shared" si="36"/>
        <v>No</v>
      </c>
    </row>
    <row r="2362" spans="1:50" x14ac:dyDescent="0.2">
      <c r="A2362" s="1" t="s">
        <v>6294</v>
      </c>
      <c r="B2362" s="1" t="s">
        <v>792</v>
      </c>
      <c r="C2362" s="1" t="s">
        <v>46</v>
      </c>
      <c r="D2362" s="174">
        <v>5053</v>
      </c>
      <c r="E2362" s="177">
        <v>50053</v>
      </c>
      <c r="F2362" s="1" t="s">
        <v>194</v>
      </c>
      <c r="G2362" s="1" t="s">
        <v>192</v>
      </c>
      <c r="H2362" s="17">
        <v>92742</v>
      </c>
      <c r="I2362" s="12">
        <v>11</v>
      </c>
      <c r="J2362" s="1" t="s">
        <v>10</v>
      </c>
      <c r="K2362" s="1" t="s">
        <v>8</v>
      </c>
      <c r="L2362" s="4">
        <v>3</v>
      </c>
      <c r="N2362" s="186">
        <v>0</v>
      </c>
      <c r="P2362" s="14">
        <v>4.8874000000000004</v>
      </c>
      <c r="R2362" s="14">
        <v>4.6985000000000001</v>
      </c>
      <c r="T2362" s="14">
        <v>2.1513</v>
      </c>
      <c r="V2362" s="17">
        <v>0</v>
      </c>
      <c r="X2362" s="17">
        <v>67104</v>
      </c>
      <c r="Z2362" s="17">
        <v>40502</v>
      </c>
      <c r="AB2362" s="17">
        <v>26602</v>
      </c>
      <c r="AD2362" s="17">
        <v>8999</v>
      </c>
      <c r="AF2362" s="17">
        <v>8287</v>
      </c>
      <c r="AH2362" s="17">
        <v>712</v>
      </c>
      <c r="AJ2362" s="17">
        <v>0</v>
      </c>
      <c r="AL2362" s="17">
        <v>0</v>
      </c>
      <c r="AN2362" s="17">
        <v>0</v>
      </c>
      <c r="AP2362" s="172">
        <v>0</v>
      </c>
      <c r="AR2362" s="17">
        <v>17828</v>
      </c>
      <c r="AT2362" s="17">
        <v>83764</v>
      </c>
      <c r="AV2362" s="185">
        <v>0</v>
      </c>
      <c r="AW2362" s="1" t="s">
        <v>5655</v>
      </c>
      <c r="AX2362" s="1" t="str">
        <f t="shared" si="36"/>
        <v>No</v>
      </c>
    </row>
    <row r="2363" spans="1:50" x14ac:dyDescent="0.2">
      <c r="A2363" s="1" t="s">
        <v>2729</v>
      </c>
      <c r="B2363" s="1" t="s">
        <v>1724</v>
      </c>
      <c r="C2363" s="1" t="s">
        <v>56</v>
      </c>
      <c r="D2363" s="174" t="s">
        <v>2730</v>
      </c>
      <c r="E2363" s="177" t="s">
        <v>2731</v>
      </c>
      <c r="F2363" s="1" t="s">
        <v>196</v>
      </c>
      <c r="G2363" s="1" t="s">
        <v>229</v>
      </c>
      <c r="H2363" s="17">
        <v>0</v>
      </c>
      <c r="I2363" s="12">
        <v>11</v>
      </c>
      <c r="J2363" s="1" t="s">
        <v>11</v>
      </c>
      <c r="K2363" s="1" t="s">
        <v>8</v>
      </c>
      <c r="L2363" s="4">
        <v>8</v>
      </c>
      <c r="N2363" s="186">
        <v>0</v>
      </c>
      <c r="P2363" s="14">
        <v>22.117000000000001</v>
      </c>
      <c r="R2363" s="14">
        <v>0</v>
      </c>
      <c r="T2363" s="14">
        <v>3.0465</v>
      </c>
      <c r="V2363" s="17">
        <v>0</v>
      </c>
      <c r="X2363" s="17">
        <v>0</v>
      </c>
      <c r="Z2363" s="17">
        <v>376453</v>
      </c>
      <c r="AB2363" s="17">
        <v>0</v>
      </c>
      <c r="AD2363" s="17">
        <v>0</v>
      </c>
      <c r="AF2363" s="17">
        <v>17021</v>
      </c>
      <c r="AH2363" s="17">
        <v>0</v>
      </c>
      <c r="AJ2363" s="17">
        <v>0</v>
      </c>
      <c r="AL2363" s="17">
        <v>0</v>
      </c>
      <c r="AN2363" s="17">
        <v>0</v>
      </c>
      <c r="AP2363" s="172">
        <v>0</v>
      </c>
      <c r="AR2363" s="17">
        <v>51855</v>
      </c>
      <c r="AT2363" s="17">
        <v>0</v>
      </c>
      <c r="AV2363" s="185">
        <v>0</v>
      </c>
      <c r="AW2363" s="1" t="s">
        <v>5655</v>
      </c>
      <c r="AX2363" s="1" t="str">
        <f t="shared" si="36"/>
        <v>No</v>
      </c>
    </row>
    <row r="2364" spans="1:50" x14ac:dyDescent="0.2">
      <c r="A2364" s="1" t="s">
        <v>4309</v>
      </c>
      <c r="B2364" s="1" t="s">
        <v>1557</v>
      </c>
      <c r="C2364" s="1" t="s">
        <v>59</v>
      </c>
      <c r="D2364" s="174" t="s">
        <v>4310</v>
      </c>
      <c r="E2364" s="177" t="s">
        <v>4311</v>
      </c>
      <c r="F2364" s="1" t="s">
        <v>242</v>
      </c>
      <c r="G2364" s="1" t="s">
        <v>229</v>
      </c>
      <c r="H2364" s="17">
        <v>0</v>
      </c>
      <c r="I2364" s="12">
        <v>11</v>
      </c>
      <c r="J2364" s="1" t="s">
        <v>10</v>
      </c>
      <c r="K2364" s="1" t="s">
        <v>8</v>
      </c>
      <c r="L2364" s="4">
        <v>11</v>
      </c>
      <c r="N2364" s="186">
        <v>0</v>
      </c>
      <c r="P2364" s="14">
        <v>14.881399999999999</v>
      </c>
      <c r="R2364" s="14">
        <v>0</v>
      </c>
      <c r="T2364" s="14">
        <v>1.7742</v>
      </c>
      <c r="V2364" s="17">
        <v>0</v>
      </c>
      <c r="X2364" s="17">
        <v>0</v>
      </c>
      <c r="Z2364" s="17">
        <v>280320</v>
      </c>
      <c r="AB2364" s="17">
        <v>0</v>
      </c>
      <c r="AD2364" s="17">
        <v>0</v>
      </c>
      <c r="AF2364" s="17">
        <v>18837</v>
      </c>
      <c r="AH2364" s="17">
        <v>0</v>
      </c>
      <c r="AJ2364" s="17">
        <v>0</v>
      </c>
      <c r="AL2364" s="17">
        <v>0</v>
      </c>
      <c r="AN2364" s="17">
        <v>0</v>
      </c>
      <c r="AP2364" s="172">
        <v>0</v>
      </c>
      <c r="AR2364" s="17">
        <v>33420</v>
      </c>
      <c r="AT2364" s="17">
        <v>0</v>
      </c>
      <c r="AV2364" s="185">
        <v>0</v>
      </c>
      <c r="AW2364" s="1" t="s">
        <v>5655</v>
      </c>
      <c r="AX2364" s="1" t="str">
        <f t="shared" si="36"/>
        <v>No</v>
      </c>
    </row>
    <row r="2365" spans="1:50" x14ac:dyDescent="0.2">
      <c r="A2365" s="1" t="s">
        <v>1578</v>
      </c>
      <c r="B2365" s="1" t="s">
        <v>1579</v>
      </c>
      <c r="C2365" s="1" t="s">
        <v>73</v>
      </c>
      <c r="D2365" s="174" t="s">
        <v>1580</v>
      </c>
      <c r="E2365" s="177" t="s">
        <v>1581</v>
      </c>
      <c r="F2365" s="1" t="s">
        <v>194</v>
      </c>
      <c r="G2365" s="1" t="s">
        <v>229</v>
      </c>
      <c r="H2365" s="17">
        <v>0</v>
      </c>
      <c r="I2365" s="12">
        <v>11</v>
      </c>
      <c r="J2365" s="1" t="s">
        <v>11</v>
      </c>
      <c r="K2365" s="1" t="s">
        <v>8</v>
      </c>
      <c r="L2365" s="4">
        <v>11</v>
      </c>
      <c r="N2365" s="186">
        <v>0</v>
      </c>
      <c r="P2365" s="14">
        <v>11.460100000000001</v>
      </c>
      <c r="R2365" s="14">
        <v>0</v>
      </c>
      <c r="T2365" s="14">
        <v>3.0579000000000001</v>
      </c>
      <c r="V2365" s="17">
        <v>0</v>
      </c>
      <c r="X2365" s="17">
        <v>0</v>
      </c>
      <c r="Z2365" s="17">
        <v>316264</v>
      </c>
      <c r="AB2365" s="17">
        <v>0</v>
      </c>
      <c r="AD2365" s="17">
        <v>0</v>
      </c>
      <c r="AF2365" s="17">
        <v>27597</v>
      </c>
      <c r="AH2365" s="17">
        <v>0</v>
      </c>
      <c r="AJ2365" s="17">
        <v>0</v>
      </c>
      <c r="AL2365" s="17">
        <v>0</v>
      </c>
      <c r="AN2365" s="17">
        <v>0</v>
      </c>
      <c r="AP2365" s="172">
        <v>0</v>
      </c>
      <c r="AR2365" s="17">
        <v>84388</v>
      </c>
      <c r="AT2365" s="17">
        <v>0</v>
      </c>
      <c r="AV2365" s="185">
        <v>0</v>
      </c>
      <c r="AW2365" s="1" t="s">
        <v>5655</v>
      </c>
      <c r="AX2365" s="1" t="str">
        <f t="shared" si="36"/>
        <v>No</v>
      </c>
    </row>
    <row r="2366" spans="1:50" x14ac:dyDescent="0.2">
      <c r="A2366" s="1" t="s">
        <v>624</v>
      </c>
      <c r="B2366" s="1" t="s">
        <v>405</v>
      </c>
      <c r="C2366" s="1" t="s">
        <v>32</v>
      </c>
      <c r="D2366" s="174">
        <v>1063</v>
      </c>
      <c r="E2366" s="177">
        <v>10063</v>
      </c>
      <c r="F2366" s="1" t="s">
        <v>196</v>
      </c>
      <c r="G2366" s="1" t="s">
        <v>5273</v>
      </c>
      <c r="H2366" s="17">
        <v>924859</v>
      </c>
      <c r="I2366" s="12">
        <v>11</v>
      </c>
      <c r="J2366" s="1" t="s">
        <v>10</v>
      </c>
      <c r="K2366" s="1" t="s">
        <v>8</v>
      </c>
      <c r="L2366" s="4">
        <v>4</v>
      </c>
      <c r="N2366" s="186">
        <v>0</v>
      </c>
      <c r="P2366" s="14">
        <v>12.0197</v>
      </c>
      <c r="R2366" s="14">
        <v>0</v>
      </c>
      <c r="T2366" s="14">
        <v>1.7052</v>
      </c>
      <c r="V2366" s="17">
        <v>0</v>
      </c>
      <c r="X2366" s="17">
        <v>0</v>
      </c>
      <c r="Z2366" s="17">
        <v>123214</v>
      </c>
      <c r="AB2366" s="17">
        <v>0</v>
      </c>
      <c r="AD2366" s="17">
        <v>0</v>
      </c>
      <c r="AF2366" s="17">
        <v>10251</v>
      </c>
      <c r="AH2366" s="17">
        <v>0</v>
      </c>
      <c r="AJ2366" s="17">
        <v>0</v>
      </c>
      <c r="AL2366" s="17">
        <v>0</v>
      </c>
      <c r="AN2366" s="17">
        <v>0</v>
      </c>
      <c r="AP2366" s="172">
        <v>0</v>
      </c>
      <c r="AR2366" s="17">
        <v>17480</v>
      </c>
      <c r="AT2366" s="17">
        <v>0</v>
      </c>
      <c r="AV2366" s="185">
        <v>0</v>
      </c>
      <c r="AW2366" s="1" t="s">
        <v>5655</v>
      </c>
      <c r="AX2366" s="1" t="str">
        <f t="shared" si="36"/>
        <v>No</v>
      </c>
    </row>
    <row r="2367" spans="1:50" x14ac:dyDescent="0.2">
      <c r="A2367" s="1" t="s">
        <v>2915</v>
      </c>
      <c r="B2367" s="1" t="s">
        <v>2916</v>
      </c>
      <c r="C2367" s="1" t="s">
        <v>55</v>
      </c>
      <c r="D2367" s="174" t="s">
        <v>2917</v>
      </c>
      <c r="E2367" s="177" t="s">
        <v>2918</v>
      </c>
      <c r="F2367" s="1" t="s">
        <v>196</v>
      </c>
      <c r="G2367" s="1" t="s">
        <v>229</v>
      </c>
      <c r="H2367" s="17">
        <v>0</v>
      </c>
      <c r="I2367" s="12">
        <v>11</v>
      </c>
      <c r="J2367" s="1" t="s">
        <v>10</v>
      </c>
      <c r="K2367" s="1" t="s">
        <v>8</v>
      </c>
      <c r="L2367" s="4">
        <v>10</v>
      </c>
      <c r="N2367" s="186">
        <v>0</v>
      </c>
      <c r="P2367" s="14">
        <v>13.436199999999999</v>
      </c>
      <c r="R2367" s="14">
        <v>0</v>
      </c>
      <c r="T2367" s="14">
        <v>4.1075999999999997</v>
      </c>
      <c r="V2367" s="17">
        <v>0</v>
      </c>
      <c r="X2367" s="17">
        <v>0</v>
      </c>
      <c r="Z2367" s="17">
        <v>341790</v>
      </c>
      <c r="AB2367" s="17">
        <v>0</v>
      </c>
      <c r="AD2367" s="17">
        <v>0</v>
      </c>
      <c r="AF2367" s="17">
        <v>25438</v>
      </c>
      <c r="AH2367" s="17">
        <v>0</v>
      </c>
      <c r="AJ2367" s="17">
        <v>0</v>
      </c>
      <c r="AL2367" s="17">
        <v>0</v>
      </c>
      <c r="AN2367" s="17">
        <v>0</v>
      </c>
      <c r="AP2367" s="172">
        <v>0</v>
      </c>
      <c r="AR2367" s="17">
        <v>104488</v>
      </c>
      <c r="AT2367" s="17">
        <v>0</v>
      </c>
      <c r="AV2367" s="185">
        <v>0</v>
      </c>
      <c r="AW2367" s="1" t="s">
        <v>5655</v>
      </c>
      <c r="AX2367" s="1" t="str">
        <f t="shared" si="36"/>
        <v>No</v>
      </c>
    </row>
    <row r="2368" spans="1:50" x14ac:dyDescent="0.2">
      <c r="A2368" s="1" t="s">
        <v>2830</v>
      </c>
      <c r="B2368" s="1" t="s">
        <v>1408</v>
      </c>
      <c r="C2368" s="1" t="s">
        <v>46</v>
      </c>
      <c r="D2368" s="174" t="s">
        <v>2831</v>
      </c>
      <c r="E2368" s="177" t="s">
        <v>2832</v>
      </c>
      <c r="F2368" s="1" t="s">
        <v>1252</v>
      </c>
      <c r="G2368" s="1" t="s">
        <v>229</v>
      </c>
      <c r="H2368" s="17">
        <v>0</v>
      </c>
      <c r="I2368" s="12">
        <v>11</v>
      </c>
      <c r="J2368" s="1" t="s">
        <v>10</v>
      </c>
      <c r="K2368" s="1" t="s">
        <v>8</v>
      </c>
      <c r="L2368" s="4">
        <v>11</v>
      </c>
      <c r="N2368" s="186">
        <v>0</v>
      </c>
      <c r="P2368" s="14">
        <v>19.571100000000001</v>
      </c>
      <c r="R2368" s="14">
        <v>0</v>
      </c>
      <c r="T2368" s="14">
        <v>1.8154999999999999</v>
      </c>
      <c r="V2368" s="17">
        <v>0</v>
      </c>
      <c r="X2368" s="17">
        <v>0</v>
      </c>
      <c r="Z2368" s="17">
        <v>526522</v>
      </c>
      <c r="AB2368" s="17">
        <v>0</v>
      </c>
      <c r="AD2368" s="17">
        <v>0</v>
      </c>
      <c r="AF2368" s="17">
        <v>26903</v>
      </c>
      <c r="AH2368" s="17">
        <v>0</v>
      </c>
      <c r="AJ2368" s="17">
        <v>0</v>
      </c>
      <c r="AL2368" s="17">
        <v>0</v>
      </c>
      <c r="AN2368" s="17">
        <v>0</v>
      </c>
      <c r="AP2368" s="172">
        <v>0</v>
      </c>
      <c r="AR2368" s="17">
        <v>48843</v>
      </c>
      <c r="AT2368" s="17">
        <v>0</v>
      </c>
      <c r="AV2368" s="185">
        <v>0</v>
      </c>
      <c r="AW2368" s="1" t="s">
        <v>5655</v>
      </c>
      <c r="AX2368" s="1" t="str">
        <f t="shared" si="36"/>
        <v>No</v>
      </c>
    </row>
    <row r="2369" spans="1:50" x14ac:dyDescent="0.2">
      <c r="A2369" s="1" t="s">
        <v>5720</v>
      </c>
      <c r="B2369" s="1" t="s">
        <v>5721</v>
      </c>
      <c r="C2369" s="1" t="s">
        <v>37</v>
      </c>
      <c r="E2369" s="177">
        <v>40256</v>
      </c>
      <c r="F2369" s="1" t="s">
        <v>194</v>
      </c>
      <c r="G2369" s="1" t="s">
        <v>5273</v>
      </c>
      <c r="H2369" s="17">
        <v>5502379</v>
      </c>
      <c r="I2369" s="12">
        <v>11</v>
      </c>
      <c r="J2369" s="1" t="s">
        <v>10</v>
      </c>
      <c r="K2369" s="1" t="s">
        <v>8</v>
      </c>
      <c r="L2369" s="4">
        <v>8</v>
      </c>
      <c r="N2369" s="186">
        <v>0</v>
      </c>
      <c r="P2369" s="14">
        <v>11.202</v>
      </c>
      <c r="R2369" s="14">
        <v>0</v>
      </c>
      <c r="T2369" s="14">
        <v>4.5365000000000002</v>
      </c>
      <c r="V2369" s="17">
        <v>0</v>
      </c>
      <c r="X2369" s="17">
        <v>0</v>
      </c>
      <c r="Z2369" s="17">
        <v>41425</v>
      </c>
      <c r="AB2369" s="17">
        <v>0</v>
      </c>
      <c r="AD2369" s="17">
        <v>0</v>
      </c>
      <c r="AF2369" s="17">
        <v>3698</v>
      </c>
      <c r="AH2369" s="17">
        <v>0</v>
      </c>
      <c r="AJ2369" s="17">
        <v>0</v>
      </c>
      <c r="AL2369" s="17">
        <v>0</v>
      </c>
      <c r="AN2369" s="17">
        <v>0</v>
      </c>
      <c r="AP2369" s="172">
        <v>0</v>
      </c>
      <c r="AR2369" s="17">
        <v>16776</v>
      </c>
      <c r="AT2369" s="17">
        <v>0</v>
      </c>
      <c r="AV2369" s="185">
        <v>0</v>
      </c>
      <c r="AW2369" s="1" t="s">
        <v>5655</v>
      </c>
      <c r="AX2369" s="1" t="str">
        <f t="shared" si="36"/>
        <v>No</v>
      </c>
    </row>
    <row r="2370" spans="1:50" x14ac:dyDescent="0.2">
      <c r="A2370" s="1" t="s">
        <v>1001</v>
      </c>
      <c r="B2370" s="1" t="s">
        <v>1002</v>
      </c>
      <c r="C2370" s="1" t="s">
        <v>94</v>
      </c>
      <c r="D2370" s="174" t="s">
        <v>1003</v>
      </c>
      <c r="E2370" s="177">
        <v>9</v>
      </c>
      <c r="F2370" s="1" t="s">
        <v>138</v>
      </c>
      <c r="G2370" s="1" t="s">
        <v>5273</v>
      </c>
      <c r="H2370" s="17">
        <v>0</v>
      </c>
      <c r="I2370" s="12">
        <v>11</v>
      </c>
      <c r="J2370" s="1" t="s">
        <v>11</v>
      </c>
      <c r="K2370" s="1" t="s">
        <v>8</v>
      </c>
      <c r="L2370" s="4">
        <v>6</v>
      </c>
      <c r="N2370" s="186">
        <v>0</v>
      </c>
      <c r="P2370" s="14">
        <v>29.653700000000001</v>
      </c>
      <c r="R2370" s="14">
        <v>0</v>
      </c>
      <c r="T2370" s="14">
        <v>1.9671000000000001</v>
      </c>
      <c r="V2370" s="17">
        <v>0</v>
      </c>
      <c r="X2370" s="17">
        <v>0</v>
      </c>
      <c r="Z2370" s="17">
        <v>128875</v>
      </c>
      <c r="AB2370" s="17">
        <v>0</v>
      </c>
      <c r="AD2370" s="17">
        <v>0</v>
      </c>
      <c r="AF2370" s="17">
        <v>4346</v>
      </c>
      <c r="AH2370" s="17">
        <v>0</v>
      </c>
      <c r="AJ2370" s="17">
        <v>0</v>
      </c>
      <c r="AL2370" s="17">
        <v>0</v>
      </c>
      <c r="AN2370" s="17">
        <v>0</v>
      </c>
      <c r="AP2370" s="172">
        <v>0</v>
      </c>
      <c r="AR2370" s="17">
        <v>8549</v>
      </c>
      <c r="AT2370" s="17">
        <v>0</v>
      </c>
      <c r="AV2370" s="185">
        <v>0</v>
      </c>
      <c r="AW2370" s="1" t="s">
        <v>5655</v>
      </c>
      <c r="AX2370" s="1" t="str">
        <f t="shared" ref="AX2370:AX2433" si="37">IF(AW2370&amp;AU2370&amp;AS2370&amp;AQ2370&amp;AO2370&amp;AM2370&amp;AK2370&amp;AI2370&amp;AG2370&amp;AE2370&amp;AC2370&amp;AA2370&amp;Y2370&amp;W2370&amp;U2370&amp;S2370&amp;Q2370&amp;O2370&amp;M2370&lt;&gt;"","Yes","No")</f>
        <v>No</v>
      </c>
    </row>
    <row r="2371" spans="1:50" x14ac:dyDescent="0.2">
      <c r="A2371" s="1" t="s">
        <v>6300</v>
      </c>
      <c r="B2371" s="1" t="s">
        <v>6301</v>
      </c>
      <c r="C2371" s="1" t="s">
        <v>60</v>
      </c>
      <c r="E2371" s="177" t="s">
        <v>6302</v>
      </c>
      <c r="F2371" s="1" t="s">
        <v>242</v>
      </c>
      <c r="G2371" s="1" t="s">
        <v>229</v>
      </c>
      <c r="H2371" s="17">
        <v>0</v>
      </c>
      <c r="I2371" s="12">
        <v>11</v>
      </c>
      <c r="J2371" s="1" t="s">
        <v>10</v>
      </c>
      <c r="K2371" s="1" t="s">
        <v>8</v>
      </c>
      <c r="L2371" s="4">
        <v>11</v>
      </c>
      <c r="N2371" s="186">
        <v>0</v>
      </c>
      <c r="P2371" s="14">
        <v>29.6815</v>
      </c>
      <c r="R2371" s="14">
        <v>0</v>
      </c>
      <c r="T2371" s="14">
        <v>3.81</v>
      </c>
      <c r="V2371" s="17">
        <v>0</v>
      </c>
      <c r="X2371" s="17">
        <v>0</v>
      </c>
      <c r="Z2371" s="17">
        <v>353744</v>
      </c>
      <c r="AB2371" s="17">
        <v>0</v>
      </c>
      <c r="AD2371" s="17">
        <v>0</v>
      </c>
      <c r="AF2371" s="17">
        <v>11918</v>
      </c>
      <c r="AH2371" s="17">
        <v>0</v>
      </c>
      <c r="AJ2371" s="17">
        <v>0</v>
      </c>
      <c r="AL2371" s="17">
        <v>0</v>
      </c>
      <c r="AN2371" s="17">
        <v>0</v>
      </c>
      <c r="AP2371" s="172">
        <v>0</v>
      </c>
      <c r="AR2371" s="17">
        <v>45407</v>
      </c>
      <c r="AT2371" s="17">
        <v>0</v>
      </c>
      <c r="AV2371" s="185">
        <v>0</v>
      </c>
      <c r="AW2371" s="1" t="s">
        <v>5655</v>
      </c>
      <c r="AX2371" s="1" t="str">
        <f t="shared" si="37"/>
        <v>No</v>
      </c>
    </row>
    <row r="2372" spans="1:50" x14ac:dyDescent="0.2">
      <c r="A2372" s="1" t="s">
        <v>6309</v>
      </c>
      <c r="B2372" s="1" t="s">
        <v>4818</v>
      </c>
      <c r="C2372" s="1" t="s">
        <v>20</v>
      </c>
      <c r="D2372" s="174" t="s">
        <v>4819</v>
      </c>
      <c r="E2372" s="177" t="s">
        <v>4820</v>
      </c>
      <c r="F2372" s="1" t="s">
        <v>194</v>
      </c>
      <c r="G2372" s="1" t="s">
        <v>229</v>
      </c>
      <c r="H2372" s="17">
        <v>0</v>
      </c>
      <c r="I2372" s="12">
        <v>11</v>
      </c>
      <c r="J2372" s="1" t="s">
        <v>11</v>
      </c>
      <c r="K2372" s="1" t="s">
        <v>12</v>
      </c>
      <c r="L2372" s="4">
        <v>11</v>
      </c>
      <c r="N2372" s="186">
        <v>0</v>
      </c>
      <c r="P2372" s="14">
        <v>26.747900000000001</v>
      </c>
      <c r="R2372" s="14">
        <v>0</v>
      </c>
      <c r="T2372" s="14">
        <v>3.2621000000000002</v>
      </c>
      <c r="V2372" s="17">
        <v>0</v>
      </c>
      <c r="X2372" s="17">
        <v>0</v>
      </c>
      <c r="Z2372" s="17">
        <v>321322</v>
      </c>
      <c r="AB2372" s="17">
        <v>0</v>
      </c>
      <c r="AD2372" s="17">
        <v>0</v>
      </c>
      <c r="AF2372" s="17">
        <v>12013</v>
      </c>
      <c r="AH2372" s="17">
        <v>0</v>
      </c>
      <c r="AJ2372" s="17">
        <v>0</v>
      </c>
      <c r="AL2372" s="17">
        <v>0</v>
      </c>
      <c r="AN2372" s="17">
        <v>0</v>
      </c>
      <c r="AP2372" s="172">
        <v>0</v>
      </c>
      <c r="AR2372" s="17">
        <v>39188</v>
      </c>
      <c r="AT2372" s="17">
        <v>0</v>
      </c>
      <c r="AV2372" s="185">
        <v>0</v>
      </c>
      <c r="AW2372" s="1" t="s">
        <v>5655</v>
      </c>
      <c r="AX2372" s="1" t="str">
        <f t="shared" si="37"/>
        <v>No</v>
      </c>
    </row>
    <row r="2373" spans="1:50" x14ac:dyDescent="0.2">
      <c r="A2373" s="1" t="s">
        <v>6296</v>
      </c>
      <c r="B2373" s="1" t="s">
        <v>407</v>
      </c>
      <c r="C2373" s="1" t="s">
        <v>56</v>
      </c>
      <c r="D2373" s="174">
        <v>5026</v>
      </c>
      <c r="E2373" s="177">
        <v>50026</v>
      </c>
      <c r="F2373" s="1" t="s">
        <v>194</v>
      </c>
      <c r="G2373" s="1" t="s">
        <v>192</v>
      </c>
      <c r="H2373" s="17">
        <v>176676</v>
      </c>
      <c r="I2373" s="12">
        <v>11</v>
      </c>
      <c r="J2373" s="1" t="s">
        <v>10</v>
      </c>
      <c r="K2373" s="1" t="s">
        <v>12</v>
      </c>
      <c r="L2373" s="4">
        <v>3</v>
      </c>
      <c r="N2373" s="186">
        <v>0</v>
      </c>
      <c r="P2373" s="14">
        <v>11.372999999999999</v>
      </c>
      <c r="R2373" s="14">
        <v>4.1369999999999996</v>
      </c>
      <c r="T2373" s="14">
        <v>1.6097999999999999</v>
      </c>
      <c r="V2373" s="17">
        <v>0</v>
      </c>
      <c r="X2373" s="17">
        <v>80752</v>
      </c>
      <c r="Z2373" s="17">
        <v>73856</v>
      </c>
      <c r="AB2373" s="17">
        <v>6896</v>
      </c>
      <c r="AD2373" s="17">
        <v>6866</v>
      </c>
      <c r="AF2373" s="17">
        <v>6494</v>
      </c>
      <c r="AH2373" s="17">
        <v>372</v>
      </c>
      <c r="AJ2373" s="17">
        <v>0</v>
      </c>
      <c r="AL2373" s="17">
        <v>0</v>
      </c>
      <c r="AN2373" s="17">
        <v>0</v>
      </c>
      <c r="AP2373" s="172">
        <v>0</v>
      </c>
      <c r="AR2373" s="17">
        <v>10454</v>
      </c>
      <c r="AT2373" s="17">
        <v>43248</v>
      </c>
      <c r="AV2373" s="185">
        <v>0</v>
      </c>
      <c r="AW2373" s="1" t="s">
        <v>5655</v>
      </c>
      <c r="AX2373" s="1" t="str">
        <f t="shared" si="37"/>
        <v>No</v>
      </c>
    </row>
    <row r="2374" spans="1:50" x14ac:dyDescent="0.2">
      <c r="A2374" s="1" t="s">
        <v>1978</v>
      </c>
      <c r="B2374" s="1" t="s">
        <v>780</v>
      </c>
      <c r="C2374" s="1" t="s">
        <v>60</v>
      </c>
      <c r="D2374" s="174" t="s">
        <v>1979</v>
      </c>
      <c r="E2374" s="177" t="s">
        <v>1980</v>
      </c>
      <c r="F2374" s="1" t="s">
        <v>242</v>
      </c>
      <c r="G2374" s="1" t="s">
        <v>229</v>
      </c>
      <c r="H2374" s="17">
        <v>0</v>
      </c>
      <c r="I2374" s="12">
        <v>11</v>
      </c>
      <c r="J2374" s="1" t="s">
        <v>10</v>
      </c>
      <c r="K2374" s="1" t="s">
        <v>8</v>
      </c>
      <c r="L2374" s="4">
        <v>11</v>
      </c>
      <c r="N2374" s="186">
        <v>0</v>
      </c>
      <c r="P2374" s="14">
        <v>16.698699999999999</v>
      </c>
      <c r="R2374" s="14">
        <v>0</v>
      </c>
      <c r="T2374" s="14">
        <v>6.4161999999999999</v>
      </c>
      <c r="V2374" s="17">
        <v>0</v>
      </c>
      <c r="X2374" s="17">
        <v>0</v>
      </c>
      <c r="Z2374" s="17">
        <v>169726</v>
      </c>
      <c r="AB2374" s="17">
        <v>0</v>
      </c>
      <c r="AD2374" s="17">
        <v>0</v>
      </c>
      <c r="AF2374" s="17">
        <v>10164</v>
      </c>
      <c r="AH2374" s="17">
        <v>0</v>
      </c>
      <c r="AJ2374" s="17">
        <v>0</v>
      </c>
      <c r="AL2374" s="17">
        <v>0</v>
      </c>
      <c r="AN2374" s="17">
        <v>0</v>
      </c>
      <c r="AP2374" s="172">
        <v>0</v>
      </c>
      <c r="AR2374" s="17">
        <v>65214</v>
      </c>
      <c r="AT2374" s="17">
        <v>0</v>
      </c>
      <c r="AV2374" s="185">
        <v>0</v>
      </c>
      <c r="AW2374" s="1" t="s">
        <v>5655</v>
      </c>
      <c r="AX2374" s="1" t="str">
        <f t="shared" si="37"/>
        <v>No</v>
      </c>
    </row>
    <row r="2375" spans="1:50" x14ac:dyDescent="0.2">
      <c r="A2375" s="1" t="s">
        <v>6312</v>
      </c>
      <c r="B2375" s="1" t="s">
        <v>907</v>
      </c>
      <c r="C2375" s="1" t="s">
        <v>81</v>
      </c>
      <c r="D2375" s="174">
        <v>3093</v>
      </c>
      <c r="E2375" s="177">
        <v>30093</v>
      </c>
      <c r="F2375" s="1" t="s">
        <v>194</v>
      </c>
      <c r="G2375" s="1" t="s">
        <v>5273</v>
      </c>
      <c r="H2375" s="17">
        <v>56827</v>
      </c>
      <c r="I2375" s="12">
        <v>11</v>
      </c>
      <c r="J2375" s="1" t="s">
        <v>10</v>
      </c>
      <c r="K2375" s="1" t="s">
        <v>12</v>
      </c>
      <c r="L2375" s="4">
        <v>3</v>
      </c>
      <c r="N2375" s="186">
        <v>0</v>
      </c>
      <c r="P2375" s="14">
        <v>8.6069999999999993</v>
      </c>
      <c r="R2375" s="14">
        <v>0</v>
      </c>
      <c r="T2375" s="14">
        <v>1.1971000000000001</v>
      </c>
      <c r="V2375" s="17">
        <v>0</v>
      </c>
      <c r="X2375" s="17">
        <v>0</v>
      </c>
      <c r="Z2375" s="17">
        <v>43672</v>
      </c>
      <c r="AB2375" s="17">
        <v>0</v>
      </c>
      <c r="AD2375" s="17">
        <v>0</v>
      </c>
      <c r="AF2375" s="17">
        <v>5074</v>
      </c>
      <c r="AH2375" s="17">
        <v>0</v>
      </c>
      <c r="AJ2375" s="17">
        <v>0</v>
      </c>
      <c r="AL2375" s="17">
        <v>0</v>
      </c>
      <c r="AN2375" s="17">
        <v>0</v>
      </c>
      <c r="AP2375" s="172">
        <v>0</v>
      </c>
      <c r="AR2375" s="17">
        <v>6074</v>
      </c>
      <c r="AT2375" s="17">
        <v>0</v>
      </c>
      <c r="AV2375" s="185">
        <v>0</v>
      </c>
      <c r="AW2375" s="1" t="s">
        <v>5655</v>
      </c>
      <c r="AX2375" s="1" t="str">
        <f t="shared" si="37"/>
        <v>No</v>
      </c>
    </row>
    <row r="2376" spans="1:50" x14ac:dyDescent="0.2">
      <c r="A2376" s="1" t="s">
        <v>3616</v>
      </c>
      <c r="B2376" s="1" t="s">
        <v>3617</v>
      </c>
      <c r="C2376" s="1" t="s">
        <v>51</v>
      </c>
      <c r="D2376" s="174" t="s">
        <v>3618</v>
      </c>
      <c r="E2376" s="177" t="s">
        <v>3619</v>
      </c>
      <c r="F2376" s="1" t="s">
        <v>1252</v>
      </c>
      <c r="G2376" s="1" t="s">
        <v>229</v>
      </c>
      <c r="H2376" s="17">
        <v>0</v>
      </c>
      <c r="I2376" s="12">
        <v>11</v>
      </c>
      <c r="J2376" s="1" t="s">
        <v>10</v>
      </c>
      <c r="K2376" s="1" t="s">
        <v>8</v>
      </c>
      <c r="L2376" s="4">
        <v>11</v>
      </c>
      <c r="N2376" s="186">
        <v>0</v>
      </c>
      <c r="P2376" s="14">
        <v>11.5366</v>
      </c>
      <c r="R2376" s="14">
        <v>0</v>
      </c>
      <c r="T2376" s="14">
        <v>2.8877999999999999</v>
      </c>
      <c r="V2376" s="17">
        <v>0</v>
      </c>
      <c r="X2376" s="17">
        <v>0</v>
      </c>
      <c r="Z2376" s="17">
        <v>133305</v>
      </c>
      <c r="AB2376" s="17">
        <v>0</v>
      </c>
      <c r="AD2376" s="17">
        <v>0</v>
      </c>
      <c r="AF2376" s="17">
        <v>11555</v>
      </c>
      <c r="AH2376" s="17">
        <v>0</v>
      </c>
      <c r="AJ2376" s="17">
        <v>0</v>
      </c>
      <c r="AL2376" s="17">
        <v>0</v>
      </c>
      <c r="AN2376" s="17">
        <v>0</v>
      </c>
      <c r="AP2376" s="172">
        <v>0</v>
      </c>
      <c r="AR2376" s="17">
        <v>33368</v>
      </c>
      <c r="AT2376" s="17">
        <v>0</v>
      </c>
      <c r="AV2376" s="185">
        <v>0</v>
      </c>
      <c r="AW2376" s="1" t="s">
        <v>5655</v>
      </c>
      <c r="AX2376" s="1" t="str">
        <f t="shared" si="37"/>
        <v>No</v>
      </c>
    </row>
    <row r="2377" spans="1:50" x14ac:dyDescent="0.2">
      <c r="A2377" s="1" t="s">
        <v>4472</v>
      </c>
      <c r="B2377" s="1" t="s">
        <v>2278</v>
      </c>
      <c r="C2377" s="1" t="s">
        <v>61</v>
      </c>
      <c r="D2377" s="174" t="s">
        <v>4473</v>
      </c>
      <c r="E2377" s="177" t="s">
        <v>4474</v>
      </c>
      <c r="F2377" s="1" t="s">
        <v>194</v>
      </c>
      <c r="G2377" s="1" t="s">
        <v>229</v>
      </c>
      <c r="H2377" s="17">
        <v>0</v>
      </c>
      <c r="I2377" s="12">
        <v>11</v>
      </c>
      <c r="J2377" s="1" t="s">
        <v>10</v>
      </c>
      <c r="K2377" s="1" t="s">
        <v>8</v>
      </c>
      <c r="L2377" s="4">
        <v>11</v>
      </c>
      <c r="N2377" s="186">
        <v>0</v>
      </c>
      <c r="P2377" s="14">
        <v>8.7296999999999993</v>
      </c>
      <c r="R2377" s="14">
        <v>0</v>
      </c>
      <c r="T2377" s="14">
        <v>3.8675000000000002</v>
      </c>
      <c r="V2377" s="17">
        <v>0</v>
      </c>
      <c r="X2377" s="17">
        <v>0</v>
      </c>
      <c r="Z2377" s="17">
        <v>124285</v>
      </c>
      <c r="AB2377" s="17">
        <v>0</v>
      </c>
      <c r="AD2377" s="17">
        <v>0</v>
      </c>
      <c r="AF2377" s="17">
        <v>14237</v>
      </c>
      <c r="AH2377" s="17">
        <v>0</v>
      </c>
      <c r="AJ2377" s="17">
        <v>0</v>
      </c>
      <c r="AL2377" s="17">
        <v>0</v>
      </c>
      <c r="AN2377" s="17">
        <v>0</v>
      </c>
      <c r="AP2377" s="172">
        <v>0</v>
      </c>
      <c r="AR2377" s="17">
        <v>55062</v>
      </c>
      <c r="AT2377" s="17">
        <v>0</v>
      </c>
      <c r="AV2377" s="185">
        <v>0</v>
      </c>
      <c r="AW2377" s="1" t="s">
        <v>5655</v>
      </c>
      <c r="AX2377" s="1" t="str">
        <f t="shared" si="37"/>
        <v>No</v>
      </c>
    </row>
    <row r="2378" spans="1:50" x14ac:dyDescent="0.2">
      <c r="A2378" s="1" t="s">
        <v>6303</v>
      </c>
      <c r="B2378" s="1" t="s">
        <v>6304</v>
      </c>
      <c r="C2378" s="1" t="s">
        <v>32</v>
      </c>
      <c r="D2378" s="174" t="s">
        <v>1438</v>
      </c>
      <c r="E2378" s="177">
        <v>10140</v>
      </c>
      <c r="F2378" s="1" t="s">
        <v>196</v>
      </c>
      <c r="G2378" s="1" t="s">
        <v>5273</v>
      </c>
      <c r="H2378" s="17">
        <v>562839</v>
      </c>
      <c r="I2378" s="12">
        <v>11</v>
      </c>
      <c r="J2378" s="1" t="s">
        <v>10</v>
      </c>
      <c r="K2378" s="1" t="s">
        <v>8</v>
      </c>
      <c r="L2378" s="4">
        <v>5</v>
      </c>
      <c r="N2378" s="186">
        <v>0</v>
      </c>
      <c r="P2378" s="14">
        <v>18.604700000000001</v>
      </c>
      <c r="R2378" s="14">
        <v>0</v>
      </c>
      <c r="T2378" s="14">
        <v>1.2722</v>
      </c>
      <c r="V2378" s="17">
        <v>0</v>
      </c>
      <c r="X2378" s="17">
        <v>0</v>
      </c>
      <c r="Z2378" s="17">
        <v>152428</v>
      </c>
      <c r="AB2378" s="17">
        <v>0</v>
      </c>
      <c r="AD2378" s="17">
        <v>0</v>
      </c>
      <c r="AF2378" s="17">
        <v>8193</v>
      </c>
      <c r="AH2378" s="17">
        <v>0</v>
      </c>
      <c r="AJ2378" s="17">
        <v>0</v>
      </c>
      <c r="AL2378" s="17">
        <v>0</v>
      </c>
      <c r="AN2378" s="17">
        <v>0</v>
      </c>
      <c r="AP2378" s="172">
        <v>0</v>
      </c>
      <c r="AR2378" s="17">
        <v>10423</v>
      </c>
      <c r="AT2378" s="17">
        <v>0</v>
      </c>
      <c r="AV2378" s="185">
        <v>0</v>
      </c>
      <c r="AW2378" s="1" t="s">
        <v>5655</v>
      </c>
      <c r="AX2378" s="1" t="str">
        <f t="shared" si="37"/>
        <v>No</v>
      </c>
    </row>
    <row r="2379" spans="1:50" x14ac:dyDescent="0.2">
      <c r="A2379" s="1" t="s">
        <v>6291</v>
      </c>
      <c r="B2379" s="1" t="s">
        <v>1277</v>
      </c>
      <c r="C2379" s="1" t="s">
        <v>81</v>
      </c>
      <c r="D2379" s="174" t="s">
        <v>1665</v>
      </c>
      <c r="E2379" s="177" t="s">
        <v>1666</v>
      </c>
      <c r="F2379" s="1" t="s">
        <v>196</v>
      </c>
      <c r="G2379" s="1" t="s">
        <v>229</v>
      </c>
      <c r="H2379" s="17">
        <v>0</v>
      </c>
      <c r="I2379" s="12">
        <v>11</v>
      </c>
      <c r="J2379" s="1" t="s">
        <v>10</v>
      </c>
      <c r="K2379" s="1" t="s">
        <v>8</v>
      </c>
      <c r="L2379" s="4">
        <v>8</v>
      </c>
      <c r="N2379" s="186">
        <v>0</v>
      </c>
      <c r="P2379" s="14">
        <v>19.182600000000001</v>
      </c>
      <c r="R2379" s="14">
        <v>0</v>
      </c>
      <c r="T2379" s="14">
        <v>4.1283000000000003</v>
      </c>
      <c r="V2379" s="17">
        <v>0</v>
      </c>
      <c r="X2379" s="17">
        <v>0</v>
      </c>
      <c r="Z2379" s="17">
        <v>169114</v>
      </c>
      <c r="AB2379" s="17">
        <v>0</v>
      </c>
      <c r="AD2379" s="17">
        <v>0</v>
      </c>
      <c r="AF2379" s="17">
        <v>8816</v>
      </c>
      <c r="AH2379" s="17">
        <v>0</v>
      </c>
      <c r="AJ2379" s="17">
        <v>0</v>
      </c>
      <c r="AL2379" s="17">
        <v>0</v>
      </c>
      <c r="AN2379" s="17">
        <v>0</v>
      </c>
      <c r="AP2379" s="172">
        <v>0</v>
      </c>
      <c r="AR2379" s="17">
        <v>36395</v>
      </c>
      <c r="AT2379" s="17">
        <v>0</v>
      </c>
      <c r="AV2379" s="185">
        <v>0</v>
      </c>
      <c r="AW2379" s="1" t="s">
        <v>5655</v>
      </c>
      <c r="AX2379" s="1" t="str">
        <f t="shared" si="37"/>
        <v>No</v>
      </c>
    </row>
    <row r="2380" spans="1:50" x14ac:dyDescent="0.2">
      <c r="A2380" s="1" t="s">
        <v>2779</v>
      </c>
      <c r="B2380" s="1" t="s">
        <v>2780</v>
      </c>
      <c r="C2380" s="1" t="s">
        <v>55</v>
      </c>
      <c r="D2380" s="174" t="s">
        <v>2781</v>
      </c>
      <c r="E2380" s="177" t="s">
        <v>2782</v>
      </c>
      <c r="F2380" s="1" t="s">
        <v>194</v>
      </c>
      <c r="G2380" s="1" t="s">
        <v>229</v>
      </c>
      <c r="H2380" s="17">
        <v>0</v>
      </c>
      <c r="I2380" s="12">
        <v>11</v>
      </c>
      <c r="J2380" s="1" t="s">
        <v>10</v>
      </c>
      <c r="K2380" s="1" t="s">
        <v>8</v>
      </c>
      <c r="L2380" s="4">
        <v>11</v>
      </c>
      <c r="N2380" s="186">
        <v>0</v>
      </c>
      <c r="P2380" s="14">
        <v>19.889399999999998</v>
      </c>
      <c r="R2380" s="14">
        <v>0</v>
      </c>
      <c r="T2380" s="14">
        <v>2.4773999999999998</v>
      </c>
      <c r="V2380" s="17">
        <v>0</v>
      </c>
      <c r="X2380" s="17">
        <v>0</v>
      </c>
      <c r="Z2380" s="17">
        <v>285910</v>
      </c>
      <c r="AB2380" s="17">
        <v>0</v>
      </c>
      <c r="AD2380" s="17">
        <v>0</v>
      </c>
      <c r="AF2380" s="17">
        <v>14375</v>
      </c>
      <c r="AH2380" s="17">
        <v>0</v>
      </c>
      <c r="AJ2380" s="17">
        <v>0</v>
      </c>
      <c r="AL2380" s="17">
        <v>0</v>
      </c>
      <c r="AN2380" s="17">
        <v>0</v>
      </c>
      <c r="AP2380" s="172">
        <v>0</v>
      </c>
      <c r="AR2380" s="17">
        <v>35613</v>
      </c>
      <c r="AT2380" s="17">
        <v>0</v>
      </c>
      <c r="AV2380" s="185">
        <v>0</v>
      </c>
      <c r="AW2380" s="1" t="s">
        <v>5655</v>
      </c>
      <c r="AX2380" s="1" t="str">
        <f t="shared" si="37"/>
        <v>No</v>
      </c>
    </row>
    <row r="2381" spans="1:50" x14ac:dyDescent="0.2">
      <c r="A2381" s="1" t="s">
        <v>3176</v>
      </c>
      <c r="B2381" s="1" t="s">
        <v>3177</v>
      </c>
      <c r="C2381" s="1" t="s">
        <v>56</v>
      </c>
      <c r="D2381" s="174" t="s">
        <v>3178</v>
      </c>
      <c r="E2381" s="177" t="s">
        <v>3179</v>
      </c>
      <c r="F2381" s="1" t="s">
        <v>196</v>
      </c>
      <c r="G2381" s="1" t="s">
        <v>229</v>
      </c>
      <c r="H2381" s="17">
        <v>0</v>
      </c>
      <c r="I2381" s="12">
        <v>11</v>
      </c>
      <c r="J2381" s="1" t="s">
        <v>10</v>
      </c>
      <c r="K2381" s="1" t="s">
        <v>8</v>
      </c>
      <c r="L2381" s="4">
        <v>11</v>
      </c>
      <c r="N2381" s="186">
        <v>0</v>
      </c>
      <c r="P2381" s="14">
        <v>11.1157</v>
      </c>
      <c r="R2381" s="14">
        <v>0</v>
      </c>
      <c r="T2381" s="14">
        <v>2.8601000000000001</v>
      </c>
      <c r="V2381" s="17">
        <v>0</v>
      </c>
      <c r="X2381" s="17">
        <v>0</v>
      </c>
      <c r="Z2381" s="17">
        <v>219135</v>
      </c>
      <c r="AB2381" s="17">
        <v>0</v>
      </c>
      <c r="AD2381" s="17">
        <v>0</v>
      </c>
      <c r="AF2381" s="17">
        <v>19714</v>
      </c>
      <c r="AH2381" s="17">
        <v>0</v>
      </c>
      <c r="AJ2381" s="17">
        <v>0</v>
      </c>
      <c r="AL2381" s="17">
        <v>0</v>
      </c>
      <c r="AN2381" s="17">
        <v>0</v>
      </c>
      <c r="AP2381" s="172">
        <v>0</v>
      </c>
      <c r="AR2381" s="17">
        <v>56384</v>
      </c>
      <c r="AT2381" s="17">
        <v>0</v>
      </c>
      <c r="AV2381" s="185">
        <v>0</v>
      </c>
      <c r="AW2381" s="1" t="s">
        <v>5655</v>
      </c>
      <c r="AX2381" s="1" t="str">
        <f t="shared" si="37"/>
        <v>No</v>
      </c>
    </row>
    <row r="2382" spans="1:50" x14ac:dyDescent="0.2">
      <c r="A2382" s="1" t="s">
        <v>3598</v>
      </c>
      <c r="B2382" s="1" t="s">
        <v>3599</v>
      </c>
      <c r="C2382" s="1" t="s">
        <v>51</v>
      </c>
      <c r="D2382" s="174" t="s">
        <v>3600</v>
      </c>
      <c r="E2382" s="177" t="s">
        <v>3601</v>
      </c>
      <c r="F2382" s="1" t="s">
        <v>1252</v>
      </c>
      <c r="G2382" s="1" t="s">
        <v>229</v>
      </c>
      <c r="H2382" s="17">
        <v>0</v>
      </c>
      <c r="I2382" s="12">
        <v>11</v>
      </c>
      <c r="J2382" s="1" t="s">
        <v>10</v>
      </c>
      <c r="K2382" s="1" t="s">
        <v>8</v>
      </c>
      <c r="L2382" s="4">
        <v>11</v>
      </c>
      <c r="N2382" s="186">
        <v>0</v>
      </c>
      <c r="P2382" s="14">
        <v>19.244399999999999</v>
      </c>
      <c r="R2382" s="14">
        <v>0</v>
      </c>
      <c r="T2382" s="14">
        <v>2.0116999999999998</v>
      </c>
      <c r="V2382" s="17">
        <v>0</v>
      </c>
      <c r="X2382" s="17">
        <v>0</v>
      </c>
      <c r="Z2382" s="17">
        <v>154898</v>
      </c>
      <c r="AB2382" s="17">
        <v>0</v>
      </c>
      <c r="AD2382" s="17">
        <v>0</v>
      </c>
      <c r="AF2382" s="17">
        <v>8049</v>
      </c>
      <c r="AH2382" s="17">
        <v>0</v>
      </c>
      <c r="AJ2382" s="17">
        <v>0</v>
      </c>
      <c r="AL2382" s="17">
        <v>0</v>
      </c>
      <c r="AN2382" s="17">
        <v>0</v>
      </c>
      <c r="AP2382" s="172">
        <v>0</v>
      </c>
      <c r="AR2382" s="17">
        <v>16192</v>
      </c>
      <c r="AT2382" s="17">
        <v>0</v>
      </c>
      <c r="AV2382" s="185">
        <v>0</v>
      </c>
      <c r="AW2382" s="1" t="s">
        <v>5655</v>
      </c>
      <c r="AX2382" s="1" t="str">
        <f t="shared" si="37"/>
        <v>No</v>
      </c>
    </row>
    <row r="2383" spans="1:50" x14ac:dyDescent="0.2">
      <c r="A2383" s="1" t="s">
        <v>6308</v>
      </c>
      <c r="B2383" s="1" t="s">
        <v>430</v>
      </c>
      <c r="C2383" s="1" t="s">
        <v>73</v>
      </c>
      <c r="D2383" s="174">
        <v>2085</v>
      </c>
      <c r="E2383" s="177">
        <v>20085</v>
      </c>
      <c r="F2383" s="1" t="s">
        <v>194</v>
      </c>
      <c r="G2383" s="1" t="s">
        <v>5273</v>
      </c>
      <c r="H2383" s="17">
        <v>18351295</v>
      </c>
      <c r="I2383" s="12">
        <v>11</v>
      </c>
      <c r="J2383" s="1" t="s">
        <v>11</v>
      </c>
      <c r="K2383" s="1" t="s">
        <v>8</v>
      </c>
      <c r="L2383" s="4">
        <v>11</v>
      </c>
      <c r="N2383" s="186">
        <v>0</v>
      </c>
      <c r="P2383" s="14">
        <v>17.7744</v>
      </c>
      <c r="R2383" s="14">
        <v>0</v>
      </c>
      <c r="T2383" s="14">
        <v>6.0410000000000004</v>
      </c>
      <c r="V2383" s="17">
        <v>0</v>
      </c>
      <c r="X2383" s="17">
        <v>0</v>
      </c>
      <c r="Z2383" s="17">
        <v>335297</v>
      </c>
      <c r="AB2383" s="17">
        <v>0</v>
      </c>
      <c r="AD2383" s="17">
        <v>0</v>
      </c>
      <c r="AF2383" s="17">
        <v>18864</v>
      </c>
      <c r="AH2383" s="17">
        <v>0</v>
      </c>
      <c r="AJ2383" s="17">
        <v>0</v>
      </c>
      <c r="AL2383" s="17">
        <v>0</v>
      </c>
      <c r="AN2383" s="17">
        <v>0</v>
      </c>
      <c r="AP2383" s="172">
        <v>0</v>
      </c>
      <c r="AR2383" s="17">
        <v>113957</v>
      </c>
      <c r="AT2383" s="17">
        <v>0</v>
      </c>
      <c r="AV2383" s="185">
        <v>0</v>
      </c>
      <c r="AW2383" s="1" t="s">
        <v>5655</v>
      </c>
      <c r="AX2383" s="1" t="str">
        <f t="shared" si="37"/>
        <v>No</v>
      </c>
    </row>
    <row r="2384" spans="1:50" x14ac:dyDescent="0.2">
      <c r="A2384" s="1" t="s">
        <v>6307</v>
      </c>
      <c r="B2384" s="1" t="s">
        <v>286</v>
      </c>
      <c r="C2384" s="1" t="s">
        <v>50</v>
      </c>
      <c r="D2384" s="174">
        <v>4016</v>
      </c>
      <c r="E2384" s="177">
        <v>40016</v>
      </c>
      <c r="F2384" s="1" t="s">
        <v>194</v>
      </c>
      <c r="G2384" s="1" t="s">
        <v>5273</v>
      </c>
      <c r="H2384" s="17">
        <v>202637</v>
      </c>
      <c r="I2384" s="12">
        <v>11</v>
      </c>
      <c r="J2384" s="1" t="s">
        <v>11</v>
      </c>
      <c r="K2384" s="1" t="s">
        <v>8</v>
      </c>
      <c r="L2384" s="4">
        <v>6</v>
      </c>
      <c r="N2384" s="186">
        <v>0</v>
      </c>
      <c r="P2384" s="14">
        <v>12.687099999999999</v>
      </c>
      <c r="R2384" s="14">
        <v>0</v>
      </c>
      <c r="T2384" s="14">
        <v>10.485900000000001</v>
      </c>
      <c r="V2384" s="17">
        <v>0</v>
      </c>
      <c r="X2384" s="17">
        <v>0</v>
      </c>
      <c r="Z2384" s="17">
        <v>135942</v>
      </c>
      <c r="AB2384" s="17">
        <v>0</v>
      </c>
      <c r="AD2384" s="17">
        <v>0</v>
      </c>
      <c r="AF2384" s="17">
        <v>10715</v>
      </c>
      <c r="AH2384" s="17">
        <v>0</v>
      </c>
      <c r="AJ2384" s="17">
        <v>0</v>
      </c>
      <c r="AL2384" s="17">
        <v>0</v>
      </c>
      <c r="AN2384" s="17">
        <v>0</v>
      </c>
      <c r="AP2384" s="172">
        <v>0</v>
      </c>
      <c r="AR2384" s="17">
        <v>112356</v>
      </c>
      <c r="AT2384" s="17">
        <v>0</v>
      </c>
      <c r="AV2384" s="185">
        <v>0</v>
      </c>
      <c r="AW2384" s="1" t="s">
        <v>5655</v>
      </c>
      <c r="AX2384" s="1" t="str">
        <f t="shared" si="37"/>
        <v>No</v>
      </c>
    </row>
    <row r="2385" spans="1:50" x14ac:dyDescent="0.2">
      <c r="A2385" s="1" t="s">
        <v>925</v>
      </c>
      <c r="B2385" s="1" t="s">
        <v>926</v>
      </c>
      <c r="C2385" s="1" t="s">
        <v>37</v>
      </c>
      <c r="D2385" s="174">
        <v>4146</v>
      </c>
      <c r="E2385" s="177">
        <v>40146</v>
      </c>
      <c r="F2385" s="1" t="s">
        <v>194</v>
      </c>
      <c r="G2385" s="1" t="s">
        <v>5273</v>
      </c>
      <c r="H2385" s="17">
        <v>148220</v>
      </c>
      <c r="I2385" s="12">
        <v>11</v>
      </c>
      <c r="J2385" s="1" t="s">
        <v>11</v>
      </c>
      <c r="K2385" s="1" t="s">
        <v>12</v>
      </c>
      <c r="L2385" s="4">
        <v>7</v>
      </c>
      <c r="N2385" s="186">
        <v>0</v>
      </c>
      <c r="P2385" s="14">
        <v>18.928699999999999</v>
      </c>
      <c r="R2385" s="14">
        <v>0</v>
      </c>
      <c r="T2385" s="14">
        <v>5.8794000000000004</v>
      </c>
      <c r="V2385" s="17">
        <v>0</v>
      </c>
      <c r="X2385" s="17">
        <v>0</v>
      </c>
      <c r="Z2385" s="17">
        <v>409107</v>
      </c>
      <c r="AB2385" s="17">
        <v>0</v>
      </c>
      <c r="AD2385" s="17">
        <v>0</v>
      </c>
      <c r="AF2385" s="17">
        <v>21613</v>
      </c>
      <c r="AH2385" s="17">
        <v>0</v>
      </c>
      <c r="AJ2385" s="17">
        <v>0</v>
      </c>
      <c r="AL2385" s="17">
        <v>0</v>
      </c>
      <c r="AN2385" s="17">
        <v>0</v>
      </c>
      <c r="AP2385" s="172">
        <v>0</v>
      </c>
      <c r="AR2385" s="17">
        <v>127072</v>
      </c>
      <c r="AT2385" s="17">
        <v>0</v>
      </c>
      <c r="AV2385" s="185">
        <v>0</v>
      </c>
      <c r="AW2385" s="1" t="s">
        <v>5655</v>
      </c>
      <c r="AX2385" s="1" t="str">
        <f t="shared" si="37"/>
        <v>No</v>
      </c>
    </row>
    <row r="2386" spans="1:50" x14ac:dyDescent="0.2">
      <c r="A2386" s="1" t="s">
        <v>6311</v>
      </c>
      <c r="B2386" s="1" t="s">
        <v>4726</v>
      </c>
      <c r="C2386" s="1" t="s">
        <v>20</v>
      </c>
      <c r="D2386" s="174" t="s">
        <v>4727</v>
      </c>
      <c r="E2386" s="177" t="s">
        <v>4728</v>
      </c>
      <c r="F2386" s="1" t="s">
        <v>196</v>
      </c>
      <c r="G2386" s="1" t="s">
        <v>229</v>
      </c>
      <c r="H2386" s="17">
        <v>0</v>
      </c>
      <c r="I2386" s="12">
        <v>11</v>
      </c>
      <c r="J2386" s="1" t="s">
        <v>10</v>
      </c>
      <c r="K2386" s="1" t="s">
        <v>8</v>
      </c>
      <c r="L2386" s="4">
        <v>3</v>
      </c>
      <c r="N2386" s="186">
        <v>0</v>
      </c>
      <c r="P2386" s="14">
        <v>12.4659</v>
      </c>
      <c r="R2386" s="14">
        <v>0</v>
      </c>
      <c r="T2386" s="14">
        <v>2.0931999999999999</v>
      </c>
      <c r="V2386" s="17">
        <v>0</v>
      </c>
      <c r="X2386" s="17">
        <v>0</v>
      </c>
      <c r="Z2386" s="17">
        <v>111719</v>
      </c>
      <c r="AB2386" s="17">
        <v>0</v>
      </c>
      <c r="AD2386" s="17">
        <v>0</v>
      </c>
      <c r="AF2386" s="17">
        <v>8962</v>
      </c>
      <c r="AH2386" s="17">
        <v>0</v>
      </c>
      <c r="AJ2386" s="17">
        <v>0</v>
      </c>
      <c r="AL2386" s="17">
        <v>0</v>
      </c>
      <c r="AN2386" s="17">
        <v>0</v>
      </c>
      <c r="AP2386" s="172">
        <v>0</v>
      </c>
      <c r="AR2386" s="17">
        <v>18759</v>
      </c>
      <c r="AT2386" s="17">
        <v>0</v>
      </c>
      <c r="AV2386" s="185">
        <v>0</v>
      </c>
      <c r="AW2386" s="1" t="s">
        <v>5655</v>
      </c>
      <c r="AX2386" s="1" t="str">
        <f t="shared" si="37"/>
        <v>No</v>
      </c>
    </row>
    <row r="2387" spans="1:50" x14ac:dyDescent="0.2">
      <c r="A2387" s="1" t="s">
        <v>1640</v>
      </c>
      <c r="B2387" s="1" t="s">
        <v>6310</v>
      </c>
      <c r="C2387" s="1" t="s">
        <v>91</v>
      </c>
      <c r="D2387" s="174" t="s">
        <v>1641</v>
      </c>
      <c r="E2387" s="177" t="s">
        <v>1642</v>
      </c>
      <c r="F2387" s="1" t="s">
        <v>242</v>
      </c>
      <c r="G2387" s="1" t="s">
        <v>229</v>
      </c>
      <c r="H2387" s="17">
        <v>0</v>
      </c>
      <c r="I2387" s="12">
        <v>11</v>
      </c>
      <c r="J2387" s="1" t="s">
        <v>10</v>
      </c>
      <c r="K2387" s="1" t="s">
        <v>8</v>
      </c>
      <c r="L2387" s="4">
        <v>11</v>
      </c>
      <c r="N2387" s="186">
        <v>0</v>
      </c>
      <c r="P2387" s="14">
        <v>13.786099999999999</v>
      </c>
      <c r="R2387" s="14">
        <v>0</v>
      </c>
      <c r="T2387" s="14">
        <v>7.4059999999999997</v>
      </c>
      <c r="V2387" s="17">
        <v>0</v>
      </c>
      <c r="X2387" s="17">
        <v>0</v>
      </c>
      <c r="Z2387" s="17">
        <v>274467</v>
      </c>
      <c r="AB2387" s="17">
        <v>0</v>
      </c>
      <c r="AD2387" s="17">
        <v>0</v>
      </c>
      <c r="AF2387" s="17">
        <v>19909</v>
      </c>
      <c r="AH2387" s="17">
        <v>0</v>
      </c>
      <c r="AJ2387" s="17">
        <v>0</v>
      </c>
      <c r="AL2387" s="17">
        <v>0</v>
      </c>
      <c r="AN2387" s="17">
        <v>0</v>
      </c>
      <c r="AP2387" s="172">
        <v>0</v>
      </c>
      <c r="AR2387" s="17">
        <v>147447</v>
      </c>
      <c r="AT2387" s="17">
        <v>0</v>
      </c>
      <c r="AV2387" s="185">
        <v>0</v>
      </c>
      <c r="AW2387" s="1" t="s">
        <v>5655</v>
      </c>
      <c r="AX2387" s="1" t="str">
        <f t="shared" si="37"/>
        <v>No</v>
      </c>
    </row>
    <row r="2388" spans="1:50" x14ac:dyDescent="0.2">
      <c r="A2388" s="1" t="s">
        <v>5052</v>
      </c>
      <c r="B2388" s="1" t="s">
        <v>5053</v>
      </c>
      <c r="C2388" s="1" t="s">
        <v>94</v>
      </c>
      <c r="D2388" s="174" t="s">
        <v>5054</v>
      </c>
      <c r="E2388" s="177" t="s">
        <v>5055</v>
      </c>
      <c r="F2388" s="1" t="s">
        <v>242</v>
      </c>
      <c r="G2388" s="1" t="s">
        <v>229</v>
      </c>
      <c r="H2388" s="17">
        <v>0</v>
      </c>
      <c r="I2388" s="12">
        <v>11</v>
      </c>
      <c r="J2388" s="1" t="s">
        <v>10</v>
      </c>
      <c r="K2388" s="1" t="s">
        <v>8</v>
      </c>
      <c r="L2388" s="4">
        <v>8</v>
      </c>
      <c r="N2388" s="186">
        <v>0</v>
      </c>
      <c r="P2388" s="14">
        <v>11.052300000000001</v>
      </c>
      <c r="R2388" s="14">
        <v>0</v>
      </c>
      <c r="T2388" s="14">
        <v>2.4902000000000002</v>
      </c>
      <c r="V2388" s="17">
        <v>0</v>
      </c>
      <c r="X2388" s="17">
        <v>0</v>
      </c>
      <c r="Z2388" s="17">
        <v>121233</v>
      </c>
      <c r="AB2388" s="17">
        <v>0</v>
      </c>
      <c r="AD2388" s="17">
        <v>0</v>
      </c>
      <c r="AF2388" s="17">
        <v>10969</v>
      </c>
      <c r="AH2388" s="17">
        <v>0</v>
      </c>
      <c r="AJ2388" s="17">
        <v>0</v>
      </c>
      <c r="AL2388" s="17">
        <v>0</v>
      </c>
      <c r="AN2388" s="17">
        <v>0</v>
      </c>
      <c r="AP2388" s="172">
        <v>0</v>
      </c>
      <c r="AR2388" s="17">
        <v>27315</v>
      </c>
      <c r="AT2388" s="17">
        <v>0</v>
      </c>
      <c r="AV2388" s="185">
        <v>0</v>
      </c>
      <c r="AW2388" s="1" t="s">
        <v>5655</v>
      </c>
      <c r="AX2388" s="1" t="str">
        <f t="shared" si="37"/>
        <v>No</v>
      </c>
    </row>
    <row r="2389" spans="1:50" x14ac:dyDescent="0.2">
      <c r="A2389" s="1" t="s">
        <v>1012</v>
      </c>
      <c r="B2389" s="1" t="s">
        <v>1013</v>
      </c>
      <c r="C2389" s="1" t="s">
        <v>87</v>
      </c>
      <c r="D2389" s="174" t="s">
        <v>1014</v>
      </c>
      <c r="E2389" s="177">
        <v>88122</v>
      </c>
      <c r="F2389" s="1" t="s">
        <v>138</v>
      </c>
      <c r="G2389" s="1" t="s">
        <v>5273</v>
      </c>
      <c r="H2389" s="17">
        <v>0</v>
      </c>
      <c r="I2389" s="12">
        <v>11</v>
      </c>
      <c r="J2389" s="1" t="s">
        <v>11</v>
      </c>
      <c r="K2389" s="1" t="s">
        <v>8</v>
      </c>
      <c r="L2389" s="4">
        <v>11</v>
      </c>
      <c r="N2389" s="186">
        <v>0</v>
      </c>
      <c r="P2389" s="14">
        <v>34.2258</v>
      </c>
      <c r="R2389" s="14">
        <v>0</v>
      </c>
      <c r="T2389" s="14">
        <v>1.6655</v>
      </c>
      <c r="V2389" s="17">
        <v>0</v>
      </c>
      <c r="X2389" s="17">
        <v>0</v>
      </c>
      <c r="Z2389" s="17">
        <v>435831</v>
      </c>
      <c r="AB2389" s="17">
        <v>0</v>
      </c>
      <c r="AD2389" s="17">
        <v>0</v>
      </c>
      <c r="AF2389" s="17">
        <v>12734</v>
      </c>
      <c r="AH2389" s="17">
        <v>0</v>
      </c>
      <c r="AJ2389" s="17">
        <v>0</v>
      </c>
      <c r="AL2389" s="17">
        <v>0</v>
      </c>
      <c r="AN2389" s="17">
        <v>0</v>
      </c>
      <c r="AP2389" s="172">
        <v>0</v>
      </c>
      <c r="AR2389" s="17">
        <v>21208</v>
      </c>
      <c r="AT2389" s="17">
        <v>0</v>
      </c>
      <c r="AV2389" s="185">
        <v>0</v>
      </c>
      <c r="AW2389" s="1" t="s">
        <v>5655</v>
      </c>
      <c r="AX2389" s="1" t="str">
        <f t="shared" si="37"/>
        <v>No</v>
      </c>
    </row>
    <row r="2390" spans="1:50" x14ac:dyDescent="0.2">
      <c r="A2390" s="1" t="s">
        <v>2669</v>
      </c>
      <c r="B2390" s="1" t="s">
        <v>2670</v>
      </c>
      <c r="C2390" s="1" t="s">
        <v>55</v>
      </c>
      <c r="D2390" s="174" t="s">
        <v>2671</v>
      </c>
      <c r="E2390" s="177" t="s">
        <v>2672</v>
      </c>
      <c r="F2390" s="1" t="s">
        <v>196</v>
      </c>
      <c r="G2390" s="1" t="s">
        <v>229</v>
      </c>
      <c r="H2390" s="17">
        <v>0</v>
      </c>
      <c r="I2390" s="12">
        <v>11</v>
      </c>
      <c r="J2390" s="1" t="s">
        <v>23</v>
      </c>
      <c r="K2390" s="1" t="s">
        <v>8</v>
      </c>
      <c r="L2390" s="4">
        <v>3</v>
      </c>
      <c r="N2390" s="186">
        <v>0</v>
      </c>
      <c r="P2390" s="14">
        <v>1.5728</v>
      </c>
      <c r="R2390" s="14">
        <v>0</v>
      </c>
      <c r="T2390" s="14">
        <v>43.070599999999999</v>
      </c>
      <c r="V2390" s="17">
        <v>0</v>
      </c>
      <c r="X2390" s="17">
        <v>0</v>
      </c>
      <c r="Z2390" s="17">
        <v>29864</v>
      </c>
      <c r="AB2390" s="17">
        <v>0</v>
      </c>
      <c r="AD2390" s="17">
        <v>0</v>
      </c>
      <c r="AF2390" s="17">
        <v>18988</v>
      </c>
      <c r="AH2390" s="17">
        <v>0</v>
      </c>
      <c r="AJ2390" s="17">
        <v>0</v>
      </c>
      <c r="AL2390" s="17">
        <v>0</v>
      </c>
      <c r="AN2390" s="17">
        <v>0</v>
      </c>
      <c r="AP2390" s="172">
        <v>0</v>
      </c>
      <c r="AR2390" s="17">
        <v>817824</v>
      </c>
      <c r="AT2390" s="17">
        <v>0</v>
      </c>
      <c r="AV2390" s="185">
        <v>0</v>
      </c>
      <c r="AW2390" s="1" t="s">
        <v>5655</v>
      </c>
      <c r="AX2390" s="1" t="str">
        <f t="shared" si="37"/>
        <v>No</v>
      </c>
    </row>
    <row r="2391" spans="1:50" x14ac:dyDescent="0.2">
      <c r="A2391" s="1" t="s">
        <v>1144</v>
      </c>
      <c r="B2391" s="1" t="s">
        <v>1145</v>
      </c>
      <c r="C2391" s="1" t="s">
        <v>59</v>
      </c>
      <c r="D2391" s="174">
        <v>7046</v>
      </c>
      <c r="E2391" s="177">
        <v>70046</v>
      </c>
      <c r="F2391" s="1" t="s">
        <v>194</v>
      </c>
      <c r="G2391" s="1" t="s">
        <v>5273</v>
      </c>
      <c r="H2391" s="17">
        <v>1519417</v>
      </c>
      <c r="I2391" s="12">
        <v>11</v>
      </c>
      <c r="J2391" s="1" t="s">
        <v>10</v>
      </c>
      <c r="K2391" s="1" t="s">
        <v>12</v>
      </c>
      <c r="L2391" s="4">
        <v>6</v>
      </c>
      <c r="N2391" s="186">
        <v>0</v>
      </c>
      <c r="P2391" s="14">
        <v>13.2113</v>
      </c>
      <c r="R2391" s="14">
        <v>0</v>
      </c>
      <c r="T2391" s="14">
        <v>2.0150999999999999</v>
      </c>
      <c r="V2391" s="17">
        <v>0</v>
      </c>
      <c r="X2391" s="17">
        <v>0</v>
      </c>
      <c r="Z2391" s="17">
        <v>142193</v>
      </c>
      <c r="AB2391" s="17">
        <v>0</v>
      </c>
      <c r="AD2391" s="17">
        <v>0</v>
      </c>
      <c r="AF2391" s="17">
        <v>10763</v>
      </c>
      <c r="AH2391" s="17">
        <v>0</v>
      </c>
      <c r="AJ2391" s="17">
        <v>0</v>
      </c>
      <c r="AL2391" s="17">
        <v>0</v>
      </c>
      <c r="AN2391" s="17">
        <v>0</v>
      </c>
      <c r="AP2391" s="172">
        <v>0</v>
      </c>
      <c r="AR2391" s="17">
        <v>21689</v>
      </c>
      <c r="AT2391" s="17">
        <v>0</v>
      </c>
      <c r="AV2391" s="185">
        <v>0</v>
      </c>
      <c r="AW2391" s="1" t="s">
        <v>5655</v>
      </c>
      <c r="AX2391" s="1" t="str">
        <f t="shared" si="37"/>
        <v>No</v>
      </c>
    </row>
    <row r="2392" spans="1:50" x14ac:dyDescent="0.2">
      <c r="A2392" s="1" t="s">
        <v>1130</v>
      </c>
      <c r="B2392" s="1" t="s">
        <v>200</v>
      </c>
      <c r="C2392" s="1" t="s">
        <v>94</v>
      </c>
      <c r="D2392" s="174" t="s">
        <v>1131</v>
      </c>
      <c r="E2392" s="177">
        <v>17</v>
      </c>
      <c r="F2392" s="1" t="s">
        <v>138</v>
      </c>
      <c r="G2392" s="1" t="s">
        <v>5273</v>
      </c>
      <c r="H2392" s="17">
        <v>0</v>
      </c>
      <c r="I2392" s="12">
        <v>11</v>
      </c>
      <c r="J2392" s="1" t="s">
        <v>13</v>
      </c>
      <c r="K2392" s="1" t="s">
        <v>8</v>
      </c>
      <c r="L2392" s="4">
        <v>3</v>
      </c>
      <c r="N2392" s="186">
        <v>0</v>
      </c>
      <c r="P2392" s="14">
        <v>41.571599999999997</v>
      </c>
      <c r="R2392" s="14">
        <v>0</v>
      </c>
      <c r="T2392" s="14">
        <v>3.4373999999999998</v>
      </c>
      <c r="V2392" s="17">
        <v>0</v>
      </c>
      <c r="X2392" s="17">
        <v>0</v>
      </c>
      <c r="Z2392" s="17">
        <v>41821</v>
      </c>
      <c r="AB2392" s="17">
        <v>0</v>
      </c>
      <c r="AD2392" s="17">
        <v>0</v>
      </c>
      <c r="AF2392" s="17">
        <v>1006</v>
      </c>
      <c r="AH2392" s="17">
        <v>0</v>
      </c>
      <c r="AJ2392" s="17">
        <v>0</v>
      </c>
      <c r="AL2392" s="17">
        <v>0</v>
      </c>
      <c r="AN2392" s="17">
        <v>0</v>
      </c>
      <c r="AP2392" s="172">
        <v>0</v>
      </c>
      <c r="AR2392" s="17">
        <v>3458</v>
      </c>
      <c r="AT2392" s="17">
        <v>0</v>
      </c>
      <c r="AV2392" s="185">
        <v>0</v>
      </c>
      <c r="AW2392" s="1" t="s">
        <v>5655</v>
      </c>
      <c r="AX2392" s="1" t="str">
        <f t="shared" si="37"/>
        <v>No</v>
      </c>
    </row>
    <row r="2393" spans="1:50" x14ac:dyDescent="0.2">
      <c r="A2393" s="1" t="s">
        <v>5202</v>
      </c>
      <c r="B2393" s="1" t="s">
        <v>5203</v>
      </c>
      <c r="C2393" s="1" t="s">
        <v>91</v>
      </c>
      <c r="D2393" s="174">
        <v>3113</v>
      </c>
      <c r="E2393" s="177">
        <v>30989</v>
      </c>
      <c r="F2393" s="1" t="s">
        <v>260</v>
      </c>
      <c r="G2393" s="1" t="s">
        <v>5273</v>
      </c>
      <c r="H2393" s="17">
        <v>56611</v>
      </c>
      <c r="I2393" s="12">
        <v>11</v>
      </c>
      <c r="J2393" s="1" t="s">
        <v>10</v>
      </c>
      <c r="K2393" s="1" t="s">
        <v>12</v>
      </c>
      <c r="L2393" s="4">
        <v>2</v>
      </c>
      <c r="N2393" s="186">
        <v>0</v>
      </c>
      <c r="P2393" s="14">
        <v>14.7483</v>
      </c>
      <c r="R2393" s="14">
        <v>0</v>
      </c>
      <c r="T2393" s="14">
        <v>1.7091000000000001</v>
      </c>
      <c r="V2393" s="17">
        <v>0</v>
      </c>
      <c r="X2393" s="17">
        <v>0</v>
      </c>
      <c r="Z2393" s="17">
        <v>53787</v>
      </c>
      <c r="AB2393" s="17">
        <v>0</v>
      </c>
      <c r="AD2393" s="17">
        <v>0</v>
      </c>
      <c r="AF2393" s="17">
        <v>3647</v>
      </c>
      <c r="AH2393" s="17">
        <v>0</v>
      </c>
      <c r="AJ2393" s="17">
        <v>0</v>
      </c>
      <c r="AL2393" s="17">
        <v>0</v>
      </c>
      <c r="AN2393" s="17">
        <v>0</v>
      </c>
      <c r="AP2393" s="172">
        <v>0</v>
      </c>
      <c r="AR2393" s="17">
        <v>6233</v>
      </c>
      <c r="AT2393" s="17">
        <v>0</v>
      </c>
      <c r="AV2393" s="185">
        <v>0</v>
      </c>
      <c r="AW2393" s="1" t="s">
        <v>5655</v>
      </c>
      <c r="AX2393" s="1" t="str">
        <f t="shared" si="37"/>
        <v>No</v>
      </c>
    </row>
    <row r="2394" spans="1:50" x14ac:dyDescent="0.2">
      <c r="A2394" s="1" t="s">
        <v>6295</v>
      </c>
      <c r="B2394" s="1" t="s">
        <v>524</v>
      </c>
      <c r="C2394" s="1" t="s">
        <v>62</v>
      </c>
      <c r="D2394" s="174">
        <v>4095</v>
      </c>
      <c r="E2394" s="177">
        <v>40095</v>
      </c>
      <c r="F2394" s="1" t="s">
        <v>194</v>
      </c>
      <c r="G2394" s="1" t="s">
        <v>5273</v>
      </c>
      <c r="H2394" s="17">
        <v>117798</v>
      </c>
      <c r="I2394" s="12">
        <v>11</v>
      </c>
      <c r="J2394" s="1" t="s">
        <v>11</v>
      </c>
      <c r="K2394" s="1" t="s">
        <v>8</v>
      </c>
      <c r="L2394" s="4">
        <v>6</v>
      </c>
      <c r="N2394" s="186">
        <v>0</v>
      </c>
      <c r="P2394" s="14">
        <v>14.4503</v>
      </c>
      <c r="R2394" s="14">
        <v>0</v>
      </c>
      <c r="T2394" s="14">
        <v>18.938199999999998</v>
      </c>
      <c r="V2394" s="17">
        <v>0</v>
      </c>
      <c r="X2394" s="17">
        <v>0</v>
      </c>
      <c r="Z2394" s="17">
        <v>304714</v>
      </c>
      <c r="AB2394" s="17">
        <v>0</v>
      </c>
      <c r="AD2394" s="17">
        <v>0</v>
      </c>
      <c r="AF2394" s="17">
        <v>21087</v>
      </c>
      <c r="AH2394" s="17">
        <v>0</v>
      </c>
      <c r="AJ2394" s="17">
        <v>0</v>
      </c>
      <c r="AL2394" s="17">
        <v>0</v>
      </c>
      <c r="AN2394" s="17">
        <v>0</v>
      </c>
      <c r="AP2394" s="172">
        <v>0</v>
      </c>
      <c r="AR2394" s="17">
        <v>399350</v>
      </c>
      <c r="AT2394" s="17">
        <v>0</v>
      </c>
      <c r="AV2394" s="185">
        <v>0</v>
      </c>
      <c r="AW2394" s="1" t="s">
        <v>5655</v>
      </c>
      <c r="AX2394" s="1" t="str">
        <f t="shared" si="37"/>
        <v>No</v>
      </c>
    </row>
    <row r="2395" spans="1:50" x14ac:dyDescent="0.2">
      <c r="A2395" s="1" t="s">
        <v>6315</v>
      </c>
      <c r="B2395" s="1" t="s">
        <v>948</v>
      </c>
      <c r="C2395" s="1" t="s">
        <v>71</v>
      </c>
      <c r="D2395" s="174">
        <v>6100</v>
      </c>
      <c r="E2395" s="177">
        <v>60100</v>
      </c>
      <c r="F2395" s="1" t="s">
        <v>194</v>
      </c>
      <c r="G2395" s="1" t="s">
        <v>5273</v>
      </c>
      <c r="H2395" s="17">
        <v>53049</v>
      </c>
      <c r="I2395" s="12">
        <v>11</v>
      </c>
      <c r="J2395" s="1" t="s">
        <v>10</v>
      </c>
      <c r="K2395" s="1" t="s">
        <v>12</v>
      </c>
      <c r="L2395" s="4">
        <v>3</v>
      </c>
      <c r="N2395" s="186">
        <v>0</v>
      </c>
      <c r="P2395" s="14">
        <v>14.044600000000001</v>
      </c>
      <c r="R2395" s="14">
        <v>0</v>
      </c>
      <c r="T2395" s="14">
        <v>1.6852</v>
      </c>
      <c r="V2395" s="17">
        <v>0</v>
      </c>
      <c r="X2395" s="17">
        <v>0</v>
      </c>
      <c r="Z2395" s="17">
        <v>40336</v>
      </c>
      <c r="AB2395" s="17">
        <v>0</v>
      </c>
      <c r="AD2395" s="17">
        <v>0</v>
      </c>
      <c r="AF2395" s="17">
        <v>2872</v>
      </c>
      <c r="AH2395" s="17">
        <v>0</v>
      </c>
      <c r="AJ2395" s="17">
        <v>0</v>
      </c>
      <c r="AL2395" s="17">
        <v>0</v>
      </c>
      <c r="AN2395" s="17">
        <v>0</v>
      </c>
      <c r="AP2395" s="172">
        <v>0</v>
      </c>
      <c r="AR2395" s="17">
        <v>4840</v>
      </c>
      <c r="AT2395" s="17">
        <v>0</v>
      </c>
      <c r="AV2395" s="185">
        <v>0</v>
      </c>
      <c r="AW2395" s="1" t="s">
        <v>5655</v>
      </c>
      <c r="AX2395" s="1" t="str">
        <f t="shared" si="37"/>
        <v>No</v>
      </c>
    </row>
    <row r="2396" spans="1:50" x14ac:dyDescent="0.2">
      <c r="A2396" s="1" t="s">
        <v>6293</v>
      </c>
      <c r="B2396" s="1" t="s">
        <v>4085</v>
      </c>
      <c r="C2396" s="1" t="s">
        <v>64</v>
      </c>
      <c r="D2396" s="174" t="s">
        <v>4086</v>
      </c>
      <c r="E2396" s="177" t="s">
        <v>4087</v>
      </c>
      <c r="F2396" s="1" t="s">
        <v>194</v>
      </c>
      <c r="G2396" s="1" t="s">
        <v>229</v>
      </c>
      <c r="H2396" s="17">
        <v>0</v>
      </c>
      <c r="I2396" s="12">
        <v>11</v>
      </c>
      <c r="J2396" s="1" t="s">
        <v>10</v>
      </c>
      <c r="K2396" s="1" t="s">
        <v>8</v>
      </c>
      <c r="L2396" s="4">
        <v>7</v>
      </c>
      <c r="N2396" s="186">
        <v>0</v>
      </c>
      <c r="P2396" s="14">
        <v>13.5486</v>
      </c>
      <c r="R2396" s="14">
        <v>0</v>
      </c>
      <c r="T2396" s="14">
        <v>3.3489</v>
      </c>
      <c r="V2396" s="17">
        <v>0</v>
      </c>
      <c r="X2396" s="17">
        <v>0</v>
      </c>
      <c r="Z2396" s="17">
        <v>74680</v>
      </c>
      <c r="AB2396" s="17">
        <v>0</v>
      </c>
      <c r="AD2396" s="17">
        <v>0</v>
      </c>
      <c r="AF2396" s="17">
        <v>5512</v>
      </c>
      <c r="AH2396" s="17">
        <v>0</v>
      </c>
      <c r="AJ2396" s="17">
        <v>0</v>
      </c>
      <c r="AL2396" s="17">
        <v>0</v>
      </c>
      <c r="AN2396" s="17">
        <v>0</v>
      </c>
      <c r="AP2396" s="172">
        <v>0</v>
      </c>
      <c r="AR2396" s="17">
        <v>18459</v>
      </c>
      <c r="AT2396" s="17">
        <v>0</v>
      </c>
      <c r="AV2396" s="185">
        <v>0</v>
      </c>
      <c r="AW2396" s="1" t="s">
        <v>5655</v>
      </c>
      <c r="AX2396" s="1" t="str">
        <f t="shared" si="37"/>
        <v>No</v>
      </c>
    </row>
    <row r="2397" spans="1:50" x14ac:dyDescent="0.2">
      <c r="A2397" s="1" t="s">
        <v>2045</v>
      </c>
      <c r="B2397" s="1" t="s">
        <v>2046</v>
      </c>
      <c r="C2397" s="1" t="s">
        <v>50</v>
      </c>
      <c r="D2397" s="174" t="s">
        <v>2047</v>
      </c>
      <c r="E2397" s="177" t="s">
        <v>2048</v>
      </c>
      <c r="F2397" s="1" t="s">
        <v>194</v>
      </c>
      <c r="G2397" s="1" t="s">
        <v>229</v>
      </c>
      <c r="H2397" s="17">
        <v>0</v>
      </c>
      <c r="I2397" s="12">
        <v>11</v>
      </c>
      <c r="J2397" s="1" t="s">
        <v>10</v>
      </c>
      <c r="K2397" s="1" t="s">
        <v>8</v>
      </c>
      <c r="L2397" s="4">
        <v>11</v>
      </c>
      <c r="N2397" s="186">
        <v>0</v>
      </c>
      <c r="P2397" s="14">
        <v>18.287099999999999</v>
      </c>
      <c r="R2397" s="14">
        <v>0</v>
      </c>
      <c r="T2397" s="14">
        <v>0.75260000000000005</v>
      </c>
      <c r="V2397" s="17">
        <v>0</v>
      </c>
      <c r="X2397" s="17">
        <v>0</v>
      </c>
      <c r="Z2397" s="17">
        <v>279024</v>
      </c>
      <c r="AB2397" s="17">
        <v>0</v>
      </c>
      <c r="AD2397" s="17">
        <v>0</v>
      </c>
      <c r="AF2397" s="17">
        <v>15258</v>
      </c>
      <c r="AH2397" s="17">
        <v>0</v>
      </c>
      <c r="AJ2397" s="17">
        <v>0</v>
      </c>
      <c r="AL2397" s="17">
        <v>0</v>
      </c>
      <c r="AN2397" s="17">
        <v>0</v>
      </c>
      <c r="AP2397" s="172">
        <v>0</v>
      </c>
      <c r="AR2397" s="17">
        <v>11483</v>
      </c>
      <c r="AT2397" s="17">
        <v>0</v>
      </c>
      <c r="AV2397" s="185">
        <v>0</v>
      </c>
      <c r="AW2397" s="1" t="s">
        <v>5655</v>
      </c>
      <c r="AX2397" s="1" t="str">
        <f t="shared" si="37"/>
        <v>No</v>
      </c>
    </row>
    <row r="2398" spans="1:50" x14ac:dyDescent="0.2">
      <c r="A2398" s="1" t="s">
        <v>6313</v>
      </c>
      <c r="B2398" s="1" t="s">
        <v>4597</v>
      </c>
      <c r="C2398" s="1" t="s">
        <v>61</v>
      </c>
      <c r="D2398" s="174" t="s">
        <v>4598</v>
      </c>
      <c r="E2398" s="177" t="s">
        <v>4599</v>
      </c>
      <c r="F2398" s="1" t="s">
        <v>194</v>
      </c>
      <c r="G2398" s="1" t="s">
        <v>229</v>
      </c>
      <c r="H2398" s="17">
        <v>0</v>
      </c>
      <c r="I2398" s="12">
        <v>11</v>
      </c>
      <c r="J2398" s="1" t="s">
        <v>10</v>
      </c>
      <c r="K2398" s="1" t="s">
        <v>8</v>
      </c>
      <c r="L2398" s="4">
        <v>11</v>
      </c>
      <c r="N2398" s="186">
        <v>0</v>
      </c>
      <c r="P2398" s="14">
        <v>10.8668</v>
      </c>
      <c r="R2398" s="14">
        <v>0</v>
      </c>
      <c r="T2398" s="14">
        <v>3.3727999999999998</v>
      </c>
      <c r="V2398" s="17">
        <v>0</v>
      </c>
      <c r="X2398" s="17">
        <v>0</v>
      </c>
      <c r="Z2398" s="17">
        <v>104495</v>
      </c>
      <c r="AB2398" s="17">
        <v>0</v>
      </c>
      <c r="AD2398" s="17">
        <v>0</v>
      </c>
      <c r="AF2398" s="17">
        <v>9616</v>
      </c>
      <c r="AH2398" s="17">
        <v>0</v>
      </c>
      <c r="AJ2398" s="17">
        <v>0</v>
      </c>
      <c r="AL2398" s="17">
        <v>0</v>
      </c>
      <c r="AN2398" s="17">
        <v>0</v>
      </c>
      <c r="AP2398" s="172">
        <v>0</v>
      </c>
      <c r="AR2398" s="17">
        <v>32433</v>
      </c>
      <c r="AT2398" s="17">
        <v>0</v>
      </c>
      <c r="AV2398" s="185">
        <v>0</v>
      </c>
      <c r="AW2398" s="1" t="s">
        <v>5655</v>
      </c>
      <c r="AX2398" s="1" t="str">
        <f t="shared" si="37"/>
        <v>No</v>
      </c>
    </row>
    <row r="2399" spans="1:50" x14ac:dyDescent="0.2">
      <c r="A2399" s="1" t="s">
        <v>4834</v>
      </c>
      <c r="B2399" s="1" t="s">
        <v>4835</v>
      </c>
      <c r="C2399" s="1" t="s">
        <v>72</v>
      </c>
      <c r="D2399" s="174" t="s">
        <v>4836</v>
      </c>
      <c r="E2399" s="177" t="s">
        <v>4837</v>
      </c>
      <c r="F2399" s="1" t="s">
        <v>242</v>
      </c>
      <c r="G2399" s="1" t="s">
        <v>229</v>
      </c>
      <c r="H2399" s="17">
        <v>0</v>
      </c>
      <c r="I2399" s="12">
        <v>11</v>
      </c>
      <c r="J2399" s="1" t="s">
        <v>11</v>
      </c>
      <c r="K2399" s="1" t="s">
        <v>8</v>
      </c>
      <c r="L2399" s="4">
        <v>5</v>
      </c>
      <c r="N2399" s="186">
        <v>0</v>
      </c>
      <c r="P2399" s="14">
        <v>16.347200000000001</v>
      </c>
      <c r="R2399" s="14">
        <v>0</v>
      </c>
      <c r="T2399" s="14">
        <v>17.081199999999999</v>
      </c>
      <c r="V2399" s="17">
        <v>0</v>
      </c>
      <c r="X2399" s="17">
        <v>0</v>
      </c>
      <c r="Z2399" s="17">
        <v>263975</v>
      </c>
      <c r="AB2399" s="17">
        <v>0</v>
      </c>
      <c r="AD2399" s="17">
        <v>0</v>
      </c>
      <c r="AF2399" s="17">
        <v>16148</v>
      </c>
      <c r="AH2399" s="17">
        <v>0</v>
      </c>
      <c r="AJ2399" s="17">
        <v>0</v>
      </c>
      <c r="AL2399" s="17">
        <v>0</v>
      </c>
      <c r="AN2399" s="17">
        <v>0</v>
      </c>
      <c r="AP2399" s="172">
        <v>0</v>
      </c>
      <c r="AR2399" s="17">
        <v>275828</v>
      </c>
      <c r="AT2399" s="17">
        <v>0</v>
      </c>
      <c r="AV2399" s="185">
        <v>0</v>
      </c>
      <c r="AW2399" s="1" t="s">
        <v>5655</v>
      </c>
      <c r="AX2399" s="1" t="str">
        <f t="shared" si="37"/>
        <v>No</v>
      </c>
    </row>
    <row r="2400" spans="1:50" x14ac:dyDescent="0.2">
      <c r="A2400" s="1" t="s">
        <v>5479</v>
      </c>
      <c r="B2400" s="1" t="s">
        <v>5599</v>
      </c>
      <c r="C2400" s="1" t="s">
        <v>73</v>
      </c>
      <c r="D2400" s="174" t="s">
        <v>1631</v>
      </c>
      <c r="E2400" s="177" t="s">
        <v>1632</v>
      </c>
      <c r="F2400" s="1" t="s">
        <v>194</v>
      </c>
      <c r="G2400" s="1" t="s">
        <v>229</v>
      </c>
      <c r="H2400" s="17">
        <v>0</v>
      </c>
      <c r="I2400" s="12">
        <v>11</v>
      </c>
      <c r="J2400" s="1" t="s">
        <v>11</v>
      </c>
      <c r="K2400" s="1" t="s">
        <v>12</v>
      </c>
      <c r="L2400" s="4">
        <v>11</v>
      </c>
      <c r="N2400" s="186">
        <v>0</v>
      </c>
      <c r="P2400" s="14">
        <v>13.2317</v>
      </c>
      <c r="R2400" s="14">
        <v>0</v>
      </c>
      <c r="T2400" s="14">
        <v>2.7726000000000002</v>
      </c>
      <c r="V2400" s="17">
        <v>0</v>
      </c>
      <c r="X2400" s="17">
        <v>0</v>
      </c>
      <c r="Z2400" s="17">
        <v>264409</v>
      </c>
      <c r="AB2400" s="17">
        <v>0</v>
      </c>
      <c r="AD2400" s="17">
        <v>0</v>
      </c>
      <c r="AF2400" s="17">
        <v>19983</v>
      </c>
      <c r="AH2400" s="17">
        <v>0</v>
      </c>
      <c r="AJ2400" s="17">
        <v>0</v>
      </c>
      <c r="AL2400" s="17">
        <v>0</v>
      </c>
      <c r="AN2400" s="17">
        <v>0</v>
      </c>
      <c r="AP2400" s="172">
        <v>0</v>
      </c>
      <c r="AR2400" s="17">
        <v>55404</v>
      </c>
      <c r="AT2400" s="17">
        <v>0</v>
      </c>
      <c r="AV2400" s="185">
        <v>0</v>
      </c>
      <c r="AW2400" s="1" t="s">
        <v>5655</v>
      </c>
      <c r="AX2400" s="1" t="str">
        <f t="shared" si="37"/>
        <v>No</v>
      </c>
    </row>
    <row r="2401" spans="1:50" x14ac:dyDescent="0.2">
      <c r="A2401" s="1" t="s">
        <v>4695</v>
      </c>
      <c r="B2401" s="1" t="s">
        <v>392</v>
      </c>
      <c r="C2401" s="1" t="s">
        <v>20</v>
      </c>
      <c r="D2401" s="174" t="s">
        <v>4696</v>
      </c>
      <c r="E2401" s="177" t="s">
        <v>4697</v>
      </c>
      <c r="F2401" s="1" t="s">
        <v>196</v>
      </c>
      <c r="G2401" s="1" t="s">
        <v>229</v>
      </c>
      <c r="H2401" s="17">
        <v>0</v>
      </c>
      <c r="I2401" s="12">
        <v>11</v>
      </c>
      <c r="J2401" s="1" t="s">
        <v>10</v>
      </c>
      <c r="K2401" s="1" t="s">
        <v>8</v>
      </c>
      <c r="L2401" s="4">
        <v>2</v>
      </c>
      <c r="N2401" s="186">
        <v>0</v>
      </c>
      <c r="P2401" s="14">
        <v>11.049200000000001</v>
      </c>
      <c r="R2401" s="14">
        <v>0</v>
      </c>
      <c r="T2401" s="14">
        <v>7.5153999999999996</v>
      </c>
      <c r="V2401" s="17">
        <v>0</v>
      </c>
      <c r="X2401" s="17">
        <v>0</v>
      </c>
      <c r="Z2401" s="17">
        <v>34363</v>
      </c>
      <c r="AB2401" s="17">
        <v>0</v>
      </c>
      <c r="AD2401" s="17">
        <v>0</v>
      </c>
      <c r="AF2401" s="17">
        <v>3110</v>
      </c>
      <c r="AH2401" s="17">
        <v>0</v>
      </c>
      <c r="AJ2401" s="17">
        <v>0</v>
      </c>
      <c r="AL2401" s="17">
        <v>0</v>
      </c>
      <c r="AN2401" s="17">
        <v>0</v>
      </c>
      <c r="AP2401" s="172">
        <v>0</v>
      </c>
      <c r="AR2401" s="17">
        <v>23373</v>
      </c>
      <c r="AT2401" s="17">
        <v>0</v>
      </c>
      <c r="AV2401" s="185">
        <v>0</v>
      </c>
      <c r="AW2401" s="1" t="s">
        <v>5655</v>
      </c>
      <c r="AX2401" s="1" t="str">
        <f t="shared" si="37"/>
        <v>No</v>
      </c>
    </row>
    <row r="2402" spans="1:50" x14ac:dyDescent="0.2">
      <c r="A2402" s="1" t="s">
        <v>6292</v>
      </c>
      <c r="B2402" s="1" t="s">
        <v>793</v>
      </c>
      <c r="C2402" s="1" t="s">
        <v>51</v>
      </c>
      <c r="D2402" s="174">
        <v>6080</v>
      </c>
      <c r="E2402" s="177">
        <v>60080</v>
      </c>
      <c r="F2402" s="1" t="s">
        <v>194</v>
      </c>
      <c r="G2402" s="1" t="s">
        <v>5273</v>
      </c>
      <c r="H2402" s="17">
        <v>144875</v>
      </c>
      <c r="I2402" s="12">
        <v>11</v>
      </c>
      <c r="J2402" s="1" t="s">
        <v>11</v>
      </c>
      <c r="K2402" s="1" t="s">
        <v>8</v>
      </c>
      <c r="L2402" s="4">
        <v>8</v>
      </c>
      <c r="N2402" s="186">
        <v>0</v>
      </c>
      <c r="P2402" s="14">
        <v>18.206900000000001</v>
      </c>
      <c r="R2402" s="14">
        <v>0</v>
      </c>
      <c r="T2402" s="14">
        <v>7.8571</v>
      </c>
      <c r="V2402" s="17">
        <v>0</v>
      </c>
      <c r="X2402" s="17">
        <v>0</v>
      </c>
      <c r="Z2402" s="17">
        <v>361699</v>
      </c>
      <c r="AB2402" s="17">
        <v>0</v>
      </c>
      <c r="AD2402" s="17">
        <v>0</v>
      </c>
      <c r="AF2402" s="17">
        <v>19866</v>
      </c>
      <c r="AH2402" s="17">
        <v>0</v>
      </c>
      <c r="AJ2402" s="17">
        <v>0</v>
      </c>
      <c r="AL2402" s="17">
        <v>0</v>
      </c>
      <c r="AN2402" s="17">
        <v>0</v>
      </c>
      <c r="AP2402" s="172">
        <v>0</v>
      </c>
      <c r="AR2402" s="17">
        <v>156089</v>
      </c>
      <c r="AT2402" s="17">
        <v>0</v>
      </c>
      <c r="AV2402" s="185">
        <v>0</v>
      </c>
      <c r="AW2402" s="1" t="s">
        <v>5655</v>
      </c>
      <c r="AX2402" s="1" t="str">
        <f t="shared" si="37"/>
        <v>No</v>
      </c>
    </row>
    <row r="2403" spans="1:50" x14ac:dyDescent="0.2">
      <c r="A2403" s="1" t="s">
        <v>3690</v>
      </c>
      <c r="B2403" s="1" t="s">
        <v>3691</v>
      </c>
      <c r="C2403" s="1" t="s">
        <v>51</v>
      </c>
      <c r="D2403" s="174" t="s">
        <v>3692</v>
      </c>
      <c r="E2403" s="177" t="s">
        <v>3693</v>
      </c>
      <c r="F2403" s="1" t="s">
        <v>1252</v>
      </c>
      <c r="G2403" s="1" t="s">
        <v>229</v>
      </c>
      <c r="H2403" s="17">
        <v>0</v>
      </c>
      <c r="I2403" s="12">
        <v>11</v>
      </c>
      <c r="J2403" s="1" t="s">
        <v>10</v>
      </c>
      <c r="K2403" s="1" t="s">
        <v>8</v>
      </c>
      <c r="L2403" s="4">
        <v>11</v>
      </c>
      <c r="N2403" s="186">
        <v>0</v>
      </c>
      <c r="P2403" s="14">
        <v>25.777799999999999</v>
      </c>
      <c r="R2403" s="14">
        <v>0</v>
      </c>
      <c r="T2403" s="14">
        <v>1.0495000000000001</v>
      </c>
      <c r="V2403" s="17">
        <v>0</v>
      </c>
      <c r="X2403" s="17">
        <v>0</v>
      </c>
      <c r="Z2403" s="17">
        <v>353955</v>
      </c>
      <c r="AB2403" s="17">
        <v>0</v>
      </c>
      <c r="AD2403" s="17">
        <v>0</v>
      </c>
      <c r="AF2403" s="17">
        <v>13731</v>
      </c>
      <c r="AH2403" s="17">
        <v>0</v>
      </c>
      <c r="AJ2403" s="17">
        <v>0</v>
      </c>
      <c r="AL2403" s="17">
        <v>0</v>
      </c>
      <c r="AN2403" s="17">
        <v>0</v>
      </c>
      <c r="AP2403" s="172">
        <v>0</v>
      </c>
      <c r="AR2403" s="17">
        <v>14410</v>
      </c>
      <c r="AT2403" s="17">
        <v>0</v>
      </c>
      <c r="AV2403" s="185">
        <v>0</v>
      </c>
      <c r="AW2403" s="1" t="s">
        <v>5655</v>
      </c>
      <c r="AX2403" s="1" t="str">
        <f t="shared" si="37"/>
        <v>No</v>
      </c>
    </row>
    <row r="2404" spans="1:50" x14ac:dyDescent="0.2">
      <c r="A2404" s="1" t="s">
        <v>6299</v>
      </c>
      <c r="B2404" s="1" t="s">
        <v>1686</v>
      </c>
      <c r="C2404" s="1" t="s">
        <v>99</v>
      </c>
      <c r="D2404" s="174" t="s">
        <v>1687</v>
      </c>
      <c r="E2404" s="177" t="s">
        <v>1688</v>
      </c>
      <c r="F2404" s="1" t="s">
        <v>242</v>
      </c>
      <c r="G2404" s="1" t="s">
        <v>229</v>
      </c>
      <c r="H2404" s="17">
        <v>0</v>
      </c>
      <c r="I2404" s="12">
        <v>11</v>
      </c>
      <c r="J2404" s="1" t="s">
        <v>11</v>
      </c>
      <c r="K2404" s="1" t="s">
        <v>8</v>
      </c>
      <c r="L2404" s="4">
        <v>1</v>
      </c>
      <c r="N2404" s="186">
        <v>0</v>
      </c>
      <c r="P2404" s="14">
        <v>10.4673</v>
      </c>
      <c r="R2404" s="14">
        <v>0</v>
      </c>
      <c r="T2404" s="14">
        <v>3.6217000000000001</v>
      </c>
      <c r="V2404" s="17">
        <v>0</v>
      </c>
      <c r="X2404" s="17">
        <v>0</v>
      </c>
      <c r="Z2404" s="17">
        <v>20945</v>
      </c>
      <c r="AB2404" s="17">
        <v>0</v>
      </c>
      <c r="AD2404" s="17">
        <v>0</v>
      </c>
      <c r="AF2404" s="17">
        <v>2001</v>
      </c>
      <c r="AH2404" s="17">
        <v>0</v>
      </c>
      <c r="AJ2404" s="17">
        <v>0</v>
      </c>
      <c r="AL2404" s="17">
        <v>0</v>
      </c>
      <c r="AN2404" s="17">
        <v>0</v>
      </c>
      <c r="AP2404" s="172">
        <v>0</v>
      </c>
      <c r="AR2404" s="17">
        <v>7247</v>
      </c>
      <c r="AT2404" s="17">
        <v>0</v>
      </c>
      <c r="AV2404" s="185">
        <v>0</v>
      </c>
      <c r="AW2404" s="1" t="s">
        <v>5655</v>
      </c>
      <c r="AX2404" s="1" t="str">
        <f t="shared" si="37"/>
        <v>No</v>
      </c>
    </row>
    <row r="2405" spans="1:50" x14ac:dyDescent="0.2">
      <c r="A2405" s="1" t="s">
        <v>2729</v>
      </c>
      <c r="B2405" s="1" t="s">
        <v>1724</v>
      </c>
      <c r="C2405" s="1" t="s">
        <v>56</v>
      </c>
      <c r="D2405" s="174" t="s">
        <v>2730</v>
      </c>
      <c r="E2405" s="177" t="s">
        <v>2731</v>
      </c>
      <c r="F2405" s="1" t="s">
        <v>196</v>
      </c>
      <c r="G2405" s="1" t="s">
        <v>229</v>
      </c>
      <c r="H2405" s="17">
        <v>0</v>
      </c>
      <c r="I2405" s="12">
        <v>11</v>
      </c>
      <c r="J2405" s="1" t="s">
        <v>10</v>
      </c>
      <c r="K2405" s="1" t="s">
        <v>8</v>
      </c>
      <c r="L2405" s="4">
        <v>3</v>
      </c>
      <c r="N2405" s="186">
        <v>0</v>
      </c>
      <c r="P2405" s="14">
        <v>9.4733999999999998</v>
      </c>
      <c r="R2405" s="14">
        <v>0</v>
      </c>
      <c r="T2405" s="14">
        <v>3.4579</v>
      </c>
      <c r="V2405" s="17">
        <v>0</v>
      </c>
      <c r="X2405" s="17">
        <v>0</v>
      </c>
      <c r="Z2405" s="17">
        <v>37884</v>
      </c>
      <c r="AB2405" s="17">
        <v>0</v>
      </c>
      <c r="AD2405" s="17">
        <v>0</v>
      </c>
      <c r="AF2405" s="17">
        <v>3999</v>
      </c>
      <c r="AH2405" s="17">
        <v>0</v>
      </c>
      <c r="AJ2405" s="17">
        <v>0</v>
      </c>
      <c r="AL2405" s="17">
        <v>0</v>
      </c>
      <c r="AN2405" s="17">
        <v>0</v>
      </c>
      <c r="AP2405" s="172">
        <v>0</v>
      </c>
      <c r="AR2405" s="17">
        <v>13828</v>
      </c>
      <c r="AT2405" s="17">
        <v>0</v>
      </c>
      <c r="AV2405" s="185">
        <v>0</v>
      </c>
      <c r="AW2405" s="1" t="s">
        <v>5655</v>
      </c>
      <c r="AX2405" s="1" t="str">
        <f t="shared" si="37"/>
        <v>No</v>
      </c>
    </row>
    <row r="2406" spans="1:50" x14ac:dyDescent="0.2">
      <c r="A2406" s="1" t="s">
        <v>1825</v>
      </c>
      <c r="B2406" s="1" t="s">
        <v>1826</v>
      </c>
      <c r="C2406" s="1" t="s">
        <v>62</v>
      </c>
      <c r="D2406" s="174" t="s">
        <v>1827</v>
      </c>
      <c r="E2406" s="177" t="s">
        <v>1828</v>
      </c>
      <c r="F2406" s="1" t="s">
        <v>194</v>
      </c>
      <c r="G2406" s="1" t="s">
        <v>229</v>
      </c>
      <c r="H2406" s="17">
        <v>0</v>
      </c>
      <c r="I2406" s="12">
        <v>11</v>
      </c>
      <c r="J2406" s="1" t="s">
        <v>10</v>
      </c>
      <c r="K2406" s="1" t="s">
        <v>8</v>
      </c>
      <c r="L2406" s="4">
        <v>11</v>
      </c>
      <c r="N2406" s="186">
        <v>0</v>
      </c>
      <c r="P2406" s="14">
        <v>26.150700000000001</v>
      </c>
      <c r="R2406" s="14">
        <v>0</v>
      </c>
      <c r="T2406" s="14">
        <v>1.7694000000000001</v>
      </c>
      <c r="V2406" s="17">
        <v>0</v>
      </c>
      <c r="X2406" s="17">
        <v>0</v>
      </c>
      <c r="Z2406" s="17">
        <v>522412</v>
      </c>
      <c r="AB2406" s="17">
        <v>0</v>
      </c>
      <c r="AD2406" s="17">
        <v>0</v>
      </c>
      <c r="AF2406" s="17">
        <v>19977</v>
      </c>
      <c r="AH2406" s="17">
        <v>0</v>
      </c>
      <c r="AJ2406" s="17">
        <v>0</v>
      </c>
      <c r="AL2406" s="17">
        <v>0</v>
      </c>
      <c r="AN2406" s="17">
        <v>0</v>
      </c>
      <c r="AP2406" s="172">
        <v>0</v>
      </c>
      <c r="AR2406" s="17">
        <v>35348</v>
      </c>
      <c r="AT2406" s="17">
        <v>0</v>
      </c>
      <c r="AV2406" s="185">
        <v>0</v>
      </c>
      <c r="AW2406" s="1" t="s">
        <v>5655</v>
      </c>
      <c r="AX2406" s="1" t="str">
        <f t="shared" si="37"/>
        <v>No</v>
      </c>
    </row>
    <row r="2407" spans="1:50" x14ac:dyDescent="0.2">
      <c r="A2407" s="1" t="s">
        <v>1078</v>
      </c>
      <c r="B2407" s="1" t="s">
        <v>548</v>
      </c>
      <c r="C2407" s="1" t="s">
        <v>62</v>
      </c>
      <c r="D2407" s="174">
        <v>4166</v>
      </c>
      <c r="E2407" s="177">
        <v>40166</v>
      </c>
      <c r="F2407" s="1" t="s">
        <v>194</v>
      </c>
      <c r="G2407" s="1" t="s">
        <v>5273</v>
      </c>
      <c r="H2407" s="17">
        <v>105419</v>
      </c>
      <c r="I2407" s="12">
        <v>11</v>
      </c>
      <c r="J2407" s="1" t="s">
        <v>11</v>
      </c>
      <c r="K2407" s="1" t="s">
        <v>12</v>
      </c>
      <c r="L2407" s="4">
        <v>9</v>
      </c>
      <c r="N2407" s="186">
        <v>0</v>
      </c>
      <c r="P2407" s="14">
        <v>14.523899999999999</v>
      </c>
      <c r="R2407" s="14">
        <v>0</v>
      </c>
      <c r="T2407" s="14">
        <v>4.8512000000000004</v>
      </c>
      <c r="V2407" s="17">
        <v>0</v>
      </c>
      <c r="X2407" s="17">
        <v>0</v>
      </c>
      <c r="Z2407" s="17">
        <v>405564</v>
      </c>
      <c r="AB2407" s="17">
        <v>0</v>
      </c>
      <c r="AD2407" s="17">
        <v>0</v>
      </c>
      <c r="AF2407" s="17">
        <v>27924</v>
      </c>
      <c r="AH2407" s="17">
        <v>0</v>
      </c>
      <c r="AJ2407" s="17">
        <v>0</v>
      </c>
      <c r="AL2407" s="17">
        <v>0</v>
      </c>
      <c r="AN2407" s="17">
        <v>0</v>
      </c>
      <c r="AP2407" s="172">
        <v>0</v>
      </c>
      <c r="AR2407" s="17">
        <v>135465</v>
      </c>
      <c r="AT2407" s="17">
        <v>0</v>
      </c>
      <c r="AV2407" s="185">
        <v>0</v>
      </c>
      <c r="AW2407" s="1" t="s">
        <v>5655</v>
      </c>
      <c r="AX2407" s="1" t="str">
        <f t="shared" si="37"/>
        <v>No</v>
      </c>
    </row>
    <row r="2408" spans="1:50" x14ac:dyDescent="0.2">
      <c r="A2408" s="1" t="s">
        <v>2651</v>
      </c>
      <c r="B2408" s="1" t="s">
        <v>2652</v>
      </c>
      <c r="C2408" s="1" t="s">
        <v>45</v>
      </c>
      <c r="D2408" s="174" t="s">
        <v>2653</v>
      </c>
      <c r="E2408" s="177" t="s">
        <v>2654</v>
      </c>
      <c r="F2408" s="1" t="s">
        <v>194</v>
      </c>
      <c r="G2408" s="1" t="s">
        <v>229</v>
      </c>
      <c r="H2408" s="17">
        <v>0</v>
      </c>
      <c r="I2408" s="12">
        <v>11</v>
      </c>
      <c r="J2408" s="1" t="s">
        <v>10</v>
      </c>
      <c r="K2408" s="1" t="s">
        <v>8</v>
      </c>
      <c r="L2408" s="4">
        <v>11</v>
      </c>
      <c r="N2408" s="186">
        <v>0</v>
      </c>
      <c r="P2408" s="14">
        <v>26.8992</v>
      </c>
      <c r="R2408" s="14">
        <v>0</v>
      </c>
      <c r="T2408" s="14">
        <v>1.3675999999999999</v>
      </c>
      <c r="V2408" s="17">
        <v>0</v>
      </c>
      <c r="X2408" s="17">
        <v>0</v>
      </c>
      <c r="Z2408" s="17">
        <v>217130</v>
      </c>
      <c r="AB2408" s="17">
        <v>0</v>
      </c>
      <c r="AD2408" s="17">
        <v>0</v>
      </c>
      <c r="AF2408" s="17">
        <v>8072</v>
      </c>
      <c r="AH2408" s="17">
        <v>0</v>
      </c>
      <c r="AJ2408" s="17">
        <v>0</v>
      </c>
      <c r="AL2408" s="17">
        <v>0</v>
      </c>
      <c r="AN2408" s="17">
        <v>0</v>
      </c>
      <c r="AP2408" s="172">
        <v>0</v>
      </c>
      <c r="AR2408" s="17">
        <v>11039</v>
      </c>
      <c r="AT2408" s="17">
        <v>0</v>
      </c>
      <c r="AV2408" s="185">
        <v>0</v>
      </c>
      <c r="AW2408" s="1" t="s">
        <v>5655</v>
      </c>
      <c r="AX2408" s="1" t="str">
        <f t="shared" si="37"/>
        <v>No</v>
      </c>
    </row>
    <row r="2409" spans="1:50" x14ac:dyDescent="0.2">
      <c r="A2409" s="1" t="s">
        <v>1848</v>
      </c>
      <c r="B2409" s="1" t="s">
        <v>321</v>
      </c>
      <c r="C2409" s="1" t="s">
        <v>37</v>
      </c>
      <c r="D2409" s="174" t="s">
        <v>1849</v>
      </c>
      <c r="E2409" s="177" t="s">
        <v>1850</v>
      </c>
      <c r="F2409" s="1" t="s">
        <v>194</v>
      </c>
      <c r="G2409" s="1" t="s">
        <v>229</v>
      </c>
      <c r="H2409" s="17">
        <v>0</v>
      </c>
      <c r="I2409" s="12">
        <v>11</v>
      </c>
      <c r="J2409" s="1" t="s">
        <v>10</v>
      </c>
      <c r="K2409" s="1" t="s">
        <v>8</v>
      </c>
      <c r="L2409" s="4">
        <v>11</v>
      </c>
      <c r="N2409" s="186">
        <v>0</v>
      </c>
      <c r="P2409" s="14">
        <v>15.7689</v>
      </c>
      <c r="R2409" s="14">
        <v>0</v>
      </c>
      <c r="T2409" s="14">
        <v>1.4226000000000001</v>
      </c>
      <c r="V2409" s="17">
        <v>0</v>
      </c>
      <c r="X2409" s="17">
        <v>0</v>
      </c>
      <c r="Z2409" s="17">
        <v>316182</v>
      </c>
      <c r="AB2409" s="17">
        <v>0</v>
      </c>
      <c r="AD2409" s="17">
        <v>0</v>
      </c>
      <c r="AF2409" s="17">
        <v>20051</v>
      </c>
      <c r="AH2409" s="17">
        <v>0</v>
      </c>
      <c r="AJ2409" s="17">
        <v>0</v>
      </c>
      <c r="AL2409" s="17">
        <v>0</v>
      </c>
      <c r="AN2409" s="17">
        <v>0</v>
      </c>
      <c r="AP2409" s="172">
        <v>0</v>
      </c>
      <c r="AR2409" s="17">
        <v>28524</v>
      </c>
      <c r="AT2409" s="17">
        <v>0</v>
      </c>
      <c r="AV2409" s="185">
        <v>0</v>
      </c>
      <c r="AW2409" s="1" t="s">
        <v>5655</v>
      </c>
      <c r="AX2409" s="1" t="str">
        <f t="shared" si="37"/>
        <v>No</v>
      </c>
    </row>
    <row r="2410" spans="1:50" x14ac:dyDescent="0.2">
      <c r="A2410" s="1" t="s">
        <v>1001</v>
      </c>
      <c r="B2410" s="1" t="s">
        <v>1002</v>
      </c>
      <c r="C2410" s="1" t="s">
        <v>94</v>
      </c>
      <c r="D2410" s="174" t="s">
        <v>1003</v>
      </c>
      <c r="E2410" s="177">
        <v>9</v>
      </c>
      <c r="F2410" s="1" t="s">
        <v>138</v>
      </c>
      <c r="G2410" s="1" t="s">
        <v>5273</v>
      </c>
      <c r="H2410" s="17">
        <v>0</v>
      </c>
      <c r="I2410" s="12">
        <v>11</v>
      </c>
      <c r="J2410" s="1" t="s">
        <v>10</v>
      </c>
      <c r="K2410" s="1" t="s">
        <v>8</v>
      </c>
      <c r="L2410" s="4">
        <v>5</v>
      </c>
      <c r="N2410" s="186">
        <v>0</v>
      </c>
      <c r="P2410" s="14">
        <v>17.536999999999999</v>
      </c>
      <c r="R2410" s="14">
        <v>0</v>
      </c>
      <c r="T2410" s="14">
        <v>0.44330000000000003</v>
      </c>
      <c r="V2410" s="17">
        <v>0</v>
      </c>
      <c r="X2410" s="17">
        <v>0</v>
      </c>
      <c r="Z2410" s="17">
        <v>78408</v>
      </c>
      <c r="AB2410" s="17">
        <v>0</v>
      </c>
      <c r="AD2410" s="17">
        <v>0</v>
      </c>
      <c r="AF2410" s="17">
        <v>4471</v>
      </c>
      <c r="AH2410" s="17">
        <v>0</v>
      </c>
      <c r="AJ2410" s="17">
        <v>0</v>
      </c>
      <c r="AL2410" s="17">
        <v>0</v>
      </c>
      <c r="AN2410" s="17">
        <v>0</v>
      </c>
      <c r="AP2410" s="172">
        <v>0</v>
      </c>
      <c r="AR2410" s="17">
        <v>1982</v>
      </c>
      <c r="AT2410" s="17">
        <v>0</v>
      </c>
      <c r="AV2410" s="185">
        <v>0</v>
      </c>
      <c r="AW2410" s="1" t="s">
        <v>5655</v>
      </c>
      <c r="AX2410" s="1" t="str">
        <f t="shared" si="37"/>
        <v>No</v>
      </c>
    </row>
    <row r="2411" spans="1:50" x14ac:dyDescent="0.2">
      <c r="A2411" s="1" t="s">
        <v>5192</v>
      </c>
      <c r="B2411" s="1" t="s">
        <v>527</v>
      </c>
      <c r="C2411" s="1" t="s">
        <v>60</v>
      </c>
      <c r="E2411" s="177" t="s">
        <v>5193</v>
      </c>
      <c r="F2411" s="1" t="s">
        <v>242</v>
      </c>
      <c r="G2411" s="1" t="s">
        <v>229</v>
      </c>
      <c r="H2411" s="17">
        <v>0</v>
      </c>
      <c r="I2411" s="12">
        <v>11</v>
      </c>
      <c r="J2411" s="1" t="s">
        <v>10</v>
      </c>
      <c r="K2411" s="1" t="s">
        <v>8</v>
      </c>
      <c r="L2411" s="4">
        <v>11</v>
      </c>
      <c r="N2411" s="186">
        <v>0</v>
      </c>
      <c r="P2411" s="14">
        <v>18.2316</v>
      </c>
      <c r="R2411" s="14">
        <v>0</v>
      </c>
      <c r="T2411" s="14">
        <v>1.2690999999999999</v>
      </c>
      <c r="V2411" s="17">
        <v>0</v>
      </c>
      <c r="X2411" s="17">
        <v>0</v>
      </c>
      <c r="Z2411" s="17">
        <v>439856</v>
      </c>
      <c r="AB2411" s="17">
        <v>0</v>
      </c>
      <c r="AD2411" s="17">
        <v>0</v>
      </c>
      <c r="AF2411" s="17">
        <v>24126</v>
      </c>
      <c r="AH2411" s="17">
        <v>0</v>
      </c>
      <c r="AJ2411" s="17">
        <v>0</v>
      </c>
      <c r="AL2411" s="17">
        <v>0</v>
      </c>
      <c r="AN2411" s="17">
        <v>0</v>
      </c>
      <c r="AP2411" s="172">
        <v>0</v>
      </c>
      <c r="AR2411" s="17">
        <v>30619</v>
      </c>
      <c r="AT2411" s="17">
        <v>0</v>
      </c>
      <c r="AV2411" s="185">
        <v>0</v>
      </c>
      <c r="AW2411" s="1" t="s">
        <v>5655</v>
      </c>
      <c r="AX2411" s="1" t="str">
        <f t="shared" si="37"/>
        <v>No</v>
      </c>
    </row>
    <row r="2412" spans="1:50" x14ac:dyDescent="0.2">
      <c r="A2412" s="1" t="s">
        <v>6314</v>
      </c>
      <c r="B2412" s="1" t="s">
        <v>1364</v>
      </c>
      <c r="C2412" s="1" t="s">
        <v>64</v>
      </c>
      <c r="D2412" s="174">
        <v>7052</v>
      </c>
      <c r="E2412" s="177">
        <v>70052</v>
      </c>
      <c r="F2412" s="1" t="s">
        <v>242</v>
      </c>
      <c r="G2412" s="1" t="s">
        <v>5273</v>
      </c>
      <c r="H2412" s="17">
        <v>50440</v>
      </c>
      <c r="I2412" s="12">
        <v>11</v>
      </c>
      <c r="J2412" s="1" t="s">
        <v>10</v>
      </c>
      <c r="K2412" s="1" t="s">
        <v>8</v>
      </c>
      <c r="L2412" s="4">
        <v>11</v>
      </c>
      <c r="N2412" s="186">
        <v>0</v>
      </c>
      <c r="P2412" s="14">
        <v>10.3889</v>
      </c>
      <c r="R2412" s="14">
        <v>0</v>
      </c>
      <c r="T2412" s="14">
        <v>2.4582999999999999</v>
      </c>
      <c r="V2412" s="17">
        <v>0</v>
      </c>
      <c r="X2412" s="17">
        <v>0</v>
      </c>
      <c r="Z2412" s="17">
        <v>159937</v>
      </c>
      <c r="AB2412" s="17">
        <v>0</v>
      </c>
      <c r="AD2412" s="17">
        <v>0</v>
      </c>
      <c r="AF2412" s="17">
        <v>15395</v>
      </c>
      <c r="AH2412" s="17">
        <v>0</v>
      </c>
      <c r="AJ2412" s="17">
        <v>0</v>
      </c>
      <c r="AL2412" s="17">
        <v>0</v>
      </c>
      <c r="AN2412" s="17">
        <v>0</v>
      </c>
      <c r="AP2412" s="172">
        <v>0</v>
      </c>
      <c r="AR2412" s="17">
        <v>37845</v>
      </c>
      <c r="AT2412" s="17">
        <v>0</v>
      </c>
      <c r="AV2412" s="185">
        <v>0</v>
      </c>
      <c r="AW2412" s="1" t="s">
        <v>5655</v>
      </c>
      <c r="AX2412" s="1" t="str">
        <f t="shared" si="37"/>
        <v>No</v>
      </c>
    </row>
    <row r="2413" spans="1:50" x14ac:dyDescent="0.2">
      <c r="A2413" s="1" t="s">
        <v>4073</v>
      </c>
      <c r="B2413" s="1" t="s">
        <v>4074</v>
      </c>
      <c r="C2413" s="1" t="s">
        <v>48</v>
      </c>
      <c r="D2413" s="174" t="s">
        <v>4075</v>
      </c>
      <c r="E2413" s="177" t="s">
        <v>4076</v>
      </c>
      <c r="F2413" s="1" t="s">
        <v>194</v>
      </c>
      <c r="G2413" s="1" t="s">
        <v>229</v>
      </c>
      <c r="H2413" s="17">
        <v>0</v>
      </c>
      <c r="I2413" s="12">
        <v>11</v>
      </c>
      <c r="J2413" s="1" t="s">
        <v>11</v>
      </c>
      <c r="K2413" s="1" t="s">
        <v>8</v>
      </c>
      <c r="L2413" s="4">
        <v>5</v>
      </c>
      <c r="N2413" s="186">
        <v>0</v>
      </c>
      <c r="P2413" s="14">
        <v>19.1083</v>
      </c>
      <c r="R2413" s="14">
        <v>0</v>
      </c>
      <c r="T2413" s="14">
        <v>6.1487999999999996</v>
      </c>
      <c r="V2413" s="17">
        <v>0</v>
      </c>
      <c r="X2413" s="17">
        <v>0</v>
      </c>
      <c r="Z2413" s="17">
        <v>290466</v>
      </c>
      <c r="AB2413" s="17">
        <v>0</v>
      </c>
      <c r="AD2413" s="17">
        <v>0</v>
      </c>
      <c r="AF2413" s="17">
        <v>15201</v>
      </c>
      <c r="AH2413" s="17">
        <v>0</v>
      </c>
      <c r="AJ2413" s="17">
        <v>0</v>
      </c>
      <c r="AL2413" s="17">
        <v>0</v>
      </c>
      <c r="AN2413" s="17">
        <v>0</v>
      </c>
      <c r="AP2413" s="172">
        <v>0</v>
      </c>
      <c r="AR2413" s="17">
        <v>93468</v>
      </c>
      <c r="AT2413" s="17">
        <v>0</v>
      </c>
      <c r="AV2413" s="185">
        <v>0</v>
      </c>
      <c r="AW2413" s="1" t="s">
        <v>5655</v>
      </c>
      <c r="AX2413" s="1" t="str">
        <f t="shared" si="37"/>
        <v>No</v>
      </c>
    </row>
    <row r="2414" spans="1:50" x14ac:dyDescent="0.2">
      <c r="A2414" s="1" t="s">
        <v>6297</v>
      </c>
      <c r="B2414" s="1" t="s">
        <v>977</v>
      </c>
      <c r="C2414" s="1" t="s">
        <v>20</v>
      </c>
      <c r="E2414" s="177">
        <v>90299</v>
      </c>
      <c r="F2414" s="1" t="s">
        <v>196</v>
      </c>
      <c r="G2414" s="1" t="s">
        <v>192</v>
      </c>
      <c r="H2414" s="17">
        <v>308231</v>
      </c>
      <c r="I2414" s="12">
        <v>11</v>
      </c>
      <c r="J2414" s="1" t="s">
        <v>21</v>
      </c>
      <c r="K2414" s="1" t="s">
        <v>8</v>
      </c>
      <c r="L2414" s="4">
        <v>11</v>
      </c>
      <c r="N2414" s="186">
        <v>4</v>
      </c>
      <c r="P2414" s="14">
        <v>17.444299999999998</v>
      </c>
      <c r="R2414" s="14">
        <v>25.4299</v>
      </c>
      <c r="S2414" s="12" t="s">
        <v>102</v>
      </c>
      <c r="T2414" s="14">
        <v>14.4687</v>
      </c>
      <c r="V2414" s="17">
        <v>782342</v>
      </c>
      <c r="X2414" s="17">
        <v>771692</v>
      </c>
      <c r="Y2414" s="12" t="s">
        <v>102</v>
      </c>
      <c r="Z2414" s="17">
        <v>766833</v>
      </c>
      <c r="AB2414" s="17">
        <v>4859</v>
      </c>
      <c r="AD2414" s="17">
        <v>46285</v>
      </c>
      <c r="AE2414" s="12" t="s">
        <v>102</v>
      </c>
      <c r="AF2414" s="17">
        <v>43959</v>
      </c>
      <c r="AH2414" s="17">
        <v>2326</v>
      </c>
      <c r="AJ2414" s="17">
        <v>386657</v>
      </c>
      <c r="AK2414" s="12" t="s">
        <v>102</v>
      </c>
      <c r="AL2414" s="17">
        <v>355289</v>
      </c>
      <c r="AN2414" s="17">
        <v>22022</v>
      </c>
      <c r="AO2414" s="12" t="s">
        <v>102</v>
      </c>
      <c r="AP2414" s="172">
        <v>21030</v>
      </c>
      <c r="AR2414" s="17">
        <v>636029</v>
      </c>
      <c r="AT2414" s="17">
        <v>16174174</v>
      </c>
      <c r="AU2414" s="1" t="s">
        <v>102</v>
      </c>
      <c r="AV2414" s="185">
        <v>85.8</v>
      </c>
      <c r="AW2414" s="1" t="s">
        <v>5655</v>
      </c>
      <c r="AX2414" s="1" t="str">
        <f t="shared" si="37"/>
        <v>Yes</v>
      </c>
    </row>
    <row r="2415" spans="1:50" x14ac:dyDescent="0.2">
      <c r="A2415" s="1" t="s">
        <v>5722</v>
      </c>
      <c r="B2415" s="1" t="s">
        <v>1416</v>
      </c>
      <c r="C2415" s="1" t="s">
        <v>62</v>
      </c>
      <c r="D2415" s="174" t="s">
        <v>5723</v>
      </c>
      <c r="E2415" s="177" t="s">
        <v>5724</v>
      </c>
      <c r="F2415" s="1" t="s">
        <v>242</v>
      </c>
      <c r="G2415" s="1" t="s">
        <v>229</v>
      </c>
      <c r="H2415" s="17">
        <v>0</v>
      </c>
      <c r="I2415" s="12">
        <v>11</v>
      </c>
      <c r="J2415" s="1" t="s">
        <v>11</v>
      </c>
      <c r="K2415" s="1" t="s">
        <v>8</v>
      </c>
      <c r="L2415" s="4">
        <v>1</v>
      </c>
      <c r="N2415" s="186">
        <v>0</v>
      </c>
      <c r="P2415" s="14">
        <v>17.5943</v>
      </c>
      <c r="R2415" s="14">
        <v>0</v>
      </c>
      <c r="T2415" s="14">
        <v>1.1901999999999999</v>
      </c>
      <c r="V2415" s="17">
        <v>0</v>
      </c>
      <c r="X2415" s="17">
        <v>0</v>
      </c>
      <c r="Z2415" s="17">
        <v>31828</v>
      </c>
      <c r="AB2415" s="17">
        <v>0</v>
      </c>
      <c r="AD2415" s="17">
        <v>0</v>
      </c>
      <c r="AF2415" s="17">
        <v>1809</v>
      </c>
      <c r="AH2415" s="17">
        <v>0</v>
      </c>
      <c r="AJ2415" s="17">
        <v>0</v>
      </c>
      <c r="AL2415" s="17">
        <v>0</v>
      </c>
      <c r="AN2415" s="17">
        <v>0</v>
      </c>
      <c r="AP2415" s="172">
        <v>0</v>
      </c>
      <c r="AR2415" s="17">
        <v>2153</v>
      </c>
      <c r="AT2415" s="17">
        <v>0</v>
      </c>
      <c r="AV2415" s="185">
        <v>0</v>
      </c>
      <c r="AW2415" s="1" t="s">
        <v>5655</v>
      </c>
      <c r="AX2415" s="1" t="str">
        <f t="shared" si="37"/>
        <v>No</v>
      </c>
    </row>
    <row r="2416" spans="1:50" x14ac:dyDescent="0.2">
      <c r="A2416" s="1" t="s">
        <v>6298</v>
      </c>
      <c r="B2416" s="1" t="s">
        <v>970</v>
      </c>
      <c r="C2416" s="1" t="s">
        <v>7</v>
      </c>
      <c r="D2416" s="174">
        <v>6104</v>
      </c>
      <c r="E2416" s="177">
        <v>60104</v>
      </c>
      <c r="F2416" s="1" t="s">
        <v>194</v>
      </c>
      <c r="G2416" s="1" t="s">
        <v>5273</v>
      </c>
      <c r="H2416" s="17">
        <v>65419</v>
      </c>
      <c r="I2416" s="12">
        <v>11</v>
      </c>
      <c r="J2416" s="1" t="s">
        <v>11</v>
      </c>
      <c r="K2416" s="1" t="s">
        <v>8</v>
      </c>
      <c r="L2416" s="4">
        <v>8</v>
      </c>
      <c r="N2416" s="186">
        <v>0</v>
      </c>
      <c r="P2416" s="14">
        <v>18.290199999999999</v>
      </c>
      <c r="R2416" s="14">
        <v>0</v>
      </c>
      <c r="T2416" s="14">
        <v>7.2752999999999997</v>
      </c>
      <c r="V2416" s="17">
        <v>0</v>
      </c>
      <c r="X2416" s="17">
        <v>0</v>
      </c>
      <c r="Z2416" s="17">
        <v>312196</v>
      </c>
      <c r="AB2416" s="17">
        <v>0</v>
      </c>
      <c r="AD2416" s="17">
        <v>0</v>
      </c>
      <c r="AF2416" s="17">
        <v>17069</v>
      </c>
      <c r="AH2416" s="17">
        <v>0</v>
      </c>
      <c r="AJ2416" s="17">
        <v>0</v>
      </c>
      <c r="AL2416" s="17">
        <v>0</v>
      </c>
      <c r="AN2416" s="17">
        <v>0</v>
      </c>
      <c r="AP2416" s="172">
        <v>0</v>
      </c>
      <c r="AR2416" s="17">
        <v>124182</v>
      </c>
      <c r="AT2416" s="17">
        <v>0</v>
      </c>
      <c r="AV2416" s="185">
        <v>0</v>
      </c>
      <c r="AW2416" s="1" t="s">
        <v>5655</v>
      </c>
      <c r="AX2416" s="1" t="str">
        <f t="shared" si="37"/>
        <v>No</v>
      </c>
    </row>
    <row r="2417" spans="1:50" x14ac:dyDescent="0.2">
      <c r="A2417" s="1" t="s">
        <v>6307</v>
      </c>
      <c r="B2417" s="1" t="s">
        <v>286</v>
      </c>
      <c r="C2417" s="1" t="s">
        <v>50</v>
      </c>
      <c r="D2417" s="174">
        <v>4016</v>
      </c>
      <c r="E2417" s="177">
        <v>40016</v>
      </c>
      <c r="F2417" s="1" t="s">
        <v>194</v>
      </c>
      <c r="G2417" s="1" t="s">
        <v>5273</v>
      </c>
      <c r="H2417" s="17">
        <v>202637</v>
      </c>
      <c r="I2417" s="12">
        <v>11</v>
      </c>
      <c r="J2417" s="1" t="s">
        <v>10</v>
      </c>
      <c r="K2417" s="1" t="s">
        <v>8</v>
      </c>
      <c r="L2417" s="4">
        <v>5</v>
      </c>
      <c r="N2417" s="186">
        <v>0</v>
      </c>
      <c r="P2417" s="14">
        <v>8.7144999999999992</v>
      </c>
      <c r="R2417" s="14">
        <v>0</v>
      </c>
      <c r="T2417" s="14">
        <v>1.7773000000000001</v>
      </c>
      <c r="V2417" s="17">
        <v>0</v>
      </c>
      <c r="X2417" s="17">
        <v>0</v>
      </c>
      <c r="Z2417" s="17">
        <v>69995</v>
      </c>
      <c r="AB2417" s="17">
        <v>0</v>
      </c>
      <c r="AD2417" s="17">
        <v>0</v>
      </c>
      <c r="AF2417" s="17">
        <v>8032</v>
      </c>
      <c r="AH2417" s="17">
        <v>0</v>
      </c>
      <c r="AJ2417" s="17">
        <v>0</v>
      </c>
      <c r="AL2417" s="17">
        <v>0</v>
      </c>
      <c r="AN2417" s="17">
        <v>0</v>
      </c>
      <c r="AP2417" s="172">
        <v>0</v>
      </c>
      <c r="AR2417" s="17">
        <v>14275</v>
      </c>
      <c r="AT2417" s="17">
        <v>0</v>
      </c>
      <c r="AV2417" s="185">
        <v>0</v>
      </c>
      <c r="AW2417" s="1" t="s">
        <v>5655</v>
      </c>
      <c r="AX2417" s="1" t="str">
        <f t="shared" si="37"/>
        <v>No</v>
      </c>
    </row>
    <row r="2418" spans="1:50" x14ac:dyDescent="0.2">
      <c r="A2418" s="1" t="s">
        <v>925</v>
      </c>
      <c r="B2418" s="1" t="s">
        <v>926</v>
      </c>
      <c r="C2418" s="1" t="s">
        <v>37</v>
      </c>
      <c r="D2418" s="174">
        <v>4146</v>
      </c>
      <c r="E2418" s="177">
        <v>40146</v>
      </c>
      <c r="F2418" s="1" t="s">
        <v>194</v>
      </c>
      <c r="G2418" s="1" t="s">
        <v>5273</v>
      </c>
      <c r="H2418" s="17">
        <v>148220</v>
      </c>
      <c r="I2418" s="12">
        <v>11</v>
      </c>
      <c r="J2418" s="1" t="s">
        <v>10</v>
      </c>
      <c r="K2418" s="1" t="s">
        <v>12</v>
      </c>
      <c r="L2418" s="4">
        <v>4</v>
      </c>
      <c r="N2418" s="186">
        <v>0</v>
      </c>
      <c r="P2418" s="14">
        <v>20.429500000000001</v>
      </c>
      <c r="R2418" s="14">
        <v>0</v>
      </c>
      <c r="T2418" s="14">
        <v>2.3336999999999999</v>
      </c>
      <c r="V2418" s="17">
        <v>0</v>
      </c>
      <c r="X2418" s="17">
        <v>0</v>
      </c>
      <c r="Z2418" s="17">
        <v>124477</v>
      </c>
      <c r="AB2418" s="17">
        <v>0</v>
      </c>
      <c r="AD2418" s="17">
        <v>0</v>
      </c>
      <c r="AF2418" s="17">
        <v>6093</v>
      </c>
      <c r="AH2418" s="17">
        <v>0</v>
      </c>
      <c r="AJ2418" s="17">
        <v>0</v>
      </c>
      <c r="AL2418" s="17">
        <v>0</v>
      </c>
      <c r="AN2418" s="17">
        <v>0</v>
      </c>
      <c r="AP2418" s="172">
        <v>0</v>
      </c>
      <c r="AR2418" s="17">
        <v>14219</v>
      </c>
      <c r="AT2418" s="17">
        <v>0</v>
      </c>
      <c r="AV2418" s="185">
        <v>0</v>
      </c>
      <c r="AW2418" s="1" t="s">
        <v>5655</v>
      </c>
      <c r="AX2418" s="1" t="str">
        <f t="shared" si="37"/>
        <v>No</v>
      </c>
    </row>
    <row r="2419" spans="1:50" x14ac:dyDescent="0.2">
      <c r="A2419" s="1" t="s">
        <v>4449</v>
      </c>
      <c r="B2419" s="1" t="s">
        <v>4424</v>
      </c>
      <c r="C2419" s="1" t="s">
        <v>31</v>
      </c>
      <c r="D2419" s="174" t="s">
        <v>4450</v>
      </c>
      <c r="E2419" s="177" t="s">
        <v>4451</v>
      </c>
      <c r="F2419" s="1" t="s">
        <v>194</v>
      </c>
      <c r="G2419" s="1" t="s">
        <v>229</v>
      </c>
      <c r="H2419" s="17">
        <v>0</v>
      </c>
      <c r="I2419" s="12">
        <v>11</v>
      </c>
      <c r="J2419" s="1" t="s">
        <v>11</v>
      </c>
      <c r="K2419" s="1" t="s">
        <v>8</v>
      </c>
      <c r="L2419" s="4">
        <v>11</v>
      </c>
      <c r="N2419" s="186">
        <v>0</v>
      </c>
      <c r="P2419" s="14">
        <v>9.5518999999999998</v>
      </c>
      <c r="R2419" s="14">
        <v>0</v>
      </c>
      <c r="T2419" s="14">
        <v>22.482500000000002</v>
      </c>
      <c r="V2419" s="17">
        <v>0</v>
      </c>
      <c r="X2419" s="17">
        <v>0</v>
      </c>
      <c r="Z2419" s="17">
        <v>498839</v>
      </c>
      <c r="AB2419" s="17">
        <v>0</v>
      </c>
      <c r="AD2419" s="17">
        <v>0</v>
      </c>
      <c r="AF2419" s="17">
        <v>52224</v>
      </c>
      <c r="AH2419" s="17">
        <v>0</v>
      </c>
      <c r="AJ2419" s="17">
        <v>0</v>
      </c>
      <c r="AL2419" s="17">
        <v>0</v>
      </c>
      <c r="AN2419" s="17">
        <v>0</v>
      </c>
      <c r="AP2419" s="172">
        <v>0</v>
      </c>
      <c r="AR2419" s="17">
        <v>1174127</v>
      </c>
      <c r="AT2419" s="17">
        <v>0</v>
      </c>
      <c r="AV2419" s="185">
        <v>0</v>
      </c>
      <c r="AW2419" s="1" t="s">
        <v>5655</v>
      </c>
      <c r="AX2419" s="1" t="str">
        <f t="shared" si="37"/>
        <v>No</v>
      </c>
    </row>
    <row r="2420" spans="1:50" x14ac:dyDescent="0.2">
      <c r="A2420" s="1" t="s">
        <v>6311</v>
      </c>
      <c r="B2420" s="1" t="s">
        <v>4726</v>
      </c>
      <c r="C2420" s="1" t="s">
        <v>20</v>
      </c>
      <c r="D2420" s="174" t="s">
        <v>4727</v>
      </c>
      <c r="E2420" s="177" t="s">
        <v>4728</v>
      </c>
      <c r="F2420" s="1" t="s">
        <v>196</v>
      </c>
      <c r="G2420" s="1" t="s">
        <v>229</v>
      </c>
      <c r="H2420" s="17">
        <v>0</v>
      </c>
      <c r="I2420" s="12">
        <v>11</v>
      </c>
      <c r="J2420" s="1" t="s">
        <v>22</v>
      </c>
      <c r="K2420" s="1" t="s">
        <v>8</v>
      </c>
      <c r="L2420" s="4">
        <v>3</v>
      </c>
      <c r="N2420" s="186">
        <v>0</v>
      </c>
      <c r="P2420" s="14">
        <v>24.347000000000001</v>
      </c>
      <c r="R2420" s="14">
        <v>0</v>
      </c>
      <c r="T2420" s="14">
        <v>2.7229999999999999</v>
      </c>
      <c r="V2420" s="17">
        <v>0</v>
      </c>
      <c r="X2420" s="17">
        <v>0</v>
      </c>
      <c r="Z2420" s="17">
        <v>192926</v>
      </c>
      <c r="AB2420" s="17">
        <v>0</v>
      </c>
      <c r="AD2420" s="17">
        <v>0</v>
      </c>
      <c r="AF2420" s="17">
        <v>7924</v>
      </c>
      <c r="AH2420" s="17">
        <v>0</v>
      </c>
      <c r="AJ2420" s="17">
        <v>0</v>
      </c>
      <c r="AL2420" s="17">
        <v>0</v>
      </c>
      <c r="AN2420" s="17">
        <v>0</v>
      </c>
      <c r="AP2420" s="172">
        <v>0</v>
      </c>
      <c r="AR2420" s="17">
        <v>21577</v>
      </c>
      <c r="AT2420" s="17">
        <v>0</v>
      </c>
      <c r="AV2420" s="185">
        <v>0</v>
      </c>
      <c r="AW2420" s="1" t="s">
        <v>5655</v>
      </c>
      <c r="AX2420" s="1" t="str">
        <f t="shared" si="37"/>
        <v>No</v>
      </c>
    </row>
    <row r="2421" spans="1:50" x14ac:dyDescent="0.2">
      <c r="A2421" s="1" t="s">
        <v>920</v>
      </c>
      <c r="B2421" s="1" t="s">
        <v>494</v>
      </c>
      <c r="C2421" s="1" t="s">
        <v>40</v>
      </c>
      <c r="D2421" s="174">
        <v>4144</v>
      </c>
      <c r="E2421" s="177">
        <v>40144</v>
      </c>
      <c r="F2421" s="1" t="s">
        <v>194</v>
      </c>
      <c r="G2421" s="1" t="s">
        <v>5273</v>
      </c>
      <c r="H2421" s="17">
        <v>130846</v>
      </c>
      <c r="I2421" s="12">
        <v>11</v>
      </c>
      <c r="J2421" s="1" t="s">
        <v>11</v>
      </c>
      <c r="K2421" s="1" t="s">
        <v>8</v>
      </c>
      <c r="L2421" s="4">
        <v>6</v>
      </c>
      <c r="N2421" s="186">
        <v>0</v>
      </c>
      <c r="P2421" s="14">
        <v>14.669700000000001</v>
      </c>
      <c r="R2421" s="14">
        <v>0</v>
      </c>
      <c r="T2421" s="14">
        <v>8.0839999999999996</v>
      </c>
      <c r="V2421" s="17">
        <v>0</v>
      </c>
      <c r="X2421" s="17">
        <v>0</v>
      </c>
      <c r="Z2421" s="17">
        <v>264406</v>
      </c>
      <c r="AB2421" s="17">
        <v>0</v>
      </c>
      <c r="AD2421" s="17">
        <v>0</v>
      </c>
      <c r="AF2421" s="17">
        <v>18024</v>
      </c>
      <c r="AH2421" s="17">
        <v>0</v>
      </c>
      <c r="AJ2421" s="17">
        <v>0</v>
      </c>
      <c r="AL2421" s="17">
        <v>0</v>
      </c>
      <c r="AN2421" s="17">
        <v>0</v>
      </c>
      <c r="AP2421" s="172">
        <v>0</v>
      </c>
      <c r="AR2421" s="17">
        <v>145706</v>
      </c>
      <c r="AT2421" s="17">
        <v>0</v>
      </c>
      <c r="AV2421" s="185">
        <v>0</v>
      </c>
      <c r="AW2421" s="1" t="s">
        <v>5655</v>
      </c>
      <c r="AX2421" s="1" t="str">
        <f t="shared" si="37"/>
        <v>No</v>
      </c>
    </row>
    <row r="2422" spans="1:50" x14ac:dyDescent="0.2">
      <c r="A2422" s="1" t="s">
        <v>6305</v>
      </c>
      <c r="B2422" s="1" t="s">
        <v>6306</v>
      </c>
      <c r="C2422" s="1" t="s">
        <v>91</v>
      </c>
      <c r="D2422" s="174" t="s">
        <v>1638</v>
      </c>
      <c r="E2422" s="177" t="s">
        <v>1639</v>
      </c>
      <c r="F2422" s="1" t="s">
        <v>194</v>
      </c>
      <c r="G2422" s="1" t="s">
        <v>229</v>
      </c>
      <c r="H2422" s="17">
        <v>0</v>
      </c>
      <c r="I2422" s="12">
        <v>11</v>
      </c>
      <c r="J2422" s="1" t="s">
        <v>11</v>
      </c>
      <c r="K2422" s="1" t="s">
        <v>8</v>
      </c>
      <c r="L2422" s="4">
        <v>10</v>
      </c>
      <c r="N2422" s="186">
        <v>0</v>
      </c>
      <c r="P2422" s="14">
        <v>25.887499999999999</v>
      </c>
      <c r="R2422" s="14">
        <v>0</v>
      </c>
      <c r="T2422" s="14">
        <v>5.8117999999999999</v>
      </c>
      <c r="V2422" s="17">
        <v>0</v>
      </c>
      <c r="X2422" s="17">
        <v>0</v>
      </c>
      <c r="Z2422" s="17">
        <v>361752</v>
      </c>
      <c r="AB2422" s="17">
        <v>0</v>
      </c>
      <c r="AD2422" s="17">
        <v>0</v>
      </c>
      <c r="AF2422" s="17">
        <v>13974</v>
      </c>
      <c r="AH2422" s="17">
        <v>0</v>
      </c>
      <c r="AJ2422" s="17">
        <v>0</v>
      </c>
      <c r="AL2422" s="17">
        <v>0</v>
      </c>
      <c r="AN2422" s="17">
        <v>0</v>
      </c>
      <c r="AP2422" s="172">
        <v>0</v>
      </c>
      <c r="AR2422" s="17">
        <v>81214</v>
      </c>
      <c r="AT2422" s="17">
        <v>0</v>
      </c>
      <c r="AV2422" s="185">
        <v>0</v>
      </c>
      <c r="AW2422" s="1" t="s">
        <v>5655</v>
      </c>
      <c r="AX2422" s="1" t="str">
        <f t="shared" si="37"/>
        <v>No</v>
      </c>
    </row>
    <row r="2423" spans="1:50" x14ac:dyDescent="0.2">
      <c r="A2423" s="1" t="s">
        <v>5035</v>
      </c>
      <c r="B2423" s="1" t="s">
        <v>5036</v>
      </c>
      <c r="C2423" s="1" t="s">
        <v>94</v>
      </c>
      <c r="D2423" s="174" t="s">
        <v>5037</v>
      </c>
      <c r="E2423" s="177" t="s">
        <v>5038</v>
      </c>
      <c r="F2423" s="1" t="s">
        <v>196</v>
      </c>
      <c r="G2423" s="1" t="s">
        <v>229</v>
      </c>
      <c r="H2423" s="17">
        <v>0</v>
      </c>
      <c r="I2423" s="12">
        <v>11</v>
      </c>
      <c r="J2423" s="1" t="s">
        <v>11</v>
      </c>
      <c r="K2423" s="1" t="s">
        <v>8</v>
      </c>
      <c r="L2423" s="4">
        <v>7</v>
      </c>
      <c r="N2423" s="186">
        <v>0</v>
      </c>
      <c r="P2423" s="14">
        <v>28.685300000000002</v>
      </c>
      <c r="R2423" s="14">
        <v>0</v>
      </c>
      <c r="T2423" s="14">
        <v>8.8051999999999992</v>
      </c>
      <c r="V2423" s="17">
        <v>0</v>
      </c>
      <c r="X2423" s="17">
        <v>0</v>
      </c>
      <c r="Z2423" s="17">
        <v>325033</v>
      </c>
      <c r="AB2423" s="17">
        <v>0</v>
      </c>
      <c r="AD2423" s="17">
        <v>0</v>
      </c>
      <c r="AF2423" s="17">
        <v>11331</v>
      </c>
      <c r="AH2423" s="17">
        <v>0</v>
      </c>
      <c r="AJ2423" s="17">
        <v>0</v>
      </c>
      <c r="AL2423" s="17">
        <v>0</v>
      </c>
      <c r="AN2423" s="17">
        <v>0</v>
      </c>
      <c r="AP2423" s="172">
        <v>0</v>
      </c>
      <c r="AR2423" s="17">
        <v>99772</v>
      </c>
      <c r="AT2423" s="17">
        <v>0</v>
      </c>
      <c r="AV2423" s="185">
        <v>0</v>
      </c>
      <c r="AW2423" s="1" t="s">
        <v>5655</v>
      </c>
      <c r="AX2423" s="1" t="str">
        <f t="shared" si="37"/>
        <v>No</v>
      </c>
    </row>
    <row r="2424" spans="1:50" x14ac:dyDescent="0.2">
      <c r="A2424" s="1" t="s">
        <v>2669</v>
      </c>
      <c r="B2424" s="1" t="s">
        <v>2670</v>
      </c>
      <c r="C2424" s="1" t="s">
        <v>55</v>
      </c>
      <c r="D2424" s="174" t="s">
        <v>2671</v>
      </c>
      <c r="E2424" s="177" t="s">
        <v>2672</v>
      </c>
      <c r="F2424" s="1" t="s">
        <v>196</v>
      </c>
      <c r="G2424" s="1" t="s">
        <v>229</v>
      </c>
      <c r="H2424" s="17">
        <v>0</v>
      </c>
      <c r="I2424" s="12">
        <v>11</v>
      </c>
      <c r="J2424" s="1" t="s">
        <v>10</v>
      </c>
      <c r="K2424" s="1" t="s">
        <v>8</v>
      </c>
      <c r="L2424" s="4">
        <v>3</v>
      </c>
      <c r="N2424" s="186">
        <v>0</v>
      </c>
      <c r="P2424" s="14">
        <v>13.6317</v>
      </c>
      <c r="R2424" s="14">
        <v>0</v>
      </c>
      <c r="T2424" s="14">
        <v>1.0589999999999999</v>
      </c>
      <c r="V2424" s="17">
        <v>0</v>
      </c>
      <c r="X2424" s="17">
        <v>0</v>
      </c>
      <c r="Z2424" s="17">
        <v>63769</v>
      </c>
      <c r="AB2424" s="17">
        <v>0</v>
      </c>
      <c r="AD2424" s="17">
        <v>0</v>
      </c>
      <c r="AF2424" s="17">
        <v>4678</v>
      </c>
      <c r="AH2424" s="17">
        <v>0</v>
      </c>
      <c r="AJ2424" s="17">
        <v>0</v>
      </c>
      <c r="AL2424" s="17">
        <v>0</v>
      </c>
      <c r="AN2424" s="17">
        <v>0</v>
      </c>
      <c r="AP2424" s="172">
        <v>0</v>
      </c>
      <c r="AR2424" s="17">
        <v>4954</v>
      </c>
      <c r="AT2424" s="17">
        <v>0</v>
      </c>
      <c r="AV2424" s="185">
        <v>0</v>
      </c>
      <c r="AW2424" s="1" t="s">
        <v>5655</v>
      </c>
      <c r="AX2424" s="1" t="str">
        <f t="shared" si="37"/>
        <v>No</v>
      </c>
    </row>
    <row r="2425" spans="1:50" x14ac:dyDescent="0.2">
      <c r="A2425" s="1" t="s">
        <v>1130</v>
      </c>
      <c r="B2425" s="1" t="s">
        <v>200</v>
      </c>
      <c r="C2425" s="1" t="s">
        <v>94</v>
      </c>
      <c r="D2425" s="174" t="s">
        <v>1131</v>
      </c>
      <c r="E2425" s="177">
        <v>17</v>
      </c>
      <c r="F2425" s="1" t="s">
        <v>138</v>
      </c>
      <c r="G2425" s="1" t="s">
        <v>5273</v>
      </c>
      <c r="H2425" s="17">
        <v>0</v>
      </c>
      <c r="I2425" s="12">
        <v>11</v>
      </c>
      <c r="J2425" s="1" t="s">
        <v>10</v>
      </c>
      <c r="K2425" s="1" t="s">
        <v>8</v>
      </c>
      <c r="L2425" s="4">
        <v>8</v>
      </c>
      <c r="N2425" s="186">
        <v>0</v>
      </c>
      <c r="P2425" s="14">
        <v>27.868400000000001</v>
      </c>
      <c r="R2425" s="14">
        <v>0</v>
      </c>
      <c r="T2425" s="14">
        <v>5.7976000000000001</v>
      </c>
      <c r="V2425" s="17">
        <v>0</v>
      </c>
      <c r="X2425" s="17">
        <v>0</v>
      </c>
      <c r="Z2425" s="17">
        <v>68417</v>
      </c>
      <c r="AB2425" s="17">
        <v>0</v>
      </c>
      <c r="AD2425" s="17">
        <v>0</v>
      </c>
      <c r="AF2425" s="17">
        <v>2455</v>
      </c>
      <c r="AH2425" s="17">
        <v>0</v>
      </c>
      <c r="AJ2425" s="17">
        <v>0</v>
      </c>
      <c r="AL2425" s="17">
        <v>0</v>
      </c>
      <c r="AN2425" s="17">
        <v>0</v>
      </c>
      <c r="AP2425" s="172">
        <v>0</v>
      </c>
      <c r="AR2425" s="17">
        <v>14233</v>
      </c>
      <c r="AT2425" s="17">
        <v>0</v>
      </c>
      <c r="AV2425" s="185">
        <v>0</v>
      </c>
      <c r="AW2425" s="1" t="s">
        <v>5655</v>
      </c>
      <c r="AX2425" s="1" t="str">
        <f t="shared" si="37"/>
        <v>No</v>
      </c>
    </row>
    <row r="2426" spans="1:50" x14ac:dyDescent="0.2">
      <c r="A2426" s="1" t="s">
        <v>5104</v>
      </c>
      <c r="B2426" s="1" t="s">
        <v>5105</v>
      </c>
      <c r="C2426" s="1" t="s">
        <v>80</v>
      </c>
      <c r="D2426" s="174" t="s">
        <v>5106</v>
      </c>
      <c r="E2426" s="177" t="s">
        <v>5107</v>
      </c>
      <c r="F2426" s="1" t="s">
        <v>194</v>
      </c>
      <c r="G2426" s="1" t="s">
        <v>229</v>
      </c>
      <c r="H2426" s="17">
        <v>0</v>
      </c>
      <c r="I2426" s="12">
        <v>11</v>
      </c>
      <c r="J2426" s="1" t="s">
        <v>11</v>
      </c>
      <c r="K2426" s="1" t="s">
        <v>8</v>
      </c>
      <c r="L2426" s="4">
        <v>3</v>
      </c>
      <c r="N2426" s="186">
        <v>0</v>
      </c>
      <c r="P2426" s="14">
        <v>14.7713</v>
      </c>
      <c r="R2426" s="14">
        <v>0</v>
      </c>
      <c r="T2426" s="14">
        <v>6.8342999999999998</v>
      </c>
      <c r="V2426" s="17">
        <v>0</v>
      </c>
      <c r="X2426" s="17">
        <v>0</v>
      </c>
      <c r="Z2426" s="17">
        <v>45023</v>
      </c>
      <c r="AB2426" s="17">
        <v>0</v>
      </c>
      <c r="AD2426" s="17">
        <v>0</v>
      </c>
      <c r="AF2426" s="17">
        <v>3048</v>
      </c>
      <c r="AH2426" s="17">
        <v>0</v>
      </c>
      <c r="AJ2426" s="17">
        <v>0</v>
      </c>
      <c r="AL2426" s="17">
        <v>0</v>
      </c>
      <c r="AN2426" s="17">
        <v>0</v>
      </c>
      <c r="AP2426" s="172">
        <v>0</v>
      </c>
      <c r="AR2426" s="17">
        <v>20831</v>
      </c>
      <c r="AT2426" s="17">
        <v>0</v>
      </c>
      <c r="AV2426" s="185">
        <v>0</v>
      </c>
      <c r="AW2426" s="1" t="s">
        <v>5655</v>
      </c>
      <c r="AX2426" s="1" t="str">
        <f t="shared" si="37"/>
        <v>No</v>
      </c>
    </row>
    <row r="2427" spans="1:50" x14ac:dyDescent="0.2">
      <c r="A2427" s="1" t="s">
        <v>4500</v>
      </c>
      <c r="B2427" s="1" t="s">
        <v>4501</v>
      </c>
      <c r="C2427" s="1" t="s">
        <v>161</v>
      </c>
      <c r="D2427" s="174" t="s">
        <v>4502</v>
      </c>
      <c r="E2427" s="177" t="s">
        <v>4503</v>
      </c>
      <c r="F2427" s="1" t="s">
        <v>242</v>
      </c>
      <c r="G2427" s="1" t="s">
        <v>229</v>
      </c>
      <c r="H2427" s="17">
        <v>0</v>
      </c>
      <c r="I2427" s="12">
        <v>11</v>
      </c>
      <c r="J2427" s="1" t="s">
        <v>10</v>
      </c>
      <c r="K2427" s="1" t="s">
        <v>8</v>
      </c>
      <c r="L2427" s="4">
        <v>11</v>
      </c>
      <c r="N2427" s="186">
        <v>0</v>
      </c>
      <c r="P2427" s="14">
        <v>9.3331</v>
      </c>
      <c r="R2427" s="14">
        <v>0</v>
      </c>
      <c r="T2427" s="14">
        <v>2.0072000000000001</v>
      </c>
      <c r="V2427" s="17">
        <v>0</v>
      </c>
      <c r="X2427" s="17">
        <v>0</v>
      </c>
      <c r="Z2427" s="17">
        <v>177796</v>
      </c>
      <c r="AB2427" s="17">
        <v>0</v>
      </c>
      <c r="AD2427" s="17">
        <v>0</v>
      </c>
      <c r="AF2427" s="17">
        <v>19050</v>
      </c>
      <c r="AH2427" s="17">
        <v>0</v>
      </c>
      <c r="AJ2427" s="17">
        <v>0</v>
      </c>
      <c r="AL2427" s="17">
        <v>0</v>
      </c>
      <c r="AN2427" s="17">
        <v>0</v>
      </c>
      <c r="AP2427" s="172">
        <v>0</v>
      </c>
      <c r="AR2427" s="17">
        <v>38238</v>
      </c>
      <c r="AT2427" s="17">
        <v>0</v>
      </c>
      <c r="AV2427" s="185">
        <v>0</v>
      </c>
      <c r="AW2427" s="1" t="s">
        <v>5655</v>
      </c>
      <c r="AX2427" s="1" t="str">
        <f t="shared" si="37"/>
        <v>No</v>
      </c>
    </row>
    <row r="2428" spans="1:50" x14ac:dyDescent="0.2">
      <c r="A2428" s="1" t="s">
        <v>3741</v>
      </c>
      <c r="B2428" s="1" t="s">
        <v>3742</v>
      </c>
      <c r="C2428" s="1" t="s">
        <v>48</v>
      </c>
      <c r="D2428" s="174" t="s">
        <v>3743</v>
      </c>
      <c r="E2428" s="177" t="s">
        <v>3744</v>
      </c>
      <c r="F2428" s="1" t="s">
        <v>242</v>
      </c>
      <c r="G2428" s="1" t="s">
        <v>229</v>
      </c>
      <c r="H2428" s="17">
        <v>0</v>
      </c>
      <c r="I2428" s="12">
        <v>11</v>
      </c>
      <c r="J2428" s="1" t="s">
        <v>10</v>
      </c>
      <c r="K2428" s="1" t="s">
        <v>8</v>
      </c>
      <c r="L2428" s="4">
        <v>11</v>
      </c>
      <c r="N2428" s="186">
        <v>0</v>
      </c>
      <c r="P2428" s="14">
        <v>12.761200000000001</v>
      </c>
      <c r="R2428" s="14">
        <v>0</v>
      </c>
      <c r="T2428" s="14">
        <v>5.4957000000000003</v>
      </c>
      <c r="V2428" s="17">
        <v>0</v>
      </c>
      <c r="X2428" s="17">
        <v>0</v>
      </c>
      <c r="Z2428" s="17">
        <v>160880</v>
      </c>
      <c r="AB2428" s="17">
        <v>0</v>
      </c>
      <c r="AD2428" s="17">
        <v>0</v>
      </c>
      <c r="AF2428" s="17">
        <v>12607</v>
      </c>
      <c r="AH2428" s="17">
        <v>0</v>
      </c>
      <c r="AJ2428" s="17">
        <v>0</v>
      </c>
      <c r="AL2428" s="17">
        <v>0</v>
      </c>
      <c r="AN2428" s="17">
        <v>0</v>
      </c>
      <c r="AP2428" s="172">
        <v>0</v>
      </c>
      <c r="AR2428" s="17">
        <v>69284</v>
      </c>
      <c r="AT2428" s="17">
        <v>0</v>
      </c>
      <c r="AV2428" s="185">
        <v>0</v>
      </c>
      <c r="AW2428" s="1" t="s">
        <v>5655</v>
      </c>
      <c r="AX2428" s="1" t="str">
        <f t="shared" si="37"/>
        <v>No</v>
      </c>
    </row>
    <row r="2429" spans="1:50" x14ac:dyDescent="0.2">
      <c r="A2429" s="1" t="s">
        <v>6295</v>
      </c>
      <c r="B2429" s="1" t="s">
        <v>524</v>
      </c>
      <c r="C2429" s="1" t="s">
        <v>62</v>
      </c>
      <c r="D2429" s="174">
        <v>4095</v>
      </c>
      <c r="E2429" s="177">
        <v>40095</v>
      </c>
      <c r="F2429" s="1" t="s">
        <v>194</v>
      </c>
      <c r="G2429" s="1" t="s">
        <v>5273</v>
      </c>
      <c r="H2429" s="17">
        <v>117798</v>
      </c>
      <c r="I2429" s="12">
        <v>11</v>
      </c>
      <c r="J2429" s="1" t="s">
        <v>10</v>
      </c>
      <c r="K2429" s="1" t="s">
        <v>12</v>
      </c>
      <c r="L2429" s="4">
        <v>5</v>
      </c>
      <c r="N2429" s="186">
        <v>0</v>
      </c>
      <c r="P2429" s="14">
        <v>9.9910999999999994</v>
      </c>
      <c r="R2429" s="14">
        <v>0</v>
      </c>
      <c r="T2429" s="14">
        <v>2.0011000000000001</v>
      </c>
      <c r="V2429" s="17">
        <v>0</v>
      </c>
      <c r="X2429" s="17">
        <v>0</v>
      </c>
      <c r="Z2429" s="17">
        <v>54002</v>
      </c>
      <c r="AB2429" s="17">
        <v>0</v>
      </c>
      <c r="AD2429" s="17">
        <v>0</v>
      </c>
      <c r="AF2429" s="17">
        <v>5405</v>
      </c>
      <c r="AH2429" s="17">
        <v>0</v>
      </c>
      <c r="AJ2429" s="17">
        <v>0</v>
      </c>
      <c r="AL2429" s="17">
        <v>0</v>
      </c>
      <c r="AN2429" s="17">
        <v>0</v>
      </c>
      <c r="AP2429" s="172">
        <v>0</v>
      </c>
      <c r="AR2429" s="17">
        <v>10816</v>
      </c>
      <c r="AT2429" s="17">
        <v>0</v>
      </c>
      <c r="AV2429" s="185">
        <v>0</v>
      </c>
      <c r="AW2429" s="1" t="s">
        <v>5655</v>
      </c>
      <c r="AX2429" s="1" t="str">
        <f t="shared" si="37"/>
        <v>No</v>
      </c>
    </row>
    <row r="2430" spans="1:50" x14ac:dyDescent="0.2">
      <c r="A2430" s="1" t="s">
        <v>220</v>
      </c>
      <c r="B2430" s="1" t="s">
        <v>221</v>
      </c>
      <c r="C2430" s="1" t="s">
        <v>83</v>
      </c>
      <c r="D2430" s="174">
        <v>4137</v>
      </c>
      <c r="E2430" s="177">
        <v>40137</v>
      </c>
      <c r="F2430" s="1" t="s">
        <v>194</v>
      </c>
      <c r="G2430" s="1" t="s">
        <v>5273</v>
      </c>
      <c r="H2430" s="17">
        <v>2148346</v>
      </c>
      <c r="I2430" s="12">
        <v>11</v>
      </c>
      <c r="J2430" s="1" t="s">
        <v>11</v>
      </c>
      <c r="K2430" s="1" t="s">
        <v>8</v>
      </c>
      <c r="L2430" s="4">
        <v>9</v>
      </c>
      <c r="N2430" s="186">
        <v>0</v>
      </c>
      <c r="P2430" s="14">
        <v>4.5857000000000001</v>
      </c>
      <c r="R2430" s="14">
        <v>0</v>
      </c>
      <c r="T2430" s="14">
        <v>13.883699999999999</v>
      </c>
      <c r="V2430" s="17">
        <v>0</v>
      </c>
      <c r="X2430" s="17">
        <v>0</v>
      </c>
      <c r="Z2430" s="17">
        <v>81397</v>
      </c>
      <c r="AB2430" s="17">
        <v>0</v>
      </c>
      <c r="AD2430" s="17">
        <v>0</v>
      </c>
      <c r="AF2430" s="17">
        <v>17750</v>
      </c>
      <c r="AH2430" s="17">
        <v>0</v>
      </c>
      <c r="AJ2430" s="17">
        <v>0</v>
      </c>
      <c r="AL2430" s="17">
        <v>0</v>
      </c>
      <c r="AN2430" s="17">
        <v>0</v>
      </c>
      <c r="AP2430" s="172">
        <v>0</v>
      </c>
      <c r="AR2430" s="17">
        <v>246436</v>
      </c>
      <c r="AT2430" s="17">
        <v>0</v>
      </c>
      <c r="AV2430" s="185">
        <v>0</v>
      </c>
      <c r="AW2430" s="1" t="s">
        <v>5655</v>
      </c>
      <c r="AX2430" s="1" t="str">
        <f t="shared" si="37"/>
        <v>No</v>
      </c>
    </row>
    <row r="2431" spans="1:50" x14ac:dyDescent="0.2">
      <c r="A2431" s="1" t="s">
        <v>4834</v>
      </c>
      <c r="B2431" s="1" t="s">
        <v>4835</v>
      </c>
      <c r="C2431" s="1" t="s">
        <v>72</v>
      </c>
      <c r="D2431" s="174" t="s">
        <v>4836</v>
      </c>
      <c r="E2431" s="177" t="s">
        <v>4837</v>
      </c>
      <c r="F2431" s="1" t="s">
        <v>242</v>
      </c>
      <c r="G2431" s="1" t="s">
        <v>229</v>
      </c>
      <c r="H2431" s="17">
        <v>0</v>
      </c>
      <c r="I2431" s="12">
        <v>11</v>
      </c>
      <c r="J2431" s="1" t="s">
        <v>10</v>
      </c>
      <c r="K2431" s="1" t="s">
        <v>8</v>
      </c>
      <c r="L2431" s="4">
        <v>4</v>
      </c>
      <c r="N2431" s="186">
        <v>0</v>
      </c>
      <c r="P2431" s="14">
        <v>14.162100000000001</v>
      </c>
      <c r="R2431" s="14">
        <v>0</v>
      </c>
      <c r="T2431" s="14">
        <v>2.4491999999999998</v>
      </c>
      <c r="V2431" s="17">
        <v>0</v>
      </c>
      <c r="X2431" s="17">
        <v>0</v>
      </c>
      <c r="Z2431" s="17">
        <v>72708</v>
      </c>
      <c r="AB2431" s="17">
        <v>0</v>
      </c>
      <c r="AD2431" s="17">
        <v>0</v>
      </c>
      <c r="AF2431" s="17">
        <v>5134</v>
      </c>
      <c r="AH2431" s="17">
        <v>0</v>
      </c>
      <c r="AJ2431" s="17">
        <v>0</v>
      </c>
      <c r="AL2431" s="17">
        <v>0</v>
      </c>
      <c r="AN2431" s="17">
        <v>0</v>
      </c>
      <c r="AP2431" s="172">
        <v>0</v>
      </c>
      <c r="AR2431" s="17">
        <v>12574</v>
      </c>
      <c r="AT2431" s="17">
        <v>0</v>
      </c>
      <c r="AV2431" s="185">
        <v>0</v>
      </c>
      <c r="AW2431" s="1" t="s">
        <v>5655</v>
      </c>
      <c r="AX2431" s="1" t="str">
        <f t="shared" si="37"/>
        <v>No</v>
      </c>
    </row>
    <row r="2432" spans="1:50" x14ac:dyDescent="0.2">
      <c r="A2432" s="1" t="s">
        <v>6294</v>
      </c>
      <c r="B2432" s="1" t="s">
        <v>792</v>
      </c>
      <c r="C2432" s="1" t="s">
        <v>46</v>
      </c>
      <c r="D2432" s="174">
        <v>5053</v>
      </c>
      <c r="E2432" s="177">
        <v>50053</v>
      </c>
      <c r="F2432" s="1" t="s">
        <v>194</v>
      </c>
      <c r="G2432" s="1" t="s">
        <v>192</v>
      </c>
      <c r="H2432" s="17">
        <v>92742</v>
      </c>
      <c r="I2432" s="12">
        <v>11</v>
      </c>
      <c r="J2432" s="1" t="s">
        <v>11</v>
      </c>
      <c r="K2432" s="1" t="s">
        <v>8</v>
      </c>
      <c r="L2432" s="4">
        <v>8</v>
      </c>
      <c r="N2432" s="186">
        <v>0</v>
      </c>
      <c r="P2432" s="14">
        <v>13.3003</v>
      </c>
      <c r="R2432" s="14">
        <v>1.7710999999999999</v>
      </c>
      <c r="T2432" s="14">
        <v>7.5279999999999996</v>
      </c>
      <c r="V2432" s="17">
        <v>435844</v>
      </c>
      <c r="X2432" s="17">
        <v>434936</v>
      </c>
      <c r="Z2432" s="17">
        <v>426235</v>
      </c>
      <c r="AB2432" s="17">
        <v>8701</v>
      </c>
      <c r="AD2432" s="17">
        <v>33973</v>
      </c>
      <c r="AF2432" s="17">
        <v>32047</v>
      </c>
      <c r="AH2432" s="17">
        <v>1926</v>
      </c>
      <c r="AJ2432" s="17">
        <v>0</v>
      </c>
      <c r="AL2432" s="17">
        <v>0</v>
      </c>
      <c r="AN2432" s="17">
        <v>0</v>
      </c>
      <c r="AP2432" s="172">
        <v>0</v>
      </c>
      <c r="AR2432" s="17">
        <v>241250</v>
      </c>
      <c r="AT2432" s="17">
        <v>427275</v>
      </c>
      <c r="AV2432" s="185">
        <v>98.7</v>
      </c>
      <c r="AW2432" s="1" t="s">
        <v>5655</v>
      </c>
      <c r="AX2432" s="1" t="str">
        <f t="shared" si="37"/>
        <v>No</v>
      </c>
    </row>
    <row r="2433" spans="1:50" x14ac:dyDescent="0.2">
      <c r="A2433" s="1" t="s">
        <v>4695</v>
      </c>
      <c r="B2433" s="1" t="s">
        <v>392</v>
      </c>
      <c r="C2433" s="1" t="s">
        <v>20</v>
      </c>
      <c r="D2433" s="174" t="s">
        <v>4696</v>
      </c>
      <c r="E2433" s="177" t="s">
        <v>4697</v>
      </c>
      <c r="F2433" s="1" t="s">
        <v>196</v>
      </c>
      <c r="G2433" s="1" t="s">
        <v>229</v>
      </c>
      <c r="H2433" s="17">
        <v>0</v>
      </c>
      <c r="I2433" s="12">
        <v>11</v>
      </c>
      <c r="J2433" s="1" t="s">
        <v>22</v>
      </c>
      <c r="K2433" s="1" t="s">
        <v>8</v>
      </c>
      <c r="L2433" s="4">
        <v>1</v>
      </c>
      <c r="N2433" s="186">
        <v>0</v>
      </c>
      <c r="P2433" s="14">
        <v>28.270900000000001</v>
      </c>
      <c r="R2433" s="14">
        <v>0</v>
      </c>
      <c r="T2433" s="14">
        <v>5.2426000000000004</v>
      </c>
      <c r="V2433" s="17">
        <v>0</v>
      </c>
      <c r="X2433" s="17">
        <v>0</v>
      </c>
      <c r="Z2433" s="17">
        <v>46025</v>
      </c>
      <c r="AB2433" s="17">
        <v>0</v>
      </c>
      <c r="AD2433" s="17">
        <v>0</v>
      </c>
      <c r="AF2433" s="17">
        <v>1628</v>
      </c>
      <c r="AH2433" s="17">
        <v>0</v>
      </c>
      <c r="AJ2433" s="17">
        <v>0</v>
      </c>
      <c r="AL2433" s="17">
        <v>0</v>
      </c>
      <c r="AN2433" s="17">
        <v>0</v>
      </c>
      <c r="AP2433" s="172">
        <v>0</v>
      </c>
      <c r="AR2433" s="17">
        <v>8535</v>
      </c>
      <c r="AT2433" s="17">
        <v>0</v>
      </c>
      <c r="AV2433" s="185">
        <v>0</v>
      </c>
      <c r="AW2433" s="1" t="s">
        <v>5655</v>
      </c>
      <c r="AX2433" s="1" t="str">
        <f t="shared" si="37"/>
        <v>No</v>
      </c>
    </row>
    <row r="2434" spans="1:50" x14ac:dyDescent="0.2">
      <c r="A2434" s="1" t="s">
        <v>6292</v>
      </c>
      <c r="B2434" s="1" t="s">
        <v>793</v>
      </c>
      <c r="C2434" s="1" t="s">
        <v>51</v>
      </c>
      <c r="D2434" s="174">
        <v>6080</v>
      </c>
      <c r="E2434" s="177">
        <v>60080</v>
      </c>
      <c r="F2434" s="1" t="s">
        <v>194</v>
      </c>
      <c r="G2434" s="1" t="s">
        <v>5273</v>
      </c>
      <c r="H2434" s="17">
        <v>144875</v>
      </c>
      <c r="I2434" s="12">
        <v>11</v>
      </c>
      <c r="J2434" s="1" t="s">
        <v>10</v>
      </c>
      <c r="K2434" s="1" t="s">
        <v>8</v>
      </c>
      <c r="L2434" s="4">
        <v>3</v>
      </c>
      <c r="N2434" s="186">
        <v>0</v>
      </c>
      <c r="P2434" s="14">
        <v>13.1869</v>
      </c>
      <c r="R2434" s="14">
        <v>0</v>
      </c>
      <c r="T2434" s="14">
        <v>4.7523</v>
      </c>
      <c r="V2434" s="17">
        <v>0</v>
      </c>
      <c r="X2434" s="17">
        <v>0</v>
      </c>
      <c r="Z2434" s="17">
        <v>11288</v>
      </c>
      <c r="AB2434" s="17">
        <v>0</v>
      </c>
      <c r="AD2434" s="17">
        <v>0</v>
      </c>
      <c r="AF2434" s="17">
        <v>856</v>
      </c>
      <c r="AH2434" s="17">
        <v>0</v>
      </c>
      <c r="AJ2434" s="17">
        <v>0</v>
      </c>
      <c r="AL2434" s="17">
        <v>0</v>
      </c>
      <c r="AN2434" s="17">
        <v>0</v>
      </c>
      <c r="AP2434" s="172">
        <v>0</v>
      </c>
      <c r="AR2434" s="17">
        <v>4068</v>
      </c>
      <c r="AT2434" s="17">
        <v>0</v>
      </c>
      <c r="AV2434" s="185">
        <v>0</v>
      </c>
      <c r="AW2434" s="1" t="s">
        <v>5655</v>
      </c>
      <c r="AX2434" s="1" t="str">
        <f t="shared" ref="AX2434:AX2497" si="38">IF(AW2434&amp;AU2434&amp;AS2434&amp;AQ2434&amp;AO2434&amp;AM2434&amp;AK2434&amp;AI2434&amp;AG2434&amp;AE2434&amp;AC2434&amp;AA2434&amp;Y2434&amp;W2434&amp;U2434&amp;S2434&amp;Q2434&amp;O2434&amp;M2434&lt;&gt;"","Yes","No")</f>
        <v>No</v>
      </c>
    </row>
    <row r="2435" spans="1:50" x14ac:dyDescent="0.2">
      <c r="A2435" s="1" t="s">
        <v>2184</v>
      </c>
      <c r="B2435" s="1" t="s">
        <v>2185</v>
      </c>
      <c r="C2435" s="1" t="s">
        <v>86</v>
      </c>
      <c r="D2435" s="174" t="s">
        <v>2186</v>
      </c>
      <c r="E2435" s="177" t="s">
        <v>2187</v>
      </c>
      <c r="F2435" s="1" t="s">
        <v>194</v>
      </c>
      <c r="G2435" s="1" t="s">
        <v>229</v>
      </c>
      <c r="H2435" s="17">
        <v>0</v>
      </c>
      <c r="I2435" s="12">
        <v>11</v>
      </c>
      <c r="J2435" s="1" t="s">
        <v>10</v>
      </c>
      <c r="K2435" s="1" t="s">
        <v>8</v>
      </c>
      <c r="L2435" s="4">
        <v>11</v>
      </c>
      <c r="N2435" s="186">
        <v>0</v>
      </c>
      <c r="P2435" s="14">
        <v>24.386700000000001</v>
      </c>
      <c r="R2435" s="14">
        <v>0</v>
      </c>
      <c r="T2435" s="14">
        <v>1.5193000000000001</v>
      </c>
      <c r="V2435" s="17">
        <v>0</v>
      </c>
      <c r="X2435" s="17">
        <v>0</v>
      </c>
      <c r="Z2435" s="17">
        <v>310906</v>
      </c>
      <c r="AB2435" s="17">
        <v>0</v>
      </c>
      <c r="AD2435" s="17">
        <v>0</v>
      </c>
      <c r="AF2435" s="17">
        <v>12749</v>
      </c>
      <c r="AH2435" s="17">
        <v>0</v>
      </c>
      <c r="AJ2435" s="17">
        <v>0</v>
      </c>
      <c r="AL2435" s="17">
        <v>0</v>
      </c>
      <c r="AN2435" s="17">
        <v>0</v>
      </c>
      <c r="AP2435" s="172">
        <v>0</v>
      </c>
      <c r="AR2435" s="17">
        <v>19369</v>
      </c>
      <c r="AT2435" s="17">
        <v>0</v>
      </c>
      <c r="AV2435" s="185">
        <v>0</v>
      </c>
      <c r="AW2435" s="1" t="s">
        <v>5655</v>
      </c>
      <c r="AX2435" s="1" t="str">
        <f t="shared" si="38"/>
        <v>No</v>
      </c>
    </row>
    <row r="2436" spans="1:50" x14ac:dyDescent="0.2">
      <c r="A2436" s="1" t="s">
        <v>624</v>
      </c>
      <c r="B2436" s="1" t="s">
        <v>405</v>
      </c>
      <c r="C2436" s="1" t="s">
        <v>32</v>
      </c>
      <c r="D2436" s="174">
        <v>1063</v>
      </c>
      <c r="E2436" s="177">
        <v>10063</v>
      </c>
      <c r="F2436" s="1" t="s">
        <v>196</v>
      </c>
      <c r="G2436" s="1" t="s">
        <v>5273</v>
      </c>
      <c r="H2436" s="17">
        <v>924859</v>
      </c>
      <c r="I2436" s="12">
        <v>11</v>
      </c>
      <c r="J2436" s="1" t="s">
        <v>11</v>
      </c>
      <c r="K2436" s="1" t="s">
        <v>8</v>
      </c>
      <c r="L2436" s="4">
        <v>7</v>
      </c>
      <c r="N2436" s="186">
        <v>0</v>
      </c>
      <c r="P2436" s="14">
        <v>16.593900000000001</v>
      </c>
      <c r="R2436" s="14">
        <v>0</v>
      </c>
      <c r="T2436" s="14">
        <v>12.448499999999999</v>
      </c>
      <c r="V2436" s="17">
        <v>0</v>
      </c>
      <c r="X2436" s="17">
        <v>0</v>
      </c>
      <c r="Z2436" s="17">
        <v>380199</v>
      </c>
      <c r="AB2436" s="17">
        <v>0</v>
      </c>
      <c r="AD2436" s="17">
        <v>0</v>
      </c>
      <c r="AF2436" s="17">
        <v>22912</v>
      </c>
      <c r="AH2436" s="17">
        <v>0</v>
      </c>
      <c r="AJ2436" s="17">
        <v>0</v>
      </c>
      <c r="AL2436" s="17">
        <v>0</v>
      </c>
      <c r="AN2436" s="17">
        <v>0</v>
      </c>
      <c r="AP2436" s="172">
        <v>0</v>
      </c>
      <c r="AR2436" s="17">
        <v>285219</v>
      </c>
      <c r="AT2436" s="17">
        <v>0</v>
      </c>
      <c r="AV2436" s="185">
        <v>0</v>
      </c>
      <c r="AW2436" s="1" t="s">
        <v>5655</v>
      </c>
      <c r="AX2436" s="1" t="str">
        <f t="shared" si="38"/>
        <v>No</v>
      </c>
    </row>
    <row r="2437" spans="1:50" x14ac:dyDescent="0.2">
      <c r="A2437" s="1" t="s">
        <v>2915</v>
      </c>
      <c r="B2437" s="1" t="s">
        <v>2916</v>
      </c>
      <c r="C2437" s="1" t="s">
        <v>55</v>
      </c>
      <c r="D2437" s="174" t="s">
        <v>2917</v>
      </c>
      <c r="E2437" s="177" t="s">
        <v>2918</v>
      </c>
      <c r="F2437" s="1" t="s">
        <v>196</v>
      </c>
      <c r="G2437" s="1" t="s">
        <v>229</v>
      </c>
      <c r="H2437" s="17">
        <v>0</v>
      </c>
      <c r="I2437" s="12">
        <v>11</v>
      </c>
      <c r="J2437" s="1" t="s">
        <v>11</v>
      </c>
      <c r="K2437" s="1" t="s">
        <v>8</v>
      </c>
      <c r="L2437" s="4">
        <v>1</v>
      </c>
      <c r="N2437" s="186">
        <v>0</v>
      </c>
      <c r="P2437" s="14">
        <v>11.4636</v>
      </c>
      <c r="R2437" s="14">
        <v>0</v>
      </c>
      <c r="T2437" s="14">
        <v>7.0189000000000004</v>
      </c>
      <c r="V2437" s="17">
        <v>0</v>
      </c>
      <c r="X2437" s="17">
        <v>0</v>
      </c>
      <c r="Z2437" s="17">
        <v>23019</v>
      </c>
      <c r="AB2437" s="17">
        <v>0</v>
      </c>
      <c r="AD2437" s="17">
        <v>0</v>
      </c>
      <c r="AF2437" s="17">
        <v>2008</v>
      </c>
      <c r="AH2437" s="17">
        <v>0</v>
      </c>
      <c r="AJ2437" s="17">
        <v>0</v>
      </c>
      <c r="AL2437" s="17">
        <v>0</v>
      </c>
      <c r="AN2437" s="17">
        <v>0</v>
      </c>
      <c r="AP2437" s="172">
        <v>0</v>
      </c>
      <c r="AR2437" s="17">
        <v>14094</v>
      </c>
      <c r="AT2437" s="17">
        <v>0</v>
      </c>
      <c r="AV2437" s="185">
        <v>0</v>
      </c>
      <c r="AW2437" s="1" t="s">
        <v>5655</v>
      </c>
      <c r="AX2437" s="1" t="str">
        <f t="shared" si="38"/>
        <v>No</v>
      </c>
    </row>
    <row r="2438" spans="1:50" x14ac:dyDescent="0.2">
      <c r="A2438" s="1" t="s">
        <v>2565</v>
      </c>
      <c r="B2438" s="1" t="s">
        <v>2566</v>
      </c>
      <c r="C2438" s="1" t="s">
        <v>37</v>
      </c>
      <c r="D2438" s="174" t="s">
        <v>2567</v>
      </c>
      <c r="E2438" s="177" t="s">
        <v>2568</v>
      </c>
      <c r="F2438" s="1" t="s">
        <v>194</v>
      </c>
      <c r="G2438" s="1" t="s">
        <v>229</v>
      </c>
      <c r="H2438" s="17">
        <v>0</v>
      </c>
      <c r="I2438" s="12">
        <v>11</v>
      </c>
      <c r="J2438" s="1" t="s">
        <v>10</v>
      </c>
      <c r="K2438" s="1" t="s">
        <v>8</v>
      </c>
      <c r="L2438" s="4">
        <v>11</v>
      </c>
      <c r="N2438" s="186">
        <v>0</v>
      </c>
      <c r="P2438" s="14">
        <v>55.697800000000001</v>
      </c>
      <c r="R2438" s="14">
        <v>0</v>
      </c>
      <c r="T2438" s="14">
        <v>1.8831</v>
      </c>
      <c r="V2438" s="17">
        <v>0</v>
      </c>
      <c r="X2438" s="17">
        <v>0</v>
      </c>
      <c r="Z2438" s="17">
        <v>894173</v>
      </c>
      <c r="AB2438" s="17">
        <v>0</v>
      </c>
      <c r="AD2438" s="17">
        <v>0</v>
      </c>
      <c r="AF2438" s="17">
        <v>16054</v>
      </c>
      <c r="AH2438" s="17">
        <v>0</v>
      </c>
      <c r="AJ2438" s="17">
        <v>0</v>
      </c>
      <c r="AL2438" s="17">
        <v>0</v>
      </c>
      <c r="AN2438" s="17">
        <v>0</v>
      </c>
      <c r="AP2438" s="172">
        <v>0</v>
      </c>
      <c r="AR2438" s="17">
        <v>30232</v>
      </c>
      <c r="AT2438" s="17">
        <v>0</v>
      </c>
      <c r="AV2438" s="185">
        <v>0</v>
      </c>
      <c r="AW2438" s="1" t="s">
        <v>5655</v>
      </c>
      <c r="AX2438" s="1" t="str">
        <f t="shared" si="38"/>
        <v>No</v>
      </c>
    </row>
    <row r="2439" spans="1:50" x14ac:dyDescent="0.2">
      <c r="A2439" s="1" t="s">
        <v>5720</v>
      </c>
      <c r="B2439" s="1" t="s">
        <v>5721</v>
      </c>
      <c r="C2439" s="1" t="s">
        <v>37</v>
      </c>
      <c r="E2439" s="177">
        <v>40256</v>
      </c>
      <c r="F2439" s="1" t="s">
        <v>194</v>
      </c>
      <c r="G2439" s="1" t="s">
        <v>5273</v>
      </c>
      <c r="H2439" s="17">
        <v>5502379</v>
      </c>
      <c r="I2439" s="12">
        <v>11</v>
      </c>
      <c r="J2439" s="1" t="s">
        <v>11</v>
      </c>
      <c r="K2439" s="1" t="s">
        <v>12</v>
      </c>
      <c r="L2439" s="4">
        <v>3</v>
      </c>
      <c r="N2439" s="186">
        <v>0</v>
      </c>
      <c r="P2439" s="14">
        <v>14.226699999999999</v>
      </c>
      <c r="R2439" s="14">
        <v>0</v>
      </c>
      <c r="T2439" s="14">
        <v>12.5223</v>
      </c>
      <c r="V2439" s="17">
        <v>0</v>
      </c>
      <c r="X2439" s="17">
        <v>0</v>
      </c>
      <c r="Z2439" s="17">
        <v>104424</v>
      </c>
      <c r="AB2439" s="17">
        <v>0</v>
      </c>
      <c r="AD2439" s="17">
        <v>0</v>
      </c>
      <c r="AF2439" s="17">
        <v>7340</v>
      </c>
      <c r="AH2439" s="17">
        <v>0</v>
      </c>
      <c r="AJ2439" s="17">
        <v>0</v>
      </c>
      <c r="AL2439" s="17">
        <v>0</v>
      </c>
      <c r="AN2439" s="17">
        <v>0</v>
      </c>
      <c r="AP2439" s="172">
        <v>0</v>
      </c>
      <c r="AR2439" s="17">
        <v>91914</v>
      </c>
      <c r="AT2439" s="17">
        <v>0</v>
      </c>
      <c r="AV2439" s="185">
        <v>0</v>
      </c>
      <c r="AW2439" s="1" t="s">
        <v>5655</v>
      </c>
      <c r="AX2439" s="1" t="str">
        <f t="shared" si="38"/>
        <v>No</v>
      </c>
    </row>
    <row r="2440" spans="1:50" x14ac:dyDescent="0.2">
      <c r="A2440" s="1" t="s">
        <v>3363</v>
      </c>
      <c r="B2440" s="1" t="s">
        <v>3364</v>
      </c>
      <c r="C2440" s="1" t="s">
        <v>77</v>
      </c>
      <c r="D2440" s="174" t="s">
        <v>3365</v>
      </c>
      <c r="E2440" s="177" t="s">
        <v>3366</v>
      </c>
      <c r="F2440" s="1" t="s">
        <v>194</v>
      </c>
      <c r="G2440" s="1" t="s">
        <v>229</v>
      </c>
      <c r="H2440" s="17">
        <v>0</v>
      </c>
      <c r="I2440" s="12">
        <v>11</v>
      </c>
      <c r="J2440" s="1" t="s">
        <v>10</v>
      </c>
      <c r="K2440" s="1" t="s">
        <v>8</v>
      </c>
      <c r="L2440" s="4">
        <v>11</v>
      </c>
      <c r="N2440" s="186">
        <v>0</v>
      </c>
      <c r="P2440" s="14">
        <v>14.0823</v>
      </c>
      <c r="R2440" s="14">
        <v>0</v>
      </c>
      <c r="T2440" s="14">
        <v>2.8706</v>
      </c>
      <c r="V2440" s="17">
        <v>0</v>
      </c>
      <c r="X2440" s="17">
        <v>0</v>
      </c>
      <c r="Z2440" s="17">
        <v>240977</v>
      </c>
      <c r="AB2440" s="17">
        <v>0</v>
      </c>
      <c r="AD2440" s="17">
        <v>0</v>
      </c>
      <c r="AF2440" s="17">
        <v>17112</v>
      </c>
      <c r="AH2440" s="17">
        <v>0</v>
      </c>
      <c r="AJ2440" s="17">
        <v>0</v>
      </c>
      <c r="AL2440" s="17">
        <v>0</v>
      </c>
      <c r="AN2440" s="17">
        <v>0</v>
      </c>
      <c r="AP2440" s="172">
        <v>0</v>
      </c>
      <c r="AR2440" s="17">
        <v>49122</v>
      </c>
      <c r="AT2440" s="17">
        <v>0</v>
      </c>
      <c r="AV2440" s="185">
        <v>0</v>
      </c>
      <c r="AW2440" s="1" t="s">
        <v>5655</v>
      </c>
      <c r="AX2440" s="1" t="str">
        <f t="shared" si="38"/>
        <v>No</v>
      </c>
    </row>
    <row r="2441" spans="1:50" x14ac:dyDescent="0.2">
      <c r="A2441" s="1" t="s">
        <v>6299</v>
      </c>
      <c r="B2441" s="1" t="s">
        <v>1686</v>
      </c>
      <c r="C2441" s="1" t="s">
        <v>99</v>
      </c>
      <c r="D2441" s="174" t="s">
        <v>1687</v>
      </c>
      <c r="E2441" s="177" t="s">
        <v>1688</v>
      </c>
      <c r="F2441" s="1" t="s">
        <v>242</v>
      </c>
      <c r="G2441" s="1" t="s">
        <v>229</v>
      </c>
      <c r="H2441" s="17">
        <v>0</v>
      </c>
      <c r="I2441" s="12">
        <v>11</v>
      </c>
      <c r="J2441" s="1" t="s">
        <v>10</v>
      </c>
      <c r="K2441" s="1" t="s">
        <v>8</v>
      </c>
      <c r="L2441" s="4">
        <v>10</v>
      </c>
      <c r="N2441" s="186">
        <v>0</v>
      </c>
      <c r="P2441" s="14">
        <v>15.9704</v>
      </c>
      <c r="R2441" s="14">
        <v>0</v>
      </c>
      <c r="T2441" s="14">
        <v>1.2168000000000001</v>
      </c>
      <c r="V2441" s="17">
        <v>0</v>
      </c>
      <c r="X2441" s="17">
        <v>0</v>
      </c>
      <c r="Z2441" s="17">
        <v>233886</v>
      </c>
      <c r="AB2441" s="17">
        <v>0</v>
      </c>
      <c r="AD2441" s="17">
        <v>0</v>
      </c>
      <c r="AF2441" s="17">
        <v>14645</v>
      </c>
      <c r="AH2441" s="17">
        <v>0</v>
      </c>
      <c r="AJ2441" s="17">
        <v>0</v>
      </c>
      <c r="AL2441" s="17">
        <v>0</v>
      </c>
      <c r="AN2441" s="17">
        <v>0</v>
      </c>
      <c r="AP2441" s="172">
        <v>0</v>
      </c>
      <c r="AR2441" s="17">
        <v>17820</v>
      </c>
      <c r="AT2441" s="17">
        <v>0</v>
      </c>
      <c r="AV2441" s="185">
        <v>0</v>
      </c>
      <c r="AW2441" s="1" t="s">
        <v>5655</v>
      </c>
      <c r="AX2441" s="1" t="str">
        <f t="shared" si="38"/>
        <v>No</v>
      </c>
    </row>
    <row r="2442" spans="1:50" x14ac:dyDescent="0.2">
      <c r="A2442" s="1" t="s">
        <v>1078</v>
      </c>
      <c r="B2442" s="1" t="s">
        <v>548</v>
      </c>
      <c r="C2442" s="1" t="s">
        <v>62</v>
      </c>
      <c r="D2442" s="174">
        <v>4166</v>
      </c>
      <c r="E2442" s="177">
        <v>40166</v>
      </c>
      <c r="F2442" s="1" t="s">
        <v>194</v>
      </c>
      <c r="G2442" s="1" t="s">
        <v>5273</v>
      </c>
      <c r="H2442" s="17">
        <v>105419</v>
      </c>
      <c r="I2442" s="12">
        <v>11</v>
      </c>
      <c r="J2442" s="1" t="s">
        <v>10</v>
      </c>
      <c r="K2442" s="1" t="s">
        <v>12</v>
      </c>
      <c r="L2442" s="4">
        <v>2</v>
      </c>
      <c r="N2442" s="186">
        <v>0</v>
      </c>
      <c r="P2442" s="14">
        <v>14.944599999999999</v>
      </c>
      <c r="R2442" s="14">
        <v>0</v>
      </c>
      <c r="T2442" s="14">
        <v>3.4525999999999999</v>
      </c>
      <c r="V2442" s="17">
        <v>0</v>
      </c>
      <c r="X2442" s="17">
        <v>0</v>
      </c>
      <c r="Z2442" s="17">
        <v>18621</v>
      </c>
      <c r="AB2442" s="17">
        <v>0</v>
      </c>
      <c r="AD2442" s="17">
        <v>0</v>
      </c>
      <c r="AF2442" s="17">
        <v>1246</v>
      </c>
      <c r="AH2442" s="17">
        <v>0</v>
      </c>
      <c r="AJ2442" s="17">
        <v>0</v>
      </c>
      <c r="AL2442" s="17">
        <v>0</v>
      </c>
      <c r="AN2442" s="17">
        <v>0</v>
      </c>
      <c r="AP2442" s="172">
        <v>0</v>
      </c>
      <c r="AR2442" s="17">
        <v>4302</v>
      </c>
      <c r="AT2442" s="17">
        <v>0</v>
      </c>
      <c r="AV2442" s="185">
        <v>0</v>
      </c>
      <c r="AW2442" s="1" t="s">
        <v>5655</v>
      </c>
      <c r="AX2442" s="1" t="str">
        <f t="shared" si="38"/>
        <v>No</v>
      </c>
    </row>
    <row r="2443" spans="1:50" x14ac:dyDescent="0.2">
      <c r="A2443" s="1" t="s">
        <v>2061</v>
      </c>
      <c r="B2443" s="1" t="s">
        <v>2062</v>
      </c>
      <c r="C2443" s="1" t="s">
        <v>86</v>
      </c>
      <c r="D2443" s="174" t="s">
        <v>2063</v>
      </c>
      <c r="E2443" s="177" t="s">
        <v>2064</v>
      </c>
      <c r="F2443" s="1" t="s">
        <v>194</v>
      </c>
      <c r="G2443" s="1" t="s">
        <v>229</v>
      </c>
      <c r="H2443" s="17">
        <v>0</v>
      </c>
      <c r="I2443" s="12">
        <v>11</v>
      </c>
      <c r="J2443" s="1" t="s">
        <v>10</v>
      </c>
      <c r="K2443" s="1" t="s">
        <v>8</v>
      </c>
      <c r="L2443" s="4">
        <v>11</v>
      </c>
      <c r="N2443" s="186">
        <v>0</v>
      </c>
      <c r="P2443" s="14">
        <v>30.040500000000002</v>
      </c>
      <c r="R2443" s="14">
        <v>0</v>
      </c>
      <c r="T2443" s="14">
        <v>2.3653</v>
      </c>
      <c r="V2443" s="17">
        <v>0</v>
      </c>
      <c r="X2443" s="17">
        <v>0</v>
      </c>
      <c r="Z2443" s="17">
        <v>247714</v>
      </c>
      <c r="AB2443" s="17">
        <v>0</v>
      </c>
      <c r="AD2443" s="17">
        <v>0</v>
      </c>
      <c r="AF2443" s="17">
        <v>8246</v>
      </c>
      <c r="AH2443" s="17">
        <v>0</v>
      </c>
      <c r="AJ2443" s="17">
        <v>0</v>
      </c>
      <c r="AL2443" s="17">
        <v>0</v>
      </c>
      <c r="AN2443" s="17">
        <v>0</v>
      </c>
      <c r="AP2443" s="172">
        <v>0</v>
      </c>
      <c r="AR2443" s="17">
        <v>19504</v>
      </c>
      <c r="AT2443" s="17">
        <v>0</v>
      </c>
      <c r="AV2443" s="185">
        <v>0</v>
      </c>
      <c r="AW2443" s="1" t="s">
        <v>5655</v>
      </c>
      <c r="AX2443" s="1" t="str">
        <f t="shared" si="38"/>
        <v>No</v>
      </c>
    </row>
    <row r="2444" spans="1:50" x14ac:dyDescent="0.2">
      <c r="A2444" s="1" t="s">
        <v>6296</v>
      </c>
      <c r="B2444" s="1" t="s">
        <v>407</v>
      </c>
      <c r="C2444" s="1" t="s">
        <v>56</v>
      </c>
      <c r="D2444" s="174">
        <v>5026</v>
      </c>
      <c r="E2444" s="177">
        <v>50026</v>
      </c>
      <c r="F2444" s="1" t="s">
        <v>194</v>
      </c>
      <c r="G2444" s="1" t="s">
        <v>192</v>
      </c>
      <c r="H2444" s="17">
        <v>176676</v>
      </c>
      <c r="I2444" s="12">
        <v>11</v>
      </c>
      <c r="J2444" s="1" t="s">
        <v>11</v>
      </c>
      <c r="K2444" s="1" t="s">
        <v>12</v>
      </c>
      <c r="L2444" s="4">
        <v>8</v>
      </c>
      <c r="N2444" s="186">
        <v>0</v>
      </c>
      <c r="P2444" s="14">
        <v>13.649699999999999</v>
      </c>
      <c r="R2444" s="14">
        <v>3.8715999999999999</v>
      </c>
      <c r="T2444" s="14">
        <v>14.789099999999999</v>
      </c>
      <c r="V2444" s="17">
        <v>485038</v>
      </c>
      <c r="X2444" s="17">
        <v>500679</v>
      </c>
      <c r="Z2444" s="17">
        <v>481671</v>
      </c>
      <c r="AB2444" s="17">
        <v>19008</v>
      </c>
      <c r="AD2444" s="17">
        <v>36326</v>
      </c>
      <c r="AF2444" s="17">
        <v>35288</v>
      </c>
      <c r="AH2444" s="17">
        <v>1038</v>
      </c>
      <c r="AJ2444" s="17">
        <v>0</v>
      </c>
      <c r="AL2444" s="17">
        <v>0</v>
      </c>
      <c r="AN2444" s="17">
        <v>0</v>
      </c>
      <c r="AP2444" s="172">
        <v>0</v>
      </c>
      <c r="AR2444" s="17">
        <v>521876</v>
      </c>
      <c r="AT2444" s="17">
        <v>2020486</v>
      </c>
      <c r="AV2444" s="185">
        <v>55.7</v>
      </c>
      <c r="AW2444" s="1" t="s">
        <v>5655</v>
      </c>
      <c r="AX2444" s="1" t="str">
        <f t="shared" si="38"/>
        <v>No</v>
      </c>
    </row>
    <row r="2445" spans="1:50" x14ac:dyDescent="0.2">
      <c r="A2445" s="1" t="s">
        <v>6332</v>
      </c>
      <c r="B2445" s="1" t="s">
        <v>4879</v>
      </c>
      <c r="C2445" s="1" t="s">
        <v>18</v>
      </c>
      <c r="D2445" s="174" t="s">
        <v>4880</v>
      </c>
      <c r="E2445" s="177" t="s">
        <v>4881</v>
      </c>
      <c r="F2445" s="1" t="s">
        <v>194</v>
      </c>
      <c r="G2445" s="1" t="s">
        <v>229</v>
      </c>
      <c r="H2445" s="17">
        <v>0</v>
      </c>
      <c r="I2445" s="12">
        <v>10</v>
      </c>
      <c r="J2445" s="1" t="s">
        <v>22</v>
      </c>
      <c r="K2445" s="1" t="s">
        <v>8</v>
      </c>
      <c r="L2445" s="4">
        <v>2</v>
      </c>
      <c r="N2445" s="186">
        <v>0</v>
      </c>
      <c r="P2445" s="14">
        <v>23.7956</v>
      </c>
      <c r="R2445" s="14">
        <v>0</v>
      </c>
      <c r="T2445" s="14">
        <v>2.5813000000000001</v>
      </c>
      <c r="V2445" s="17">
        <v>0</v>
      </c>
      <c r="X2445" s="17">
        <v>0</v>
      </c>
      <c r="Z2445" s="17">
        <v>120358</v>
      </c>
      <c r="AB2445" s="17">
        <v>0</v>
      </c>
      <c r="AD2445" s="17">
        <v>0</v>
      </c>
      <c r="AF2445" s="17">
        <v>5058</v>
      </c>
      <c r="AH2445" s="17">
        <v>0</v>
      </c>
      <c r="AJ2445" s="17">
        <v>0</v>
      </c>
      <c r="AL2445" s="17">
        <v>0</v>
      </c>
      <c r="AN2445" s="17">
        <v>0</v>
      </c>
      <c r="AP2445" s="172">
        <v>0</v>
      </c>
      <c r="AR2445" s="17">
        <v>13056</v>
      </c>
      <c r="AT2445" s="17">
        <v>0</v>
      </c>
      <c r="AV2445" s="185">
        <v>0</v>
      </c>
      <c r="AW2445" s="1" t="s">
        <v>5655</v>
      </c>
      <c r="AX2445" s="1" t="str">
        <f t="shared" si="38"/>
        <v>No</v>
      </c>
    </row>
    <row r="2446" spans="1:50" x14ac:dyDescent="0.2">
      <c r="A2446" s="1" t="s">
        <v>2041</v>
      </c>
      <c r="B2446" s="1" t="s">
        <v>2042</v>
      </c>
      <c r="C2446" s="1" t="s">
        <v>62</v>
      </c>
      <c r="D2446" s="174" t="s">
        <v>2043</v>
      </c>
      <c r="E2446" s="177" t="s">
        <v>2044</v>
      </c>
      <c r="F2446" s="1" t="s">
        <v>194</v>
      </c>
      <c r="G2446" s="1" t="s">
        <v>229</v>
      </c>
      <c r="H2446" s="17">
        <v>0</v>
      </c>
      <c r="I2446" s="12">
        <v>10</v>
      </c>
      <c r="J2446" s="1" t="s">
        <v>10</v>
      </c>
      <c r="K2446" s="1" t="s">
        <v>8</v>
      </c>
      <c r="L2446" s="4">
        <v>10</v>
      </c>
      <c r="N2446" s="186">
        <v>0</v>
      </c>
      <c r="P2446" s="14">
        <v>25.870100000000001</v>
      </c>
      <c r="R2446" s="14">
        <v>0</v>
      </c>
      <c r="T2446" s="14">
        <v>2.36</v>
      </c>
      <c r="V2446" s="17">
        <v>0</v>
      </c>
      <c r="X2446" s="17">
        <v>0</v>
      </c>
      <c r="Z2446" s="17">
        <v>276344</v>
      </c>
      <c r="AB2446" s="17">
        <v>0</v>
      </c>
      <c r="AD2446" s="17">
        <v>0</v>
      </c>
      <c r="AF2446" s="17">
        <v>10682</v>
      </c>
      <c r="AH2446" s="17">
        <v>0</v>
      </c>
      <c r="AJ2446" s="17">
        <v>0</v>
      </c>
      <c r="AL2446" s="17">
        <v>0</v>
      </c>
      <c r="AN2446" s="17">
        <v>0</v>
      </c>
      <c r="AP2446" s="172">
        <v>0</v>
      </c>
      <c r="AR2446" s="17">
        <v>25210</v>
      </c>
      <c r="AT2446" s="17">
        <v>0</v>
      </c>
      <c r="AV2446" s="185">
        <v>0</v>
      </c>
      <c r="AW2446" s="1" t="s">
        <v>5655</v>
      </c>
      <c r="AX2446" s="1" t="str">
        <f t="shared" si="38"/>
        <v>No</v>
      </c>
    </row>
    <row r="2447" spans="1:50" x14ac:dyDescent="0.2">
      <c r="A2447" s="1" t="s">
        <v>2841</v>
      </c>
      <c r="B2447" s="1" t="s">
        <v>2842</v>
      </c>
      <c r="C2447" s="1" t="s">
        <v>55</v>
      </c>
      <c r="D2447" s="174" t="s">
        <v>2843</v>
      </c>
      <c r="E2447" s="177" t="s">
        <v>2844</v>
      </c>
      <c r="F2447" s="1" t="s">
        <v>196</v>
      </c>
      <c r="G2447" s="1" t="s">
        <v>229</v>
      </c>
      <c r="H2447" s="17">
        <v>0</v>
      </c>
      <c r="I2447" s="12">
        <v>10</v>
      </c>
      <c r="J2447" s="1" t="s">
        <v>10</v>
      </c>
      <c r="K2447" s="1" t="s">
        <v>12</v>
      </c>
      <c r="L2447" s="4">
        <v>10</v>
      </c>
      <c r="N2447" s="186">
        <v>0</v>
      </c>
      <c r="P2447" s="14">
        <v>21.917300000000001</v>
      </c>
      <c r="R2447" s="14">
        <v>0</v>
      </c>
      <c r="T2447" s="14">
        <v>2.1819000000000002</v>
      </c>
      <c r="V2447" s="17">
        <v>0</v>
      </c>
      <c r="X2447" s="17">
        <v>0</v>
      </c>
      <c r="Z2447" s="17">
        <v>259829</v>
      </c>
      <c r="AB2447" s="17">
        <v>0</v>
      </c>
      <c r="AD2447" s="17">
        <v>0</v>
      </c>
      <c r="AF2447" s="17">
        <v>11855</v>
      </c>
      <c r="AH2447" s="17">
        <v>0</v>
      </c>
      <c r="AJ2447" s="17">
        <v>0</v>
      </c>
      <c r="AL2447" s="17">
        <v>0</v>
      </c>
      <c r="AN2447" s="17">
        <v>0</v>
      </c>
      <c r="AP2447" s="172">
        <v>0</v>
      </c>
      <c r="AR2447" s="17">
        <v>25866</v>
      </c>
      <c r="AT2447" s="17">
        <v>0</v>
      </c>
      <c r="AV2447" s="185">
        <v>0</v>
      </c>
      <c r="AW2447" s="1" t="s">
        <v>5655</v>
      </c>
      <c r="AX2447" s="1" t="str">
        <f t="shared" si="38"/>
        <v>No</v>
      </c>
    </row>
    <row r="2448" spans="1:50" x14ac:dyDescent="0.2">
      <c r="A2448" s="1" t="s">
        <v>3289</v>
      </c>
      <c r="B2448" s="1" t="s">
        <v>3290</v>
      </c>
      <c r="C2448" s="1" t="s">
        <v>46</v>
      </c>
      <c r="D2448" s="174" t="s">
        <v>3291</v>
      </c>
      <c r="E2448" s="177" t="s">
        <v>3292</v>
      </c>
      <c r="F2448" s="1" t="s">
        <v>242</v>
      </c>
      <c r="G2448" s="1" t="s">
        <v>229</v>
      </c>
      <c r="H2448" s="17">
        <v>0</v>
      </c>
      <c r="I2448" s="12">
        <v>10</v>
      </c>
      <c r="J2448" s="1" t="s">
        <v>10</v>
      </c>
      <c r="K2448" s="1" t="s">
        <v>8</v>
      </c>
      <c r="L2448" s="4">
        <v>10</v>
      </c>
      <c r="N2448" s="186">
        <v>0</v>
      </c>
      <c r="P2448" s="14">
        <v>15.665699999999999</v>
      </c>
      <c r="R2448" s="14">
        <v>0</v>
      </c>
      <c r="T2448" s="14">
        <v>2.7126999999999999</v>
      </c>
      <c r="V2448" s="17">
        <v>0</v>
      </c>
      <c r="X2448" s="17">
        <v>0</v>
      </c>
      <c r="Z2448" s="17">
        <v>210531</v>
      </c>
      <c r="AB2448" s="17">
        <v>0</v>
      </c>
      <c r="AD2448" s="17">
        <v>0</v>
      </c>
      <c r="AF2448" s="17">
        <v>13439</v>
      </c>
      <c r="AH2448" s="17">
        <v>0</v>
      </c>
      <c r="AJ2448" s="17">
        <v>0</v>
      </c>
      <c r="AL2448" s="17">
        <v>0</v>
      </c>
      <c r="AN2448" s="17">
        <v>0</v>
      </c>
      <c r="AP2448" s="172">
        <v>0</v>
      </c>
      <c r="AR2448" s="17">
        <v>36456</v>
      </c>
      <c r="AT2448" s="17">
        <v>0</v>
      </c>
      <c r="AV2448" s="185">
        <v>0</v>
      </c>
      <c r="AW2448" s="1" t="s">
        <v>5655</v>
      </c>
      <c r="AX2448" s="1" t="str">
        <f t="shared" si="38"/>
        <v>No</v>
      </c>
    </row>
    <row r="2449" spans="1:50" x14ac:dyDescent="0.2">
      <c r="A2449" s="1" t="s">
        <v>1482</v>
      </c>
      <c r="B2449" s="1" t="s">
        <v>1483</v>
      </c>
      <c r="C2449" s="1" t="s">
        <v>65</v>
      </c>
      <c r="D2449" s="174" t="s">
        <v>1484</v>
      </c>
      <c r="E2449" s="177" t="s">
        <v>1485</v>
      </c>
      <c r="F2449" s="1" t="s">
        <v>242</v>
      </c>
      <c r="G2449" s="1" t="s">
        <v>229</v>
      </c>
      <c r="H2449" s="17">
        <v>0</v>
      </c>
      <c r="I2449" s="12">
        <v>10</v>
      </c>
      <c r="J2449" s="1" t="s">
        <v>11</v>
      </c>
      <c r="K2449" s="1" t="s">
        <v>8</v>
      </c>
      <c r="L2449" s="4">
        <v>5</v>
      </c>
      <c r="N2449" s="186">
        <v>0</v>
      </c>
      <c r="P2449" s="14">
        <v>12.311999999999999</v>
      </c>
      <c r="R2449" s="14">
        <v>0</v>
      </c>
      <c r="T2449" s="14">
        <v>4.8895</v>
      </c>
      <c r="V2449" s="17">
        <v>0</v>
      </c>
      <c r="X2449" s="17">
        <v>0</v>
      </c>
      <c r="Z2449" s="17">
        <v>81136</v>
      </c>
      <c r="AB2449" s="17">
        <v>0</v>
      </c>
      <c r="AD2449" s="17">
        <v>0</v>
      </c>
      <c r="AF2449" s="17">
        <v>6590</v>
      </c>
      <c r="AH2449" s="17">
        <v>0</v>
      </c>
      <c r="AJ2449" s="17">
        <v>0</v>
      </c>
      <c r="AL2449" s="17">
        <v>0</v>
      </c>
      <c r="AN2449" s="17">
        <v>0</v>
      </c>
      <c r="AP2449" s="172">
        <v>0</v>
      </c>
      <c r="AR2449" s="17">
        <v>32222</v>
      </c>
      <c r="AT2449" s="17">
        <v>0</v>
      </c>
      <c r="AV2449" s="185">
        <v>0</v>
      </c>
      <c r="AW2449" s="1" t="s">
        <v>5655</v>
      </c>
      <c r="AX2449" s="1" t="str">
        <f t="shared" si="38"/>
        <v>No</v>
      </c>
    </row>
    <row r="2450" spans="1:50" x14ac:dyDescent="0.2">
      <c r="A2450" s="1" t="s">
        <v>245</v>
      </c>
      <c r="B2450" s="1" t="s">
        <v>246</v>
      </c>
      <c r="C2450" s="1" t="s">
        <v>89</v>
      </c>
      <c r="D2450" s="174">
        <v>6093</v>
      </c>
      <c r="E2450" s="177">
        <v>60093</v>
      </c>
      <c r="F2450" s="1" t="s">
        <v>196</v>
      </c>
      <c r="G2450" s="1" t="s">
        <v>5273</v>
      </c>
      <c r="H2450" s="17">
        <v>78162</v>
      </c>
      <c r="I2450" s="12">
        <v>10</v>
      </c>
      <c r="J2450" s="1" t="s">
        <v>11</v>
      </c>
      <c r="K2450" s="1" t="s">
        <v>8</v>
      </c>
      <c r="L2450" s="4">
        <v>6</v>
      </c>
      <c r="N2450" s="186">
        <v>0</v>
      </c>
      <c r="P2450" s="14">
        <v>15.4396</v>
      </c>
      <c r="R2450" s="14">
        <v>0</v>
      </c>
      <c r="T2450" s="14">
        <v>12.904400000000001</v>
      </c>
      <c r="V2450" s="17">
        <v>0</v>
      </c>
      <c r="X2450" s="17">
        <v>0</v>
      </c>
      <c r="Z2450" s="17">
        <v>365177</v>
      </c>
      <c r="AB2450" s="17">
        <v>0</v>
      </c>
      <c r="AD2450" s="17">
        <v>0</v>
      </c>
      <c r="AF2450" s="17">
        <v>23652</v>
      </c>
      <c r="AH2450" s="17">
        <v>0</v>
      </c>
      <c r="AJ2450" s="17">
        <v>0</v>
      </c>
      <c r="AL2450" s="17">
        <v>0</v>
      </c>
      <c r="AN2450" s="17">
        <v>0</v>
      </c>
      <c r="AP2450" s="172">
        <v>0</v>
      </c>
      <c r="AR2450" s="17">
        <v>305215</v>
      </c>
      <c r="AT2450" s="17">
        <v>0</v>
      </c>
      <c r="AV2450" s="185">
        <v>0</v>
      </c>
      <c r="AW2450" s="1" t="s">
        <v>5655</v>
      </c>
      <c r="AX2450" s="1" t="str">
        <f t="shared" si="38"/>
        <v>No</v>
      </c>
    </row>
    <row r="2451" spans="1:50" x14ac:dyDescent="0.2">
      <c r="A2451" s="1" t="s">
        <v>3317</v>
      </c>
      <c r="B2451" s="1" t="s">
        <v>3318</v>
      </c>
      <c r="C2451" s="1" t="s">
        <v>98</v>
      </c>
      <c r="D2451" s="174" t="s">
        <v>3319</v>
      </c>
      <c r="E2451" s="177" t="s">
        <v>3320</v>
      </c>
      <c r="F2451" s="1" t="s">
        <v>194</v>
      </c>
      <c r="G2451" s="1" t="s">
        <v>229</v>
      </c>
      <c r="H2451" s="17">
        <v>0</v>
      </c>
      <c r="I2451" s="12">
        <v>10</v>
      </c>
      <c r="J2451" s="1" t="s">
        <v>11</v>
      </c>
      <c r="K2451" s="1" t="s">
        <v>12</v>
      </c>
      <c r="L2451" s="4">
        <v>5</v>
      </c>
      <c r="N2451" s="186">
        <v>0</v>
      </c>
      <c r="P2451" s="14">
        <v>33.8078</v>
      </c>
      <c r="R2451" s="14">
        <v>0</v>
      </c>
      <c r="T2451" s="14">
        <v>2.581</v>
      </c>
      <c r="V2451" s="17">
        <v>0</v>
      </c>
      <c r="X2451" s="17">
        <v>0</v>
      </c>
      <c r="Z2451" s="17">
        <v>262078</v>
      </c>
      <c r="AB2451" s="17">
        <v>0</v>
      </c>
      <c r="AD2451" s="17">
        <v>0</v>
      </c>
      <c r="AF2451" s="17">
        <v>7752</v>
      </c>
      <c r="AH2451" s="17">
        <v>0</v>
      </c>
      <c r="AJ2451" s="17">
        <v>0</v>
      </c>
      <c r="AL2451" s="17">
        <v>0</v>
      </c>
      <c r="AN2451" s="17">
        <v>0</v>
      </c>
      <c r="AP2451" s="172">
        <v>0</v>
      </c>
      <c r="AR2451" s="17">
        <v>20008</v>
      </c>
      <c r="AT2451" s="17">
        <v>0</v>
      </c>
      <c r="AV2451" s="185">
        <v>0</v>
      </c>
      <c r="AW2451" s="1" t="s">
        <v>5655</v>
      </c>
      <c r="AX2451" s="1" t="str">
        <f t="shared" si="38"/>
        <v>No</v>
      </c>
    </row>
    <row r="2452" spans="1:50" x14ac:dyDescent="0.2">
      <c r="A2452" s="1" t="s">
        <v>4464</v>
      </c>
      <c r="B2452" s="1" t="s">
        <v>4465</v>
      </c>
      <c r="C2452" s="1" t="s">
        <v>61</v>
      </c>
      <c r="D2452" s="174" t="s">
        <v>4466</v>
      </c>
      <c r="E2452" s="177" t="s">
        <v>4467</v>
      </c>
      <c r="F2452" s="1" t="s">
        <v>194</v>
      </c>
      <c r="G2452" s="1" t="s">
        <v>229</v>
      </c>
      <c r="H2452" s="17">
        <v>0</v>
      </c>
      <c r="I2452" s="12">
        <v>10</v>
      </c>
      <c r="J2452" s="1" t="s">
        <v>10</v>
      </c>
      <c r="K2452" s="1" t="s">
        <v>8</v>
      </c>
      <c r="L2452" s="4">
        <v>5</v>
      </c>
      <c r="N2452" s="186">
        <v>0</v>
      </c>
      <c r="P2452" s="14">
        <v>9.2021999999999995</v>
      </c>
      <c r="R2452" s="14">
        <v>0</v>
      </c>
      <c r="T2452" s="14">
        <v>2.6032999999999999</v>
      </c>
      <c r="V2452" s="17">
        <v>0</v>
      </c>
      <c r="X2452" s="17">
        <v>0</v>
      </c>
      <c r="Z2452" s="17">
        <v>63164</v>
      </c>
      <c r="AB2452" s="17">
        <v>0</v>
      </c>
      <c r="AD2452" s="17">
        <v>0</v>
      </c>
      <c r="AF2452" s="17">
        <v>6864</v>
      </c>
      <c r="AH2452" s="17">
        <v>0</v>
      </c>
      <c r="AJ2452" s="17">
        <v>0</v>
      </c>
      <c r="AL2452" s="17">
        <v>0</v>
      </c>
      <c r="AN2452" s="17">
        <v>0</v>
      </c>
      <c r="AP2452" s="172">
        <v>0</v>
      </c>
      <c r="AR2452" s="17">
        <v>17869</v>
      </c>
      <c r="AT2452" s="17">
        <v>0</v>
      </c>
      <c r="AV2452" s="185">
        <v>0</v>
      </c>
      <c r="AW2452" s="1" t="s">
        <v>5655</v>
      </c>
      <c r="AX2452" s="1" t="str">
        <f t="shared" si="38"/>
        <v>No</v>
      </c>
    </row>
    <row r="2453" spans="1:50" x14ac:dyDescent="0.2">
      <c r="A2453" s="1" t="s">
        <v>1244</v>
      </c>
      <c r="B2453" s="1" t="s">
        <v>1245</v>
      </c>
      <c r="C2453" s="1" t="s">
        <v>89</v>
      </c>
      <c r="D2453" s="174">
        <v>6125</v>
      </c>
      <c r="E2453" s="177">
        <v>60125</v>
      </c>
      <c r="F2453" s="1" t="s">
        <v>194</v>
      </c>
      <c r="G2453" s="1" t="s">
        <v>5273</v>
      </c>
      <c r="H2453" s="17">
        <v>1362416</v>
      </c>
      <c r="I2453" s="12">
        <v>10</v>
      </c>
      <c r="J2453" s="1" t="s">
        <v>11</v>
      </c>
      <c r="K2453" s="1" t="s">
        <v>12</v>
      </c>
      <c r="L2453" s="4">
        <v>6</v>
      </c>
      <c r="N2453" s="186">
        <v>0</v>
      </c>
      <c r="P2453" s="14">
        <v>15.541</v>
      </c>
      <c r="R2453" s="14">
        <v>0</v>
      </c>
      <c r="T2453" s="14">
        <v>5.1818</v>
      </c>
      <c r="V2453" s="17">
        <v>0</v>
      </c>
      <c r="X2453" s="17">
        <v>0</v>
      </c>
      <c r="Z2453" s="17">
        <v>157104</v>
      </c>
      <c r="AB2453" s="17">
        <v>0</v>
      </c>
      <c r="AD2453" s="17">
        <v>0</v>
      </c>
      <c r="AF2453" s="17">
        <v>10109</v>
      </c>
      <c r="AH2453" s="17">
        <v>0</v>
      </c>
      <c r="AJ2453" s="17">
        <v>0</v>
      </c>
      <c r="AL2453" s="17">
        <v>0</v>
      </c>
      <c r="AN2453" s="17">
        <v>0</v>
      </c>
      <c r="AP2453" s="172">
        <v>0</v>
      </c>
      <c r="AR2453" s="17">
        <v>52383</v>
      </c>
      <c r="AT2453" s="17">
        <v>0</v>
      </c>
      <c r="AV2453" s="185">
        <v>0</v>
      </c>
      <c r="AW2453" s="1" t="s">
        <v>5655</v>
      </c>
      <c r="AX2453" s="1" t="str">
        <f t="shared" si="38"/>
        <v>No</v>
      </c>
    </row>
    <row r="2454" spans="1:50" x14ac:dyDescent="0.2">
      <c r="A2454" s="1" t="s">
        <v>5736</v>
      </c>
      <c r="B2454" s="1" t="s">
        <v>5737</v>
      </c>
      <c r="C2454" s="1" t="s">
        <v>20</v>
      </c>
      <c r="E2454" s="177">
        <v>90294</v>
      </c>
      <c r="F2454" s="1" t="s">
        <v>194</v>
      </c>
      <c r="G2454" s="1" t="s">
        <v>5273</v>
      </c>
      <c r="H2454" s="17">
        <v>12150996</v>
      </c>
      <c r="I2454" s="12">
        <v>10</v>
      </c>
      <c r="J2454" s="1" t="s">
        <v>10</v>
      </c>
      <c r="K2454" s="1" t="s">
        <v>12</v>
      </c>
      <c r="L2454" s="4">
        <v>6</v>
      </c>
      <c r="N2454" s="186">
        <v>0</v>
      </c>
      <c r="P2454" s="14">
        <v>5.3448000000000002</v>
      </c>
      <c r="R2454" s="14">
        <v>0</v>
      </c>
      <c r="T2454" s="14">
        <v>1.4589000000000001</v>
      </c>
      <c r="V2454" s="17">
        <v>0</v>
      </c>
      <c r="X2454" s="17">
        <v>0</v>
      </c>
      <c r="Z2454" s="17">
        <v>62518</v>
      </c>
      <c r="AB2454" s="17">
        <v>0</v>
      </c>
      <c r="AD2454" s="17">
        <v>0</v>
      </c>
      <c r="AF2454" s="17">
        <v>11697</v>
      </c>
      <c r="AH2454" s="17">
        <v>0</v>
      </c>
      <c r="AJ2454" s="17">
        <v>0</v>
      </c>
      <c r="AL2454" s="17">
        <v>0</v>
      </c>
      <c r="AN2454" s="17">
        <v>0</v>
      </c>
      <c r="AP2454" s="172">
        <v>0</v>
      </c>
      <c r="AR2454" s="17">
        <v>17065</v>
      </c>
      <c r="AT2454" s="17">
        <v>0</v>
      </c>
      <c r="AV2454" s="185">
        <v>0</v>
      </c>
      <c r="AW2454" s="1" t="s">
        <v>5655</v>
      </c>
      <c r="AX2454" s="1" t="str">
        <f t="shared" si="38"/>
        <v>No</v>
      </c>
    </row>
    <row r="2455" spans="1:50" x14ac:dyDescent="0.2">
      <c r="A2455" s="1" t="s">
        <v>2235</v>
      </c>
      <c r="B2455" s="1" t="s">
        <v>2236</v>
      </c>
      <c r="C2455" s="1" t="s">
        <v>37</v>
      </c>
      <c r="D2455" s="174" t="s">
        <v>2237</v>
      </c>
      <c r="E2455" s="177" t="s">
        <v>2238</v>
      </c>
      <c r="F2455" s="1" t="s">
        <v>194</v>
      </c>
      <c r="G2455" s="1" t="s">
        <v>229</v>
      </c>
      <c r="H2455" s="17">
        <v>0</v>
      </c>
      <c r="I2455" s="12">
        <v>10</v>
      </c>
      <c r="J2455" s="1" t="s">
        <v>11</v>
      </c>
      <c r="K2455" s="1" t="s">
        <v>8</v>
      </c>
      <c r="L2455" s="4">
        <v>10</v>
      </c>
      <c r="N2455" s="186">
        <v>0</v>
      </c>
      <c r="P2455" s="14">
        <v>13.152900000000001</v>
      </c>
      <c r="R2455" s="14">
        <v>0</v>
      </c>
      <c r="T2455" s="14">
        <v>12.0627</v>
      </c>
      <c r="V2455" s="17">
        <v>0</v>
      </c>
      <c r="X2455" s="17">
        <v>0</v>
      </c>
      <c r="Z2455" s="17">
        <v>675232</v>
      </c>
      <c r="AB2455" s="17">
        <v>0</v>
      </c>
      <c r="AD2455" s="17">
        <v>0</v>
      </c>
      <c r="AF2455" s="17">
        <v>51337</v>
      </c>
      <c r="AH2455" s="17">
        <v>0</v>
      </c>
      <c r="AJ2455" s="17">
        <v>0</v>
      </c>
      <c r="AL2455" s="17">
        <v>0</v>
      </c>
      <c r="AN2455" s="17">
        <v>0</v>
      </c>
      <c r="AP2455" s="172">
        <v>0</v>
      </c>
      <c r="AR2455" s="17">
        <v>619261</v>
      </c>
      <c r="AT2455" s="17">
        <v>0</v>
      </c>
      <c r="AV2455" s="185">
        <v>0</v>
      </c>
      <c r="AW2455" s="1" t="s">
        <v>5655</v>
      </c>
      <c r="AX2455" s="1" t="str">
        <f t="shared" si="38"/>
        <v>No</v>
      </c>
    </row>
    <row r="2456" spans="1:50" x14ac:dyDescent="0.2">
      <c r="A2456" s="1" t="s">
        <v>6331</v>
      </c>
      <c r="B2456" s="1" t="s">
        <v>1429</v>
      </c>
      <c r="C2456" s="1" t="s">
        <v>20</v>
      </c>
      <c r="D2456" s="174">
        <v>9244</v>
      </c>
      <c r="E2456" s="177">
        <v>90244</v>
      </c>
      <c r="F2456" s="1" t="s">
        <v>194</v>
      </c>
      <c r="G2456" s="1" t="s">
        <v>192</v>
      </c>
      <c r="H2456" s="17">
        <v>219454</v>
      </c>
      <c r="I2456" s="12">
        <v>10</v>
      </c>
      <c r="J2456" s="1" t="s">
        <v>10</v>
      </c>
      <c r="K2456" s="1" t="s">
        <v>12</v>
      </c>
      <c r="L2456" s="4">
        <v>3</v>
      </c>
      <c r="N2456" s="186">
        <v>0</v>
      </c>
      <c r="P2456" s="14">
        <v>11.2483</v>
      </c>
      <c r="R2456" s="14">
        <v>4.6064999999999996</v>
      </c>
      <c r="T2456" s="14">
        <v>2.7776000000000001</v>
      </c>
      <c r="V2456" s="17">
        <v>0</v>
      </c>
      <c r="X2456" s="17">
        <v>79298</v>
      </c>
      <c r="Z2456" s="17">
        <v>69841</v>
      </c>
      <c r="AB2456" s="17">
        <v>9457</v>
      </c>
      <c r="AD2456" s="17">
        <v>7536</v>
      </c>
      <c r="AF2456" s="17">
        <v>6209</v>
      </c>
      <c r="AH2456" s="17">
        <v>1327</v>
      </c>
      <c r="AJ2456" s="17">
        <v>0</v>
      </c>
      <c r="AL2456" s="17">
        <v>0</v>
      </c>
      <c r="AN2456" s="17">
        <v>0</v>
      </c>
      <c r="AP2456" s="172">
        <v>0</v>
      </c>
      <c r="AR2456" s="17">
        <v>17246</v>
      </c>
      <c r="AT2456" s="17">
        <v>79443</v>
      </c>
      <c r="AV2456" s="185">
        <v>0</v>
      </c>
      <c r="AW2456" s="1" t="s">
        <v>5655</v>
      </c>
      <c r="AX2456" s="1" t="str">
        <f t="shared" si="38"/>
        <v>No</v>
      </c>
    </row>
    <row r="2457" spans="1:50" x14ac:dyDescent="0.2">
      <c r="A2457" s="1" t="s">
        <v>1734</v>
      </c>
      <c r="B2457" s="1" t="s">
        <v>1735</v>
      </c>
      <c r="C2457" s="1" t="s">
        <v>91</v>
      </c>
      <c r="D2457" s="174" t="s">
        <v>1736</v>
      </c>
      <c r="E2457" s="177" t="s">
        <v>1737</v>
      </c>
      <c r="F2457" s="1" t="s">
        <v>194</v>
      </c>
      <c r="G2457" s="1" t="s">
        <v>229</v>
      </c>
      <c r="H2457" s="17">
        <v>0</v>
      </c>
      <c r="I2457" s="12">
        <v>10</v>
      </c>
      <c r="J2457" s="1" t="s">
        <v>10</v>
      </c>
      <c r="K2457" s="1" t="s">
        <v>8</v>
      </c>
      <c r="L2457" s="4">
        <v>3</v>
      </c>
      <c r="N2457" s="186">
        <v>0</v>
      </c>
      <c r="P2457" s="14">
        <v>18.033999999999999</v>
      </c>
      <c r="R2457" s="14">
        <v>0</v>
      </c>
      <c r="T2457" s="14">
        <v>3.9962</v>
      </c>
      <c r="V2457" s="17">
        <v>0</v>
      </c>
      <c r="X2457" s="17">
        <v>0</v>
      </c>
      <c r="Z2457" s="17">
        <v>23895</v>
      </c>
      <c r="AB2457" s="17">
        <v>0</v>
      </c>
      <c r="AD2457" s="17">
        <v>0</v>
      </c>
      <c r="AF2457" s="17">
        <v>1325</v>
      </c>
      <c r="AH2457" s="17">
        <v>0</v>
      </c>
      <c r="AJ2457" s="17">
        <v>0</v>
      </c>
      <c r="AL2457" s="17">
        <v>0</v>
      </c>
      <c r="AN2457" s="17">
        <v>0</v>
      </c>
      <c r="AP2457" s="172">
        <v>0</v>
      </c>
      <c r="AR2457" s="17">
        <v>5295</v>
      </c>
      <c r="AT2457" s="17">
        <v>0</v>
      </c>
      <c r="AV2457" s="185">
        <v>0</v>
      </c>
      <c r="AW2457" s="1" t="s">
        <v>5655</v>
      </c>
      <c r="AX2457" s="1" t="str">
        <f t="shared" si="38"/>
        <v>No</v>
      </c>
    </row>
    <row r="2458" spans="1:50" x14ac:dyDescent="0.2">
      <c r="A2458" s="1" t="s">
        <v>6318</v>
      </c>
      <c r="B2458" s="1" t="s">
        <v>4772</v>
      </c>
      <c r="C2458" s="1" t="s">
        <v>18</v>
      </c>
      <c r="D2458" s="174" t="s">
        <v>4773</v>
      </c>
      <c r="E2458" s="177" t="s">
        <v>4774</v>
      </c>
      <c r="F2458" s="1" t="s">
        <v>194</v>
      </c>
      <c r="G2458" s="1" t="s">
        <v>229</v>
      </c>
      <c r="H2458" s="17">
        <v>0</v>
      </c>
      <c r="I2458" s="12">
        <v>10</v>
      </c>
      <c r="J2458" s="1" t="s">
        <v>11</v>
      </c>
      <c r="K2458" s="1" t="s">
        <v>8</v>
      </c>
      <c r="L2458" s="4">
        <v>7</v>
      </c>
      <c r="N2458" s="186">
        <v>0</v>
      </c>
      <c r="P2458" s="14">
        <v>15.2096</v>
      </c>
      <c r="R2458" s="14">
        <v>0</v>
      </c>
      <c r="T2458" s="14">
        <v>11.6526</v>
      </c>
      <c r="V2458" s="17">
        <v>0</v>
      </c>
      <c r="X2458" s="17">
        <v>0</v>
      </c>
      <c r="Z2458" s="17">
        <v>208295</v>
      </c>
      <c r="AB2458" s="17">
        <v>0</v>
      </c>
      <c r="AD2458" s="17">
        <v>0</v>
      </c>
      <c r="AF2458" s="17">
        <v>13695</v>
      </c>
      <c r="AH2458" s="17">
        <v>0</v>
      </c>
      <c r="AJ2458" s="17">
        <v>0</v>
      </c>
      <c r="AL2458" s="17">
        <v>0</v>
      </c>
      <c r="AN2458" s="17">
        <v>0</v>
      </c>
      <c r="AP2458" s="172">
        <v>0</v>
      </c>
      <c r="AR2458" s="17">
        <v>159583</v>
      </c>
      <c r="AT2458" s="17">
        <v>0</v>
      </c>
      <c r="AV2458" s="185">
        <v>0</v>
      </c>
      <c r="AW2458" s="1" t="s">
        <v>5655</v>
      </c>
      <c r="AX2458" s="1" t="str">
        <f t="shared" si="38"/>
        <v>No</v>
      </c>
    </row>
    <row r="2459" spans="1:50" x14ac:dyDescent="0.2">
      <c r="A2459" s="1" t="s">
        <v>4722</v>
      </c>
      <c r="B2459" s="1" t="s">
        <v>4723</v>
      </c>
      <c r="C2459" s="1" t="s">
        <v>18</v>
      </c>
      <c r="D2459" s="174" t="s">
        <v>4724</v>
      </c>
      <c r="E2459" s="177" t="s">
        <v>4725</v>
      </c>
      <c r="F2459" s="1" t="s">
        <v>194</v>
      </c>
      <c r="G2459" s="1" t="s">
        <v>229</v>
      </c>
      <c r="H2459" s="17">
        <v>0</v>
      </c>
      <c r="I2459" s="12">
        <v>10</v>
      </c>
      <c r="J2459" s="1" t="s">
        <v>11</v>
      </c>
      <c r="K2459" s="1" t="s">
        <v>8</v>
      </c>
      <c r="L2459" s="4">
        <v>3</v>
      </c>
      <c r="N2459" s="186">
        <v>0</v>
      </c>
      <c r="P2459" s="14">
        <v>13.7342</v>
      </c>
      <c r="R2459" s="14">
        <v>0</v>
      </c>
      <c r="T2459" s="14">
        <v>9.1725999999999992</v>
      </c>
      <c r="V2459" s="17">
        <v>0</v>
      </c>
      <c r="X2459" s="17">
        <v>0</v>
      </c>
      <c r="Z2459" s="17">
        <v>137658</v>
      </c>
      <c r="AB2459" s="17">
        <v>0</v>
      </c>
      <c r="AD2459" s="17">
        <v>0</v>
      </c>
      <c r="AF2459" s="17">
        <v>10023</v>
      </c>
      <c r="AH2459" s="17">
        <v>0</v>
      </c>
      <c r="AJ2459" s="17">
        <v>0</v>
      </c>
      <c r="AL2459" s="17">
        <v>0</v>
      </c>
      <c r="AN2459" s="17">
        <v>0</v>
      </c>
      <c r="AP2459" s="172">
        <v>0</v>
      </c>
      <c r="AR2459" s="17">
        <v>91937</v>
      </c>
      <c r="AT2459" s="17">
        <v>0</v>
      </c>
      <c r="AV2459" s="185">
        <v>0</v>
      </c>
      <c r="AW2459" s="1" t="s">
        <v>5655</v>
      </c>
      <c r="AX2459" s="1" t="str">
        <f t="shared" si="38"/>
        <v>No</v>
      </c>
    </row>
    <row r="2460" spans="1:50" x14ac:dyDescent="0.2">
      <c r="A2460" s="1" t="s">
        <v>5513</v>
      </c>
      <c r="B2460" s="1" t="s">
        <v>3073</v>
      </c>
      <c r="C2460" s="1" t="s">
        <v>46</v>
      </c>
      <c r="D2460" s="174" t="s">
        <v>3074</v>
      </c>
      <c r="E2460" s="177" t="s">
        <v>3075</v>
      </c>
      <c r="F2460" s="1" t="s">
        <v>242</v>
      </c>
      <c r="G2460" s="1" t="s">
        <v>229</v>
      </c>
      <c r="H2460" s="17">
        <v>0</v>
      </c>
      <c r="I2460" s="12">
        <v>10</v>
      </c>
      <c r="J2460" s="1" t="s">
        <v>10</v>
      </c>
      <c r="K2460" s="1" t="s">
        <v>8</v>
      </c>
      <c r="L2460" s="4">
        <v>10</v>
      </c>
      <c r="N2460" s="186">
        <v>0</v>
      </c>
      <c r="P2460" s="14">
        <v>14.7258</v>
      </c>
      <c r="R2460" s="14">
        <v>0</v>
      </c>
      <c r="T2460" s="14">
        <v>4.3601000000000001</v>
      </c>
      <c r="V2460" s="17">
        <v>0</v>
      </c>
      <c r="X2460" s="17">
        <v>0</v>
      </c>
      <c r="Z2460" s="17">
        <v>279819</v>
      </c>
      <c r="AB2460" s="17">
        <v>0</v>
      </c>
      <c r="AD2460" s="17">
        <v>0</v>
      </c>
      <c r="AF2460" s="17">
        <v>19002</v>
      </c>
      <c r="AH2460" s="17">
        <v>0</v>
      </c>
      <c r="AJ2460" s="17">
        <v>0</v>
      </c>
      <c r="AL2460" s="17">
        <v>0</v>
      </c>
      <c r="AN2460" s="17">
        <v>0</v>
      </c>
      <c r="AP2460" s="172">
        <v>0</v>
      </c>
      <c r="AR2460" s="17">
        <v>82850</v>
      </c>
      <c r="AT2460" s="17">
        <v>0</v>
      </c>
      <c r="AV2460" s="185">
        <v>0</v>
      </c>
      <c r="AW2460" s="1" t="s">
        <v>5655</v>
      </c>
      <c r="AX2460" s="1" t="str">
        <f t="shared" si="38"/>
        <v>No</v>
      </c>
    </row>
    <row r="2461" spans="1:50" x14ac:dyDescent="0.2">
      <c r="A2461" s="1" t="s">
        <v>469</v>
      </c>
      <c r="B2461" s="1" t="s">
        <v>382</v>
      </c>
      <c r="C2461" s="1" t="s">
        <v>55</v>
      </c>
      <c r="D2461" s="174">
        <v>5141</v>
      </c>
      <c r="E2461" s="177">
        <v>50141</v>
      </c>
      <c r="F2461" s="1" t="s">
        <v>196</v>
      </c>
      <c r="G2461" s="1" t="s">
        <v>192</v>
      </c>
      <c r="H2461" s="17">
        <v>3734090</v>
      </c>
      <c r="I2461" s="12">
        <v>10</v>
      </c>
      <c r="J2461" s="1" t="s">
        <v>38</v>
      </c>
      <c r="K2461" s="1" t="s">
        <v>8</v>
      </c>
      <c r="L2461" s="4">
        <v>10</v>
      </c>
      <c r="N2461" s="186">
        <v>4</v>
      </c>
      <c r="P2461" s="14">
        <v>11.599</v>
      </c>
      <c r="R2461" s="14">
        <v>1.38</v>
      </c>
      <c r="T2461" s="14">
        <v>39.947299999999998</v>
      </c>
      <c r="V2461" s="17">
        <v>626261</v>
      </c>
      <c r="X2461" s="17">
        <v>571306</v>
      </c>
      <c r="Z2461" s="17">
        <v>566926</v>
      </c>
      <c r="AB2461" s="17">
        <v>4380</v>
      </c>
      <c r="AD2461" s="17">
        <v>49242</v>
      </c>
      <c r="AF2461" s="17">
        <v>48877</v>
      </c>
      <c r="AH2461" s="17">
        <v>365</v>
      </c>
      <c r="AJ2461" s="17">
        <v>285653</v>
      </c>
      <c r="AL2461" s="17">
        <v>283463</v>
      </c>
      <c r="AN2461" s="17">
        <v>24621</v>
      </c>
      <c r="AP2461" s="172">
        <v>24439</v>
      </c>
      <c r="AR2461" s="17">
        <v>1952505</v>
      </c>
      <c r="AT2461" s="17">
        <v>2694457</v>
      </c>
      <c r="AV2461" s="185">
        <v>2.9</v>
      </c>
      <c r="AW2461" s="1" t="s">
        <v>5655</v>
      </c>
      <c r="AX2461" s="1" t="str">
        <f t="shared" si="38"/>
        <v>No</v>
      </c>
    </row>
    <row r="2462" spans="1:50" x14ac:dyDescent="0.2">
      <c r="A2462" s="1" t="s">
        <v>6319</v>
      </c>
      <c r="B2462" s="1" t="s">
        <v>527</v>
      </c>
      <c r="C2462" s="1" t="s">
        <v>60</v>
      </c>
      <c r="D2462" s="174">
        <v>4060</v>
      </c>
      <c r="E2462" s="177">
        <v>40060</v>
      </c>
      <c r="F2462" s="1" t="s">
        <v>194</v>
      </c>
      <c r="G2462" s="1" t="s">
        <v>5273</v>
      </c>
      <c r="H2462" s="17">
        <v>80358</v>
      </c>
      <c r="I2462" s="12">
        <v>10</v>
      </c>
      <c r="J2462" s="1" t="s">
        <v>11</v>
      </c>
      <c r="K2462" s="1" t="s">
        <v>8</v>
      </c>
      <c r="L2462" s="4">
        <v>7</v>
      </c>
      <c r="N2462" s="186">
        <v>0</v>
      </c>
      <c r="P2462" s="14">
        <v>19.4543</v>
      </c>
      <c r="R2462" s="14">
        <v>0</v>
      </c>
      <c r="T2462" s="14">
        <v>5.5812999999999997</v>
      </c>
      <c r="V2462" s="17">
        <v>0</v>
      </c>
      <c r="X2462" s="17">
        <v>0</v>
      </c>
      <c r="Z2462" s="17">
        <v>260085</v>
      </c>
      <c r="AB2462" s="17">
        <v>0</v>
      </c>
      <c r="AD2462" s="17">
        <v>0</v>
      </c>
      <c r="AF2462" s="17">
        <v>13369</v>
      </c>
      <c r="AH2462" s="17">
        <v>0</v>
      </c>
      <c r="AJ2462" s="17">
        <v>0</v>
      </c>
      <c r="AL2462" s="17">
        <v>0</v>
      </c>
      <c r="AN2462" s="17">
        <v>0</v>
      </c>
      <c r="AP2462" s="172">
        <v>0</v>
      </c>
      <c r="AR2462" s="17">
        <v>74616</v>
      </c>
      <c r="AT2462" s="17">
        <v>0</v>
      </c>
      <c r="AV2462" s="185">
        <v>0</v>
      </c>
      <c r="AW2462" s="1" t="s">
        <v>5655</v>
      </c>
      <c r="AX2462" s="1" t="str">
        <f t="shared" si="38"/>
        <v>No</v>
      </c>
    </row>
    <row r="2463" spans="1:50" x14ac:dyDescent="0.2">
      <c r="A2463" s="1" t="s">
        <v>5108</v>
      </c>
      <c r="B2463" s="1" t="s">
        <v>5109</v>
      </c>
      <c r="C2463" s="1" t="s">
        <v>80</v>
      </c>
      <c r="D2463" s="174" t="s">
        <v>5110</v>
      </c>
      <c r="E2463" s="177" t="s">
        <v>5111</v>
      </c>
      <c r="F2463" s="1" t="s">
        <v>194</v>
      </c>
      <c r="G2463" s="1" t="s">
        <v>229</v>
      </c>
      <c r="H2463" s="17">
        <v>0</v>
      </c>
      <c r="I2463" s="12">
        <v>10</v>
      </c>
      <c r="J2463" s="1" t="s">
        <v>10</v>
      </c>
      <c r="K2463" s="1" t="s">
        <v>8</v>
      </c>
      <c r="L2463" s="4">
        <v>5</v>
      </c>
      <c r="N2463" s="186">
        <v>0</v>
      </c>
      <c r="P2463" s="14">
        <v>11.543799999999999</v>
      </c>
      <c r="R2463" s="14">
        <v>0</v>
      </c>
      <c r="T2463" s="14">
        <v>2.4258000000000002</v>
      </c>
      <c r="V2463" s="17">
        <v>0</v>
      </c>
      <c r="X2463" s="17">
        <v>0</v>
      </c>
      <c r="Z2463" s="17">
        <v>240237</v>
      </c>
      <c r="AB2463" s="17">
        <v>0</v>
      </c>
      <c r="AD2463" s="17">
        <v>0</v>
      </c>
      <c r="AF2463" s="17">
        <v>20811</v>
      </c>
      <c r="AH2463" s="17">
        <v>0</v>
      </c>
      <c r="AJ2463" s="17">
        <v>0</v>
      </c>
      <c r="AL2463" s="17">
        <v>0</v>
      </c>
      <c r="AN2463" s="17">
        <v>0</v>
      </c>
      <c r="AP2463" s="172">
        <v>0</v>
      </c>
      <c r="AR2463" s="17">
        <v>50484</v>
      </c>
      <c r="AT2463" s="17">
        <v>0</v>
      </c>
      <c r="AV2463" s="185">
        <v>0</v>
      </c>
      <c r="AW2463" s="1" t="s">
        <v>5655</v>
      </c>
      <c r="AX2463" s="1" t="str">
        <f t="shared" si="38"/>
        <v>No</v>
      </c>
    </row>
    <row r="2464" spans="1:50" x14ac:dyDescent="0.2">
      <c r="A2464" s="1" t="s">
        <v>2243</v>
      </c>
      <c r="B2464" s="1" t="s">
        <v>2244</v>
      </c>
      <c r="C2464" s="1" t="s">
        <v>62</v>
      </c>
      <c r="D2464" s="174" t="s">
        <v>2245</v>
      </c>
      <c r="E2464" s="177" t="s">
        <v>2246</v>
      </c>
      <c r="F2464" s="1" t="s">
        <v>194</v>
      </c>
      <c r="G2464" s="1" t="s">
        <v>229</v>
      </c>
      <c r="H2464" s="17">
        <v>0</v>
      </c>
      <c r="I2464" s="12">
        <v>10</v>
      </c>
      <c r="J2464" s="1" t="s">
        <v>10</v>
      </c>
      <c r="K2464" s="1" t="s">
        <v>8</v>
      </c>
      <c r="L2464" s="4">
        <v>8</v>
      </c>
      <c r="N2464" s="186">
        <v>0</v>
      </c>
      <c r="P2464" s="14">
        <v>20.897500000000001</v>
      </c>
      <c r="R2464" s="14">
        <v>0</v>
      </c>
      <c r="T2464" s="14">
        <v>1.6251</v>
      </c>
      <c r="V2464" s="17">
        <v>0</v>
      </c>
      <c r="X2464" s="17">
        <v>0</v>
      </c>
      <c r="Z2464" s="17">
        <v>374233</v>
      </c>
      <c r="AB2464" s="17">
        <v>0</v>
      </c>
      <c r="AD2464" s="17">
        <v>0</v>
      </c>
      <c r="AF2464" s="17">
        <v>17908</v>
      </c>
      <c r="AH2464" s="17">
        <v>0</v>
      </c>
      <c r="AJ2464" s="17">
        <v>0</v>
      </c>
      <c r="AL2464" s="17">
        <v>0</v>
      </c>
      <c r="AN2464" s="17">
        <v>0</v>
      </c>
      <c r="AP2464" s="172">
        <v>0</v>
      </c>
      <c r="AR2464" s="17">
        <v>29102</v>
      </c>
      <c r="AT2464" s="17">
        <v>0</v>
      </c>
      <c r="AV2464" s="185">
        <v>0</v>
      </c>
      <c r="AW2464" s="1" t="s">
        <v>5655</v>
      </c>
      <c r="AX2464" s="1" t="str">
        <f t="shared" si="38"/>
        <v>No</v>
      </c>
    </row>
    <row r="2465" spans="1:50" x14ac:dyDescent="0.2">
      <c r="A2465" s="1" t="s">
        <v>6328</v>
      </c>
      <c r="B2465" s="1" t="s">
        <v>3721</v>
      </c>
      <c r="C2465" s="1" t="s">
        <v>89</v>
      </c>
      <c r="D2465" s="174" t="s">
        <v>3722</v>
      </c>
      <c r="E2465" s="177">
        <v>60260</v>
      </c>
      <c r="F2465" s="1" t="s">
        <v>242</v>
      </c>
      <c r="G2465" s="1" t="s">
        <v>5273</v>
      </c>
      <c r="H2465" s="17">
        <v>5121892</v>
      </c>
      <c r="I2465" s="12">
        <v>10</v>
      </c>
      <c r="J2465" s="1" t="s">
        <v>10</v>
      </c>
      <c r="K2465" s="1" t="s">
        <v>8</v>
      </c>
      <c r="L2465" s="4">
        <v>10</v>
      </c>
      <c r="N2465" s="186">
        <v>0</v>
      </c>
      <c r="P2465" s="14">
        <v>17.809100000000001</v>
      </c>
      <c r="R2465" s="14">
        <v>0</v>
      </c>
      <c r="T2465" s="14">
        <v>4.5884999999999998</v>
      </c>
      <c r="V2465" s="17">
        <v>0</v>
      </c>
      <c r="X2465" s="17">
        <v>0</v>
      </c>
      <c r="Z2465" s="17">
        <v>210842</v>
      </c>
      <c r="AB2465" s="17">
        <v>0</v>
      </c>
      <c r="AD2465" s="17">
        <v>0</v>
      </c>
      <c r="AF2465" s="17">
        <v>11839</v>
      </c>
      <c r="AH2465" s="17">
        <v>0</v>
      </c>
      <c r="AJ2465" s="17">
        <v>0</v>
      </c>
      <c r="AL2465" s="17">
        <v>0</v>
      </c>
      <c r="AN2465" s="17">
        <v>0</v>
      </c>
      <c r="AP2465" s="172">
        <v>0</v>
      </c>
      <c r="AR2465" s="17">
        <v>54323</v>
      </c>
      <c r="AT2465" s="17">
        <v>0</v>
      </c>
      <c r="AV2465" s="185">
        <v>0</v>
      </c>
      <c r="AW2465" s="1" t="s">
        <v>5655</v>
      </c>
      <c r="AX2465" s="1" t="str">
        <f t="shared" si="38"/>
        <v>No</v>
      </c>
    </row>
    <row r="2466" spans="1:50" x14ac:dyDescent="0.2">
      <c r="A2466" s="1" t="s">
        <v>6329</v>
      </c>
      <c r="B2466" s="1" t="s">
        <v>2666</v>
      </c>
      <c r="C2466" s="1" t="s">
        <v>55</v>
      </c>
      <c r="D2466" s="174" t="s">
        <v>2667</v>
      </c>
      <c r="E2466" s="177" t="s">
        <v>2668</v>
      </c>
      <c r="F2466" s="1" t="s">
        <v>196</v>
      </c>
      <c r="G2466" s="1" t="s">
        <v>229</v>
      </c>
      <c r="H2466" s="17">
        <v>0</v>
      </c>
      <c r="I2466" s="12">
        <v>10</v>
      </c>
      <c r="J2466" s="1" t="s">
        <v>10</v>
      </c>
      <c r="K2466" s="1" t="s">
        <v>8</v>
      </c>
      <c r="L2466" s="4">
        <v>10</v>
      </c>
      <c r="N2466" s="186">
        <v>0</v>
      </c>
      <c r="P2466" s="14">
        <v>15.071300000000001</v>
      </c>
      <c r="R2466" s="14">
        <v>0</v>
      </c>
      <c r="T2466" s="14">
        <v>3.4068999999999998</v>
      </c>
      <c r="V2466" s="17">
        <v>0</v>
      </c>
      <c r="X2466" s="17">
        <v>0</v>
      </c>
      <c r="Z2466" s="17">
        <v>228435</v>
      </c>
      <c r="AB2466" s="17">
        <v>0</v>
      </c>
      <c r="AD2466" s="17">
        <v>0</v>
      </c>
      <c r="AF2466" s="17">
        <v>15157</v>
      </c>
      <c r="AH2466" s="17">
        <v>0</v>
      </c>
      <c r="AJ2466" s="17">
        <v>0</v>
      </c>
      <c r="AL2466" s="17">
        <v>0</v>
      </c>
      <c r="AN2466" s="17">
        <v>0</v>
      </c>
      <c r="AP2466" s="172">
        <v>0</v>
      </c>
      <c r="AR2466" s="17">
        <v>51638</v>
      </c>
      <c r="AT2466" s="17">
        <v>0</v>
      </c>
      <c r="AV2466" s="185">
        <v>0</v>
      </c>
      <c r="AW2466" s="1" t="s">
        <v>5655</v>
      </c>
      <c r="AX2466" s="1" t="str">
        <f t="shared" si="38"/>
        <v>No</v>
      </c>
    </row>
    <row r="2467" spans="1:50" x14ac:dyDescent="0.2">
      <c r="A2467" s="1" t="s">
        <v>3300</v>
      </c>
      <c r="B2467" s="1" t="s">
        <v>2873</v>
      </c>
      <c r="C2467" s="1" t="s">
        <v>55</v>
      </c>
      <c r="D2467" s="174" t="s">
        <v>3301</v>
      </c>
      <c r="E2467" s="177" t="s">
        <v>3302</v>
      </c>
      <c r="F2467" s="1" t="s">
        <v>194</v>
      </c>
      <c r="G2467" s="1" t="s">
        <v>229</v>
      </c>
      <c r="H2467" s="17">
        <v>0</v>
      </c>
      <c r="I2467" s="12">
        <v>10</v>
      </c>
      <c r="J2467" s="1" t="s">
        <v>10</v>
      </c>
      <c r="K2467" s="1" t="s">
        <v>12</v>
      </c>
      <c r="L2467" s="4">
        <v>10</v>
      </c>
      <c r="N2467" s="186">
        <v>0</v>
      </c>
      <c r="P2467" s="14">
        <v>16.8749</v>
      </c>
      <c r="R2467" s="14">
        <v>0</v>
      </c>
      <c r="T2467" s="14">
        <v>4.6154000000000002</v>
      </c>
      <c r="V2467" s="17">
        <v>0</v>
      </c>
      <c r="X2467" s="17">
        <v>0</v>
      </c>
      <c r="Z2467" s="17">
        <v>208996</v>
      </c>
      <c r="AB2467" s="17">
        <v>0</v>
      </c>
      <c r="AD2467" s="17">
        <v>0</v>
      </c>
      <c r="AF2467" s="17">
        <v>12385</v>
      </c>
      <c r="AH2467" s="17">
        <v>0</v>
      </c>
      <c r="AJ2467" s="17">
        <v>0</v>
      </c>
      <c r="AL2467" s="17">
        <v>0</v>
      </c>
      <c r="AN2467" s="17">
        <v>0</v>
      </c>
      <c r="AP2467" s="172">
        <v>0</v>
      </c>
      <c r="AR2467" s="17">
        <v>57162</v>
      </c>
      <c r="AT2467" s="17">
        <v>0</v>
      </c>
      <c r="AV2467" s="185">
        <v>0</v>
      </c>
      <c r="AW2467" s="1" t="s">
        <v>5655</v>
      </c>
      <c r="AX2467" s="1" t="str">
        <f t="shared" si="38"/>
        <v>No</v>
      </c>
    </row>
    <row r="2468" spans="1:50" x14ac:dyDescent="0.2">
      <c r="A2468" s="1" t="s">
        <v>1280</v>
      </c>
      <c r="B2468" s="1" t="s">
        <v>1281</v>
      </c>
      <c r="C2468" s="1" t="s">
        <v>66</v>
      </c>
      <c r="D2468" s="174">
        <v>2208</v>
      </c>
      <c r="E2468" s="177">
        <v>20208</v>
      </c>
      <c r="F2468" s="1" t="s">
        <v>194</v>
      </c>
      <c r="G2468" s="1" t="s">
        <v>5273</v>
      </c>
      <c r="H2468" s="17">
        <v>5441567</v>
      </c>
      <c r="I2468" s="12">
        <v>10</v>
      </c>
      <c r="J2468" s="1" t="s">
        <v>11</v>
      </c>
      <c r="K2468" s="1" t="s">
        <v>12</v>
      </c>
      <c r="L2468" s="4">
        <v>10</v>
      </c>
      <c r="N2468" s="186">
        <v>0</v>
      </c>
      <c r="P2468" s="14">
        <v>18.484999999999999</v>
      </c>
      <c r="R2468" s="14">
        <v>0</v>
      </c>
      <c r="T2468" s="14">
        <v>5.3414999999999999</v>
      </c>
      <c r="V2468" s="17">
        <v>0</v>
      </c>
      <c r="X2468" s="17">
        <v>0</v>
      </c>
      <c r="Z2468" s="17">
        <v>259308</v>
      </c>
      <c r="AB2468" s="17">
        <v>0</v>
      </c>
      <c r="AD2468" s="17">
        <v>0</v>
      </c>
      <c r="AF2468" s="17">
        <v>14028</v>
      </c>
      <c r="AH2468" s="17">
        <v>0</v>
      </c>
      <c r="AJ2468" s="17">
        <v>0</v>
      </c>
      <c r="AL2468" s="17">
        <v>0</v>
      </c>
      <c r="AN2468" s="17">
        <v>0</v>
      </c>
      <c r="AP2468" s="172">
        <v>0</v>
      </c>
      <c r="AR2468" s="17">
        <v>74930</v>
      </c>
      <c r="AT2468" s="17">
        <v>0</v>
      </c>
      <c r="AV2468" s="185">
        <v>0</v>
      </c>
      <c r="AW2468" s="1" t="s">
        <v>5655</v>
      </c>
      <c r="AX2468" s="1" t="str">
        <f t="shared" si="38"/>
        <v>No</v>
      </c>
    </row>
    <row r="2469" spans="1:50" x14ac:dyDescent="0.2">
      <c r="A2469" s="1" t="s">
        <v>6330</v>
      </c>
      <c r="B2469" s="1" t="s">
        <v>488</v>
      </c>
      <c r="C2469" s="1" t="s">
        <v>7</v>
      </c>
      <c r="D2469" s="174">
        <v>6086</v>
      </c>
      <c r="E2469" s="177">
        <v>60086</v>
      </c>
      <c r="F2469" s="1" t="s">
        <v>194</v>
      </c>
      <c r="G2469" s="1" t="s">
        <v>5273</v>
      </c>
      <c r="H2469" s="17">
        <v>122947</v>
      </c>
      <c r="I2469" s="12">
        <v>10</v>
      </c>
      <c r="J2469" s="1" t="s">
        <v>10</v>
      </c>
      <c r="K2469" s="1" t="s">
        <v>8</v>
      </c>
      <c r="L2469" s="4">
        <v>3</v>
      </c>
      <c r="N2469" s="186">
        <v>0</v>
      </c>
      <c r="P2469" s="14">
        <v>15.043100000000001</v>
      </c>
      <c r="R2469" s="14">
        <v>0</v>
      </c>
      <c r="T2469" s="14">
        <v>2.0312000000000001</v>
      </c>
      <c r="V2469" s="17">
        <v>0</v>
      </c>
      <c r="X2469" s="17">
        <v>0</v>
      </c>
      <c r="Z2469" s="17">
        <v>145948</v>
      </c>
      <c r="AB2469" s="17">
        <v>0</v>
      </c>
      <c r="AD2469" s="17">
        <v>0</v>
      </c>
      <c r="AF2469" s="17">
        <v>9702</v>
      </c>
      <c r="AH2469" s="17">
        <v>0</v>
      </c>
      <c r="AJ2469" s="17">
        <v>0</v>
      </c>
      <c r="AL2469" s="17">
        <v>0</v>
      </c>
      <c r="AN2469" s="17">
        <v>0</v>
      </c>
      <c r="AP2469" s="172">
        <v>0</v>
      </c>
      <c r="AR2469" s="17">
        <v>19707</v>
      </c>
      <c r="AT2469" s="17">
        <v>0</v>
      </c>
      <c r="AV2469" s="185">
        <v>0</v>
      </c>
      <c r="AW2469" s="1" t="s">
        <v>5655</v>
      </c>
      <c r="AX2469" s="1" t="str">
        <f t="shared" si="38"/>
        <v>No</v>
      </c>
    </row>
    <row r="2470" spans="1:50" x14ac:dyDescent="0.2">
      <c r="A2470" s="1" t="s">
        <v>5732</v>
      </c>
      <c r="B2470" s="1" t="s">
        <v>5733</v>
      </c>
      <c r="C2470" s="1" t="s">
        <v>20</v>
      </c>
      <c r="E2470" s="177">
        <v>90286</v>
      </c>
      <c r="F2470" s="1" t="s">
        <v>194</v>
      </c>
      <c r="G2470" s="1" t="s">
        <v>5273</v>
      </c>
      <c r="H2470" s="17">
        <v>12150996</v>
      </c>
      <c r="I2470" s="12">
        <v>10</v>
      </c>
      <c r="J2470" s="1" t="s">
        <v>11</v>
      </c>
      <c r="K2470" s="1" t="s">
        <v>12</v>
      </c>
      <c r="L2470" s="4">
        <v>6</v>
      </c>
      <c r="N2470" s="186">
        <v>0</v>
      </c>
      <c r="P2470" s="14">
        <v>11.936299999999999</v>
      </c>
      <c r="R2470" s="14">
        <v>0</v>
      </c>
      <c r="T2470" s="14">
        <v>13.858000000000001</v>
      </c>
      <c r="V2470" s="17">
        <v>0</v>
      </c>
      <c r="X2470" s="17">
        <v>0</v>
      </c>
      <c r="Z2470" s="17">
        <v>224033</v>
      </c>
      <c r="AB2470" s="17">
        <v>0</v>
      </c>
      <c r="AD2470" s="17">
        <v>0</v>
      </c>
      <c r="AF2470" s="17">
        <v>18769</v>
      </c>
      <c r="AH2470" s="17">
        <v>0</v>
      </c>
      <c r="AJ2470" s="17">
        <v>0</v>
      </c>
      <c r="AL2470" s="17">
        <v>0</v>
      </c>
      <c r="AN2470" s="17">
        <v>0</v>
      </c>
      <c r="AP2470" s="172">
        <v>0</v>
      </c>
      <c r="AR2470" s="17">
        <v>260101</v>
      </c>
      <c r="AT2470" s="17">
        <v>0</v>
      </c>
      <c r="AV2470" s="185">
        <v>0</v>
      </c>
      <c r="AW2470" s="1" t="s">
        <v>5655</v>
      </c>
      <c r="AX2470" s="1" t="str">
        <f t="shared" si="38"/>
        <v>No</v>
      </c>
    </row>
    <row r="2471" spans="1:50" x14ac:dyDescent="0.2">
      <c r="A2471" s="1" t="s">
        <v>2896</v>
      </c>
      <c r="B2471" s="1" t="s">
        <v>850</v>
      </c>
      <c r="C2471" s="1" t="s">
        <v>46</v>
      </c>
      <c r="D2471" s="174" t="s">
        <v>2897</v>
      </c>
      <c r="E2471" s="177" t="s">
        <v>2898</v>
      </c>
      <c r="F2471" s="1" t="s">
        <v>242</v>
      </c>
      <c r="G2471" s="1" t="s">
        <v>229</v>
      </c>
      <c r="H2471" s="17">
        <v>0</v>
      </c>
      <c r="I2471" s="12">
        <v>10</v>
      </c>
      <c r="J2471" s="1" t="s">
        <v>10</v>
      </c>
      <c r="K2471" s="1" t="s">
        <v>8</v>
      </c>
      <c r="L2471" s="4">
        <v>10</v>
      </c>
      <c r="N2471" s="186">
        <v>0</v>
      </c>
      <c r="P2471" s="14">
        <v>14.352</v>
      </c>
      <c r="R2471" s="14">
        <v>0</v>
      </c>
      <c r="T2471" s="14">
        <v>1.4716</v>
      </c>
      <c r="V2471" s="17">
        <v>0</v>
      </c>
      <c r="X2471" s="17">
        <v>0</v>
      </c>
      <c r="Z2471" s="17">
        <v>270807</v>
      </c>
      <c r="AB2471" s="17">
        <v>0</v>
      </c>
      <c r="AD2471" s="17">
        <v>0</v>
      </c>
      <c r="AF2471" s="17">
        <v>18869</v>
      </c>
      <c r="AH2471" s="17">
        <v>0</v>
      </c>
      <c r="AJ2471" s="17">
        <v>0</v>
      </c>
      <c r="AL2471" s="17">
        <v>0</v>
      </c>
      <c r="AN2471" s="17">
        <v>0</v>
      </c>
      <c r="AP2471" s="172">
        <v>0</v>
      </c>
      <c r="AR2471" s="17">
        <v>27768</v>
      </c>
      <c r="AT2471" s="17">
        <v>0</v>
      </c>
      <c r="AV2471" s="185">
        <v>0</v>
      </c>
      <c r="AW2471" s="1" t="s">
        <v>5655</v>
      </c>
      <c r="AX2471" s="1" t="str">
        <f t="shared" si="38"/>
        <v>No</v>
      </c>
    </row>
    <row r="2472" spans="1:50" x14ac:dyDescent="0.2">
      <c r="A2472" s="1" t="s">
        <v>4600</v>
      </c>
      <c r="B2472" s="1" t="s">
        <v>4601</v>
      </c>
      <c r="C2472" s="1" t="s">
        <v>61</v>
      </c>
      <c r="D2472" s="174" t="s">
        <v>4602</v>
      </c>
      <c r="E2472" s="177" t="s">
        <v>4603</v>
      </c>
      <c r="F2472" s="1" t="s">
        <v>196</v>
      </c>
      <c r="G2472" s="1" t="s">
        <v>229</v>
      </c>
      <c r="H2472" s="17">
        <v>0</v>
      </c>
      <c r="I2472" s="12">
        <v>10</v>
      </c>
      <c r="J2472" s="1" t="s">
        <v>10</v>
      </c>
      <c r="K2472" s="1" t="s">
        <v>8</v>
      </c>
      <c r="L2472" s="4">
        <v>1</v>
      </c>
      <c r="N2472" s="186">
        <v>0</v>
      </c>
      <c r="P2472" s="14">
        <v>5.8966000000000003</v>
      </c>
      <c r="R2472" s="14">
        <v>0</v>
      </c>
      <c r="T2472" s="14">
        <v>2.5137999999999998</v>
      </c>
      <c r="V2472" s="17">
        <v>0</v>
      </c>
      <c r="X2472" s="17">
        <v>0</v>
      </c>
      <c r="Z2472" s="17">
        <v>3420</v>
      </c>
      <c r="AB2472" s="17">
        <v>0</v>
      </c>
      <c r="AD2472" s="17">
        <v>0</v>
      </c>
      <c r="AF2472" s="17">
        <v>580</v>
      </c>
      <c r="AH2472" s="17">
        <v>0</v>
      </c>
      <c r="AJ2472" s="17">
        <v>0</v>
      </c>
      <c r="AL2472" s="17">
        <v>0</v>
      </c>
      <c r="AN2472" s="17">
        <v>0</v>
      </c>
      <c r="AP2472" s="172">
        <v>0</v>
      </c>
      <c r="AR2472" s="17">
        <v>1458</v>
      </c>
      <c r="AT2472" s="17">
        <v>0</v>
      </c>
      <c r="AV2472" s="185">
        <v>0</v>
      </c>
      <c r="AW2472" s="1" t="s">
        <v>5655</v>
      </c>
      <c r="AX2472" s="1" t="str">
        <f t="shared" si="38"/>
        <v>No</v>
      </c>
    </row>
    <row r="2473" spans="1:50" x14ac:dyDescent="0.2">
      <c r="A2473" s="1" t="s">
        <v>1382</v>
      </c>
      <c r="B2473" s="1" t="s">
        <v>5041</v>
      </c>
      <c r="C2473" s="1" t="s">
        <v>6</v>
      </c>
      <c r="D2473" s="174" t="s">
        <v>5042</v>
      </c>
      <c r="E2473" s="177" t="s">
        <v>5043</v>
      </c>
      <c r="F2473" s="1" t="s">
        <v>242</v>
      </c>
      <c r="G2473" s="1" t="s">
        <v>229</v>
      </c>
      <c r="H2473" s="17">
        <v>0</v>
      </c>
      <c r="I2473" s="12">
        <v>10</v>
      </c>
      <c r="J2473" s="1" t="s">
        <v>10</v>
      </c>
      <c r="K2473" s="1" t="s">
        <v>8</v>
      </c>
      <c r="L2473" s="4">
        <v>5</v>
      </c>
      <c r="N2473" s="186">
        <v>0</v>
      </c>
      <c r="P2473" s="14">
        <v>17.003599999999999</v>
      </c>
      <c r="R2473" s="14">
        <v>0</v>
      </c>
      <c r="T2473" s="14">
        <v>1.4372</v>
      </c>
      <c r="V2473" s="17">
        <v>0</v>
      </c>
      <c r="X2473" s="17">
        <v>0</v>
      </c>
      <c r="Z2473" s="17">
        <v>135621</v>
      </c>
      <c r="AB2473" s="17">
        <v>0</v>
      </c>
      <c r="AD2473" s="17">
        <v>0</v>
      </c>
      <c r="AF2473" s="17">
        <v>7976</v>
      </c>
      <c r="AH2473" s="17">
        <v>0</v>
      </c>
      <c r="AJ2473" s="17">
        <v>0</v>
      </c>
      <c r="AL2473" s="17">
        <v>0</v>
      </c>
      <c r="AN2473" s="17">
        <v>0</v>
      </c>
      <c r="AP2473" s="172">
        <v>0</v>
      </c>
      <c r="AR2473" s="17">
        <v>11463</v>
      </c>
      <c r="AT2473" s="17">
        <v>0</v>
      </c>
      <c r="AV2473" s="185">
        <v>0</v>
      </c>
      <c r="AW2473" s="1" t="s">
        <v>5655</v>
      </c>
      <c r="AX2473" s="1" t="str">
        <f t="shared" si="38"/>
        <v>No</v>
      </c>
    </row>
    <row r="2474" spans="1:50" x14ac:dyDescent="0.2">
      <c r="A2474" s="1" t="s">
        <v>6326</v>
      </c>
      <c r="B2474" s="1" t="s">
        <v>5028</v>
      </c>
      <c r="C2474" s="1" t="s">
        <v>80</v>
      </c>
      <c r="D2474" s="174" t="s">
        <v>5029</v>
      </c>
      <c r="E2474" s="177" t="s">
        <v>5030</v>
      </c>
      <c r="F2474" s="1" t="s">
        <v>196</v>
      </c>
      <c r="G2474" s="1" t="s">
        <v>229</v>
      </c>
      <c r="H2474" s="17">
        <v>0</v>
      </c>
      <c r="I2474" s="12">
        <v>10</v>
      </c>
      <c r="J2474" s="1" t="s">
        <v>22</v>
      </c>
      <c r="K2474" s="1" t="s">
        <v>8</v>
      </c>
      <c r="L2474" s="4">
        <v>3</v>
      </c>
      <c r="N2474" s="186">
        <v>0</v>
      </c>
      <c r="P2474" s="14">
        <v>24.632899999999999</v>
      </c>
      <c r="R2474" s="14">
        <v>0</v>
      </c>
      <c r="T2474" s="14">
        <v>2.5078</v>
      </c>
      <c r="V2474" s="17">
        <v>0</v>
      </c>
      <c r="X2474" s="17">
        <v>0</v>
      </c>
      <c r="Z2474" s="17">
        <v>56705</v>
      </c>
      <c r="AB2474" s="17">
        <v>0</v>
      </c>
      <c r="AD2474" s="17">
        <v>0</v>
      </c>
      <c r="AF2474" s="17">
        <v>2302</v>
      </c>
      <c r="AH2474" s="17">
        <v>0</v>
      </c>
      <c r="AJ2474" s="17">
        <v>0</v>
      </c>
      <c r="AL2474" s="17">
        <v>0</v>
      </c>
      <c r="AN2474" s="17">
        <v>0</v>
      </c>
      <c r="AP2474" s="172">
        <v>0</v>
      </c>
      <c r="AR2474" s="17">
        <v>5773</v>
      </c>
      <c r="AT2474" s="17">
        <v>0</v>
      </c>
      <c r="AV2474" s="185">
        <v>0</v>
      </c>
      <c r="AW2474" s="1" t="s">
        <v>5655</v>
      </c>
      <c r="AX2474" s="1" t="str">
        <f t="shared" si="38"/>
        <v>No</v>
      </c>
    </row>
    <row r="2475" spans="1:50" x14ac:dyDescent="0.2">
      <c r="A2475" s="1" t="s">
        <v>6334</v>
      </c>
      <c r="B2475" s="1" t="s">
        <v>500</v>
      </c>
      <c r="C2475" s="1" t="s">
        <v>20</v>
      </c>
      <c r="D2475" s="174">
        <v>9225</v>
      </c>
      <c r="E2475" s="177">
        <v>90225</v>
      </c>
      <c r="F2475" s="1" t="s">
        <v>196</v>
      </c>
      <c r="G2475" s="1" t="s">
        <v>192</v>
      </c>
      <c r="H2475" s="17">
        <v>3281212</v>
      </c>
      <c r="I2475" s="12">
        <v>10</v>
      </c>
      <c r="J2475" s="1" t="s">
        <v>23</v>
      </c>
      <c r="K2475" s="1" t="s">
        <v>12</v>
      </c>
      <c r="L2475" s="4">
        <v>10</v>
      </c>
      <c r="N2475" s="186">
        <v>0</v>
      </c>
      <c r="P2475" s="14">
        <v>20.955500000000001</v>
      </c>
      <c r="R2475" s="14">
        <v>15.069699999999999</v>
      </c>
      <c r="T2475" s="14">
        <v>139.54079999999999</v>
      </c>
      <c r="V2475" s="17">
        <v>430836</v>
      </c>
      <c r="X2475" s="17">
        <v>486296</v>
      </c>
      <c r="Z2475" s="17">
        <v>427156</v>
      </c>
      <c r="AB2475" s="17">
        <v>59140</v>
      </c>
      <c r="AD2475" s="17">
        <v>24255</v>
      </c>
      <c r="AF2475" s="17">
        <v>20384</v>
      </c>
      <c r="AH2475" s="17">
        <v>3871</v>
      </c>
      <c r="AJ2475" s="17">
        <v>0</v>
      </c>
      <c r="AL2475" s="17">
        <v>0</v>
      </c>
      <c r="AN2475" s="17">
        <v>0</v>
      </c>
      <c r="AP2475" s="172">
        <v>0</v>
      </c>
      <c r="AR2475" s="17">
        <v>2844400</v>
      </c>
      <c r="AT2475" s="17">
        <v>42864299</v>
      </c>
      <c r="AV2475" s="185">
        <v>122.98</v>
      </c>
      <c r="AW2475" s="1" t="s">
        <v>5655</v>
      </c>
      <c r="AX2475" s="1" t="str">
        <f t="shared" si="38"/>
        <v>No</v>
      </c>
    </row>
    <row r="2476" spans="1:50" x14ac:dyDescent="0.2">
      <c r="A2476" s="1" t="s">
        <v>6333</v>
      </c>
      <c r="B2476" s="1" t="s">
        <v>1424</v>
      </c>
      <c r="C2476" s="1" t="s">
        <v>62</v>
      </c>
      <c r="D2476" s="174">
        <v>4231</v>
      </c>
      <c r="E2476" s="177">
        <v>40231</v>
      </c>
      <c r="F2476" s="1" t="s">
        <v>194</v>
      </c>
      <c r="G2476" s="1" t="s">
        <v>5273</v>
      </c>
      <c r="H2476" s="17">
        <v>347602</v>
      </c>
      <c r="I2476" s="12">
        <v>10</v>
      </c>
      <c r="J2476" s="1" t="s">
        <v>11</v>
      </c>
      <c r="K2476" s="1" t="s">
        <v>8</v>
      </c>
      <c r="L2476" s="4">
        <v>3</v>
      </c>
      <c r="N2476" s="186">
        <v>0</v>
      </c>
      <c r="P2476" s="14">
        <v>21.397300000000001</v>
      </c>
      <c r="R2476" s="14">
        <v>0</v>
      </c>
      <c r="T2476" s="14">
        <v>3.3692000000000002</v>
      </c>
      <c r="V2476" s="17">
        <v>0</v>
      </c>
      <c r="X2476" s="17">
        <v>0</v>
      </c>
      <c r="Z2476" s="17">
        <v>116487</v>
      </c>
      <c r="AB2476" s="17">
        <v>0</v>
      </c>
      <c r="AD2476" s="17">
        <v>0</v>
      </c>
      <c r="AF2476" s="17">
        <v>5444</v>
      </c>
      <c r="AH2476" s="17">
        <v>0</v>
      </c>
      <c r="AJ2476" s="17">
        <v>0</v>
      </c>
      <c r="AL2476" s="17">
        <v>0</v>
      </c>
      <c r="AN2476" s="17">
        <v>0</v>
      </c>
      <c r="AP2476" s="172">
        <v>0</v>
      </c>
      <c r="AR2476" s="17">
        <v>18342</v>
      </c>
      <c r="AT2476" s="17">
        <v>0</v>
      </c>
      <c r="AV2476" s="185">
        <v>0</v>
      </c>
      <c r="AW2476" s="1" t="s">
        <v>5655</v>
      </c>
      <c r="AX2476" s="1" t="str">
        <f t="shared" si="38"/>
        <v>No</v>
      </c>
    </row>
    <row r="2477" spans="1:50" x14ac:dyDescent="0.2">
      <c r="A2477" s="1" t="s">
        <v>2436</v>
      </c>
      <c r="B2477" s="1" t="s">
        <v>2437</v>
      </c>
      <c r="C2477" s="1" t="s">
        <v>40</v>
      </c>
      <c r="D2477" s="174" t="s">
        <v>2438</v>
      </c>
      <c r="E2477" s="177" t="s">
        <v>2439</v>
      </c>
      <c r="F2477" s="1" t="s">
        <v>194</v>
      </c>
      <c r="G2477" s="1" t="s">
        <v>229</v>
      </c>
      <c r="H2477" s="17">
        <v>0</v>
      </c>
      <c r="I2477" s="12">
        <v>10</v>
      </c>
      <c r="J2477" s="1" t="s">
        <v>10</v>
      </c>
      <c r="K2477" s="1" t="s">
        <v>8</v>
      </c>
      <c r="L2477" s="4">
        <v>10</v>
      </c>
      <c r="N2477" s="186">
        <v>0</v>
      </c>
      <c r="P2477" s="14">
        <v>13.6799</v>
      </c>
      <c r="R2477" s="14">
        <v>0</v>
      </c>
      <c r="T2477" s="14">
        <v>1.9373</v>
      </c>
      <c r="V2477" s="17">
        <v>0</v>
      </c>
      <c r="X2477" s="17">
        <v>0</v>
      </c>
      <c r="Z2477" s="17">
        <v>236812</v>
      </c>
      <c r="AB2477" s="17">
        <v>0</v>
      </c>
      <c r="AD2477" s="17">
        <v>0</v>
      </c>
      <c r="AF2477" s="17">
        <v>17311</v>
      </c>
      <c r="AH2477" s="17">
        <v>0</v>
      </c>
      <c r="AJ2477" s="17">
        <v>0</v>
      </c>
      <c r="AL2477" s="17">
        <v>0</v>
      </c>
      <c r="AN2477" s="17">
        <v>0</v>
      </c>
      <c r="AP2477" s="172">
        <v>0</v>
      </c>
      <c r="AR2477" s="17">
        <v>33536</v>
      </c>
      <c r="AT2477" s="17">
        <v>0</v>
      </c>
      <c r="AV2477" s="185">
        <v>0</v>
      </c>
      <c r="AW2477" s="1" t="s">
        <v>5655</v>
      </c>
      <c r="AX2477" s="1" t="str">
        <f t="shared" si="38"/>
        <v>No</v>
      </c>
    </row>
    <row r="2478" spans="1:50" x14ac:dyDescent="0.2">
      <c r="A2478" s="1" t="s">
        <v>1524</v>
      </c>
      <c r="B2478" s="1" t="s">
        <v>1525</v>
      </c>
      <c r="C2478" s="1" t="s">
        <v>73</v>
      </c>
      <c r="D2478" s="174" t="s">
        <v>1526</v>
      </c>
      <c r="E2478" s="177" t="s">
        <v>1527</v>
      </c>
      <c r="F2478" s="1" t="s">
        <v>194</v>
      </c>
      <c r="G2478" s="1" t="s">
        <v>229</v>
      </c>
      <c r="H2478" s="17">
        <v>0</v>
      </c>
      <c r="I2478" s="12">
        <v>10</v>
      </c>
      <c r="J2478" s="1" t="s">
        <v>22</v>
      </c>
      <c r="K2478" s="1" t="s">
        <v>12</v>
      </c>
      <c r="L2478" s="4">
        <v>3</v>
      </c>
      <c r="N2478" s="186">
        <v>0</v>
      </c>
      <c r="P2478" s="14">
        <v>28.814499999999999</v>
      </c>
      <c r="R2478" s="14">
        <v>0</v>
      </c>
      <c r="T2478" s="14">
        <v>5.4168000000000003</v>
      </c>
      <c r="V2478" s="17">
        <v>0</v>
      </c>
      <c r="X2478" s="17">
        <v>0</v>
      </c>
      <c r="Z2478" s="17">
        <v>113241</v>
      </c>
      <c r="AB2478" s="17">
        <v>0</v>
      </c>
      <c r="AD2478" s="17">
        <v>0</v>
      </c>
      <c r="AF2478" s="17">
        <v>3930</v>
      </c>
      <c r="AH2478" s="17">
        <v>0</v>
      </c>
      <c r="AJ2478" s="17">
        <v>0</v>
      </c>
      <c r="AL2478" s="17">
        <v>0</v>
      </c>
      <c r="AN2478" s="17">
        <v>0</v>
      </c>
      <c r="AP2478" s="172">
        <v>0</v>
      </c>
      <c r="AR2478" s="17">
        <v>21288</v>
      </c>
      <c r="AT2478" s="17">
        <v>0</v>
      </c>
      <c r="AV2478" s="185">
        <v>0</v>
      </c>
      <c r="AW2478" s="1" t="s">
        <v>5655</v>
      </c>
      <c r="AX2478" s="1" t="str">
        <f t="shared" si="38"/>
        <v>No</v>
      </c>
    </row>
    <row r="2479" spans="1:50" x14ac:dyDescent="0.2">
      <c r="A2479" s="1" t="s">
        <v>6320</v>
      </c>
      <c r="B2479" s="1" t="s">
        <v>6321</v>
      </c>
      <c r="C2479" s="1" t="s">
        <v>98</v>
      </c>
      <c r="E2479" s="177" t="s">
        <v>6322</v>
      </c>
      <c r="F2479" s="1" t="s">
        <v>194</v>
      </c>
      <c r="G2479" s="1" t="s">
        <v>229</v>
      </c>
      <c r="H2479" s="17">
        <v>0</v>
      </c>
      <c r="I2479" s="12">
        <v>10</v>
      </c>
      <c r="J2479" s="1" t="s">
        <v>10</v>
      </c>
      <c r="K2479" s="1" t="s">
        <v>12</v>
      </c>
      <c r="L2479" s="4">
        <v>10</v>
      </c>
      <c r="N2479" s="186">
        <v>0</v>
      </c>
      <c r="P2479" s="14">
        <v>10.8447</v>
      </c>
      <c r="R2479" s="14">
        <v>0</v>
      </c>
      <c r="T2479" s="14">
        <v>1.169</v>
      </c>
      <c r="V2479" s="17">
        <v>0</v>
      </c>
      <c r="X2479" s="17">
        <v>0</v>
      </c>
      <c r="Z2479" s="17">
        <v>248518</v>
      </c>
      <c r="AB2479" s="17">
        <v>0</v>
      </c>
      <c r="AD2479" s="17">
        <v>0</v>
      </c>
      <c r="AF2479" s="17">
        <v>22916</v>
      </c>
      <c r="AH2479" s="17">
        <v>0</v>
      </c>
      <c r="AJ2479" s="17">
        <v>0</v>
      </c>
      <c r="AL2479" s="17">
        <v>0</v>
      </c>
      <c r="AN2479" s="17">
        <v>0</v>
      </c>
      <c r="AP2479" s="172">
        <v>0</v>
      </c>
      <c r="AR2479" s="17">
        <v>26789</v>
      </c>
      <c r="AT2479" s="17">
        <v>0</v>
      </c>
      <c r="AV2479" s="185">
        <v>0</v>
      </c>
      <c r="AW2479" s="1" t="s">
        <v>5655</v>
      </c>
      <c r="AX2479" s="1" t="str">
        <f t="shared" si="38"/>
        <v>No</v>
      </c>
    </row>
    <row r="2480" spans="1:50" x14ac:dyDescent="0.2">
      <c r="A2480" s="1" t="s">
        <v>901</v>
      </c>
      <c r="B2480" s="1" t="s">
        <v>902</v>
      </c>
      <c r="C2480" s="1" t="s">
        <v>90</v>
      </c>
      <c r="D2480" s="174">
        <v>8026</v>
      </c>
      <c r="E2480" s="177">
        <v>80026</v>
      </c>
      <c r="F2480" s="1" t="s">
        <v>194</v>
      </c>
      <c r="G2480" s="1" t="s">
        <v>5273</v>
      </c>
      <c r="H2480" s="17">
        <v>98370</v>
      </c>
      <c r="I2480" s="12">
        <v>10</v>
      </c>
      <c r="J2480" s="1" t="s">
        <v>10</v>
      </c>
      <c r="K2480" s="1" t="s">
        <v>8</v>
      </c>
      <c r="L2480" s="4">
        <v>4</v>
      </c>
      <c r="N2480" s="186">
        <v>0</v>
      </c>
      <c r="P2480" s="14">
        <v>10.3247</v>
      </c>
      <c r="R2480" s="14">
        <v>0</v>
      </c>
      <c r="T2480" s="14">
        <v>1.7222</v>
      </c>
      <c r="V2480" s="17">
        <v>0</v>
      </c>
      <c r="X2480" s="17">
        <v>0</v>
      </c>
      <c r="Z2480" s="17">
        <v>66904</v>
      </c>
      <c r="AB2480" s="17">
        <v>0</v>
      </c>
      <c r="AD2480" s="17">
        <v>0</v>
      </c>
      <c r="AF2480" s="17">
        <v>6480</v>
      </c>
      <c r="AH2480" s="17">
        <v>0</v>
      </c>
      <c r="AJ2480" s="17">
        <v>0</v>
      </c>
      <c r="AL2480" s="17">
        <v>0</v>
      </c>
      <c r="AN2480" s="17">
        <v>0</v>
      </c>
      <c r="AP2480" s="172">
        <v>0</v>
      </c>
      <c r="AR2480" s="17">
        <v>11160</v>
      </c>
      <c r="AT2480" s="17">
        <v>0</v>
      </c>
      <c r="AV2480" s="185">
        <v>0</v>
      </c>
      <c r="AW2480" s="1" t="s">
        <v>5655</v>
      </c>
      <c r="AX2480" s="1" t="str">
        <f t="shared" si="38"/>
        <v>No</v>
      </c>
    </row>
    <row r="2481" spans="1:50" x14ac:dyDescent="0.2">
      <c r="A2481" s="1" t="s">
        <v>2658</v>
      </c>
      <c r="B2481" s="1" t="s">
        <v>2659</v>
      </c>
      <c r="C2481" s="1" t="s">
        <v>45</v>
      </c>
      <c r="D2481" s="174" t="s">
        <v>2660</v>
      </c>
      <c r="E2481" s="177" t="s">
        <v>2661</v>
      </c>
      <c r="F2481" s="1" t="s">
        <v>194</v>
      </c>
      <c r="G2481" s="1" t="s">
        <v>229</v>
      </c>
      <c r="H2481" s="17">
        <v>0</v>
      </c>
      <c r="I2481" s="12">
        <v>10</v>
      </c>
      <c r="J2481" s="1" t="s">
        <v>10</v>
      </c>
      <c r="K2481" s="1" t="s">
        <v>8</v>
      </c>
      <c r="L2481" s="4">
        <v>10</v>
      </c>
      <c r="N2481" s="186">
        <v>0</v>
      </c>
      <c r="P2481" s="14">
        <v>22.5684</v>
      </c>
      <c r="R2481" s="14">
        <v>0</v>
      </c>
      <c r="T2481" s="14">
        <v>2.1429</v>
      </c>
      <c r="V2481" s="17">
        <v>0</v>
      </c>
      <c r="X2481" s="17">
        <v>0</v>
      </c>
      <c r="Z2481" s="17">
        <v>109276</v>
      </c>
      <c r="AB2481" s="17">
        <v>0</v>
      </c>
      <c r="AD2481" s="17">
        <v>0</v>
      </c>
      <c r="AF2481" s="17">
        <v>4842</v>
      </c>
      <c r="AH2481" s="17">
        <v>0</v>
      </c>
      <c r="AJ2481" s="17">
        <v>0</v>
      </c>
      <c r="AL2481" s="17">
        <v>0</v>
      </c>
      <c r="AN2481" s="17">
        <v>0</v>
      </c>
      <c r="AP2481" s="172">
        <v>0</v>
      </c>
      <c r="AR2481" s="17">
        <v>10376</v>
      </c>
      <c r="AT2481" s="17">
        <v>0</v>
      </c>
      <c r="AV2481" s="185">
        <v>0</v>
      </c>
      <c r="AW2481" s="1" t="s">
        <v>5655</v>
      </c>
      <c r="AX2481" s="1" t="str">
        <f t="shared" si="38"/>
        <v>No</v>
      </c>
    </row>
    <row r="2482" spans="1:50" x14ac:dyDescent="0.2">
      <c r="A2482" s="1" t="s">
        <v>2399</v>
      </c>
      <c r="B2482" s="1" t="s">
        <v>5621</v>
      </c>
      <c r="C2482" s="1" t="s">
        <v>40</v>
      </c>
      <c r="D2482" s="174" t="s">
        <v>2400</v>
      </c>
      <c r="E2482" s="177" t="s">
        <v>2401</v>
      </c>
      <c r="F2482" s="1" t="s">
        <v>194</v>
      </c>
      <c r="G2482" s="1" t="s">
        <v>229</v>
      </c>
      <c r="H2482" s="17">
        <v>0</v>
      </c>
      <c r="I2482" s="12">
        <v>10</v>
      </c>
      <c r="J2482" s="1" t="s">
        <v>10</v>
      </c>
      <c r="K2482" s="1" t="s">
        <v>8</v>
      </c>
      <c r="L2482" s="4">
        <v>10</v>
      </c>
      <c r="N2482" s="186">
        <v>0</v>
      </c>
      <c r="P2482" s="14">
        <v>18.9529</v>
      </c>
      <c r="R2482" s="14">
        <v>0</v>
      </c>
      <c r="T2482" s="14">
        <v>0.95309999999999995</v>
      </c>
      <c r="V2482" s="17">
        <v>0</v>
      </c>
      <c r="X2482" s="17">
        <v>0</v>
      </c>
      <c r="Z2482" s="17">
        <v>179617</v>
      </c>
      <c r="AB2482" s="17">
        <v>0</v>
      </c>
      <c r="AD2482" s="17">
        <v>0</v>
      </c>
      <c r="AF2482" s="17">
        <v>9477</v>
      </c>
      <c r="AH2482" s="17">
        <v>0</v>
      </c>
      <c r="AJ2482" s="17">
        <v>0</v>
      </c>
      <c r="AL2482" s="17">
        <v>0</v>
      </c>
      <c r="AN2482" s="17">
        <v>0</v>
      </c>
      <c r="AP2482" s="172">
        <v>0</v>
      </c>
      <c r="AR2482" s="17">
        <v>9033</v>
      </c>
      <c r="AT2482" s="17">
        <v>0</v>
      </c>
      <c r="AV2482" s="185">
        <v>0</v>
      </c>
      <c r="AW2482" s="1" t="s">
        <v>5655</v>
      </c>
      <c r="AX2482" s="1" t="str">
        <f t="shared" si="38"/>
        <v>No</v>
      </c>
    </row>
    <row r="2483" spans="1:50" x14ac:dyDescent="0.2">
      <c r="A2483" s="1" t="s">
        <v>4875</v>
      </c>
      <c r="B2483" s="1" t="s">
        <v>4876</v>
      </c>
      <c r="C2483" s="1" t="s">
        <v>20</v>
      </c>
      <c r="D2483" s="174" t="s">
        <v>4877</v>
      </c>
      <c r="E2483" s="177" t="s">
        <v>4878</v>
      </c>
      <c r="F2483" s="1" t="s">
        <v>194</v>
      </c>
      <c r="G2483" s="1" t="s">
        <v>229</v>
      </c>
      <c r="H2483" s="17">
        <v>0</v>
      </c>
      <c r="I2483" s="12">
        <v>10</v>
      </c>
      <c r="J2483" s="1" t="s">
        <v>11</v>
      </c>
      <c r="K2483" s="1" t="s">
        <v>8</v>
      </c>
      <c r="L2483" s="4">
        <v>10</v>
      </c>
      <c r="N2483" s="186">
        <v>0</v>
      </c>
      <c r="P2483" s="14">
        <v>13.474</v>
      </c>
      <c r="R2483" s="14">
        <v>0</v>
      </c>
      <c r="T2483" s="14">
        <v>6.8601000000000001</v>
      </c>
      <c r="V2483" s="17">
        <v>0</v>
      </c>
      <c r="X2483" s="17">
        <v>0</v>
      </c>
      <c r="Z2483" s="17">
        <v>470443</v>
      </c>
      <c r="AB2483" s="17">
        <v>0</v>
      </c>
      <c r="AD2483" s="17">
        <v>0</v>
      </c>
      <c r="AF2483" s="17">
        <v>34915</v>
      </c>
      <c r="AH2483" s="17">
        <v>0</v>
      </c>
      <c r="AJ2483" s="17">
        <v>0</v>
      </c>
      <c r="AL2483" s="17">
        <v>0</v>
      </c>
      <c r="AN2483" s="17">
        <v>0</v>
      </c>
      <c r="AP2483" s="172">
        <v>0</v>
      </c>
      <c r="AR2483" s="17">
        <v>239520</v>
      </c>
      <c r="AT2483" s="17">
        <v>0</v>
      </c>
      <c r="AV2483" s="185">
        <v>0</v>
      </c>
      <c r="AW2483" s="1" t="s">
        <v>5655</v>
      </c>
      <c r="AX2483" s="1" t="str">
        <f t="shared" si="38"/>
        <v>No</v>
      </c>
    </row>
    <row r="2484" spans="1:50" x14ac:dyDescent="0.2">
      <c r="A2484" s="1" t="s">
        <v>6327</v>
      </c>
      <c r="B2484" s="1" t="s">
        <v>2963</v>
      </c>
      <c r="C2484" s="1" t="s">
        <v>45</v>
      </c>
      <c r="D2484" s="174" t="s">
        <v>2964</v>
      </c>
      <c r="E2484" s="177" t="s">
        <v>2965</v>
      </c>
      <c r="F2484" s="1" t="s">
        <v>194</v>
      </c>
      <c r="G2484" s="1" t="s">
        <v>229</v>
      </c>
      <c r="H2484" s="17">
        <v>0</v>
      </c>
      <c r="I2484" s="12">
        <v>10</v>
      </c>
      <c r="J2484" s="1" t="s">
        <v>10</v>
      </c>
      <c r="K2484" s="1" t="s">
        <v>8</v>
      </c>
      <c r="L2484" s="4">
        <v>10</v>
      </c>
      <c r="N2484" s="186">
        <v>0</v>
      </c>
      <c r="P2484" s="14">
        <v>14.603300000000001</v>
      </c>
      <c r="R2484" s="14">
        <v>0</v>
      </c>
      <c r="T2484" s="14">
        <v>1.5958000000000001</v>
      </c>
      <c r="V2484" s="17">
        <v>0</v>
      </c>
      <c r="X2484" s="17">
        <v>0</v>
      </c>
      <c r="Z2484" s="17">
        <v>266350</v>
      </c>
      <c r="AB2484" s="17">
        <v>0</v>
      </c>
      <c r="AD2484" s="17">
        <v>0</v>
      </c>
      <c r="AF2484" s="17">
        <v>18239</v>
      </c>
      <c r="AH2484" s="17">
        <v>0</v>
      </c>
      <c r="AJ2484" s="17">
        <v>0</v>
      </c>
      <c r="AL2484" s="17">
        <v>0</v>
      </c>
      <c r="AN2484" s="17">
        <v>0</v>
      </c>
      <c r="AP2484" s="172">
        <v>0</v>
      </c>
      <c r="AR2484" s="17">
        <v>29105</v>
      </c>
      <c r="AT2484" s="17">
        <v>0</v>
      </c>
      <c r="AV2484" s="185">
        <v>0</v>
      </c>
      <c r="AW2484" s="1" t="s">
        <v>5655</v>
      </c>
      <c r="AX2484" s="1" t="str">
        <f t="shared" si="38"/>
        <v>No</v>
      </c>
    </row>
    <row r="2485" spans="1:50" x14ac:dyDescent="0.2">
      <c r="A2485" s="1" t="s">
        <v>4812</v>
      </c>
      <c r="B2485" s="1" t="s">
        <v>1354</v>
      </c>
      <c r="C2485" s="1" t="s">
        <v>72</v>
      </c>
      <c r="D2485" s="174" t="s">
        <v>4813</v>
      </c>
      <c r="E2485" s="177" t="s">
        <v>4814</v>
      </c>
      <c r="F2485" s="1" t="s">
        <v>194</v>
      </c>
      <c r="G2485" s="1" t="s">
        <v>229</v>
      </c>
      <c r="H2485" s="17">
        <v>0</v>
      </c>
      <c r="I2485" s="12">
        <v>10</v>
      </c>
      <c r="J2485" s="1" t="s">
        <v>11</v>
      </c>
      <c r="K2485" s="1" t="s">
        <v>8</v>
      </c>
      <c r="L2485" s="4">
        <v>5</v>
      </c>
      <c r="N2485" s="186">
        <v>0</v>
      </c>
      <c r="P2485" s="14">
        <v>12.8469</v>
      </c>
      <c r="R2485" s="14">
        <v>0</v>
      </c>
      <c r="T2485" s="14">
        <v>2.6135000000000002</v>
      </c>
      <c r="V2485" s="17">
        <v>0</v>
      </c>
      <c r="X2485" s="17">
        <v>0</v>
      </c>
      <c r="Z2485" s="17">
        <v>51092</v>
      </c>
      <c r="AB2485" s="17">
        <v>0</v>
      </c>
      <c r="AD2485" s="17">
        <v>0</v>
      </c>
      <c r="AF2485" s="17">
        <v>3977</v>
      </c>
      <c r="AH2485" s="17">
        <v>0</v>
      </c>
      <c r="AJ2485" s="17">
        <v>0</v>
      </c>
      <c r="AL2485" s="17">
        <v>0</v>
      </c>
      <c r="AN2485" s="17">
        <v>0</v>
      </c>
      <c r="AP2485" s="172">
        <v>0</v>
      </c>
      <c r="AR2485" s="17">
        <v>10394</v>
      </c>
      <c r="AT2485" s="17">
        <v>0</v>
      </c>
      <c r="AV2485" s="185">
        <v>0</v>
      </c>
      <c r="AW2485" s="1" t="s">
        <v>5655</v>
      </c>
      <c r="AX2485" s="1" t="str">
        <f t="shared" si="38"/>
        <v>No</v>
      </c>
    </row>
    <row r="2486" spans="1:50" x14ac:dyDescent="0.2">
      <c r="A2486" s="1" t="s">
        <v>6332</v>
      </c>
      <c r="B2486" s="1" t="s">
        <v>4879</v>
      </c>
      <c r="C2486" s="1" t="s">
        <v>18</v>
      </c>
      <c r="D2486" s="174" t="s">
        <v>4880</v>
      </c>
      <c r="E2486" s="177" t="s">
        <v>4881</v>
      </c>
      <c r="F2486" s="1" t="s">
        <v>194</v>
      </c>
      <c r="G2486" s="1" t="s">
        <v>229</v>
      </c>
      <c r="H2486" s="17">
        <v>0</v>
      </c>
      <c r="I2486" s="12">
        <v>10</v>
      </c>
      <c r="J2486" s="1" t="s">
        <v>11</v>
      </c>
      <c r="K2486" s="1" t="s">
        <v>8</v>
      </c>
      <c r="L2486" s="4">
        <v>7</v>
      </c>
      <c r="N2486" s="186">
        <v>0</v>
      </c>
      <c r="P2486" s="14">
        <v>9.2515000000000001</v>
      </c>
      <c r="R2486" s="14">
        <v>0</v>
      </c>
      <c r="T2486" s="14">
        <v>1.1837</v>
      </c>
      <c r="V2486" s="17">
        <v>0</v>
      </c>
      <c r="X2486" s="17">
        <v>0</v>
      </c>
      <c r="Z2486" s="17">
        <v>72273</v>
      </c>
      <c r="AB2486" s="17">
        <v>0</v>
      </c>
      <c r="AD2486" s="17">
        <v>0</v>
      </c>
      <c r="AF2486" s="17">
        <v>7812</v>
      </c>
      <c r="AH2486" s="17">
        <v>0</v>
      </c>
      <c r="AJ2486" s="17">
        <v>0</v>
      </c>
      <c r="AL2486" s="17">
        <v>0</v>
      </c>
      <c r="AN2486" s="17">
        <v>0</v>
      </c>
      <c r="AP2486" s="172">
        <v>0</v>
      </c>
      <c r="AR2486" s="17">
        <v>9247</v>
      </c>
      <c r="AT2486" s="17">
        <v>0</v>
      </c>
      <c r="AV2486" s="185">
        <v>0</v>
      </c>
      <c r="AW2486" s="1" t="s">
        <v>5655</v>
      </c>
      <c r="AX2486" s="1" t="str">
        <f t="shared" si="38"/>
        <v>No</v>
      </c>
    </row>
    <row r="2487" spans="1:50" x14ac:dyDescent="0.2">
      <c r="A2487" s="1" t="s">
        <v>2391</v>
      </c>
      <c r="B2487" s="1" t="s">
        <v>2392</v>
      </c>
      <c r="C2487" s="1" t="s">
        <v>62</v>
      </c>
      <c r="D2487" s="174" t="s">
        <v>2393</v>
      </c>
      <c r="E2487" s="177" t="s">
        <v>2394</v>
      </c>
      <c r="F2487" s="1" t="s">
        <v>242</v>
      </c>
      <c r="G2487" s="1" t="s">
        <v>229</v>
      </c>
      <c r="H2487" s="17">
        <v>0</v>
      </c>
      <c r="I2487" s="12">
        <v>10</v>
      </c>
      <c r="J2487" s="1" t="s">
        <v>10</v>
      </c>
      <c r="K2487" s="1" t="s">
        <v>8</v>
      </c>
      <c r="L2487" s="4">
        <v>10</v>
      </c>
      <c r="N2487" s="186">
        <v>0</v>
      </c>
      <c r="P2487" s="14">
        <v>18.8291</v>
      </c>
      <c r="R2487" s="14">
        <v>0</v>
      </c>
      <c r="T2487" s="14">
        <v>1.94</v>
      </c>
      <c r="V2487" s="17">
        <v>0</v>
      </c>
      <c r="X2487" s="17">
        <v>0</v>
      </c>
      <c r="Z2487" s="17">
        <v>401662</v>
      </c>
      <c r="AB2487" s="17">
        <v>0</v>
      </c>
      <c r="AD2487" s="17">
        <v>0</v>
      </c>
      <c r="AF2487" s="17">
        <v>21332</v>
      </c>
      <c r="AH2487" s="17">
        <v>0</v>
      </c>
      <c r="AJ2487" s="17">
        <v>0</v>
      </c>
      <c r="AL2487" s="17">
        <v>0</v>
      </c>
      <c r="AN2487" s="17">
        <v>0</v>
      </c>
      <c r="AP2487" s="172">
        <v>0</v>
      </c>
      <c r="AR2487" s="17">
        <v>41385</v>
      </c>
      <c r="AT2487" s="17">
        <v>0</v>
      </c>
      <c r="AV2487" s="185">
        <v>0</v>
      </c>
      <c r="AW2487" s="1" t="s">
        <v>5655</v>
      </c>
      <c r="AX2487" s="1" t="str">
        <f t="shared" si="38"/>
        <v>No</v>
      </c>
    </row>
    <row r="2488" spans="1:50" x14ac:dyDescent="0.2">
      <c r="A2488" s="1" t="s">
        <v>942</v>
      </c>
      <c r="B2488" s="1" t="s">
        <v>943</v>
      </c>
      <c r="C2488" s="1" t="s">
        <v>20</v>
      </c>
      <c r="D2488" s="174">
        <v>9201</v>
      </c>
      <c r="E2488" s="177">
        <v>90201</v>
      </c>
      <c r="F2488" s="1" t="s">
        <v>194</v>
      </c>
      <c r="G2488" s="1" t="s">
        <v>192</v>
      </c>
      <c r="H2488" s="17">
        <v>99904</v>
      </c>
      <c r="I2488" s="12">
        <v>10</v>
      </c>
      <c r="J2488" s="1" t="s">
        <v>11</v>
      </c>
      <c r="K2488" s="1" t="s">
        <v>12</v>
      </c>
      <c r="L2488" s="4">
        <v>6</v>
      </c>
      <c r="N2488" s="186">
        <v>0</v>
      </c>
      <c r="P2488" s="14">
        <v>10.678000000000001</v>
      </c>
      <c r="R2488" s="14">
        <v>3.33</v>
      </c>
      <c r="T2488" s="14">
        <v>5.8682999999999996</v>
      </c>
      <c r="V2488" s="17">
        <v>279923</v>
      </c>
      <c r="X2488" s="17">
        <v>279295</v>
      </c>
      <c r="Z2488" s="17">
        <v>263694</v>
      </c>
      <c r="AB2488" s="17">
        <v>15601</v>
      </c>
      <c r="AD2488" s="17">
        <v>25413</v>
      </c>
      <c r="AF2488" s="17">
        <v>24695</v>
      </c>
      <c r="AH2488" s="17">
        <v>718</v>
      </c>
      <c r="AJ2488" s="17">
        <v>0</v>
      </c>
      <c r="AL2488" s="17">
        <v>0</v>
      </c>
      <c r="AN2488" s="17">
        <v>0</v>
      </c>
      <c r="AP2488" s="172">
        <v>0</v>
      </c>
      <c r="AR2488" s="17">
        <v>144918</v>
      </c>
      <c r="AT2488" s="17">
        <v>482577</v>
      </c>
      <c r="AV2488" s="185">
        <v>36.9</v>
      </c>
      <c r="AW2488" s="1" t="s">
        <v>5655</v>
      </c>
      <c r="AX2488" s="1" t="str">
        <f t="shared" si="38"/>
        <v>No</v>
      </c>
    </row>
    <row r="2489" spans="1:50" x14ac:dyDescent="0.2">
      <c r="A2489" s="1" t="s">
        <v>3274</v>
      </c>
      <c r="B2489" s="1" t="s">
        <v>3275</v>
      </c>
      <c r="C2489" s="1" t="s">
        <v>77</v>
      </c>
      <c r="D2489" s="174" t="s">
        <v>3276</v>
      </c>
      <c r="E2489" s="177" t="s">
        <v>3277</v>
      </c>
      <c r="F2489" s="1" t="s">
        <v>194</v>
      </c>
      <c r="G2489" s="1" t="s">
        <v>229</v>
      </c>
      <c r="H2489" s="17">
        <v>0</v>
      </c>
      <c r="I2489" s="12">
        <v>10</v>
      </c>
      <c r="J2489" s="1" t="s">
        <v>10</v>
      </c>
      <c r="K2489" s="1" t="s">
        <v>8</v>
      </c>
      <c r="L2489" s="4">
        <v>10</v>
      </c>
      <c r="N2489" s="186">
        <v>0</v>
      </c>
      <c r="P2489" s="14">
        <v>23.838799999999999</v>
      </c>
      <c r="R2489" s="14">
        <v>0</v>
      </c>
      <c r="T2489" s="14">
        <v>0.95309999999999995</v>
      </c>
      <c r="V2489" s="17">
        <v>0</v>
      </c>
      <c r="X2489" s="17">
        <v>0</v>
      </c>
      <c r="Z2489" s="17">
        <v>373959</v>
      </c>
      <c r="AB2489" s="17">
        <v>0</v>
      </c>
      <c r="AD2489" s="17">
        <v>0</v>
      </c>
      <c r="AF2489" s="17">
        <v>15687</v>
      </c>
      <c r="AH2489" s="17">
        <v>0</v>
      </c>
      <c r="AJ2489" s="17">
        <v>0</v>
      </c>
      <c r="AL2489" s="17">
        <v>0</v>
      </c>
      <c r="AN2489" s="17">
        <v>0</v>
      </c>
      <c r="AP2489" s="172">
        <v>0</v>
      </c>
      <c r="AR2489" s="17">
        <v>14951</v>
      </c>
      <c r="AT2489" s="17">
        <v>0</v>
      </c>
      <c r="AV2489" s="185">
        <v>0</v>
      </c>
      <c r="AW2489" s="1" t="s">
        <v>5655</v>
      </c>
      <c r="AX2489" s="1" t="str">
        <f t="shared" si="38"/>
        <v>No</v>
      </c>
    </row>
    <row r="2490" spans="1:50" x14ac:dyDescent="0.2">
      <c r="A2490" s="1" t="s">
        <v>5731</v>
      </c>
      <c r="B2490" s="1" t="s">
        <v>5684</v>
      </c>
      <c r="C2490" s="1" t="s">
        <v>20</v>
      </c>
      <c r="E2490" s="177">
        <v>90277</v>
      </c>
      <c r="F2490" s="1" t="s">
        <v>194</v>
      </c>
      <c r="G2490" s="1" t="s">
        <v>5273</v>
      </c>
      <c r="H2490" s="17">
        <v>12150996</v>
      </c>
      <c r="I2490" s="12">
        <v>10</v>
      </c>
      <c r="J2490" s="1" t="s">
        <v>10</v>
      </c>
      <c r="K2490" s="1" t="s">
        <v>12</v>
      </c>
      <c r="L2490" s="4">
        <v>10</v>
      </c>
      <c r="N2490" s="186">
        <v>0</v>
      </c>
      <c r="P2490" s="14">
        <v>12.7546</v>
      </c>
      <c r="R2490" s="14">
        <v>0</v>
      </c>
      <c r="T2490" s="14">
        <v>1.8802000000000001</v>
      </c>
      <c r="V2490" s="17">
        <v>0</v>
      </c>
      <c r="X2490" s="17">
        <v>0</v>
      </c>
      <c r="Z2490" s="17">
        <v>211153</v>
      </c>
      <c r="AB2490" s="17">
        <v>0</v>
      </c>
      <c r="AD2490" s="17">
        <v>0</v>
      </c>
      <c r="AF2490" s="17">
        <v>16555</v>
      </c>
      <c r="AH2490" s="17">
        <v>0</v>
      </c>
      <c r="AJ2490" s="17">
        <v>0</v>
      </c>
      <c r="AL2490" s="17">
        <v>0</v>
      </c>
      <c r="AN2490" s="17">
        <v>0</v>
      </c>
      <c r="AP2490" s="172">
        <v>0</v>
      </c>
      <c r="AR2490" s="17">
        <v>31127</v>
      </c>
      <c r="AT2490" s="17">
        <v>0</v>
      </c>
      <c r="AV2490" s="185">
        <v>0</v>
      </c>
      <c r="AW2490" s="1" t="s">
        <v>5655</v>
      </c>
      <c r="AX2490" s="1" t="str">
        <f t="shared" si="38"/>
        <v>No</v>
      </c>
    </row>
    <row r="2491" spans="1:50" x14ac:dyDescent="0.2">
      <c r="A2491" s="1" t="s">
        <v>5517</v>
      </c>
      <c r="B2491" s="1" t="s">
        <v>3247</v>
      </c>
      <c r="C2491" s="1" t="s">
        <v>46</v>
      </c>
      <c r="D2491" s="174" t="s">
        <v>3248</v>
      </c>
      <c r="E2491" s="177" t="s">
        <v>3249</v>
      </c>
      <c r="F2491" s="1" t="s">
        <v>242</v>
      </c>
      <c r="G2491" s="1" t="s">
        <v>229</v>
      </c>
      <c r="H2491" s="17">
        <v>0</v>
      </c>
      <c r="I2491" s="12">
        <v>10</v>
      </c>
      <c r="J2491" s="1" t="s">
        <v>10</v>
      </c>
      <c r="K2491" s="1" t="s">
        <v>8</v>
      </c>
      <c r="L2491" s="4">
        <v>10</v>
      </c>
      <c r="N2491" s="186">
        <v>0</v>
      </c>
      <c r="P2491" s="14">
        <v>14.4373</v>
      </c>
      <c r="R2491" s="14">
        <v>0</v>
      </c>
      <c r="T2491" s="14">
        <v>2.4376000000000002</v>
      </c>
      <c r="V2491" s="17">
        <v>0</v>
      </c>
      <c r="X2491" s="17">
        <v>0</v>
      </c>
      <c r="Z2491" s="17">
        <v>287995</v>
      </c>
      <c r="AB2491" s="17">
        <v>0</v>
      </c>
      <c r="AD2491" s="17">
        <v>0</v>
      </c>
      <c r="AF2491" s="17">
        <v>19948</v>
      </c>
      <c r="AH2491" s="17">
        <v>0</v>
      </c>
      <c r="AJ2491" s="17">
        <v>0</v>
      </c>
      <c r="AL2491" s="17">
        <v>0</v>
      </c>
      <c r="AN2491" s="17">
        <v>0</v>
      </c>
      <c r="AP2491" s="172">
        <v>0</v>
      </c>
      <c r="AR2491" s="17">
        <v>48626</v>
      </c>
      <c r="AT2491" s="17">
        <v>0</v>
      </c>
      <c r="AV2491" s="185">
        <v>0</v>
      </c>
      <c r="AW2491" s="1" t="s">
        <v>5655</v>
      </c>
      <c r="AX2491" s="1" t="str">
        <f t="shared" si="38"/>
        <v>No</v>
      </c>
    </row>
    <row r="2492" spans="1:50" x14ac:dyDescent="0.2">
      <c r="A2492" s="1" t="s">
        <v>1482</v>
      </c>
      <c r="B2492" s="1" t="s">
        <v>1483</v>
      </c>
      <c r="C2492" s="1" t="s">
        <v>65</v>
      </c>
      <c r="D2492" s="174" t="s">
        <v>1484</v>
      </c>
      <c r="E2492" s="177" t="s">
        <v>1485</v>
      </c>
      <c r="F2492" s="1" t="s">
        <v>242</v>
      </c>
      <c r="G2492" s="1" t="s">
        <v>229</v>
      </c>
      <c r="H2492" s="17">
        <v>0</v>
      </c>
      <c r="I2492" s="12">
        <v>10</v>
      </c>
      <c r="J2492" s="1" t="s">
        <v>10</v>
      </c>
      <c r="K2492" s="1" t="s">
        <v>8</v>
      </c>
      <c r="L2492" s="4">
        <v>5</v>
      </c>
      <c r="N2492" s="186">
        <v>0</v>
      </c>
      <c r="P2492" s="14">
        <v>13.2585</v>
      </c>
      <c r="R2492" s="14">
        <v>0</v>
      </c>
      <c r="T2492" s="14">
        <v>3.6000999999999999</v>
      </c>
      <c r="V2492" s="17">
        <v>0</v>
      </c>
      <c r="X2492" s="17">
        <v>0</v>
      </c>
      <c r="Z2492" s="17">
        <v>45026</v>
      </c>
      <c r="AB2492" s="17">
        <v>0</v>
      </c>
      <c r="AD2492" s="17">
        <v>0</v>
      </c>
      <c r="AF2492" s="17">
        <v>3396</v>
      </c>
      <c r="AH2492" s="17">
        <v>0</v>
      </c>
      <c r="AJ2492" s="17">
        <v>0</v>
      </c>
      <c r="AL2492" s="17">
        <v>0</v>
      </c>
      <c r="AN2492" s="17">
        <v>0</v>
      </c>
      <c r="AP2492" s="172">
        <v>0</v>
      </c>
      <c r="AR2492" s="17">
        <v>12226</v>
      </c>
      <c r="AT2492" s="17">
        <v>0</v>
      </c>
      <c r="AV2492" s="185">
        <v>0</v>
      </c>
      <c r="AW2492" s="1" t="s">
        <v>5655</v>
      </c>
      <c r="AX2492" s="1" t="str">
        <f t="shared" si="38"/>
        <v>No</v>
      </c>
    </row>
    <row r="2493" spans="1:50" x14ac:dyDescent="0.2">
      <c r="A2493" s="1" t="s">
        <v>245</v>
      </c>
      <c r="B2493" s="1" t="s">
        <v>246</v>
      </c>
      <c r="C2493" s="1" t="s">
        <v>89</v>
      </c>
      <c r="D2493" s="174">
        <v>6093</v>
      </c>
      <c r="E2493" s="177">
        <v>60093</v>
      </c>
      <c r="F2493" s="1" t="s">
        <v>196</v>
      </c>
      <c r="G2493" s="1" t="s">
        <v>5273</v>
      </c>
      <c r="H2493" s="17">
        <v>78162</v>
      </c>
      <c r="I2493" s="12">
        <v>10</v>
      </c>
      <c r="J2493" s="1" t="s">
        <v>10</v>
      </c>
      <c r="K2493" s="1" t="s">
        <v>8</v>
      </c>
      <c r="L2493" s="4">
        <v>4</v>
      </c>
      <c r="N2493" s="186">
        <v>0</v>
      </c>
      <c r="P2493" s="14">
        <v>12.1534</v>
      </c>
      <c r="R2493" s="14">
        <v>0</v>
      </c>
      <c r="T2493" s="14">
        <v>1.8448</v>
      </c>
      <c r="V2493" s="17">
        <v>0</v>
      </c>
      <c r="X2493" s="17">
        <v>0</v>
      </c>
      <c r="Z2493" s="17">
        <v>65446</v>
      </c>
      <c r="AB2493" s="17">
        <v>0</v>
      </c>
      <c r="AD2493" s="17">
        <v>0</v>
      </c>
      <c r="AF2493" s="17">
        <v>5385</v>
      </c>
      <c r="AH2493" s="17">
        <v>0</v>
      </c>
      <c r="AJ2493" s="17">
        <v>0</v>
      </c>
      <c r="AL2493" s="17">
        <v>0</v>
      </c>
      <c r="AN2493" s="17">
        <v>0</v>
      </c>
      <c r="AP2493" s="172">
        <v>0</v>
      </c>
      <c r="AR2493" s="17">
        <v>9934</v>
      </c>
      <c r="AT2493" s="17">
        <v>0</v>
      </c>
      <c r="AV2493" s="185">
        <v>0</v>
      </c>
      <c r="AW2493" s="1" t="s">
        <v>5655</v>
      </c>
      <c r="AX2493" s="1" t="str">
        <f t="shared" si="38"/>
        <v>No</v>
      </c>
    </row>
    <row r="2494" spans="1:50" x14ac:dyDescent="0.2">
      <c r="A2494" s="1" t="s">
        <v>3317</v>
      </c>
      <c r="B2494" s="1" t="s">
        <v>3318</v>
      </c>
      <c r="C2494" s="1" t="s">
        <v>98</v>
      </c>
      <c r="D2494" s="174" t="s">
        <v>3319</v>
      </c>
      <c r="E2494" s="177" t="s">
        <v>3320</v>
      </c>
      <c r="F2494" s="1" t="s">
        <v>194</v>
      </c>
      <c r="G2494" s="1" t="s">
        <v>229</v>
      </c>
      <c r="H2494" s="17">
        <v>0</v>
      </c>
      <c r="I2494" s="12">
        <v>10</v>
      </c>
      <c r="J2494" s="1" t="s">
        <v>10</v>
      </c>
      <c r="K2494" s="1" t="s">
        <v>12</v>
      </c>
      <c r="L2494" s="4">
        <v>5</v>
      </c>
      <c r="N2494" s="186">
        <v>0</v>
      </c>
      <c r="P2494" s="14">
        <v>11.888199999999999</v>
      </c>
      <c r="R2494" s="14">
        <v>0</v>
      </c>
      <c r="T2494" s="14">
        <v>3.2366999999999999</v>
      </c>
      <c r="V2494" s="17">
        <v>0</v>
      </c>
      <c r="X2494" s="17">
        <v>0</v>
      </c>
      <c r="Z2494" s="17">
        <v>138616</v>
      </c>
      <c r="AB2494" s="17">
        <v>0</v>
      </c>
      <c r="AD2494" s="17">
        <v>0</v>
      </c>
      <c r="AF2494" s="17">
        <v>11660</v>
      </c>
      <c r="AH2494" s="17">
        <v>0</v>
      </c>
      <c r="AJ2494" s="17">
        <v>0</v>
      </c>
      <c r="AL2494" s="17">
        <v>0</v>
      </c>
      <c r="AN2494" s="17">
        <v>0</v>
      </c>
      <c r="AP2494" s="172">
        <v>0</v>
      </c>
      <c r="AR2494" s="17">
        <v>37740</v>
      </c>
      <c r="AT2494" s="17">
        <v>0</v>
      </c>
      <c r="AV2494" s="185">
        <v>0</v>
      </c>
      <c r="AW2494" s="1" t="s">
        <v>5655</v>
      </c>
      <c r="AX2494" s="1" t="str">
        <f t="shared" si="38"/>
        <v>No</v>
      </c>
    </row>
    <row r="2495" spans="1:50" x14ac:dyDescent="0.2">
      <c r="A2495" s="1" t="s">
        <v>1244</v>
      </c>
      <c r="B2495" s="1" t="s">
        <v>1245</v>
      </c>
      <c r="C2495" s="1" t="s">
        <v>89</v>
      </c>
      <c r="D2495" s="174">
        <v>6125</v>
      </c>
      <c r="E2495" s="177">
        <v>60125</v>
      </c>
      <c r="F2495" s="1" t="s">
        <v>194</v>
      </c>
      <c r="G2495" s="1" t="s">
        <v>5273</v>
      </c>
      <c r="H2495" s="17">
        <v>1362416</v>
      </c>
      <c r="I2495" s="12">
        <v>10</v>
      </c>
      <c r="J2495" s="1" t="s">
        <v>10</v>
      </c>
      <c r="K2495" s="1" t="s">
        <v>12</v>
      </c>
      <c r="L2495" s="4">
        <v>4</v>
      </c>
      <c r="N2495" s="186">
        <v>0</v>
      </c>
      <c r="P2495" s="14">
        <v>10.7506</v>
      </c>
      <c r="R2495" s="14">
        <v>0</v>
      </c>
      <c r="T2495" s="14">
        <v>1.5255000000000001</v>
      </c>
      <c r="V2495" s="17">
        <v>0</v>
      </c>
      <c r="X2495" s="17">
        <v>0</v>
      </c>
      <c r="Z2495" s="17">
        <v>103722</v>
      </c>
      <c r="AB2495" s="17">
        <v>0</v>
      </c>
      <c r="AD2495" s="17">
        <v>0</v>
      </c>
      <c r="AF2495" s="17">
        <v>9648</v>
      </c>
      <c r="AH2495" s="17">
        <v>0</v>
      </c>
      <c r="AJ2495" s="17">
        <v>0</v>
      </c>
      <c r="AL2495" s="17">
        <v>0</v>
      </c>
      <c r="AN2495" s="17">
        <v>0</v>
      </c>
      <c r="AP2495" s="172">
        <v>0</v>
      </c>
      <c r="AR2495" s="17">
        <v>14718</v>
      </c>
      <c r="AT2495" s="17">
        <v>0</v>
      </c>
      <c r="AV2495" s="185">
        <v>0</v>
      </c>
      <c r="AW2495" s="1" t="s">
        <v>5655</v>
      </c>
      <c r="AX2495" s="1" t="str">
        <f t="shared" si="38"/>
        <v>No</v>
      </c>
    </row>
    <row r="2496" spans="1:50" x14ac:dyDescent="0.2">
      <c r="A2496" s="1" t="s">
        <v>2690</v>
      </c>
      <c r="B2496" s="1" t="s">
        <v>519</v>
      </c>
      <c r="C2496" s="1" t="s">
        <v>46</v>
      </c>
      <c r="D2496" s="174" t="s">
        <v>2691</v>
      </c>
      <c r="E2496" s="177" t="s">
        <v>2692</v>
      </c>
      <c r="F2496" s="1" t="s">
        <v>194</v>
      </c>
      <c r="G2496" s="1" t="s">
        <v>229</v>
      </c>
      <c r="H2496" s="17">
        <v>0</v>
      </c>
      <c r="I2496" s="12">
        <v>10</v>
      </c>
      <c r="J2496" s="1" t="s">
        <v>11</v>
      </c>
      <c r="K2496" s="1" t="s">
        <v>8</v>
      </c>
      <c r="L2496" s="4">
        <v>6</v>
      </c>
      <c r="N2496" s="186">
        <v>0</v>
      </c>
      <c r="P2496" s="14">
        <v>12.4367</v>
      </c>
      <c r="R2496" s="14">
        <v>0</v>
      </c>
      <c r="T2496" s="14">
        <v>10.8116</v>
      </c>
      <c r="V2496" s="17">
        <v>0</v>
      </c>
      <c r="X2496" s="17">
        <v>0</v>
      </c>
      <c r="Z2496" s="17">
        <v>230390</v>
      </c>
      <c r="AB2496" s="17">
        <v>0</v>
      </c>
      <c r="AD2496" s="17">
        <v>0</v>
      </c>
      <c r="AF2496" s="17">
        <v>18525</v>
      </c>
      <c r="AH2496" s="17">
        <v>0</v>
      </c>
      <c r="AJ2496" s="17">
        <v>0</v>
      </c>
      <c r="AL2496" s="17">
        <v>0</v>
      </c>
      <c r="AN2496" s="17">
        <v>0</v>
      </c>
      <c r="AP2496" s="172">
        <v>0</v>
      </c>
      <c r="AR2496" s="17">
        <v>200284</v>
      </c>
      <c r="AT2496" s="17">
        <v>0</v>
      </c>
      <c r="AV2496" s="185">
        <v>0</v>
      </c>
      <c r="AW2496" s="1" t="s">
        <v>5655</v>
      </c>
      <c r="AX2496" s="1" t="str">
        <f t="shared" si="38"/>
        <v>No</v>
      </c>
    </row>
    <row r="2497" spans="1:50" x14ac:dyDescent="0.2">
      <c r="A2497" s="1" t="s">
        <v>2888</v>
      </c>
      <c r="B2497" s="1" t="s">
        <v>2889</v>
      </c>
      <c r="C2497" s="1" t="s">
        <v>45</v>
      </c>
      <c r="D2497" s="174" t="s">
        <v>2890</v>
      </c>
      <c r="E2497" s="177" t="s">
        <v>2891</v>
      </c>
      <c r="F2497" s="1" t="s">
        <v>194</v>
      </c>
      <c r="G2497" s="1" t="s">
        <v>229</v>
      </c>
      <c r="H2497" s="17">
        <v>0</v>
      </c>
      <c r="I2497" s="12">
        <v>10</v>
      </c>
      <c r="J2497" s="1" t="s">
        <v>11</v>
      </c>
      <c r="K2497" s="1" t="s">
        <v>8</v>
      </c>
      <c r="L2497" s="4">
        <v>5</v>
      </c>
      <c r="N2497" s="186">
        <v>0</v>
      </c>
      <c r="P2497" s="14">
        <v>30</v>
      </c>
      <c r="R2497" s="14">
        <v>0</v>
      </c>
      <c r="T2497" s="14">
        <v>5.2838000000000003</v>
      </c>
      <c r="V2497" s="17">
        <v>0</v>
      </c>
      <c r="X2497" s="17">
        <v>0</v>
      </c>
      <c r="Z2497" s="17">
        <v>107520</v>
      </c>
      <c r="AB2497" s="17">
        <v>0</v>
      </c>
      <c r="AD2497" s="17">
        <v>0</v>
      </c>
      <c r="AF2497" s="17">
        <v>3584</v>
      </c>
      <c r="AH2497" s="17">
        <v>0</v>
      </c>
      <c r="AJ2497" s="17">
        <v>0</v>
      </c>
      <c r="AL2497" s="17">
        <v>0</v>
      </c>
      <c r="AN2497" s="17">
        <v>0</v>
      </c>
      <c r="AP2497" s="172">
        <v>0</v>
      </c>
      <c r="AR2497" s="17">
        <v>18937</v>
      </c>
      <c r="AT2497" s="17">
        <v>0</v>
      </c>
      <c r="AV2497" s="185">
        <v>0</v>
      </c>
      <c r="AW2497" s="1" t="s">
        <v>5655</v>
      </c>
      <c r="AX2497" s="1" t="str">
        <f t="shared" si="38"/>
        <v>No</v>
      </c>
    </row>
    <row r="2498" spans="1:50" x14ac:dyDescent="0.2">
      <c r="A2498" s="1" t="s">
        <v>5468</v>
      </c>
      <c r="B2498" s="1" t="s">
        <v>5593</v>
      </c>
      <c r="C2498" s="1" t="s">
        <v>66</v>
      </c>
      <c r="D2498" s="174">
        <v>2220</v>
      </c>
      <c r="E2498" s="177">
        <v>20220</v>
      </c>
      <c r="F2498" s="1" t="s">
        <v>208</v>
      </c>
      <c r="G2498" s="1" t="s">
        <v>5273</v>
      </c>
      <c r="H2498" s="17">
        <v>18351295</v>
      </c>
      <c r="I2498" s="12">
        <v>10</v>
      </c>
      <c r="J2498" s="1" t="s">
        <v>11</v>
      </c>
      <c r="K2498" s="1" t="s">
        <v>8</v>
      </c>
      <c r="L2498" s="4">
        <v>10</v>
      </c>
      <c r="N2498" s="186">
        <v>0</v>
      </c>
      <c r="P2498" s="14">
        <v>6.9478999999999997</v>
      </c>
      <c r="R2498" s="14">
        <v>0</v>
      </c>
      <c r="T2498" s="14">
        <v>38.971499999999999</v>
      </c>
      <c r="V2498" s="17">
        <v>0</v>
      </c>
      <c r="X2498" s="17">
        <v>0</v>
      </c>
      <c r="Z2498" s="17">
        <v>132559</v>
      </c>
      <c r="AB2498" s="17">
        <v>0</v>
      </c>
      <c r="AD2498" s="17">
        <v>0</v>
      </c>
      <c r="AF2498" s="17">
        <v>19079</v>
      </c>
      <c r="AH2498" s="17">
        <v>0</v>
      </c>
      <c r="AJ2498" s="17">
        <v>0</v>
      </c>
      <c r="AL2498" s="17">
        <v>0</v>
      </c>
      <c r="AN2498" s="17">
        <v>0</v>
      </c>
      <c r="AP2498" s="172">
        <v>0</v>
      </c>
      <c r="AR2498" s="17">
        <v>743537</v>
      </c>
      <c r="AT2498" s="17">
        <v>0</v>
      </c>
      <c r="AV2498" s="185">
        <v>0</v>
      </c>
      <c r="AW2498" s="1" t="s">
        <v>5655</v>
      </c>
      <c r="AX2498" s="1" t="str">
        <f t="shared" ref="AX2498:AX2561" si="39">IF(AW2498&amp;AU2498&amp;AS2498&amp;AQ2498&amp;AO2498&amp;AM2498&amp;AK2498&amp;AI2498&amp;AG2498&amp;AE2498&amp;AC2498&amp;AA2498&amp;Y2498&amp;W2498&amp;U2498&amp;S2498&amp;Q2498&amp;O2498&amp;M2498&lt;&gt;"","Yes","No")</f>
        <v>No</v>
      </c>
    </row>
    <row r="2499" spans="1:50" x14ac:dyDescent="0.2">
      <c r="A2499" s="1" t="s">
        <v>6318</v>
      </c>
      <c r="B2499" s="1" t="s">
        <v>4772</v>
      </c>
      <c r="C2499" s="1" t="s">
        <v>18</v>
      </c>
      <c r="D2499" s="174" t="s">
        <v>4773</v>
      </c>
      <c r="E2499" s="177" t="s">
        <v>4774</v>
      </c>
      <c r="F2499" s="1" t="s">
        <v>194</v>
      </c>
      <c r="G2499" s="1" t="s">
        <v>229</v>
      </c>
      <c r="H2499" s="17">
        <v>0</v>
      </c>
      <c r="I2499" s="12">
        <v>10</v>
      </c>
      <c r="J2499" s="1" t="s">
        <v>10</v>
      </c>
      <c r="K2499" s="1" t="s">
        <v>8</v>
      </c>
      <c r="L2499" s="4">
        <v>3</v>
      </c>
      <c r="N2499" s="186">
        <v>0</v>
      </c>
      <c r="P2499" s="14">
        <v>17.075700000000001</v>
      </c>
      <c r="R2499" s="14">
        <v>0</v>
      </c>
      <c r="T2499" s="14">
        <v>2.3365</v>
      </c>
      <c r="V2499" s="17">
        <v>0</v>
      </c>
      <c r="X2499" s="17">
        <v>0</v>
      </c>
      <c r="Z2499" s="17">
        <v>83688</v>
      </c>
      <c r="AB2499" s="17">
        <v>0</v>
      </c>
      <c r="AD2499" s="17">
        <v>0</v>
      </c>
      <c r="AF2499" s="17">
        <v>4901</v>
      </c>
      <c r="AH2499" s="17">
        <v>0</v>
      </c>
      <c r="AJ2499" s="17">
        <v>0</v>
      </c>
      <c r="AL2499" s="17">
        <v>0</v>
      </c>
      <c r="AN2499" s="17">
        <v>0</v>
      </c>
      <c r="AP2499" s="172">
        <v>0</v>
      </c>
      <c r="AR2499" s="17">
        <v>11451</v>
      </c>
      <c r="AT2499" s="17">
        <v>0</v>
      </c>
      <c r="AV2499" s="185">
        <v>0</v>
      </c>
      <c r="AW2499" s="1" t="s">
        <v>5655</v>
      </c>
      <c r="AX2499" s="1" t="str">
        <f t="shared" si="39"/>
        <v>No</v>
      </c>
    </row>
    <row r="2500" spans="1:50" x14ac:dyDescent="0.2">
      <c r="A2500" s="1" t="s">
        <v>1478</v>
      </c>
      <c r="B2500" s="1" t="s">
        <v>1479</v>
      </c>
      <c r="C2500" s="1" t="s">
        <v>32</v>
      </c>
      <c r="D2500" s="174" t="s">
        <v>1480</v>
      </c>
      <c r="E2500" s="177" t="s">
        <v>1481</v>
      </c>
      <c r="F2500" s="1" t="s">
        <v>196</v>
      </c>
      <c r="G2500" s="1" t="s">
        <v>229</v>
      </c>
      <c r="H2500" s="17">
        <v>0</v>
      </c>
      <c r="I2500" s="12">
        <v>10</v>
      </c>
      <c r="J2500" s="1" t="s">
        <v>11</v>
      </c>
      <c r="K2500" s="1" t="s">
        <v>8</v>
      </c>
      <c r="L2500" s="4">
        <v>9</v>
      </c>
      <c r="N2500" s="186">
        <v>0</v>
      </c>
      <c r="P2500" s="14">
        <v>20.477900000000002</v>
      </c>
      <c r="R2500" s="14">
        <v>0</v>
      </c>
      <c r="T2500" s="14">
        <v>5.0419</v>
      </c>
      <c r="V2500" s="17">
        <v>0</v>
      </c>
      <c r="X2500" s="17">
        <v>0</v>
      </c>
      <c r="Z2500" s="17">
        <v>167489</v>
      </c>
      <c r="AB2500" s="17">
        <v>0</v>
      </c>
      <c r="AD2500" s="17">
        <v>0</v>
      </c>
      <c r="AF2500" s="17">
        <v>8179</v>
      </c>
      <c r="AH2500" s="17">
        <v>0</v>
      </c>
      <c r="AJ2500" s="17">
        <v>0</v>
      </c>
      <c r="AL2500" s="17">
        <v>0</v>
      </c>
      <c r="AN2500" s="17">
        <v>0</v>
      </c>
      <c r="AP2500" s="172">
        <v>0</v>
      </c>
      <c r="AR2500" s="17">
        <v>41238</v>
      </c>
      <c r="AT2500" s="17">
        <v>0</v>
      </c>
      <c r="AV2500" s="185">
        <v>0</v>
      </c>
      <c r="AW2500" s="1" t="s">
        <v>5655</v>
      </c>
      <c r="AX2500" s="1" t="str">
        <f t="shared" si="39"/>
        <v>No</v>
      </c>
    </row>
    <row r="2501" spans="1:50" x14ac:dyDescent="0.2">
      <c r="A2501" s="1" t="s">
        <v>5056</v>
      </c>
      <c r="B2501" s="1" t="s">
        <v>5057</v>
      </c>
      <c r="C2501" s="1" t="s">
        <v>94</v>
      </c>
      <c r="D2501" s="174" t="s">
        <v>5058</v>
      </c>
      <c r="E2501" s="177" t="s">
        <v>5059</v>
      </c>
      <c r="F2501" s="1" t="s">
        <v>194</v>
      </c>
      <c r="G2501" s="1" t="s">
        <v>229</v>
      </c>
      <c r="H2501" s="17">
        <v>0</v>
      </c>
      <c r="I2501" s="12">
        <v>10</v>
      </c>
      <c r="J2501" s="1" t="s">
        <v>11</v>
      </c>
      <c r="K2501" s="1" t="s">
        <v>8</v>
      </c>
      <c r="L2501" s="4">
        <v>1</v>
      </c>
      <c r="N2501" s="186">
        <v>0</v>
      </c>
      <c r="P2501" s="14">
        <v>27.539400000000001</v>
      </c>
      <c r="R2501" s="14">
        <v>0</v>
      </c>
      <c r="T2501" s="14">
        <v>2.9567000000000001</v>
      </c>
      <c r="V2501" s="17">
        <v>0</v>
      </c>
      <c r="X2501" s="17">
        <v>0</v>
      </c>
      <c r="Z2501" s="17">
        <v>66728</v>
      </c>
      <c r="AB2501" s="17">
        <v>0</v>
      </c>
      <c r="AD2501" s="17">
        <v>0</v>
      </c>
      <c r="AF2501" s="17">
        <v>2423</v>
      </c>
      <c r="AH2501" s="17">
        <v>0</v>
      </c>
      <c r="AJ2501" s="17">
        <v>0</v>
      </c>
      <c r="AL2501" s="17">
        <v>0</v>
      </c>
      <c r="AN2501" s="17">
        <v>0</v>
      </c>
      <c r="AP2501" s="172">
        <v>0</v>
      </c>
      <c r="AR2501" s="17">
        <v>7164</v>
      </c>
      <c r="AT2501" s="17">
        <v>0</v>
      </c>
      <c r="AV2501" s="185">
        <v>0</v>
      </c>
      <c r="AW2501" s="1" t="s">
        <v>5655</v>
      </c>
      <c r="AX2501" s="1" t="str">
        <f t="shared" si="39"/>
        <v>No</v>
      </c>
    </row>
    <row r="2502" spans="1:50" x14ac:dyDescent="0.2">
      <c r="A2502" s="1" t="s">
        <v>4722</v>
      </c>
      <c r="B2502" s="1" t="s">
        <v>4723</v>
      </c>
      <c r="C2502" s="1" t="s">
        <v>18</v>
      </c>
      <c r="D2502" s="174" t="s">
        <v>4724</v>
      </c>
      <c r="E2502" s="177" t="s">
        <v>4725</v>
      </c>
      <c r="F2502" s="1" t="s">
        <v>194</v>
      </c>
      <c r="G2502" s="1" t="s">
        <v>229</v>
      </c>
      <c r="H2502" s="17">
        <v>0</v>
      </c>
      <c r="I2502" s="12">
        <v>10</v>
      </c>
      <c r="J2502" s="1" t="s">
        <v>10</v>
      </c>
      <c r="K2502" s="1" t="s">
        <v>8</v>
      </c>
      <c r="L2502" s="4">
        <v>5</v>
      </c>
      <c r="N2502" s="186">
        <v>0</v>
      </c>
      <c r="P2502" s="14">
        <v>11.486499999999999</v>
      </c>
      <c r="R2502" s="14">
        <v>0</v>
      </c>
      <c r="T2502" s="14">
        <v>1.9495</v>
      </c>
      <c r="V2502" s="17">
        <v>0</v>
      </c>
      <c r="X2502" s="17">
        <v>0</v>
      </c>
      <c r="Z2502" s="17">
        <v>117748</v>
      </c>
      <c r="AB2502" s="17">
        <v>0</v>
      </c>
      <c r="AD2502" s="17">
        <v>0</v>
      </c>
      <c r="AF2502" s="17">
        <v>10251</v>
      </c>
      <c r="AH2502" s="17">
        <v>0</v>
      </c>
      <c r="AJ2502" s="17">
        <v>0</v>
      </c>
      <c r="AL2502" s="17">
        <v>0</v>
      </c>
      <c r="AN2502" s="17">
        <v>0</v>
      </c>
      <c r="AP2502" s="172">
        <v>0</v>
      </c>
      <c r="AR2502" s="17">
        <v>19984</v>
      </c>
      <c r="AT2502" s="17">
        <v>0</v>
      </c>
      <c r="AV2502" s="185">
        <v>0</v>
      </c>
      <c r="AW2502" s="1" t="s">
        <v>5655</v>
      </c>
      <c r="AX2502" s="1" t="str">
        <f t="shared" si="39"/>
        <v>No</v>
      </c>
    </row>
    <row r="2503" spans="1:50" x14ac:dyDescent="0.2">
      <c r="A2503" s="1" t="s">
        <v>3061</v>
      </c>
      <c r="B2503" s="1" t="s">
        <v>3062</v>
      </c>
      <c r="C2503" s="1" t="s">
        <v>46</v>
      </c>
      <c r="D2503" s="174" t="s">
        <v>3063</v>
      </c>
      <c r="E2503" s="177" t="s">
        <v>3064</v>
      </c>
      <c r="F2503" s="1" t="s">
        <v>242</v>
      </c>
      <c r="G2503" s="1" t="s">
        <v>229</v>
      </c>
      <c r="H2503" s="17">
        <v>0</v>
      </c>
      <c r="I2503" s="12">
        <v>10</v>
      </c>
      <c r="J2503" s="1" t="s">
        <v>10</v>
      </c>
      <c r="K2503" s="1" t="s">
        <v>8</v>
      </c>
      <c r="L2503" s="4">
        <v>10</v>
      </c>
      <c r="N2503" s="186">
        <v>0</v>
      </c>
      <c r="P2503" s="14">
        <v>13.566700000000001</v>
      </c>
      <c r="R2503" s="14">
        <v>0</v>
      </c>
      <c r="T2503" s="14">
        <v>1.2153</v>
      </c>
      <c r="V2503" s="17">
        <v>0</v>
      </c>
      <c r="X2503" s="17">
        <v>0</v>
      </c>
      <c r="Z2503" s="17">
        <v>210881</v>
      </c>
      <c r="AB2503" s="17">
        <v>0</v>
      </c>
      <c r="AD2503" s="17">
        <v>0</v>
      </c>
      <c r="AF2503" s="17">
        <v>15544</v>
      </c>
      <c r="AH2503" s="17">
        <v>0</v>
      </c>
      <c r="AJ2503" s="17">
        <v>0</v>
      </c>
      <c r="AL2503" s="17">
        <v>0</v>
      </c>
      <c r="AN2503" s="17">
        <v>0</v>
      </c>
      <c r="AP2503" s="172">
        <v>0</v>
      </c>
      <c r="AR2503" s="17">
        <v>18890</v>
      </c>
      <c r="AT2503" s="17">
        <v>0</v>
      </c>
      <c r="AV2503" s="185">
        <v>0</v>
      </c>
      <c r="AW2503" s="1" t="s">
        <v>5655</v>
      </c>
      <c r="AX2503" s="1" t="str">
        <f t="shared" si="39"/>
        <v>No</v>
      </c>
    </row>
    <row r="2504" spans="1:50" x14ac:dyDescent="0.2">
      <c r="A2504" s="1" t="s">
        <v>4433</v>
      </c>
      <c r="B2504" s="1" t="s">
        <v>958</v>
      </c>
      <c r="C2504" s="1" t="s">
        <v>61</v>
      </c>
      <c r="D2504" s="174" t="s">
        <v>4434</v>
      </c>
      <c r="E2504" s="177" t="s">
        <v>4435</v>
      </c>
      <c r="F2504" s="1" t="s">
        <v>242</v>
      </c>
      <c r="G2504" s="1" t="s">
        <v>229</v>
      </c>
      <c r="H2504" s="17">
        <v>0</v>
      </c>
      <c r="I2504" s="12">
        <v>10</v>
      </c>
      <c r="J2504" s="1" t="s">
        <v>10</v>
      </c>
      <c r="K2504" s="1" t="s">
        <v>8</v>
      </c>
      <c r="L2504" s="4">
        <v>10</v>
      </c>
      <c r="N2504" s="186">
        <v>0</v>
      </c>
      <c r="P2504" s="14">
        <v>16.342700000000001</v>
      </c>
      <c r="R2504" s="14">
        <v>0</v>
      </c>
      <c r="T2504" s="14">
        <v>1.6881999999999999</v>
      </c>
      <c r="V2504" s="17">
        <v>0</v>
      </c>
      <c r="X2504" s="17">
        <v>0</v>
      </c>
      <c r="Z2504" s="17">
        <v>154128</v>
      </c>
      <c r="AB2504" s="17">
        <v>0</v>
      </c>
      <c r="AD2504" s="17">
        <v>0</v>
      </c>
      <c r="AF2504" s="17">
        <v>9431</v>
      </c>
      <c r="AH2504" s="17">
        <v>0</v>
      </c>
      <c r="AJ2504" s="17">
        <v>0</v>
      </c>
      <c r="AL2504" s="17">
        <v>0</v>
      </c>
      <c r="AN2504" s="17">
        <v>0</v>
      </c>
      <c r="AP2504" s="172">
        <v>0</v>
      </c>
      <c r="AR2504" s="17">
        <v>15921</v>
      </c>
      <c r="AT2504" s="17">
        <v>0</v>
      </c>
      <c r="AV2504" s="185">
        <v>0</v>
      </c>
      <c r="AW2504" s="1" t="s">
        <v>5655</v>
      </c>
      <c r="AX2504" s="1" t="str">
        <f t="shared" si="39"/>
        <v>No</v>
      </c>
    </row>
    <row r="2505" spans="1:50" x14ac:dyDescent="0.2">
      <c r="A2505" s="1" t="s">
        <v>5717</v>
      </c>
      <c r="B2505" s="1" t="s">
        <v>5718</v>
      </c>
      <c r="C2505" s="1" t="s">
        <v>45</v>
      </c>
      <c r="E2505" s="177" t="s">
        <v>5719</v>
      </c>
      <c r="F2505" s="1" t="s">
        <v>194</v>
      </c>
      <c r="G2505" s="1" t="s">
        <v>229</v>
      </c>
      <c r="H2505" s="17">
        <v>0</v>
      </c>
      <c r="I2505" s="12">
        <v>10</v>
      </c>
      <c r="J2505" s="1" t="s">
        <v>10</v>
      </c>
      <c r="K2505" s="1" t="s">
        <v>8</v>
      </c>
      <c r="L2505" s="4">
        <v>10</v>
      </c>
      <c r="N2505" s="186">
        <v>0</v>
      </c>
      <c r="P2505" s="14">
        <v>20.6175</v>
      </c>
      <c r="R2505" s="14">
        <v>0</v>
      </c>
      <c r="T2505" s="14">
        <v>3.7887</v>
      </c>
      <c r="V2505" s="17">
        <v>0</v>
      </c>
      <c r="X2505" s="17">
        <v>0</v>
      </c>
      <c r="Z2505" s="17">
        <v>162177</v>
      </c>
      <c r="AB2505" s="17">
        <v>0</v>
      </c>
      <c r="AD2505" s="17">
        <v>0</v>
      </c>
      <c r="AF2505" s="17">
        <v>7866</v>
      </c>
      <c r="AH2505" s="17">
        <v>0</v>
      </c>
      <c r="AJ2505" s="17">
        <v>0</v>
      </c>
      <c r="AL2505" s="17">
        <v>0</v>
      </c>
      <c r="AN2505" s="17">
        <v>0</v>
      </c>
      <c r="AP2505" s="172">
        <v>0</v>
      </c>
      <c r="AR2505" s="17">
        <v>29802</v>
      </c>
      <c r="AT2505" s="17">
        <v>0</v>
      </c>
      <c r="AV2505" s="185">
        <v>0</v>
      </c>
      <c r="AW2505" s="1" t="s">
        <v>5655</v>
      </c>
      <c r="AX2505" s="1" t="str">
        <f t="shared" si="39"/>
        <v>No</v>
      </c>
    </row>
    <row r="2506" spans="1:50" x14ac:dyDescent="0.2">
      <c r="A2506" s="1" t="s">
        <v>6319</v>
      </c>
      <c r="B2506" s="1" t="s">
        <v>527</v>
      </c>
      <c r="C2506" s="1" t="s">
        <v>60</v>
      </c>
      <c r="D2506" s="174">
        <v>4060</v>
      </c>
      <c r="E2506" s="177">
        <v>40060</v>
      </c>
      <c r="F2506" s="1" t="s">
        <v>194</v>
      </c>
      <c r="G2506" s="1" t="s">
        <v>5273</v>
      </c>
      <c r="H2506" s="17">
        <v>80358</v>
      </c>
      <c r="I2506" s="12">
        <v>10</v>
      </c>
      <c r="J2506" s="1" t="s">
        <v>10</v>
      </c>
      <c r="K2506" s="1" t="s">
        <v>8</v>
      </c>
      <c r="L2506" s="4">
        <v>3</v>
      </c>
      <c r="N2506" s="186">
        <v>0</v>
      </c>
      <c r="P2506" s="14">
        <v>11.3332</v>
      </c>
      <c r="R2506" s="14">
        <v>0</v>
      </c>
      <c r="T2506" s="14">
        <v>1.5268999999999999</v>
      </c>
      <c r="V2506" s="17">
        <v>0</v>
      </c>
      <c r="X2506" s="17">
        <v>0</v>
      </c>
      <c r="Z2506" s="17">
        <v>47860</v>
      </c>
      <c r="AB2506" s="17">
        <v>0</v>
      </c>
      <c r="AD2506" s="17">
        <v>0</v>
      </c>
      <c r="AF2506" s="17">
        <v>4223</v>
      </c>
      <c r="AH2506" s="17">
        <v>0</v>
      </c>
      <c r="AJ2506" s="17">
        <v>0</v>
      </c>
      <c r="AL2506" s="17">
        <v>0</v>
      </c>
      <c r="AN2506" s="17">
        <v>0</v>
      </c>
      <c r="AP2506" s="172">
        <v>0</v>
      </c>
      <c r="AR2506" s="17">
        <v>6448</v>
      </c>
      <c r="AT2506" s="17">
        <v>0</v>
      </c>
      <c r="AV2506" s="185">
        <v>0</v>
      </c>
      <c r="AW2506" s="1" t="s">
        <v>5655</v>
      </c>
      <c r="AX2506" s="1" t="str">
        <f t="shared" si="39"/>
        <v>No</v>
      </c>
    </row>
    <row r="2507" spans="1:50" x14ac:dyDescent="0.2">
      <c r="A2507" s="1" t="s">
        <v>3496</v>
      </c>
      <c r="B2507" s="1" t="s">
        <v>3497</v>
      </c>
      <c r="C2507" s="1" t="s">
        <v>51</v>
      </c>
      <c r="D2507" s="174" t="s">
        <v>3498</v>
      </c>
      <c r="E2507" s="177" t="s">
        <v>3499</v>
      </c>
      <c r="F2507" s="1" t="s">
        <v>1252</v>
      </c>
      <c r="G2507" s="1" t="s">
        <v>229</v>
      </c>
      <c r="H2507" s="17">
        <v>0</v>
      </c>
      <c r="I2507" s="12">
        <v>10</v>
      </c>
      <c r="J2507" s="1" t="s">
        <v>10</v>
      </c>
      <c r="K2507" s="1" t="s">
        <v>8</v>
      </c>
      <c r="L2507" s="4">
        <v>10</v>
      </c>
      <c r="N2507" s="186">
        <v>0</v>
      </c>
      <c r="P2507" s="14">
        <v>16.5379</v>
      </c>
      <c r="R2507" s="14">
        <v>0</v>
      </c>
      <c r="T2507" s="14">
        <v>2.1821999999999999</v>
      </c>
      <c r="V2507" s="17">
        <v>0</v>
      </c>
      <c r="X2507" s="17">
        <v>0</v>
      </c>
      <c r="Z2507" s="17">
        <v>114012</v>
      </c>
      <c r="AB2507" s="17">
        <v>0</v>
      </c>
      <c r="AD2507" s="17">
        <v>0</v>
      </c>
      <c r="AF2507" s="17">
        <v>6894</v>
      </c>
      <c r="AH2507" s="17">
        <v>0</v>
      </c>
      <c r="AJ2507" s="17">
        <v>0</v>
      </c>
      <c r="AL2507" s="17">
        <v>0</v>
      </c>
      <c r="AN2507" s="17">
        <v>0</v>
      </c>
      <c r="AP2507" s="172">
        <v>0</v>
      </c>
      <c r="AR2507" s="17">
        <v>15044</v>
      </c>
      <c r="AT2507" s="17">
        <v>0</v>
      </c>
      <c r="AV2507" s="185">
        <v>0</v>
      </c>
      <c r="AW2507" s="1" t="s">
        <v>5655</v>
      </c>
      <c r="AX2507" s="1" t="str">
        <f t="shared" si="39"/>
        <v>No</v>
      </c>
    </row>
    <row r="2508" spans="1:50" x14ac:dyDescent="0.2">
      <c r="A2508" s="1" t="s">
        <v>5108</v>
      </c>
      <c r="B2508" s="1" t="s">
        <v>5109</v>
      </c>
      <c r="C2508" s="1" t="s">
        <v>80</v>
      </c>
      <c r="D2508" s="174" t="s">
        <v>5110</v>
      </c>
      <c r="E2508" s="177" t="s">
        <v>5111</v>
      </c>
      <c r="F2508" s="1" t="s">
        <v>194</v>
      </c>
      <c r="G2508" s="1" t="s">
        <v>229</v>
      </c>
      <c r="H2508" s="17">
        <v>0</v>
      </c>
      <c r="I2508" s="12">
        <v>10</v>
      </c>
      <c r="J2508" s="1" t="s">
        <v>22</v>
      </c>
      <c r="K2508" s="1" t="s">
        <v>12</v>
      </c>
      <c r="L2508" s="4">
        <v>3</v>
      </c>
      <c r="N2508" s="186">
        <v>0</v>
      </c>
      <c r="P2508" s="14">
        <v>27.414200000000001</v>
      </c>
      <c r="R2508" s="14">
        <v>0</v>
      </c>
      <c r="T2508" s="14">
        <v>9.1926000000000005</v>
      </c>
      <c r="V2508" s="17">
        <v>0</v>
      </c>
      <c r="X2508" s="17">
        <v>0</v>
      </c>
      <c r="Z2508" s="17">
        <v>180166</v>
      </c>
      <c r="AB2508" s="17">
        <v>0</v>
      </c>
      <c r="AD2508" s="17">
        <v>0</v>
      </c>
      <c r="AF2508" s="17">
        <v>6572</v>
      </c>
      <c r="AH2508" s="17">
        <v>0</v>
      </c>
      <c r="AJ2508" s="17">
        <v>0</v>
      </c>
      <c r="AL2508" s="17">
        <v>0</v>
      </c>
      <c r="AN2508" s="17">
        <v>0</v>
      </c>
      <c r="AP2508" s="172">
        <v>0</v>
      </c>
      <c r="AR2508" s="17">
        <v>60414</v>
      </c>
      <c r="AT2508" s="17">
        <v>0</v>
      </c>
      <c r="AV2508" s="185">
        <v>0</v>
      </c>
      <c r="AW2508" s="1" t="s">
        <v>5655</v>
      </c>
      <c r="AX2508" s="1" t="str">
        <f t="shared" si="39"/>
        <v>No</v>
      </c>
    </row>
    <row r="2509" spans="1:50" x14ac:dyDescent="0.2">
      <c r="A2509" s="1" t="s">
        <v>6323</v>
      </c>
      <c r="B2509" s="1" t="s">
        <v>2693</v>
      </c>
      <c r="C2509" s="1" t="s">
        <v>20</v>
      </c>
      <c r="D2509" s="174" t="s">
        <v>4783</v>
      </c>
      <c r="E2509" s="177" t="s">
        <v>4784</v>
      </c>
      <c r="F2509" s="1" t="s">
        <v>194</v>
      </c>
      <c r="G2509" s="1" t="s">
        <v>229</v>
      </c>
      <c r="H2509" s="17">
        <v>0</v>
      </c>
      <c r="I2509" s="12">
        <v>10</v>
      </c>
      <c r="J2509" s="1" t="s">
        <v>10</v>
      </c>
      <c r="K2509" s="1" t="s">
        <v>8</v>
      </c>
      <c r="L2509" s="4">
        <v>10</v>
      </c>
      <c r="N2509" s="186">
        <v>0</v>
      </c>
      <c r="P2509" s="14">
        <v>9.9891000000000005</v>
      </c>
      <c r="R2509" s="14">
        <v>0</v>
      </c>
      <c r="T2509" s="14">
        <v>5.8949999999999996</v>
      </c>
      <c r="V2509" s="17">
        <v>0</v>
      </c>
      <c r="X2509" s="17">
        <v>0</v>
      </c>
      <c r="Z2509" s="17">
        <v>108182</v>
      </c>
      <c r="AB2509" s="17">
        <v>0</v>
      </c>
      <c r="AD2509" s="17">
        <v>0</v>
      </c>
      <c r="AF2509" s="17">
        <v>10830</v>
      </c>
      <c r="AH2509" s="17">
        <v>0</v>
      </c>
      <c r="AJ2509" s="17">
        <v>0</v>
      </c>
      <c r="AL2509" s="17">
        <v>0</v>
      </c>
      <c r="AN2509" s="17">
        <v>0</v>
      </c>
      <c r="AP2509" s="172">
        <v>0</v>
      </c>
      <c r="AR2509" s="17">
        <v>63843</v>
      </c>
      <c r="AT2509" s="17">
        <v>0</v>
      </c>
      <c r="AV2509" s="185">
        <v>0</v>
      </c>
      <c r="AW2509" s="1" t="s">
        <v>5655</v>
      </c>
      <c r="AX2509" s="1" t="str">
        <f t="shared" si="39"/>
        <v>No</v>
      </c>
    </row>
    <row r="2510" spans="1:50" x14ac:dyDescent="0.2">
      <c r="A2510" s="1" t="s">
        <v>372</v>
      </c>
      <c r="B2510" s="1" t="s">
        <v>373</v>
      </c>
      <c r="C2510" s="1" t="s">
        <v>51</v>
      </c>
      <c r="D2510" s="174">
        <v>6025</v>
      </c>
      <c r="E2510" s="177">
        <v>60025</v>
      </c>
      <c r="F2510" s="1" t="s">
        <v>194</v>
      </c>
      <c r="G2510" s="1" t="s">
        <v>5273</v>
      </c>
      <c r="H2510" s="17">
        <v>82804</v>
      </c>
      <c r="I2510" s="12">
        <v>10</v>
      </c>
      <c r="J2510" s="1" t="s">
        <v>11</v>
      </c>
      <c r="K2510" s="1" t="s">
        <v>8</v>
      </c>
      <c r="L2510" s="4">
        <v>8</v>
      </c>
      <c r="N2510" s="186">
        <v>0</v>
      </c>
      <c r="P2510" s="14">
        <v>13.910600000000001</v>
      </c>
      <c r="R2510" s="14">
        <v>0</v>
      </c>
      <c r="T2510" s="14">
        <v>16.5794</v>
      </c>
      <c r="V2510" s="17">
        <v>0</v>
      </c>
      <c r="X2510" s="17">
        <v>0</v>
      </c>
      <c r="Z2510" s="17">
        <v>470525</v>
      </c>
      <c r="AB2510" s="17">
        <v>0</v>
      </c>
      <c r="AD2510" s="17">
        <v>0</v>
      </c>
      <c r="AF2510" s="17">
        <v>33825</v>
      </c>
      <c r="AH2510" s="17">
        <v>0</v>
      </c>
      <c r="AJ2510" s="17">
        <v>0</v>
      </c>
      <c r="AL2510" s="17">
        <v>0</v>
      </c>
      <c r="AN2510" s="17">
        <v>0</v>
      </c>
      <c r="AP2510" s="172">
        <v>0</v>
      </c>
      <c r="AR2510" s="17">
        <v>560798</v>
      </c>
      <c r="AT2510" s="17">
        <v>0</v>
      </c>
      <c r="AV2510" s="185">
        <v>0</v>
      </c>
      <c r="AW2510" s="1" t="s">
        <v>5655</v>
      </c>
      <c r="AX2510" s="1" t="str">
        <f t="shared" si="39"/>
        <v>No</v>
      </c>
    </row>
    <row r="2511" spans="1:50" x14ac:dyDescent="0.2">
      <c r="A2511" s="1" t="s">
        <v>6317</v>
      </c>
      <c r="B2511" s="1" t="s">
        <v>247</v>
      </c>
      <c r="C2511" s="1" t="s">
        <v>79</v>
      </c>
      <c r="D2511" s="174" t="s">
        <v>1162</v>
      </c>
      <c r="E2511" s="177">
        <v>60005</v>
      </c>
      <c r="F2511" s="1" t="s">
        <v>138</v>
      </c>
      <c r="G2511" s="1" t="s">
        <v>5273</v>
      </c>
      <c r="H2511" s="17">
        <v>0</v>
      </c>
      <c r="I2511" s="12">
        <v>10</v>
      </c>
      <c r="J2511" s="1" t="s">
        <v>10</v>
      </c>
      <c r="K2511" s="1" t="s">
        <v>8</v>
      </c>
      <c r="L2511" s="4">
        <v>10</v>
      </c>
      <c r="N2511" s="186">
        <v>0</v>
      </c>
      <c r="P2511" s="14">
        <v>17.928899999999999</v>
      </c>
      <c r="R2511" s="14">
        <v>0</v>
      </c>
      <c r="T2511" s="14">
        <v>2.4339</v>
      </c>
      <c r="V2511" s="17">
        <v>0</v>
      </c>
      <c r="X2511" s="17">
        <v>0</v>
      </c>
      <c r="Z2511" s="17">
        <v>206666</v>
      </c>
      <c r="AB2511" s="17">
        <v>0</v>
      </c>
      <c r="AD2511" s="17">
        <v>0</v>
      </c>
      <c r="AF2511" s="17">
        <v>11527</v>
      </c>
      <c r="AH2511" s="17">
        <v>0</v>
      </c>
      <c r="AJ2511" s="17">
        <v>0</v>
      </c>
      <c r="AL2511" s="17">
        <v>0</v>
      </c>
      <c r="AN2511" s="17">
        <v>0</v>
      </c>
      <c r="AP2511" s="172">
        <v>0</v>
      </c>
      <c r="AR2511" s="17">
        <v>28056</v>
      </c>
      <c r="AT2511" s="17">
        <v>0</v>
      </c>
      <c r="AV2511" s="185">
        <v>0</v>
      </c>
      <c r="AW2511" s="1" t="s">
        <v>5655</v>
      </c>
      <c r="AX2511" s="1" t="str">
        <f t="shared" si="39"/>
        <v>No</v>
      </c>
    </row>
    <row r="2512" spans="1:50" x14ac:dyDescent="0.2">
      <c r="A2512" s="1" t="s">
        <v>4395</v>
      </c>
      <c r="B2512" s="1" t="s">
        <v>4396</v>
      </c>
      <c r="C2512" s="1" t="s">
        <v>31</v>
      </c>
      <c r="D2512" s="174" t="s">
        <v>4397</v>
      </c>
      <c r="E2512" s="177" t="s">
        <v>4398</v>
      </c>
      <c r="F2512" s="1" t="s">
        <v>196</v>
      </c>
      <c r="G2512" s="1" t="s">
        <v>229</v>
      </c>
      <c r="H2512" s="17">
        <v>0</v>
      </c>
      <c r="I2512" s="12">
        <v>10</v>
      </c>
      <c r="J2512" s="1" t="s">
        <v>10</v>
      </c>
      <c r="K2512" s="1" t="s">
        <v>12</v>
      </c>
      <c r="L2512" s="4">
        <v>3</v>
      </c>
      <c r="N2512" s="186">
        <v>0</v>
      </c>
      <c r="P2512" s="14">
        <v>8.3356999999999992</v>
      </c>
      <c r="R2512" s="14">
        <v>0</v>
      </c>
      <c r="T2512" s="14">
        <v>3.335</v>
      </c>
      <c r="V2512" s="17">
        <v>0</v>
      </c>
      <c r="X2512" s="17">
        <v>0</v>
      </c>
      <c r="Z2512" s="17">
        <v>34885</v>
      </c>
      <c r="AB2512" s="17">
        <v>0</v>
      </c>
      <c r="AD2512" s="17">
        <v>0</v>
      </c>
      <c r="AF2512" s="17">
        <v>4185</v>
      </c>
      <c r="AH2512" s="17">
        <v>0</v>
      </c>
      <c r="AJ2512" s="17">
        <v>0</v>
      </c>
      <c r="AL2512" s="17">
        <v>0</v>
      </c>
      <c r="AN2512" s="17">
        <v>0</v>
      </c>
      <c r="AP2512" s="172">
        <v>0</v>
      </c>
      <c r="AR2512" s="17">
        <v>13957</v>
      </c>
      <c r="AT2512" s="17">
        <v>0</v>
      </c>
      <c r="AV2512" s="185">
        <v>0</v>
      </c>
      <c r="AW2512" s="1" t="s">
        <v>5655</v>
      </c>
      <c r="AX2512" s="1" t="str">
        <f t="shared" si="39"/>
        <v>No</v>
      </c>
    </row>
    <row r="2513" spans="1:50" x14ac:dyDescent="0.2">
      <c r="A2513" s="1" t="s">
        <v>6326</v>
      </c>
      <c r="B2513" s="1" t="s">
        <v>5028</v>
      </c>
      <c r="C2513" s="1" t="s">
        <v>80</v>
      </c>
      <c r="D2513" s="174" t="s">
        <v>5029</v>
      </c>
      <c r="E2513" s="177" t="s">
        <v>5030</v>
      </c>
      <c r="F2513" s="1" t="s">
        <v>196</v>
      </c>
      <c r="G2513" s="1" t="s">
        <v>229</v>
      </c>
      <c r="H2513" s="17">
        <v>0</v>
      </c>
      <c r="I2513" s="12">
        <v>10</v>
      </c>
      <c r="J2513" s="1" t="s">
        <v>11</v>
      </c>
      <c r="K2513" s="1" t="s">
        <v>8</v>
      </c>
      <c r="L2513" s="4">
        <v>2</v>
      </c>
      <c r="N2513" s="186">
        <v>0</v>
      </c>
      <c r="P2513" s="14">
        <v>21.337900000000001</v>
      </c>
      <c r="R2513" s="14">
        <v>0</v>
      </c>
      <c r="T2513" s="14">
        <v>3.4834999999999998</v>
      </c>
      <c r="V2513" s="17">
        <v>0</v>
      </c>
      <c r="X2513" s="17">
        <v>0</v>
      </c>
      <c r="Z2513" s="17">
        <v>53046</v>
      </c>
      <c r="AB2513" s="17">
        <v>0</v>
      </c>
      <c r="AD2513" s="17">
        <v>0</v>
      </c>
      <c r="AF2513" s="17">
        <v>2486</v>
      </c>
      <c r="AH2513" s="17">
        <v>0</v>
      </c>
      <c r="AJ2513" s="17">
        <v>0</v>
      </c>
      <c r="AL2513" s="17">
        <v>0</v>
      </c>
      <c r="AN2513" s="17">
        <v>0</v>
      </c>
      <c r="AP2513" s="172">
        <v>0</v>
      </c>
      <c r="AR2513" s="17">
        <v>8660</v>
      </c>
      <c r="AT2513" s="17">
        <v>0</v>
      </c>
      <c r="AV2513" s="185">
        <v>0</v>
      </c>
      <c r="AW2513" s="1" t="s">
        <v>5655</v>
      </c>
      <c r="AX2513" s="1" t="str">
        <f t="shared" si="39"/>
        <v>No</v>
      </c>
    </row>
    <row r="2514" spans="1:50" x14ac:dyDescent="0.2">
      <c r="A2514" s="1" t="s">
        <v>2156</v>
      </c>
      <c r="B2514" s="1" t="s">
        <v>842</v>
      </c>
      <c r="C2514" s="1" t="s">
        <v>62</v>
      </c>
      <c r="D2514" s="174" t="s">
        <v>2157</v>
      </c>
      <c r="E2514" s="177" t="s">
        <v>2158</v>
      </c>
      <c r="F2514" s="1" t="s">
        <v>194</v>
      </c>
      <c r="G2514" s="1" t="s">
        <v>229</v>
      </c>
      <c r="H2514" s="17">
        <v>0</v>
      </c>
      <c r="I2514" s="12">
        <v>10</v>
      </c>
      <c r="J2514" s="1" t="s">
        <v>10</v>
      </c>
      <c r="K2514" s="1" t="s">
        <v>8</v>
      </c>
      <c r="L2514" s="4">
        <v>10</v>
      </c>
      <c r="N2514" s="186">
        <v>0</v>
      </c>
      <c r="P2514" s="14">
        <v>22.588000000000001</v>
      </c>
      <c r="R2514" s="14">
        <v>0</v>
      </c>
      <c r="T2514" s="14">
        <v>2.2061000000000002</v>
      </c>
      <c r="V2514" s="17">
        <v>0</v>
      </c>
      <c r="X2514" s="17">
        <v>0</v>
      </c>
      <c r="Z2514" s="17">
        <v>321360</v>
      </c>
      <c r="AB2514" s="17">
        <v>0</v>
      </c>
      <c r="AD2514" s="17">
        <v>0</v>
      </c>
      <c r="AF2514" s="17">
        <v>14227</v>
      </c>
      <c r="AH2514" s="17">
        <v>0</v>
      </c>
      <c r="AJ2514" s="17">
        <v>0</v>
      </c>
      <c r="AL2514" s="17">
        <v>0</v>
      </c>
      <c r="AN2514" s="17">
        <v>0</v>
      </c>
      <c r="AP2514" s="172">
        <v>0</v>
      </c>
      <c r="AR2514" s="17">
        <v>31386</v>
      </c>
      <c r="AT2514" s="17">
        <v>0</v>
      </c>
      <c r="AV2514" s="185">
        <v>0</v>
      </c>
      <c r="AW2514" s="1" t="s">
        <v>5655</v>
      </c>
      <c r="AX2514" s="1" t="str">
        <f t="shared" si="39"/>
        <v>No</v>
      </c>
    </row>
    <row r="2515" spans="1:50" x14ac:dyDescent="0.2">
      <c r="A2515" s="1" t="s">
        <v>6324</v>
      </c>
      <c r="B2515" s="1" t="s">
        <v>1071</v>
      </c>
      <c r="C2515" s="1" t="s">
        <v>88</v>
      </c>
      <c r="D2515" s="174">
        <v>4162</v>
      </c>
      <c r="E2515" s="177">
        <v>40162</v>
      </c>
      <c r="F2515" s="1" t="s">
        <v>194</v>
      </c>
      <c r="G2515" s="1" t="s">
        <v>5273</v>
      </c>
      <c r="H2515" s="17">
        <v>969587</v>
      </c>
      <c r="I2515" s="12">
        <v>10</v>
      </c>
      <c r="J2515" s="1" t="s">
        <v>11</v>
      </c>
      <c r="K2515" s="1" t="s">
        <v>12</v>
      </c>
      <c r="L2515" s="4">
        <v>6</v>
      </c>
      <c r="N2515" s="186">
        <v>0</v>
      </c>
      <c r="P2515" s="14">
        <v>12.773</v>
      </c>
      <c r="R2515" s="14">
        <v>0</v>
      </c>
      <c r="T2515" s="14">
        <v>3.0264000000000002</v>
      </c>
      <c r="V2515" s="17">
        <v>0</v>
      </c>
      <c r="X2515" s="17">
        <v>0</v>
      </c>
      <c r="Z2515" s="17">
        <v>208238</v>
      </c>
      <c r="AB2515" s="17">
        <v>0</v>
      </c>
      <c r="AD2515" s="17">
        <v>0</v>
      </c>
      <c r="AF2515" s="17">
        <v>16303</v>
      </c>
      <c r="AH2515" s="17">
        <v>0</v>
      </c>
      <c r="AJ2515" s="17">
        <v>0</v>
      </c>
      <c r="AL2515" s="17">
        <v>0</v>
      </c>
      <c r="AN2515" s="17">
        <v>0</v>
      </c>
      <c r="AP2515" s="172">
        <v>0</v>
      </c>
      <c r="AR2515" s="17">
        <v>49340</v>
      </c>
      <c r="AT2515" s="17">
        <v>0</v>
      </c>
      <c r="AV2515" s="185">
        <v>0</v>
      </c>
      <c r="AW2515" s="1" t="s">
        <v>5655</v>
      </c>
      <c r="AX2515" s="1" t="str">
        <f t="shared" si="39"/>
        <v>No</v>
      </c>
    </row>
    <row r="2516" spans="1:50" x14ac:dyDescent="0.2">
      <c r="A2516" s="1" t="s">
        <v>1524</v>
      </c>
      <c r="B2516" s="1" t="s">
        <v>1525</v>
      </c>
      <c r="C2516" s="1" t="s">
        <v>73</v>
      </c>
      <c r="D2516" s="174" t="s">
        <v>1526</v>
      </c>
      <c r="E2516" s="177" t="s">
        <v>1527</v>
      </c>
      <c r="F2516" s="1" t="s">
        <v>194</v>
      </c>
      <c r="G2516" s="1" t="s">
        <v>229</v>
      </c>
      <c r="H2516" s="17">
        <v>0</v>
      </c>
      <c r="I2516" s="12">
        <v>10</v>
      </c>
      <c r="J2516" s="1" t="s">
        <v>11</v>
      </c>
      <c r="K2516" s="1" t="s">
        <v>12</v>
      </c>
      <c r="L2516" s="4">
        <v>4</v>
      </c>
      <c r="N2516" s="186">
        <v>0</v>
      </c>
      <c r="P2516" s="14">
        <v>20.5718</v>
      </c>
      <c r="R2516" s="14">
        <v>0</v>
      </c>
      <c r="T2516" s="14">
        <v>5.7625000000000002</v>
      </c>
      <c r="V2516" s="17">
        <v>0</v>
      </c>
      <c r="X2516" s="17">
        <v>0</v>
      </c>
      <c r="Z2516" s="17">
        <v>177329</v>
      </c>
      <c r="AB2516" s="17">
        <v>0</v>
      </c>
      <c r="AD2516" s="17">
        <v>0</v>
      </c>
      <c r="AF2516" s="17">
        <v>8620</v>
      </c>
      <c r="AH2516" s="17">
        <v>0</v>
      </c>
      <c r="AJ2516" s="17">
        <v>0</v>
      </c>
      <c r="AL2516" s="17">
        <v>0</v>
      </c>
      <c r="AN2516" s="17">
        <v>0</v>
      </c>
      <c r="AP2516" s="172">
        <v>0</v>
      </c>
      <c r="AR2516" s="17">
        <v>49673</v>
      </c>
      <c r="AT2516" s="17">
        <v>0</v>
      </c>
      <c r="AV2516" s="185">
        <v>0</v>
      </c>
      <c r="AW2516" s="1" t="s">
        <v>5655</v>
      </c>
      <c r="AX2516" s="1" t="str">
        <f t="shared" si="39"/>
        <v>No</v>
      </c>
    </row>
    <row r="2517" spans="1:50" x14ac:dyDescent="0.2">
      <c r="A2517" s="1" t="s">
        <v>6333</v>
      </c>
      <c r="B2517" s="1" t="s">
        <v>1424</v>
      </c>
      <c r="C2517" s="1" t="s">
        <v>62</v>
      </c>
      <c r="D2517" s="174">
        <v>4231</v>
      </c>
      <c r="E2517" s="177">
        <v>40231</v>
      </c>
      <c r="F2517" s="1" t="s">
        <v>194</v>
      </c>
      <c r="G2517" s="1" t="s">
        <v>5273</v>
      </c>
      <c r="H2517" s="17">
        <v>347602</v>
      </c>
      <c r="I2517" s="12">
        <v>10</v>
      </c>
      <c r="J2517" s="1" t="s">
        <v>10</v>
      </c>
      <c r="K2517" s="1" t="s">
        <v>8</v>
      </c>
      <c r="L2517" s="4">
        <v>7</v>
      </c>
      <c r="N2517" s="186">
        <v>0</v>
      </c>
      <c r="P2517" s="14">
        <v>16.7197</v>
      </c>
      <c r="R2517" s="14">
        <v>0</v>
      </c>
      <c r="T2517" s="14">
        <v>2.2161</v>
      </c>
      <c r="V2517" s="17">
        <v>0</v>
      </c>
      <c r="X2517" s="17">
        <v>0</v>
      </c>
      <c r="Z2517" s="17">
        <v>269121</v>
      </c>
      <c r="AB2517" s="17">
        <v>0</v>
      </c>
      <c r="AD2517" s="17">
        <v>0</v>
      </c>
      <c r="AF2517" s="17">
        <v>16096</v>
      </c>
      <c r="AH2517" s="17">
        <v>0</v>
      </c>
      <c r="AJ2517" s="17">
        <v>0</v>
      </c>
      <c r="AL2517" s="17">
        <v>0</v>
      </c>
      <c r="AN2517" s="17">
        <v>0</v>
      </c>
      <c r="AP2517" s="172">
        <v>0</v>
      </c>
      <c r="AR2517" s="17">
        <v>35671</v>
      </c>
      <c r="AT2517" s="17">
        <v>0</v>
      </c>
      <c r="AV2517" s="185">
        <v>0</v>
      </c>
      <c r="AW2517" s="1" t="s">
        <v>5655</v>
      </c>
      <c r="AX2517" s="1" t="str">
        <f t="shared" si="39"/>
        <v>No</v>
      </c>
    </row>
    <row r="2518" spans="1:50" x14ac:dyDescent="0.2">
      <c r="A2518" s="1" t="s">
        <v>2084</v>
      </c>
      <c r="B2518" s="1" t="s">
        <v>2085</v>
      </c>
      <c r="C2518" s="1" t="s">
        <v>62</v>
      </c>
      <c r="D2518" s="174" t="s">
        <v>2086</v>
      </c>
      <c r="E2518" s="177" t="s">
        <v>2087</v>
      </c>
      <c r="F2518" s="1" t="s">
        <v>194</v>
      </c>
      <c r="G2518" s="1" t="s">
        <v>229</v>
      </c>
      <c r="H2518" s="17">
        <v>0</v>
      </c>
      <c r="I2518" s="12">
        <v>10</v>
      </c>
      <c r="J2518" s="1" t="s">
        <v>11</v>
      </c>
      <c r="K2518" s="1" t="s">
        <v>8</v>
      </c>
      <c r="L2518" s="4">
        <v>1</v>
      </c>
      <c r="N2518" s="186">
        <v>0</v>
      </c>
      <c r="P2518" s="14">
        <v>13.9267</v>
      </c>
      <c r="R2518" s="14">
        <v>0</v>
      </c>
      <c r="T2518" s="14">
        <v>1.875</v>
      </c>
      <c r="V2518" s="17">
        <v>0</v>
      </c>
      <c r="X2518" s="17">
        <v>0</v>
      </c>
      <c r="Z2518" s="17">
        <v>26962</v>
      </c>
      <c r="AB2518" s="17">
        <v>0</v>
      </c>
      <c r="AD2518" s="17">
        <v>0</v>
      </c>
      <c r="AF2518" s="17">
        <v>1936</v>
      </c>
      <c r="AH2518" s="17">
        <v>0</v>
      </c>
      <c r="AJ2518" s="17">
        <v>0</v>
      </c>
      <c r="AL2518" s="17">
        <v>0</v>
      </c>
      <c r="AN2518" s="17">
        <v>0</v>
      </c>
      <c r="AP2518" s="172">
        <v>0</v>
      </c>
      <c r="AR2518" s="17">
        <v>3630</v>
      </c>
      <c r="AT2518" s="17">
        <v>0</v>
      </c>
      <c r="AV2518" s="185">
        <v>0</v>
      </c>
      <c r="AW2518" s="1" t="s">
        <v>5655</v>
      </c>
      <c r="AX2518" s="1" t="str">
        <f t="shared" si="39"/>
        <v>No</v>
      </c>
    </row>
    <row r="2519" spans="1:50" x14ac:dyDescent="0.2">
      <c r="A2519" s="1" t="s">
        <v>5710</v>
      </c>
      <c r="B2519" s="1" t="s">
        <v>597</v>
      </c>
      <c r="C2519" s="1" t="s">
        <v>20</v>
      </c>
      <c r="D2519" s="174" t="s">
        <v>5711</v>
      </c>
      <c r="E2519" s="177" t="s">
        <v>5712</v>
      </c>
      <c r="F2519" s="1" t="s">
        <v>196</v>
      </c>
      <c r="G2519" s="1" t="s">
        <v>229</v>
      </c>
      <c r="H2519" s="17">
        <v>0</v>
      </c>
      <c r="I2519" s="12">
        <v>10</v>
      </c>
      <c r="J2519" s="1" t="s">
        <v>11</v>
      </c>
      <c r="K2519" s="1" t="s">
        <v>12</v>
      </c>
      <c r="L2519" s="4">
        <v>10</v>
      </c>
      <c r="N2519" s="186">
        <v>0</v>
      </c>
      <c r="P2519" s="14">
        <v>26.983000000000001</v>
      </c>
      <c r="R2519" s="14">
        <v>0</v>
      </c>
      <c r="T2519" s="14">
        <v>5.3605</v>
      </c>
      <c r="V2519" s="17">
        <v>0</v>
      </c>
      <c r="X2519" s="17">
        <v>0</v>
      </c>
      <c r="Z2519" s="17">
        <v>607712</v>
      </c>
      <c r="AB2519" s="17">
        <v>0</v>
      </c>
      <c r="AD2519" s="17">
        <v>0</v>
      </c>
      <c r="AF2519" s="17">
        <v>22522</v>
      </c>
      <c r="AH2519" s="17">
        <v>0</v>
      </c>
      <c r="AJ2519" s="17">
        <v>0</v>
      </c>
      <c r="AL2519" s="17">
        <v>0</v>
      </c>
      <c r="AN2519" s="17">
        <v>0</v>
      </c>
      <c r="AP2519" s="172">
        <v>0</v>
      </c>
      <c r="AR2519" s="17">
        <v>120730</v>
      </c>
      <c r="AT2519" s="17">
        <v>0</v>
      </c>
      <c r="AV2519" s="185">
        <v>0</v>
      </c>
      <c r="AW2519" s="1" t="s">
        <v>5655</v>
      </c>
      <c r="AX2519" s="1" t="str">
        <f t="shared" si="39"/>
        <v>No</v>
      </c>
    </row>
    <row r="2520" spans="1:50" x14ac:dyDescent="0.2">
      <c r="A2520" s="1" t="s">
        <v>6332</v>
      </c>
      <c r="B2520" s="1" t="s">
        <v>4879</v>
      </c>
      <c r="C2520" s="1" t="s">
        <v>18</v>
      </c>
      <c r="D2520" s="174" t="s">
        <v>4880</v>
      </c>
      <c r="E2520" s="177" t="s">
        <v>4881</v>
      </c>
      <c r="F2520" s="1" t="s">
        <v>194</v>
      </c>
      <c r="G2520" s="1" t="s">
        <v>229</v>
      </c>
      <c r="H2520" s="17">
        <v>0</v>
      </c>
      <c r="I2520" s="12">
        <v>10</v>
      </c>
      <c r="J2520" s="1" t="s">
        <v>10</v>
      </c>
      <c r="K2520" s="1" t="s">
        <v>8</v>
      </c>
      <c r="L2520" s="4">
        <v>1</v>
      </c>
      <c r="N2520" s="186">
        <v>0</v>
      </c>
      <c r="P2520" s="14">
        <v>5.3849</v>
      </c>
      <c r="R2520" s="14">
        <v>0</v>
      </c>
      <c r="T2520" s="14">
        <v>4.5381999999999998</v>
      </c>
      <c r="V2520" s="17">
        <v>0</v>
      </c>
      <c r="X2520" s="17">
        <v>0</v>
      </c>
      <c r="Z2520" s="17">
        <v>10856</v>
      </c>
      <c r="AB2520" s="17">
        <v>0</v>
      </c>
      <c r="AD2520" s="17">
        <v>0</v>
      </c>
      <c r="AF2520" s="17">
        <v>2016</v>
      </c>
      <c r="AH2520" s="17">
        <v>0</v>
      </c>
      <c r="AJ2520" s="17">
        <v>0</v>
      </c>
      <c r="AL2520" s="17">
        <v>0</v>
      </c>
      <c r="AN2520" s="17">
        <v>0</v>
      </c>
      <c r="AP2520" s="172">
        <v>0</v>
      </c>
      <c r="AR2520" s="17">
        <v>9149</v>
      </c>
      <c r="AT2520" s="17">
        <v>0</v>
      </c>
      <c r="AV2520" s="185">
        <v>0</v>
      </c>
      <c r="AW2520" s="1" t="s">
        <v>5655</v>
      </c>
      <c r="AX2520" s="1" t="str">
        <f t="shared" si="39"/>
        <v>No</v>
      </c>
    </row>
    <row r="2521" spans="1:50" x14ac:dyDescent="0.2">
      <c r="A2521" s="1" t="s">
        <v>1568</v>
      </c>
      <c r="B2521" s="1" t="s">
        <v>231</v>
      </c>
      <c r="C2521" s="1" t="s">
        <v>73</v>
      </c>
      <c r="D2521" s="174" t="s">
        <v>1569</v>
      </c>
      <c r="E2521" s="177" t="s">
        <v>1570</v>
      </c>
      <c r="F2521" s="1" t="s">
        <v>196</v>
      </c>
      <c r="G2521" s="1" t="s">
        <v>229</v>
      </c>
      <c r="H2521" s="17">
        <v>0</v>
      </c>
      <c r="I2521" s="12">
        <v>10</v>
      </c>
      <c r="J2521" s="1" t="s">
        <v>11</v>
      </c>
      <c r="K2521" s="1" t="s">
        <v>8</v>
      </c>
      <c r="L2521" s="4">
        <v>10</v>
      </c>
      <c r="N2521" s="186">
        <v>0</v>
      </c>
      <c r="P2521" s="14">
        <v>13.1661</v>
      </c>
      <c r="R2521" s="14">
        <v>0</v>
      </c>
      <c r="T2521" s="14">
        <v>4.3566000000000003</v>
      </c>
      <c r="V2521" s="17">
        <v>0</v>
      </c>
      <c r="X2521" s="17">
        <v>0</v>
      </c>
      <c r="Z2521" s="17">
        <v>197334</v>
      </c>
      <c r="AB2521" s="17">
        <v>0</v>
      </c>
      <c r="AD2521" s="17">
        <v>0</v>
      </c>
      <c r="AF2521" s="17">
        <v>14988</v>
      </c>
      <c r="AH2521" s="17">
        <v>0</v>
      </c>
      <c r="AJ2521" s="17">
        <v>0</v>
      </c>
      <c r="AL2521" s="17">
        <v>0</v>
      </c>
      <c r="AN2521" s="17">
        <v>0</v>
      </c>
      <c r="AP2521" s="172">
        <v>0</v>
      </c>
      <c r="AR2521" s="17">
        <v>65296</v>
      </c>
      <c r="AT2521" s="17">
        <v>0</v>
      </c>
      <c r="AV2521" s="185">
        <v>0</v>
      </c>
      <c r="AW2521" s="1" t="s">
        <v>5655</v>
      </c>
      <c r="AX2521" s="1" t="str">
        <f t="shared" si="39"/>
        <v>No</v>
      </c>
    </row>
    <row r="2522" spans="1:50" x14ac:dyDescent="0.2">
      <c r="A2522" s="1" t="s">
        <v>2776</v>
      </c>
      <c r="B2522" s="1" t="s">
        <v>355</v>
      </c>
      <c r="C2522" s="1" t="s">
        <v>77</v>
      </c>
      <c r="D2522" s="174" t="s">
        <v>2777</v>
      </c>
      <c r="E2522" s="177" t="s">
        <v>2778</v>
      </c>
      <c r="F2522" s="1" t="s">
        <v>194</v>
      </c>
      <c r="G2522" s="1" t="s">
        <v>229</v>
      </c>
      <c r="H2522" s="17">
        <v>0</v>
      </c>
      <c r="I2522" s="12">
        <v>10</v>
      </c>
      <c r="J2522" s="1" t="s">
        <v>10</v>
      </c>
      <c r="K2522" s="1" t="s">
        <v>8</v>
      </c>
      <c r="L2522" s="4">
        <v>10</v>
      </c>
      <c r="N2522" s="186">
        <v>0</v>
      </c>
      <c r="P2522" s="14">
        <v>13.1326</v>
      </c>
      <c r="R2522" s="14">
        <v>0</v>
      </c>
      <c r="T2522" s="14">
        <v>1.1794</v>
      </c>
      <c r="V2522" s="17">
        <v>0</v>
      </c>
      <c r="X2522" s="17">
        <v>0</v>
      </c>
      <c r="Z2522" s="17">
        <v>245776</v>
      </c>
      <c r="AB2522" s="17">
        <v>0</v>
      </c>
      <c r="AD2522" s="17">
        <v>0</v>
      </c>
      <c r="AF2522" s="17">
        <v>18715</v>
      </c>
      <c r="AH2522" s="17">
        <v>0</v>
      </c>
      <c r="AJ2522" s="17">
        <v>0</v>
      </c>
      <c r="AL2522" s="17">
        <v>0</v>
      </c>
      <c r="AN2522" s="17">
        <v>0</v>
      </c>
      <c r="AP2522" s="172">
        <v>0</v>
      </c>
      <c r="AR2522" s="17">
        <v>22073</v>
      </c>
      <c r="AT2522" s="17">
        <v>0</v>
      </c>
      <c r="AV2522" s="185">
        <v>0</v>
      </c>
      <c r="AW2522" s="1" t="s">
        <v>5655</v>
      </c>
      <c r="AX2522" s="1" t="str">
        <f t="shared" si="39"/>
        <v>No</v>
      </c>
    </row>
    <row r="2523" spans="1:50" x14ac:dyDescent="0.2">
      <c r="A2523" s="1" t="s">
        <v>942</v>
      </c>
      <c r="B2523" s="1" t="s">
        <v>943</v>
      </c>
      <c r="C2523" s="1" t="s">
        <v>20</v>
      </c>
      <c r="D2523" s="174">
        <v>9201</v>
      </c>
      <c r="E2523" s="177">
        <v>90201</v>
      </c>
      <c r="F2523" s="1" t="s">
        <v>194</v>
      </c>
      <c r="G2523" s="1" t="s">
        <v>192</v>
      </c>
      <c r="H2523" s="17">
        <v>99904</v>
      </c>
      <c r="I2523" s="12">
        <v>10</v>
      </c>
      <c r="J2523" s="1" t="s">
        <v>10</v>
      </c>
      <c r="K2523" s="1" t="s">
        <v>12</v>
      </c>
      <c r="L2523" s="4">
        <v>4</v>
      </c>
      <c r="N2523" s="186">
        <v>0</v>
      </c>
      <c r="P2523" s="14">
        <v>10.687799999999999</v>
      </c>
      <c r="R2523" s="14">
        <v>7.415</v>
      </c>
      <c r="T2523" s="14">
        <v>2.9839000000000002</v>
      </c>
      <c r="V2523" s="17">
        <v>0</v>
      </c>
      <c r="X2523" s="17">
        <v>43677</v>
      </c>
      <c r="Z2523" s="17">
        <v>40400</v>
      </c>
      <c r="AB2523" s="17">
        <v>3277</v>
      </c>
      <c r="AD2523" s="17">
        <v>3929</v>
      </c>
      <c r="AF2523" s="17">
        <v>3780</v>
      </c>
      <c r="AH2523" s="17">
        <v>149</v>
      </c>
      <c r="AJ2523" s="17">
        <v>0</v>
      </c>
      <c r="AL2523" s="17">
        <v>0</v>
      </c>
      <c r="AN2523" s="17">
        <v>0</v>
      </c>
      <c r="AP2523" s="172">
        <v>0</v>
      </c>
      <c r="AR2523" s="17">
        <v>11279</v>
      </c>
      <c r="AT2523" s="17">
        <v>83634</v>
      </c>
      <c r="AV2523" s="185">
        <v>0</v>
      </c>
      <c r="AW2523" s="1" t="s">
        <v>5655</v>
      </c>
      <c r="AX2523" s="1" t="str">
        <f t="shared" si="39"/>
        <v>No</v>
      </c>
    </row>
    <row r="2524" spans="1:50" x14ac:dyDescent="0.2">
      <c r="A2524" s="1" t="s">
        <v>4812</v>
      </c>
      <c r="B2524" s="1" t="s">
        <v>1354</v>
      </c>
      <c r="C2524" s="1" t="s">
        <v>72</v>
      </c>
      <c r="D2524" s="174" t="s">
        <v>4813</v>
      </c>
      <c r="E2524" s="177" t="s">
        <v>4814</v>
      </c>
      <c r="F2524" s="1" t="s">
        <v>194</v>
      </c>
      <c r="G2524" s="1" t="s">
        <v>229</v>
      </c>
      <c r="H2524" s="17">
        <v>0</v>
      </c>
      <c r="I2524" s="12">
        <v>10</v>
      </c>
      <c r="J2524" s="1" t="s">
        <v>10</v>
      </c>
      <c r="K2524" s="1" t="s">
        <v>8</v>
      </c>
      <c r="L2524" s="4">
        <v>5</v>
      </c>
      <c r="N2524" s="186">
        <v>0</v>
      </c>
      <c r="P2524" s="14">
        <v>14.819699999999999</v>
      </c>
      <c r="R2524" s="14">
        <v>0</v>
      </c>
      <c r="T2524" s="14">
        <v>5.2168999999999999</v>
      </c>
      <c r="V2524" s="17">
        <v>0</v>
      </c>
      <c r="X2524" s="17">
        <v>0</v>
      </c>
      <c r="Z2524" s="17">
        <v>85821</v>
      </c>
      <c r="AB2524" s="17">
        <v>0</v>
      </c>
      <c r="AD2524" s="17">
        <v>0</v>
      </c>
      <c r="AF2524" s="17">
        <v>5791</v>
      </c>
      <c r="AH2524" s="17">
        <v>0</v>
      </c>
      <c r="AJ2524" s="17">
        <v>0</v>
      </c>
      <c r="AL2524" s="17">
        <v>0</v>
      </c>
      <c r="AN2524" s="17">
        <v>0</v>
      </c>
      <c r="AP2524" s="172">
        <v>0</v>
      </c>
      <c r="AR2524" s="17">
        <v>30211</v>
      </c>
      <c r="AT2524" s="17">
        <v>0</v>
      </c>
      <c r="AV2524" s="185">
        <v>0</v>
      </c>
      <c r="AW2524" s="1" t="s">
        <v>5655</v>
      </c>
      <c r="AX2524" s="1" t="str">
        <f t="shared" si="39"/>
        <v>No</v>
      </c>
    </row>
    <row r="2525" spans="1:50" x14ac:dyDescent="0.2">
      <c r="A2525" s="1" t="s">
        <v>4464</v>
      </c>
      <c r="B2525" s="1" t="s">
        <v>4465</v>
      </c>
      <c r="C2525" s="1" t="s">
        <v>61</v>
      </c>
      <c r="D2525" s="174" t="s">
        <v>4466</v>
      </c>
      <c r="E2525" s="177" t="s">
        <v>4467</v>
      </c>
      <c r="F2525" s="1" t="s">
        <v>194</v>
      </c>
      <c r="G2525" s="1" t="s">
        <v>229</v>
      </c>
      <c r="H2525" s="17">
        <v>0</v>
      </c>
      <c r="I2525" s="12">
        <v>10</v>
      </c>
      <c r="J2525" s="1" t="s">
        <v>11</v>
      </c>
      <c r="K2525" s="1" t="s">
        <v>8</v>
      </c>
      <c r="L2525" s="4">
        <v>5</v>
      </c>
      <c r="N2525" s="186">
        <v>0</v>
      </c>
      <c r="P2525" s="14">
        <v>15.137</v>
      </c>
      <c r="R2525" s="14">
        <v>0</v>
      </c>
      <c r="T2525" s="14">
        <v>18.4358</v>
      </c>
      <c r="V2525" s="17">
        <v>0</v>
      </c>
      <c r="X2525" s="17">
        <v>0</v>
      </c>
      <c r="Z2525" s="17">
        <v>168202</v>
      </c>
      <c r="AB2525" s="17">
        <v>0</v>
      </c>
      <c r="AD2525" s="17">
        <v>0</v>
      </c>
      <c r="AF2525" s="17">
        <v>11112</v>
      </c>
      <c r="AH2525" s="17">
        <v>0</v>
      </c>
      <c r="AJ2525" s="17">
        <v>0</v>
      </c>
      <c r="AL2525" s="17">
        <v>0</v>
      </c>
      <c r="AN2525" s="17">
        <v>0</v>
      </c>
      <c r="AP2525" s="172">
        <v>0</v>
      </c>
      <c r="AR2525" s="17">
        <v>204859</v>
      </c>
      <c r="AT2525" s="17">
        <v>0</v>
      </c>
      <c r="AV2525" s="185">
        <v>0</v>
      </c>
      <c r="AW2525" s="1" t="s">
        <v>5655</v>
      </c>
      <c r="AX2525" s="1" t="str">
        <f t="shared" si="39"/>
        <v>No</v>
      </c>
    </row>
    <row r="2526" spans="1:50" x14ac:dyDescent="0.2">
      <c r="A2526" s="1" t="s">
        <v>1327</v>
      </c>
      <c r="B2526" s="1" t="s">
        <v>1328</v>
      </c>
      <c r="C2526" s="1" t="s">
        <v>18</v>
      </c>
      <c r="D2526" s="174" t="s">
        <v>1329</v>
      </c>
      <c r="E2526" s="177">
        <v>99340</v>
      </c>
      <c r="F2526" s="1" t="s">
        <v>138</v>
      </c>
      <c r="G2526" s="1" t="s">
        <v>5273</v>
      </c>
      <c r="H2526" s="17">
        <v>0</v>
      </c>
      <c r="I2526" s="12">
        <v>10</v>
      </c>
      <c r="J2526" s="1" t="s">
        <v>10</v>
      </c>
      <c r="K2526" s="1" t="s">
        <v>8</v>
      </c>
      <c r="L2526" s="4">
        <v>10</v>
      </c>
      <c r="N2526" s="186">
        <v>0</v>
      </c>
      <c r="P2526" s="14">
        <v>19.4358</v>
      </c>
      <c r="R2526" s="14">
        <v>0</v>
      </c>
      <c r="T2526" s="14">
        <v>0.78859999999999997</v>
      </c>
      <c r="V2526" s="17">
        <v>0</v>
      </c>
      <c r="X2526" s="17">
        <v>0</v>
      </c>
      <c r="Z2526" s="17">
        <v>102407</v>
      </c>
      <c r="AB2526" s="17">
        <v>0</v>
      </c>
      <c r="AD2526" s="17">
        <v>0</v>
      </c>
      <c r="AF2526" s="17">
        <v>5269</v>
      </c>
      <c r="AH2526" s="17">
        <v>0</v>
      </c>
      <c r="AJ2526" s="17">
        <v>0</v>
      </c>
      <c r="AL2526" s="17">
        <v>0</v>
      </c>
      <c r="AN2526" s="17">
        <v>0</v>
      </c>
      <c r="AP2526" s="172">
        <v>0</v>
      </c>
      <c r="AR2526" s="17">
        <v>4155</v>
      </c>
      <c r="AT2526" s="17">
        <v>0</v>
      </c>
      <c r="AV2526" s="185">
        <v>0</v>
      </c>
      <c r="AW2526" s="1" t="s">
        <v>5655</v>
      </c>
      <c r="AX2526" s="1" t="str">
        <f t="shared" si="39"/>
        <v>No</v>
      </c>
    </row>
    <row r="2527" spans="1:50" x14ac:dyDescent="0.2">
      <c r="A2527" s="1" t="s">
        <v>3718</v>
      </c>
      <c r="B2527" s="1" t="s">
        <v>984</v>
      </c>
      <c r="C2527" s="1" t="s">
        <v>79</v>
      </c>
      <c r="D2527" s="174" t="s">
        <v>3719</v>
      </c>
      <c r="E2527" s="177" t="s">
        <v>3720</v>
      </c>
      <c r="F2527" s="1" t="s">
        <v>242</v>
      </c>
      <c r="G2527" s="1" t="s">
        <v>229</v>
      </c>
      <c r="H2527" s="17">
        <v>0</v>
      </c>
      <c r="I2527" s="12">
        <v>10</v>
      </c>
      <c r="J2527" s="1" t="s">
        <v>10</v>
      </c>
      <c r="K2527" s="1" t="s">
        <v>8</v>
      </c>
      <c r="L2527" s="4">
        <v>10</v>
      </c>
      <c r="N2527" s="186">
        <v>0</v>
      </c>
      <c r="P2527" s="14">
        <v>15.408300000000001</v>
      </c>
      <c r="R2527" s="14">
        <v>0</v>
      </c>
      <c r="T2527" s="14">
        <v>1.4424999999999999</v>
      </c>
      <c r="V2527" s="17">
        <v>0</v>
      </c>
      <c r="X2527" s="17">
        <v>0</v>
      </c>
      <c r="Z2527" s="17">
        <v>229245</v>
      </c>
      <c r="AB2527" s="17">
        <v>0</v>
      </c>
      <c r="AD2527" s="17">
        <v>0</v>
      </c>
      <c r="AF2527" s="17">
        <v>14878</v>
      </c>
      <c r="AH2527" s="17">
        <v>0</v>
      </c>
      <c r="AJ2527" s="17">
        <v>0</v>
      </c>
      <c r="AL2527" s="17">
        <v>0</v>
      </c>
      <c r="AN2527" s="17">
        <v>0</v>
      </c>
      <c r="AP2527" s="172">
        <v>0</v>
      </c>
      <c r="AR2527" s="17">
        <v>21462</v>
      </c>
      <c r="AT2527" s="17">
        <v>0</v>
      </c>
      <c r="AV2527" s="185">
        <v>0</v>
      </c>
      <c r="AW2527" s="1" t="s">
        <v>5655</v>
      </c>
      <c r="AX2527" s="1" t="str">
        <f t="shared" si="39"/>
        <v>No</v>
      </c>
    </row>
    <row r="2528" spans="1:50" x14ac:dyDescent="0.2">
      <c r="A2528" s="1" t="s">
        <v>5736</v>
      </c>
      <c r="B2528" s="1" t="s">
        <v>5737</v>
      </c>
      <c r="C2528" s="1" t="s">
        <v>20</v>
      </c>
      <c r="E2528" s="177">
        <v>90294</v>
      </c>
      <c r="F2528" s="1" t="s">
        <v>194</v>
      </c>
      <c r="G2528" s="1" t="s">
        <v>5273</v>
      </c>
      <c r="H2528" s="17">
        <v>12150996</v>
      </c>
      <c r="I2528" s="12">
        <v>10</v>
      </c>
      <c r="J2528" s="1" t="s">
        <v>11</v>
      </c>
      <c r="K2528" s="1" t="s">
        <v>12</v>
      </c>
      <c r="L2528" s="4">
        <v>4</v>
      </c>
      <c r="N2528" s="186">
        <v>0</v>
      </c>
      <c r="P2528" s="14">
        <v>7.4253999999999998</v>
      </c>
      <c r="R2528" s="14">
        <v>0</v>
      </c>
      <c r="T2528" s="14">
        <v>6.1215999999999999</v>
      </c>
      <c r="V2528" s="17">
        <v>0</v>
      </c>
      <c r="X2528" s="17">
        <v>0</v>
      </c>
      <c r="Z2528" s="17">
        <v>104163</v>
      </c>
      <c r="AB2528" s="17">
        <v>0</v>
      </c>
      <c r="AD2528" s="17">
        <v>0</v>
      </c>
      <c r="AF2528" s="17">
        <v>14028</v>
      </c>
      <c r="AH2528" s="17">
        <v>0</v>
      </c>
      <c r="AJ2528" s="17">
        <v>0</v>
      </c>
      <c r="AL2528" s="17">
        <v>0</v>
      </c>
      <c r="AN2528" s="17">
        <v>0</v>
      </c>
      <c r="AP2528" s="172">
        <v>0</v>
      </c>
      <c r="AR2528" s="17">
        <v>85874</v>
      </c>
      <c r="AT2528" s="17">
        <v>0</v>
      </c>
      <c r="AV2528" s="185">
        <v>0</v>
      </c>
      <c r="AW2528" s="1" t="s">
        <v>5655</v>
      </c>
      <c r="AX2528" s="1" t="str">
        <f t="shared" si="39"/>
        <v>No</v>
      </c>
    </row>
    <row r="2529" spans="1:50" x14ac:dyDescent="0.2">
      <c r="A2529" s="1" t="s">
        <v>2690</v>
      </c>
      <c r="B2529" s="1" t="s">
        <v>519</v>
      </c>
      <c r="C2529" s="1" t="s">
        <v>46</v>
      </c>
      <c r="D2529" s="174" t="s">
        <v>2691</v>
      </c>
      <c r="E2529" s="177" t="s">
        <v>2692</v>
      </c>
      <c r="F2529" s="1" t="s">
        <v>194</v>
      </c>
      <c r="G2529" s="1" t="s">
        <v>229</v>
      </c>
      <c r="H2529" s="17">
        <v>0</v>
      </c>
      <c r="I2529" s="12">
        <v>10</v>
      </c>
      <c r="J2529" s="1" t="s">
        <v>10</v>
      </c>
      <c r="K2529" s="1" t="s">
        <v>8</v>
      </c>
      <c r="L2529" s="4">
        <v>4</v>
      </c>
      <c r="N2529" s="186">
        <v>0</v>
      </c>
      <c r="P2529" s="14">
        <v>12.9184</v>
      </c>
      <c r="R2529" s="14">
        <v>0</v>
      </c>
      <c r="T2529" s="14">
        <v>2.7985000000000002</v>
      </c>
      <c r="V2529" s="17">
        <v>0</v>
      </c>
      <c r="X2529" s="17">
        <v>0</v>
      </c>
      <c r="Z2529" s="17">
        <v>76180</v>
      </c>
      <c r="AB2529" s="17">
        <v>0</v>
      </c>
      <c r="AD2529" s="17">
        <v>0</v>
      </c>
      <c r="AF2529" s="17">
        <v>5897</v>
      </c>
      <c r="AH2529" s="17">
        <v>0</v>
      </c>
      <c r="AJ2529" s="17">
        <v>0</v>
      </c>
      <c r="AL2529" s="17">
        <v>0</v>
      </c>
      <c r="AN2529" s="17">
        <v>0</v>
      </c>
      <c r="AP2529" s="172">
        <v>0</v>
      </c>
      <c r="AR2529" s="17">
        <v>16503</v>
      </c>
      <c r="AT2529" s="17">
        <v>0</v>
      </c>
      <c r="AV2529" s="185">
        <v>0</v>
      </c>
      <c r="AW2529" s="1" t="s">
        <v>5655</v>
      </c>
      <c r="AX2529" s="1" t="str">
        <f t="shared" si="39"/>
        <v>No</v>
      </c>
    </row>
    <row r="2530" spans="1:50" x14ac:dyDescent="0.2">
      <c r="A2530" s="1" t="s">
        <v>6331</v>
      </c>
      <c r="B2530" s="1" t="s">
        <v>1429</v>
      </c>
      <c r="C2530" s="1" t="s">
        <v>20</v>
      </c>
      <c r="D2530" s="174">
        <v>9244</v>
      </c>
      <c r="E2530" s="177">
        <v>90244</v>
      </c>
      <c r="F2530" s="1" t="s">
        <v>194</v>
      </c>
      <c r="G2530" s="1" t="s">
        <v>192</v>
      </c>
      <c r="H2530" s="17">
        <v>219454</v>
      </c>
      <c r="I2530" s="12">
        <v>10</v>
      </c>
      <c r="J2530" s="1" t="s">
        <v>11</v>
      </c>
      <c r="K2530" s="1" t="s">
        <v>12</v>
      </c>
      <c r="L2530" s="4">
        <v>7</v>
      </c>
      <c r="N2530" s="186">
        <v>0</v>
      </c>
      <c r="P2530" s="14">
        <v>18.5761</v>
      </c>
      <c r="R2530" s="14">
        <v>4.3930999999999996</v>
      </c>
      <c r="T2530" s="14">
        <v>9.4128000000000007</v>
      </c>
      <c r="V2530" s="17">
        <v>581255</v>
      </c>
      <c r="X2530" s="17">
        <v>578259</v>
      </c>
      <c r="Z2530" s="17">
        <v>570007</v>
      </c>
      <c r="AB2530" s="17">
        <v>8252</v>
      </c>
      <c r="AD2530" s="17">
        <v>30898</v>
      </c>
      <c r="AF2530" s="17">
        <v>30685</v>
      </c>
      <c r="AH2530" s="17">
        <v>213</v>
      </c>
      <c r="AJ2530" s="17">
        <v>0</v>
      </c>
      <c r="AL2530" s="17">
        <v>0</v>
      </c>
      <c r="AN2530" s="17">
        <v>0</v>
      </c>
      <c r="AP2530" s="172">
        <v>0</v>
      </c>
      <c r="AR2530" s="17">
        <v>288833</v>
      </c>
      <c r="AT2530" s="17">
        <v>1268883</v>
      </c>
      <c r="AV2530" s="185">
        <v>81</v>
      </c>
      <c r="AW2530" s="1" t="s">
        <v>5655</v>
      </c>
      <c r="AX2530" s="1" t="str">
        <f t="shared" si="39"/>
        <v>No</v>
      </c>
    </row>
    <row r="2531" spans="1:50" x14ac:dyDescent="0.2">
      <c r="A2531" s="1" t="s">
        <v>2888</v>
      </c>
      <c r="B2531" s="1" t="s">
        <v>2889</v>
      </c>
      <c r="C2531" s="1" t="s">
        <v>45</v>
      </c>
      <c r="D2531" s="174" t="s">
        <v>2890</v>
      </c>
      <c r="E2531" s="177" t="s">
        <v>2891</v>
      </c>
      <c r="F2531" s="1" t="s">
        <v>194</v>
      </c>
      <c r="G2531" s="1" t="s">
        <v>229</v>
      </c>
      <c r="H2531" s="17">
        <v>0</v>
      </c>
      <c r="I2531" s="12">
        <v>10</v>
      </c>
      <c r="J2531" s="1" t="s">
        <v>10</v>
      </c>
      <c r="K2531" s="1" t="s">
        <v>8</v>
      </c>
      <c r="L2531" s="4">
        <v>5</v>
      </c>
      <c r="N2531" s="186">
        <v>0</v>
      </c>
      <c r="P2531" s="14">
        <v>13.4002</v>
      </c>
      <c r="R2531" s="14">
        <v>0</v>
      </c>
      <c r="T2531" s="14">
        <v>1.9079999999999999</v>
      </c>
      <c r="V2531" s="17">
        <v>0</v>
      </c>
      <c r="X2531" s="17">
        <v>0</v>
      </c>
      <c r="Z2531" s="17">
        <v>124783</v>
      </c>
      <c r="AB2531" s="17">
        <v>0</v>
      </c>
      <c r="AD2531" s="17">
        <v>0</v>
      </c>
      <c r="AF2531" s="17">
        <v>9312</v>
      </c>
      <c r="AH2531" s="17">
        <v>0</v>
      </c>
      <c r="AJ2531" s="17">
        <v>0</v>
      </c>
      <c r="AL2531" s="17">
        <v>0</v>
      </c>
      <c r="AN2531" s="17">
        <v>0</v>
      </c>
      <c r="AP2531" s="172">
        <v>0</v>
      </c>
      <c r="AR2531" s="17">
        <v>17767</v>
      </c>
      <c r="AT2531" s="17">
        <v>0</v>
      </c>
      <c r="AV2531" s="185">
        <v>0</v>
      </c>
      <c r="AW2531" s="1" t="s">
        <v>5655</v>
      </c>
      <c r="AX2531" s="1" t="str">
        <f t="shared" si="39"/>
        <v>No</v>
      </c>
    </row>
    <row r="2532" spans="1:50" x14ac:dyDescent="0.2">
      <c r="A2532" s="1" t="s">
        <v>1734</v>
      </c>
      <c r="B2532" s="1" t="s">
        <v>1735</v>
      </c>
      <c r="C2532" s="1" t="s">
        <v>91</v>
      </c>
      <c r="D2532" s="174" t="s">
        <v>1736</v>
      </c>
      <c r="E2532" s="177" t="s">
        <v>1737</v>
      </c>
      <c r="F2532" s="1" t="s">
        <v>194</v>
      </c>
      <c r="G2532" s="1" t="s">
        <v>229</v>
      </c>
      <c r="H2532" s="17">
        <v>0</v>
      </c>
      <c r="I2532" s="12">
        <v>10</v>
      </c>
      <c r="J2532" s="1" t="s">
        <v>11</v>
      </c>
      <c r="K2532" s="1" t="s">
        <v>8</v>
      </c>
      <c r="L2532" s="4">
        <v>7</v>
      </c>
      <c r="N2532" s="186">
        <v>0</v>
      </c>
      <c r="P2532" s="14">
        <v>14.8306</v>
      </c>
      <c r="R2532" s="14">
        <v>0</v>
      </c>
      <c r="T2532" s="14">
        <v>11.5443</v>
      </c>
      <c r="V2532" s="17">
        <v>0</v>
      </c>
      <c r="X2532" s="17">
        <v>0</v>
      </c>
      <c r="Z2532" s="17">
        <v>195942</v>
      </c>
      <c r="AB2532" s="17">
        <v>0</v>
      </c>
      <c r="AD2532" s="17">
        <v>0</v>
      </c>
      <c r="AF2532" s="17">
        <v>13212</v>
      </c>
      <c r="AH2532" s="17">
        <v>0</v>
      </c>
      <c r="AJ2532" s="17">
        <v>0</v>
      </c>
      <c r="AL2532" s="17">
        <v>0</v>
      </c>
      <c r="AN2532" s="17">
        <v>0</v>
      </c>
      <c r="AP2532" s="172">
        <v>0</v>
      </c>
      <c r="AR2532" s="17">
        <v>152523</v>
      </c>
      <c r="AT2532" s="17">
        <v>0</v>
      </c>
      <c r="AV2532" s="185">
        <v>0</v>
      </c>
      <c r="AW2532" s="1" t="s">
        <v>5655</v>
      </c>
      <c r="AX2532" s="1" t="str">
        <f t="shared" si="39"/>
        <v>No</v>
      </c>
    </row>
    <row r="2533" spans="1:50" x14ac:dyDescent="0.2">
      <c r="A2533" s="1" t="s">
        <v>1478</v>
      </c>
      <c r="B2533" s="1" t="s">
        <v>1479</v>
      </c>
      <c r="C2533" s="1" t="s">
        <v>32</v>
      </c>
      <c r="D2533" s="174" t="s">
        <v>1480</v>
      </c>
      <c r="E2533" s="177" t="s">
        <v>1481</v>
      </c>
      <c r="F2533" s="1" t="s">
        <v>196</v>
      </c>
      <c r="G2533" s="1" t="s">
        <v>229</v>
      </c>
      <c r="H2533" s="17">
        <v>0</v>
      </c>
      <c r="I2533" s="12">
        <v>10</v>
      </c>
      <c r="J2533" s="1" t="s">
        <v>10</v>
      </c>
      <c r="K2533" s="1" t="s">
        <v>8</v>
      </c>
      <c r="L2533" s="4">
        <v>1</v>
      </c>
      <c r="N2533" s="186">
        <v>0</v>
      </c>
      <c r="P2533" s="14">
        <v>19.3751</v>
      </c>
      <c r="R2533" s="14">
        <v>0</v>
      </c>
      <c r="T2533" s="14">
        <v>1.3763000000000001</v>
      </c>
      <c r="V2533" s="17">
        <v>0</v>
      </c>
      <c r="X2533" s="17">
        <v>0</v>
      </c>
      <c r="Z2533" s="17">
        <v>30632</v>
      </c>
      <c r="AB2533" s="17">
        <v>0</v>
      </c>
      <c r="AD2533" s="17">
        <v>0</v>
      </c>
      <c r="AF2533" s="17">
        <v>1581</v>
      </c>
      <c r="AH2533" s="17">
        <v>0</v>
      </c>
      <c r="AJ2533" s="17">
        <v>0</v>
      </c>
      <c r="AL2533" s="17">
        <v>0</v>
      </c>
      <c r="AN2533" s="17">
        <v>0</v>
      </c>
      <c r="AP2533" s="172">
        <v>0</v>
      </c>
      <c r="AR2533" s="17">
        <v>2176</v>
      </c>
      <c r="AT2533" s="17">
        <v>0</v>
      </c>
      <c r="AV2533" s="185">
        <v>0</v>
      </c>
      <c r="AW2533" s="1" t="s">
        <v>5655</v>
      </c>
      <c r="AX2533" s="1" t="str">
        <f t="shared" si="39"/>
        <v>No</v>
      </c>
    </row>
    <row r="2534" spans="1:50" x14ac:dyDescent="0.2">
      <c r="A2534" s="1" t="s">
        <v>1317</v>
      </c>
      <c r="B2534" s="1" t="s">
        <v>1318</v>
      </c>
      <c r="C2534" s="1" t="s">
        <v>98</v>
      </c>
      <c r="D2534" s="174" t="s">
        <v>1319</v>
      </c>
      <c r="E2534" s="177">
        <v>55276</v>
      </c>
      <c r="F2534" s="1" t="s">
        <v>138</v>
      </c>
      <c r="G2534" s="1" t="s">
        <v>5273</v>
      </c>
      <c r="H2534" s="17">
        <v>0</v>
      </c>
      <c r="I2534" s="12">
        <v>10</v>
      </c>
      <c r="J2534" s="1" t="s">
        <v>10</v>
      </c>
      <c r="K2534" s="1" t="s">
        <v>8</v>
      </c>
      <c r="L2534" s="4">
        <v>10</v>
      </c>
      <c r="N2534" s="186">
        <v>0</v>
      </c>
      <c r="P2534" s="14">
        <v>19.658799999999999</v>
      </c>
      <c r="R2534" s="14">
        <v>0</v>
      </c>
      <c r="T2534" s="14">
        <v>3.0217999999999998</v>
      </c>
      <c r="V2534" s="17">
        <v>0</v>
      </c>
      <c r="X2534" s="17">
        <v>0</v>
      </c>
      <c r="Z2534" s="17">
        <v>224877</v>
      </c>
      <c r="AB2534" s="17">
        <v>0</v>
      </c>
      <c r="AD2534" s="17">
        <v>0</v>
      </c>
      <c r="AF2534" s="17">
        <v>11439</v>
      </c>
      <c r="AH2534" s="17">
        <v>0</v>
      </c>
      <c r="AJ2534" s="17">
        <v>0</v>
      </c>
      <c r="AL2534" s="17">
        <v>0</v>
      </c>
      <c r="AN2534" s="17">
        <v>0</v>
      </c>
      <c r="AP2534" s="172">
        <v>0</v>
      </c>
      <c r="AR2534" s="17">
        <v>34566</v>
      </c>
      <c r="AT2534" s="17">
        <v>0</v>
      </c>
      <c r="AV2534" s="185">
        <v>0</v>
      </c>
      <c r="AW2534" s="1" t="s">
        <v>5655</v>
      </c>
      <c r="AX2534" s="1" t="str">
        <f t="shared" si="39"/>
        <v>No</v>
      </c>
    </row>
    <row r="2535" spans="1:50" x14ac:dyDescent="0.2">
      <c r="A2535" s="1" t="s">
        <v>5056</v>
      </c>
      <c r="B2535" s="1" t="s">
        <v>5057</v>
      </c>
      <c r="C2535" s="1" t="s">
        <v>94</v>
      </c>
      <c r="D2535" s="174" t="s">
        <v>5058</v>
      </c>
      <c r="E2535" s="177" t="s">
        <v>5059</v>
      </c>
      <c r="F2535" s="1" t="s">
        <v>194</v>
      </c>
      <c r="G2535" s="1" t="s">
        <v>229</v>
      </c>
      <c r="H2535" s="17">
        <v>0</v>
      </c>
      <c r="I2535" s="12">
        <v>10</v>
      </c>
      <c r="J2535" s="1" t="s">
        <v>10</v>
      </c>
      <c r="K2535" s="1" t="s">
        <v>8</v>
      </c>
      <c r="L2535" s="4">
        <v>9</v>
      </c>
      <c r="N2535" s="186">
        <v>0</v>
      </c>
      <c r="P2535" s="14">
        <v>16.5016</v>
      </c>
      <c r="R2535" s="14">
        <v>0</v>
      </c>
      <c r="T2535" s="14">
        <v>1.2927999999999999</v>
      </c>
      <c r="V2535" s="17">
        <v>0</v>
      </c>
      <c r="X2535" s="17">
        <v>0</v>
      </c>
      <c r="Z2535" s="17">
        <v>185263</v>
      </c>
      <c r="AB2535" s="17">
        <v>0</v>
      </c>
      <c r="AD2535" s="17">
        <v>0</v>
      </c>
      <c r="AF2535" s="17">
        <v>11227</v>
      </c>
      <c r="AH2535" s="17">
        <v>0</v>
      </c>
      <c r="AJ2535" s="17">
        <v>0</v>
      </c>
      <c r="AL2535" s="17">
        <v>0</v>
      </c>
      <c r="AN2535" s="17">
        <v>0</v>
      </c>
      <c r="AP2535" s="172">
        <v>0</v>
      </c>
      <c r="AR2535" s="17">
        <v>14514</v>
      </c>
      <c r="AT2535" s="17">
        <v>0</v>
      </c>
      <c r="AV2535" s="185">
        <v>0</v>
      </c>
      <c r="AW2535" s="1" t="s">
        <v>5655</v>
      </c>
      <c r="AX2535" s="1" t="str">
        <f t="shared" si="39"/>
        <v>No</v>
      </c>
    </row>
    <row r="2536" spans="1:50" x14ac:dyDescent="0.2">
      <c r="A2536" s="1" t="s">
        <v>4722</v>
      </c>
      <c r="B2536" s="1" t="s">
        <v>4723</v>
      </c>
      <c r="C2536" s="1" t="s">
        <v>18</v>
      </c>
      <c r="D2536" s="174" t="s">
        <v>4724</v>
      </c>
      <c r="E2536" s="177" t="s">
        <v>4725</v>
      </c>
      <c r="F2536" s="1" t="s">
        <v>194</v>
      </c>
      <c r="G2536" s="1" t="s">
        <v>229</v>
      </c>
      <c r="H2536" s="17">
        <v>0</v>
      </c>
      <c r="I2536" s="12">
        <v>10</v>
      </c>
      <c r="J2536" s="1" t="s">
        <v>22</v>
      </c>
      <c r="K2536" s="1" t="s">
        <v>8</v>
      </c>
      <c r="L2536" s="4">
        <v>2</v>
      </c>
      <c r="N2536" s="186">
        <v>0</v>
      </c>
      <c r="P2536" s="14">
        <v>25.7882</v>
      </c>
      <c r="R2536" s="14">
        <v>0</v>
      </c>
      <c r="T2536" s="14">
        <v>8.2027000000000001</v>
      </c>
      <c r="V2536" s="17">
        <v>0</v>
      </c>
      <c r="X2536" s="17">
        <v>0</v>
      </c>
      <c r="Z2536" s="17">
        <v>167185</v>
      </c>
      <c r="AB2536" s="17">
        <v>0</v>
      </c>
      <c r="AD2536" s="17">
        <v>0</v>
      </c>
      <c r="AF2536" s="17">
        <v>6483</v>
      </c>
      <c r="AH2536" s="17">
        <v>0</v>
      </c>
      <c r="AJ2536" s="17">
        <v>0</v>
      </c>
      <c r="AL2536" s="17">
        <v>0</v>
      </c>
      <c r="AN2536" s="17">
        <v>0</v>
      </c>
      <c r="AP2536" s="172">
        <v>0</v>
      </c>
      <c r="AR2536" s="17">
        <v>53178</v>
      </c>
      <c r="AT2536" s="17">
        <v>0</v>
      </c>
      <c r="AV2536" s="185">
        <v>0</v>
      </c>
      <c r="AW2536" s="1" t="s">
        <v>5655</v>
      </c>
      <c r="AX2536" s="1" t="str">
        <f t="shared" si="39"/>
        <v>No</v>
      </c>
    </row>
    <row r="2537" spans="1:50" x14ac:dyDescent="0.2">
      <c r="A2537" s="1" t="s">
        <v>5108</v>
      </c>
      <c r="B2537" s="1" t="s">
        <v>5109</v>
      </c>
      <c r="C2537" s="1" t="s">
        <v>80</v>
      </c>
      <c r="D2537" s="174" t="s">
        <v>5110</v>
      </c>
      <c r="E2537" s="177" t="s">
        <v>5111</v>
      </c>
      <c r="F2537" s="1" t="s">
        <v>194</v>
      </c>
      <c r="G2537" s="1" t="s">
        <v>229</v>
      </c>
      <c r="H2537" s="17">
        <v>0</v>
      </c>
      <c r="I2537" s="12">
        <v>10</v>
      </c>
      <c r="J2537" s="1" t="s">
        <v>11</v>
      </c>
      <c r="K2537" s="1" t="s">
        <v>12</v>
      </c>
      <c r="L2537" s="4">
        <v>2</v>
      </c>
      <c r="N2537" s="186">
        <v>0</v>
      </c>
      <c r="P2537" s="14">
        <v>35.039000000000001</v>
      </c>
      <c r="R2537" s="14">
        <v>0</v>
      </c>
      <c r="T2537" s="14">
        <v>4.6410999999999998</v>
      </c>
      <c r="V2537" s="17">
        <v>0</v>
      </c>
      <c r="X2537" s="17">
        <v>0</v>
      </c>
      <c r="Z2537" s="17">
        <v>50281</v>
      </c>
      <c r="AB2537" s="17">
        <v>0</v>
      </c>
      <c r="AD2537" s="17">
        <v>0</v>
      </c>
      <c r="AF2537" s="17">
        <v>1435</v>
      </c>
      <c r="AH2537" s="17">
        <v>0</v>
      </c>
      <c r="AJ2537" s="17">
        <v>0</v>
      </c>
      <c r="AL2537" s="17">
        <v>0</v>
      </c>
      <c r="AN2537" s="17">
        <v>0</v>
      </c>
      <c r="AP2537" s="172">
        <v>0</v>
      </c>
      <c r="AR2537" s="17">
        <v>6660</v>
      </c>
      <c r="AT2537" s="17">
        <v>0</v>
      </c>
      <c r="AV2537" s="185">
        <v>0</v>
      </c>
      <c r="AW2537" s="1" t="s">
        <v>5655</v>
      </c>
      <c r="AX2537" s="1" t="str">
        <f t="shared" si="39"/>
        <v>No</v>
      </c>
    </row>
    <row r="2538" spans="1:50" x14ac:dyDescent="0.2">
      <c r="A2538" s="1" t="s">
        <v>2243</v>
      </c>
      <c r="B2538" s="1" t="s">
        <v>2244</v>
      </c>
      <c r="C2538" s="1" t="s">
        <v>62</v>
      </c>
      <c r="D2538" s="174" t="s">
        <v>2245</v>
      </c>
      <c r="E2538" s="177" t="s">
        <v>2246</v>
      </c>
      <c r="F2538" s="1" t="s">
        <v>194</v>
      </c>
      <c r="G2538" s="1" t="s">
        <v>229</v>
      </c>
      <c r="H2538" s="17">
        <v>0</v>
      </c>
      <c r="I2538" s="12">
        <v>10</v>
      </c>
      <c r="J2538" s="1" t="s">
        <v>11</v>
      </c>
      <c r="K2538" s="1" t="s">
        <v>8</v>
      </c>
      <c r="L2538" s="4">
        <v>2</v>
      </c>
      <c r="N2538" s="186">
        <v>0</v>
      </c>
      <c r="P2538" s="14">
        <v>16.249300000000002</v>
      </c>
      <c r="R2538" s="14">
        <v>0</v>
      </c>
      <c r="T2538" s="14">
        <v>1.742</v>
      </c>
      <c r="V2538" s="17">
        <v>0</v>
      </c>
      <c r="X2538" s="17">
        <v>0</v>
      </c>
      <c r="Z2538" s="17">
        <v>44848</v>
      </c>
      <c r="AB2538" s="17">
        <v>0</v>
      </c>
      <c r="AD2538" s="17">
        <v>0</v>
      </c>
      <c r="AF2538" s="17">
        <v>2760</v>
      </c>
      <c r="AH2538" s="17">
        <v>0</v>
      </c>
      <c r="AJ2538" s="17">
        <v>0</v>
      </c>
      <c r="AL2538" s="17">
        <v>0</v>
      </c>
      <c r="AN2538" s="17">
        <v>0</v>
      </c>
      <c r="AP2538" s="172">
        <v>0</v>
      </c>
      <c r="AR2538" s="17">
        <v>4808</v>
      </c>
      <c r="AT2538" s="17">
        <v>0</v>
      </c>
      <c r="AV2538" s="185">
        <v>0</v>
      </c>
      <c r="AW2538" s="1" t="s">
        <v>5655</v>
      </c>
      <c r="AX2538" s="1" t="str">
        <f t="shared" si="39"/>
        <v>No</v>
      </c>
    </row>
    <row r="2539" spans="1:50" x14ac:dyDescent="0.2">
      <c r="A2539" s="1" t="s">
        <v>750</v>
      </c>
      <c r="B2539" s="1" t="s">
        <v>751</v>
      </c>
      <c r="C2539" s="1" t="s">
        <v>94</v>
      </c>
      <c r="D2539" s="174" t="s">
        <v>752</v>
      </c>
      <c r="E2539" s="177" t="s">
        <v>753</v>
      </c>
      <c r="F2539" s="1" t="s">
        <v>194</v>
      </c>
      <c r="G2539" s="1" t="s">
        <v>229</v>
      </c>
      <c r="H2539" s="17">
        <v>0</v>
      </c>
      <c r="I2539" s="12">
        <v>10</v>
      </c>
      <c r="J2539" s="1" t="s">
        <v>10</v>
      </c>
      <c r="K2539" s="1" t="s">
        <v>8</v>
      </c>
      <c r="L2539" s="4">
        <v>10</v>
      </c>
      <c r="N2539" s="186">
        <v>0</v>
      </c>
      <c r="P2539" s="14">
        <v>19.644100000000002</v>
      </c>
      <c r="R2539" s="14">
        <v>0</v>
      </c>
      <c r="T2539" s="14">
        <v>1.4417</v>
      </c>
      <c r="V2539" s="17">
        <v>0</v>
      </c>
      <c r="X2539" s="17">
        <v>0</v>
      </c>
      <c r="Z2539" s="17">
        <v>290123</v>
      </c>
      <c r="AB2539" s="17">
        <v>0</v>
      </c>
      <c r="AD2539" s="17">
        <v>0</v>
      </c>
      <c r="AF2539" s="17">
        <v>14769</v>
      </c>
      <c r="AH2539" s="17">
        <v>0</v>
      </c>
      <c r="AJ2539" s="17">
        <v>0</v>
      </c>
      <c r="AL2539" s="17">
        <v>0</v>
      </c>
      <c r="AN2539" s="17">
        <v>0</v>
      </c>
      <c r="AP2539" s="172">
        <v>0</v>
      </c>
      <c r="AR2539" s="17">
        <v>21292</v>
      </c>
      <c r="AT2539" s="17">
        <v>0</v>
      </c>
      <c r="AV2539" s="185">
        <v>0</v>
      </c>
      <c r="AW2539" s="1" t="s">
        <v>5655</v>
      </c>
      <c r="AX2539" s="1" t="str">
        <f t="shared" si="39"/>
        <v>No</v>
      </c>
    </row>
    <row r="2540" spans="1:50" x14ac:dyDescent="0.2">
      <c r="A2540" s="1" t="s">
        <v>4418</v>
      </c>
      <c r="B2540" s="1" t="s">
        <v>4396</v>
      </c>
      <c r="C2540" s="1" t="s">
        <v>31</v>
      </c>
      <c r="D2540" s="174" t="s">
        <v>4419</v>
      </c>
      <c r="E2540" s="177" t="s">
        <v>4420</v>
      </c>
      <c r="F2540" s="1" t="s">
        <v>194</v>
      </c>
      <c r="G2540" s="1" t="s">
        <v>229</v>
      </c>
      <c r="H2540" s="17">
        <v>0</v>
      </c>
      <c r="I2540" s="12">
        <v>10</v>
      </c>
      <c r="J2540" s="1" t="s">
        <v>11</v>
      </c>
      <c r="K2540" s="1" t="s">
        <v>8</v>
      </c>
      <c r="L2540" s="4">
        <v>10</v>
      </c>
      <c r="N2540" s="186">
        <v>0</v>
      </c>
      <c r="P2540" s="14">
        <v>11.155099999999999</v>
      </c>
      <c r="R2540" s="14">
        <v>0</v>
      </c>
      <c r="T2540" s="14">
        <v>35.288600000000002</v>
      </c>
      <c r="V2540" s="17">
        <v>0</v>
      </c>
      <c r="X2540" s="17">
        <v>0</v>
      </c>
      <c r="Z2540" s="17">
        <v>218361</v>
      </c>
      <c r="AB2540" s="17">
        <v>0</v>
      </c>
      <c r="AD2540" s="17">
        <v>0</v>
      </c>
      <c r="AF2540" s="17">
        <v>19575</v>
      </c>
      <c r="AH2540" s="17">
        <v>0</v>
      </c>
      <c r="AJ2540" s="17">
        <v>0</v>
      </c>
      <c r="AL2540" s="17">
        <v>0</v>
      </c>
      <c r="AN2540" s="17">
        <v>0</v>
      </c>
      <c r="AP2540" s="172">
        <v>0</v>
      </c>
      <c r="AR2540" s="17">
        <v>690774</v>
      </c>
      <c r="AT2540" s="17">
        <v>0</v>
      </c>
      <c r="AV2540" s="185">
        <v>0</v>
      </c>
      <c r="AW2540" s="1" t="s">
        <v>5655</v>
      </c>
      <c r="AX2540" s="1" t="str">
        <f t="shared" si="39"/>
        <v>No</v>
      </c>
    </row>
    <row r="2541" spans="1:50" x14ac:dyDescent="0.2">
      <c r="A2541" s="1" t="s">
        <v>6330</v>
      </c>
      <c r="B2541" s="1" t="s">
        <v>488</v>
      </c>
      <c r="C2541" s="1" t="s">
        <v>7</v>
      </c>
      <c r="D2541" s="174">
        <v>6086</v>
      </c>
      <c r="E2541" s="177">
        <v>60086</v>
      </c>
      <c r="F2541" s="1" t="s">
        <v>194</v>
      </c>
      <c r="G2541" s="1" t="s">
        <v>5273</v>
      </c>
      <c r="H2541" s="17">
        <v>122947</v>
      </c>
      <c r="I2541" s="12">
        <v>10</v>
      </c>
      <c r="J2541" s="1" t="s">
        <v>11</v>
      </c>
      <c r="K2541" s="1" t="s">
        <v>8</v>
      </c>
      <c r="L2541" s="4">
        <v>7</v>
      </c>
      <c r="N2541" s="186">
        <v>0</v>
      </c>
      <c r="P2541" s="14">
        <v>13.9734</v>
      </c>
      <c r="R2541" s="14">
        <v>0</v>
      </c>
      <c r="T2541" s="14">
        <v>12.0685</v>
      </c>
      <c r="V2541" s="17">
        <v>0</v>
      </c>
      <c r="X2541" s="17">
        <v>0</v>
      </c>
      <c r="Z2541" s="17">
        <v>296850</v>
      </c>
      <c r="AB2541" s="17">
        <v>0</v>
      </c>
      <c r="AD2541" s="17">
        <v>0</v>
      </c>
      <c r="AF2541" s="17">
        <v>21244</v>
      </c>
      <c r="AH2541" s="17">
        <v>0</v>
      </c>
      <c r="AJ2541" s="17">
        <v>0</v>
      </c>
      <c r="AL2541" s="17">
        <v>0</v>
      </c>
      <c r="AN2541" s="17">
        <v>0</v>
      </c>
      <c r="AP2541" s="172">
        <v>0</v>
      </c>
      <c r="AR2541" s="17">
        <v>256383</v>
      </c>
      <c r="AT2541" s="17">
        <v>0</v>
      </c>
      <c r="AV2541" s="185">
        <v>0</v>
      </c>
      <c r="AW2541" s="1" t="s">
        <v>5655</v>
      </c>
      <c r="AX2541" s="1" t="str">
        <f t="shared" si="39"/>
        <v>No</v>
      </c>
    </row>
    <row r="2542" spans="1:50" x14ac:dyDescent="0.2">
      <c r="A2542" s="1" t="s">
        <v>6316</v>
      </c>
      <c r="B2542" s="1" t="s">
        <v>290</v>
      </c>
      <c r="C2542" s="1" t="s">
        <v>14</v>
      </c>
      <c r="D2542" s="174">
        <v>4213</v>
      </c>
      <c r="E2542" s="177">
        <v>40213</v>
      </c>
      <c r="F2542" s="1" t="s">
        <v>194</v>
      </c>
      <c r="G2542" s="1" t="s">
        <v>5273</v>
      </c>
      <c r="H2542" s="17">
        <v>263907</v>
      </c>
      <c r="I2542" s="12">
        <v>10</v>
      </c>
      <c r="J2542" s="1" t="s">
        <v>10</v>
      </c>
      <c r="K2542" s="1" t="s">
        <v>8</v>
      </c>
      <c r="L2542" s="4">
        <v>10</v>
      </c>
      <c r="N2542" s="186">
        <v>0</v>
      </c>
      <c r="P2542" s="14">
        <v>13.668100000000001</v>
      </c>
      <c r="R2542" s="14">
        <v>0</v>
      </c>
      <c r="T2542" s="14">
        <v>2.1036999999999999</v>
      </c>
      <c r="V2542" s="17">
        <v>0</v>
      </c>
      <c r="X2542" s="17">
        <v>0</v>
      </c>
      <c r="Z2542" s="17">
        <v>272951</v>
      </c>
      <c r="AB2542" s="17">
        <v>0</v>
      </c>
      <c r="AD2542" s="17">
        <v>0</v>
      </c>
      <c r="AF2542" s="17">
        <v>19970</v>
      </c>
      <c r="AH2542" s="17">
        <v>0</v>
      </c>
      <c r="AJ2542" s="17">
        <v>0</v>
      </c>
      <c r="AL2542" s="17">
        <v>0</v>
      </c>
      <c r="AN2542" s="17">
        <v>0</v>
      </c>
      <c r="AP2542" s="172">
        <v>0</v>
      </c>
      <c r="AR2542" s="17">
        <v>42011</v>
      </c>
      <c r="AT2542" s="17">
        <v>0</v>
      </c>
      <c r="AV2542" s="185">
        <v>0</v>
      </c>
      <c r="AW2542" s="1" t="s">
        <v>5655</v>
      </c>
      <c r="AX2542" s="1" t="str">
        <f t="shared" si="39"/>
        <v>No</v>
      </c>
    </row>
    <row r="2543" spans="1:50" x14ac:dyDescent="0.2">
      <c r="A2543" s="1" t="s">
        <v>1961</v>
      </c>
      <c r="B2543" s="1" t="s">
        <v>391</v>
      </c>
      <c r="C2543" s="1" t="s">
        <v>14</v>
      </c>
      <c r="D2543" s="174" t="s">
        <v>1962</v>
      </c>
      <c r="E2543" s="177" t="s">
        <v>1963</v>
      </c>
      <c r="F2543" s="1" t="s">
        <v>194</v>
      </c>
      <c r="G2543" s="1" t="s">
        <v>229</v>
      </c>
      <c r="H2543" s="17">
        <v>0</v>
      </c>
      <c r="I2543" s="12">
        <v>10</v>
      </c>
      <c r="J2543" s="1" t="s">
        <v>10</v>
      </c>
      <c r="K2543" s="1" t="s">
        <v>8</v>
      </c>
      <c r="L2543" s="4">
        <v>10</v>
      </c>
      <c r="N2543" s="186">
        <v>0</v>
      </c>
      <c r="P2543" s="14">
        <v>37.006700000000002</v>
      </c>
      <c r="R2543" s="14">
        <v>0</v>
      </c>
      <c r="T2543" s="14">
        <v>3.5386000000000002</v>
      </c>
      <c r="V2543" s="17">
        <v>0</v>
      </c>
      <c r="X2543" s="17">
        <v>0</v>
      </c>
      <c r="Z2543" s="17">
        <v>188956</v>
      </c>
      <c r="AB2543" s="17">
        <v>0</v>
      </c>
      <c r="AD2543" s="17">
        <v>0</v>
      </c>
      <c r="AF2543" s="17">
        <v>5106</v>
      </c>
      <c r="AH2543" s="17">
        <v>0</v>
      </c>
      <c r="AJ2543" s="17">
        <v>0</v>
      </c>
      <c r="AL2543" s="17">
        <v>0</v>
      </c>
      <c r="AN2543" s="17">
        <v>0</v>
      </c>
      <c r="AP2543" s="172">
        <v>0</v>
      </c>
      <c r="AR2543" s="17">
        <v>18068</v>
      </c>
      <c r="AT2543" s="17">
        <v>0</v>
      </c>
      <c r="AV2543" s="185">
        <v>0</v>
      </c>
      <c r="AW2543" s="1" t="s">
        <v>5655</v>
      </c>
      <c r="AX2543" s="1" t="str">
        <f t="shared" si="39"/>
        <v>No</v>
      </c>
    </row>
    <row r="2544" spans="1:50" x14ac:dyDescent="0.2">
      <c r="A2544" s="1" t="s">
        <v>372</v>
      </c>
      <c r="B2544" s="1" t="s">
        <v>373</v>
      </c>
      <c r="C2544" s="1" t="s">
        <v>51</v>
      </c>
      <c r="D2544" s="174">
        <v>6025</v>
      </c>
      <c r="E2544" s="177">
        <v>60025</v>
      </c>
      <c r="F2544" s="1" t="s">
        <v>194</v>
      </c>
      <c r="G2544" s="1" t="s">
        <v>5273</v>
      </c>
      <c r="H2544" s="17">
        <v>82804</v>
      </c>
      <c r="I2544" s="12">
        <v>10</v>
      </c>
      <c r="J2544" s="1" t="s">
        <v>10</v>
      </c>
      <c r="K2544" s="1" t="s">
        <v>8</v>
      </c>
      <c r="L2544" s="4">
        <v>2</v>
      </c>
      <c r="N2544" s="186">
        <v>0</v>
      </c>
      <c r="P2544" s="14">
        <v>10.573499999999999</v>
      </c>
      <c r="R2544" s="14">
        <v>0</v>
      </c>
      <c r="T2544" s="14">
        <v>2.8115999999999999</v>
      </c>
      <c r="V2544" s="17">
        <v>0</v>
      </c>
      <c r="X2544" s="17">
        <v>0</v>
      </c>
      <c r="Z2544" s="17">
        <v>62849</v>
      </c>
      <c r="AB2544" s="17">
        <v>0</v>
      </c>
      <c r="AD2544" s="17">
        <v>0</v>
      </c>
      <c r="AF2544" s="17">
        <v>5944</v>
      </c>
      <c r="AH2544" s="17">
        <v>0</v>
      </c>
      <c r="AJ2544" s="17">
        <v>0</v>
      </c>
      <c r="AL2544" s="17">
        <v>0</v>
      </c>
      <c r="AN2544" s="17">
        <v>0</v>
      </c>
      <c r="AP2544" s="172">
        <v>0</v>
      </c>
      <c r="AR2544" s="17">
        <v>16712</v>
      </c>
      <c r="AT2544" s="17">
        <v>0</v>
      </c>
      <c r="AV2544" s="185">
        <v>0</v>
      </c>
      <c r="AW2544" s="1" t="s">
        <v>5655</v>
      </c>
      <c r="AX2544" s="1" t="str">
        <f t="shared" si="39"/>
        <v>No</v>
      </c>
    </row>
    <row r="2545" spans="1:50" x14ac:dyDescent="0.2">
      <c r="A2545" s="1" t="s">
        <v>4600</v>
      </c>
      <c r="B2545" s="1" t="s">
        <v>4601</v>
      </c>
      <c r="C2545" s="1" t="s">
        <v>61</v>
      </c>
      <c r="D2545" s="174" t="s">
        <v>4602</v>
      </c>
      <c r="E2545" s="177" t="s">
        <v>4603</v>
      </c>
      <c r="F2545" s="1" t="s">
        <v>196</v>
      </c>
      <c r="G2545" s="1" t="s">
        <v>229</v>
      </c>
      <c r="H2545" s="17">
        <v>0</v>
      </c>
      <c r="I2545" s="12">
        <v>10</v>
      </c>
      <c r="J2545" s="1" t="s">
        <v>11</v>
      </c>
      <c r="K2545" s="1" t="s">
        <v>8</v>
      </c>
      <c r="L2545" s="4">
        <v>9</v>
      </c>
      <c r="N2545" s="186">
        <v>0</v>
      </c>
      <c r="P2545" s="14">
        <v>23.157499999999999</v>
      </c>
      <c r="R2545" s="14">
        <v>0</v>
      </c>
      <c r="T2545" s="14">
        <v>8.3755000000000006</v>
      </c>
      <c r="V2545" s="17">
        <v>0</v>
      </c>
      <c r="X2545" s="17">
        <v>0</v>
      </c>
      <c r="Z2545" s="17">
        <v>518426</v>
      </c>
      <c r="AB2545" s="17">
        <v>0</v>
      </c>
      <c r="AD2545" s="17">
        <v>0</v>
      </c>
      <c r="AF2545" s="17">
        <v>22387</v>
      </c>
      <c r="AH2545" s="17">
        <v>0</v>
      </c>
      <c r="AJ2545" s="17">
        <v>0</v>
      </c>
      <c r="AL2545" s="17">
        <v>0</v>
      </c>
      <c r="AN2545" s="17">
        <v>0</v>
      </c>
      <c r="AP2545" s="172">
        <v>0</v>
      </c>
      <c r="AR2545" s="17">
        <v>187502</v>
      </c>
      <c r="AT2545" s="17">
        <v>0</v>
      </c>
      <c r="AV2545" s="185">
        <v>0</v>
      </c>
      <c r="AW2545" s="1" t="s">
        <v>5655</v>
      </c>
      <c r="AX2545" s="1" t="str">
        <f t="shared" si="39"/>
        <v>No</v>
      </c>
    </row>
    <row r="2546" spans="1:50" x14ac:dyDescent="0.2">
      <c r="A2546" s="1" t="s">
        <v>4395</v>
      </c>
      <c r="B2546" s="1" t="s">
        <v>4396</v>
      </c>
      <c r="C2546" s="1" t="s">
        <v>31</v>
      </c>
      <c r="D2546" s="174" t="s">
        <v>4397</v>
      </c>
      <c r="E2546" s="177" t="s">
        <v>4398</v>
      </c>
      <c r="F2546" s="1" t="s">
        <v>196</v>
      </c>
      <c r="G2546" s="1" t="s">
        <v>229</v>
      </c>
      <c r="H2546" s="17">
        <v>0</v>
      </c>
      <c r="I2546" s="12">
        <v>10</v>
      </c>
      <c r="J2546" s="1" t="s">
        <v>22</v>
      </c>
      <c r="K2546" s="1" t="s">
        <v>8</v>
      </c>
      <c r="L2546" s="4">
        <v>7</v>
      </c>
      <c r="N2546" s="186">
        <v>0</v>
      </c>
      <c r="P2546" s="14">
        <v>33.312600000000003</v>
      </c>
      <c r="R2546" s="14">
        <v>0</v>
      </c>
      <c r="T2546" s="14">
        <v>18.715299999999999</v>
      </c>
      <c r="V2546" s="17">
        <v>0</v>
      </c>
      <c r="X2546" s="17">
        <v>0</v>
      </c>
      <c r="Z2546" s="17">
        <v>322166</v>
      </c>
      <c r="AB2546" s="17">
        <v>0</v>
      </c>
      <c r="AD2546" s="17">
        <v>0</v>
      </c>
      <c r="AF2546" s="17">
        <v>9671</v>
      </c>
      <c r="AH2546" s="17">
        <v>0</v>
      </c>
      <c r="AJ2546" s="17">
        <v>0</v>
      </c>
      <c r="AL2546" s="17">
        <v>0</v>
      </c>
      <c r="AN2546" s="17">
        <v>0</v>
      </c>
      <c r="AP2546" s="172">
        <v>0</v>
      </c>
      <c r="AR2546" s="17">
        <v>180996</v>
      </c>
      <c r="AT2546" s="17">
        <v>0</v>
      </c>
      <c r="AV2546" s="185">
        <v>0</v>
      </c>
      <c r="AW2546" s="1" t="s">
        <v>5655</v>
      </c>
      <c r="AX2546" s="1" t="str">
        <f t="shared" si="39"/>
        <v>No</v>
      </c>
    </row>
    <row r="2547" spans="1:50" x14ac:dyDescent="0.2">
      <c r="A2547" s="1" t="s">
        <v>1382</v>
      </c>
      <c r="B2547" s="1" t="s">
        <v>5041</v>
      </c>
      <c r="C2547" s="1" t="s">
        <v>6</v>
      </c>
      <c r="D2547" s="174" t="s">
        <v>5042</v>
      </c>
      <c r="E2547" s="177" t="s">
        <v>5043</v>
      </c>
      <c r="F2547" s="1" t="s">
        <v>242</v>
      </c>
      <c r="G2547" s="1" t="s">
        <v>229</v>
      </c>
      <c r="H2547" s="17">
        <v>0</v>
      </c>
      <c r="I2547" s="12">
        <v>10</v>
      </c>
      <c r="J2547" s="1" t="s">
        <v>11</v>
      </c>
      <c r="K2547" s="1" t="s">
        <v>8</v>
      </c>
      <c r="L2547" s="4">
        <v>5</v>
      </c>
      <c r="N2547" s="186">
        <v>0</v>
      </c>
      <c r="P2547" s="14">
        <v>33.037500000000001</v>
      </c>
      <c r="R2547" s="14">
        <v>0</v>
      </c>
      <c r="T2547" s="14">
        <v>5.0331999999999999</v>
      </c>
      <c r="V2547" s="17">
        <v>0</v>
      </c>
      <c r="X2547" s="17">
        <v>0</v>
      </c>
      <c r="Z2547" s="17">
        <v>331961</v>
      </c>
      <c r="AB2547" s="17">
        <v>0</v>
      </c>
      <c r="AD2547" s="17">
        <v>0</v>
      </c>
      <c r="AF2547" s="17">
        <v>10048</v>
      </c>
      <c r="AH2547" s="17">
        <v>0</v>
      </c>
      <c r="AJ2547" s="17">
        <v>0</v>
      </c>
      <c r="AL2547" s="17">
        <v>0</v>
      </c>
      <c r="AN2547" s="17">
        <v>0</v>
      </c>
      <c r="AP2547" s="172">
        <v>0</v>
      </c>
      <c r="AR2547" s="17">
        <v>50574</v>
      </c>
      <c r="AT2547" s="17">
        <v>0</v>
      </c>
      <c r="AV2547" s="185">
        <v>0</v>
      </c>
      <c r="AW2547" s="1" t="s">
        <v>5655</v>
      </c>
      <c r="AX2547" s="1" t="str">
        <f t="shared" si="39"/>
        <v>No</v>
      </c>
    </row>
    <row r="2548" spans="1:50" x14ac:dyDescent="0.2">
      <c r="A2548" s="1" t="s">
        <v>6326</v>
      </c>
      <c r="B2548" s="1" t="s">
        <v>5028</v>
      </c>
      <c r="C2548" s="1" t="s">
        <v>80</v>
      </c>
      <c r="D2548" s="174" t="s">
        <v>5029</v>
      </c>
      <c r="E2548" s="177" t="s">
        <v>5030</v>
      </c>
      <c r="F2548" s="1" t="s">
        <v>196</v>
      </c>
      <c r="G2548" s="1" t="s">
        <v>229</v>
      </c>
      <c r="H2548" s="17">
        <v>0</v>
      </c>
      <c r="I2548" s="12">
        <v>10</v>
      </c>
      <c r="J2548" s="1" t="s">
        <v>10</v>
      </c>
      <c r="K2548" s="1" t="s">
        <v>8</v>
      </c>
      <c r="L2548" s="4">
        <v>5</v>
      </c>
      <c r="N2548" s="186">
        <v>0</v>
      </c>
      <c r="P2548" s="14">
        <v>16.553599999999999</v>
      </c>
      <c r="R2548" s="14">
        <v>0</v>
      </c>
      <c r="T2548" s="14">
        <v>3.2654000000000001</v>
      </c>
      <c r="V2548" s="17">
        <v>0</v>
      </c>
      <c r="X2548" s="17">
        <v>0</v>
      </c>
      <c r="Z2548" s="17">
        <v>73167</v>
      </c>
      <c r="AB2548" s="17">
        <v>0</v>
      </c>
      <c r="AD2548" s="17">
        <v>0</v>
      </c>
      <c r="AF2548" s="17">
        <v>4420</v>
      </c>
      <c r="AH2548" s="17">
        <v>0</v>
      </c>
      <c r="AJ2548" s="17">
        <v>0</v>
      </c>
      <c r="AL2548" s="17">
        <v>0</v>
      </c>
      <c r="AN2548" s="17">
        <v>0</v>
      </c>
      <c r="AP2548" s="172">
        <v>0</v>
      </c>
      <c r="AR2548" s="17">
        <v>14433</v>
      </c>
      <c r="AT2548" s="17">
        <v>0</v>
      </c>
      <c r="AV2548" s="185">
        <v>0</v>
      </c>
      <c r="AW2548" s="1" t="s">
        <v>5655</v>
      </c>
      <c r="AX2548" s="1" t="str">
        <f t="shared" si="39"/>
        <v>No</v>
      </c>
    </row>
    <row r="2549" spans="1:50" x14ac:dyDescent="0.2">
      <c r="A2549" s="1" t="s">
        <v>5732</v>
      </c>
      <c r="B2549" s="1" t="s">
        <v>5733</v>
      </c>
      <c r="C2549" s="1" t="s">
        <v>20</v>
      </c>
      <c r="E2549" s="177">
        <v>90286</v>
      </c>
      <c r="F2549" s="1" t="s">
        <v>194</v>
      </c>
      <c r="G2549" s="1" t="s">
        <v>5273</v>
      </c>
      <c r="H2549" s="17">
        <v>12150996</v>
      </c>
      <c r="I2549" s="12">
        <v>10</v>
      </c>
      <c r="J2549" s="1" t="s">
        <v>10</v>
      </c>
      <c r="K2549" s="1" t="s">
        <v>8</v>
      </c>
      <c r="L2549" s="4">
        <v>4</v>
      </c>
      <c r="N2549" s="186">
        <v>0</v>
      </c>
      <c r="P2549" s="14">
        <v>7.3026999999999997</v>
      </c>
      <c r="R2549" s="14">
        <v>0</v>
      </c>
      <c r="T2549" s="14">
        <v>2.6238000000000001</v>
      </c>
      <c r="V2549" s="17">
        <v>0</v>
      </c>
      <c r="X2549" s="17">
        <v>0</v>
      </c>
      <c r="Z2549" s="17">
        <v>25428</v>
      </c>
      <c r="AB2549" s="17">
        <v>0</v>
      </c>
      <c r="AD2549" s="17">
        <v>0</v>
      </c>
      <c r="AF2549" s="17">
        <v>3482</v>
      </c>
      <c r="AH2549" s="17">
        <v>0</v>
      </c>
      <c r="AJ2549" s="17">
        <v>0</v>
      </c>
      <c r="AL2549" s="17">
        <v>0</v>
      </c>
      <c r="AN2549" s="17">
        <v>0</v>
      </c>
      <c r="AP2549" s="172">
        <v>0</v>
      </c>
      <c r="AR2549" s="17">
        <v>9136</v>
      </c>
      <c r="AT2549" s="17">
        <v>0</v>
      </c>
      <c r="AV2549" s="185">
        <v>0</v>
      </c>
      <c r="AW2549" s="1" t="s">
        <v>5655</v>
      </c>
      <c r="AX2549" s="1" t="str">
        <f t="shared" si="39"/>
        <v>No</v>
      </c>
    </row>
    <row r="2550" spans="1:50" x14ac:dyDescent="0.2">
      <c r="A2550" s="1" t="s">
        <v>6324</v>
      </c>
      <c r="B2550" s="1" t="s">
        <v>1071</v>
      </c>
      <c r="C2550" s="1" t="s">
        <v>88</v>
      </c>
      <c r="D2550" s="174">
        <v>4162</v>
      </c>
      <c r="E2550" s="177">
        <v>40162</v>
      </c>
      <c r="F2550" s="1" t="s">
        <v>194</v>
      </c>
      <c r="G2550" s="1" t="s">
        <v>5273</v>
      </c>
      <c r="H2550" s="17">
        <v>969587</v>
      </c>
      <c r="I2550" s="12">
        <v>10</v>
      </c>
      <c r="J2550" s="1" t="s">
        <v>10</v>
      </c>
      <c r="K2550" s="1" t="s">
        <v>12</v>
      </c>
      <c r="L2550" s="4">
        <v>4</v>
      </c>
      <c r="N2550" s="186">
        <v>0</v>
      </c>
      <c r="P2550" s="14">
        <v>11.8626</v>
      </c>
      <c r="R2550" s="14">
        <v>0</v>
      </c>
      <c r="T2550" s="14">
        <v>2.2930000000000001</v>
      </c>
      <c r="V2550" s="17">
        <v>0</v>
      </c>
      <c r="X2550" s="17">
        <v>0</v>
      </c>
      <c r="Z2550" s="17">
        <v>146302</v>
      </c>
      <c r="AB2550" s="17">
        <v>0</v>
      </c>
      <c r="AD2550" s="17">
        <v>0</v>
      </c>
      <c r="AF2550" s="17">
        <v>12333</v>
      </c>
      <c r="AH2550" s="17">
        <v>0</v>
      </c>
      <c r="AJ2550" s="17">
        <v>0</v>
      </c>
      <c r="AL2550" s="17">
        <v>0</v>
      </c>
      <c r="AN2550" s="17">
        <v>0</v>
      </c>
      <c r="AP2550" s="172">
        <v>0</v>
      </c>
      <c r="AR2550" s="17">
        <v>28280</v>
      </c>
      <c r="AT2550" s="17">
        <v>0</v>
      </c>
      <c r="AV2550" s="185">
        <v>0</v>
      </c>
      <c r="AW2550" s="1" t="s">
        <v>5655</v>
      </c>
      <c r="AX2550" s="1" t="str">
        <f t="shared" si="39"/>
        <v>No</v>
      </c>
    </row>
    <row r="2551" spans="1:50" x14ac:dyDescent="0.2">
      <c r="A2551" s="1" t="s">
        <v>2440</v>
      </c>
      <c r="B2551" s="1" t="s">
        <v>5622</v>
      </c>
      <c r="C2551" s="1" t="s">
        <v>40</v>
      </c>
      <c r="D2551" s="174" t="s">
        <v>2441</v>
      </c>
      <c r="E2551" s="177" t="s">
        <v>2442</v>
      </c>
      <c r="F2551" s="1" t="s">
        <v>194</v>
      </c>
      <c r="G2551" s="1" t="s">
        <v>229</v>
      </c>
      <c r="H2551" s="17">
        <v>0</v>
      </c>
      <c r="I2551" s="12">
        <v>10</v>
      </c>
      <c r="J2551" s="1" t="s">
        <v>10</v>
      </c>
      <c r="K2551" s="1" t="s">
        <v>8</v>
      </c>
      <c r="L2551" s="4">
        <v>10</v>
      </c>
      <c r="N2551" s="186">
        <v>0</v>
      </c>
      <c r="P2551" s="14">
        <v>16.727599999999999</v>
      </c>
      <c r="R2551" s="14">
        <v>0</v>
      </c>
      <c r="T2551" s="14">
        <v>2.8816999999999999</v>
      </c>
      <c r="V2551" s="17">
        <v>0</v>
      </c>
      <c r="X2551" s="17">
        <v>0</v>
      </c>
      <c r="Z2551" s="17">
        <v>272627</v>
      </c>
      <c r="AB2551" s="17">
        <v>0</v>
      </c>
      <c r="AD2551" s="17">
        <v>0</v>
      </c>
      <c r="AF2551" s="17">
        <v>16298</v>
      </c>
      <c r="AH2551" s="17">
        <v>0</v>
      </c>
      <c r="AJ2551" s="17">
        <v>0</v>
      </c>
      <c r="AL2551" s="17">
        <v>0</v>
      </c>
      <c r="AN2551" s="17">
        <v>0</v>
      </c>
      <c r="AP2551" s="172">
        <v>0</v>
      </c>
      <c r="AR2551" s="17">
        <v>46966</v>
      </c>
      <c r="AT2551" s="17">
        <v>0</v>
      </c>
      <c r="AV2551" s="185">
        <v>0</v>
      </c>
      <c r="AW2551" s="1" t="s">
        <v>5655</v>
      </c>
      <c r="AX2551" s="1" t="str">
        <f t="shared" si="39"/>
        <v>No</v>
      </c>
    </row>
    <row r="2552" spans="1:50" x14ac:dyDescent="0.2">
      <c r="A2552" s="1" t="s">
        <v>1524</v>
      </c>
      <c r="B2552" s="1" t="s">
        <v>1525</v>
      </c>
      <c r="C2552" s="1" t="s">
        <v>73</v>
      </c>
      <c r="D2552" s="174" t="s">
        <v>1526</v>
      </c>
      <c r="E2552" s="177" t="s">
        <v>1527</v>
      </c>
      <c r="F2552" s="1" t="s">
        <v>194</v>
      </c>
      <c r="G2552" s="1" t="s">
        <v>229</v>
      </c>
      <c r="H2552" s="17">
        <v>0</v>
      </c>
      <c r="I2552" s="12">
        <v>10</v>
      </c>
      <c r="J2552" s="1" t="s">
        <v>10</v>
      </c>
      <c r="K2552" s="1" t="s">
        <v>12</v>
      </c>
      <c r="L2552" s="4">
        <v>3</v>
      </c>
      <c r="N2552" s="186">
        <v>0</v>
      </c>
      <c r="P2552" s="14">
        <v>20.141400000000001</v>
      </c>
      <c r="R2552" s="14">
        <v>0</v>
      </c>
      <c r="T2552" s="14">
        <v>2.6486000000000001</v>
      </c>
      <c r="V2552" s="17">
        <v>0</v>
      </c>
      <c r="X2552" s="17">
        <v>0</v>
      </c>
      <c r="Z2552" s="17">
        <v>59961</v>
      </c>
      <c r="AB2552" s="17">
        <v>0</v>
      </c>
      <c r="AD2552" s="17">
        <v>0</v>
      </c>
      <c r="AF2552" s="17">
        <v>2977</v>
      </c>
      <c r="AH2552" s="17">
        <v>0</v>
      </c>
      <c r="AJ2552" s="17">
        <v>0</v>
      </c>
      <c r="AL2552" s="17">
        <v>0</v>
      </c>
      <c r="AN2552" s="17">
        <v>0</v>
      </c>
      <c r="AP2552" s="172">
        <v>0</v>
      </c>
      <c r="AR2552" s="17">
        <v>7885</v>
      </c>
      <c r="AT2552" s="17">
        <v>0</v>
      </c>
      <c r="AV2552" s="185">
        <v>0</v>
      </c>
      <c r="AW2552" s="1" t="s">
        <v>5655</v>
      </c>
      <c r="AX2552" s="1" t="str">
        <f t="shared" si="39"/>
        <v>No</v>
      </c>
    </row>
    <row r="2553" spans="1:50" x14ac:dyDescent="0.2">
      <c r="A2553" s="1" t="s">
        <v>6325</v>
      </c>
      <c r="B2553" s="1" t="s">
        <v>3372</v>
      </c>
      <c r="C2553" s="1" t="s">
        <v>98</v>
      </c>
      <c r="E2553" s="177" t="s">
        <v>5738</v>
      </c>
      <c r="F2553" s="1" t="s">
        <v>196</v>
      </c>
      <c r="G2553" s="1" t="s">
        <v>229</v>
      </c>
      <c r="H2553" s="17">
        <v>0</v>
      </c>
      <c r="I2553" s="12">
        <v>10</v>
      </c>
      <c r="J2553" s="1" t="s">
        <v>11</v>
      </c>
      <c r="K2553" s="1" t="s">
        <v>8</v>
      </c>
      <c r="L2553" s="4">
        <v>10</v>
      </c>
      <c r="N2553" s="186">
        <v>0</v>
      </c>
      <c r="P2553" s="14">
        <v>14.431800000000001</v>
      </c>
      <c r="R2553" s="14">
        <v>0</v>
      </c>
      <c r="T2553" s="14">
        <v>2.4870000000000001</v>
      </c>
      <c r="V2553" s="17">
        <v>0</v>
      </c>
      <c r="X2553" s="17">
        <v>0</v>
      </c>
      <c r="Z2553" s="17">
        <v>203864</v>
      </c>
      <c r="AB2553" s="17">
        <v>0</v>
      </c>
      <c r="AD2553" s="17">
        <v>0</v>
      </c>
      <c r="AF2553" s="17">
        <v>14126</v>
      </c>
      <c r="AH2553" s="17">
        <v>0</v>
      </c>
      <c r="AJ2553" s="17">
        <v>0</v>
      </c>
      <c r="AL2553" s="17">
        <v>0</v>
      </c>
      <c r="AN2553" s="17">
        <v>0</v>
      </c>
      <c r="AP2553" s="172">
        <v>0</v>
      </c>
      <c r="AR2553" s="17">
        <v>35132</v>
      </c>
      <c r="AT2553" s="17">
        <v>0</v>
      </c>
      <c r="AV2553" s="185">
        <v>0</v>
      </c>
      <c r="AW2553" s="1" t="s">
        <v>5655</v>
      </c>
      <c r="AX2553" s="1" t="str">
        <f t="shared" si="39"/>
        <v>No</v>
      </c>
    </row>
    <row r="2554" spans="1:50" x14ac:dyDescent="0.2">
      <c r="A2554" s="1" t="s">
        <v>901</v>
      </c>
      <c r="B2554" s="1" t="s">
        <v>902</v>
      </c>
      <c r="C2554" s="1" t="s">
        <v>90</v>
      </c>
      <c r="D2554" s="174">
        <v>8026</v>
      </c>
      <c r="E2554" s="177">
        <v>80026</v>
      </c>
      <c r="F2554" s="1" t="s">
        <v>194</v>
      </c>
      <c r="G2554" s="1" t="s">
        <v>5273</v>
      </c>
      <c r="H2554" s="17">
        <v>98370</v>
      </c>
      <c r="I2554" s="12">
        <v>10</v>
      </c>
      <c r="J2554" s="1" t="s">
        <v>11</v>
      </c>
      <c r="K2554" s="1" t="s">
        <v>8</v>
      </c>
      <c r="L2554" s="4">
        <v>6</v>
      </c>
      <c r="N2554" s="186">
        <v>0</v>
      </c>
      <c r="P2554" s="14">
        <v>15.2272</v>
      </c>
      <c r="R2554" s="14">
        <v>0</v>
      </c>
      <c r="T2554" s="14">
        <v>18.283999999999999</v>
      </c>
      <c r="V2554" s="17">
        <v>0</v>
      </c>
      <c r="X2554" s="17">
        <v>0</v>
      </c>
      <c r="Z2554" s="17">
        <v>349556</v>
      </c>
      <c r="AB2554" s="17">
        <v>0</v>
      </c>
      <c r="AD2554" s="17">
        <v>0</v>
      </c>
      <c r="AF2554" s="17">
        <v>22956</v>
      </c>
      <c r="AH2554" s="17">
        <v>0</v>
      </c>
      <c r="AJ2554" s="17">
        <v>0</v>
      </c>
      <c r="AL2554" s="17">
        <v>0</v>
      </c>
      <c r="AN2554" s="17">
        <v>0</v>
      </c>
      <c r="AP2554" s="172">
        <v>0</v>
      </c>
      <c r="AR2554" s="17">
        <v>419727</v>
      </c>
      <c r="AT2554" s="17">
        <v>0</v>
      </c>
      <c r="AV2554" s="185">
        <v>0</v>
      </c>
      <c r="AW2554" s="1" t="s">
        <v>5655</v>
      </c>
      <c r="AX2554" s="1" t="str">
        <f t="shared" si="39"/>
        <v>No</v>
      </c>
    </row>
    <row r="2555" spans="1:50" x14ac:dyDescent="0.2">
      <c r="A2555" s="1" t="s">
        <v>3686</v>
      </c>
      <c r="B2555" s="1" t="s">
        <v>3687</v>
      </c>
      <c r="C2555" s="1" t="s">
        <v>51</v>
      </c>
      <c r="D2555" s="174" t="s">
        <v>3688</v>
      </c>
      <c r="E2555" s="177" t="s">
        <v>3689</v>
      </c>
      <c r="F2555" s="1" t="s">
        <v>1252</v>
      </c>
      <c r="G2555" s="1" t="s">
        <v>229</v>
      </c>
      <c r="H2555" s="17">
        <v>0</v>
      </c>
      <c r="I2555" s="12">
        <v>10</v>
      </c>
      <c r="J2555" s="1" t="s">
        <v>10</v>
      </c>
      <c r="K2555" s="1" t="s">
        <v>8</v>
      </c>
      <c r="L2555" s="4">
        <v>10</v>
      </c>
      <c r="N2555" s="186">
        <v>0</v>
      </c>
      <c r="P2555" s="14">
        <v>26.795000000000002</v>
      </c>
      <c r="R2555" s="14">
        <v>0</v>
      </c>
      <c r="T2555" s="14">
        <v>1.4697</v>
      </c>
      <c r="V2555" s="17">
        <v>0</v>
      </c>
      <c r="X2555" s="17">
        <v>0</v>
      </c>
      <c r="Z2555" s="17">
        <v>282151</v>
      </c>
      <c r="AB2555" s="17">
        <v>0</v>
      </c>
      <c r="AD2555" s="17">
        <v>0</v>
      </c>
      <c r="AF2555" s="17">
        <v>10530</v>
      </c>
      <c r="AH2555" s="17">
        <v>0</v>
      </c>
      <c r="AJ2555" s="17">
        <v>0</v>
      </c>
      <c r="AL2555" s="17">
        <v>0</v>
      </c>
      <c r="AN2555" s="17">
        <v>0</v>
      </c>
      <c r="AP2555" s="172">
        <v>0</v>
      </c>
      <c r="AR2555" s="17">
        <v>15476</v>
      </c>
      <c r="AT2555" s="17">
        <v>0</v>
      </c>
      <c r="AV2555" s="185">
        <v>0</v>
      </c>
      <c r="AW2555" s="1" t="s">
        <v>5655</v>
      </c>
      <c r="AX2555" s="1" t="str">
        <f t="shared" si="39"/>
        <v>No</v>
      </c>
    </row>
    <row r="2556" spans="1:50" x14ac:dyDescent="0.2">
      <c r="A2556" s="1" t="s">
        <v>2833</v>
      </c>
      <c r="B2556" s="1" t="s">
        <v>2834</v>
      </c>
      <c r="C2556" s="1" t="s">
        <v>46</v>
      </c>
      <c r="D2556" s="174" t="s">
        <v>2835</v>
      </c>
      <c r="E2556" s="177" t="s">
        <v>2836</v>
      </c>
      <c r="F2556" s="1" t="s">
        <v>1252</v>
      </c>
      <c r="G2556" s="1" t="s">
        <v>229</v>
      </c>
      <c r="H2556" s="17">
        <v>0</v>
      </c>
      <c r="I2556" s="12">
        <v>10</v>
      </c>
      <c r="J2556" s="1" t="s">
        <v>10</v>
      </c>
      <c r="K2556" s="1" t="s">
        <v>8</v>
      </c>
      <c r="L2556" s="4">
        <v>10</v>
      </c>
      <c r="N2556" s="186">
        <v>0</v>
      </c>
      <c r="P2556" s="14">
        <v>17.837900000000001</v>
      </c>
      <c r="R2556" s="14">
        <v>0</v>
      </c>
      <c r="T2556" s="14">
        <v>2.3302999999999998</v>
      </c>
      <c r="V2556" s="17">
        <v>0</v>
      </c>
      <c r="X2556" s="17">
        <v>0</v>
      </c>
      <c r="Z2556" s="17">
        <v>345627</v>
      </c>
      <c r="AB2556" s="17">
        <v>0</v>
      </c>
      <c r="AD2556" s="17">
        <v>0</v>
      </c>
      <c r="AF2556" s="17">
        <v>19376</v>
      </c>
      <c r="AH2556" s="17">
        <v>0</v>
      </c>
      <c r="AJ2556" s="17">
        <v>0</v>
      </c>
      <c r="AL2556" s="17">
        <v>0</v>
      </c>
      <c r="AN2556" s="17">
        <v>0</v>
      </c>
      <c r="AP2556" s="172">
        <v>0</v>
      </c>
      <c r="AR2556" s="17">
        <v>45151</v>
      </c>
      <c r="AT2556" s="17">
        <v>0</v>
      </c>
      <c r="AV2556" s="185">
        <v>0</v>
      </c>
      <c r="AW2556" s="1" t="s">
        <v>5655</v>
      </c>
      <c r="AX2556" s="1" t="str">
        <f t="shared" si="39"/>
        <v>No</v>
      </c>
    </row>
    <row r="2557" spans="1:50" x14ac:dyDescent="0.2">
      <c r="A2557" s="1" t="s">
        <v>3000</v>
      </c>
      <c r="B2557" s="1" t="s">
        <v>3001</v>
      </c>
      <c r="C2557" s="1" t="s">
        <v>45</v>
      </c>
      <c r="D2557" s="174" t="s">
        <v>3002</v>
      </c>
      <c r="E2557" s="177" t="s">
        <v>3003</v>
      </c>
      <c r="F2557" s="1" t="s">
        <v>194</v>
      </c>
      <c r="G2557" s="1" t="s">
        <v>229</v>
      </c>
      <c r="H2557" s="17">
        <v>0</v>
      </c>
      <c r="I2557" s="12">
        <v>10</v>
      </c>
      <c r="J2557" s="1" t="s">
        <v>10</v>
      </c>
      <c r="K2557" s="1" t="s">
        <v>8</v>
      </c>
      <c r="L2557" s="4">
        <v>10</v>
      </c>
      <c r="N2557" s="186">
        <v>0</v>
      </c>
      <c r="P2557" s="14">
        <v>19.201499999999999</v>
      </c>
      <c r="R2557" s="14">
        <v>0</v>
      </c>
      <c r="T2557" s="14">
        <v>2.6709999999999998</v>
      </c>
      <c r="V2557" s="17">
        <v>0</v>
      </c>
      <c r="X2557" s="17">
        <v>0</v>
      </c>
      <c r="Z2557" s="17">
        <v>304881</v>
      </c>
      <c r="AB2557" s="17">
        <v>0</v>
      </c>
      <c r="AD2557" s="17">
        <v>0</v>
      </c>
      <c r="AF2557" s="17">
        <v>15878</v>
      </c>
      <c r="AH2557" s="17">
        <v>0</v>
      </c>
      <c r="AJ2557" s="17">
        <v>0</v>
      </c>
      <c r="AL2557" s="17">
        <v>0</v>
      </c>
      <c r="AN2557" s="17">
        <v>0</v>
      </c>
      <c r="AP2557" s="172">
        <v>0</v>
      </c>
      <c r="AR2557" s="17">
        <v>42410</v>
      </c>
      <c r="AT2557" s="17">
        <v>0</v>
      </c>
      <c r="AV2557" s="185">
        <v>0</v>
      </c>
      <c r="AW2557" s="1" t="s">
        <v>5655</v>
      </c>
      <c r="AX2557" s="1" t="str">
        <f t="shared" si="39"/>
        <v>No</v>
      </c>
    </row>
    <row r="2558" spans="1:50" x14ac:dyDescent="0.2">
      <c r="A2558" s="1" t="s">
        <v>2084</v>
      </c>
      <c r="B2558" s="1" t="s">
        <v>2085</v>
      </c>
      <c r="C2558" s="1" t="s">
        <v>62</v>
      </c>
      <c r="D2558" s="174" t="s">
        <v>2086</v>
      </c>
      <c r="E2558" s="177" t="s">
        <v>2087</v>
      </c>
      <c r="F2558" s="1" t="s">
        <v>194</v>
      </c>
      <c r="G2558" s="1" t="s">
        <v>229</v>
      </c>
      <c r="H2558" s="17">
        <v>0</v>
      </c>
      <c r="I2558" s="12">
        <v>10</v>
      </c>
      <c r="J2558" s="1" t="s">
        <v>10</v>
      </c>
      <c r="K2558" s="1" t="s">
        <v>8</v>
      </c>
      <c r="L2558" s="4">
        <v>9</v>
      </c>
      <c r="N2558" s="186">
        <v>0</v>
      </c>
      <c r="P2558" s="14">
        <v>21.541599999999999</v>
      </c>
      <c r="R2558" s="14">
        <v>0</v>
      </c>
      <c r="T2558" s="14">
        <v>3.3380000000000001</v>
      </c>
      <c r="V2558" s="17">
        <v>0</v>
      </c>
      <c r="X2558" s="17">
        <v>0</v>
      </c>
      <c r="Z2558" s="17">
        <v>284715</v>
      </c>
      <c r="AB2558" s="17">
        <v>0</v>
      </c>
      <c r="AD2558" s="17">
        <v>0</v>
      </c>
      <c r="AF2558" s="17">
        <v>13217</v>
      </c>
      <c r="AH2558" s="17">
        <v>0</v>
      </c>
      <c r="AJ2558" s="17">
        <v>0</v>
      </c>
      <c r="AL2558" s="17">
        <v>0</v>
      </c>
      <c r="AN2558" s="17">
        <v>0</v>
      </c>
      <c r="AP2558" s="172">
        <v>0</v>
      </c>
      <c r="AR2558" s="17">
        <v>44118</v>
      </c>
      <c r="AT2558" s="17">
        <v>0</v>
      </c>
      <c r="AV2558" s="185">
        <v>0</v>
      </c>
      <c r="AW2558" s="1" t="s">
        <v>5655</v>
      </c>
      <c r="AX2558" s="1" t="str">
        <f t="shared" si="39"/>
        <v>No</v>
      </c>
    </row>
    <row r="2559" spans="1:50" x14ac:dyDescent="0.2">
      <c r="A2559" s="1" t="s">
        <v>2758</v>
      </c>
      <c r="B2559" s="1" t="s">
        <v>287</v>
      </c>
      <c r="C2559" s="1" t="s">
        <v>77</v>
      </c>
      <c r="D2559" s="174" t="s">
        <v>2759</v>
      </c>
      <c r="E2559" s="177" t="s">
        <v>2760</v>
      </c>
      <c r="F2559" s="1" t="s">
        <v>242</v>
      </c>
      <c r="G2559" s="1" t="s">
        <v>229</v>
      </c>
      <c r="H2559" s="17">
        <v>0</v>
      </c>
      <c r="I2559" s="12">
        <v>9</v>
      </c>
      <c r="J2559" s="1" t="s">
        <v>11</v>
      </c>
      <c r="K2559" s="1" t="s">
        <v>8</v>
      </c>
      <c r="L2559" s="4">
        <v>8</v>
      </c>
      <c r="N2559" s="186">
        <v>0</v>
      </c>
      <c r="P2559" s="14">
        <v>11.967700000000001</v>
      </c>
      <c r="R2559" s="14">
        <v>0</v>
      </c>
      <c r="T2559" s="14">
        <v>19.625599999999999</v>
      </c>
      <c r="V2559" s="17">
        <v>0</v>
      </c>
      <c r="X2559" s="17">
        <v>0</v>
      </c>
      <c r="Z2559" s="17">
        <v>308742</v>
      </c>
      <c r="AB2559" s="17">
        <v>0</v>
      </c>
      <c r="AD2559" s="17">
        <v>0</v>
      </c>
      <c r="AF2559" s="17">
        <v>25798</v>
      </c>
      <c r="AH2559" s="17">
        <v>0</v>
      </c>
      <c r="AJ2559" s="17">
        <v>0</v>
      </c>
      <c r="AL2559" s="17">
        <v>0</v>
      </c>
      <c r="AN2559" s="17">
        <v>0</v>
      </c>
      <c r="AP2559" s="172">
        <v>0</v>
      </c>
      <c r="AR2559" s="17">
        <v>506300</v>
      </c>
      <c r="AT2559" s="17">
        <v>0</v>
      </c>
      <c r="AV2559" s="185">
        <v>0</v>
      </c>
      <c r="AW2559" s="1" t="s">
        <v>5655</v>
      </c>
      <c r="AX2559" s="1" t="str">
        <f t="shared" si="39"/>
        <v>No</v>
      </c>
    </row>
    <row r="2560" spans="1:50" x14ac:dyDescent="0.2">
      <c r="A2560" s="1" t="s">
        <v>2471</v>
      </c>
      <c r="B2560" s="1" t="s">
        <v>2201</v>
      </c>
      <c r="C2560" s="1" t="s">
        <v>37</v>
      </c>
      <c r="D2560" s="174" t="s">
        <v>2472</v>
      </c>
      <c r="E2560" s="177" t="s">
        <v>2473</v>
      </c>
      <c r="F2560" s="1" t="s">
        <v>194</v>
      </c>
      <c r="G2560" s="1" t="s">
        <v>229</v>
      </c>
      <c r="H2560" s="17">
        <v>0</v>
      </c>
      <c r="I2560" s="12">
        <v>9</v>
      </c>
      <c r="J2560" s="1" t="s">
        <v>10</v>
      </c>
      <c r="K2560" s="1" t="s">
        <v>8</v>
      </c>
      <c r="L2560" s="4">
        <v>9</v>
      </c>
      <c r="N2560" s="186">
        <v>0</v>
      </c>
      <c r="P2560" s="14">
        <v>16.802</v>
      </c>
      <c r="R2560" s="14">
        <v>0</v>
      </c>
      <c r="T2560" s="14">
        <v>1.2794000000000001</v>
      </c>
      <c r="V2560" s="17">
        <v>0</v>
      </c>
      <c r="X2560" s="17">
        <v>0</v>
      </c>
      <c r="Z2560" s="17">
        <v>169952</v>
      </c>
      <c r="AB2560" s="17">
        <v>0</v>
      </c>
      <c r="AD2560" s="17">
        <v>0</v>
      </c>
      <c r="AF2560" s="17">
        <v>10115</v>
      </c>
      <c r="AH2560" s="17">
        <v>0</v>
      </c>
      <c r="AJ2560" s="17">
        <v>0</v>
      </c>
      <c r="AL2560" s="17">
        <v>0</v>
      </c>
      <c r="AN2560" s="17">
        <v>0</v>
      </c>
      <c r="AP2560" s="172">
        <v>0</v>
      </c>
      <c r="AR2560" s="17">
        <v>12941</v>
      </c>
      <c r="AT2560" s="17">
        <v>0</v>
      </c>
      <c r="AV2560" s="185">
        <v>0</v>
      </c>
      <c r="AW2560" s="1" t="s">
        <v>5655</v>
      </c>
      <c r="AX2560" s="1" t="str">
        <f t="shared" si="39"/>
        <v>No</v>
      </c>
    </row>
    <row r="2561" spans="1:50" x14ac:dyDescent="0.2">
      <c r="A2561" s="1" t="s">
        <v>6343</v>
      </c>
      <c r="B2561" s="1" t="s">
        <v>5167</v>
      </c>
      <c r="C2561" s="1" t="s">
        <v>80</v>
      </c>
      <c r="D2561" s="174" t="s">
        <v>5168</v>
      </c>
      <c r="E2561" s="177" t="s">
        <v>5169</v>
      </c>
      <c r="F2561" s="1" t="s">
        <v>194</v>
      </c>
      <c r="G2561" s="1" t="s">
        <v>229</v>
      </c>
      <c r="H2561" s="17">
        <v>0</v>
      </c>
      <c r="I2561" s="12">
        <v>9</v>
      </c>
      <c r="J2561" s="1" t="s">
        <v>10</v>
      </c>
      <c r="K2561" s="1" t="s">
        <v>8</v>
      </c>
      <c r="L2561" s="4">
        <v>8</v>
      </c>
      <c r="N2561" s="186">
        <v>0</v>
      </c>
      <c r="P2561" s="14">
        <v>15.244999999999999</v>
      </c>
      <c r="R2561" s="14">
        <v>0</v>
      </c>
      <c r="T2561" s="14">
        <v>3.2776000000000001</v>
      </c>
      <c r="V2561" s="17">
        <v>0</v>
      </c>
      <c r="X2561" s="17">
        <v>0</v>
      </c>
      <c r="Z2561" s="17">
        <v>97583</v>
      </c>
      <c r="AB2561" s="17">
        <v>0</v>
      </c>
      <c r="AD2561" s="17">
        <v>0</v>
      </c>
      <c r="AF2561" s="17">
        <v>6401</v>
      </c>
      <c r="AH2561" s="17">
        <v>0</v>
      </c>
      <c r="AJ2561" s="17">
        <v>0</v>
      </c>
      <c r="AL2561" s="17">
        <v>0</v>
      </c>
      <c r="AN2561" s="17">
        <v>0</v>
      </c>
      <c r="AP2561" s="172">
        <v>0</v>
      </c>
      <c r="AR2561" s="17">
        <v>20980</v>
      </c>
      <c r="AT2561" s="17">
        <v>0</v>
      </c>
      <c r="AV2561" s="185">
        <v>0</v>
      </c>
      <c r="AW2561" s="1" t="s">
        <v>5655</v>
      </c>
      <c r="AX2561" s="1" t="str">
        <f t="shared" si="39"/>
        <v>No</v>
      </c>
    </row>
    <row r="2562" spans="1:50" x14ac:dyDescent="0.2">
      <c r="A2562" s="1" t="s">
        <v>2288</v>
      </c>
      <c r="B2562" s="1" t="s">
        <v>2289</v>
      </c>
      <c r="C2562" s="1" t="s">
        <v>40</v>
      </c>
      <c r="D2562" s="174" t="s">
        <v>2290</v>
      </c>
      <c r="E2562" s="177" t="s">
        <v>2291</v>
      </c>
      <c r="F2562" s="1" t="s">
        <v>194</v>
      </c>
      <c r="G2562" s="1" t="s">
        <v>229</v>
      </c>
      <c r="H2562" s="17">
        <v>0</v>
      </c>
      <c r="I2562" s="12">
        <v>9</v>
      </c>
      <c r="J2562" s="1" t="s">
        <v>10</v>
      </c>
      <c r="K2562" s="1" t="s">
        <v>8</v>
      </c>
      <c r="L2562" s="4">
        <v>9</v>
      </c>
      <c r="N2562" s="186">
        <v>0</v>
      </c>
      <c r="P2562" s="14">
        <v>11.1989</v>
      </c>
      <c r="R2562" s="14">
        <v>0</v>
      </c>
      <c r="T2562" s="14">
        <v>1.3593</v>
      </c>
      <c r="V2562" s="17">
        <v>0</v>
      </c>
      <c r="X2562" s="17">
        <v>0</v>
      </c>
      <c r="Z2562" s="17">
        <v>155127</v>
      </c>
      <c r="AB2562" s="17">
        <v>0</v>
      </c>
      <c r="AD2562" s="17">
        <v>0</v>
      </c>
      <c r="AF2562" s="17">
        <v>13852</v>
      </c>
      <c r="AH2562" s="17">
        <v>0</v>
      </c>
      <c r="AJ2562" s="17">
        <v>0</v>
      </c>
      <c r="AL2562" s="17">
        <v>0</v>
      </c>
      <c r="AN2562" s="17">
        <v>0</v>
      </c>
      <c r="AP2562" s="172">
        <v>0</v>
      </c>
      <c r="AR2562" s="17">
        <v>18829</v>
      </c>
      <c r="AT2562" s="17">
        <v>0</v>
      </c>
      <c r="AV2562" s="185">
        <v>0</v>
      </c>
      <c r="AW2562" s="1" t="s">
        <v>5655</v>
      </c>
      <c r="AX2562" s="1" t="str">
        <f t="shared" ref="AX2562:AX2625" si="40">IF(AW2562&amp;AU2562&amp;AS2562&amp;AQ2562&amp;AO2562&amp;AM2562&amp;AK2562&amp;AI2562&amp;AG2562&amp;AE2562&amp;AC2562&amp;AA2562&amp;Y2562&amp;W2562&amp;U2562&amp;S2562&amp;Q2562&amp;O2562&amp;M2562&lt;&gt;"","Yes","No")</f>
        <v>No</v>
      </c>
    </row>
    <row r="2563" spans="1:50" x14ac:dyDescent="0.2">
      <c r="A2563" s="1" t="s">
        <v>3293</v>
      </c>
      <c r="B2563" s="1" t="s">
        <v>1096</v>
      </c>
      <c r="C2563" s="1" t="s">
        <v>98</v>
      </c>
      <c r="D2563" s="174" t="s">
        <v>3294</v>
      </c>
      <c r="E2563" s="177" t="s">
        <v>3295</v>
      </c>
      <c r="F2563" s="1" t="s">
        <v>194</v>
      </c>
      <c r="G2563" s="1" t="s">
        <v>229</v>
      </c>
      <c r="H2563" s="17">
        <v>0</v>
      </c>
      <c r="I2563" s="12">
        <v>9</v>
      </c>
      <c r="J2563" s="1" t="s">
        <v>10</v>
      </c>
      <c r="K2563" s="1" t="s">
        <v>12</v>
      </c>
      <c r="L2563" s="4">
        <v>9</v>
      </c>
      <c r="N2563" s="186">
        <v>0</v>
      </c>
      <c r="P2563" s="14">
        <v>9.7449999999999992</v>
      </c>
      <c r="R2563" s="14">
        <v>0</v>
      </c>
      <c r="T2563" s="14">
        <v>2.6242000000000001</v>
      </c>
      <c r="V2563" s="17">
        <v>0</v>
      </c>
      <c r="X2563" s="17">
        <v>0</v>
      </c>
      <c r="Z2563" s="17">
        <v>422464</v>
      </c>
      <c r="AB2563" s="17">
        <v>0</v>
      </c>
      <c r="AD2563" s="17">
        <v>0</v>
      </c>
      <c r="AF2563" s="17">
        <v>43352</v>
      </c>
      <c r="AH2563" s="17">
        <v>0</v>
      </c>
      <c r="AJ2563" s="17">
        <v>0</v>
      </c>
      <c r="AL2563" s="17">
        <v>0</v>
      </c>
      <c r="AN2563" s="17">
        <v>0</v>
      </c>
      <c r="AP2563" s="172">
        <v>0</v>
      </c>
      <c r="AR2563" s="17">
        <v>113763</v>
      </c>
      <c r="AT2563" s="17">
        <v>0</v>
      </c>
      <c r="AV2563" s="185">
        <v>0</v>
      </c>
      <c r="AW2563" s="1" t="s">
        <v>5655</v>
      </c>
      <c r="AX2563" s="1" t="str">
        <f t="shared" si="40"/>
        <v>No</v>
      </c>
    </row>
    <row r="2564" spans="1:50" x14ac:dyDescent="0.2">
      <c r="A2564" s="1" t="s">
        <v>1064</v>
      </c>
      <c r="B2564" s="1" t="s">
        <v>1065</v>
      </c>
      <c r="C2564" s="1" t="s">
        <v>72</v>
      </c>
      <c r="D2564" s="174">
        <v>9215</v>
      </c>
      <c r="E2564" s="177">
        <v>90215</v>
      </c>
      <c r="F2564" s="1" t="s">
        <v>260</v>
      </c>
      <c r="G2564" s="1" t="s">
        <v>5273</v>
      </c>
      <c r="H2564" s="17">
        <v>58079</v>
      </c>
      <c r="I2564" s="12">
        <v>9</v>
      </c>
      <c r="J2564" s="1" t="s">
        <v>10</v>
      </c>
      <c r="K2564" s="1" t="s">
        <v>12</v>
      </c>
      <c r="L2564" s="4">
        <v>5</v>
      </c>
      <c r="N2564" s="186">
        <v>0</v>
      </c>
      <c r="P2564" s="14">
        <v>10.710800000000001</v>
      </c>
      <c r="R2564" s="14">
        <v>0</v>
      </c>
      <c r="T2564" s="14">
        <v>3.4291999999999998</v>
      </c>
      <c r="V2564" s="17">
        <v>0</v>
      </c>
      <c r="X2564" s="17">
        <v>0</v>
      </c>
      <c r="Z2564" s="17">
        <v>88043</v>
      </c>
      <c r="AB2564" s="17">
        <v>0</v>
      </c>
      <c r="AD2564" s="17">
        <v>0</v>
      </c>
      <c r="AF2564" s="17">
        <v>8220</v>
      </c>
      <c r="AH2564" s="17">
        <v>0</v>
      </c>
      <c r="AJ2564" s="17">
        <v>0</v>
      </c>
      <c r="AL2564" s="17">
        <v>0</v>
      </c>
      <c r="AN2564" s="17">
        <v>0</v>
      </c>
      <c r="AP2564" s="172">
        <v>0</v>
      </c>
      <c r="AR2564" s="17">
        <v>28188</v>
      </c>
      <c r="AT2564" s="17">
        <v>0</v>
      </c>
      <c r="AV2564" s="185">
        <v>0</v>
      </c>
      <c r="AW2564" s="1" t="s">
        <v>5655</v>
      </c>
      <c r="AX2564" s="1" t="str">
        <f t="shared" si="40"/>
        <v>No</v>
      </c>
    </row>
    <row r="2565" spans="1:50" x14ac:dyDescent="0.2">
      <c r="A2565" s="1" t="s">
        <v>3891</v>
      </c>
      <c r="B2565" s="1" t="s">
        <v>3892</v>
      </c>
      <c r="C2565" s="1" t="s">
        <v>43</v>
      </c>
      <c r="D2565" s="174" t="s">
        <v>3893</v>
      </c>
      <c r="E2565" s="177" t="s">
        <v>3894</v>
      </c>
      <c r="F2565" s="1" t="s">
        <v>196</v>
      </c>
      <c r="G2565" s="1" t="s">
        <v>229</v>
      </c>
      <c r="H2565" s="17">
        <v>0</v>
      </c>
      <c r="I2565" s="12">
        <v>9</v>
      </c>
      <c r="J2565" s="1" t="s">
        <v>11</v>
      </c>
      <c r="K2565" s="1" t="s">
        <v>8</v>
      </c>
      <c r="L2565" s="4">
        <v>9</v>
      </c>
      <c r="N2565" s="186">
        <v>0</v>
      </c>
      <c r="P2565" s="14">
        <v>12.2781</v>
      </c>
      <c r="R2565" s="14">
        <v>0</v>
      </c>
      <c r="T2565" s="14">
        <v>11.839700000000001</v>
      </c>
      <c r="V2565" s="17">
        <v>0</v>
      </c>
      <c r="X2565" s="17">
        <v>0</v>
      </c>
      <c r="Z2565" s="17">
        <v>220932</v>
      </c>
      <c r="AB2565" s="17">
        <v>0</v>
      </c>
      <c r="AD2565" s="17">
        <v>0</v>
      </c>
      <c r="AF2565" s="17">
        <v>17994</v>
      </c>
      <c r="AH2565" s="17">
        <v>0</v>
      </c>
      <c r="AJ2565" s="17">
        <v>0</v>
      </c>
      <c r="AL2565" s="17">
        <v>0</v>
      </c>
      <c r="AN2565" s="17">
        <v>0</v>
      </c>
      <c r="AP2565" s="172">
        <v>0</v>
      </c>
      <c r="AR2565" s="17">
        <v>213044</v>
      </c>
      <c r="AT2565" s="17">
        <v>0</v>
      </c>
      <c r="AV2565" s="185">
        <v>0</v>
      </c>
      <c r="AW2565" s="1" t="s">
        <v>5655</v>
      </c>
      <c r="AX2565" s="1" t="str">
        <f t="shared" si="40"/>
        <v>No</v>
      </c>
    </row>
    <row r="2566" spans="1:50" x14ac:dyDescent="0.2">
      <c r="A2566" s="1" t="s">
        <v>2255</v>
      </c>
      <c r="B2566" s="1" t="s">
        <v>2256</v>
      </c>
      <c r="C2566" s="1" t="s">
        <v>62</v>
      </c>
      <c r="D2566" s="174" t="s">
        <v>2257</v>
      </c>
      <c r="E2566" s="177" t="s">
        <v>2258</v>
      </c>
      <c r="F2566" s="1" t="s">
        <v>194</v>
      </c>
      <c r="G2566" s="1" t="s">
        <v>229</v>
      </c>
      <c r="H2566" s="17">
        <v>0</v>
      </c>
      <c r="I2566" s="12">
        <v>9</v>
      </c>
      <c r="J2566" s="1" t="s">
        <v>11</v>
      </c>
      <c r="K2566" s="1" t="s">
        <v>8</v>
      </c>
      <c r="L2566" s="4">
        <v>1</v>
      </c>
      <c r="N2566" s="186">
        <v>0</v>
      </c>
      <c r="P2566" s="14">
        <v>13.783799999999999</v>
      </c>
      <c r="R2566" s="14">
        <v>0</v>
      </c>
      <c r="T2566" s="14">
        <v>7.1985000000000001</v>
      </c>
      <c r="V2566" s="17">
        <v>0</v>
      </c>
      <c r="X2566" s="17">
        <v>0</v>
      </c>
      <c r="Z2566" s="17">
        <v>22702</v>
      </c>
      <c r="AB2566" s="17">
        <v>0</v>
      </c>
      <c r="AD2566" s="17">
        <v>0</v>
      </c>
      <c r="AF2566" s="17">
        <v>1647</v>
      </c>
      <c r="AH2566" s="17">
        <v>0</v>
      </c>
      <c r="AJ2566" s="17">
        <v>0</v>
      </c>
      <c r="AL2566" s="17">
        <v>0</v>
      </c>
      <c r="AN2566" s="17">
        <v>0</v>
      </c>
      <c r="AP2566" s="172">
        <v>0</v>
      </c>
      <c r="AR2566" s="17">
        <v>11856</v>
      </c>
      <c r="AT2566" s="17">
        <v>0</v>
      </c>
      <c r="AV2566" s="185">
        <v>0</v>
      </c>
      <c r="AW2566" s="1" t="s">
        <v>5655</v>
      </c>
      <c r="AX2566" s="1" t="str">
        <f t="shared" si="40"/>
        <v>No</v>
      </c>
    </row>
    <row r="2567" spans="1:50" x14ac:dyDescent="0.2">
      <c r="A2567" s="1" t="s">
        <v>782</v>
      </c>
      <c r="B2567" s="1" t="s">
        <v>783</v>
      </c>
      <c r="C2567" s="1" t="s">
        <v>77</v>
      </c>
      <c r="D2567" s="174">
        <v>5142</v>
      </c>
      <c r="E2567" s="177">
        <v>50142</v>
      </c>
      <c r="F2567" s="1" t="s">
        <v>196</v>
      </c>
      <c r="G2567" s="1" t="s">
        <v>5273</v>
      </c>
      <c r="H2567" s="17">
        <v>70889</v>
      </c>
      <c r="I2567" s="12">
        <v>9</v>
      </c>
      <c r="J2567" s="1" t="s">
        <v>11</v>
      </c>
      <c r="K2567" s="1" t="s">
        <v>8</v>
      </c>
      <c r="L2567" s="4">
        <v>8</v>
      </c>
      <c r="N2567" s="186">
        <v>0</v>
      </c>
      <c r="P2567" s="14">
        <v>13.1616</v>
      </c>
      <c r="R2567" s="14">
        <v>0</v>
      </c>
      <c r="T2567" s="14">
        <v>12.180999999999999</v>
      </c>
      <c r="V2567" s="17">
        <v>0</v>
      </c>
      <c r="X2567" s="17">
        <v>0</v>
      </c>
      <c r="Z2567" s="17">
        <v>217561</v>
      </c>
      <c r="AB2567" s="17">
        <v>0</v>
      </c>
      <c r="AD2567" s="17">
        <v>0</v>
      </c>
      <c r="AF2567" s="17">
        <v>16530</v>
      </c>
      <c r="AH2567" s="17">
        <v>0</v>
      </c>
      <c r="AJ2567" s="17">
        <v>0</v>
      </c>
      <c r="AL2567" s="17">
        <v>0</v>
      </c>
      <c r="AN2567" s="17">
        <v>0</v>
      </c>
      <c r="AP2567" s="172">
        <v>0</v>
      </c>
      <c r="AR2567" s="17">
        <v>201352</v>
      </c>
      <c r="AT2567" s="17">
        <v>0</v>
      </c>
      <c r="AV2567" s="185">
        <v>0</v>
      </c>
      <c r="AW2567" s="1" t="s">
        <v>5655</v>
      </c>
      <c r="AX2567" s="1" t="str">
        <f t="shared" si="40"/>
        <v>No</v>
      </c>
    </row>
    <row r="2568" spans="1:50" x14ac:dyDescent="0.2">
      <c r="A2568" s="1" t="s">
        <v>1193</v>
      </c>
      <c r="B2568" s="1" t="s">
        <v>1194</v>
      </c>
      <c r="C2568" s="1" t="s">
        <v>79</v>
      </c>
      <c r="D2568" s="174">
        <v>6118</v>
      </c>
      <c r="E2568" s="177">
        <v>60118</v>
      </c>
      <c r="F2568" s="1" t="s">
        <v>194</v>
      </c>
      <c r="G2568" s="1" t="s">
        <v>5273</v>
      </c>
      <c r="H2568" s="17">
        <v>861505</v>
      </c>
      <c r="I2568" s="12">
        <v>9</v>
      </c>
      <c r="J2568" s="1" t="s">
        <v>10</v>
      </c>
      <c r="K2568" s="1" t="s">
        <v>12</v>
      </c>
      <c r="L2568" s="4">
        <v>3</v>
      </c>
      <c r="N2568" s="186">
        <v>0</v>
      </c>
      <c r="P2568" s="14">
        <v>14.5844</v>
      </c>
      <c r="R2568" s="14">
        <v>0</v>
      </c>
      <c r="T2568" s="14">
        <v>3.4390000000000001</v>
      </c>
      <c r="V2568" s="17">
        <v>0</v>
      </c>
      <c r="X2568" s="17">
        <v>0</v>
      </c>
      <c r="Z2568" s="17">
        <v>41828</v>
      </c>
      <c r="AB2568" s="17">
        <v>0</v>
      </c>
      <c r="AD2568" s="17">
        <v>0</v>
      </c>
      <c r="AF2568" s="17">
        <v>2868</v>
      </c>
      <c r="AH2568" s="17">
        <v>0</v>
      </c>
      <c r="AJ2568" s="17">
        <v>0</v>
      </c>
      <c r="AL2568" s="17">
        <v>0</v>
      </c>
      <c r="AN2568" s="17">
        <v>0</v>
      </c>
      <c r="AP2568" s="172">
        <v>0</v>
      </c>
      <c r="AR2568" s="17">
        <v>9863</v>
      </c>
      <c r="AT2568" s="17">
        <v>0</v>
      </c>
      <c r="AV2568" s="185">
        <v>0</v>
      </c>
      <c r="AW2568" s="1" t="s">
        <v>5655</v>
      </c>
      <c r="AX2568" s="1" t="str">
        <f t="shared" si="40"/>
        <v>No</v>
      </c>
    </row>
    <row r="2569" spans="1:50" x14ac:dyDescent="0.2">
      <c r="A2569" s="1" t="s">
        <v>6349</v>
      </c>
      <c r="B2569" s="1" t="s">
        <v>673</v>
      </c>
      <c r="C2569" s="1" t="s">
        <v>50</v>
      </c>
      <c r="D2569" s="174">
        <v>4020</v>
      </c>
      <c r="E2569" s="177">
        <v>40020</v>
      </c>
      <c r="F2569" s="1" t="s">
        <v>194</v>
      </c>
      <c r="G2569" s="1" t="s">
        <v>5273</v>
      </c>
      <c r="H2569" s="17">
        <v>70543</v>
      </c>
      <c r="I2569" s="12">
        <v>9</v>
      </c>
      <c r="J2569" s="1" t="s">
        <v>11</v>
      </c>
      <c r="K2569" s="1" t="s">
        <v>8</v>
      </c>
      <c r="L2569" s="4">
        <v>9</v>
      </c>
      <c r="N2569" s="186">
        <v>0</v>
      </c>
      <c r="P2569" s="14">
        <v>14.429399999999999</v>
      </c>
      <c r="R2569" s="14">
        <v>0</v>
      </c>
      <c r="T2569" s="14">
        <v>8.8017000000000003</v>
      </c>
      <c r="V2569" s="17">
        <v>0</v>
      </c>
      <c r="X2569" s="17">
        <v>0</v>
      </c>
      <c r="Z2569" s="17">
        <v>427226</v>
      </c>
      <c r="AB2569" s="17">
        <v>0</v>
      </c>
      <c r="AD2569" s="17">
        <v>0</v>
      </c>
      <c r="AF2569" s="17">
        <v>29608</v>
      </c>
      <c r="AH2569" s="17">
        <v>0</v>
      </c>
      <c r="AJ2569" s="17">
        <v>0</v>
      </c>
      <c r="AL2569" s="17">
        <v>0</v>
      </c>
      <c r="AN2569" s="17">
        <v>0</v>
      </c>
      <c r="AP2569" s="172">
        <v>0</v>
      </c>
      <c r="AR2569" s="17">
        <v>260600</v>
      </c>
      <c r="AT2569" s="17">
        <v>0</v>
      </c>
      <c r="AV2569" s="185">
        <v>0</v>
      </c>
      <c r="AW2569" s="1" t="s">
        <v>5655</v>
      </c>
      <c r="AX2569" s="1" t="str">
        <f t="shared" si="40"/>
        <v>No</v>
      </c>
    </row>
    <row r="2570" spans="1:50" x14ac:dyDescent="0.2">
      <c r="A2570" s="1" t="s">
        <v>1124</v>
      </c>
      <c r="B2570" s="1" t="s">
        <v>1125</v>
      </c>
      <c r="C2570" s="1" t="s">
        <v>18</v>
      </c>
      <c r="D2570" s="174" t="s">
        <v>1126</v>
      </c>
      <c r="E2570" s="177">
        <v>99286</v>
      </c>
      <c r="F2570" s="1" t="s">
        <v>138</v>
      </c>
      <c r="G2570" s="1" t="s">
        <v>5273</v>
      </c>
      <c r="H2570" s="17">
        <v>0</v>
      </c>
      <c r="I2570" s="12">
        <v>9</v>
      </c>
      <c r="J2570" s="1" t="s">
        <v>11</v>
      </c>
      <c r="K2570" s="1" t="s">
        <v>8</v>
      </c>
      <c r="L2570" s="4">
        <v>9</v>
      </c>
      <c r="N2570" s="186">
        <v>0</v>
      </c>
      <c r="P2570" s="14">
        <v>19.472899999999999</v>
      </c>
      <c r="R2570" s="14">
        <v>0</v>
      </c>
      <c r="T2570" s="14">
        <v>3.0426000000000002</v>
      </c>
      <c r="V2570" s="17">
        <v>0</v>
      </c>
      <c r="X2570" s="17">
        <v>0</v>
      </c>
      <c r="Z2570" s="17">
        <v>438881</v>
      </c>
      <c r="AB2570" s="17">
        <v>0</v>
      </c>
      <c r="AD2570" s="17">
        <v>0</v>
      </c>
      <c r="AF2570" s="17">
        <v>22538</v>
      </c>
      <c r="AH2570" s="17">
        <v>0</v>
      </c>
      <c r="AJ2570" s="17">
        <v>0</v>
      </c>
      <c r="AL2570" s="17">
        <v>0</v>
      </c>
      <c r="AN2570" s="17">
        <v>0</v>
      </c>
      <c r="AP2570" s="172">
        <v>0</v>
      </c>
      <c r="AR2570" s="17">
        <v>68573</v>
      </c>
      <c r="AT2570" s="17">
        <v>0</v>
      </c>
      <c r="AV2570" s="185">
        <v>0</v>
      </c>
      <c r="AW2570" s="1" t="s">
        <v>5655</v>
      </c>
      <c r="AX2570" s="1" t="str">
        <f t="shared" si="40"/>
        <v>No</v>
      </c>
    </row>
    <row r="2571" spans="1:50" x14ac:dyDescent="0.2">
      <c r="A2571" s="1" t="s">
        <v>3492</v>
      </c>
      <c r="B2571" s="1" t="s">
        <v>3493</v>
      </c>
      <c r="C2571" s="1" t="s">
        <v>71</v>
      </c>
      <c r="D2571" s="174" t="s">
        <v>3494</v>
      </c>
      <c r="E2571" s="177" t="s">
        <v>3495</v>
      </c>
      <c r="F2571" s="1" t="s">
        <v>194</v>
      </c>
      <c r="G2571" s="1" t="s">
        <v>229</v>
      </c>
      <c r="H2571" s="17">
        <v>0</v>
      </c>
      <c r="I2571" s="12">
        <v>9</v>
      </c>
      <c r="J2571" s="1" t="s">
        <v>11</v>
      </c>
      <c r="K2571" s="1" t="s">
        <v>8</v>
      </c>
      <c r="L2571" s="4">
        <v>7</v>
      </c>
      <c r="N2571" s="186">
        <v>0</v>
      </c>
      <c r="P2571" s="14">
        <v>10.427</v>
      </c>
      <c r="R2571" s="14">
        <v>0</v>
      </c>
      <c r="T2571" s="14">
        <v>5.7634999999999996</v>
      </c>
      <c r="V2571" s="17">
        <v>0</v>
      </c>
      <c r="X2571" s="17">
        <v>0</v>
      </c>
      <c r="Z2571" s="17">
        <v>287003</v>
      </c>
      <c r="AB2571" s="17">
        <v>0</v>
      </c>
      <c r="AD2571" s="17">
        <v>0</v>
      </c>
      <c r="AF2571" s="17">
        <v>27525</v>
      </c>
      <c r="AH2571" s="17">
        <v>0</v>
      </c>
      <c r="AJ2571" s="17">
        <v>0</v>
      </c>
      <c r="AL2571" s="17">
        <v>0</v>
      </c>
      <c r="AN2571" s="17">
        <v>0</v>
      </c>
      <c r="AP2571" s="172">
        <v>0</v>
      </c>
      <c r="AR2571" s="17">
        <v>158640</v>
      </c>
      <c r="AT2571" s="17">
        <v>0</v>
      </c>
      <c r="AV2571" s="185">
        <v>0</v>
      </c>
      <c r="AW2571" s="1" t="s">
        <v>5655</v>
      </c>
      <c r="AX2571" s="1" t="str">
        <f t="shared" si="40"/>
        <v>No</v>
      </c>
    </row>
    <row r="2572" spans="1:50" x14ac:dyDescent="0.2">
      <c r="A2572" s="1" t="s">
        <v>4223</v>
      </c>
      <c r="B2572" s="1" t="s">
        <v>349</v>
      </c>
      <c r="C2572" s="1" t="s">
        <v>48</v>
      </c>
      <c r="D2572" s="174" t="s">
        <v>4224</v>
      </c>
      <c r="E2572" s="177" t="s">
        <v>4225</v>
      </c>
      <c r="F2572" s="1" t="s">
        <v>242</v>
      </c>
      <c r="G2572" s="1" t="s">
        <v>229</v>
      </c>
      <c r="H2572" s="17">
        <v>0</v>
      </c>
      <c r="I2572" s="12">
        <v>9</v>
      </c>
      <c r="J2572" s="1" t="s">
        <v>10</v>
      </c>
      <c r="K2572" s="1" t="s">
        <v>8</v>
      </c>
      <c r="L2572" s="4">
        <v>9</v>
      </c>
      <c r="N2572" s="186">
        <v>0</v>
      </c>
      <c r="P2572" s="14">
        <v>20.756399999999999</v>
      </c>
      <c r="R2572" s="14">
        <v>0</v>
      </c>
      <c r="T2572" s="14">
        <v>4.4728000000000003</v>
      </c>
      <c r="V2572" s="17">
        <v>0</v>
      </c>
      <c r="X2572" s="17">
        <v>0</v>
      </c>
      <c r="Z2572" s="17">
        <v>155673</v>
      </c>
      <c r="AB2572" s="17">
        <v>0</v>
      </c>
      <c r="AD2572" s="17">
        <v>0</v>
      </c>
      <c r="AF2572" s="17">
        <v>7500</v>
      </c>
      <c r="AH2572" s="17">
        <v>0</v>
      </c>
      <c r="AJ2572" s="17">
        <v>0</v>
      </c>
      <c r="AL2572" s="17">
        <v>0</v>
      </c>
      <c r="AN2572" s="17">
        <v>0</v>
      </c>
      <c r="AP2572" s="172">
        <v>0</v>
      </c>
      <c r="AR2572" s="17">
        <v>33546</v>
      </c>
      <c r="AT2572" s="17">
        <v>0</v>
      </c>
      <c r="AV2572" s="185">
        <v>0</v>
      </c>
      <c r="AW2572" s="1" t="s">
        <v>5655</v>
      </c>
      <c r="AX2572" s="1" t="str">
        <f t="shared" si="40"/>
        <v>No</v>
      </c>
    </row>
    <row r="2573" spans="1:50" x14ac:dyDescent="0.2">
      <c r="A2573" s="1" t="s">
        <v>2129</v>
      </c>
      <c r="B2573" s="1" t="s">
        <v>2130</v>
      </c>
      <c r="C2573" s="1" t="s">
        <v>40</v>
      </c>
      <c r="D2573" s="174" t="s">
        <v>2131</v>
      </c>
      <c r="E2573" s="177" t="s">
        <v>2132</v>
      </c>
      <c r="F2573" s="1" t="s">
        <v>194</v>
      </c>
      <c r="G2573" s="1" t="s">
        <v>229</v>
      </c>
      <c r="H2573" s="17">
        <v>0</v>
      </c>
      <c r="I2573" s="12">
        <v>9</v>
      </c>
      <c r="J2573" s="1" t="s">
        <v>10</v>
      </c>
      <c r="K2573" s="1" t="s">
        <v>8</v>
      </c>
      <c r="L2573" s="4">
        <v>9</v>
      </c>
      <c r="N2573" s="186">
        <v>0</v>
      </c>
      <c r="P2573" s="14">
        <v>14.9664</v>
      </c>
      <c r="R2573" s="14">
        <v>0</v>
      </c>
      <c r="T2573" s="14">
        <v>2.1560000000000001</v>
      </c>
      <c r="V2573" s="17">
        <v>0</v>
      </c>
      <c r="X2573" s="17">
        <v>0</v>
      </c>
      <c r="Z2573" s="17">
        <v>255162</v>
      </c>
      <c r="AB2573" s="17">
        <v>0</v>
      </c>
      <c r="AD2573" s="17">
        <v>0</v>
      </c>
      <c r="AF2573" s="17">
        <v>17049</v>
      </c>
      <c r="AH2573" s="17">
        <v>0</v>
      </c>
      <c r="AJ2573" s="17">
        <v>0</v>
      </c>
      <c r="AL2573" s="17">
        <v>0</v>
      </c>
      <c r="AN2573" s="17">
        <v>0</v>
      </c>
      <c r="AP2573" s="172">
        <v>0</v>
      </c>
      <c r="AR2573" s="17">
        <v>36758</v>
      </c>
      <c r="AT2573" s="17">
        <v>0</v>
      </c>
      <c r="AV2573" s="185">
        <v>0</v>
      </c>
      <c r="AW2573" s="1" t="s">
        <v>5655</v>
      </c>
      <c r="AX2573" s="1" t="str">
        <f t="shared" si="40"/>
        <v>No</v>
      </c>
    </row>
    <row r="2574" spans="1:50" x14ac:dyDescent="0.2">
      <c r="A2574" s="1" t="s">
        <v>1379</v>
      </c>
      <c r="B2574" s="1" t="s">
        <v>1380</v>
      </c>
      <c r="C2574" s="1" t="s">
        <v>20</v>
      </c>
      <c r="D2574" s="174">
        <v>9238</v>
      </c>
      <c r="E2574" s="177">
        <v>90238</v>
      </c>
      <c r="F2574" s="1" t="s">
        <v>194</v>
      </c>
      <c r="G2574" s="1" t="s">
        <v>5273</v>
      </c>
      <c r="H2574" s="17">
        <v>54372</v>
      </c>
      <c r="I2574" s="12">
        <v>9</v>
      </c>
      <c r="J2574" s="1" t="s">
        <v>22</v>
      </c>
      <c r="K2574" s="1" t="s">
        <v>8</v>
      </c>
      <c r="L2574" s="4">
        <v>1</v>
      </c>
      <c r="N2574" s="186">
        <v>0</v>
      </c>
      <c r="P2574" s="14">
        <v>26.465299999999999</v>
      </c>
      <c r="R2574" s="14">
        <v>0</v>
      </c>
      <c r="T2574" s="14">
        <v>1.3898999999999999</v>
      </c>
      <c r="V2574" s="17">
        <v>0</v>
      </c>
      <c r="X2574" s="17">
        <v>0</v>
      </c>
      <c r="Z2574" s="17">
        <v>52666</v>
      </c>
      <c r="AB2574" s="17">
        <v>0</v>
      </c>
      <c r="AD2574" s="17">
        <v>0</v>
      </c>
      <c r="AF2574" s="17">
        <v>1990</v>
      </c>
      <c r="AH2574" s="17">
        <v>0</v>
      </c>
      <c r="AJ2574" s="17">
        <v>0</v>
      </c>
      <c r="AL2574" s="17">
        <v>0</v>
      </c>
      <c r="AN2574" s="17">
        <v>0</v>
      </c>
      <c r="AP2574" s="172">
        <v>0</v>
      </c>
      <c r="AR2574" s="17">
        <v>2766</v>
      </c>
      <c r="AT2574" s="17">
        <v>0</v>
      </c>
      <c r="AV2574" s="185">
        <v>0</v>
      </c>
      <c r="AW2574" s="1" t="s">
        <v>5655</v>
      </c>
      <c r="AX2574" s="1" t="str">
        <f t="shared" si="40"/>
        <v>No</v>
      </c>
    </row>
    <row r="2575" spans="1:50" x14ac:dyDescent="0.2">
      <c r="A2575" s="1" t="s">
        <v>2712</v>
      </c>
      <c r="B2575" s="1" t="s">
        <v>2713</v>
      </c>
      <c r="C2575" s="1" t="s">
        <v>98</v>
      </c>
      <c r="D2575" s="174" t="s">
        <v>2714</v>
      </c>
      <c r="E2575" s="177" t="s">
        <v>2715</v>
      </c>
      <c r="F2575" s="1" t="s">
        <v>194</v>
      </c>
      <c r="G2575" s="1" t="s">
        <v>229</v>
      </c>
      <c r="H2575" s="17">
        <v>0</v>
      </c>
      <c r="I2575" s="12">
        <v>9</v>
      </c>
      <c r="J2575" s="1" t="s">
        <v>10</v>
      </c>
      <c r="K2575" s="1" t="s">
        <v>12</v>
      </c>
      <c r="L2575" s="4">
        <v>9</v>
      </c>
      <c r="N2575" s="186">
        <v>0</v>
      </c>
      <c r="P2575" s="14">
        <v>9.9975000000000005</v>
      </c>
      <c r="R2575" s="14">
        <v>0</v>
      </c>
      <c r="T2575" s="14">
        <v>3.3984999999999999</v>
      </c>
      <c r="V2575" s="17">
        <v>0</v>
      </c>
      <c r="X2575" s="17">
        <v>0</v>
      </c>
      <c r="Z2575" s="17">
        <v>276242</v>
      </c>
      <c r="AB2575" s="17">
        <v>0</v>
      </c>
      <c r="AD2575" s="17">
        <v>0</v>
      </c>
      <c r="AF2575" s="17">
        <v>27631</v>
      </c>
      <c r="AH2575" s="17">
        <v>0</v>
      </c>
      <c r="AJ2575" s="17">
        <v>0</v>
      </c>
      <c r="AL2575" s="17">
        <v>0</v>
      </c>
      <c r="AN2575" s="17">
        <v>0</v>
      </c>
      <c r="AP2575" s="172">
        <v>0</v>
      </c>
      <c r="AR2575" s="17">
        <v>93904</v>
      </c>
      <c r="AT2575" s="17">
        <v>0</v>
      </c>
      <c r="AV2575" s="185">
        <v>0</v>
      </c>
      <c r="AW2575" s="1" t="s">
        <v>5655</v>
      </c>
      <c r="AX2575" s="1" t="str">
        <f t="shared" si="40"/>
        <v>No</v>
      </c>
    </row>
    <row r="2576" spans="1:50" x14ac:dyDescent="0.2">
      <c r="A2576" s="1" t="s">
        <v>1256</v>
      </c>
      <c r="B2576" s="1" t="s">
        <v>1257</v>
      </c>
      <c r="C2576" s="1" t="s">
        <v>56</v>
      </c>
      <c r="D2576" s="174" t="s">
        <v>1258</v>
      </c>
      <c r="E2576" s="177">
        <v>55252</v>
      </c>
      <c r="F2576" s="1" t="s">
        <v>138</v>
      </c>
      <c r="G2576" s="1" t="s">
        <v>5273</v>
      </c>
      <c r="H2576" s="17">
        <v>0</v>
      </c>
      <c r="I2576" s="12">
        <v>9</v>
      </c>
      <c r="J2576" s="1" t="s">
        <v>22</v>
      </c>
      <c r="K2576" s="1" t="s">
        <v>8</v>
      </c>
      <c r="L2576" s="4">
        <v>4</v>
      </c>
      <c r="N2576" s="186">
        <v>0</v>
      </c>
      <c r="P2576" s="14">
        <v>29.262599999999999</v>
      </c>
      <c r="R2576" s="14">
        <v>0</v>
      </c>
      <c r="T2576" s="14">
        <v>2.5131999999999999</v>
      </c>
      <c r="V2576" s="17">
        <v>0</v>
      </c>
      <c r="X2576" s="17">
        <v>0</v>
      </c>
      <c r="Z2576" s="17">
        <v>36549</v>
      </c>
      <c r="AB2576" s="17">
        <v>0</v>
      </c>
      <c r="AD2576" s="17">
        <v>0</v>
      </c>
      <c r="AF2576" s="17">
        <v>1249</v>
      </c>
      <c r="AH2576" s="17">
        <v>0</v>
      </c>
      <c r="AJ2576" s="17">
        <v>0</v>
      </c>
      <c r="AL2576" s="17">
        <v>0</v>
      </c>
      <c r="AN2576" s="17">
        <v>0</v>
      </c>
      <c r="AP2576" s="172">
        <v>0</v>
      </c>
      <c r="AR2576" s="17">
        <v>3139</v>
      </c>
      <c r="AT2576" s="17">
        <v>0</v>
      </c>
      <c r="AV2576" s="185">
        <v>0</v>
      </c>
      <c r="AW2576" s="1" t="s">
        <v>5655</v>
      </c>
      <c r="AX2576" s="1" t="str">
        <f t="shared" si="40"/>
        <v>No</v>
      </c>
    </row>
    <row r="2577" spans="1:50" x14ac:dyDescent="0.2">
      <c r="A2577" s="1" t="s">
        <v>3500</v>
      </c>
      <c r="B2577" s="1" t="s">
        <v>3501</v>
      </c>
      <c r="C2577" s="1" t="s">
        <v>51</v>
      </c>
      <c r="D2577" s="174" t="s">
        <v>3502</v>
      </c>
      <c r="E2577" s="177" t="s">
        <v>3503</v>
      </c>
      <c r="F2577" s="1" t="s">
        <v>1252</v>
      </c>
      <c r="G2577" s="1" t="s">
        <v>229</v>
      </c>
      <c r="H2577" s="17">
        <v>0</v>
      </c>
      <c r="I2577" s="12">
        <v>9</v>
      </c>
      <c r="J2577" s="1" t="s">
        <v>10</v>
      </c>
      <c r="K2577" s="1" t="s">
        <v>8</v>
      </c>
      <c r="L2577" s="4">
        <v>9</v>
      </c>
      <c r="N2577" s="186">
        <v>0</v>
      </c>
      <c r="P2577" s="14">
        <v>16.611499999999999</v>
      </c>
      <c r="R2577" s="14">
        <v>0</v>
      </c>
      <c r="T2577" s="14">
        <v>1.5483</v>
      </c>
      <c r="V2577" s="17">
        <v>0</v>
      </c>
      <c r="X2577" s="17">
        <v>0</v>
      </c>
      <c r="Z2577" s="17">
        <v>179138</v>
      </c>
      <c r="AB2577" s="17">
        <v>0</v>
      </c>
      <c r="AD2577" s="17">
        <v>0</v>
      </c>
      <c r="AF2577" s="17">
        <v>10784</v>
      </c>
      <c r="AH2577" s="17">
        <v>0</v>
      </c>
      <c r="AJ2577" s="17">
        <v>0</v>
      </c>
      <c r="AL2577" s="17">
        <v>0</v>
      </c>
      <c r="AN2577" s="17">
        <v>0</v>
      </c>
      <c r="AP2577" s="172">
        <v>0</v>
      </c>
      <c r="AR2577" s="17">
        <v>16697</v>
      </c>
      <c r="AT2577" s="17">
        <v>0</v>
      </c>
      <c r="AV2577" s="185">
        <v>0</v>
      </c>
      <c r="AW2577" s="1" t="s">
        <v>5655</v>
      </c>
      <c r="AX2577" s="1" t="str">
        <f t="shared" si="40"/>
        <v>No</v>
      </c>
    </row>
    <row r="2578" spans="1:50" x14ac:dyDescent="0.2">
      <c r="A2578" s="1" t="s">
        <v>5741</v>
      </c>
      <c r="B2578" s="1" t="s">
        <v>1704</v>
      </c>
      <c r="C2578" s="1" t="s">
        <v>56</v>
      </c>
      <c r="E2578" s="177" t="s">
        <v>5742</v>
      </c>
      <c r="F2578" s="1" t="s">
        <v>196</v>
      </c>
      <c r="G2578" s="1" t="s">
        <v>229</v>
      </c>
      <c r="H2578" s="17">
        <v>0</v>
      </c>
      <c r="I2578" s="12">
        <v>9</v>
      </c>
      <c r="J2578" s="1" t="s">
        <v>10</v>
      </c>
      <c r="K2578" s="1" t="s">
        <v>8</v>
      </c>
      <c r="L2578" s="4">
        <v>6</v>
      </c>
      <c r="N2578" s="186">
        <v>0</v>
      </c>
      <c r="P2578" s="14">
        <v>18.463799999999999</v>
      </c>
      <c r="R2578" s="14">
        <v>0</v>
      </c>
      <c r="T2578" s="14">
        <v>1.9085000000000001</v>
      </c>
      <c r="V2578" s="17">
        <v>0</v>
      </c>
      <c r="X2578" s="17">
        <v>0</v>
      </c>
      <c r="Z2578" s="17">
        <v>356092</v>
      </c>
      <c r="AB2578" s="17">
        <v>0</v>
      </c>
      <c r="AD2578" s="17">
        <v>0</v>
      </c>
      <c r="AF2578" s="17">
        <v>19286</v>
      </c>
      <c r="AH2578" s="17">
        <v>0</v>
      </c>
      <c r="AJ2578" s="17">
        <v>0</v>
      </c>
      <c r="AL2578" s="17">
        <v>0</v>
      </c>
      <c r="AN2578" s="17">
        <v>0</v>
      </c>
      <c r="AP2578" s="172">
        <v>0</v>
      </c>
      <c r="AR2578" s="17">
        <v>36808</v>
      </c>
      <c r="AT2578" s="17">
        <v>0</v>
      </c>
      <c r="AV2578" s="185">
        <v>0</v>
      </c>
      <c r="AW2578" s="1" t="s">
        <v>5655</v>
      </c>
      <c r="AX2578" s="1" t="str">
        <f t="shared" si="40"/>
        <v>No</v>
      </c>
    </row>
    <row r="2579" spans="1:50" x14ac:dyDescent="0.2">
      <c r="A2579" s="1" t="s">
        <v>3826</v>
      </c>
      <c r="B2579" s="1" t="s">
        <v>3827</v>
      </c>
      <c r="C2579" s="1" t="s">
        <v>43</v>
      </c>
      <c r="D2579" s="174" t="s">
        <v>3828</v>
      </c>
      <c r="E2579" s="177" t="s">
        <v>3829</v>
      </c>
      <c r="F2579" s="1" t="s">
        <v>196</v>
      </c>
      <c r="G2579" s="1" t="s">
        <v>229</v>
      </c>
      <c r="H2579" s="17">
        <v>0</v>
      </c>
      <c r="I2579" s="12">
        <v>9</v>
      </c>
      <c r="J2579" s="1" t="s">
        <v>11</v>
      </c>
      <c r="K2579" s="1" t="s">
        <v>8</v>
      </c>
      <c r="L2579" s="4">
        <v>8</v>
      </c>
      <c r="N2579" s="186">
        <v>0</v>
      </c>
      <c r="P2579" s="14">
        <v>12.3452</v>
      </c>
      <c r="R2579" s="14">
        <v>0</v>
      </c>
      <c r="T2579" s="14">
        <v>10.787000000000001</v>
      </c>
      <c r="V2579" s="17">
        <v>0</v>
      </c>
      <c r="X2579" s="17">
        <v>0</v>
      </c>
      <c r="Z2579" s="17">
        <v>113810</v>
      </c>
      <c r="AB2579" s="17">
        <v>0</v>
      </c>
      <c r="AD2579" s="17">
        <v>0</v>
      </c>
      <c r="AF2579" s="17">
        <v>9219</v>
      </c>
      <c r="AH2579" s="17">
        <v>0</v>
      </c>
      <c r="AJ2579" s="17">
        <v>0</v>
      </c>
      <c r="AL2579" s="17">
        <v>0</v>
      </c>
      <c r="AN2579" s="17">
        <v>0</v>
      </c>
      <c r="AP2579" s="172">
        <v>0</v>
      </c>
      <c r="AR2579" s="17">
        <v>99445</v>
      </c>
      <c r="AT2579" s="17">
        <v>0</v>
      </c>
      <c r="AV2579" s="185">
        <v>0</v>
      </c>
      <c r="AW2579" s="1" t="s">
        <v>5655</v>
      </c>
      <c r="AX2579" s="1" t="str">
        <f t="shared" si="40"/>
        <v>No</v>
      </c>
    </row>
    <row r="2580" spans="1:50" x14ac:dyDescent="0.2">
      <c r="A2580" s="1" t="s">
        <v>6355</v>
      </c>
      <c r="B2580" s="1" t="s">
        <v>3451</v>
      </c>
      <c r="C2580" s="1" t="s">
        <v>71</v>
      </c>
      <c r="D2580" s="174" t="s">
        <v>3452</v>
      </c>
      <c r="E2580" s="177" t="s">
        <v>3453</v>
      </c>
      <c r="F2580" s="1" t="s">
        <v>194</v>
      </c>
      <c r="G2580" s="1" t="s">
        <v>229</v>
      </c>
      <c r="H2580" s="17">
        <v>0</v>
      </c>
      <c r="I2580" s="12">
        <v>9</v>
      </c>
      <c r="J2580" s="1" t="s">
        <v>11</v>
      </c>
      <c r="K2580" s="1" t="s">
        <v>8</v>
      </c>
      <c r="L2580" s="4">
        <v>7</v>
      </c>
      <c r="N2580" s="186">
        <v>0</v>
      </c>
      <c r="P2580" s="14">
        <v>20.623100000000001</v>
      </c>
      <c r="R2580" s="14">
        <v>0</v>
      </c>
      <c r="T2580" s="14">
        <v>6.7808000000000002</v>
      </c>
      <c r="V2580" s="17">
        <v>0</v>
      </c>
      <c r="X2580" s="17">
        <v>0</v>
      </c>
      <c r="Z2580" s="17">
        <v>247209</v>
      </c>
      <c r="AB2580" s="17">
        <v>0</v>
      </c>
      <c r="AD2580" s="17">
        <v>0</v>
      </c>
      <c r="AF2580" s="17">
        <v>11987</v>
      </c>
      <c r="AH2580" s="17">
        <v>0</v>
      </c>
      <c r="AJ2580" s="17">
        <v>0</v>
      </c>
      <c r="AL2580" s="17">
        <v>0</v>
      </c>
      <c r="AN2580" s="17">
        <v>0</v>
      </c>
      <c r="AP2580" s="172">
        <v>0</v>
      </c>
      <c r="AR2580" s="17">
        <v>81282</v>
      </c>
      <c r="AT2580" s="17">
        <v>0</v>
      </c>
      <c r="AV2580" s="185">
        <v>0</v>
      </c>
      <c r="AW2580" s="1" t="s">
        <v>5655</v>
      </c>
      <c r="AX2580" s="1" t="str">
        <f t="shared" si="40"/>
        <v>No</v>
      </c>
    </row>
    <row r="2581" spans="1:50" x14ac:dyDescent="0.2">
      <c r="A2581" s="1" t="s">
        <v>6341</v>
      </c>
      <c r="B2581" s="1" t="s">
        <v>689</v>
      </c>
      <c r="C2581" s="1" t="s">
        <v>89</v>
      </c>
      <c r="D2581" s="174">
        <v>6013</v>
      </c>
      <c r="E2581" s="177">
        <v>60013</v>
      </c>
      <c r="F2581" s="1" t="s">
        <v>194</v>
      </c>
      <c r="G2581" s="1" t="s">
        <v>5273</v>
      </c>
      <c r="H2581" s="17">
        <v>153150</v>
      </c>
      <c r="I2581" s="12">
        <v>9</v>
      </c>
      <c r="J2581" s="1" t="s">
        <v>11</v>
      </c>
      <c r="K2581" s="1" t="s">
        <v>8</v>
      </c>
      <c r="L2581" s="4">
        <v>5</v>
      </c>
      <c r="N2581" s="186">
        <v>0</v>
      </c>
      <c r="P2581" s="14">
        <v>16.4589</v>
      </c>
      <c r="R2581" s="14">
        <v>0</v>
      </c>
      <c r="T2581" s="14">
        <v>6.0216000000000003</v>
      </c>
      <c r="V2581" s="17">
        <v>0</v>
      </c>
      <c r="X2581" s="17">
        <v>0</v>
      </c>
      <c r="Z2581" s="17">
        <v>230277</v>
      </c>
      <c r="AB2581" s="17">
        <v>0</v>
      </c>
      <c r="AD2581" s="17">
        <v>0</v>
      </c>
      <c r="AF2581" s="17">
        <v>13991</v>
      </c>
      <c r="AH2581" s="17">
        <v>0</v>
      </c>
      <c r="AJ2581" s="17">
        <v>0</v>
      </c>
      <c r="AL2581" s="17">
        <v>0</v>
      </c>
      <c r="AN2581" s="17">
        <v>0</v>
      </c>
      <c r="AP2581" s="172">
        <v>0</v>
      </c>
      <c r="AR2581" s="17">
        <v>84248</v>
      </c>
      <c r="AT2581" s="17">
        <v>0</v>
      </c>
      <c r="AV2581" s="185">
        <v>0</v>
      </c>
      <c r="AW2581" s="1" t="s">
        <v>5655</v>
      </c>
      <c r="AX2581" s="1" t="str">
        <f t="shared" si="40"/>
        <v>No</v>
      </c>
    </row>
    <row r="2582" spans="1:50" x14ac:dyDescent="0.2">
      <c r="A2582" s="1" t="s">
        <v>2772</v>
      </c>
      <c r="B2582" s="1" t="s">
        <v>2773</v>
      </c>
      <c r="C2582" s="1" t="s">
        <v>45</v>
      </c>
      <c r="D2582" s="174" t="s">
        <v>2774</v>
      </c>
      <c r="E2582" s="177" t="s">
        <v>2775</v>
      </c>
      <c r="F2582" s="1" t="s">
        <v>194</v>
      </c>
      <c r="G2582" s="1" t="s">
        <v>229</v>
      </c>
      <c r="H2582" s="17">
        <v>0</v>
      </c>
      <c r="I2582" s="12">
        <v>9</v>
      </c>
      <c r="J2582" s="1" t="s">
        <v>10</v>
      </c>
      <c r="K2582" s="1" t="s">
        <v>8</v>
      </c>
      <c r="L2582" s="4">
        <v>8</v>
      </c>
      <c r="N2582" s="186">
        <v>0</v>
      </c>
      <c r="P2582" s="14">
        <v>9.6860999999999997</v>
      </c>
      <c r="R2582" s="14">
        <v>0</v>
      </c>
      <c r="T2582" s="14">
        <v>4.1314000000000002</v>
      </c>
      <c r="V2582" s="17">
        <v>0</v>
      </c>
      <c r="X2582" s="17">
        <v>0</v>
      </c>
      <c r="Z2582" s="17">
        <v>114267</v>
      </c>
      <c r="AB2582" s="17">
        <v>0</v>
      </c>
      <c r="AD2582" s="17">
        <v>0</v>
      </c>
      <c r="AF2582" s="17">
        <v>11797</v>
      </c>
      <c r="AH2582" s="17">
        <v>0</v>
      </c>
      <c r="AJ2582" s="17">
        <v>0</v>
      </c>
      <c r="AL2582" s="17">
        <v>0</v>
      </c>
      <c r="AN2582" s="17">
        <v>0</v>
      </c>
      <c r="AP2582" s="172">
        <v>0</v>
      </c>
      <c r="AR2582" s="17">
        <v>48738</v>
      </c>
      <c r="AT2582" s="17">
        <v>0</v>
      </c>
      <c r="AV2582" s="185">
        <v>0</v>
      </c>
      <c r="AW2582" s="1" t="s">
        <v>5655</v>
      </c>
      <c r="AX2582" s="1" t="str">
        <f t="shared" si="40"/>
        <v>No</v>
      </c>
    </row>
    <row r="2583" spans="1:50" x14ac:dyDescent="0.2">
      <c r="A2583" s="1" t="s">
        <v>4377</v>
      </c>
      <c r="B2583" s="1" t="s">
        <v>4378</v>
      </c>
      <c r="C2583" s="1" t="s">
        <v>61</v>
      </c>
      <c r="D2583" s="174" t="s">
        <v>4379</v>
      </c>
      <c r="E2583" s="177" t="s">
        <v>4380</v>
      </c>
      <c r="F2583" s="1" t="s">
        <v>194</v>
      </c>
      <c r="G2583" s="1" t="s">
        <v>229</v>
      </c>
      <c r="H2583" s="17">
        <v>0</v>
      </c>
      <c r="I2583" s="12">
        <v>9</v>
      </c>
      <c r="J2583" s="1" t="s">
        <v>10</v>
      </c>
      <c r="K2583" s="1" t="s">
        <v>8</v>
      </c>
      <c r="L2583" s="4">
        <v>3</v>
      </c>
      <c r="N2583" s="186">
        <v>0</v>
      </c>
      <c r="P2583" s="14">
        <v>11.6214</v>
      </c>
      <c r="R2583" s="14">
        <v>0</v>
      </c>
      <c r="T2583" s="14">
        <v>4.2934000000000001</v>
      </c>
      <c r="V2583" s="17">
        <v>0</v>
      </c>
      <c r="X2583" s="17">
        <v>0</v>
      </c>
      <c r="Z2583" s="17">
        <v>26183</v>
      </c>
      <c r="AB2583" s="17">
        <v>0</v>
      </c>
      <c r="AD2583" s="17">
        <v>0</v>
      </c>
      <c r="AF2583" s="17">
        <v>2253</v>
      </c>
      <c r="AH2583" s="17">
        <v>0</v>
      </c>
      <c r="AJ2583" s="17">
        <v>0</v>
      </c>
      <c r="AL2583" s="17">
        <v>0</v>
      </c>
      <c r="AN2583" s="17">
        <v>0</v>
      </c>
      <c r="AP2583" s="172">
        <v>0</v>
      </c>
      <c r="AR2583" s="17">
        <v>9673</v>
      </c>
      <c r="AT2583" s="17">
        <v>0</v>
      </c>
      <c r="AV2583" s="185">
        <v>0</v>
      </c>
      <c r="AW2583" s="1" t="s">
        <v>5655</v>
      </c>
      <c r="AX2583" s="1" t="str">
        <f t="shared" si="40"/>
        <v>No</v>
      </c>
    </row>
    <row r="2584" spans="1:50" x14ac:dyDescent="0.2">
      <c r="A2584" s="1" t="s">
        <v>1882</v>
      </c>
      <c r="B2584" s="1" t="s">
        <v>1883</v>
      </c>
      <c r="C2584" s="1" t="s">
        <v>62</v>
      </c>
      <c r="D2584" s="174" t="s">
        <v>1884</v>
      </c>
      <c r="E2584" s="177" t="s">
        <v>1885</v>
      </c>
      <c r="F2584" s="1" t="s">
        <v>194</v>
      </c>
      <c r="G2584" s="1" t="s">
        <v>229</v>
      </c>
      <c r="H2584" s="17">
        <v>0</v>
      </c>
      <c r="I2584" s="12">
        <v>9</v>
      </c>
      <c r="J2584" s="1" t="s">
        <v>10</v>
      </c>
      <c r="K2584" s="1" t="s">
        <v>8</v>
      </c>
      <c r="L2584" s="4">
        <v>9</v>
      </c>
      <c r="N2584" s="186">
        <v>0</v>
      </c>
      <c r="P2584" s="14">
        <v>25.4345</v>
      </c>
      <c r="R2584" s="14">
        <v>0</v>
      </c>
      <c r="T2584" s="14">
        <v>1.732</v>
      </c>
      <c r="V2584" s="17">
        <v>0</v>
      </c>
      <c r="X2584" s="17">
        <v>0</v>
      </c>
      <c r="Z2584" s="17">
        <v>359746</v>
      </c>
      <c r="AB2584" s="17">
        <v>0</v>
      </c>
      <c r="AD2584" s="17">
        <v>0</v>
      </c>
      <c r="AF2584" s="17">
        <v>14144</v>
      </c>
      <c r="AH2584" s="17">
        <v>0</v>
      </c>
      <c r="AJ2584" s="17">
        <v>0</v>
      </c>
      <c r="AL2584" s="17">
        <v>0</v>
      </c>
      <c r="AN2584" s="17">
        <v>0</v>
      </c>
      <c r="AP2584" s="172">
        <v>0</v>
      </c>
      <c r="AR2584" s="17">
        <v>24498</v>
      </c>
      <c r="AT2584" s="17">
        <v>0</v>
      </c>
      <c r="AV2584" s="185">
        <v>0</v>
      </c>
      <c r="AW2584" s="1" t="s">
        <v>5655</v>
      </c>
      <c r="AX2584" s="1" t="str">
        <f t="shared" si="40"/>
        <v>No</v>
      </c>
    </row>
    <row r="2585" spans="1:50" x14ac:dyDescent="0.2">
      <c r="A2585" s="1" t="s">
        <v>6335</v>
      </c>
      <c r="B2585" s="1" t="s">
        <v>1409</v>
      </c>
      <c r="C2585" s="1" t="s">
        <v>62</v>
      </c>
      <c r="D2585" s="174">
        <v>4010</v>
      </c>
      <c r="E2585" s="177">
        <v>40010</v>
      </c>
      <c r="F2585" s="1" t="s">
        <v>194</v>
      </c>
      <c r="G2585" s="1" t="s">
        <v>5273</v>
      </c>
      <c r="H2585" s="17">
        <v>169495</v>
      </c>
      <c r="I2585" s="12">
        <v>9</v>
      </c>
      <c r="J2585" s="1" t="s">
        <v>11</v>
      </c>
      <c r="K2585" s="1" t="s">
        <v>8</v>
      </c>
      <c r="L2585" s="4">
        <v>6</v>
      </c>
      <c r="N2585" s="186">
        <v>0</v>
      </c>
      <c r="P2585" s="14">
        <v>14.0824</v>
      </c>
      <c r="R2585" s="14">
        <v>0</v>
      </c>
      <c r="T2585" s="14">
        <v>9.1146999999999991</v>
      </c>
      <c r="V2585" s="17">
        <v>0</v>
      </c>
      <c r="X2585" s="17">
        <v>0</v>
      </c>
      <c r="Z2585" s="17">
        <v>291308</v>
      </c>
      <c r="AB2585" s="17">
        <v>0</v>
      </c>
      <c r="AD2585" s="17">
        <v>0</v>
      </c>
      <c r="AF2585" s="17">
        <v>20686</v>
      </c>
      <c r="AH2585" s="17">
        <v>0</v>
      </c>
      <c r="AJ2585" s="17">
        <v>0</v>
      </c>
      <c r="AL2585" s="17">
        <v>0</v>
      </c>
      <c r="AN2585" s="17">
        <v>0</v>
      </c>
      <c r="AP2585" s="172">
        <v>0</v>
      </c>
      <c r="AR2585" s="17">
        <v>188546</v>
      </c>
      <c r="AT2585" s="17">
        <v>0</v>
      </c>
      <c r="AV2585" s="185">
        <v>0</v>
      </c>
      <c r="AW2585" s="1" t="s">
        <v>5655</v>
      </c>
      <c r="AX2585" s="1" t="str">
        <f t="shared" si="40"/>
        <v>No</v>
      </c>
    </row>
    <row r="2586" spans="1:50" x14ac:dyDescent="0.2">
      <c r="A2586" s="1" t="s">
        <v>1430</v>
      </c>
      <c r="B2586" s="1" t="s">
        <v>1431</v>
      </c>
      <c r="C2586" s="1" t="s">
        <v>83</v>
      </c>
      <c r="D2586" s="174">
        <v>4234</v>
      </c>
      <c r="E2586" s="177">
        <v>40234</v>
      </c>
      <c r="F2586" s="1" t="s">
        <v>194</v>
      </c>
      <c r="G2586" s="1" t="s">
        <v>5273</v>
      </c>
      <c r="H2586" s="17">
        <v>149539</v>
      </c>
      <c r="I2586" s="12">
        <v>9</v>
      </c>
      <c r="J2586" s="1" t="s">
        <v>10</v>
      </c>
      <c r="K2586" s="1" t="s">
        <v>8</v>
      </c>
      <c r="L2586" s="4">
        <v>2</v>
      </c>
      <c r="N2586" s="186">
        <v>0</v>
      </c>
      <c r="P2586" s="14">
        <v>5.1403999999999996</v>
      </c>
      <c r="R2586" s="14">
        <v>0</v>
      </c>
      <c r="T2586" s="14">
        <v>1.4211</v>
      </c>
      <c r="V2586" s="17">
        <v>0</v>
      </c>
      <c r="X2586" s="17">
        <v>0</v>
      </c>
      <c r="Z2586" s="17">
        <v>9412</v>
      </c>
      <c r="AB2586" s="17">
        <v>0</v>
      </c>
      <c r="AD2586" s="17">
        <v>0</v>
      </c>
      <c r="AF2586" s="17">
        <v>1831</v>
      </c>
      <c r="AH2586" s="17">
        <v>0</v>
      </c>
      <c r="AJ2586" s="17">
        <v>0</v>
      </c>
      <c r="AL2586" s="17">
        <v>0</v>
      </c>
      <c r="AN2586" s="17">
        <v>0</v>
      </c>
      <c r="AP2586" s="172">
        <v>0</v>
      </c>
      <c r="AR2586" s="17">
        <v>2602</v>
      </c>
      <c r="AT2586" s="17">
        <v>0</v>
      </c>
      <c r="AV2586" s="185">
        <v>0</v>
      </c>
      <c r="AW2586" s="1" t="s">
        <v>5655</v>
      </c>
      <c r="AX2586" s="1" t="str">
        <f t="shared" si="40"/>
        <v>No</v>
      </c>
    </row>
    <row r="2587" spans="1:50" x14ac:dyDescent="0.2">
      <c r="A2587" s="1" t="s">
        <v>5094</v>
      </c>
      <c r="B2587" s="1" t="s">
        <v>5095</v>
      </c>
      <c r="C2587" s="1" t="s">
        <v>1</v>
      </c>
      <c r="D2587" s="174" t="s">
        <v>5096</v>
      </c>
      <c r="E2587" s="177" t="s">
        <v>5097</v>
      </c>
      <c r="F2587" s="1" t="s">
        <v>196</v>
      </c>
      <c r="G2587" s="1" t="s">
        <v>229</v>
      </c>
      <c r="H2587" s="17">
        <v>0</v>
      </c>
      <c r="I2587" s="12">
        <v>9</v>
      </c>
      <c r="J2587" s="1" t="s">
        <v>10</v>
      </c>
      <c r="K2587" s="1" t="s">
        <v>8</v>
      </c>
      <c r="L2587" s="4">
        <v>9</v>
      </c>
      <c r="N2587" s="186">
        <v>0</v>
      </c>
      <c r="P2587" s="14">
        <v>9.9382999999999999</v>
      </c>
      <c r="R2587" s="14">
        <v>0</v>
      </c>
      <c r="T2587" s="14">
        <v>2.2698</v>
      </c>
      <c r="V2587" s="17">
        <v>0</v>
      </c>
      <c r="X2587" s="17">
        <v>0</v>
      </c>
      <c r="Z2587" s="17">
        <v>87298</v>
      </c>
      <c r="AB2587" s="17">
        <v>0</v>
      </c>
      <c r="AD2587" s="17">
        <v>0</v>
      </c>
      <c r="AF2587" s="17">
        <v>8784</v>
      </c>
      <c r="AH2587" s="17">
        <v>0</v>
      </c>
      <c r="AJ2587" s="17">
        <v>0</v>
      </c>
      <c r="AL2587" s="17">
        <v>0</v>
      </c>
      <c r="AN2587" s="17">
        <v>0</v>
      </c>
      <c r="AP2587" s="172">
        <v>0</v>
      </c>
      <c r="AR2587" s="17">
        <v>19938</v>
      </c>
      <c r="AT2587" s="17">
        <v>0</v>
      </c>
      <c r="AV2587" s="185">
        <v>0</v>
      </c>
      <c r="AW2587" s="1" t="s">
        <v>5655</v>
      </c>
      <c r="AX2587" s="1" t="str">
        <f t="shared" si="40"/>
        <v>No</v>
      </c>
    </row>
    <row r="2588" spans="1:50" x14ac:dyDescent="0.2">
      <c r="A2588" s="1" t="s">
        <v>6339</v>
      </c>
      <c r="B2588" s="1" t="s">
        <v>1323</v>
      </c>
      <c r="C2588" s="1" t="s">
        <v>72</v>
      </c>
      <c r="D2588" s="174" t="s">
        <v>4895</v>
      </c>
      <c r="E2588" s="177" t="s">
        <v>4896</v>
      </c>
      <c r="F2588" s="1" t="s">
        <v>194</v>
      </c>
      <c r="G2588" s="1" t="s">
        <v>229</v>
      </c>
      <c r="H2588" s="17">
        <v>0</v>
      </c>
      <c r="I2588" s="12">
        <v>9</v>
      </c>
      <c r="J2588" s="1" t="s">
        <v>11</v>
      </c>
      <c r="K2588" s="1" t="s">
        <v>8</v>
      </c>
      <c r="L2588" s="4">
        <v>1</v>
      </c>
      <c r="N2588" s="186">
        <v>0</v>
      </c>
      <c r="P2588" s="14">
        <v>15.316700000000001</v>
      </c>
      <c r="R2588" s="14">
        <v>0</v>
      </c>
      <c r="T2588" s="14">
        <v>2.5167000000000002</v>
      </c>
      <c r="V2588" s="17">
        <v>0</v>
      </c>
      <c r="X2588" s="17">
        <v>0</v>
      </c>
      <c r="Z2588" s="17">
        <v>1838</v>
      </c>
      <c r="AB2588" s="17">
        <v>0</v>
      </c>
      <c r="AD2588" s="17">
        <v>0</v>
      </c>
      <c r="AF2588" s="17">
        <v>120</v>
      </c>
      <c r="AH2588" s="17">
        <v>0</v>
      </c>
      <c r="AJ2588" s="17">
        <v>0</v>
      </c>
      <c r="AL2588" s="17">
        <v>0</v>
      </c>
      <c r="AN2588" s="17">
        <v>0</v>
      </c>
      <c r="AP2588" s="172">
        <v>0</v>
      </c>
      <c r="AR2588" s="17">
        <v>302</v>
      </c>
      <c r="AT2588" s="17">
        <v>0</v>
      </c>
      <c r="AV2588" s="185">
        <v>0</v>
      </c>
      <c r="AW2588" s="1" t="s">
        <v>5655</v>
      </c>
      <c r="AX2588" s="1" t="str">
        <f t="shared" si="40"/>
        <v>No</v>
      </c>
    </row>
    <row r="2589" spans="1:50" x14ac:dyDescent="0.2">
      <c r="A2589" s="1" t="s">
        <v>2868</v>
      </c>
      <c r="B2589" s="1" t="s">
        <v>2869</v>
      </c>
      <c r="C2589" s="1" t="s">
        <v>56</v>
      </c>
      <c r="D2589" s="174" t="s">
        <v>2870</v>
      </c>
      <c r="E2589" s="177" t="s">
        <v>2871</v>
      </c>
      <c r="F2589" s="1" t="s">
        <v>196</v>
      </c>
      <c r="G2589" s="1" t="s">
        <v>229</v>
      </c>
      <c r="H2589" s="17">
        <v>0</v>
      </c>
      <c r="I2589" s="12">
        <v>9</v>
      </c>
      <c r="J2589" s="1" t="s">
        <v>11</v>
      </c>
      <c r="K2589" s="1" t="s">
        <v>8</v>
      </c>
      <c r="L2589" s="4">
        <v>3</v>
      </c>
      <c r="N2589" s="186">
        <v>0</v>
      </c>
      <c r="P2589" s="14">
        <v>18.476700000000001</v>
      </c>
      <c r="R2589" s="14">
        <v>0</v>
      </c>
      <c r="T2589" s="14">
        <v>4.2858000000000001</v>
      </c>
      <c r="V2589" s="17">
        <v>0</v>
      </c>
      <c r="X2589" s="17">
        <v>0</v>
      </c>
      <c r="Z2589" s="17">
        <v>113964</v>
      </c>
      <c r="AB2589" s="17">
        <v>0</v>
      </c>
      <c r="AD2589" s="17">
        <v>0</v>
      </c>
      <c r="AF2589" s="17">
        <v>6168</v>
      </c>
      <c r="AH2589" s="17">
        <v>0</v>
      </c>
      <c r="AJ2589" s="17">
        <v>0</v>
      </c>
      <c r="AL2589" s="17">
        <v>0</v>
      </c>
      <c r="AN2589" s="17">
        <v>0</v>
      </c>
      <c r="AP2589" s="172">
        <v>0</v>
      </c>
      <c r="AR2589" s="17">
        <v>26435</v>
      </c>
      <c r="AT2589" s="17">
        <v>0</v>
      </c>
      <c r="AV2589" s="185">
        <v>0</v>
      </c>
      <c r="AW2589" s="1" t="s">
        <v>5655</v>
      </c>
      <c r="AX2589" s="1" t="str">
        <f t="shared" si="40"/>
        <v>No</v>
      </c>
    </row>
    <row r="2590" spans="1:50" x14ac:dyDescent="0.2">
      <c r="A2590" s="1" t="s">
        <v>3588</v>
      </c>
      <c r="B2590" s="1" t="s">
        <v>970</v>
      </c>
      <c r="C2590" s="1" t="s">
        <v>7</v>
      </c>
      <c r="D2590" s="174" t="s">
        <v>3589</v>
      </c>
      <c r="E2590" s="177" t="s">
        <v>3590</v>
      </c>
      <c r="F2590" s="1" t="s">
        <v>242</v>
      </c>
      <c r="G2590" s="1" t="s">
        <v>229</v>
      </c>
      <c r="H2590" s="17">
        <v>0</v>
      </c>
      <c r="I2590" s="12">
        <v>9</v>
      </c>
      <c r="J2590" s="1" t="s">
        <v>10</v>
      </c>
      <c r="K2590" s="1" t="s">
        <v>8</v>
      </c>
      <c r="L2590" s="4">
        <v>9</v>
      </c>
      <c r="N2590" s="186">
        <v>0</v>
      </c>
      <c r="P2590" s="14">
        <v>24.131399999999999</v>
      </c>
      <c r="R2590" s="14">
        <v>0</v>
      </c>
      <c r="T2590" s="14">
        <v>0.71640000000000004</v>
      </c>
      <c r="V2590" s="17">
        <v>0</v>
      </c>
      <c r="X2590" s="17">
        <v>0</v>
      </c>
      <c r="Z2590" s="17">
        <v>211439</v>
      </c>
      <c r="AB2590" s="17">
        <v>0</v>
      </c>
      <c r="AD2590" s="17">
        <v>0</v>
      </c>
      <c r="AF2590" s="17">
        <v>8762</v>
      </c>
      <c r="AH2590" s="17">
        <v>0</v>
      </c>
      <c r="AJ2590" s="17">
        <v>0</v>
      </c>
      <c r="AL2590" s="17">
        <v>0</v>
      </c>
      <c r="AN2590" s="17">
        <v>0</v>
      </c>
      <c r="AP2590" s="172">
        <v>0</v>
      </c>
      <c r="AR2590" s="17">
        <v>6277</v>
      </c>
      <c r="AT2590" s="17">
        <v>0</v>
      </c>
      <c r="AV2590" s="185">
        <v>0</v>
      </c>
      <c r="AW2590" s="1" t="s">
        <v>5655</v>
      </c>
      <c r="AX2590" s="1" t="str">
        <f t="shared" si="40"/>
        <v>No</v>
      </c>
    </row>
    <row r="2591" spans="1:50" x14ac:dyDescent="0.2">
      <c r="A2591" s="1" t="s">
        <v>5181</v>
      </c>
      <c r="B2591" s="1" t="s">
        <v>1182</v>
      </c>
      <c r="C2591" s="1" t="s">
        <v>18</v>
      </c>
      <c r="D2591" s="174" t="s">
        <v>5182</v>
      </c>
      <c r="E2591" s="177" t="s">
        <v>5183</v>
      </c>
      <c r="F2591" s="1" t="s">
        <v>196</v>
      </c>
      <c r="G2591" s="1" t="s">
        <v>229</v>
      </c>
      <c r="H2591" s="17">
        <v>0</v>
      </c>
      <c r="I2591" s="12">
        <v>9</v>
      </c>
      <c r="J2591" s="1" t="s">
        <v>10</v>
      </c>
      <c r="K2591" s="1" t="s">
        <v>12</v>
      </c>
      <c r="L2591" s="4">
        <v>4</v>
      </c>
      <c r="N2591" s="186">
        <v>0</v>
      </c>
      <c r="P2591" s="14">
        <v>11.617000000000001</v>
      </c>
      <c r="R2591" s="14">
        <v>0</v>
      </c>
      <c r="T2591" s="14">
        <v>3.0019</v>
      </c>
      <c r="V2591" s="17">
        <v>0</v>
      </c>
      <c r="X2591" s="17">
        <v>0</v>
      </c>
      <c r="Z2591" s="17">
        <v>125510</v>
      </c>
      <c r="AB2591" s="17">
        <v>0</v>
      </c>
      <c r="AD2591" s="17">
        <v>0</v>
      </c>
      <c r="AF2591" s="17">
        <v>10804</v>
      </c>
      <c r="AH2591" s="17">
        <v>0</v>
      </c>
      <c r="AJ2591" s="17">
        <v>0</v>
      </c>
      <c r="AL2591" s="17">
        <v>0</v>
      </c>
      <c r="AN2591" s="17">
        <v>0</v>
      </c>
      <c r="AP2591" s="172">
        <v>0</v>
      </c>
      <c r="AR2591" s="17">
        <v>32432</v>
      </c>
      <c r="AT2591" s="17">
        <v>0</v>
      </c>
      <c r="AV2591" s="185">
        <v>0</v>
      </c>
      <c r="AW2591" s="1" t="s">
        <v>5655</v>
      </c>
      <c r="AX2591" s="1" t="str">
        <f t="shared" si="40"/>
        <v>No</v>
      </c>
    </row>
    <row r="2592" spans="1:50" x14ac:dyDescent="0.2">
      <c r="A2592" s="1" t="s">
        <v>5743</v>
      </c>
      <c r="B2592" s="1" t="s">
        <v>5744</v>
      </c>
      <c r="C2592" s="1" t="s">
        <v>20</v>
      </c>
      <c r="E2592" s="177">
        <v>90285</v>
      </c>
      <c r="F2592" s="1" t="s">
        <v>194</v>
      </c>
      <c r="G2592" s="1" t="s">
        <v>5273</v>
      </c>
      <c r="H2592" s="17">
        <v>12150996</v>
      </c>
      <c r="I2592" s="12">
        <v>9</v>
      </c>
      <c r="J2592" s="1" t="s">
        <v>10</v>
      </c>
      <c r="K2592" s="1" t="s">
        <v>12</v>
      </c>
      <c r="L2592" s="4">
        <v>9</v>
      </c>
      <c r="N2592" s="186">
        <v>0</v>
      </c>
      <c r="P2592" s="14">
        <v>7.2278000000000002</v>
      </c>
      <c r="R2592" s="14">
        <v>0</v>
      </c>
      <c r="T2592" s="14">
        <v>2.266</v>
      </c>
      <c r="V2592" s="17">
        <v>0</v>
      </c>
      <c r="X2592" s="17">
        <v>0</v>
      </c>
      <c r="Z2592" s="17">
        <v>100033</v>
      </c>
      <c r="AB2592" s="17">
        <v>0</v>
      </c>
      <c r="AD2592" s="17">
        <v>0</v>
      </c>
      <c r="AF2592" s="17">
        <v>13840</v>
      </c>
      <c r="AH2592" s="17">
        <v>0</v>
      </c>
      <c r="AJ2592" s="17">
        <v>0</v>
      </c>
      <c r="AL2592" s="17">
        <v>0</v>
      </c>
      <c r="AN2592" s="17">
        <v>0</v>
      </c>
      <c r="AP2592" s="172">
        <v>0</v>
      </c>
      <c r="AR2592" s="17">
        <v>31362</v>
      </c>
      <c r="AT2592" s="17">
        <v>0</v>
      </c>
      <c r="AV2592" s="185">
        <v>0</v>
      </c>
      <c r="AW2592" s="1" t="s">
        <v>5655</v>
      </c>
      <c r="AX2592" s="1" t="str">
        <f t="shared" si="40"/>
        <v>No</v>
      </c>
    </row>
    <row r="2593" spans="1:50" x14ac:dyDescent="0.2">
      <c r="A2593" s="1" t="s">
        <v>6348</v>
      </c>
      <c r="B2593" s="1" t="s">
        <v>349</v>
      </c>
      <c r="C2593" s="1" t="s">
        <v>46</v>
      </c>
      <c r="D2593" s="174">
        <v>5177</v>
      </c>
      <c r="E2593" s="177">
        <v>50177</v>
      </c>
      <c r="F2593" s="1" t="s">
        <v>194</v>
      </c>
      <c r="G2593" s="1" t="s">
        <v>5273</v>
      </c>
      <c r="H2593" s="17">
        <v>54933</v>
      </c>
      <c r="I2593" s="12">
        <v>9</v>
      </c>
      <c r="J2593" s="1" t="s">
        <v>10</v>
      </c>
      <c r="K2593" s="1" t="s">
        <v>8</v>
      </c>
      <c r="L2593" s="4">
        <v>4</v>
      </c>
      <c r="N2593" s="186">
        <v>0</v>
      </c>
      <c r="P2593" s="14">
        <v>8.9991000000000003</v>
      </c>
      <c r="R2593" s="14">
        <v>0</v>
      </c>
      <c r="T2593" s="14">
        <v>1.5317000000000001</v>
      </c>
      <c r="V2593" s="17">
        <v>0</v>
      </c>
      <c r="X2593" s="17">
        <v>0</v>
      </c>
      <c r="Z2593" s="17">
        <v>81496</v>
      </c>
      <c r="AB2593" s="17">
        <v>0</v>
      </c>
      <c r="AD2593" s="17">
        <v>0</v>
      </c>
      <c r="AF2593" s="17">
        <v>9056</v>
      </c>
      <c r="AH2593" s="17">
        <v>0</v>
      </c>
      <c r="AJ2593" s="17">
        <v>0</v>
      </c>
      <c r="AL2593" s="17">
        <v>0</v>
      </c>
      <c r="AN2593" s="17">
        <v>0</v>
      </c>
      <c r="AP2593" s="172">
        <v>0</v>
      </c>
      <c r="AR2593" s="17">
        <v>13871</v>
      </c>
      <c r="AT2593" s="17">
        <v>0</v>
      </c>
      <c r="AV2593" s="185">
        <v>0</v>
      </c>
      <c r="AW2593" s="1" t="s">
        <v>5655</v>
      </c>
      <c r="AX2593" s="1" t="str">
        <f t="shared" si="40"/>
        <v>No</v>
      </c>
    </row>
    <row r="2594" spans="1:50" x14ac:dyDescent="0.2">
      <c r="A2594" s="1" t="s">
        <v>5005</v>
      </c>
      <c r="B2594" s="1" t="s">
        <v>5006</v>
      </c>
      <c r="C2594" s="1" t="s">
        <v>94</v>
      </c>
      <c r="D2594" s="174" t="s">
        <v>5007</v>
      </c>
      <c r="E2594" s="177" t="s">
        <v>5008</v>
      </c>
      <c r="F2594" s="1" t="s">
        <v>242</v>
      </c>
      <c r="G2594" s="1" t="s">
        <v>229</v>
      </c>
      <c r="H2594" s="17">
        <v>0</v>
      </c>
      <c r="I2594" s="12">
        <v>9</v>
      </c>
      <c r="J2594" s="1" t="s">
        <v>10</v>
      </c>
      <c r="K2594" s="1" t="s">
        <v>8</v>
      </c>
      <c r="L2594" s="4">
        <v>5</v>
      </c>
      <c r="N2594" s="186">
        <v>0</v>
      </c>
      <c r="P2594" s="14">
        <v>11.5708</v>
      </c>
      <c r="R2594" s="14">
        <v>0</v>
      </c>
      <c r="T2594" s="14">
        <v>1.8013999999999999</v>
      </c>
      <c r="V2594" s="17">
        <v>0</v>
      </c>
      <c r="X2594" s="17">
        <v>0</v>
      </c>
      <c r="Z2594" s="17">
        <v>103651</v>
      </c>
      <c r="AB2594" s="17">
        <v>0</v>
      </c>
      <c r="AD2594" s="17">
        <v>0</v>
      </c>
      <c r="AF2594" s="17">
        <v>8958</v>
      </c>
      <c r="AH2594" s="17">
        <v>0</v>
      </c>
      <c r="AJ2594" s="17">
        <v>0</v>
      </c>
      <c r="AL2594" s="17">
        <v>0</v>
      </c>
      <c r="AN2594" s="17">
        <v>0</v>
      </c>
      <c r="AP2594" s="172">
        <v>0</v>
      </c>
      <c r="AR2594" s="17">
        <v>16137</v>
      </c>
      <c r="AT2594" s="17">
        <v>0</v>
      </c>
      <c r="AV2594" s="185">
        <v>0</v>
      </c>
      <c r="AW2594" s="1" t="s">
        <v>5655</v>
      </c>
      <c r="AX2594" s="1" t="str">
        <f t="shared" si="40"/>
        <v>No</v>
      </c>
    </row>
    <row r="2595" spans="1:50" x14ac:dyDescent="0.2">
      <c r="A2595" s="1" t="s">
        <v>1689</v>
      </c>
      <c r="B2595" s="1" t="s">
        <v>1690</v>
      </c>
      <c r="C2595" s="1" t="s">
        <v>99</v>
      </c>
      <c r="D2595" s="174" t="s">
        <v>1691</v>
      </c>
      <c r="E2595" s="177" t="s">
        <v>1692</v>
      </c>
      <c r="F2595" s="1" t="s">
        <v>196</v>
      </c>
      <c r="G2595" s="1" t="s">
        <v>229</v>
      </c>
      <c r="H2595" s="17">
        <v>0</v>
      </c>
      <c r="I2595" s="12">
        <v>9</v>
      </c>
      <c r="J2595" s="1" t="s">
        <v>10</v>
      </c>
      <c r="K2595" s="1" t="s">
        <v>8</v>
      </c>
      <c r="L2595" s="4">
        <v>4</v>
      </c>
      <c r="N2595" s="186">
        <v>0</v>
      </c>
      <c r="P2595" s="14">
        <v>15.993399999999999</v>
      </c>
      <c r="R2595" s="14">
        <v>0</v>
      </c>
      <c r="T2595" s="14">
        <v>2.0522</v>
      </c>
      <c r="V2595" s="17">
        <v>0</v>
      </c>
      <c r="X2595" s="17">
        <v>0</v>
      </c>
      <c r="Z2595" s="17">
        <v>58488</v>
      </c>
      <c r="AB2595" s="17">
        <v>0</v>
      </c>
      <c r="AD2595" s="17">
        <v>0</v>
      </c>
      <c r="AF2595" s="17">
        <v>3657</v>
      </c>
      <c r="AH2595" s="17">
        <v>0</v>
      </c>
      <c r="AJ2595" s="17">
        <v>0</v>
      </c>
      <c r="AL2595" s="17">
        <v>0</v>
      </c>
      <c r="AN2595" s="17">
        <v>0</v>
      </c>
      <c r="AP2595" s="172">
        <v>0</v>
      </c>
      <c r="AR2595" s="17">
        <v>7505</v>
      </c>
      <c r="AT2595" s="17">
        <v>0</v>
      </c>
      <c r="AV2595" s="185">
        <v>0</v>
      </c>
      <c r="AW2595" s="1" t="s">
        <v>5655</v>
      </c>
      <c r="AX2595" s="1" t="str">
        <f t="shared" si="40"/>
        <v>No</v>
      </c>
    </row>
    <row r="2596" spans="1:50" x14ac:dyDescent="0.2">
      <c r="A2596" s="1" t="s">
        <v>4029</v>
      </c>
      <c r="B2596" s="1" t="s">
        <v>4030</v>
      </c>
      <c r="C2596" s="1" t="s">
        <v>64</v>
      </c>
      <c r="D2596" s="174" t="s">
        <v>4031</v>
      </c>
      <c r="E2596" s="177" t="s">
        <v>4032</v>
      </c>
      <c r="F2596" s="1" t="s">
        <v>194</v>
      </c>
      <c r="G2596" s="1" t="s">
        <v>229</v>
      </c>
      <c r="H2596" s="17">
        <v>0</v>
      </c>
      <c r="I2596" s="12">
        <v>9</v>
      </c>
      <c r="J2596" s="1" t="s">
        <v>10</v>
      </c>
      <c r="K2596" s="1" t="s">
        <v>8</v>
      </c>
      <c r="L2596" s="4">
        <v>9</v>
      </c>
      <c r="N2596" s="186">
        <v>0</v>
      </c>
      <c r="P2596" s="14">
        <v>11.572900000000001</v>
      </c>
      <c r="R2596" s="14">
        <v>0</v>
      </c>
      <c r="T2596" s="14">
        <v>0.7591</v>
      </c>
      <c r="V2596" s="17">
        <v>0</v>
      </c>
      <c r="X2596" s="17">
        <v>0</v>
      </c>
      <c r="Z2596" s="17">
        <v>44868</v>
      </c>
      <c r="AB2596" s="17">
        <v>0</v>
      </c>
      <c r="AD2596" s="17">
        <v>0</v>
      </c>
      <c r="AF2596" s="17">
        <v>3877</v>
      </c>
      <c r="AH2596" s="17">
        <v>0</v>
      </c>
      <c r="AJ2596" s="17">
        <v>0</v>
      </c>
      <c r="AL2596" s="17">
        <v>0</v>
      </c>
      <c r="AN2596" s="17">
        <v>0</v>
      </c>
      <c r="AP2596" s="172">
        <v>0</v>
      </c>
      <c r="AR2596" s="17">
        <v>2943</v>
      </c>
      <c r="AT2596" s="17">
        <v>0</v>
      </c>
      <c r="AV2596" s="185">
        <v>0</v>
      </c>
      <c r="AW2596" s="1" t="s">
        <v>5655</v>
      </c>
      <c r="AX2596" s="1" t="str">
        <f t="shared" si="40"/>
        <v>No</v>
      </c>
    </row>
    <row r="2597" spans="1:50" x14ac:dyDescent="0.2">
      <c r="A2597" s="1" t="s">
        <v>6356</v>
      </c>
      <c r="B2597" s="1" t="s">
        <v>398</v>
      </c>
      <c r="C2597" s="1" t="s">
        <v>51</v>
      </c>
      <c r="D2597" s="174">
        <v>6132</v>
      </c>
      <c r="E2597" s="177">
        <v>60132</v>
      </c>
      <c r="F2597" s="1" t="s">
        <v>242</v>
      </c>
      <c r="G2597" s="1" t="s">
        <v>5273</v>
      </c>
      <c r="H2597" s="17">
        <v>252720</v>
      </c>
      <c r="I2597" s="12">
        <v>9</v>
      </c>
      <c r="J2597" s="1" t="s">
        <v>10</v>
      </c>
      <c r="K2597" s="1" t="s">
        <v>8</v>
      </c>
      <c r="L2597" s="4">
        <v>9</v>
      </c>
      <c r="N2597" s="186">
        <v>0</v>
      </c>
      <c r="P2597" s="14">
        <v>20.517199999999999</v>
      </c>
      <c r="R2597" s="14">
        <v>0</v>
      </c>
      <c r="T2597" s="14">
        <v>1.1195999999999999</v>
      </c>
      <c r="V2597" s="17">
        <v>0</v>
      </c>
      <c r="X2597" s="17">
        <v>0</v>
      </c>
      <c r="Z2597" s="17">
        <v>360548</v>
      </c>
      <c r="AB2597" s="17">
        <v>0</v>
      </c>
      <c r="AD2597" s="17">
        <v>0</v>
      </c>
      <c r="AF2597" s="17">
        <v>17573</v>
      </c>
      <c r="AH2597" s="17">
        <v>0</v>
      </c>
      <c r="AJ2597" s="17">
        <v>0</v>
      </c>
      <c r="AL2597" s="17">
        <v>0</v>
      </c>
      <c r="AN2597" s="17">
        <v>0</v>
      </c>
      <c r="AP2597" s="172">
        <v>0</v>
      </c>
      <c r="AR2597" s="17">
        <v>19675</v>
      </c>
      <c r="AT2597" s="17">
        <v>0</v>
      </c>
      <c r="AV2597" s="185">
        <v>0</v>
      </c>
      <c r="AW2597" s="1" t="s">
        <v>5655</v>
      </c>
      <c r="AX2597" s="1" t="str">
        <f t="shared" si="40"/>
        <v>No</v>
      </c>
    </row>
    <row r="2598" spans="1:50" x14ac:dyDescent="0.2">
      <c r="A2598" s="1" t="s">
        <v>5060</v>
      </c>
      <c r="B2598" s="1" t="s">
        <v>5061</v>
      </c>
      <c r="C2598" s="1" t="s">
        <v>80</v>
      </c>
      <c r="D2598" s="174" t="s">
        <v>5062</v>
      </c>
      <c r="E2598" s="177" t="s">
        <v>5063</v>
      </c>
      <c r="F2598" s="1" t="s">
        <v>196</v>
      </c>
      <c r="G2598" s="1" t="s">
        <v>229</v>
      </c>
      <c r="H2598" s="17">
        <v>0</v>
      </c>
      <c r="I2598" s="12">
        <v>9</v>
      </c>
      <c r="J2598" s="1" t="s">
        <v>10</v>
      </c>
      <c r="K2598" s="1" t="s">
        <v>8</v>
      </c>
      <c r="L2598" s="4">
        <v>3</v>
      </c>
      <c r="N2598" s="186">
        <v>0</v>
      </c>
      <c r="P2598" s="14">
        <v>11.3507</v>
      </c>
      <c r="R2598" s="14">
        <v>0</v>
      </c>
      <c r="T2598" s="14">
        <v>2.7831000000000001</v>
      </c>
      <c r="V2598" s="17">
        <v>0</v>
      </c>
      <c r="X2598" s="17">
        <v>0</v>
      </c>
      <c r="Z2598" s="17">
        <v>73110</v>
      </c>
      <c r="AB2598" s="17">
        <v>0</v>
      </c>
      <c r="AD2598" s="17">
        <v>0</v>
      </c>
      <c r="AF2598" s="17">
        <v>6441</v>
      </c>
      <c r="AH2598" s="17">
        <v>0</v>
      </c>
      <c r="AJ2598" s="17">
        <v>0</v>
      </c>
      <c r="AL2598" s="17">
        <v>0</v>
      </c>
      <c r="AN2598" s="17">
        <v>0</v>
      </c>
      <c r="AP2598" s="172">
        <v>0</v>
      </c>
      <c r="AR2598" s="17">
        <v>17926</v>
      </c>
      <c r="AT2598" s="17">
        <v>0</v>
      </c>
      <c r="AV2598" s="185">
        <v>0</v>
      </c>
      <c r="AW2598" s="1" t="s">
        <v>5655</v>
      </c>
      <c r="AX2598" s="1" t="str">
        <f t="shared" si="40"/>
        <v>No</v>
      </c>
    </row>
    <row r="2599" spans="1:50" x14ac:dyDescent="0.2">
      <c r="A2599" s="1" t="s">
        <v>6340</v>
      </c>
      <c r="B2599" s="1" t="s">
        <v>251</v>
      </c>
      <c r="C2599" s="1" t="s">
        <v>31</v>
      </c>
      <c r="D2599" s="174">
        <v>8025</v>
      </c>
      <c r="E2599" s="177">
        <v>80025</v>
      </c>
      <c r="F2599" s="1" t="s">
        <v>194</v>
      </c>
      <c r="G2599" s="1" t="s">
        <v>192</v>
      </c>
      <c r="H2599" s="17">
        <v>264465</v>
      </c>
      <c r="I2599" s="12">
        <v>9</v>
      </c>
      <c r="J2599" s="1" t="s">
        <v>10</v>
      </c>
      <c r="K2599" s="1" t="s">
        <v>8</v>
      </c>
      <c r="L2599" s="4">
        <v>2</v>
      </c>
      <c r="N2599" s="186">
        <v>0</v>
      </c>
      <c r="P2599" s="14">
        <v>11.722</v>
      </c>
      <c r="R2599" s="14">
        <v>4.0823</v>
      </c>
      <c r="T2599" s="14">
        <v>2.0707</v>
      </c>
      <c r="V2599" s="17">
        <v>0</v>
      </c>
      <c r="X2599" s="17">
        <v>17505</v>
      </c>
      <c r="Z2599" s="17">
        <v>15262</v>
      </c>
      <c r="AB2599" s="17">
        <v>2243</v>
      </c>
      <c r="AD2599" s="17">
        <v>1496</v>
      </c>
      <c r="AF2599" s="17">
        <v>1302</v>
      </c>
      <c r="AH2599" s="17">
        <v>194</v>
      </c>
      <c r="AJ2599" s="17">
        <v>0</v>
      </c>
      <c r="AL2599" s="17">
        <v>0</v>
      </c>
      <c r="AN2599" s="17">
        <v>0</v>
      </c>
      <c r="AP2599" s="172">
        <v>0</v>
      </c>
      <c r="AR2599" s="17">
        <v>2696</v>
      </c>
      <c r="AT2599" s="17">
        <v>11006</v>
      </c>
      <c r="AV2599" s="185">
        <v>0</v>
      </c>
      <c r="AW2599" s="1" t="s">
        <v>5655</v>
      </c>
      <c r="AX2599" s="1" t="str">
        <f t="shared" si="40"/>
        <v>No</v>
      </c>
    </row>
    <row r="2600" spans="1:50" x14ac:dyDescent="0.2">
      <c r="A2600" s="1" t="s">
        <v>1486</v>
      </c>
      <c r="B2600" s="1" t="s">
        <v>345</v>
      </c>
      <c r="C2600" s="1" t="s">
        <v>65</v>
      </c>
      <c r="D2600" s="174" t="s">
        <v>1487</v>
      </c>
      <c r="E2600" s="177" t="s">
        <v>1488</v>
      </c>
      <c r="F2600" s="1" t="s">
        <v>242</v>
      </c>
      <c r="G2600" s="1" t="s">
        <v>229</v>
      </c>
      <c r="H2600" s="17">
        <v>0</v>
      </c>
      <c r="I2600" s="12">
        <v>9</v>
      </c>
      <c r="J2600" s="1" t="s">
        <v>11</v>
      </c>
      <c r="K2600" s="1" t="s">
        <v>8</v>
      </c>
      <c r="L2600" s="4">
        <v>6</v>
      </c>
      <c r="N2600" s="186">
        <v>0</v>
      </c>
      <c r="P2600" s="14">
        <v>15.4132</v>
      </c>
      <c r="R2600" s="14">
        <v>0</v>
      </c>
      <c r="T2600" s="14">
        <v>8.7481000000000009</v>
      </c>
      <c r="V2600" s="17">
        <v>0</v>
      </c>
      <c r="X2600" s="17">
        <v>0</v>
      </c>
      <c r="Z2600" s="17">
        <v>126851</v>
      </c>
      <c r="AB2600" s="17">
        <v>0</v>
      </c>
      <c r="AD2600" s="17">
        <v>0</v>
      </c>
      <c r="AF2600" s="17">
        <v>8230</v>
      </c>
      <c r="AH2600" s="17">
        <v>0</v>
      </c>
      <c r="AJ2600" s="17">
        <v>0</v>
      </c>
      <c r="AL2600" s="17">
        <v>0</v>
      </c>
      <c r="AN2600" s="17">
        <v>0</v>
      </c>
      <c r="AP2600" s="172">
        <v>0</v>
      </c>
      <c r="AR2600" s="17">
        <v>71997</v>
      </c>
      <c r="AT2600" s="17">
        <v>0</v>
      </c>
      <c r="AV2600" s="185">
        <v>0</v>
      </c>
      <c r="AW2600" s="1" t="s">
        <v>5655</v>
      </c>
      <c r="AX2600" s="1" t="str">
        <f t="shared" si="40"/>
        <v>No</v>
      </c>
    </row>
    <row r="2601" spans="1:50" x14ac:dyDescent="0.2">
      <c r="A2601" s="1" t="s">
        <v>2758</v>
      </c>
      <c r="B2601" s="1" t="s">
        <v>287</v>
      </c>
      <c r="C2601" s="1" t="s">
        <v>77</v>
      </c>
      <c r="D2601" s="174" t="s">
        <v>2759</v>
      </c>
      <c r="E2601" s="177" t="s">
        <v>2760</v>
      </c>
      <c r="F2601" s="1" t="s">
        <v>242</v>
      </c>
      <c r="G2601" s="1" t="s">
        <v>229</v>
      </c>
      <c r="H2601" s="17">
        <v>0</v>
      </c>
      <c r="I2601" s="12">
        <v>9</v>
      </c>
      <c r="J2601" s="1" t="s">
        <v>10</v>
      </c>
      <c r="K2601" s="1" t="s">
        <v>8</v>
      </c>
      <c r="L2601" s="4">
        <v>1</v>
      </c>
      <c r="N2601" s="186">
        <v>0</v>
      </c>
      <c r="P2601" s="14">
        <v>46.313699999999997</v>
      </c>
      <c r="R2601" s="14">
        <v>0</v>
      </c>
      <c r="T2601" s="14">
        <v>14.8497</v>
      </c>
      <c r="V2601" s="17">
        <v>0</v>
      </c>
      <c r="X2601" s="17">
        <v>0</v>
      </c>
      <c r="Z2601" s="17">
        <v>7086</v>
      </c>
      <c r="AB2601" s="17">
        <v>0</v>
      </c>
      <c r="AD2601" s="17">
        <v>0</v>
      </c>
      <c r="AF2601" s="17">
        <v>153</v>
      </c>
      <c r="AH2601" s="17">
        <v>0</v>
      </c>
      <c r="AJ2601" s="17">
        <v>0</v>
      </c>
      <c r="AL2601" s="17">
        <v>0</v>
      </c>
      <c r="AN2601" s="17">
        <v>0</v>
      </c>
      <c r="AP2601" s="172">
        <v>0</v>
      </c>
      <c r="AR2601" s="17">
        <v>2272</v>
      </c>
      <c r="AT2601" s="17">
        <v>0</v>
      </c>
      <c r="AV2601" s="185">
        <v>0</v>
      </c>
      <c r="AW2601" s="1" t="s">
        <v>5655</v>
      </c>
      <c r="AX2601" s="1" t="str">
        <f t="shared" si="40"/>
        <v>No</v>
      </c>
    </row>
    <row r="2602" spans="1:50" x14ac:dyDescent="0.2">
      <c r="A2602" s="1" t="s">
        <v>6337</v>
      </c>
      <c r="B2602" s="1" t="s">
        <v>4421</v>
      </c>
      <c r="C2602" s="1" t="s">
        <v>63</v>
      </c>
      <c r="D2602" s="174" t="s">
        <v>4422</v>
      </c>
      <c r="E2602" s="177" t="s">
        <v>4423</v>
      </c>
      <c r="F2602" s="1" t="s">
        <v>242</v>
      </c>
      <c r="G2602" s="1" t="s">
        <v>229</v>
      </c>
      <c r="H2602" s="17">
        <v>0</v>
      </c>
      <c r="I2602" s="12">
        <v>9</v>
      </c>
      <c r="J2602" s="1" t="s">
        <v>10</v>
      </c>
      <c r="K2602" s="1" t="s">
        <v>8</v>
      </c>
      <c r="L2602" s="4">
        <v>9</v>
      </c>
      <c r="N2602" s="186">
        <v>0</v>
      </c>
      <c r="P2602" s="14">
        <v>16.2135</v>
      </c>
      <c r="R2602" s="14">
        <v>0</v>
      </c>
      <c r="T2602" s="14">
        <v>3.3652000000000002</v>
      </c>
      <c r="V2602" s="17">
        <v>0</v>
      </c>
      <c r="X2602" s="17">
        <v>0</v>
      </c>
      <c r="Z2602" s="17">
        <v>101675</v>
      </c>
      <c r="AB2602" s="17">
        <v>0</v>
      </c>
      <c r="AD2602" s="17">
        <v>0</v>
      </c>
      <c r="AF2602" s="17">
        <v>6271</v>
      </c>
      <c r="AH2602" s="17">
        <v>0</v>
      </c>
      <c r="AJ2602" s="17">
        <v>0</v>
      </c>
      <c r="AL2602" s="17">
        <v>0</v>
      </c>
      <c r="AN2602" s="17">
        <v>0</v>
      </c>
      <c r="AP2602" s="172">
        <v>0</v>
      </c>
      <c r="AR2602" s="17">
        <v>21103</v>
      </c>
      <c r="AT2602" s="17">
        <v>0</v>
      </c>
      <c r="AV2602" s="185">
        <v>0</v>
      </c>
      <c r="AW2602" s="1" t="s">
        <v>5655</v>
      </c>
      <c r="AX2602" s="1" t="str">
        <f t="shared" si="40"/>
        <v>No</v>
      </c>
    </row>
    <row r="2603" spans="1:50" x14ac:dyDescent="0.2">
      <c r="A2603" s="1" t="s">
        <v>5779</v>
      </c>
      <c r="B2603" s="1" t="s">
        <v>416</v>
      </c>
      <c r="C2603" s="1" t="s">
        <v>20</v>
      </c>
      <c r="E2603" s="177">
        <v>90297</v>
      </c>
      <c r="F2603" s="1" t="s">
        <v>260</v>
      </c>
      <c r="G2603" s="1" t="s">
        <v>5273</v>
      </c>
      <c r="H2603" s="17">
        <v>59219</v>
      </c>
      <c r="I2603" s="12">
        <v>9</v>
      </c>
      <c r="J2603" s="1" t="s">
        <v>13</v>
      </c>
      <c r="K2603" s="1" t="s">
        <v>12</v>
      </c>
      <c r="L2603" s="4">
        <v>9</v>
      </c>
      <c r="N2603" s="186">
        <v>0</v>
      </c>
      <c r="P2603" s="14">
        <v>55.793599999999998</v>
      </c>
      <c r="R2603" s="14">
        <v>0</v>
      </c>
      <c r="T2603" s="14">
        <v>5.5556000000000001</v>
      </c>
      <c r="V2603" s="17">
        <v>0</v>
      </c>
      <c r="X2603" s="17">
        <v>0</v>
      </c>
      <c r="Z2603" s="17">
        <v>204651</v>
      </c>
      <c r="AB2603" s="17">
        <v>0</v>
      </c>
      <c r="AD2603" s="17">
        <v>0</v>
      </c>
      <c r="AF2603" s="17">
        <v>3668</v>
      </c>
      <c r="AH2603" s="17">
        <v>0</v>
      </c>
      <c r="AJ2603" s="17">
        <v>0</v>
      </c>
      <c r="AL2603" s="17">
        <v>0</v>
      </c>
      <c r="AN2603" s="17">
        <v>0</v>
      </c>
      <c r="AP2603" s="172">
        <v>0</v>
      </c>
      <c r="AR2603" s="17">
        <v>20378</v>
      </c>
      <c r="AT2603" s="17">
        <v>0</v>
      </c>
      <c r="AV2603" s="185">
        <v>0</v>
      </c>
      <c r="AW2603" s="1" t="s">
        <v>5655</v>
      </c>
      <c r="AX2603" s="1" t="str">
        <f t="shared" si="40"/>
        <v>No</v>
      </c>
    </row>
    <row r="2604" spans="1:50" x14ac:dyDescent="0.2">
      <c r="A2604" s="1" t="s">
        <v>3147</v>
      </c>
      <c r="B2604" s="1" t="s">
        <v>3148</v>
      </c>
      <c r="C2604" s="1" t="s">
        <v>55</v>
      </c>
      <c r="D2604" s="174" t="s">
        <v>3149</v>
      </c>
      <c r="E2604" s="177" t="s">
        <v>3150</v>
      </c>
      <c r="F2604" s="1" t="s">
        <v>196</v>
      </c>
      <c r="G2604" s="1" t="s">
        <v>229</v>
      </c>
      <c r="H2604" s="17">
        <v>0</v>
      </c>
      <c r="I2604" s="12">
        <v>9</v>
      </c>
      <c r="J2604" s="1" t="s">
        <v>10</v>
      </c>
      <c r="K2604" s="1" t="s">
        <v>8</v>
      </c>
      <c r="L2604" s="4">
        <v>9</v>
      </c>
      <c r="N2604" s="186">
        <v>0</v>
      </c>
      <c r="P2604" s="14">
        <v>24.040600000000001</v>
      </c>
      <c r="R2604" s="14">
        <v>0</v>
      </c>
      <c r="T2604" s="14">
        <v>4.2382999999999997</v>
      </c>
      <c r="V2604" s="17">
        <v>0</v>
      </c>
      <c r="X2604" s="17">
        <v>0</v>
      </c>
      <c r="Z2604" s="17">
        <v>280193</v>
      </c>
      <c r="AB2604" s="17">
        <v>0</v>
      </c>
      <c r="AD2604" s="17">
        <v>0</v>
      </c>
      <c r="AF2604" s="17">
        <v>11655</v>
      </c>
      <c r="AH2604" s="17">
        <v>0</v>
      </c>
      <c r="AJ2604" s="17">
        <v>0</v>
      </c>
      <c r="AL2604" s="17">
        <v>0</v>
      </c>
      <c r="AN2604" s="17">
        <v>0</v>
      </c>
      <c r="AP2604" s="172">
        <v>0</v>
      </c>
      <c r="AR2604" s="17">
        <v>49397</v>
      </c>
      <c r="AT2604" s="17">
        <v>0</v>
      </c>
      <c r="AV2604" s="185">
        <v>0</v>
      </c>
      <c r="AW2604" s="1" t="s">
        <v>5655</v>
      </c>
      <c r="AX2604" s="1" t="str">
        <f t="shared" si="40"/>
        <v>No</v>
      </c>
    </row>
    <row r="2605" spans="1:50" x14ac:dyDescent="0.2">
      <c r="A2605" s="1" t="s">
        <v>6343</v>
      </c>
      <c r="B2605" s="1" t="s">
        <v>5167</v>
      </c>
      <c r="C2605" s="1" t="s">
        <v>80</v>
      </c>
      <c r="D2605" s="174" t="s">
        <v>5168</v>
      </c>
      <c r="E2605" s="177" t="s">
        <v>5169</v>
      </c>
      <c r="F2605" s="1" t="s">
        <v>194</v>
      </c>
      <c r="G2605" s="1" t="s">
        <v>229</v>
      </c>
      <c r="H2605" s="17">
        <v>0</v>
      </c>
      <c r="I2605" s="12">
        <v>9</v>
      </c>
      <c r="J2605" s="1" t="s">
        <v>22</v>
      </c>
      <c r="K2605" s="1" t="s">
        <v>8</v>
      </c>
      <c r="L2605" s="4">
        <v>1</v>
      </c>
      <c r="N2605" s="186">
        <v>0</v>
      </c>
      <c r="P2605" s="14">
        <v>25.08</v>
      </c>
      <c r="R2605" s="14">
        <v>0</v>
      </c>
      <c r="T2605" s="14">
        <v>2.3199999999999998</v>
      </c>
      <c r="V2605" s="17">
        <v>0</v>
      </c>
      <c r="X2605" s="17">
        <v>0</v>
      </c>
      <c r="Z2605" s="17">
        <v>3135</v>
      </c>
      <c r="AB2605" s="17">
        <v>0</v>
      </c>
      <c r="AD2605" s="17">
        <v>0</v>
      </c>
      <c r="AF2605" s="17">
        <v>125</v>
      </c>
      <c r="AH2605" s="17">
        <v>0</v>
      </c>
      <c r="AJ2605" s="17">
        <v>0</v>
      </c>
      <c r="AL2605" s="17">
        <v>0</v>
      </c>
      <c r="AN2605" s="17">
        <v>0</v>
      </c>
      <c r="AP2605" s="172">
        <v>0</v>
      </c>
      <c r="AR2605" s="17">
        <v>290</v>
      </c>
      <c r="AT2605" s="17">
        <v>0</v>
      </c>
      <c r="AV2605" s="185">
        <v>0</v>
      </c>
      <c r="AW2605" s="1" t="s">
        <v>5655</v>
      </c>
      <c r="AX2605" s="1" t="str">
        <f t="shared" si="40"/>
        <v>No</v>
      </c>
    </row>
    <row r="2606" spans="1:50" x14ac:dyDescent="0.2">
      <c r="A2606" s="1" t="s">
        <v>6336</v>
      </c>
      <c r="B2606" s="1" t="s">
        <v>3909</v>
      </c>
      <c r="C2606" s="1" t="s">
        <v>43</v>
      </c>
      <c r="D2606" s="174" t="s">
        <v>3910</v>
      </c>
      <c r="E2606" s="177" t="s">
        <v>3911</v>
      </c>
      <c r="F2606" s="1" t="s">
        <v>196</v>
      </c>
      <c r="G2606" s="1" t="s">
        <v>229</v>
      </c>
      <c r="H2606" s="17">
        <v>0</v>
      </c>
      <c r="I2606" s="12">
        <v>9</v>
      </c>
      <c r="J2606" s="1" t="s">
        <v>11</v>
      </c>
      <c r="K2606" s="1" t="s">
        <v>8</v>
      </c>
      <c r="L2606" s="4">
        <v>6</v>
      </c>
      <c r="N2606" s="186">
        <v>0</v>
      </c>
      <c r="P2606" s="14">
        <v>11.626300000000001</v>
      </c>
      <c r="R2606" s="14">
        <v>0</v>
      </c>
      <c r="T2606" s="14">
        <v>9.8870000000000005</v>
      </c>
      <c r="V2606" s="17">
        <v>0</v>
      </c>
      <c r="X2606" s="17">
        <v>0</v>
      </c>
      <c r="Z2606" s="17">
        <v>138120</v>
      </c>
      <c r="AB2606" s="17">
        <v>0</v>
      </c>
      <c r="AD2606" s="17">
        <v>0</v>
      </c>
      <c r="AF2606" s="17">
        <v>11880</v>
      </c>
      <c r="AH2606" s="17">
        <v>0</v>
      </c>
      <c r="AJ2606" s="17">
        <v>0</v>
      </c>
      <c r="AL2606" s="17">
        <v>0</v>
      </c>
      <c r="AN2606" s="17">
        <v>0</v>
      </c>
      <c r="AP2606" s="172">
        <v>0</v>
      </c>
      <c r="AR2606" s="17">
        <v>117457</v>
      </c>
      <c r="AT2606" s="17">
        <v>0</v>
      </c>
      <c r="AV2606" s="185">
        <v>0</v>
      </c>
      <c r="AW2606" s="1" t="s">
        <v>5655</v>
      </c>
      <c r="AX2606" s="1" t="str">
        <f t="shared" si="40"/>
        <v>No</v>
      </c>
    </row>
    <row r="2607" spans="1:50" x14ac:dyDescent="0.2">
      <c r="A2607" s="1" t="s">
        <v>1137</v>
      </c>
      <c r="B2607" s="1" t="s">
        <v>1138</v>
      </c>
      <c r="C2607" s="1" t="s">
        <v>83</v>
      </c>
      <c r="D2607" s="174">
        <v>4183</v>
      </c>
      <c r="E2607" s="177">
        <v>40183</v>
      </c>
      <c r="F2607" s="1" t="s">
        <v>194</v>
      </c>
      <c r="G2607" s="1" t="s">
        <v>5273</v>
      </c>
      <c r="H2607" s="17">
        <v>306196</v>
      </c>
      <c r="I2607" s="12">
        <v>9</v>
      </c>
      <c r="J2607" s="1" t="s">
        <v>11</v>
      </c>
      <c r="K2607" s="1" t="s">
        <v>8</v>
      </c>
      <c r="L2607" s="4">
        <v>2</v>
      </c>
      <c r="N2607" s="186">
        <v>0</v>
      </c>
      <c r="P2607" s="14">
        <v>13.417</v>
      </c>
      <c r="R2607" s="14">
        <v>0</v>
      </c>
      <c r="T2607" s="14">
        <v>3.8976999999999999</v>
      </c>
      <c r="V2607" s="17">
        <v>0</v>
      </c>
      <c r="X2607" s="17">
        <v>0</v>
      </c>
      <c r="Z2607" s="17">
        <v>20461</v>
      </c>
      <c r="AB2607" s="17">
        <v>0</v>
      </c>
      <c r="AD2607" s="17">
        <v>0</v>
      </c>
      <c r="AF2607" s="17">
        <v>1525</v>
      </c>
      <c r="AH2607" s="17">
        <v>0</v>
      </c>
      <c r="AJ2607" s="17">
        <v>0</v>
      </c>
      <c r="AL2607" s="17">
        <v>0</v>
      </c>
      <c r="AN2607" s="17">
        <v>0</v>
      </c>
      <c r="AP2607" s="172">
        <v>0</v>
      </c>
      <c r="AR2607" s="17">
        <v>5944</v>
      </c>
      <c r="AT2607" s="17">
        <v>0</v>
      </c>
      <c r="AV2607" s="185">
        <v>0</v>
      </c>
      <c r="AW2607" s="1" t="s">
        <v>5655</v>
      </c>
      <c r="AX2607" s="1" t="str">
        <f t="shared" si="40"/>
        <v>No</v>
      </c>
    </row>
    <row r="2608" spans="1:50" x14ac:dyDescent="0.2">
      <c r="A2608" s="1" t="s">
        <v>5734</v>
      </c>
      <c r="B2608" s="1" t="s">
        <v>5735</v>
      </c>
      <c r="C2608" s="1" t="s">
        <v>40</v>
      </c>
      <c r="E2608" s="177">
        <v>40246</v>
      </c>
      <c r="F2608" s="1" t="s">
        <v>242</v>
      </c>
      <c r="G2608" s="1" t="s">
        <v>5273</v>
      </c>
      <c r="H2608" s="17">
        <v>4515419</v>
      </c>
      <c r="I2608" s="12">
        <v>9</v>
      </c>
      <c r="J2608" s="1" t="s">
        <v>11</v>
      </c>
      <c r="K2608" s="1" t="s">
        <v>8</v>
      </c>
      <c r="L2608" s="4">
        <v>2</v>
      </c>
      <c r="N2608" s="186">
        <v>0</v>
      </c>
      <c r="P2608" s="14">
        <v>17.899000000000001</v>
      </c>
      <c r="R2608" s="14">
        <v>0</v>
      </c>
      <c r="T2608" s="14">
        <v>2.0592000000000001</v>
      </c>
      <c r="V2608" s="17">
        <v>0</v>
      </c>
      <c r="X2608" s="17">
        <v>0</v>
      </c>
      <c r="Z2608" s="17">
        <v>25685</v>
      </c>
      <c r="AB2608" s="17">
        <v>0</v>
      </c>
      <c r="AD2608" s="17">
        <v>0</v>
      </c>
      <c r="AF2608" s="17">
        <v>1435</v>
      </c>
      <c r="AH2608" s="17">
        <v>0</v>
      </c>
      <c r="AJ2608" s="17">
        <v>0</v>
      </c>
      <c r="AL2608" s="17">
        <v>0</v>
      </c>
      <c r="AN2608" s="17">
        <v>0</v>
      </c>
      <c r="AP2608" s="172">
        <v>0</v>
      </c>
      <c r="AR2608" s="17">
        <v>2955</v>
      </c>
      <c r="AT2608" s="17">
        <v>0</v>
      </c>
      <c r="AV2608" s="185">
        <v>0</v>
      </c>
      <c r="AW2608" s="1" t="s">
        <v>5655</v>
      </c>
      <c r="AX2608" s="1" t="str">
        <f t="shared" si="40"/>
        <v>No</v>
      </c>
    </row>
    <row r="2609" spans="1:50" x14ac:dyDescent="0.2">
      <c r="A2609" s="1" t="s">
        <v>5466</v>
      </c>
      <c r="B2609" s="1" t="s">
        <v>1583</v>
      </c>
      <c r="C2609" s="1" t="s">
        <v>73</v>
      </c>
      <c r="D2609" s="174">
        <v>2216</v>
      </c>
      <c r="E2609" s="177">
        <v>20216</v>
      </c>
      <c r="F2609" s="1" t="s">
        <v>194</v>
      </c>
      <c r="G2609" s="1" t="s">
        <v>5273</v>
      </c>
      <c r="H2609" s="17">
        <v>423566</v>
      </c>
      <c r="I2609" s="12">
        <v>9</v>
      </c>
      <c r="J2609" s="1" t="s">
        <v>10</v>
      </c>
      <c r="K2609" s="1" t="s">
        <v>12</v>
      </c>
      <c r="L2609" s="4">
        <v>9</v>
      </c>
      <c r="N2609" s="186">
        <v>0</v>
      </c>
      <c r="P2609" s="14">
        <v>9.5349000000000004</v>
      </c>
      <c r="R2609" s="14">
        <v>0</v>
      </c>
      <c r="T2609" s="14">
        <v>2.1949000000000001</v>
      </c>
      <c r="V2609" s="17">
        <v>0</v>
      </c>
      <c r="X2609" s="17">
        <v>0</v>
      </c>
      <c r="Z2609" s="17">
        <v>110109</v>
      </c>
      <c r="AB2609" s="17">
        <v>0</v>
      </c>
      <c r="AD2609" s="17">
        <v>0</v>
      </c>
      <c r="AF2609" s="17">
        <v>11548</v>
      </c>
      <c r="AH2609" s="17">
        <v>0</v>
      </c>
      <c r="AJ2609" s="17">
        <v>0</v>
      </c>
      <c r="AL2609" s="17">
        <v>0</v>
      </c>
      <c r="AN2609" s="17">
        <v>0</v>
      </c>
      <c r="AP2609" s="172">
        <v>0</v>
      </c>
      <c r="AR2609" s="17">
        <v>25347</v>
      </c>
      <c r="AT2609" s="17">
        <v>0</v>
      </c>
      <c r="AV2609" s="185">
        <v>0</v>
      </c>
      <c r="AW2609" s="1" t="s">
        <v>5655</v>
      </c>
      <c r="AX2609" s="1" t="str">
        <f t="shared" si="40"/>
        <v>No</v>
      </c>
    </row>
    <row r="2610" spans="1:50" x14ac:dyDescent="0.2">
      <c r="A2610" s="1" t="s">
        <v>3492</v>
      </c>
      <c r="B2610" s="1" t="s">
        <v>3493</v>
      </c>
      <c r="C2610" s="1" t="s">
        <v>71</v>
      </c>
      <c r="D2610" s="174" t="s">
        <v>3494</v>
      </c>
      <c r="E2610" s="177" t="s">
        <v>3495</v>
      </c>
      <c r="F2610" s="1" t="s">
        <v>194</v>
      </c>
      <c r="G2610" s="1" t="s">
        <v>229</v>
      </c>
      <c r="H2610" s="17">
        <v>0</v>
      </c>
      <c r="I2610" s="12">
        <v>9</v>
      </c>
      <c r="J2610" s="1" t="s">
        <v>10</v>
      </c>
      <c r="K2610" s="1" t="s">
        <v>8</v>
      </c>
      <c r="L2610" s="4">
        <v>2</v>
      </c>
      <c r="N2610" s="186">
        <v>0</v>
      </c>
      <c r="P2610" s="14">
        <v>14.6509</v>
      </c>
      <c r="R2610" s="14">
        <v>0</v>
      </c>
      <c r="T2610" s="14">
        <v>2.0299</v>
      </c>
      <c r="V2610" s="17">
        <v>0</v>
      </c>
      <c r="X2610" s="17">
        <v>0</v>
      </c>
      <c r="Z2610" s="17">
        <v>37184</v>
      </c>
      <c r="AB2610" s="17">
        <v>0</v>
      </c>
      <c r="AD2610" s="17">
        <v>0</v>
      </c>
      <c r="AF2610" s="17">
        <v>2538</v>
      </c>
      <c r="AH2610" s="17">
        <v>0</v>
      </c>
      <c r="AJ2610" s="17">
        <v>0</v>
      </c>
      <c r="AL2610" s="17">
        <v>0</v>
      </c>
      <c r="AN2610" s="17">
        <v>0</v>
      </c>
      <c r="AP2610" s="172">
        <v>0</v>
      </c>
      <c r="AR2610" s="17">
        <v>5152</v>
      </c>
      <c r="AT2610" s="17">
        <v>0</v>
      </c>
      <c r="AV2610" s="185">
        <v>0</v>
      </c>
      <c r="AW2610" s="1" t="s">
        <v>5655</v>
      </c>
      <c r="AX2610" s="1" t="str">
        <f t="shared" si="40"/>
        <v>No</v>
      </c>
    </row>
    <row r="2611" spans="1:50" x14ac:dyDescent="0.2">
      <c r="A2611" s="1" t="s">
        <v>1379</v>
      </c>
      <c r="B2611" s="1" t="s">
        <v>1380</v>
      </c>
      <c r="C2611" s="1" t="s">
        <v>20</v>
      </c>
      <c r="D2611" s="174">
        <v>9238</v>
      </c>
      <c r="E2611" s="177">
        <v>90238</v>
      </c>
      <c r="F2611" s="1" t="s">
        <v>194</v>
      </c>
      <c r="G2611" s="1" t="s">
        <v>5273</v>
      </c>
      <c r="H2611" s="17">
        <v>54372</v>
      </c>
      <c r="I2611" s="12">
        <v>9</v>
      </c>
      <c r="J2611" s="1" t="s">
        <v>11</v>
      </c>
      <c r="K2611" s="1" t="s">
        <v>8</v>
      </c>
      <c r="L2611" s="4">
        <v>4</v>
      </c>
      <c r="N2611" s="186">
        <v>0</v>
      </c>
      <c r="P2611" s="14">
        <v>11.291</v>
      </c>
      <c r="R2611" s="14">
        <v>0</v>
      </c>
      <c r="T2611" s="14">
        <v>8.9824000000000002</v>
      </c>
      <c r="V2611" s="17">
        <v>0</v>
      </c>
      <c r="X2611" s="17">
        <v>0</v>
      </c>
      <c r="Z2611" s="17">
        <v>110042</v>
      </c>
      <c r="AB2611" s="17">
        <v>0</v>
      </c>
      <c r="AD2611" s="17">
        <v>0</v>
      </c>
      <c r="AF2611" s="17">
        <v>9746</v>
      </c>
      <c r="AH2611" s="17">
        <v>0</v>
      </c>
      <c r="AJ2611" s="17">
        <v>0</v>
      </c>
      <c r="AL2611" s="17">
        <v>0</v>
      </c>
      <c r="AN2611" s="17">
        <v>0</v>
      </c>
      <c r="AP2611" s="172">
        <v>0</v>
      </c>
      <c r="AR2611" s="17">
        <v>87542</v>
      </c>
      <c r="AT2611" s="17">
        <v>0</v>
      </c>
      <c r="AV2611" s="185">
        <v>0</v>
      </c>
      <c r="AW2611" s="1" t="s">
        <v>5655</v>
      </c>
      <c r="AX2611" s="1" t="str">
        <f t="shared" si="40"/>
        <v>No</v>
      </c>
    </row>
    <row r="2612" spans="1:50" x14ac:dyDescent="0.2">
      <c r="A2612" s="1" t="s">
        <v>5578</v>
      </c>
      <c r="B2612" s="1" t="s">
        <v>5651</v>
      </c>
      <c r="C2612" s="1" t="s">
        <v>72</v>
      </c>
      <c r="E2612" s="177" t="s">
        <v>5577</v>
      </c>
      <c r="F2612" s="1" t="s">
        <v>242</v>
      </c>
      <c r="G2612" s="1" t="s">
        <v>229</v>
      </c>
      <c r="H2612" s="17">
        <v>0</v>
      </c>
      <c r="I2612" s="12">
        <v>9</v>
      </c>
      <c r="J2612" s="1" t="s">
        <v>10</v>
      </c>
      <c r="K2612" s="1" t="s">
        <v>8</v>
      </c>
      <c r="L2612" s="4">
        <v>9</v>
      </c>
      <c r="N2612" s="186">
        <v>0</v>
      </c>
      <c r="P2612" s="14">
        <v>13.052199999999999</v>
      </c>
      <c r="R2612" s="14">
        <v>0</v>
      </c>
      <c r="T2612" s="14">
        <v>1.0619000000000001</v>
      </c>
      <c r="V2612" s="17">
        <v>0</v>
      </c>
      <c r="X2612" s="17">
        <v>0</v>
      </c>
      <c r="Z2612" s="17">
        <v>223872</v>
      </c>
      <c r="AB2612" s="17">
        <v>0</v>
      </c>
      <c r="AD2612" s="17">
        <v>0</v>
      </c>
      <c r="AF2612" s="17">
        <v>17152</v>
      </c>
      <c r="AH2612" s="17">
        <v>0</v>
      </c>
      <c r="AJ2612" s="17">
        <v>0</v>
      </c>
      <c r="AL2612" s="17">
        <v>0</v>
      </c>
      <c r="AN2612" s="17">
        <v>0</v>
      </c>
      <c r="AP2612" s="172">
        <v>0</v>
      </c>
      <c r="AR2612" s="17">
        <v>18214</v>
      </c>
      <c r="AT2612" s="17">
        <v>0</v>
      </c>
      <c r="AV2612" s="185">
        <v>0</v>
      </c>
      <c r="AW2612" s="1" t="s">
        <v>5655</v>
      </c>
      <c r="AX2612" s="1" t="str">
        <f t="shared" si="40"/>
        <v>No</v>
      </c>
    </row>
    <row r="2613" spans="1:50" x14ac:dyDescent="0.2">
      <c r="A2613" s="1" t="s">
        <v>2486</v>
      </c>
      <c r="B2613" s="1" t="s">
        <v>2518</v>
      </c>
      <c r="C2613" s="1" t="s">
        <v>62</v>
      </c>
      <c r="D2613" s="174" t="s">
        <v>2519</v>
      </c>
      <c r="E2613" s="177" t="s">
        <v>2520</v>
      </c>
      <c r="F2613" s="1" t="s">
        <v>194</v>
      </c>
      <c r="G2613" s="1" t="s">
        <v>229</v>
      </c>
      <c r="H2613" s="17">
        <v>0</v>
      </c>
      <c r="I2613" s="12">
        <v>9</v>
      </c>
      <c r="J2613" s="1" t="s">
        <v>11</v>
      </c>
      <c r="K2613" s="1" t="s">
        <v>8</v>
      </c>
      <c r="L2613" s="4">
        <v>1</v>
      </c>
      <c r="N2613" s="186">
        <v>0</v>
      </c>
      <c r="P2613" s="14">
        <v>14.6951</v>
      </c>
      <c r="R2613" s="14">
        <v>0</v>
      </c>
      <c r="T2613" s="14">
        <v>3.5857000000000001</v>
      </c>
      <c r="V2613" s="17">
        <v>0</v>
      </c>
      <c r="X2613" s="17">
        <v>0</v>
      </c>
      <c r="Z2613" s="17">
        <v>39089</v>
      </c>
      <c r="AB2613" s="17">
        <v>0</v>
      </c>
      <c r="AD2613" s="17">
        <v>0</v>
      </c>
      <c r="AF2613" s="17">
        <v>2660</v>
      </c>
      <c r="AH2613" s="17">
        <v>0</v>
      </c>
      <c r="AJ2613" s="17">
        <v>0</v>
      </c>
      <c r="AL2613" s="17">
        <v>0</v>
      </c>
      <c r="AN2613" s="17">
        <v>0</v>
      </c>
      <c r="AP2613" s="172">
        <v>0</v>
      </c>
      <c r="AR2613" s="17">
        <v>9538</v>
      </c>
      <c r="AT2613" s="17">
        <v>0</v>
      </c>
      <c r="AV2613" s="185">
        <v>0</v>
      </c>
      <c r="AW2613" s="1" t="s">
        <v>5655</v>
      </c>
      <c r="AX2613" s="1" t="str">
        <f t="shared" si="40"/>
        <v>No</v>
      </c>
    </row>
    <row r="2614" spans="1:50" x14ac:dyDescent="0.2">
      <c r="A2614" s="1" t="s">
        <v>3826</v>
      </c>
      <c r="B2614" s="1" t="s">
        <v>3827</v>
      </c>
      <c r="C2614" s="1" t="s">
        <v>43</v>
      </c>
      <c r="D2614" s="174" t="s">
        <v>3828</v>
      </c>
      <c r="E2614" s="177" t="s">
        <v>3829</v>
      </c>
      <c r="F2614" s="1" t="s">
        <v>196</v>
      </c>
      <c r="G2614" s="1" t="s">
        <v>229</v>
      </c>
      <c r="H2614" s="17">
        <v>0</v>
      </c>
      <c r="I2614" s="12">
        <v>9</v>
      </c>
      <c r="J2614" s="1" t="s">
        <v>10</v>
      </c>
      <c r="K2614" s="1" t="s">
        <v>8</v>
      </c>
      <c r="L2614" s="4">
        <v>1</v>
      </c>
      <c r="N2614" s="186">
        <v>0</v>
      </c>
      <c r="P2614" s="14">
        <v>7.3524000000000003</v>
      </c>
      <c r="R2614" s="14">
        <v>0</v>
      </c>
      <c r="T2614" s="14">
        <v>2.1002999999999998</v>
      </c>
      <c r="V2614" s="17">
        <v>0</v>
      </c>
      <c r="X2614" s="17">
        <v>0</v>
      </c>
      <c r="Z2614" s="17">
        <v>2566</v>
      </c>
      <c r="AB2614" s="17">
        <v>0</v>
      </c>
      <c r="AD2614" s="17">
        <v>0</v>
      </c>
      <c r="AF2614" s="17">
        <v>349</v>
      </c>
      <c r="AH2614" s="17">
        <v>0</v>
      </c>
      <c r="AJ2614" s="17">
        <v>0</v>
      </c>
      <c r="AL2614" s="17">
        <v>0</v>
      </c>
      <c r="AN2614" s="17">
        <v>0</v>
      </c>
      <c r="AP2614" s="172">
        <v>0</v>
      </c>
      <c r="AR2614" s="17">
        <v>733</v>
      </c>
      <c r="AT2614" s="17">
        <v>0</v>
      </c>
      <c r="AV2614" s="185">
        <v>0</v>
      </c>
      <c r="AW2614" s="1" t="s">
        <v>5655</v>
      </c>
      <c r="AX2614" s="1" t="str">
        <f t="shared" si="40"/>
        <v>No</v>
      </c>
    </row>
    <row r="2615" spans="1:50" x14ac:dyDescent="0.2">
      <c r="A2615" s="1" t="s">
        <v>6355</v>
      </c>
      <c r="B2615" s="1" t="s">
        <v>3451</v>
      </c>
      <c r="C2615" s="1" t="s">
        <v>71</v>
      </c>
      <c r="D2615" s="174" t="s">
        <v>3452</v>
      </c>
      <c r="E2615" s="177" t="s">
        <v>3453</v>
      </c>
      <c r="F2615" s="1" t="s">
        <v>194</v>
      </c>
      <c r="G2615" s="1" t="s">
        <v>229</v>
      </c>
      <c r="H2615" s="17">
        <v>0</v>
      </c>
      <c r="I2615" s="12">
        <v>9</v>
      </c>
      <c r="J2615" s="1" t="s">
        <v>10</v>
      </c>
      <c r="K2615" s="1" t="s">
        <v>8</v>
      </c>
      <c r="L2615" s="4">
        <v>2</v>
      </c>
      <c r="N2615" s="186">
        <v>0</v>
      </c>
      <c r="P2615" s="14">
        <v>14.1983</v>
      </c>
      <c r="R2615" s="14">
        <v>0</v>
      </c>
      <c r="T2615" s="14">
        <v>2.7233999999999998</v>
      </c>
      <c r="V2615" s="17">
        <v>0</v>
      </c>
      <c r="X2615" s="17">
        <v>0</v>
      </c>
      <c r="Z2615" s="17">
        <v>93524</v>
      </c>
      <c r="AB2615" s="17">
        <v>0</v>
      </c>
      <c r="AD2615" s="17">
        <v>0</v>
      </c>
      <c r="AF2615" s="17">
        <v>6587</v>
      </c>
      <c r="AH2615" s="17">
        <v>0</v>
      </c>
      <c r="AJ2615" s="17">
        <v>0</v>
      </c>
      <c r="AL2615" s="17">
        <v>0</v>
      </c>
      <c r="AN2615" s="17">
        <v>0</v>
      </c>
      <c r="AP2615" s="172">
        <v>0</v>
      </c>
      <c r="AR2615" s="17">
        <v>17939</v>
      </c>
      <c r="AT2615" s="17">
        <v>0</v>
      </c>
      <c r="AV2615" s="185">
        <v>0</v>
      </c>
      <c r="AW2615" s="1" t="s">
        <v>5655</v>
      </c>
      <c r="AX2615" s="1" t="str">
        <f t="shared" si="40"/>
        <v>No</v>
      </c>
    </row>
    <row r="2616" spans="1:50" x14ac:dyDescent="0.2">
      <c r="A2616" s="1" t="s">
        <v>6341</v>
      </c>
      <c r="B2616" s="1" t="s">
        <v>689</v>
      </c>
      <c r="C2616" s="1" t="s">
        <v>89</v>
      </c>
      <c r="D2616" s="174">
        <v>6013</v>
      </c>
      <c r="E2616" s="177">
        <v>60013</v>
      </c>
      <c r="F2616" s="1" t="s">
        <v>194</v>
      </c>
      <c r="G2616" s="1" t="s">
        <v>5273</v>
      </c>
      <c r="H2616" s="17">
        <v>153150</v>
      </c>
      <c r="I2616" s="12">
        <v>9</v>
      </c>
      <c r="J2616" s="1" t="s">
        <v>10</v>
      </c>
      <c r="K2616" s="1" t="s">
        <v>8</v>
      </c>
      <c r="L2616" s="4">
        <v>4</v>
      </c>
      <c r="N2616" s="186">
        <v>0</v>
      </c>
      <c r="P2616" s="14">
        <v>13.356999999999999</v>
      </c>
      <c r="R2616" s="14">
        <v>0</v>
      </c>
      <c r="T2616" s="14">
        <v>2.0038999999999998</v>
      </c>
      <c r="V2616" s="17">
        <v>0</v>
      </c>
      <c r="X2616" s="17">
        <v>0</v>
      </c>
      <c r="Z2616" s="17">
        <v>111945</v>
      </c>
      <c r="AB2616" s="17">
        <v>0</v>
      </c>
      <c r="AD2616" s="17">
        <v>0</v>
      </c>
      <c r="AF2616" s="17">
        <v>8381</v>
      </c>
      <c r="AH2616" s="17">
        <v>0</v>
      </c>
      <c r="AJ2616" s="17">
        <v>0</v>
      </c>
      <c r="AL2616" s="17">
        <v>0</v>
      </c>
      <c r="AN2616" s="17">
        <v>0</v>
      </c>
      <c r="AP2616" s="172">
        <v>0</v>
      </c>
      <c r="AR2616" s="17">
        <v>16795</v>
      </c>
      <c r="AT2616" s="17">
        <v>0</v>
      </c>
      <c r="AV2616" s="185">
        <v>0</v>
      </c>
      <c r="AW2616" s="1" t="s">
        <v>5655</v>
      </c>
      <c r="AX2616" s="1" t="str">
        <f t="shared" si="40"/>
        <v>No</v>
      </c>
    </row>
    <row r="2617" spans="1:50" x14ac:dyDescent="0.2">
      <c r="A2617" s="1" t="s">
        <v>6335</v>
      </c>
      <c r="B2617" s="1" t="s">
        <v>1409</v>
      </c>
      <c r="C2617" s="1" t="s">
        <v>62</v>
      </c>
      <c r="D2617" s="174">
        <v>4010</v>
      </c>
      <c r="E2617" s="177">
        <v>40010</v>
      </c>
      <c r="F2617" s="1" t="s">
        <v>194</v>
      </c>
      <c r="G2617" s="1" t="s">
        <v>5273</v>
      </c>
      <c r="H2617" s="17">
        <v>169495</v>
      </c>
      <c r="I2617" s="12">
        <v>9</v>
      </c>
      <c r="J2617" s="1" t="s">
        <v>10</v>
      </c>
      <c r="K2617" s="1" t="s">
        <v>8</v>
      </c>
      <c r="L2617" s="4">
        <v>3</v>
      </c>
      <c r="N2617" s="186">
        <v>0</v>
      </c>
      <c r="P2617" s="14">
        <v>31.027799999999999</v>
      </c>
      <c r="R2617" s="14">
        <v>0</v>
      </c>
      <c r="T2617" s="14">
        <v>3.8605</v>
      </c>
      <c r="V2617" s="17">
        <v>0</v>
      </c>
      <c r="X2617" s="17">
        <v>0</v>
      </c>
      <c r="Z2617" s="17">
        <v>48031</v>
      </c>
      <c r="AB2617" s="17">
        <v>0</v>
      </c>
      <c r="AD2617" s="17">
        <v>0</v>
      </c>
      <c r="AF2617" s="17">
        <v>1548</v>
      </c>
      <c r="AH2617" s="17">
        <v>0</v>
      </c>
      <c r="AJ2617" s="17">
        <v>0</v>
      </c>
      <c r="AL2617" s="17">
        <v>0</v>
      </c>
      <c r="AN2617" s="17">
        <v>0</v>
      </c>
      <c r="AP2617" s="172">
        <v>0</v>
      </c>
      <c r="AR2617" s="17">
        <v>5976</v>
      </c>
      <c r="AT2617" s="17">
        <v>0</v>
      </c>
      <c r="AV2617" s="185">
        <v>0</v>
      </c>
      <c r="AW2617" s="1" t="s">
        <v>5655</v>
      </c>
      <c r="AX2617" s="1" t="str">
        <f t="shared" si="40"/>
        <v>No</v>
      </c>
    </row>
    <row r="2618" spans="1:50" x14ac:dyDescent="0.2">
      <c r="A2618" s="1" t="s">
        <v>6338</v>
      </c>
      <c r="B2618" s="1" t="s">
        <v>3364</v>
      </c>
      <c r="C2618" s="1" t="s">
        <v>61</v>
      </c>
      <c r="D2618" s="174" t="s">
        <v>4611</v>
      </c>
      <c r="E2618" s="177" t="s">
        <v>4612</v>
      </c>
      <c r="F2618" s="1" t="s">
        <v>194</v>
      </c>
      <c r="G2618" s="1" t="s">
        <v>229</v>
      </c>
      <c r="H2618" s="17">
        <v>0</v>
      </c>
      <c r="I2618" s="12">
        <v>9</v>
      </c>
      <c r="J2618" s="1" t="s">
        <v>10</v>
      </c>
      <c r="K2618" s="1" t="s">
        <v>8</v>
      </c>
      <c r="L2618" s="4">
        <v>9</v>
      </c>
      <c r="N2618" s="186">
        <v>0</v>
      </c>
      <c r="P2618" s="14">
        <v>4.0365000000000002</v>
      </c>
      <c r="R2618" s="14">
        <v>0</v>
      </c>
      <c r="T2618" s="14">
        <v>2.4598</v>
      </c>
      <c r="V2618" s="17">
        <v>0</v>
      </c>
      <c r="X2618" s="17">
        <v>0</v>
      </c>
      <c r="Z2618" s="17">
        <v>50920</v>
      </c>
      <c r="AB2618" s="17">
        <v>0</v>
      </c>
      <c r="AD2618" s="17">
        <v>0</v>
      </c>
      <c r="AF2618" s="17">
        <v>12615</v>
      </c>
      <c r="AH2618" s="17">
        <v>0</v>
      </c>
      <c r="AJ2618" s="17">
        <v>0</v>
      </c>
      <c r="AL2618" s="17">
        <v>0</v>
      </c>
      <c r="AN2618" s="17">
        <v>0</v>
      </c>
      <c r="AP2618" s="172">
        <v>0</v>
      </c>
      <c r="AR2618" s="17">
        <v>31030</v>
      </c>
      <c r="AT2618" s="17">
        <v>0</v>
      </c>
      <c r="AV2618" s="185">
        <v>0</v>
      </c>
      <c r="AW2618" s="1" t="s">
        <v>5655</v>
      </c>
      <c r="AX2618" s="1" t="str">
        <f t="shared" si="40"/>
        <v>No</v>
      </c>
    </row>
    <row r="2619" spans="1:50" x14ac:dyDescent="0.2">
      <c r="A2619" s="1" t="s">
        <v>6339</v>
      </c>
      <c r="B2619" s="1" t="s">
        <v>1323</v>
      </c>
      <c r="C2619" s="1" t="s">
        <v>72</v>
      </c>
      <c r="D2619" s="174" t="s">
        <v>4895</v>
      </c>
      <c r="E2619" s="177" t="s">
        <v>4896</v>
      </c>
      <c r="F2619" s="1" t="s">
        <v>194</v>
      </c>
      <c r="G2619" s="1" t="s">
        <v>229</v>
      </c>
      <c r="H2619" s="17">
        <v>0</v>
      </c>
      <c r="I2619" s="12">
        <v>9</v>
      </c>
      <c r="J2619" s="1" t="s">
        <v>10</v>
      </c>
      <c r="K2619" s="1" t="s">
        <v>8</v>
      </c>
      <c r="L2619" s="4">
        <v>8</v>
      </c>
      <c r="N2619" s="186">
        <v>0</v>
      </c>
      <c r="P2619" s="14">
        <v>13.8583</v>
      </c>
      <c r="R2619" s="14">
        <v>0</v>
      </c>
      <c r="T2619" s="14">
        <v>3.2465999999999999</v>
      </c>
      <c r="V2619" s="17">
        <v>0</v>
      </c>
      <c r="X2619" s="17">
        <v>0</v>
      </c>
      <c r="Z2619" s="17">
        <v>71606</v>
      </c>
      <c r="AB2619" s="17">
        <v>0</v>
      </c>
      <c r="AD2619" s="17">
        <v>0</v>
      </c>
      <c r="AF2619" s="17">
        <v>5167</v>
      </c>
      <c r="AH2619" s="17">
        <v>0</v>
      </c>
      <c r="AJ2619" s="17">
        <v>0</v>
      </c>
      <c r="AL2619" s="17">
        <v>0</v>
      </c>
      <c r="AN2619" s="17">
        <v>0</v>
      </c>
      <c r="AP2619" s="172">
        <v>0</v>
      </c>
      <c r="AR2619" s="17">
        <v>16775</v>
      </c>
      <c r="AT2619" s="17">
        <v>0</v>
      </c>
      <c r="AV2619" s="185">
        <v>0</v>
      </c>
      <c r="AW2619" s="1" t="s">
        <v>5655</v>
      </c>
      <c r="AX2619" s="1" t="str">
        <f t="shared" si="40"/>
        <v>No</v>
      </c>
    </row>
    <row r="2620" spans="1:50" x14ac:dyDescent="0.2">
      <c r="A2620" s="1" t="s">
        <v>2868</v>
      </c>
      <c r="B2620" s="1" t="s">
        <v>2869</v>
      </c>
      <c r="C2620" s="1" t="s">
        <v>56</v>
      </c>
      <c r="D2620" s="174" t="s">
        <v>2870</v>
      </c>
      <c r="E2620" s="177" t="s">
        <v>2871</v>
      </c>
      <c r="F2620" s="1" t="s">
        <v>196</v>
      </c>
      <c r="G2620" s="1" t="s">
        <v>229</v>
      </c>
      <c r="H2620" s="17">
        <v>0</v>
      </c>
      <c r="I2620" s="12">
        <v>9</v>
      </c>
      <c r="J2620" s="1" t="s">
        <v>10</v>
      </c>
      <c r="K2620" s="1" t="s">
        <v>8</v>
      </c>
      <c r="L2620" s="4">
        <v>6</v>
      </c>
      <c r="N2620" s="186">
        <v>0</v>
      </c>
      <c r="P2620" s="14">
        <v>13.514099999999999</v>
      </c>
      <c r="R2620" s="14">
        <v>0</v>
      </c>
      <c r="T2620" s="14">
        <v>5.17</v>
      </c>
      <c r="V2620" s="17">
        <v>0</v>
      </c>
      <c r="X2620" s="17">
        <v>0</v>
      </c>
      <c r="Z2620" s="17">
        <v>134668</v>
      </c>
      <c r="AB2620" s="17">
        <v>0</v>
      </c>
      <c r="AD2620" s="17">
        <v>0</v>
      </c>
      <c r="AF2620" s="17">
        <v>9965</v>
      </c>
      <c r="AH2620" s="17">
        <v>0</v>
      </c>
      <c r="AJ2620" s="17">
        <v>0</v>
      </c>
      <c r="AL2620" s="17">
        <v>0</v>
      </c>
      <c r="AN2620" s="17">
        <v>0</v>
      </c>
      <c r="AP2620" s="172">
        <v>0</v>
      </c>
      <c r="AR2620" s="17">
        <v>51519</v>
      </c>
      <c r="AT2620" s="17">
        <v>0</v>
      </c>
      <c r="AV2620" s="185">
        <v>0</v>
      </c>
      <c r="AW2620" s="1" t="s">
        <v>5655</v>
      </c>
      <c r="AX2620" s="1" t="str">
        <f t="shared" si="40"/>
        <v>No</v>
      </c>
    </row>
    <row r="2621" spans="1:50" x14ac:dyDescent="0.2">
      <c r="A2621" s="1" t="s">
        <v>2451</v>
      </c>
      <c r="B2621" s="1" t="s">
        <v>2452</v>
      </c>
      <c r="C2621" s="1" t="s">
        <v>62</v>
      </c>
      <c r="D2621" s="174" t="s">
        <v>2453</v>
      </c>
      <c r="E2621" s="177" t="s">
        <v>2454</v>
      </c>
      <c r="F2621" s="1" t="s">
        <v>194</v>
      </c>
      <c r="G2621" s="1" t="s">
        <v>229</v>
      </c>
      <c r="H2621" s="17">
        <v>0</v>
      </c>
      <c r="I2621" s="12">
        <v>9</v>
      </c>
      <c r="J2621" s="1" t="s">
        <v>10</v>
      </c>
      <c r="K2621" s="1" t="s">
        <v>8</v>
      </c>
      <c r="L2621" s="4">
        <v>9</v>
      </c>
      <c r="N2621" s="186">
        <v>0</v>
      </c>
      <c r="P2621" s="14">
        <v>19.0379</v>
      </c>
      <c r="R2621" s="14">
        <v>0</v>
      </c>
      <c r="T2621" s="14">
        <v>2.6375000000000002</v>
      </c>
      <c r="V2621" s="17">
        <v>0</v>
      </c>
      <c r="X2621" s="17">
        <v>0</v>
      </c>
      <c r="Z2621" s="17">
        <v>220097</v>
      </c>
      <c r="AB2621" s="17">
        <v>0</v>
      </c>
      <c r="AD2621" s="17">
        <v>0</v>
      </c>
      <c r="AF2621" s="17">
        <v>11561</v>
      </c>
      <c r="AH2621" s="17">
        <v>0</v>
      </c>
      <c r="AJ2621" s="17">
        <v>0</v>
      </c>
      <c r="AL2621" s="17">
        <v>0</v>
      </c>
      <c r="AN2621" s="17">
        <v>0</v>
      </c>
      <c r="AP2621" s="172">
        <v>0</v>
      </c>
      <c r="AR2621" s="17">
        <v>30492</v>
      </c>
      <c r="AT2621" s="17">
        <v>0</v>
      </c>
      <c r="AV2621" s="185">
        <v>0</v>
      </c>
      <c r="AW2621" s="1" t="s">
        <v>5655</v>
      </c>
      <c r="AX2621" s="1" t="str">
        <f t="shared" si="40"/>
        <v>No</v>
      </c>
    </row>
    <row r="2622" spans="1:50" x14ac:dyDescent="0.2">
      <c r="A2622" s="1" t="s">
        <v>6342</v>
      </c>
      <c r="B2622" s="1" t="s">
        <v>393</v>
      </c>
      <c r="C2622" s="1" t="s">
        <v>59</v>
      </c>
      <c r="D2622" s="174">
        <v>7040</v>
      </c>
      <c r="E2622" s="177">
        <v>70040</v>
      </c>
      <c r="F2622" s="1" t="s">
        <v>194</v>
      </c>
      <c r="G2622" s="1" t="s">
        <v>5273</v>
      </c>
      <c r="H2622" s="17">
        <v>82775</v>
      </c>
      <c r="I2622" s="12">
        <v>9</v>
      </c>
      <c r="J2622" s="1" t="s">
        <v>11</v>
      </c>
      <c r="K2622" s="1" t="s">
        <v>8</v>
      </c>
      <c r="L2622" s="4">
        <v>3</v>
      </c>
      <c r="N2622" s="186">
        <v>0</v>
      </c>
      <c r="P2622" s="14">
        <v>11.427199999999999</v>
      </c>
      <c r="R2622" s="14">
        <v>0</v>
      </c>
      <c r="T2622" s="14">
        <v>10.150499999999999</v>
      </c>
      <c r="V2622" s="17">
        <v>0</v>
      </c>
      <c r="X2622" s="17">
        <v>0</v>
      </c>
      <c r="Z2622" s="17">
        <v>114432</v>
      </c>
      <c r="AB2622" s="17">
        <v>0</v>
      </c>
      <c r="AD2622" s="17">
        <v>0</v>
      </c>
      <c r="AF2622" s="17">
        <v>10014</v>
      </c>
      <c r="AH2622" s="17">
        <v>0</v>
      </c>
      <c r="AJ2622" s="17">
        <v>0</v>
      </c>
      <c r="AL2622" s="17">
        <v>0</v>
      </c>
      <c r="AN2622" s="17">
        <v>0</v>
      </c>
      <c r="AP2622" s="172">
        <v>0</v>
      </c>
      <c r="AR2622" s="17">
        <v>101647</v>
      </c>
      <c r="AT2622" s="17">
        <v>0</v>
      </c>
      <c r="AV2622" s="185">
        <v>0</v>
      </c>
      <c r="AW2622" s="1" t="s">
        <v>5655</v>
      </c>
      <c r="AX2622" s="1" t="str">
        <f t="shared" si="40"/>
        <v>No</v>
      </c>
    </row>
    <row r="2623" spans="1:50" x14ac:dyDescent="0.2">
      <c r="A2623" s="1" t="s">
        <v>6350</v>
      </c>
      <c r="B2623" s="1" t="s">
        <v>4552</v>
      </c>
      <c r="C2623" s="1" t="s">
        <v>31</v>
      </c>
      <c r="D2623" s="174" t="s">
        <v>4553</v>
      </c>
      <c r="E2623" s="177" t="s">
        <v>4554</v>
      </c>
      <c r="F2623" s="1" t="s">
        <v>260</v>
      </c>
      <c r="G2623" s="1" t="s">
        <v>229</v>
      </c>
      <c r="H2623" s="17">
        <v>0</v>
      </c>
      <c r="I2623" s="12">
        <v>9</v>
      </c>
      <c r="J2623" s="1" t="s">
        <v>10</v>
      </c>
      <c r="K2623" s="1" t="s">
        <v>8</v>
      </c>
      <c r="L2623" s="4">
        <v>9</v>
      </c>
      <c r="N2623" s="186">
        <v>0</v>
      </c>
      <c r="P2623" s="14">
        <v>18.486599999999999</v>
      </c>
      <c r="R2623" s="14">
        <v>0</v>
      </c>
      <c r="T2623" s="14">
        <v>3.0626000000000002</v>
      </c>
      <c r="V2623" s="17">
        <v>0</v>
      </c>
      <c r="X2623" s="17">
        <v>0</v>
      </c>
      <c r="Z2623" s="17">
        <v>179117</v>
      </c>
      <c r="AB2623" s="17">
        <v>0</v>
      </c>
      <c r="AD2623" s="17">
        <v>0</v>
      </c>
      <c r="AF2623" s="17">
        <v>9689</v>
      </c>
      <c r="AH2623" s="17">
        <v>0</v>
      </c>
      <c r="AJ2623" s="17">
        <v>0</v>
      </c>
      <c r="AL2623" s="17">
        <v>0</v>
      </c>
      <c r="AN2623" s="17">
        <v>0</v>
      </c>
      <c r="AP2623" s="172">
        <v>0</v>
      </c>
      <c r="AR2623" s="17">
        <v>29674</v>
      </c>
      <c r="AT2623" s="17">
        <v>0</v>
      </c>
      <c r="AV2623" s="185">
        <v>0</v>
      </c>
      <c r="AW2623" s="1" t="s">
        <v>5655</v>
      </c>
      <c r="AX2623" s="1" t="str">
        <f t="shared" si="40"/>
        <v>No</v>
      </c>
    </row>
    <row r="2624" spans="1:50" x14ac:dyDescent="0.2">
      <c r="A2624" s="1" t="s">
        <v>6340</v>
      </c>
      <c r="B2624" s="1" t="s">
        <v>251</v>
      </c>
      <c r="C2624" s="1" t="s">
        <v>31</v>
      </c>
      <c r="D2624" s="174">
        <v>8025</v>
      </c>
      <c r="E2624" s="177">
        <v>80025</v>
      </c>
      <c r="F2624" s="1" t="s">
        <v>194</v>
      </c>
      <c r="G2624" s="1" t="s">
        <v>192</v>
      </c>
      <c r="H2624" s="17">
        <v>264465</v>
      </c>
      <c r="I2624" s="12">
        <v>9</v>
      </c>
      <c r="J2624" s="1" t="s">
        <v>11</v>
      </c>
      <c r="K2624" s="1" t="s">
        <v>8</v>
      </c>
      <c r="L2624" s="4">
        <v>4</v>
      </c>
      <c r="N2624" s="186">
        <v>0</v>
      </c>
      <c r="P2624" s="14">
        <v>16.995000000000001</v>
      </c>
      <c r="R2624" s="14">
        <v>4.79</v>
      </c>
      <c r="T2624" s="14">
        <v>7.2053000000000003</v>
      </c>
      <c r="V2624" s="17">
        <v>240111</v>
      </c>
      <c r="X2624" s="17">
        <v>243497</v>
      </c>
      <c r="Z2624" s="17">
        <v>225184</v>
      </c>
      <c r="AB2624" s="17">
        <v>18313</v>
      </c>
      <c r="AD2624" s="17">
        <v>14554</v>
      </c>
      <c r="AF2624" s="17">
        <v>13250</v>
      </c>
      <c r="AH2624" s="17">
        <v>1304</v>
      </c>
      <c r="AJ2624" s="17">
        <v>0</v>
      </c>
      <c r="AL2624" s="17">
        <v>0</v>
      </c>
      <c r="AN2624" s="17">
        <v>0</v>
      </c>
      <c r="AP2624" s="172">
        <v>0</v>
      </c>
      <c r="AR2624" s="17">
        <v>95470</v>
      </c>
      <c r="AT2624" s="17">
        <v>457301</v>
      </c>
      <c r="AV2624" s="185">
        <v>52.5</v>
      </c>
      <c r="AW2624" s="1" t="s">
        <v>5655</v>
      </c>
      <c r="AX2624" s="1" t="str">
        <f t="shared" si="40"/>
        <v>No</v>
      </c>
    </row>
    <row r="2625" spans="1:50" x14ac:dyDescent="0.2">
      <c r="A2625" s="1" t="s">
        <v>3281</v>
      </c>
      <c r="B2625" s="1" t="s">
        <v>3282</v>
      </c>
      <c r="C2625" s="1" t="s">
        <v>77</v>
      </c>
      <c r="D2625" s="174" t="s">
        <v>3283</v>
      </c>
      <c r="E2625" s="177" t="s">
        <v>3284</v>
      </c>
      <c r="F2625" s="1" t="s">
        <v>242</v>
      </c>
      <c r="G2625" s="1" t="s">
        <v>229</v>
      </c>
      <c r="H2625" s="17">
        <v>0</v>
      </c>
      <c r="I2625" s="12">
        <v>9</v>
      </c>
      <c r="J2625" s="1" t="s">
        <v>11</v>
      </c>
      <c r="K2625" s="1" t="s">
        <v>8</v>
      </c>
      <c r="L2625" s="4">
        <v>2</v>
      </c>
      <c r="N2625" s="186">
        <v>0</v>
      </c>
      <c r="P2625" s="14">
        <v>3.9034</v>
      </c>
      <c r="R2625" s="14">
        <v>0</v>
      </c>
      <c r="T2625" s="14">
        <v>2.2025000000000001</v>
      </c>
      <c r="V2625" s="17">
        <v>0</v>
      </c>
      <c r="X2625" s="17">
        <v>0</v>
      </c>
      <c r="Z2625" s="17">
        <v>35525</v>
      </c>
      <c r="AB2625" s="17">
        <v>0</v>
      </c>
      <c r="AD2625" s="17">
        <v>0</v>
      </c>
      <c r="AF2625" s="17">
        <v>9101</v>
      </c>
      <c r="AH2625" s="17">
        <v>0</v>
      </c>
      <c r="AJ2625" s="17">
        <v>0</v>
      </c>
      <c r="AL2625" s="17">
        <v>0</v>
      </c>
      <c r="AN2625" s="17">
        <v>0</v>
      </c>
      <c r="AP2625" s="172">
        <v>0</v>
      </c>
      <c r="AR2625" s="17">
        <v>20045</v>
      </c>
      <c r="AT2625" s="17">
        <v>0</v>
      </c>
      <c r="AV2625" s="185">
        <v>0</v>
      </c>
      <c r="AW2625" s="1" t="s">
        <v>5655</v>
      </c>
      <c r="AX2625" s="1" t="str">
        <f t="shared" si="40"/>
        <v>No</v>
      </c>
    </row>
    <row r="2626" spans="1:50" x14ac:dyDescent="0.2">
      <c r="A2626" s="1" t="s">
        <v>2025</v>
      </c>
      <c r="B2626" s="1" t="s">
        <v>2026</v>
      </c>
      <c r="C2626" s="1" t="s">
        <v>86</v>
      </c>
      <c r="D2626" s="174" t="s">
        <v>2027</v>
      </c>
      <c r="E2626" s="177" t="s">
        <v>2028</v>
      </c>
      <c r="F2626" s="1" t="s">
        <v>194</v>
      </c>
      <c r="G2626" s="1" t="s">
        <v>229</v>
      </c>
      <c r="H2626" s="17">
        <v>0</v>
      </c>
      <c r="I2626" s="12">
        <v>9</v>
      </c>
      <c r="J2626" s="1" t="s">
        <v>10</v>
      </c>
      <c r="K2626" s="1" t="s">
        <v>8</v>
      </c>
      <c r="L2626" s="4">
        <v>9</v>
      </c>
      <c r="N2626" s="186">
        <v>0</v>
      </c>
      <c r="P2626" s="14">
        <v>32.588799999999999</v>
      </c>
      <c r="R2626" s="14">
        <v>0</v>
      </c>
      <c r="T2626" s="14">
        <v>1.8411</v>
      </c>
      <c r="V2626" s="17">
        <v>0</v>
      </c>
      <c r="X2626" s="17">
        <v>0</v>
      </c>
      <c r="Z2626" s="17">
        <v>466639</v>
      </c>
      <c r="AB2626" s="17">
        <v>0</v>
      </c>
      <c r="AD2626" s="17">
        <v>0</v>
      </c>
      <c r="AF2626" s="17">
        <v>14319</v>
      </c>
      <c r="AH2626" s="17">
        <v>0</v>
      </c>
      <c r="AJ2626" s="17">
        <v>0</v>
      </c>
      <c r="AL2626" s="17">
        <v>0</v>
      </c>
      <c r="AN2626" s="17">
        <v>0</v>
      </c>
      <c r="AP2626" s="172">
        <v>0</v>
      </c>
      <c r="AR2626" s="17">
        <v>26363</v>
      </c>
      <c r="AT2626" s="17">
        <v>0</v>
      </c>
      <c r="AV2626" s="185">
        <v>0</v>
      </c>
      <c r="AW2626" s="1" t="s">
        <v>5655</v>
      </c>
      <c r="AX2626" s="1" t="str">
        <f t="shared" ref="AX2626:AX2689" si="41">IF(AW2626&amp;AU2626&amp;AS2626&amp;AQ2626&amp;AO2626&amp;AM2626&amp;AK2626&amp;AI2626&amp;AG2626&amp;AE2626&amp;AC2626&amp;AA2626&amp;Y2626&amp;W2626&amp;U2626&amp;S2626&amp;Q2626&amp;O2626&amp;M2626&lt;&gt;"","Yes","No")</f>
        <v>No</v>
      </c>
    </row>
    <row r="2627" spans="1:50" x14ac:dyDescent="0.2">
      <c r="A2627" s="1" t="s">
        <v>3321</v>
      </c>
      <c r="B2627" s="1" t="s">
        <v>3322</v>
      </c>
      <c r="C2627" s="1" t="s">
        <v>46</v>
      </c>
      <c r="D2627" s="174" t="s">
        <v>3323</v>
      </c>
      <c r="E2627" s="177" t="s">
        <v>3324</v>
      </c>
      <c r="F2627" s="1" t="s">
        <v>242</v>
      </c>
      <c r="G2627" s="1" t="s">
        <v>229</v>
      </c>
      <c r="H2627" s="17">
        <v>0</v>
      </c>
      <c r="I2627" s="12">
        <v>9</v>
      </c>
      <c r="J2627" s="1" t="s">
        <v>10</v>
      </c>
      <c r="K2627" s="1" t="s">
        <v>8</v>
      </c>
      <c r="L2627" s="4">
        <v>9</v>
      </c>
      <c r="N2627" s="186">
        <v>0</v>
      </c>
      <c r="P2627" s="14">
        <v>24.859500000000001</v>
      </c>
      <c r="R2627" s="14">
        <v>0</v>
      </c>
      <c r="T2627" s="14">
        <v>2.7433999999999998</v>
      </c>
      <c r="V2627" s="17">
        <v>0</v>
      </c>
      <c r="X2627" s="17">
        <v>0</v>
      </c>
      <c r="Z2627" s="17">
        <v>247352</v>
      </c>
      <c r="AB2627" s="17">
        <v>0</v>
      </c>
      <c r="AD2627" s="17">
        <v>0</v>
      </c>
      <c r="AF2627" s="17">
        <v>9950</v>
      </c>
      <c r="AH2627" s="17">
        <v>0</v>
      </c>
      <c r="AJ2627" s="17">
        <v>0</v>
      </c>
      <c r="AL2627" s="17">
        <v>0</v>
      </c>
      <c r="AN2627" s="17">
        <v>0</v>
      </c>
      <c r="AP2627" s="172">
        <v>0</v>
      </c>
      <c r="AR2627" s="17">
        <v>27297</v>
      </c>
      <c r="AT2627" s="17">
        <v>0</v>
      </c>
      <c r="AV2627" s="185">
        <v>0</v>
      </c>
      <c r="AW2627" s="1" t="s">
        <v>5655</v>
      </c>
      <c r="AX2627" s="1" t="str">
        <f t="shared" si="41"/>
        <v>No</v>
      </c>
    </row>
    <row r="2628" spans="1:50" x14ac:dyDescent="0.2">
      <c r="A2628" s="1" t="s">
        <v>1486</v>
      </c>
      <c r="B2628" s="1" t="s">
        <v>345</v>
      </c>
      <c r="C2628" s="1" t="s">
        <v>65</v>
      </c>
      <c r="D2628" s="174" t="s">
        <v>1487</v>
      </c>
      <c r="E2628" s="177" t="s">
        <v>1488</v>
      </c>
      <c r="F2628" s="1" t="s">
        <v>242</v>
      </c>
      <c r="G2628" s="1" t="s">
        <v>229</v>
      </c>
      <c r="H2628" s="17">
        <v>0</v>
      </c>
      <c r="I2628" s="12">
        <v>9</v>
      </c>
      <c r="J2628" s="1" t="s">
        <v>10</v>
      </c>
      <c r="K2628" s="1" t="s">
        <v>8</v>
      </c>
      <c r="L2628" s="4">
        <v>3</v>
      </c>
      <c r="N2628" s="186">
        <v>0</v>
      </c>
      <c r="P2628" s="14">
        <v>12.582800000000001</v>
      </c>
      <c r="R2628" s="14">
        <v>0</v>
      </c>
      <c r="T2628" s="14">
        <v>1.7443</v>
      </c>
      <c r="V2628" s="17">
        <v>0</v>
      </c>
      <c r="X2628" s="17">
        <v>0</v>
      </c>
      <c r="Z2628" s="17">
        <v>57277</v>
      </c>
      <c r="AB2628" s="17">
        <v>0</v>
      </c>
      <c r="AD2628" s="17">
        <v>0</v>
      </c>
      <c r="AF2628" s="17">
        <v>4552</v>
      </c>
      <c r="AH2628" s="17">
        <v>0</v>
      </c>
      <c r="AJ2628" s="17">
        <v>0</v>
      </c>
      <c r="AL2628" s="17">
        <v>0</v>
      </c>
      <c r="AN2628" s="17">
        <v>0</v>
      </c>
      <c r="AP2628" s="172">
        <v>0</v>
      </c>
      <c r="AR2628" s="17">
        <v>7940</v>
      </c>
      <c r="AT2628" s="17">
        <v>0</v>
      </c>
      <c r="AV2628" s="185">
        <v>0</v>
      </c>
      <c r="AW2628" s="1" t="s">
        <v>5655</v>
      </c>
      <c r="AX2628" s="1" t="str">
        <f t="shared" si="41"/>
        <v>No</v>
      </c>
    </row>
    <row r="2629" spans="1:50" x14ac:dyDescent="0.2">
      <c r="A2629" s="1" t="s">
        <v>4579</v>
      </c>
      <c r="B2629" s="1" t="s">
        <v>1386</v>
      </c>
      <c r="C2629" s="1" t="s">
        <v>87</v>
      </c>
      <c r="D2629" s="174" t="s">
        <v>4580</v>
      </c>
      <c r="E2629" s="177" t="s">
        <v>4581</v>
      </c>
      <c r="F2629" s="1" t="s">
        <v>242</v>
      </c>
      <c r="G2629" s="1" t="s">
        <v>229</v>
      </c>
      <c r="H2629" s="17">
        <v>0</v>
      </c>
      <c r="I2629" s="12">
        <v>9</v>
      </c>
      <c r="J2629" s="1" t="s">
        <v>10</v>
      </c>
      <c r="K2629" s="1" t="s">
        <v>8</v>
      </c>
      <c r="L2629" s="4">
        <v>9</v>
      </c>
      <c r="N2629" s="186">
        <v>0</v>
      </c>
      <c r="P2629" s="14">
        <v>15.5052</v>
      </c>
      <c r="R2629" s="14">
        <v>0</v>
      </c>
      <c r="T2629" s="14">
        <v>3.72</v>
      </c>
      <c r="V2629" s="17">
        <v>0</v>
      </c>
      <c r="X2629" s="17">
        <v>0</v>
      </c>
      <c r="Z2629" s="17">
        <v>282381</v>
      </c>
      <c r="AB2629" s="17">
        <v>0</v>
      </c>
      <c r="AD2629" s="17">
        <v>0</v>
      </c>
      <c r="AF2629" s="17">
        <v>18212</v>
      </c>
      <c r="AH2629" s="17">
        <v>0</v>
      </c>
      <c r="AJ2629" s="17">
        <v>0</v>
      </c>
      <c r="AL2629" s="17">
        <v>0</v>
      </c>
      <c r="AN2629" s="17">
        <v>0</v>
      </c>
      <c r="AP2629" s="172">
        <v>0</v>
      </c>
      <c r="AR2629" s="17">
        <v>67749</v>
      </c>
      <c r="AT2629" s="17">
        <v>0</v>
      </c>
      <c r="AV2629" s="185">
        <v>0</v>
      </c>
      <c r="AW2629" s="1" t="s">
        <v>5655</v>
      </c>
      <c r="AX2629" s="1" t="str">
        <f t="shared" si="41"/>
        <v>No</v>
      </c>
    </row>
    <row r="2630" spans="1:50" x14ac:dyDescent="0.2">
      <c r="A2630" s="1" t="s">
        <v>1064</v>
      </c>
      <c r="B2630" s="1" t="s">
        <v>1065</v>
      </c>
      <c r="C2630" s="1" t="s">
        <v>72</v>
      </c>
      <c r="D2630" s="174">
        <v>9215</v>
      </c>
      <c r="E2630" s="177">
        <v>90215</v>
      </c>
      <c r="F2630" s="1" t="s">
        <v>260</v>
      </c>
      <c r="G2630" s="1" t="s">
        <v>5273</v>
      </c>
      <c r="H2630" s="17">
        <v>58079</v>
      </c>
      <c r="I2630" s="12">
        <v>9</v>
      </c>
      <c r="J2630" s="1" t="s">
        <v>11</v>
      </c>
      <c r="K2630" s="1" t="s">
        <v>12</v>
      </c>
      <c r="L2630" s="4">
        <v>4</v>
      </c>
      <c r="N2630" s="186">
        <v>0</v>
      </c>
      <c r="P2630" s="14">
        <v>11.9154</v>
      </c>
      <c r="R2630" s="14">
        <v>0</v>
      </c>
      <c r="T2630" s="14">
        <v>13.019299999999999</v>
      </c>
      <c r="V2630" s="17">
        <v>0</v>
      </c>
      <c r="X2630" s="17">
        <v>0</v>
      </c>
      <c r="Z2630" s="17">
        <v>178612</v>
      </c>
      <c r="AB2630" s="17">
        <v>0</v>
      </c>
      <c r="AD2630" s="17">
        <v>0</v>
      </c>
      <c r="AF2630" s="17">
        <v>14990</v>
      </c>
      <c r="AH2630" s="17">
        <v>0</v>
      </c>
      <c r="AJ2630" s="17">
        <v>0</v>
      </c>
      <c r="AL2630" s="17">
        <v>0</v>
      </c>
      <c r="AN2630" s="17">
        <v>0</v>
      </c>
      <c r="AP2630" s="172">
        <v>0</v>
      </c>
      <c r="AR2630" s="17">
        <v>195160</v>
      </c>
      <c r="AT2630" s="17">
        <v>0</v>
      </c>
      <c r="AV2630" s="185">
        <v>0</v>
      </c>
      <c r="AW2630" s="1" t="s">
        <v>5655</v>
      </c>
      <c r="AX2630" s="1" t="str">
        <f t="shared" si="41"/>
        <v>No</v>
      </c>
    </row>
    <row r="2631" spans="1:50" x14ac:dyDescent="0.2">
      <c r="A2631" s="1" t="s">
        <v>4456</v>
      </c>
      <c r="B2631" s="1" t="s">
        <v>4457</v>
      </c>
      <c r="C2631" s="1" t="s">
        <v>61</v>
      </c>
      <c r="D2631" s="174" t="s">
        <v>4458</v>
      </c>
      <c r="E2631" s="177" t="s">
        <v>4459</v>
      </c>
      <c r="F2631" s="1" t="s">
        <v>194</v>
      </c>
      <c r="G2631" s="1" t="s">
        <v>229</v>
      </c>
      <c r="H2631" s="17">
        <v>0</v>
      </c>
      <c r="I2631" s="12">
        <v>9</v>
      </c>
      <c r="J2631" s="1" t="s">
        <v>10</v>
      </c>
      <c r="K2631" s="1" t="s">
        <v>8</v>
      </c>
      <c r="L2631" s="4">
        <v>9</v>
      </c>
      <c r="N2631" s="186">
        <v>0</v>
      </c>
      <c r="P2631" s="14">
        <v>19.6465</v>
      </c>
      <c r="R2631" s="14">
        <v>0</v>
      </c>
      <c r="T2631" s="14">
        <v>1.419</v>
      </c>
      <c r="V2631" s="17">
        <v>0</v>
      </c>
      <c r="X2631" s="17">
        <v>0</v>
      </c>
      <c r="Z2631" s="17">
        <v>175266</v>
      </c>
      <c r="AB2631" s="17">
        <v>0</v>
      </c>
      <c r="AD2631" s="17">
        <v>0</v>
      </c>
      <c r="AF2631" s="17">
        <v>8921</v>
      </c>
      <c r="AH2631" s="17">
        <v>0</v>
      </c>
      <c r="AJ2631" s="17">
        <v>0</v>
      </c>
      <c r="AL2631" s="17">
        <v>0</v>
      </c>
      <c r="AN2631" s="17">
        <v>0</v>
      </c>
      <c r="AP2631" s="172">
        <v>0</v>
      </c>
      <c r="AR2631" s="17">
        <v>12659</v>
      </c>
      <c r="AT2631" s="17">
        <v>0</v>
      </c>
      <c r="AV2631" s="185">
        <v>0</v>
      </c>
      <c r="AW2631" s="1" t="s">
        <v>5655</v>
      </c>
      <c r="AX2631" s="1" t="str">
        <f t="shared" si="41"/>
        <v>No</v>
      </c>
    </row>
    <row r="2632" spans="1:50" x14ac:dyDescent="0.2">
      <c r="A2632" s="1" t="s">
        <v>6336</v>
      </c>
      <c r="B2632" s="1" t="s">
        <v>3909</v>
      </c>
      <c r="C2632" s="1" t="s">
        <v>43</v>
      </c>
      <c r="D2632" s="174" t="s">
        <v>3910</v>
      </c>
      <c r="E2632" s="177" t="s">
        <v>3911</v>
      </c>
      <c r="F2632" s="1" t="s">
        <v>196</v>
      </c>
      <c r="G2632" s="1" t="s">
        <v>229</v>
      </c>
      <c r="H2632" s="17">
        <v>0</v>
      </c>
      <c r="I2632" s="12">
        <v>9</v>
      </c>
      <c r="J2632" s="1" t="s">
        <v>10</v>
      </c>
      <c r="K2632" s="1" t="s">
        <v>8</v>
      </c>
      <c r="L2632" s="4">
        <v>3</v>
      </c>
      <c r="N2632" s="186">
        <v>0</v>
      </c>
      <c r="P2632" s="14">
        <v>11.649100000000001</v>
      </c>
      <c r="R2632" s="14">
        <v>0</v>
      </c>
      <c r="T2632" s="14">
        <v>2.7606999999999999</v>
      </c>
      <c r="V2632" s="17">
        <v>0</v>
      </c>
      <c r="X2632" s="17">
        <v>0</v>
      </c>
      <c r="Z2632" s="17">
        <v>89290</v>
      </c>
      <c r="AB2632" s="17">
        <v>0</v>
      </c>
      <c r="AD2632" s="17">
        <v>0</v>
      </c>
      <c r="AF2632" s="17">
        <v>7665</v>
      </c>
      <c r="AH2632" s="17">
        <v>0</v>
      </c>
      <c r="AJ2632" s="17">
        <v>0</v>
      </c>
      <c r="AL2632" s="17">
        <v>0</v>
      </c>
      <c r="AN2632" s="17">
        <v>0</v>
      </c>
      <c r="AP2632" s="172">
        <v>0</v>
      </c>
      <c r="AR2632" s="17">
        <v>21161</v>
      </c>
      <c r="AT2632" s="17">
        <v>0</v>
      </c>
      <c r="AV2632" s="185">
        <v>0</v>
      </c>
      <c r="AW2632" s="1" t="s">
        <v>5655</v>
      </c>
      <c r="AX2632" s="1" t="str">
        <f t="shared" si="41"/>
        <v>No</v>
      </c>
    </row>
    <row r="2633" spans="1:50" x14ac:dyDescent="0.2">
      <c r="A2633" s="1" t="s">
        <v>1193</v>
      </c>
      <c r="B2633" s="1" t="s">
        <v>1194</v>
      </c>
      <c r="C2633" s="1" t="s">
        <v>79</v>
      </c>
      <c r="D2633" s="174">
        <v>6118</v>
      </c>
      <c r="E2633" s="177">
        <v>60118</v>
      </c>
      <c r="F2633" s="1" t="s">
        <v>194</v>
      </c>
      <c r="G2633" s="1" t="s">
        <v>5273</v>
      </c>
      <c r="H2633" s="17">
        <v>861505</v>
      </c>
      <c r="I2633" s="12">
        <v>9</v>
      </c>
      <c r="J2633" s="1" t="s">
        <v>11</v>
      </c>
      <c r="K2633" s="1" t="s">
        <v>12</v>
      </c>
      <c r="L2633" s="4">
        <v>4</v>
      </c>
      <c r="N2633" s="186">
        <v>0</v>
      </c>
      <c r="P2633" s="14">
        <v>12.2563</v>
      </c>
      <c r="R2633" s="14">
        <v>0</v>
      </c>
      <c r="T2633" s="14">
        <v>13.1996</v>
      </c>
      <c r="V2633" s="17">
        <v>0</v>
      </c>
      <c r="X2633" s="17">
        <v>0</v>
      </c>
      <c r="Z2633" s="17">
        <v>136927</v>
      </c>
      <c r="AB2633" s="17">
        <v>0</v>
      </c>
      <c r="AD2633" s="17">
        <v>0</v>
      </c>
      <c r="AF2633" s="17">
        <v>11172</v>
      </c>
      <c r="AH2633" s="17">
        <v>0</v>
      </c>
      <c r="AJ2633" s="17">
        <v>0</v>
      </c>
      <c r="AL2633" s="17">
        <v>0</v>
      </c>
      <c r="AN2633" s="17">
        <v>0</v>
      </c>
      <c r="AP2633" s="172">
        <v>0</v>
      </c>
      <c r="AR2633" s="17">
        <v>147466</v>
      </c>
      <c r="AT2633" s="17">
        <v>0</v>
      </c>
      <c r="AV2633" s="185">
        <v>0</v>
      </c>
      <c r="AW2633" s="1" t="s">
        <v>5655</v>
      </c>
      <c r="AX2633" s="1" t="str">
        <f t="shared" si="41"/>
        <v>No</v>
      </c>
    </row>
    <row r="2634" spans="1:50" x14ac:dyDescent="0.2">
      <c r="A2634" s="1" t="s">
        <v>1137</v>
      </c>
      <c r="B2634" s="1" t="s">
        <v>1138</v>
      </c>
      <c r="C2634" s="1" t="s">
        <v>83</v>
      </c>
      <c r="D2634" s="174">
        <v>4183</v>
      </c>
      <c r="E2634" s="177">
        <v>40183</v>
      </c>
      <c r="F2634" s="1" t="s">
        <v>194</v>
      </c>
      <c r="G2634" s="1" t="s">
        <v>5273</v>
      </c>
      <c r="H2634" s="17">
        <v>306196</v>
      </c>
      <c r="I2634" s="12">
        <v>9</v>
      </c>
      <c r="J2634" s="1" t="s">
        <v>10</v>
      </c>
      <c r="K2634" s="1" t="s">
        <v>8</v>
      </c>
      <c r="L2634" s="4">
        <v>7</v>
      </c>
      <c r="N2634" s="186">
        <v>0</v>
      </c>
      <c r="P2634" s="14">
        <v>16.097300000000001</v>
      </c>
      <c r="R2634" s="14">
        <v>0</v>
      </c>
      <c r="T2634" s="14">
        <v>0.47020000000000001</v>
      </c>
      <c r="V2634" s="17">
        <v>0</v>
      </c>
      <c r="X2634" s="17">
        <v>0</v>
      </c>
      <c r="Z2634" s="17">
        <v>70007</v>
      </c>
      <c r="AB2634" s="17">
        <v>0</v>
      </c>
      <c r="AD2634" s="17">
        <v>0</v>
      </c>
      <c r="AF2634" s="17">
        <v>4349</v>
      </c>
      <c r="AH2634" s="17">
        <v>0</v>
      </c>
      <c r="AJ2634" s="17">
        <v>0</v>
      </c>
      <c r="AL2634" s="17">
        <v>0</v>
      </c>
      <c r="AN2634" s="17">
        <v>0</v>
      </c>
      <c r="AP2634" s="172">
        <v>0</v>
      </c>
      <c r="AR2634" s="17">
        <v>2045</v>
      </c>
      <c r="AT2634" s="17">
        <v>0</v>
      </c>
      <c r="AV2634" s="185">
        <v>0</v>
      </c>
      <c r="AW2634" s="1" t="s">
        <v>5655</v>
      </c>
      <c r="AX2634" s="1" t="str">
        <f t="shared" si="41"/>
        <v>No</v>
      </c>
    </row>
    <row r="2635" spans="1:50" x14ac:dyDescent="0.2">
      <c r="A2635" s="1" t="s">
        <v>3620</v>
      </c>
      <c r="B2635" s="1" t="s">
        <v>3621</v>
      </c>
      <c r="C2635" s="1" t="s">
        <v>79</v>
      </c>
      <c r="D2635" s="174" t="s">
        <v>3622</v>
      </c>
      <c r="E2635" s="177" t="s">
        <v>3623</v>
      </c>
      <c r="F2635" s="1" t="s">
        <v>242</v>
      </c>
      <c r="G2635" s="1" t="s">
        <v>229</v>
      </c>
      <c r="H2635" s="17">
        <v>0</v>
      </c>
      <c r="I2635" s="12">
        <v>9</v>
      </c>
      <c r="J2635" s="1" t="s">
        <v>10</v>
      </c>
      <c r="K2635" s="1" t="s">
        <v>8</v>
      </c>
      <c r="L2635" s="4">
        <v>9</v>
      </c>
      <c r="N2635" s="186">
        <v>0</v>
      </c>
      <c r="P2635" s="14">
        <v>9.0426000000000002</v>
      </c>
      <c r="R2635" s="14">
        <v>0</v>
      </c>
      <c r="T2635" s="14">
        <v>1.4383999999999999</v>
      </c>
      <c r="V2635" s="17">
        <v>0</v>
      </c>
      <c r="X2635" s="17">
        <v>0</v>
      </c>
      <c r="Z2635" s="17">
        <v>94567</v>
      </c>
      <c r="AB2635" s="17">
        <v>0</v>
      </c>
      <c r="AD2635" s="17">
        <v>0</v>
      </c>
      <c r="AF2635" s="17">
        <v>10458</v>
      </c>
      <c r="AH2635" s="17">
        <v>0</v>
      </c>
      <c r="AJ2635" s="17">
        <v>0</v>
      </c>
      <c r="AL2635" s="17">
        <v>0</v>
      </c>
      <c r="AN2635" s="17">
        <v>0</v>
      </c>
      <c r="AP2635" s="172">
        <v>0</v>
      </c>
      <c r="AR2635" s="17">
        <v>15043</v>
      </c>
      <c r="AT2635" s="17">
        <v>0</v>
      </c>
      <c r="AV2635" s="185">
        <v>0</v>
      </c>
      <c r="AW2635" s="1" t="s">
        <v>5655</v>
      </c>
      <c r="AX2635" s="1" t="str">
        <f t="shared" si="41"/>
        <v>No</v>
      </c>
    </row>
    <row r="2636" spans="1:50" x14ac:dyDescent="0.2">
      <c r="A2636" s="1" t="s">
        <v>3093</v>
      </c>
      <c r="B2636" s="1" t="s">
        <v>3094</v>
      </c>
      <c r="C2636" s="1" t="s">
        <v>46</v>
      </c>
      <c r="D2636" s="174" t="s">
        <v>3095</v>
      </c>
      <c r="E2636" s="177" t="s">
        <v>3096</v>
      </c>
      <c r="F2636" s="1" t="s">
        <v>242</v>
      </c>
      <c r="G2636" s="1" t="s">
        <v>229</v>
      </c>
      <c r="H2636" s="17">
        <v>0</v>
      </c>
      <c r="I2636" s="12">
        <v>9</v>
      </c>
      <c r="J2636" s="1" t="s">
        <v>10</v>
      </c>
      <c r="K2636" s="1" t="s">
        <v>8</v>
      </c>
      <c r="L2636" s="4">
        <v>9</v>
      </c>
      <c r="N2636" s="186">
        <v>0</v>
      </c>
      <c r="P2636" s="14">
        <v>12.0892</v>
      </c>
      <c r="R2636" s="14">
        <v>0</v>
      </c>
      <c r="T2636" s="14">
        <v>2.2850000000000001</v>
      </c>
      <c r="V2636" s="17">
        <v>0</v>
      </c>
      <c r="X2636" s="17">
        <v>0</v>
      </c>
      <c r="Z2636" s="17">
        <v>195483</v>
      </c>
      <c r="AB2636" s="17">
        <v>0</v>
      </c>
      <c r="AD2636" s="17">
        <v>0</v>
      </c>
      <c r="AF2636" s="17">
        <v>16170</v>
      </c>
      <c r="AH2636" s="17">
        <v>0</v>
      </c>
      <c r="AJ2636" s="17">
        <v>0</v>
      </c>
      <c r="AL2636" s="17">
        <v>0</v>
      </c>
      <c r="AN2636" s="17">
        <v>0</v>
      </c>
      <c r="AP2636" s="172">
        <v>0</v>
      </c>
      <c r="AR2636" s="17">
        <v>36949</v>
      </c>
      <c r="AT2636" s="17">
        <v>0</v>
      </c>
      <c r="AV2636" s="185">
        <v>0</v>
      </c>
      <c r="AW2636" s="1" t="s">
        <v>5655</v>
      </c>
      <c r="AX2636" s="1" t="str">
        <f t="shared" si="41"/>
        <v>No</v>
      </c>
    </row>
    <row r="2637" spans="1:50" x14ac:dyDescent="0.2">
      <c r="A2637" s="1" t="s">
        <v>5734</v>
      </c>
      <c r="B2637" s="1" t="s">
        <v>5735</v>
      </c>
      <c r="C2637" s="1" t="s">
        <v>40</v>
      </c>
      <c r="E2637" s="177">
        <v>40246</v>
      </c>
      <c r="F2637" s="1" t="s">
        <v>242</v>
      </c>
      <c r="G2637" s="1" t="s">
        <v>5273</v>
      </c>
      <c r="H2637" s="17">
        <v>4515419</v>
      </c>
      <c r="I2637" s="12">
        <v>9</v>
      </c>
      <c r="J2637" s="1" t="s">
        <v>10</v>
      </c>
      <c r="K2637" s="1" t="s">
        <v>8</v>
      </c>
      <c r="L2637" s="4">
        <v>7</v>
      </c>
      <c r="N2637" s="186">
        <v>0</v>
      </c>
      <c r="P2637" s="14">
        <v>10.648099999999999</v>
      </c>
      <c r="R2637" s="14">
        <v>0</v>
      </c>
      <c r="T2637" s="14">
        <v>2.2782</v>
      </c>
      <c r="V2637" s="17">
        <v>0</v>
      </c>
      <c r="X2637" s="17">
        <v>0</v>
      </c>
      <c r="Z2637" s="17">
        <v>85281</v>
      </c>
      <c r="AB2637" s="17">
        <v>0</v>
      </c>
      <c r="AD2637" s="17">
        <v>0</v>
      </c>
      <c r="AF2637" s="17">
        <v>8009</v>
      </c>
      <c r="AH2637" s="17">
        <v>0</v>
      </c>
      <c r="AJ2637" s="17">
        <v>0</v>
      </c>
      <c r="AL2637" s="17">
        <v>0</v>
      </c>
      <c r="AN2637" s="17">
        <v>0</v>
      </c>
      <c r="AP2637" s="172">
        <v>0</v>
      </c>
      <c r="AR2637" s="17">
        <v>18246</v>
      </c>
      <c r="AT2637" s="17">
        <v>0</v>
      </c>
      <c r="AV2637" s="185">
        <v>0</v>
      </c>
      <c r="AW2637" s="1" t="s">
        <v>5655</v>
      </c>
      <c r="AX2637" s="1" t="str">
        <f t="shared" si="41"/>
        <v>No</v>
      </c>
    </row>
    <row r="2638" spans="1:50" x14ac:dyDescent="0.2">
      <c r="A2638" s="1" t="s">
        <v>782</v>
      </c>
      <c r="B2638" s="1" t="s">
        <v>783</v>
      </c>
      <c r="C2638" s="1" t="s">
        <v>77</v>
      </c>
      <c r="D2638" s="174">
        <v>5142</v>
      </c>
      <c r="E2638" s="177">
        <v>50142</v>
      </c>
      <c r="F2638" s="1" t="s">
        <v>196</v>
      </c>
      <c r="G2638" s="1" t="s">
        <v>5273</v>
      </c>
      <c r="H2638" s="17">
        <v>70889</v>
      </c>
      <c r="I2638" s="12">
        <v>9</v>
      </c>
      <c r="J2638" s="1" t="s">
        <v>10</v>
      </c>
      <c r="K2638" s="1" t="s">
        <v>8</v>
      </c>
      <c r="L2638" s="4">
        <v>1</v>
      </c>
      <c r="N2638" s="186">
        <v>0</v>
      </c>
      <c r="P2638" s="14">
        <v>10.2361</v>
      </c>
      <c r="R2638" s="14">
        <v>0</v>
      </c>
      <c r="T2638" s="14">
        <v>1.3813</v>
      </c>
      <c r="V2638" s="17">
        <v>0</v>
      </c>
      <c r="X2638" s="17">
        <v>0</v>
      </c>
      <c r="Z2638" s="17">
        <v>15866</v>
      </c>
      <c r="AB2638" s="17">
        <v>0</v>
      </c>
      <c r="AD2638" s="17">
        <v>0</v>
      </c>
      <c r="AF2638" s="17">
        <v>1550</v>
      </c>
      <c r="AH2638" s="17">
        <v>0</v>
      </c>
      <c r="AJ2638" s="17">
        <v>0</v>
      </c>
      <c r="AL2638" s="17">
        <v>0</v>
      </c>
      <c r="AN2638" s="17">
        <v>0</v>
      </c>
      <c r="AP2638" s="172">
        <v>0</v>
      </c>
      <c r="AR2638" s="17">
        <v>2141</v>
      </c>
      <c r="AT2638" s="17">
        <v>0</v>
      </c>
      <c r="AV2638" s="185">
        <v>0</v>
      </c>
      <c r="AW2638" s="1" t="s">
        <v>5655</v>
      </c>
      <c r="AX2638" s="1" t="str">
        <f t="shared" si="41"/>
        <v>No</v>
      </c>
    </row>
    <row r="2639" spans="1:50" x14ac:dyDescent="0.2">
      <c r="A2639" s="1" t="s">
        <v>1193</v>
      </c>
      <c r="B2639" s="1" t="s">
        <v>1194</v>
      </c>
      <c r="C2639" s="1" t="s">
        <v>79</v>
      </c>
      <c r="D2639" s="174">
        <v>6118</v>
      </c>
      <c r="E2639" s="177">
        <v>60118</v>
      </c>
      <c r="F2639" s="1" t="s">
        <v>194</v>
      </c>
      <c r="G2639" s="1" t="s">
        <v>5273</v>
      </c>
      <c r="H2639" s="17">
        <v>861505</v>
      </c>
      <c r="I2639" s="12">
        <v>9</v>
      </c>
      <c r="J2639" s="1" t="s">
        <v>22</v>
      </c>
      <c r="K2639" s="1" t="s">
        <v>12</v>
      </c>
      <c r="L2639" s="4">
        <v>2</v>
      </c>
      <c r="N2639" s="186">
        <v>0</v>
      </c>
      <c r="P2639" s="14">
        <v>20.5547</v>
      </c>
      <c r="R2639" s="14">
        <v>0</v>
      </c>
      <c r="T2639" s="14">
        <v>12.3926</v>
      </c>
      <c r="V2639" s="17">
        <v>0</v>
      </c>
      <c r="X2639" s="17">
        <v>0</v>
      </c>
      <c r="Z2639" s="17">
        <v>92784</v>
      </c>
      <c r="AB2639" s="17">
        <v>0</v>
      </c>
      <c r="AD2639" s="17">
        <v>0</v>
      </c>
      <c r="AF2639" s="17">
        <v>4514</v>
      </c>
      <c r="AH2639" s="17">
        <v>0</v>
      </c>
      <c r="AJ2639" s="17">
        <v>0</v>
      </c>
      <c r="AL2639" s="17">
        <v>0</v>
      </c>
      <c r="AN2639" s="17">
        <v>0</v>
      </c>
      <c r="AP2639" s="172">
        <v>0</v>
      </c>
      <c r="AR2639" s="17">
        <v>55940</v>
      </c>
      <c r="AT2639" s="17">
        <v>0</v>
      </c>
      <c r="AV2639" s="185">
        <v>0</v>
      </c>
      <c r="AW2639" s="1" t="s">
        <v>5655</v>
      </c>
      <c r="AX2639" s="1" t="str">
        <f t="shared" si="41"/>
        <v>No</v>
      </c>
    </row>
    <row r="2640" spans="1:50" x14ac:dyDescent="0.2">
      <c r="A2640" s="1" t="s">
        <v>5725</v>
      </c>
      <c r="B2640" s="1" t="s">
        <v>1073</v>
      </c>
      <c r="C2640" s="1" t="s">
        <v>46</v>
      </c>
      <c r="D2640" s="174" t="s">
        <v>2685</v>
      </c>
      <c r="E2640" s="177" t="s">
        <v>2686</v>
      </c>
      <c r="F2640" s="1" t="s">
        <v>242</v>
      </c>
      <c r="G2640" s="1" t="s">
        <v>229</v>
      </c>
      <c r="H2640" s="17">
        <v>0</v>
      </c>
      <c r="I2640" s="12">
        <v>9</v>
      </c>
      <c r="J2640" s="1" t="s">
        <v>10</v>
      </c>
      <c r="K2640" s="1" t="s">
        <v>8</v>
      </c>
      <c r="L2640" s="4">
        <v>9</v>
      </c>
      <c r="N2640" s="186">
        <v>0</v>
      </c>
      <c r="P2640" s="14">
        <v>17.2028</v>
      </c>
      <c r="R2640" s="14">
        <v>0</v>
      </c>
      <c r="T2640" s="14">
        <v>1.9678</v>
      </c>
      <c r="V2640" s="17">
        <v>0</v>
      </c>
      <c r="X2640" s="17">
        <v>0</v>
      </c>
      <c r="Z2640" s="17">
        <v>229451</v>
      </c>
      <c r="AB2640" s="17">
        <v>0</v>
      </c>
      <c r="AD2640" s="17">
        <v>0</v>
      </c>
      <c r="AF2640" s="17">
        <v>13338</v>
      </c>
      <c r="AH2640" s="17">
        <v>0</v>
      </c>
      <c r="AJ2640" s="17">
        <v>0</v>
      </c>
      <c r="AL2640" s="17">
        <v>0</v>
      </c>
      <c r="AN2640" s="17">
        <v>0</v>
      </c>
      <c r="AP2640" s="172">
        <v>0</v>
      </c>
      <c r="AR2640" s="17">
        <v>26246</v>
      </c>
      <c r="AT2640" s="17">
        <v>0</v>
      </c>
      <c r="AV2640" s="185">
        <v>0</v>
      </c>
      <c r="AW2640" s="1" t="s">
        <v>5655</v>
      </c>
      <c r="AX2640" s="1" t="str">
        <f t="shared" si="41"/>
        <v>No</v>
      </c>
    </row>
    <row r="2641" spans="1:50" x14ac:dyDescent="0.2">
      <c r="A2641" s="1" t="s">
        <v>2255</v>
      </c>
      <c r="B2641" s="1" t="s">
        <v>2256</v>
      </c>
      <c r="C2641" s="1" t="s">
        <v>62</v>
      </c>
      <c r="D2641" s="174" t="s">
        <v>2257</v>
      </c>
      <c r="E2641" s="177" t="s">
        <v>2258</v>
      </c>
      <c r="F2641" s="1" t="s">
        <v>194</v>
      </c>
      <c r="G2641" s="1" t="s">
        <v>229</v>
      </c>
      <c r="H2641" s="17">
        <v>0</v>
      </c>
      <c r="I2641" s="12">
        <v>9</v>
      </c>
      <c r="J2641" s="1" t="s">
        <v>10</v>
      </c>
      <c r="K2641" s="1" t="s">
        <v>8</v>
      </c>
      <c r="L2641" s="4">
        <v>8</v>
      </c>
      <c r="N2641" s="186">
        <v>0</v>
      </c>
      <c r="P2641" s="14">
        <v>18.1752</v>
      </c>
      <c r="R2641" s="14">
        <v>0</v>
      </c>
      <c r="T2641" s="14">
        <v>2.1078000000000001</v>
      </c>
      <c r="V2641" s="17">
        <v>0</v>
      </c>
      <c r="X2641" s="17">
        <v>0</v>
      </c>
      <c r="Z2641" s="17">
        <v>216866</v>
      </c>
      <c r="AB2641" s="17">
        <v>0</v>
      </c>
      <c r="AD2641" s="17">
        <v>0</v>
      </c>
      <c r="AF2641" s="17">
        <v>11932</v>
      </c>
      <c r="AH2641" s="17">
        <v>0</v>
      </c>
      <c r="AJ2641" s="17">
        <v>0</v>
      </c>
      <c r="AL2641" s="17">
        <v>0</v>
      </c>
      <c r="AN2641" s="17">
        <v>0</v>
      </c>
      <c r="AP2641" s="172">
        <v>0</v>
      </c>
      <c r="AR2641" s="17">
        <v>25150</v>
      </c>
      <c r="AT2641" s="17">
        <v>0</v>
      </c>
      <c r="AV2641" s="185">
        <v>0</v>
      </c>
      <c r="AW2641" s="1" t="s">
        <v>5655</v>
      </c>
      <c r="AX2641" s="1" t="str">
        <f t="shared" si="41"/>
        <v>No</v>
      </c>
    </row>
    <row r="2642" spans="1:50" x14ac:dyDescent="0.2">
      <c r="A2642" s="1" t="s">
        <v>2177</v>
      </c>
      <c r="B2642" s="1" t="s">
        <v>2178</v>
      </c>
      <c r="C2642" s="1" t="s">
        <v>40</v>
      </c>
      <c r="D2642" s="174" t="s">
        <v>2179</v>
      </c>
      <c r="E2642" s="177" t="s">
        <v>2180</v>
      </c>
      <c r="F2642" s="1" t="s">
        <v>194</v>
      </c>
      <c r="G2642" s="1" t="s">
        <v>229</v>
      </c>
      <c r="H2642" s="17">
        <v>0</v>
      </c>
      <c r="I2642" s="12">
        <v>9</v>
      </c>
      <c r="J2642" s="1" t="s">
        <v>10</v>
      </c>
      <c r="K2642" s="1" t="s">
        <v>8</v>
      </c>
      <c r="L2642" s="4">
        <v>9</v>
      </c>
      <c r="N2642" s="186">
        <v>0</v>
      </c>
      <c r="P2642" s="14">
        <v>14.267799999999999</v>
      </c>
      <c r="R2642" s="14">
        <v>0</v>
      </c>
      <c r="T2642" s="14">
        <v>1.9587000000000001</v>
      </c>
      <c r="V2642" s="17">
        <v>0</v>
      </c>
      <c r="X2642" s="17">
        <v>0</v>
      </c>
      <c r="Z2642" s="17">
        <v>167233</v>
      </c>
      <c r="AB2642" s="17">
        <v>0</v>
      </c>
      <c r="AD2642" s="17">
        <v>0</v>
      </c>
      <c r="AF2642" s="17">
        <v>11721</v>
      </c>
      <c r="AH2642" s="17">
        <v>0</v>
      </c>
      <c r="AJ2642" s="17">
        <v>0</v>
      </c>
      <c r="AL2642" s="17">
        <v>0</v>
      </c>
      <c r="AN2642" s="17">
        <v>0</v>
      </c>
      <c r="AP2642" s="172">
        <v>0</v>
      </c>
      <c r="AR2642" s="17">
        <v>22958</v>
      </c>
      <c r="AT2642" s="17">
        <v>0</v>
      </c>
      <c r="AV2642" s="185">
        <v>0</v>
      </c>
      <c r="AW2642" s="1" t="s">
        <v>5655</v>
      </c>
      <c r="AX2642" s="1" t="str">
        <f t="shared" si="41"/>
        <v>No</v>
      </c>
    </row>
    <row r="2643" spans="1:50" x14ac:dyDescent="0.2">
      <c r="A2643" s="1" t="s">
        <v>1379</v>
      </c>
      <c r="B2643" s="1" t="s">
        <v>1380</v>
      </c>
      <c r="C2643" s="1" t="s">
        <v>20</v>
      </c>
      <c r="D2643" s="174">
        <v>9238</v>
      </c>
      <c r="E2643" s="177">
        <v>90238</v>
      </c>
      <c r="F2643" s="1" t="s">
        <v>194</v>
      </c>
      <c r="G2643" s="1" t="s">
        <v>5273</v>
      </c>
      <c r="H2643" s="17">
        <v>54372</v>
      </c>
      <c r="I2643" s="12">
        <v>9</v>
      </c>
      <c r="J2643" s="1" t="s">
        <v>10</v>
      </c>
      <c r="K2643" s="1" t="s">
        <v>8</v>
      </c>
      <c r="L2643" s="4">
        <v>4</v>
      </c>
      <c r="N2643" s="186">
        <v>0</v>
      </c>
      <c r="P2643" s="14">
        <v>6.8814000000000002</v>
      </c>
      <c r="R2643" s="14">
        <v>0</v>
      </c>
      <c r="T2643" s="14">
        <v>1.8520000000000001</v>
      </c>
      <c r="V2643" s="17">
        <v>0</v>
      </c>
      <c r="X2643" s="17">
        <v>0</v>
      </c>
      <c r="Z2643" s="17">
        <v>42252</v>
      </c>
      <c r="AB2643" s="17">
        <v>0</v>
      </c>
      <c r="AD2643" s="17">
        <v>0</v>
      </c>
      <c r="AF2643" s="17">
        <v>6140</v>
      </c>
      <c r="AH2643" s="17">
        <v>0</v>
      </c>
      <c r="AJ2643" s="17">
        <v>0</v>
      </c>
      <c r="AL2643" s="17">
        <v>0</v>
      </c>
      <c r="AN2643" s="17">
        <v>0</v>
      </c>
      <c r="AP2643" s="172">
        <v>0</v>
      </c>
      <c r="AR2643" s="17">
        <v>11371</v>
      </c>
      <c r="AT2643" s="17">
        <v>0</v>
      </c>
      <c r="AV2643" s="185">
        <v>0</v>
      </c>
      <c r="AW2643" s="1" t="s">
        <v>5655</v>
      </c>
      <c r="AX2643" s="1" t="str">
        <f t="shared" si="41"/>
        <v>No</v>
      </c>
    </row>
    <row r="2644" spans="1:50" x14ac:dyDescent="0.2">
      <c r="A2644" s="1" t="s">
        <v>4922</v>
      </c>
      <c r="B2644" s="1" t="s">
        <v>4923</v>
      </c>
      <c r="C2644" s="1" t="s">
        <v>20</v>
      </c>
      <c r="D2644" s="174" t="s">
        <v>4924</v>
      </c>
      <c r="E2644" s="177" t="s">
        <v>4925</v>
      </c>
      <c r="F2644" s="1" t="s">
        <v>194</v>
      </c>
      <c r="G2644" s="1" t="s">
        <v>229</v>
      </c>
      <c r="H2644" s="17">
        <v>0</v>
      </c>
      <c r="I2644" s="12">
        <v>9</v>
      </c>
      <c r="J2644" s="1" t="s">
        <v>10</v>
      </c>
      <c r="K2644" s="1" t="s">
        <v>8</v>
      </c>
      <c r="L2644" s="4">
        <v>9</v>
      </c>
      <c r="N2644" s="186">
        <v>0</v>
      </c>
      <c r="P2644" s="14">
        <v>15.276300000000001</v>
      </c>
      <c r="R2644" s="14">
        <v>0</v>
      </c>
      <c r="T2644" s="14">
        <v>8.9316999999999993</v>
      </c>
      <c r="V2644" s="17">
        <v>0</v>
      </c>
      <c r="X2644" s="17">
        <v>0</v>
      </c>
      <c r="Z2644" s="17">
        <v>57286</v>
      </c>
      <c r="AB2644" s="17">
        <v>0</v>
      </c>
      <c r="AD2644" s="17">
        <v>0</v>
      </c>
      <c r="AF2644" s="17">
        <v>3750</v>
      </c>
      <c r="AH2644" s="17">
        <v>0</v>
      </c>
      <c r="AJ2644" s="17">
        <v>0</v>
      </c>
      <c r="AL2644" s="17">
        <v>0</v>
      </c>
      <c r="AN2644" s="17">
        <v>0</v>
      </c>
      <c r="AP2644" s="172">
        <v>0</v>
      </c>
      <c r="AR2644" s="17">
        <v>33494</v>
      </c>
      <c r="AT2644" s="17">
        <v>0</v>
      </c>
      <c r="AV2644" s="185">
        <v>0</v>
      </c>
      <c r="AW2644" s="1" t="s">
        <v>5655</v>
      </c>
      <c r="AX2644" s="1" t="str">
        <f t="shared" si="41"/>
        <v>No</v>
      </c>
    </row>
    <row r="2645" spans="1:50" x14ac:dyDescent="0.2">
      <c r="A2645" s="1" t="s">
        <v>1256</v>
      </c>
      <c r="B2645" s="1" t="s">
        <v>1257</v>
      </c>
      <c r="C2645" s="1" t="s">
        <v>56</v>
      </c>
      <c r="D2645" s="174" t="s">
        <v>1258</v>
      </c>
      <c r="E2645" s="177">
        <v>55252</v>
      </c>
      <c r="F2645" s="1" t="s">
        <v>138</v>
      </c>
      <c r="G2645" s="1" t="s">
        <v>5273</v>
      </c>
      <c r="H2645" s="17">
        <v>0</v>
      </c>
      <c r="I2645" s="12">
        <v>9</v>
      </c>
      <c r="J2645" s="1" t="s">
        <v>10</v>
      </c>
      <c r="K2645" s="1" t="s">
        <v>8</v>
      </c>
      <c r="L2645" s="4">
        <v>5</v>
      </c>
      <c r="N2645" s="186">
        <v>0</v>
      </c>
      <c r="P2645" s="14">
        <v>18.685099999999998</v>
      </c>
      <c r="R2645" s="14">
        <v>0</v>
      </c>
      <c r="T2645" s="14">
        <v>2.1787999999999998</v>
      </c>
      <c r="V2645" s="17">
        <v>0</v>
      </c>
      <c r="X2645" s="17">
        <v>0</v>
      </c>
      <c r="Z2645" s="17">
        <v>238254</v>
      </c>
      <c r="AB2645" s="17">
        <v>0</v>
      </c>
      <c r="AD2645" s="17">
        <v>0</v>
      </c>
      <c r="AF2645" s="17">
        <v>12751</v>
      </c>
      <c r="AH2645" s="17">
        <v>0</v>
      </c>
      <c r="AJ2645" s="17">
        <v>0</v>
      </c>
      <c r="AL2645" s="17">
        <v>0</v>
      </c>
      <c r="AN2645" s="17">
        <v>0</v>
      </c>
      <c r="AP2645" s="172">
        <v>0</v>
      </c>
      <c r="AR2645" s="17">
        <v>27782</v>
      </c>
      <c r="AT2645" s="17">
        <v>0</v>
      </c>
      <c r="AV2645" s="185">
        <v>0</v>
      </c>
      <c r="AW2645" s="1" t="s">
        <v>5655</v>
      </c>
      <c r="AX2645" s="1" t="str">
        <f t="shared" si="41"/>
        <v>No</v>
      </c>
    </row>
    <row r="2646" spans="1:50" x14ac:dyDescent="0.2">
      <c r="A2646" s="1" t="s">
        <v>5741</v>
      </c>
      <c r="B2646" s="1" t="s">
        <v>1704</v>
      </c>
      <c r="C2646" s="1" t="s">
        <v>56</v>
      </c>
      <c r="E2646" s="177" t="s">
        <v>5742</v>
      </c>
      <c r="F2646" s="1" t="s">
        <v>196</v>
      </c>
      <c r="G2646" s="1" t="s">
        <v>229</v>
      </c>
      <c r="H2646" s="17">
        <v>0</v>
      </c>
      <c r="I2646" s="12">
        <v>9</v>
      </c>
      <c r="J2646" s="1" t="s">
        <v>11</v>
      </c>
      <c r="K2646" s="1" t="s">
        <v>8</v>
      </c>
      <c r="L2646" s="4">
        <v>3</v>
      </c>
      <c r="N2646" s="186">
        <v>0</v>
      </c>
      <c r="P2646" s="14">
        <v>10.930899999999999</v>
      </c>
      <c r="R2646" s="14">
        <v>0</v>
      </c>
      <c r="T2646" s="14">
        <v>2.5670999999999999</v>
      </c>
      <c r="V2646" s="17">
        <v>0</v>
      </c>
      <c r="X2646" s="17">
        <v>0</v>
      </c>
      <c r="Z2646" s="17">
        <v>100728</v>
      </c>
      <c r="AB2646" s="17">
        <v>0</v>
      </c>
      <c r="AD2646" s="17">
        <v>0</v>
      </c>
      <c r="AF2646" s="17">
        <v>9215</v>
      </c>
      <c r="AH2646" s="17">
        <v>0</v>
      </c>
      <c r="AJ2646" s="17">
        <v>0</v>
      </c>
      <c r="AL2646" s="17">
        <v>0</v>
      </c>
      <c r="AN2646" s="17">
        <v>0</v>
      </c>
      <c r="AP2646" s="172">
        <v>0</v>
      </c>
      <c r="AR2646" s="17">
        <v>23656</v>
      </c>
      <c r="AT2646" s="17">
        <v>0</v>
      </c>
      <c r="AV2646" s="185">
        <v>0</v>
      </c>
      <c r="AW2646" s="1" t="s">
        <v>5655</v>
      </c>
      <c r="AX2646" s="1" t="str">
        <f t="shared" si="41"/>
        <v>No</v>
      </c>
    </row>
    <row r="2647" spans="1:50" x14ac:dyDescent="0.2">
      <c r="A2647" s="1" t="s">
        <v>2486</v>
      </c>
      <c r="B2647" s="1" t="s">
        <v>2518</v>
      </c>
      <c r="C2647" s="1" t="s">
        <v>62</v>
      </c>
      <c r="D2647" s="174" t="s">
        <v>2519</v>
      </c>
      <c r="E2647" s="177" t="s">
        <v>2520</v>
      </c>
      <c r="F2647" s="1" t="s">
        <v>194</v>
      </c>
      <c r="G2647" s="1" t="s">
        <v>229</v>
      </c>
      <c r="H2647" s="17">
        <v>0</v>
      </c>
      <c r="I2647" s="12">
        <v>9</v>
      </c>
      <c r="J2647" s="1" t="s">
        <v>10</v>
      </c>
      <c r="K2647" s="1" t="s">
        <v>8</v>
      </c>
      <c r="L2647" s="4">
        <v>8</v>
      </c>
      <c r="N2647" s="186">
        <v>0</v>
      </c>
      <c r="P2647" s="14">
        <v>15.964399999999999</v>
      </c>
      <c r="R2647" s="14">
        <v>0</v>
      </c>
      <c r="T2647" s="14">
        <v>1.4979</v>
      </c>
      <c r="V2647" s="17">
        <v>0</v>
      </c>
      <c r="X2647" s="17">
        <v>0</v>
      </c>
      <c r="Z2647" s="17">
        <v>183974</v>
      </c>
      <c r="AB2647" s="17">
        <v>0</v>
      </c>
      <c r="AD2647" s="17">
        <v>0</v>
      </c>
      <c r="AF2647" s="17">
        <v>11524</v>
      </c>
      <c r="AH2647" s="17">
        <v>0</v>
      </c>
      <c r="AJ2647" s="17">
        <v>0</v>
      </c>
      <c r="AL2647" s="17">
        <v>0</v>
      </c>
      <c r="AN2647" s="17">
        <v>0</v>
      </c>
      <c r="AP2647" s="172">
        <v>0</v>
      </c>
      <c r="AR2647" s="17">
        <v>17262</v>
      </c>
      <c r="AT2647" s="17">
        <v>0</v>
      </c>
      <c r="AV2647" s="185">
        <v>0</v>
      </c>
      <c r="AW2647" s="1" t="s">
        <v>5655</v>
      </c>
      <c r="AX2647" s="1" t="str">
        <f t="shared" si="41"/>
        <v>No</v>
      </c>
    </row>
    <row r="2648" spans="1:50" x14ac:dyDescent="0.2">
      <c r="A2648" s="1" t="s">
        <v>4335</v>
      </c>
      <c r="B2648" s="1" t="s">
        <v>2704</v>
      </c>
      <c r="C2648" s="1" t="s">
        <v>87</v>
      </c>
      <c r="D2648" s="174" t="s">
        <v>4336</v>
      </c>
      <c r="E2648" s="177" t="s">
        <v>4337</v>
      </c>
      <c r="F2648" s="1" t="s">
        <v>194</v>
      </c>
      <c r="G2648" s="1" t="s">
        <v>229</v>
      </c>
      <c r="H2648" s="17">
        <v>0</v>
      </c>
      <c r="I2648" s="12">
        <v>9</v>
      </c>
      <c r="J2648" s="1" t="s">
        <v>10</v>
      </c>
      <c r="K2648" s="1" t="s">
        <v>8</v>
      </c>
      <c r="L2648" s="4">
        <v>9</v>
      </c>
      <c r="N2648" s="186">
        <v>0</v>
      </c>
      <c r="P2648" s="14">
        <v>11.1328</v>
      </c>
      <c r="R2648" s="14">
        <v>0</v>
      </c>
      <c r="T2648" s="14">
        <v>5.5450999999999997</v>
      </c>
      <c r="V2648" s="17">
        <v>0</v>
      </c>
      <c r="X2648" s="17">
        <v>0</v>
      </c>
      <c r="Z2648" s="17">
        <v>162528</v>
      </c>
      <c r="AB2648" s="17">
        <v>0</v>
      </c>
      <c r="AD2648" s="17">
        <v>0</v>
      </c>
      <c r="AF2648" s="17">
        <v>14599</v>
      </c>
      <c r="AH2648" s="17">
        <v>0</v>
      </c>
      <c r="AJ2648" s="17">
        <v>0</v>
      </c>
      <c r="AL2648" s="17">
        <v>0</v>
      </c>
      <c r="AN2648" s="17">
        <v>0</v>
      </c>
      <c r="AP2648" s="172">
        <v>0</v>
      </c>
      <c r="AR2648" s="17">
        <v>80953</v>
      </c>
      <c r="AT2648" s="17">
        <v>0</v>
      </c>
      <c r="AV2648" s="185">
        <v>0</v>
      </c>
      <c r="AW2648" s="1" t="s">
        <v>5655</v>
      </c>
      <c r="AX2648" s="1" t="str">
        <f t="shared" si="41"/>
        <v>No</v>
      </c>
    </row>
    <row r="2649" spans="1:50" x14ac:dyDescent="0.2">
      <c r="A2649" s="1" t="s">
        <v>2772</v>
      </c>
      <c r="B2649" s="1" t="s">
        <v>2773</v>
      </c>
      <c r="C2649" s="1" t="s">
        <v>45</v>
      </c>
      <c r="D2649" s="174" t="s">
        <v>2774</v>
      </c>
      <c r="E2649" s="177" t="s">
        <v>2775</v>
      </c>
      <c r="F2649" s="1" t="s">
        <v>194</v>
      </c>
      <c r="G2649" s="1" t="s">
        <v>229</v>
      </c>
      <c r="H2649" s="17">
        <v>0</v>
      </c>
      <c r="I2649" s="12">
        <v>9</v>
      </c>
      <c r="J2649" s="1" t="s">
        <v>11</v>
      </c>
      <c r="K2649" s="1" t="s">
        <v>8</v>
      </c>
      <c r="L2649" s="4">
        <v>1</v>
      </c>
      <c r="N2649" s="186">
        <v>0</v>
      </c>
      <c r="P2649" s="14">
        <v>9.0690000000000008</v>
      </c>
      <c r="R2649" s="14">
        <v>0</v>
      </c>
      <c r="T2649" s="14">
        <v>3.3281999999999998</v>
      </c>
      <c r="V2649" s="17">
        <v>0</v>
      </c>
      <c r="X2649" s="17">
        <v>0</v>
      </c>
      <c r="Z2649" s="17">
        <v>17739</v>
      </c>
      <c r="AB2649" s="17">
        <v>0</v>
      </c>
      <c r="AD2649" s="17">
        <v>0</v>
      </c>
      <c r="AF2649" s="17">
        <v>1956</v>
      </c>
      <c r="AH2649" s="17">
        <v>0</v>
      </c>
      <c r="AJ2649" s="17">
        <v>0</v>
      </c>
      <c r="AL2649" s="17">
        <v>0</v>
      </c>
      <c r="AN2649" s="17">
        <v>0</v>
      </c>
      <c r="AP2649" s="172">
        <v>0</v>
      </c>
      <c r="AR2649" s="17">
        <v>6510</v>
      </c>
      <c r="AT2649" s="17">
        <v>0</v>
      </c>
      <c r="AV2649" s="185">
        <v>0</v>
      </c>
      <c r="AW2649" s="1" t="s">
        <v>5655</v>
      </c>
      <c r="AX2649" s="1" t="str">
        <f t="shared" si="41"/>
        <v>No</v>
      </c>
    </row>
    <row r="2650" spans="1:50" x14ac:dyDescent="0.2">
      <c r="A2650" s="1" t="s">
        <v>4377</v>
      </c>
      <c r="B2650" s="1" t="s">
        <v>4378</v>
      </c>
      <c r="C2650" s="1" t="s">
        <v>61</v>
      </c>
      <c r="D2650" s="174" t="s">
        <v>4379</v>
      </c>
      <c r="E2650" s="177" t="s">
        <v>4380</v>
      </c>
      <c r="F2650" s="1" t="s">
        <v>194</v>
      </c>
      <c r="G2650" s="1" t="s">
        <v>229</v>
      </c>
      <c r="H2650" s="17">
        <v>0</v>
      </c>
      <c r="I2650" s="12">
        <v>9</v>
      </c>
      <c r="J2650" s="1" t="s">
        <v>11</v>
      </c>
      <c r="K2650" s="1" t="s">
        <v>8</v>
      </c>
      <c r="L2650" s="4">
        <v>6</v>
      </c>
      <c r="N2650" s="186">
        <v>0</v>
      </c>
      <c r="P2650" s="14">
        <v>11.821</v>
      </c>
      <c r="R2650" s="14">
        <v>0</v>
      </c>
      <c r="T2650" s="14">
        <v>4.6974</v>
      </c>
      <c r="V2650" s="17">
        <v>0</v>
      </c>
      <c r="X2650" s="17">
        <v>0</v>
      </c>
      <c r="Z2650" s="17">
        <v>192174</v>
      </c>
      <c r="AB2650" s="17">
        <v>0</v>
      </c>
      <c r="AD2650" s="17">
        <v>0</v>
      </c>
      <c r="AF2650" s="17">
        <v>16257</v>
      </c>
      <c r="AH2650" s="17">
        <v>0</v>
      </c>
      <c r="AJ2650" s="17">
        <v>0</v>
      </c>
      <c r="AL2650" s="17">
        <v>0</v>
      </c>
      <c r="AN2650" s="17">
        <v>0</v>
      </c>
      <c r="AP2650" s="172">
        <v>0</v>
      </c>
      <c r="AR2650" s="17">
        <v>76365</v>
      </c>
      <c r="AT2650" s="17">
        <v>0</v>
      </c>
      <c r="AV2650" s="185">
        <v>0</v>
      </c>
      <c r="AW2650" s="1" t="s">
        <v>5655</v>
      </c>
      <c r="AX2650" s="1" t="str">
        <f t="shared" si="41"/>
        <v>No</v>
      </c>
    </row>
    <row r="2651" spans="1:50" x14ac:dyDescent="0.2">
      <c r="A2651" s="1" t="s">
        <v>2655</v>
      </c>
      <c r="B2651" s="1" t="s">
        <v>406</v>
      </c>
      <c r="C2651" s="1" t="s">
        <v>98</v>
      </c>
      <c r="D2651" s="174" t="s">
        <v>2656</v>
      </c>
      <c r="E2651" s="177" t="s">
        <v>2657</v>
      </c>
      <c r="F2651" s="1" t="s">
        <v>194</v>
      </c>
      <c r="G2651" s="1" t="s">
        <v>229</v>
      </c>
      <c r="H2651" s="17">
        <v>0</v>
      </c>
      <c r="I2651" s="12">
        <v>9</v>
      </c>
      <c r="J2651" s="1" t="s">
        <v>10</v>
      </c>
      <c r="K2651" s="1" t="s">
        <v>12</v>
      </c>
      <c r="L2651" s="4">
        <v>9</v>
      </c>
      <c r="N2651" s="186">
        <v>0</v>
      </c>
      <c r="P2651" s="14">
        <v>9.8971</v>
      </c>
      <c r="R2651" s="14">
        <v>0</v>
      </c>
      <c r="T2651" s="14">
        <v>3.7435999999999998</v>
      </c>
      <c r="V2651" s="17">
        <v>0</v>
      </c>
      <c r="X2651" s="17">
        <v>0</v>
      </c>
      <c r="Z2651" s="17">
        <v>178236</v>
      </c>
      <c r="AB2651" s="17">
        <v>0</v>
      </c>
      <c r="AD2651" s="17">
        <v>0</v>
      </c>
      <c r="AF2651" s="17">
        <v>18009</v>
      </c>
      <c r="AH2651" s="17">
        <v>0</v>
      </c>
      <c r="AJ2651" s="17">
        <v>0</v>
      </c>
      <c r="AL2651" s="17">
        <v>0</v>
      </c>
      <c r="AN2651" s="17">
        <v>0</v>
      </c>
      <c r="AP2651" s="172">
        <v>0</v>
      </c>
      <c r="AR2651" s="17">
        <v>67418</v>
      </c>
      <c r="AT2651" s="17">
        <v>0</v>
      </c>
      <c r="AV2651" s="185">
        <v>0</v>
      </c>
      <c r="AW2651" s="1" t="s">
        <v>5655</v>
      </c>
      <c r="AX2651" s="1" t="str">
        <f t="shared" si="41"/>
        <v>No</v>
      </c>
    </row>
    <row r="2652" spans="1:50" x14ac:dyDescent="0.2">
      <c r="A2652" s="1" t="s">
        <v>1430</v>
      </c>
      <c r="B2652" s="1" t="s">
        <v>1431</v>
      </c>
      <c r="C2652" s="1" t="s">
        <v>83</v>
      </c>
      <c r="D2652" s="174">
        <v>4234</v>
      </c>
      <c r="E2652" s="177">
        <v>40234</v>
      </c>
      <c r="F2652" s="1" t="s">
        <v>194</v>
      </c>
      <c r="G2652" s="1" t="s">
        <v>5273</v>
      </c>
      <c r="H2652" s="17">
        <v>149539</v>
      </c>
      <c r="I2652" s="12">
        <v>9</v>
      </c>
      <c r="J2652" s="1" t="s">
        <v>11</v>
      </c>
      <c r="K2652" s="1" t="s">
        <v>8</v>
      </c>
      <c r="L2652" s="4">
        <v>7</v>
      </c>
      <c r="N2652" s="186">
        <v>0</v>
      </c>
      <c r="P2652" s="14">
        <v>8.9047999999999998</v>
      </c>
      <c r="R2652" s="14">
        <v>0</v>
      </c>
      <c r="T2652" s="14">
        <v>28.6616</v>
      </c>
      <c r="V2652" s="17">
        <v>0</v>
      </c>
      <c r="X2652" s="17">
        <v>0</v>
      </c>
      <c r="Z2652" s="17">
        <v>140197</v>
      </c>
      <c r="AB2652" s="17">
        <v>0</v>
      </c>
      <c r="AD2652" s="17">
        <v>0</v>
      </c>
      <c r="AF2652" s="17">
        <v>15744</v>
      </c>
      <c r="AH2652" s="17">
        <v>0</v>
      </c>
      <c r="AJ2652" s="17">
        <v>0</v>
      </c>
      <c r="AL2652" s="17">
        <v>0</v>
      </c>
      <c r="AN2652" s="17">
        <v>0</v>
      </c>
      <c r="AP2652" s="172">
        <v>0</v>
      </c>
      <c r="AR2652" s="17">
        <v>451248</v>
      </c>
      <c r="AT2652" s="17">
        <v>0</v>
      </c>
      <c r="AV2652" s="185">
        <v>0</v>
      </c>
      <c r="AW2652" s="1" t="s">
        <v>5655</v>
      </c>
      <c r="AX2652" s="1" t="str">
        <f t="shared" si="41"/>
        <v>No</v>
      </c>
    </row>
    <row r="2653" spans="1:50" x14ac:dyDescent="0.2">
      <c r="A2653" s="1" t="s">
        <v>6351</v>
      </c>
      <c r="B2653" s="1" t="s">
        <v>6352</v>
      </c>
      <c r="C2653" s="1" t="s">
        <v>48</v>
      </c>
      <c r="D2653" s="174" t="s">
        <v>6353</v>
      </c>
      <c r="E2653" s="177" t="s">
        <v>6354</v>
      </c>
      <c r="F2653" s="1" t="s">
        <v>242</v>
      </c>
      <c r="G2653" s="1" t="s">
        <v>229</v>
      </c>
      <c r="H2653" s="17">
        <v>0</v>
      </c>
      <c r="I2653" s="12">
        <v>9</v>
      </c>
      <c r="J2653" s="1" t="s">
        <v>10</v>
      </c>
      <c r="K2653" s="1" t="s">
        <v>8</v>
      </c>
      <c r="L2653" s="4">
        <v>9</v>
      </c>
      <c r="N2653" s="186">
        <v>0</v>
      </c>
      <c r="P2653" s="14">
        <v>19.363399999999999</v>
      </c>
      <c r="R2653" s="14">
        <v>0</v>
      </c>
      <c r="T2653" s="14">
        <v>8.0160999999999998</v>
      </c>
      <c r="V2653" s="17">
        <v>0</v>
      </c>
      <c r="X2653" s="17">
        <v>0</v>
      </c>
      <c r="Z2653" s="17">
        <v>71180</v>
      </c>
      <c r="AB2653" s="17">
        <v>0</v>
      </c>
      <c r="AD2653" s="17">
        <v>0</v>
      </c>
      <c r="AF2653" s="17">
        <v>3676</v>
      </c>
      <c r="AH2653" s="17">
        <v>0</v>
      </c>
      <c r="AJ2653" s="17">
        <v>0</v>
      </c>
      <c r="AL2653" s="17">
        <v>0</v>
      </c>
      <c r="AN2653" s="17">
        <v>0</v>
      </c>
      <c r="AP2653" s="172">
        <v>0</v>
      </c>
      <c r="AR2653" s="17">
        <v>29467</v>
      </c>
      <c r="AT2653" s="17">
        <v>0</v>
      </c>
      <c r="AV2653" s="185">
        <v>0</v>
      </c>
      <c r="AW2653" s="1" t="s">
        <v>5655</v>
      </c>
      <c r="AX2653" s="1" t="str">
        <f t="shared" si="41"/>
        <v>No</v>
      </c>
    </row>
    <row r="2654" spans="1:50" x14ac:dyDescent="0.2">
      <c r="A2654" s="1" t="s">
        <v>1727</v>
      </c>
      <c r="B2654" s="1" t="s">
        <v>1728</v>
      </c>
      <c r="C2654" s="1" t="s">
        <v>99</v>
      </c>
      <c r="D2654" s="174" t="s">
        <v>1729</v>
      </c>
      <c r="E2654" s="177" t="s">
        <v>1730</v>
      </c>
      <c r="F2654" s="1" t="s">
        <v>196</v>
      </c>
      <c r="G2654" s="1" t="s">
        <v>229</v>
      </c>
      <c r="H2654" s="17">
        <v>0</v>
      </c>
      <c r="I2654" s="12">
        <v>9</v>
      </c>
      <c r="J2654" s="1" t="s">
        <v>10</v>
      </c>
      <c r="K2654" s="1" t="s">
        <v>8</v>
      </c>
      <c r="L2654" s="4">
        <v>9</v>
      </c>
      <c r="N2654" s="186">
        <v>0</v>
      </c>
      <c r="P2654" s="14">
        <v>11.4953</v>
      </c>
      <c r="R2654" s="14">
        <v>0</v>
      </c>
      <c r="T2654" s="14">
        <v>2.7879</v>
      </c>
      <c r="V2654" s="17">
        <v>0</v>
      </c>
      <c r="X2654" s="17">
        <v>0</v>
      </c>
      <c r="Z2654" s="17">
        <v>175613</v>
      </c>
      <c r="AB2654" s="17">
        <v>0</v>
      </c>
      <c r="AD2654" s="17">
        <v>0</v>
      </c>
      <c r="AF2654" s="17">
        <v>15277</v>
      </c>
      <c r="AH2654" s="17">
        <v>0</v>
      </c>
      <c r="AJ2654" s="17">
        <v>0</v>
      </c>
      <c r="AL2654" s="17">
        <v>0</v>
      </c>
      <c r="AN2654" s="17">
        <v>0</v>
      </c>
      <c r="AP2654" s="172">
        <v>0</v>
      </c>
      <c r="AR2654" s="17">
        <v>42591</v>
      </c>
      <c r="AT2654" s="17">
        <v>0</v>
      </c>
      <c r="AV2654" s="185">
        <v>0</v>
      </c>
      <c r="AW2654" s="1" t="s">
        <v>5655</v>
      </c>
      <c r="AX2654" s="1" t="str">
        <f t="shared" si="41"/>
        <v>No</v>
      </c>
    </row>
    <row r="2655" spans="1:50" x14ac:dyDescent="0.2">
      <c r="A2655" s="1" t="s">
        <v>5181</v>
      </c>
      <c r="B2655" s="1" t="s">
        <v>1182</v>
      </c>
      <c r="C2655" s="1" t="s">
        <v>18</v>
      </c>
      <c r="D2655" s="174" t="s">
        <v>5182</v>
      </c>
      <c r="E2655" s="177" t="s">
        <v>5183</v>
      </c>
      <c r="F2655" s="1" t="s">
        <v>196</v>
      </c>
      <c r="G2655" s="1" t="s">
        <v>229</v>
      </c>
      <c r="H2655" s="17">
        <v>0</v>
      </c>
      <c r="I2655" s="12">
        <v>9</v>
      </c>
      <c r="J2655" s="1" t="s">
        <v>11</v>
      </c>
      <c r="K2655" s="1" t="s">
        <v>12</v>
      </c>
      <c r="L2655" s="4">
        <v>5</v>
      </c>
      <c r="N2655" s="186">
        <v>0</v>
      </c>
      <c r="P2655" s="14">
        <v>25.535299999999999</v>
      </c>
      <c r="R2655" s="14">
        <v>0</v>
      </c>
      <c r="T2655" s="14">
        <v>3.6877</v>
      </c>
      <c r="V2655" s="17">
        <v>0</v>
      </c>
      <c r="X2655" s="17">
        <v>0</v>
      </c>
      <c r="Z2655" s="17">
        <v>419034</v>
      </c>
      <c r="AB2655" s="17">
        <v>0</v>
      </c>
      <c r="AD2655" s="17">
        <v>0</v>
      </c>
      <c r="AF2655" s="17">
        <v>16410</v>
      </c>
      <c r="AH2655" s="17">
        <v>0</v>
      </c>
      <c r="AJ2655" s="17">
        <v>0</v>
      </c>
      <c r="AL2655" s="17">
        <v>0</v>
      </c>
      <c r="AN2655" s="17">
        <v>0</v>
      </c>
      <c r="AP2655" s="172">
        <v>0</v>
      </c>
      <c r="AR2655" s="17">
        <v>60515</v>
      </c>
      <c r="AT2655" s="17">
        <v>0</v>
      </c>
      <c r="AV2655" s="185">
        <v>0</v>
      </c>
      <c r="AW2655" s="1" t="s">
        <v>5655</v>
      </c>
      <c r="AX2655" s="1" t="str">
        <f t="shared" si="41"/>
        <v>No</v>
      </c>
    </row>
    <row r="2656" spans="1:50" x14ac:dyDescent="0.2">
      <c r="A2656" s="1" t="s">
        <v>6348</v>
      </c>
      <c r="B2656" s="1" t="s">
        <v>349</v>
      </c>
      <c r="C2656" s="1" t="s">
        <v>46</v>
      </c>
      <c r="D2656" s="174">
        <v>5177</v>
      </c>
      <c r="E2656" s="177">
        <v>50177</v>
      </c>
      <c r="F2656" s="1" t="s">
        <v>194</v>
      </c>
      <c r="G2656" s="1" t="s">
        <v>5273</v>
      </c>
      <c r="H2656" s="17">
        <v>54933</v>
      </c>
      <c r="I2656" s="12">
        <v>9</v>
      </c>
      <c r="J2656" s="1" t="s">
        <v>11</v>
      </c>
      <c r="K2656" s="1" t="s">
        <v>8</v>
      </c>
      <c r="L2656" s="4">
        <v>5</v>
      </c>
      <c r="N2656" s="186">
        <v>0</v>
      </c>
      <c r="P2656" s="14">
        <v>12.2338</v>
      </c>
      <c r="R2656" s="14">
        <v>0</v>
      </c>
      <c r="T2656" s="14">
        <v>10.7966</v>
      </c>
      <c r="V2656" s="17">
        <v>0</v>
      </c>
      <c r="X2656" s="17">
        <v>0</v>
      </c>
      <c r="Z2656" s="17">
        <v>260825</v>
      </c>
      <c r="AB2656" s="17">
        <v>0</v>
      </c>
      <c r="AD2656" s="17">
        <v>0</v>
      </c>
      <c r="AF2656" s="17">
        <v>21320</v>
      </c>
      <c r="AH2656" s="17">
        <v>0</v>
      </c>
      <c r="AJ2656" s="17">
        <v>0</v>
      </c>
      <c r="AL2656" s="17">
        <v>0</v>
      </c>
      <c r="AN2656" s="17">
        <v>0</v>
      </c>
      <c r="AP2656" s="172">
        <v>0</v>
      </c>
      <c r="AR2656" s="17">
        <v>230183</v>
      </c>
      <c r="AT2656" s="17">
        <v>0</v>
      </c>
      <c r="AV2656" s="185">
        <v>0</v>
      </c>
      <c r="AW2656" s="1" t="s">
        <v>5655</v>
      </c>
      <c r="AX2656" s="1" t="str">
        <f t="shared" si="41"/>
        <v>No</v>
      </c>
    </row>
    <row r="2657" spans="1:50" x14ac:dyDescent="0.2">
      <c r="A2657" s="1" t="s">
        <v>5005</v>
      </c>
      <c r="B2657" s="1" t="s">
        <v>5006</v>
      </c>
      <c r="C2657" s="1" t="s">
        <v>94</v>
      </c>
      <c r="D2657" s="174" t="s">
        <v>5007</v>
      </c>
      <c r="E2657" s="177" t="s">
        <v>5008</v>
      </c>
      <c r="F2657" s="1" t="s">
        <v>242</v>
      </c>
      <c r="G2657" s="1" t="s">
        <v>229</v>
      </c>
      <c r="H2657" s="17">
        <v>0</v>
      </c>
      <c r="I2657" s="12">
        <v>9</v>
      </c>
      <c r="J2657" s="1" t="s">
        <v>11</v>
      </c>
      <c r="K2657" s="1" t="s">
        <v>8</v>
      </c>
      <c r="L2657" s="4">
        <v>4</v>
      </c>
      <c r="N2657" s="186">
        <v>0</v>
      </c>
      <c r="P2657" s="14">
        <v>11.0717</v>
      </c>
      <c r="R2657" s="14">
        <v>0</v>
      </c>
      <c r="T2657" s="14">
        <v>5.7686999999999999</v>
      </c>
      <c r="V2657" s="17">
        <v>0</v>
      </c>
      <c r="X2657" s="17">
        <v>0</v>
      </c>
      <c r="Z2657" s="17">
        <v>169474</v>
      </c>
      <c r="AB2657" s="17">
        <v>0</v>
      </c>
      <c r="AD2657" s="17">
        <v>0</v>
      </c>
      <c r="AF2657" s="17">
        <v>15307</v>
      </c>
      <c r="AH2657" s="17">
        <v>0</v>
      </c>
      <c r="AJ2657" s="17">
        <v>0</v>
      </c>
      <c r="AL2657" s="17">
        <v>0</v>
      </c>
      <c r="AN2657" s="17">
        <v>0</v>
      </c>
      <c r="AP2657" s="172">
        <v>0</v>
      </c>
      <c r="AR2657" s="17">
        <v>88301</v>
      </c>
      <c r="AT2657" s="17">
        <v>0</v>
      </c>
      <c r="AV2657" s="185">
        <v>0</v>
      </c>
      <c r="AW2657" s="1" t="s">
        <v>5655</v>
      </c>
      <c r="AX2657" s="1" t="str">
        <f t="shared" si="41"/>
        <v>No</v>
      </c>
    </row>
    <row r="2658" spans="1:50" x14ac:dyDescent="0.2">
      <c r="A2658" s="1" t="s">
        <v>1689</v>
      </c>
      <c r="B2658" s="1" t="s">
        <v>1690</v>
      </c>
      <c r="C2658" s="1" t="s">
        <v>99</v>
      </c>
      <c r="D2658" s="174" t="s">
        <v>1691</v>
      </c>
      <c r="E2658" s="177" t="s">
        <v>1692</v>
      </c>
      <c r="F2658" s="1" t="s">
        <v>196</v>
      </c>
      <c r="G2658" s="1" t="s">
        <v>229</v>
      </c>
      <c r="H2658" s="17">
        <v>0</v>
      </c>
      <c r="I2658" s="12">
        <v>9</v>
      </c>
      <c r="J2658" s="1" t="s">
        <v>11</v>
      </c>
      <c r="K2658" s="1" t="s">
        <v>8</v>
      </c>
      <c r="L2658" s="4">
        <v>5</v>
      </c>
      <c r="N2658" s="186">
        <v>0</v>
      </c>
      <c r="P2658" s="14">
        <v>17.622499999999999</v>
      </c>
      <c r="R2658" s="14">
        <v>0</v>
      </c>
      <c r="T2658" s="14">
        <v>3.0226999999999999</v>
      </c>
      <c r="V2658" s="17">
        <v>0</v>
      </c>
      <c r="X2658" s="17">
        <v>0</v>
      </c>
      <c r="Z2658" s="17">
        <v>161528</v>
      </c>
      <c r="AB2658" s="17">
        <v>0</v>
      </c>
      <c r="AD2658" s="17">
        <v>0</v>
      </c>
      <c r="AF2658" s="17">
        <v>9166</v>
      </c>
      <c r="AH2658" s="17">
        <v>0</v>
      </c>
      <c r="AJ2658" s="17">
        <v>0</v>
      </c>
      <c r="AL2658" s="17">
        <v>0</v>
      </c>
      <c r="AN2658" s="17">
        <v>0</v>
      </c>
      <c r="AP2658" s="172">
        <v>0</v>
      </c>
      <c r="AR2658" s="17">
        <v>27706</v>
      </c>
      <c r="AT2658" s="17">
        <v>0</v>
      </c>
      <c r="AV2658" s="185">
        <v>0</v>
      </c>
      <c r="AW2658" s="1" t="s">
        <v>5655</v>
      </c>
      <c r="AX2658" s="1" t="str">
        <f t="shared" si="41"/>
        <v>No</v>
      </c>
    </row>
    <row r="2659" spans="1:50" x14ac:dyDescent="0.2">
      <c r="A2659" s="1" t="s">
        <v>6342</v>
      </c>
      <c r="B2659" s="1" t="s">
        <v>393</v>
      </c>
      <c r="C2659" s="1" t="s">
        <v>59</v>
      </c>
      <c r="D2659" s="174">
        <v>7040</v>
      </c>
      <c r="E2659" s="177">
        <v>70040</v>
      </c>
      <c r="F2659" s="1" t="s">
        <v>194</v>
      </c>
      <c r="G2659" s="1" t="s">
        <v>5273</v>
      </c>
      <c r="H2659" s="17">
        <v>82775</v>
      </c>
      <c r="I2659" s="12">
        <v>9</v>
      </c>
      <c r="J2659" s="1" t="s">
        <v>10</v>
      </c>
      <c r="K2659" s="1" t="s">
        <v>8</v>
      </c>
      <c r="L2659" s="4">
        <v>6</v>
      </c>
      <c r="N2659" s="186">
        <v>0</v>
      </c>
      <c r="P2659" s="14">
        <v>13.1577</v>
      </c>
      <c r="R2659" s="14">
        <v>0</v>
      </c>
      <c r="T2659" s="14">
        <v>2.4981</v>
      </c>
      <c r="V2659" s="17">
        <v>0</v>
      </c>
      <c r="X2659" s="17">
        <v>0</v>
      </c>
      <c r="Z2659" s="17">
        <v>204023</v>
      </c>
      <c r="AB2659" s="17">
        <v>0</v>
      </c>
      <c r="AD2659" s="17">
        <v>0</v>
      </c>
      <c r="AF2659" s="17">
        <v>15506</v>
      </c>
      <c r="AH2659" s="17">
        <v>0</v>
      </c>
      <c r="AJ2659" s="17">
        <v>0</v>
      </c>
      <c r="AL2659" s="17">
        <v>0</v>
      </c>
      <c r="AN2659" s="17">
        <v>0</v>
      </c>
      <c r="AP2659" s="172">
        <v>0</v>
      </c>
      <c r="AR2659" s="17">
        <v>38735</v>
      </c>
      <c r="AT2659" s="17">
        <v>0</v>
      </c>
      <c r="AV2659" s="185">
        <v>0</v>
      </c>
      <c r="AW2659" s="1" t="s">
        <v>5655</v>
      </c>
      <c r="AX2659" s="1" t="str">
        <f t="shared" si="41"/>
        <v>No</v>
      </c>
    </row>
    <row r="2660" spans="1:50" x14ac:dyDescent="0.2">
      <c r="A2660" s="1" t="s">
        <v>2416</v>
      </c>
      <c r="B2660" s="1" t="s">
        <v>2417</v>
      </c>
      <c r="C2660" s="1" t="s">
        <v>62</v>
      </c>
      <c r="D2660" s="174" t="s">
        <v>2418</v>
      </c>
      <c r="E2660" s="177" t="s">
        <v>2419</v>
      </c>
      <c r="F2660" s="1" t="s">
        <v>242</v>
      </c>
      <c r="G2660" s="1" t="s">
        <v>229</v>
      </c>
      <c r="H2660" s="17">
        <v>0</v>
      </c>
      <c r="I2660" s="12">
        <v>9</v>
      </c>
      <c r="J2660" s="1" t="s">
        <v>10</v>
      </c>
      <c r="K2660" s="1" t="s">
        <v>8</v>
      </c>
      <c r="L2660" s="4">
        <v>9</v>
      </c>
      <c r="N2660" s="186">
        <v>0</v>
      </c>
      <c r="P2660" s="14">
        <v>22.5473</v>
      </c>
      <c r="R2660" s="14">
        <v>0</v>
      </c>
      <c r="T2660" s="14">
        <v>2.2833000000000001</v>
      </c>
      <c r="V2660" s="17">
        <v>0</v>
      </c>
      <c r="X2660" s="17">
        <v>0</v>
      </c>
      <c r="Z2660" s="17">
        <v>547313</v>
      </c>
      <c r="AB2660" s="17">
        <v>0</v>
      </c>
      <c r="AD2660" s="17">
        <v>0</v>
      </c>
      <c r="AF2660" s="17">
        <v>24274</v>
      </c>
      <c r="AH2660" s="17">
        <v>0</v>
      </c>
      <c r="AJ2660" s="17">
        <v>0</v>
      </c>
      <c r="AL2660" s="17">
        <v>0</v>
      </c>
      <c r="AN2660" s="17">
        <v>0</v>
      </c>
      <c r="AP2660" s="172">
        <v>0</v>
      </c>
      <c r="AR2660" s="17">
        <v>55425</v>
      </c>
      <c r="AT2660" s="17">
        <v>0</v>
      </c>
      <c r="AV2660" s="185">
        <v>0</v>
      </c>
      <c r="AW2660" s="1" t="s">
        <v>5655</v>
      </c>
      <c r="AX2660" s="1" t="str">
        <f t="shared" si="41"/>
        <v>No</v>
      </c>
    </row>
    <row r="2661" spans="1:50" x14ac:dyDescent="0.2">
      <c r="A2661" s="1" t="s">
        <v>6344</v>
      </c>
      <c r="B2661" s="1" t="s">
        <v>666</v>
      </c>
      <c r="C2661" s="1" t="s">
        <v>98</v>
      </c>
      <c r="D2661" s="174">
        <v>5152</v>
      </c>
      <c r="E2661" s="177">
        <v>50152</v>
      </c>
      <c r="F2661" s="1" t="s">
        <v>194</v>
      </c>
      <c r="G2661" s="1" t="s">
        <v>5273</v>
      </c>
      <c r="H2661" s="17">
        <v>100868</v>
      </c>
      <c r="I2661" s="12">
        <v>9</v>
      </c>
      <c r="J2661" s="1" t="s">
        <v>10</v>
      </c>
      <c r="K2661" s="1" t="s">
        <v>12</v>
      </c>
      <c r="L2661" s="4">
        <v>9</v>
      </c>
      <c r="N2661" s="186">
        <v>0</v>
      </c>
      <c r="P2661" s="14">
        <v>13.204800000000001</v>
      </c>
      <c r="R2661" s="14">
        <v>0</v>
      </c>
      <c r="T2661" s="14">
        <v>1.8145</v>
      </c>
      <c r="V2661" s="17">
        <v>0</v>
      </c>
      <c r="X2661" s="17">
        <v>0</v>
      </c>
      <c r="Z2661" s="17">
        <v>411606</v>
      </c>
      <c r="AB2661" s="17">
        <v>0</v>
      </c>
      <c r="AD2661" s="17">
        <v>0</v>
      </c>
      <c r="AF2661" s="17">
        <v>31171</v>
      </c>
      <c r="AH2661" s="17">
        <v>0</v>
      </c>
      <c r="AJ2661" s="17">
        <v>0</v>
      </c>
      <c r="AL2661" s="17">
        <v>0</v>
      </c>
      <c r="AN2661" s="17">
        <v>0</v>
      </c>
      <c r="AP2661" s="172">
        <v>0</v>
      </c>
      <c r="AR2661" s="17">
        <v>56559</v>
      </c>
      <c r="AT2661" s="17">
        <v>0</v>
      </c>
      <c r="AV2661" s="185">
        <v>0</v>
      </c>
      <c r="AW2661" s="1" t="s">
        <v>5655</v>
      </c>
      <c r="AX2661" s="1" t="str">
        <f t="shared" si="41"/>
        <v>No</v>
      </c>
    </row>
    <row r="2662" spans="1:50" x14ac:dyDescent="0.2">
      <c r="A2662" s="1" t="s">
        <v>6345</v>
      </c>
      <c r="B2662" s="1" t="s">
        <v>6346</v>
      </c>
      <c r="C2662" s="1" t="s">
        <v>31</v>
      </c>
      <c r="E2662" s="177" t="s">
        <v>6347</v>
      </c>
      <c r="F2662" s="1" t="s">
        <v>194</v>
      </c>
      <c r="G2662" s="1" t="s">
        <v>229</v>
      </c>
      <c r="H2662" s="17">
        <v>0</v>
      </c>
      <c r="I2662" s="12">
        <v>9</v>
      </c>
      <c r="J2662" s="1" t="s">
        <v>11</v>
      </c>
      <c r="K2662" s="1" t="s">
        <v>8</v>
      </c>
      <c r="L2662" s="4">
        <v>9</v>
      </c>
      <c r="N2662" s="186">
        <v>0</v>
      </c>
      <c r="P2662" s="14">
        <v>14.247199999999999</v>
      </c>
      <c r="R2662" s="14">
        <v>0</v>
      </c>
      <c r="T2662" s="14">
        <v>29.564599999999999</v>
      </c>
      <c r="V2662" s="17">
        <v>0</v>
      </c>
      <c r="X2662" s="17">
        <v>0</v>
      </c>
      <c r="Z2662" s="17">
        <v>204661</v>
      </c>
      <c r="AB2662" s="17">
        <v>0</v>
      </c>
      <c r="AD2662" s="17">
        <v>0</v>
      </c>
      <c r="AF2662" s="17">
        <v>14365</v>
      </c>
      <c r="AH2662" s="17">
        <v>0</v>
      </c>
      <c r="AJ2662" s="17">
        <v>0</v>
      </c>
      <c r="AL2662" s="17">
        <v>0</v>
      </c>
      <c r="AN2662" s="17">
        <v>0</v>
      </c>
      <c r="AP2662" s="172">
        <v>0</v>
      </c>
      <c r="AR2662" s="17">
        <v>424696</v>
      </c>
      <c r="AT2662" s="17">
        <v>0</v>
      </c>
      <c r="AV2662" s="185">
        <v>0</v>
      </c>
      <c r="AW2662" s="1" t="s">
        <v>5655</v>
      </c>
      <c r="AX2662" s="1" t="str">
        <f t="shared" si="41"/>
        <v>No</v>
      </c>
    </row>
    <row r="2663" spans="1:50" x14ac:dyDescent="0.2">
      <c r="A2663" s="1" t="s">
        <v>1821</v>
      </c>
      <c r="B2663" s="1" t="s">
        <v>1822</v>
      </c>
      <c r="C2663" s="1" t="s">
        <v>62</v>
      </c>
      <c r="D2663" s="174" t="s">
        <v>1823</v>
      </c>
      <c r="E2663" s="177" t="s">
        <v>1824</v>
      </c>
      <c r="F2663" s="1" t="s">
        <v>194</v>
      </c>
      <c r="G2663" s="1" t="s">
        <v>229</v>
      </c>
      <c r="H2663" s="17">
        <v>0</v>
      </c>
      <c r="I2663" s="12">
        <v>9</v>
      </c>
      <c r="J2663" s="1" t="s">
        <v>10</v>
      </c>
      <c r="K2663" s="1" t="s">
        <v>8</v>
      </c>
      <c r="L2663" s="4">
        <v>9</v>
      </c>
      <c r="N2663" s="186">
        <v>0</v>
      </c>
      <c r="P2663" s="14">
        <v>19.950399999999998</v>
      </c>
      <c r="R2663" s="14">
        <v>0</v>
      </c>
      <c r="T2663" s="14">
        <v>1.8683000000000001</v>
      </c>
      <c r="V2663" s="17">
        <v>0</v>
      </c>
      <c r="X2663" s="17">
        <v>0</v>
      </c>
      <c r="Z2663" s="17">
        <v>289720</v>
      </c>
      <c r="AB2663" s="17">
        <v>0</v>
      </c>
      <c r="AD2663" s="17">
        <v>0</v>
      </c>
      <c r="AF2663" s="17">
        <v>14522</v>
      </c>
      <c r="AH2663" s="17">
        <v>0</v>
      </c>
      <c r="AJ2663" s="17">
        <v>0</v>
      </c>
      <c r="AL2663" s="17">
        <v>0</v>
      </c>
      <c r="AN2663" s="17">
        <v>0</v>
      </c>
      <c r="AP2663" s="172">
        <v>0</v>
      </c>
      <c r="AR2663" s="17">
        <v>27131</v>
      </c>
      <c r="AT2663" s="17">
        <v>0</v>
      </c>
      <c r="AV2663" s="185">
        <v>0</v>
      </c>
      <c r="AW2663" s="1" t="s">
        <v>5655</v>
      </c>
      <c r="AX2663" s="1" t="str">
        <f t="shared" si="41"/>
        <v>No</v>
      </c>
    </row>
    <row r="2664" spans="1:50" x14ac:dyDescent="0.2">
      <c r="A2664" s="1" t="s">
        <v>5060</v>
      </c>
      <c r="B2664" s="1" t="s">
        <v>5061</v>
      </c>
      <c r="C2664" s="1" t="s">
        <v>80</v>
      </c>
      <c r="D2664" s="174" t="s">
        <v>5062</v>
      </c>
      <c r="E2664" s="177" t="s">
        <v>5063</v>
      </c>
      <c r="F2664" s="1" t="s">
        <v>196</v>
      </c>
      <c r="G2664" s="1" t="s">
        <v>229</v>
      </c>
      <c r="H2664" s="17">
        <v>0</v>
      </c>
      <c r="I2664" s="12">
        <v>9</v>
      </c>
      <c r="J2664" s="1" t="s">
        <v>11</v>
      </c>
      <c r="K2664" s="1" t="s">
        <v>8</v>
      </c>
      <c r="L2664" s="4">
        <v>6</v>
      </c>
      <c r="N2664" s="186">
        <v>0</v>
      </c>
      <c r="P2664" s="14">
        <v>13.9406</v>
      </c>
      <c r="R2664" s="14">
        <v>0</v>
      </c>
      <c r="T2664" s="14">
        <v>14.654199999999999</v>
      </c>
      <c r="V2664" s="17">
        <v>0</v>
      </c>
      <c r="X2664" s="17">
        <v>0</v>
      </c>
      <c r="Z2664" s="17">
        <v>266293</v>
      </c>
      <c r="AB2664" s="17">
        <v>0</v>
      </c>
      <c r="AD2664" s="17">
        <v>0</v>
      </c>
      <c r="AF2664" s="17">
        <v>19102</v>
      </c>
      <c r="AH2664" s="17">
        <v>0</v>
      </c>
      <c r="AJ2664" s="17">
        <v>0</v>
      </c>
      <c r="AL2664" s="17">
        <v>0</v>
      </c>
      <c r="AN2664" s="17">
        <v>0</v>
      </c>
      <c r="AP2664" s="172">
        <v>0</v>
      </c>
      <c r="AR2664" s="17">
        <v>279925</v>
      </c>
      <c r="AT2664" s="17">
        <v>0</v>
      </c>
      <c r="AV2664" s="185">
        <v>0</v>
      </c>
      <c r="AW2664" s="1" t="s">
        <v>5655</v>
      </c>
      <c r="AX2664" s="1" t="str">
        <f t="shared" si="41"/>
        <v>No</v>
      </c>
    </row>
    <row r="2665" spans="1:50" x14ac:dyDescent="0.2">
      <c r="A2665" s="1" t="s">
        <v>6340</v>
      </c>
      <c r="B2665" s="1" t="s">
        <v>251</v>
      </c>
      <c r="C2665" s="1" t="s">
        <v>31</v>
      </c>
      <c r="D2665" s="174">
        <v>8025</v>
      </c>
      <c r="E2665" s="177">
        <v>80025</v>
      </c>
      <c r="F2665" s="1" t="s">
        <v>194</v>
      </c>
      <c r="G2665" s="1" t="s">
        <v>192</v>
      </c>
      <c r="H2665" s="17">
        <v>264465</v>
      </c>
      <c r="I2665" s="12">
        <v>9</v>
      </c>
      <c r="J2665" s="1" t="s">
        <v>15</v>
      </c>
      <c r="K2665" s="1" t="s">
        <v>12</v>
      </c>
      <c r="L2665" s="4">
        <v>3</v>
      </c>
      <c r="N2665" s="186">
        <v>0</v>
      </c>
      <c r="P2665" s="14">
        <v>11.801</v>
      </c>
      <c r="R2665" s="14">
        <v>4.1779999999999999</v>
      </c>
      <c r="T2665" s="14">
        <v>1.7721</v>
      </c>
      <c r="V2665" s="17">
        <v>0</v>
      </c>
      <c r="X2665" s="17">
        <v>0</v>
      </c>
      <c r="Z2665" s="17">
        <v>39616</v>
      </c>
      <c r="AB2665" s="17">
        <v>0</v>
      </c>
      <c r="AD2665" s="17">
        <v>0</v>
      </c>
      <c r="AF2665" s="17">
        <v>3357</v>
      </c>
      <c r="AH2665" s="17">
        <v>0</v>
      </c>
      <c r="AJ2665" s="17">
        <v>0</v>
      </c>
      <c r="AL2665" s="17">
        <v>0</v>
      </c>
      <c r="AN2665" s="17">
        <v>0</v>
      </c>
      <c r="AP2665" s="172">
        <v>0</v>
      </c>
      <c r="AR2665" s="17">
        <v>5949</v>
      </c>
      <c r="AT2665" s="17">
        <v>24855</v>
      </c>
      <c r="AV2665" s="185">
        <v>0</v>
      </c>
      <c r="AW2665" s="1" t="s">
        <v>5655</v>
      </c>
      <c r="AX2665" s="1" t="str">
        <f t="shared" si="41"/>
        <v>No</v>
      </c>
    </row>
    <row r="2666" spans="1:50" x14ac:dyDescent="0.2">
      <c r="A2666" s="1" t="s">
        <v>3281</v>
      </c>
      <c r="B2666" s="1" t="s">
        <v>3282</v>
      </c>
      <c r="C2666" s="1" t="s">
        <v>77</v>
      </c>
      <c r="D2666" s="174" t="s">
        <v>3283</v>
      </c>
      <c r="E2666" s="177" t="s">
        <v>3284</v>
      </c>
      <c r="F2666" s="1" t="s">
        <v>242</v>
      </c>
      <c r="G2666" s="1" t="s">
        <v>229</v>
      </c>
      <c r="H2666" s="17">
        <v>0</v>
      </c>
      <c r="I2666" s="12">
        <v>9</v>
      </c>
      <c r="J2666" s="1" t="s">
        <v>10</v>
      </c>
      <c r="K2666" s="1" t="s">
        <v>8</v>
      </c>
      <c r="L2666" s="4">
        <v>7</v>
      </c>
      <c r="N2666" s="186">
        <v>0</v>
      </c>
      <c r="P2666" s="14">
        <v>17.268699999999999</v>
      </c>
      <c r="R2666" s="14">
        <v>0</v>
      </c>
      <c r="T2666" s="14">
        <v>2.0975000000000001</v>
      </c>
      <c r="V2666" s="17">
        <v>0</v>
      </c>
      <c r="X2666" s="17">
        <v>0</v>
      </c>
      <c r="Z2666" s="17">
        <v>198901</v>
      </c>
      <c r="AB2666" s="17">
        <v>0</v>
      </c>
      <c r="AD2666" s="17">
        <v>0</v>
      </c>
      <c r="AF2666" s="17">
        <v>11518</v>
      </c>
      <c r="AH2666" s="17">
        <v>0</v>
      </c>
      <c r="AJ2666" s="17">
        <v>0</v>
      </c>
      <c r="AL2666" s="17">
        <v>0</v>
      </c>
      <c r="AN2666" s="17">
        <v>0</v>
      </c>
      <c r="AP2666" s="172">
        <v>0</v>
      </c>
      <c r="AR2666" s="17">
        <v>24159</v>
      </c>
      <c r="AT2666" s="17">
        <v>0</v>
      </c>
      <c r="AV2666" s="185">
        <v>0</v>
      </c>
      <c r="AW2666" s="1" t="s">
        <v>5655</v>
      </c>
      <c r="AX2666" s="1" t="str">
        <f t="shared" si="41"/>
        <v>No</v>
      </c>
    </row>
    <row r="2667" spans="1:50" x14ac:dyDescent="0.2">
      <c r="A2667" s="1" t="s">
        <v>3633</v>
      </c>
      <c r="B2667" s="1" t="s">
        <v>3634</v>
      </c>
      <c r="C2667" s="1" t="s">
        <v>71</v>
      </c>
      <c r="D2667" s="174" t="s">
        <v>3635</v>
      </c>
      <c r="E2667" s="177" t="s">
        <v>3636</v>
      </c>
      <c r="F2667" s="1" t="s">
        <v>194</v>
      </c>
      <c r="G2667" s="1" t="s">
        <v>229</v>
      </c>
      <c r="H2667" s="17">
        <v>0</v>
      </c>
      <c r="I2667" s="12">
        <v>8</v>
      </c>
      <c r="J2667" s="1" t="s">
        <v>10</v>
      </c>
      <c r="K2667" s="1" t="s">
        <v>8</v>
      </c>
      <c r="L2667" s="4">
        <v>8</v>
      </c>
      <c r="N2667" s="186">
        <v>0</v>
      </c>
      <c r="P2667" s="14">
        <v>14.727499999999999</v>
      </c>
      <c r="R2667" s="14">
        <v>0</v>
      </c>
      <c r="T2667" s="14">
        <v>4.9640000000000004</v>
      </c>
      <c r="V2667" s="17">
        <v>0</v>
      </c>
      <c r="X2667" s="17">
        <v>0</v>
      </c>
      <c r="Z2667" s="17">
        <v>199189</v>
      </c>
      <c r="AB2667" s="17">
        <v>0</v>
      </c>
      <c r="AD2667" s="17">
        <v>0</v>
      </c>
      <c r="AF2667" s="17">
        <v>13525</v>
      </c>
      <c r="AH2667" s="17">
        <v>0</v>
      </c>
      <c r="AJ2667" s="17">
        <v>0</v>
      </c>
      <c r="AL2667" s="17">
        <v>0</v>
      </c>
      <c r="AN2667" s="17">
        <v>0</v>
      </c>
      <c r="AP2667" s="172">
        <v>0</v>
      </c>
      <c r="AR2667" s="17">
        <v>67138</v>
      </c>
      <c r="AT2667" s="17">
        <v>0</v>
      </c>
      <c r="AV2667" s="185">
        <v>0</v>
      </c>
      <c r="AW2667" s="1" t="s">
        <v>5655</v>
      </c>
      <c r="AX2667" s="1" t="str">
        <f t="shared" si="41"/>
        <v>No</v>
      </c>
    </row>
    <row r="2668" spans="1:50" x14ac:dyDescent="0.2">
      <c r="A2668" s="1" t="s">
        <v>6363</v>
      </c>
      <c r="B2668" s="1" t="s">
        <v>376</v>
      </c>
      <c r="C2668" s="1" t="s">
        <v>98</v>
      </c>
      <c r="D2668" s="174">
        <v>5109</v>
      </c>
      <c r="E2668" s="177">
        <v>50109</v>
      </c>
      <c r="F2668" s="1" t="s">
        <v>194</v>
      </c>
      <c r="G2668" s="1" t="s">
        <v>5273</v>
      </c>
      <c r="H2668" s="17">
        <v>63835</v>
      </c>
      <c r="I2668" s="12">
        <v>8</v>
      </c>
      <c r="J2668" s="1" t="s">
        <v>10</v>
      </c>
      <c r="K2668" s="1" t="s">
        <v>12</v>
      </c>
      <c r="L2668" s="4">
        <v>2</v>
      </c>
      <c r="N2668" s="186">
        <v>0</v>
      </c>
      <c r="P2668" s="14">
        <v>18.277799999999999</v>
      </c>
      <c r="R2668" s="14">
        <v>0</v>
      </c>
      <c r="T2668" s="14">
        <v>5.4443999999999999</v>
      </c>
      <c r="V2668" s="17">
        <v>0</v>
      </c>
      <c r="X2668" s="17">
        <v>0</v>
      </c>
      <c r="Z2668" s="17">
        <v>10857</v>
      </c>
      <c r="AB2668" s="17">
        <v>0</v>
      </c>
      <c r="AD2668" s="17">
        <v>0</v>
      </c>
      <c r="AF2668" s="17">
        <v>594</v>
      </c>
      <c r="AH2668" s="17">
        <v>0</v>
      </c>
      <c r="AJ2668" s="17">
        <v>0</v>
      </c>
      <c r="AL2668" s="17">
        <v>0</v>
      </c>
      <c r="AN2668" s="17">
        <v>0</v>
      </c>
      <c r="AP2668" s="172">
        <v>0</v>
      </c>
      <c r="AR2668" s="17">
        <v>3234</v>
      </c>
      <c r="AT2668" s="17">
        <v>0</v>
      </c>
      <c r="AV2668" s="185">
        <v>0</v>
      </c>
      <c r="AW2668" s="1" t="s">
        <v>5655</v>
      </c>
      <c r="AX2668" s="1" t="str">
        <f t="shared" si="41"/>
        <v>No</v>
      </c>
    </row>
    <row r="2669" spans="1:50" x14ac:dyDescent="0.2">
      <c r="A2669" s="1" t="s">
        <v>3213</v>
      </c>
      <c r="B2669" s="1" t="s">
        <v>1063</v>
      </c>
      <c r="C2669" s="1" t="s">
        <v>77</v>
      </c>
      <c r="D2669" s="174" t="s">
        <v>3214</v>
      </c>
      <c r="E2669" s="177" t="s">
        <v>3215</v>
      </c>
      <c r="F2669" s="1" t="s">
        <v>242</v>
      </c>
      <c r="G2669" s="1" t="s">
        <v>229</v>
      </c>
      <c r="H2669" s="17">
        <v>0</v>
      </c>
      <c r="I2669" s="12">
        <v>8</v>
      </c>
      <c r="J2669" s="1" t="s">
        <v>10</v>
      </c>
      <c r="K2669" s="1" t="s">
        <v>8</v>
      </c>
      <c r="L2669" s="4">
        <v>8</v>
      </c>
      <c r="N2669" s="186">
        <v>0</v>
      </c>
      <c r="P2669" s="14">
        <v>13.836600000000001</v>
      </c>
      <c r="R2669" s="14">
        <v>0</v>
      </c>
      <c r="T2669" s="14">
        <v>2.1141999999999999</v>
      </c>
      <c r="V2669" s="17">
        <v>0</v>
      </c>
      <c r="X2669" s="17">
        <v>0</v>
      </c>
      <c r="Z2669" s="17">
        <v>114941</v>
      </c>
      <c r="AB2669" s="17">
        <v>0</v>
      </c>
      <c r="AD2669" s="17">
        <v>0</v>
      </c>
      <c r="AF2669" s="17">
        <v>8307</v>
      </c>
      <c r="AH2669" s="17">
        <v>0</v>
      </c>
      <c r="AJ2669" s="17">
        <v>0</v>
      </c>
      <c r="AL2669" s="17">
        <v>0</v>
      </c>
      <c r="AN2669" s="17">
        <v>0</v>
      </c>
      <c r="AP2669" s="172">
        <v>0</v>
      </c>
      <c r="AR2669" s="17">
        <v>17563</v>
      </c>
      <c r="AT2669" s="17">
        <v>0</v>
      </c>
      <c r="AV2669" s="185">
        <v>0</v>
      </c>
      <c r="AW2669" s="1" t="s">
        <v>5655</v>
      </c>
      <c r="AX2669" s="1" t="str">
        <f t="shared" si="41"/>
        <v>No</v>
      </c>
    </row>
    <row r="2670" spans="1:50" x14ac:dyDescent="0.2">
      <c r="A2670" s="1" t="s">
        <v>1107</v>
      </c>
      <c r="B2670" s="1" t="s">
        <v>1108</v>
      </c>
      <c r="C2670" s="1" t="s">
        <v>80</v>
      </c>
      <c r="D2670" s="174" t="s">
        <v>1109</v>
      </c>
      <c r="E2670" s="177">
        <v>119</v>
      </c>
      <c r="F2670" s="1" t="s">
        <v>138</v>
      </c>
      <c r="G2670" s="1" t="s">
        <v>5273</v>
      </c>
      <c r="H2670" s="17">
        <v>0</v>
      </c>
      <c r="I2670" s="12">
        <v>8</v>
      </c>
      <c r="J2670" s="1" t="s">
        <v>11</v>
      </c>
      <c r="K2670" s="1" t="s">
        <v>8</v>
      </c>
      <c r="L2670" s="4">
        <v>3</v>
      </c>
      <c r="N2670" s="186">
        <v>0</v>
      </c>
      <c r="P2670" s="14">
        <v>17.662099999999999</v>
      </c>
      <c r="R2670" s="14">
        <v>0</v>
      </c>
      <c r="T2670" s="14">
        <v>4.6585000000000001</v>
      </c>
      <c r="V2670" s="17">
        <v>0</v>
      </c>
      <c r="X2670" s="17">
        <v>0</v>
      </c>
      <c r="Z2670" s="17">
        <v>92832</v>
      </c>
      <c r="AB2670" s="17">
        <v>0</v>
      </c>
      <c r="AD2670" s="17">
        <v>0</v>
      </c>
      <c r="AF2670" s="17">
        <v>5256</v>
      </c>
      <c r="AH2670" s="17">
        <v>0</v>
      </c>
      <c r="AJ2670" s="17">
        <v>0</v>
      </c>
      <c r="AL2670" s="17">
        <v>0</v>
      </c>
      <c r="AN2670" s="17">
        <v>0</v>
      </c>
      <c r="AP2670" s="172">
        <v>0</v>
      </c>
      <c r="AR2670" s="17">
        <v>24485</v>
      </c>
      <c r="AT2670" s="17">
        <v>0</v>
      </c>
      <c r="AV2670" s="185">
        <v>0</v>
      </c>
      <c r="AW2670" s="1" t="s">
        <v>5655</v>
      </c>
      <c r="AX2670" s="1" t="str">
        <f t="shared" si="41"/>
        <v>No</v>
      </c>
    </row>
    <row r="2671" spans="1:50" x14ac:dyDescent="0.2">
      <c r="A2671" s="1" t="s">
        <v>6367</v>
      </c>
      <c r="B2671" s="1" t="s">
        <v>1321</v>
      </c>
      <c r="C2671" s="1" t="s">
        <v>61</v>
      </c>
      <c r="D2671" s="174" t="s">
        <v>1322</v>
      </c>
      <c r="E2671" s="177">
        <v>80018</v>
      </c>
      <c r="F2671" s="1" t="s">
        <v>138</v>
      </c>
      <c r="G2671" s="1" t="s">
        <v>5273</v>
      </c>
      <c r="H2671" s="17">
        <v>0</v>
      </c>
      <c r="I2671" s="12">
        <v>8</v>
      </c>
      <c r="J2671" s="1" t="s">
        <v>11</v>
      </c>
      <c r="K2671" s="1" t="s">
        <v>8</v>
      </c>
      <c r="L2671" s="4">
        <v>2</v>
      </c>
      <c r="N2671" s="186">
        <v>0</v>
      </c>
      <c r="P2671" s="14">
        <v>14.945</v>
      </c>
      <c r="R2671" s="14">
        <v>0</v>
      </c>
      <c r="T2671" s="14">
        <v>4.5336999999999996</v>
      </c>
      <c r="V2671" s="17">
        <v>0</v>
      </c>
      <c r="X2671" s="17">
        <v>0</v>
      </c>
      <c r="Z2671" s="17">
        <v>54355</v>
      </c>
      <c r="AB2671" s="17">
        <v>0</v>
      </c>
      <c r="AD2671" s="17">
        <v>0</v>
      </c>
      <c r="AF2671" s="17">
        <v>3637</v>
      </c>
      <c r="AH2671" s="17">
        <v>0</v>
      </c>
      <c r="AJ2671" s="17">
        <v>0</v>
      </c>
      <c r="AL2671" s="17">
        <v>0</v>
      </c>
      <c r="AN2671" s="17">
        <v>0</v>
      </c>
      <c r="AP2671" s="172">
        <v>0</v>
      </c>
      <c r="AR2671" s="17">
        <v>16489</v>
      </c>
      <c r="AT2671" s="17">
        <v>0</v>
      </c>
      <c r="AV2671" s="185">
        <v>0</v>
      </c>
      <c r="AW2671" s="1" t="s">
        <v>5655</v>
      </c>
      <c r="AX2671" s="1" t="str">
        <f t="shared" si="41"/>
        <v>No</v>
      </c>
    </row>
    <row r="2672" spans="1:50" x14ac:dyDescent="0.2">
      <c r="A2672" s="1" t="s">
        <v>6357</v>
      </c>
      <c r="B2672" s="1" t="s">
        <v>856</v>
      </c>
      <c r="C2672" s="1" t="s">
        <v>89</v>
      </c>
      <c r="D2672" s="174">
        <v>6035</v>
      </c>
      <c r="E2672" s="177">
        <v>60035</v>
      </c>
      <c r="F2672" s="1" t="s">
        <v>194</v>
      </c>
      <c r="G2672" s="1" t="s">
        <v>5273</v>
      </c>
      <c r="H2672" s="17">
        <v>99437</v>
      </c>
      <c r="I2672" s="12">
        <v>8</v>
      </c>
      <c r="J2672" s="1" t="s">
        <v>11</v>
      </c>
      <c r="K2672" s="1" t="s">
        <v>8</v>
      </c>
      <c r="L2672" s="4">
        <v>8</v>
      </c>
      <c r="N2672" s="186">
        <v>0</v>
      </c>
      <c r="P2672" s="14">
        <v>15.382300000000001</v>
      </c>
      <c r="R2672" s="14">
        <v>0</v>
      </c>
      <c r="T2672" s="14">
        <v>13.067399999999999</v>
      </c>
      <c r="V2672" s="17">
        <v>0</v>
      </c>
      <c r="X2672" s="17">
        <v>0</v>
      </c>
      <c r="Z2672" s="17">
        <v>574267</v>
      </c>
      <c r="AB2672" s="17">
        <v>0</v>
      </c>
      <c r="AD2672" s="17">
        <v>0</v>
      </c>
      <c r="AF2672" s="17">
        <v>37333</v>
      </c>
      <c r="AH2672" s="17">
        <v>0</v>
      </c>
      <c r="AJ2672" s="17">
        <v>0</v>
      </c>
      <c r="AL2672" s="17">
        <v>0</v>
      </c>
      <c r="AN2672" s="17">
        <v>0</v>
      </c>
      <c r="AP2672" s="172">
        <v>0</v>
      </c>
      <c r="AR2672" s="17">
        <v>487845</v>
      </c>
      <c r="AT2672" s="17">
        <v>0</v>
      </c>
      <c r="AV2672" s="185">
        <v>0</v>
      </c>
      <c r="AW2672" s="1" t="s">
        <v>5655</v>
      </c>
      <c r="AX2672" s="1" t="str">
        <f t="shared" si="41"/>
        <v>No</v>
      </c>
    </row>
    <row r="2673" spans="1:50" x14ac:dyDescent="0.2">
      <c r="A2673" s="1" t="s">
        <v>5469</v>
      </c>
      <c r="B2673" s="1" t="s">
        <v>5594</v>
      </c>
      <c r="C2673" s="1" t="s">
        <v>66</v>
      </c>
      <c r="D2673" s="174">
        <v>2222</v>
      </c>
      <c r="E2673" s="177">
        <v>20222</v>
      </c>
      <c r="F2673" s="1" t="s">
        <v>208</v>
      </c>
      <c r="G2673" s="1" t="s">
        <v>5273</v>
      </c>
      <c r="H2673" s="17">
        <v>18351295</v>
      </c>
      <c r="I2673" s="12">
        <v>8</v>
      </c>
      <c r="J2673" s="1" t="s">
        <v>22</v>
      </c>
      <c r="K2673" s="1" t="s">
        <v>8</v>
      </c>
      <c r="L2673" s="4">
        <v>8</v>
      </c>
      <c r="N2673" s="186">
        <v>0</v>
      </c>
      <c r="P2673" s="14">
        <v>33.380800000000001</v>
      </c>
      <c r="R2673" s="14">
        <v>0</v>
      </c>
      <c r="T2673" s="14">
        <v>23.567499999999999</v>
      </c>
      <c r="V2673" s="17">
        <v>0</v>
      </c>
      <c r="X2673" s="17">
        <v>0</v>
      </c>
      <c r="Z2673" s="17">
        <v>264710</v>
      </c>
      <c r="AB2673" s="17">
        <v>0</v>
      </c>
      <c r="AD2673" s="17">
        <v>0</v>
      </c>
      <c r="AF2673" s="17">
        <v>7930</v>
      </c>
      <c r="AH2673" s="17">
        <v>0</v>
      </c>
      <c r="AJ2673" s="17">
        <v>0</v>
      </c>
      <c r="AL2673" s="17">
        <v>0</v>
      </c>
      <c r="AN2673" s="17">
        <v>0</v>
      </c>
      <c r="AP2673" s="172">
        <v>0</v>
      </c>
      <c r="AR2673" s="17">
        <v>186890</v>
      </c>
      <c r="AT2673" s="17">
        <v>0</v>
      </c>
      <c r="AV2673" s="185">
        <v>0</v>
      </c>
      <c r="AW2673" s="1" t="s">
        <v>5655</v>
      </c>
      <c r="AX2673" s="1" t="str">
        <f t="shared" si="41"/>
        <v>No</v>
      </c>
    </row>
    <row r="2674" spans="1:50" x14ac:dyDescent="0.2">
      <c r="A2674" s="1" t="s">
        <v>401</v>
      </c>
      <c r="B2674" s="1" t="s">
        <v>402</v>
      </c>
      <c r="C2674" s="1" t="s">
        <v>73</v>
      </c>
      <c r="D2674" s="174">
        <v>2006</v>
      </c>
      <c r="E2674" s="177">
        <v>20006</v>
      </c>
      <c r="F2674" s="1" t="s">
        <v>194</v>
      </c>
      <c r="G2674" s="1" t="s">
        <v>192</v>
      </c>
      <c r="H2674" s="17">
        <v>18351295</v>
      </c>
      <c r="I2674" s="12">
        <v>8</v>
      </c>
      <c r="J2674" s="1" t="s">
        <v>11</v>
      </c>
      <c r="K2674" s="1" t="s">
        <v>8</v>
      </c>
      <c r="L2674" s="4">
        <v>5</v>
      </c>
      <c r="N2674" s="186">
        <v>0</v>
      </c>
      <c r="P2674" s="14">
        <v>12.807600000000001</v>
      </c>
      <c r="R2674" s="14">
        <v>2.7791999999999999</v>
      </c>
      <c r="S2674" s="12" t="s">
        <v>101</v>
      </c>
      <c r="T2674" s="14">
        <v>6.2081999999999997</v>
      </c>
      <c r="U2674" s="12" t="s">
        <v>101</v>
      </c>
      <c r="V2674" s="17">
        <v>429423</v>
      </c>
      <c r="X2674" s="17">
        <v>435370</v>
      </c>
      <c r="Z2674" s="17">
        <v>428849</v>
      </c>
      <c r="AB2674" s="17">
        <v>6521</v>
      </c>
      <c r="AD2674" s="17">
        <v>34474</v>
      </c>
      <c r="AF2674" s="17">
        <v>33484</v>
      </c>
      <c r="AH2674" s="17">
        <v>990</v>
      </c>
      <c r="AJ2674" s="17">
        <v>0</v>
      </c>
      <c r="AL2674" s="17">
        <v>0</v>
      </c>
      <c r="AN2674" s="17">
        <v>0</v>
      </c>
      <c r="AP2674" s="172">
        <v>0</v>
      </c>
      <c r="AR2674" s="17">
        <v>207876</v>
      </c>
      <c r="AS2674" s="12" t="s">
        <v>101</v>
      </c>
      <c r="AT2674" s="17">
        <v>577723</v>
      </c>
      <c r="AU2674" s="1" t="s">
        <v>101</v>
      </c>
      <c r="AV2674" s="185">
        <v>44</v>
      </c>
      <c r="AW2674" s="1" t="s">
        <v>5655</v>
      </c>
      <c r="AX2674" s="1" t="str">
        <f t="shared" si="41"/>
        <v>Yes</v>
      </c>
    </row>
    <row r="2675" spans="1:50" x14ac:dyDescent="0.2">
      <c r="A2675" s="1" t="s">
        <v>3573</v>
      </c>
      <c r="B2675" s="1" t="s">
        <v>1071</v>
      </c>
      <c r="C2675" s="1" t="s">
        <v>51</v>
      </c>
      <c r="D2675" s="174" t="s">
        <v>3574</v>
      </c>
      <c r="E2675" s="177" t="s">
        <v>3575</v>
      </c>
      <c r="F2675" s="1" t="s">
        <v>194</v>
      </c>
      <c r="G2675" s="1" t="s">
        <v>229</v>
      </c>
      <c r="H2675" s="17">
        <v>0</v>
      </c>
      <c r="I2675" s="12">
        <v>8</v>
      </c>
      <c r="J2675" s="1" t="s">
        <v>10</v>
      </c>
      <c r="K2675" s="1" t="s">
        <v>8</v>
      </c>
      <c r="L2675" s="4">
        <v>8</v>
      </c>
      <c r="N2675" s="186">
        <v>0</v>
      </c>
      <c r="P2675" s="14">
        <v>21.428799999999999</v>
      </c>
      <c r="R2675" s="14">
        <v>0</v>
      </c>
      <c r="T2675" s="14">
        <v>1.7192000000000001</v>
      </c>
      <c r="V2675" s="17">
        <v>0</v>
      </c>
      <c r="X2675" s="17">
        <v>0</v>
      </c>
      <c r="Z2675" s="17">
        <v>86401</v>
      </c>
      <c r="AB2675" s="17">
        <v>0</v>
      </c>
      <c r="AD2675" s="17">
        <v>0</v>
      </c>
      <c r="AF2675" s="17">
        <v>4032</v>
      </c>
      <c r="AH2675" s="17">
        <v>0</v>
      </c>
      <c r="AJ2675" s="17">
        <v>0</v>
      </c>
      <c r="AL2675" s="17">
        <v>0</v>
      </c>
      <c r="AN2675" s="17">
        <v>0</v>
      </c>
      <c r="AP2675" s="172">
        <v>0</v>
      </c>
      <c r="AR2675" s="17">
        <v>6932</v>
      </c>
      <c r="AT2675" s="17">
        <v>0</v>
      </c>
      <c r="AV2675" s="185">
        <v>0</v>
      </c>
      <c r="AW2675" s="1" t="s">
        <v>5655</v>
      </c>
      <c r="AX2675" s="1" t="str">
        <f t="shared" si="41"/>
        <v>No</v>
      </c>
    </row>
    <row r="2676" spans="1:50" x14ac:dyDescent="0.2">
      <c r="A2676" s="1" t="s">
        <v>4226</v>
      </c>
      <c r="B2676" s="1" t="s">
        <v>4227</v>
      </c>
      <c r="C2676" s="1" t="s">
        <v>48</v>
      </c>
      <c r="D2676" s="174" t="s">
        <v>4228</v>
      </c>
      <c r="E2676" s="177" t="s">
        <v>4229</v>
      </c>
      <c r="F2676" s="1" t="s">
        <v>194</v>
      </c>
      <c r="G2676" s="1" t="s">
        <v>229</v>
      </c>
      <c r="H2676" s="17">
        <v>0</v>
      </c>
      <c r="I2676" s="12">
        <v>8</v>
      </c>
      <c r="J2676" s="1" t="s">
        <v>11</v>
      </c>
      <c r="K2676" s="1" t="s">
        <v>8</v>
      </c>
      <c r="L2676" s="4">
        <v>6</v>
      </c>
      <c r="N2676" s="186">
        <v>0</v>
      </c>
      <c r="P2676" s="14">
        <v>12.4283</v>
      </c>
      <c r="R2676" s="14">
        <v>0</v>
      </c>
      <c r="T2676" s="14">
        <v>2.3782999999999999</v>
      </c>
      <c r="V2676" s="17">
        <v>0</v>
      </c>
      <c r="X2676" s="17">
        <v>0</v>
      </c>
      <c r="Z2676" s="17">
        <v>114129</v>
      </c>
      <c r="AB2676" s="17">
        <v>0</v>
      </c>
      <c r="AD2676" s="17">
        <v>0</v>
      </c>
      <c r="AF2676" s="17">
        <v>9183</v>
      </c>
      <c r="AH2676" s="17">
        <v>0</v>
      </c>
      <c r="AJ2676" s="17">
        <v>0</v>
      </c>
      <c r="AL2676" s="17">
        <v>0</v>
      </c>
      <c r="AN2676" s="17">
        <v>0</v>
      </c>
      <c r="AP2676" s="172">
        <v>0</v>
      </c>
      <c r="AR2676" s="17">
        <v>21840</v>
      </c>
      <c r="AT2676" s="17">
        <v>0</v>
      </c>
      <c r="AV2676" s="185">
        <v>0</v>
      </c>
      <c r="AW2676" s="1" t="s">
        <v>5655</v>
      </c>
      <c r="AX2676" s="1" t="str">
        <f t="shared" si="41"/>
        <v>No</v>
      </c>
    </row>
    <row r="2677" spans="1:50" x14ac:dyDescent="0.2">
      <c r="A2677" s="1" t="s">
        <v>5746</v>
      </c>
      <c r="B2677" s="1" t="s">
        <v>2687</v>
      </c>
      <c r="C2677" s="1" t="s">
        <v>46</v>
      </c>
      <c r="D2677" s="174" t="s">
        <v>2688</v>
      </c>
      <c r="E2677" s="177" t="s">
        <v>2689</v>
      </c>
      <c r="F2677" s="1" t="s">
        <v>1252</v>
      </c>
      <c r="G2677" s="1" t="s">
        <v>229</v>
      </c>
      <c r="H2677" s="17">
        <v>0</v>
      </c>
      <c r="I2677" s="12">
        <v>8</v>
      </c>
      <c r="J2677" s="1" t="s">
        <v>10</v>
      </c>
      <c r="K2677" s="1" t="s">
        <v>8</v>
      </c>
      <c r="L2677" s="4">
        <v>8</v>
      </c>
      <c r="N2677" s="186">
        <v>0</v>
      </c>
      <c r="P2677" s="14">
        <v>17.252800000000001</v>
      </c>
      <c r="R2677" s="14">
        <v>0</v>
      </c>
      <c r="T2677" s="14">
        <v>1.8980999999999999</v>
      </c>
      <c r="V2677" s="17">
        <v>0</v>
      </c>
      <c r="X2677" s="17">
        <v>0</v>
      </c>
      <c r="Z2677" s="17">
        <v>128896</v>
      </c>
      <c r="AB2677" s="17">
        <v>0</v>
      </c>
      <c r="AD2677" s="17">
        <v>0</v>
      </c>
      <c r="AF2677" s="17">
        <v>7471</v>
      </c>
      <c r="AH2677" s="17">
        <v>0</v>
      </c>
      <c r="AJ2677" s="17">
        <v>0</v>
      </c>
      <c r="AL2677" s="17">
        <v>0</v>
      </c>
      <c r="AN2677" s="17">
        <v>0</v>
      </c>
      <c r="AP2677" s="172">
        <v>0</v>
      </c>
      <c r="AR2677" s="17">
        <v>14181</v>
      </c>
      <c r="AT2677" s="17">
        <v>0</v>
      </c>
      <c r="AV2677" s="185">
        <v>0</v>
      </c>
      <c r="AW2677" s="1" t="s">
        <v>5655</v>
      </c>
      <c r="AX2677" s="1" t="str">
        <f t="shared" si="41"/>
        <v>No</v>
      </c>
    </row>
    <row r="2678" spans="1:50" x14ac:dyDescent="0.2">
      <c r="A2678" s="1" t="s">
        <v>3103</v>
      </c>
      <c r="B2678" s="1" t="s">
        <v>2308</v>
      </c>
      <c r="C2678" s="1" t="s">
        <v>46</v>
      </c>
      <c r="D2678" s="174" t="s">
        <v>3104</v>
      </c>
      <c r="E2678" s="177" t="s">
        <v>3105</v>
      </c>
      <c r="F2678" s="1" t="s">
        <v>242</v>
      </c>
      <c r="G2678" s="1" t="s">
        <v>229</v>
      </c>
      <c r="H2678" s="17">
        <v>0</v>
      </c>
      <c r="I2678" s="12">
        <v>8</v>
      </c>
      <c r="J2678" s="1" t="s">
        <v>10</v>
      </c>
      <c r="K2678" s="1" t="s">
        <v>8</v>
      </c>
      <c r="L2678" s="4">
        <v>8</v>
      </c>
      <c r="N2678" s="186">
        <v>0</v>
      </c>
      <c r="P2678" s="14">
        <v>13.1517</v>
      </c>
      <c r="R2678" s="14">
        <v>0</v>
      </c>
      <c r="T2678" s="14">
        <v>2.8109999999999999</v>
      </c>
      <c r="V2678" s="17">
        <v>0</v>
      </c>
      <c r="X2678" s="17">
        <v>0</v>
      </c>
      <c r="Z2678" s="17">
        <v>187201</v>
      </c>
      <c r="AB2678" s="17">
        <v>0</v>
      </c>
      <c r="AD2678" s="17">
        <v>0</v>
      </c>
      <c r="AF2678" s="17">
        <v>14234</v>
      </c>
      <c r="AH2678" s="17">
        <v>0</v>
      </c>
      <c r="AJ2678" s="17">
        <v>0</v>
      </c>
      <c r="AL2678" s="17">
        <v>0</v>
      </c>
      <c r="AN2678" s="17">
        <v>0</v>
      </c>
      <c r="AP2678" s="172">
        <v>0</v>
      </c>
      <c r="AR2678" s="17">
        <v>40012</v>
      </c>
      <c r="AT2678" s="17">
        <v>0</v>
      </c>
      <c r="AV2678" s="185">
        <v>0</v>
      </c>
      <c r="AW2678" s="1" t="s">
        <v>5655</v>
      </c>
      <c r="AX2678" s="1" t="str">
        <f t="shared" si="41"/>
        <v>No</v>
      </c>
    </row>
    <row r="2679" spans="1:50" x14ac:dyDescent="0.2">
      <c r="A2679" s="1" t="s">
        <v>6366</v>
      </c>
      <c r="B2679" s="1" t="s">
        <v>1517</v>
      </c>
      <c r="C2679" s="1" t="s">
        <v>54</v>
      </c>
      <c r="D2679" s="174" t="s">
        <v>1518</v>
      </c>
      <c r="E2679" s="177" t="s">
        <v>1519</v>
      </c>
      <c r="F2679" s="1" t="s">
        <v>208</v>
      </c>
      <c r="G2679" s="1" t="s">
        <v>229</v>
      </c>
      <c r="H2679" s="17">
        <v>0</v>
      </c>
      <c r="I2679" s="12">
        <v>8</v>
      </c>
      <c r="J2679" s="1" t="s">
        <v>10</v>
      </c>
      <c r="K2679" s="1" t="s">
        <v>8</v>
      </c>
      <c r="L2679" s="4">
        <v>6</v>
      </c>
      <c r="N2679" s="186">
        <v>0</v>
      </c>
      <c r="P2679" s="14">
        <v>19.712499999999999</v>
      </c>
      <c r="R2679" s="14">
        <v>0</v>
      </c>
      <c r="T2679" s="14">
        <v>0.77439999999999998</v>
      </c>
      <c r="V2679" s="17">
        <v>0</v>
      </c>
      <c r="X2679" s="17">
        <v>0</v>
      </c>
      <c r="Z2679" s="17">
        <v>98720</v>
      </c>
      <c r="AB2679" s="17">
        <v>0</v>
      </c>
      <c r="AD2679" s="17">
        <v>0</v>
      </c>
      <c r="AF2679" s="17">
        <v>5008</v>
      </c>
      <c r="AH2679" s="17">
        <v>0</v>
      </c>
      <c r="AJ2679" s="17">
        <v>0</v>
      </c>
      <c r="AL2679" s="17">
        <v>0</v>
      </c>
      <c r="AN2679" s="17">
        <v>0</v>
      </c>
      <c r="AP2679" s="172">
        <v>0</v>
      </c>
      <c r="AR2679" s="17">
        <v>3878</v>
      </c>
      <c r="AT2679" s="17">
        <v>0</v>
      </c>
      <c r="AV2679" s="185">
        <v>0</v>
      </c>
      <c r="AW2679" s="1" t="s">
        <v>5655</v>
      </c>
      <c r="AX2679" s="1" t="str">
        <f t="shared" si="41"/>
        <v>No</v>
      </c>
    </row>
    <row r="2680" spans="1:50" x14ac:dyDescent="0.2">
      <c r="A2680" s="1" t="s">
        <v>3412</v>
      </c>
      <c r="B2680" s="1" t="s">
        <v>3413</v>
      </c>
      <c r="C2680" s="1" t="s">
        <v>55</v>
      </c>
      <c r="D2680" s="174" t="s">
        <v>3414</v>
      </c>
      <c r="E2680" s="177" t="s">
        <v>3415</v>
      </c>
      <c r="F2680" s="1" t="s">
        <v>194</v>
      </c>
      <c r="G2680" s="1" t="s">
        <v>229</v>
      </c>
      <c r="H2680" s="17">
        <v>0</v>
      </c>
      <c r="I2680" s="12">
        <v>8</v>
      </c>
      <c r="J2680" s="1" t="s">
        <v>10</v>
      </c>
      <c r="K2680" s="1" t="s">
        <v>8</v>
      </c>
      <c r="L2680" s="4">
        <v>8</v>
      </c>
      <c r="N2680" s="186">
        <v>0</v>
      </c>
      <c r="P2680" s="14">
        <v>12.2265</v>
      </c>
      <c r="R2680" s="14">
        <v>0</v>
      </c>
      <c r="T2680" s="14">
        <v>4.1275000000000004</v>
      </c>
      <c r="V2680" s="17">
        <v>0</v>
      </c>
      <c r="X2680" s="17">
        <v>0</v>
      </c>
      <c r="Z2680" s="17">
        <v>152415</v>
      </c>
      <c r="AB2680" s="17">
        <v>0</v>
      </c>
      <c r="AD2680" s="17">
        <v>0</v>
      </c>
      <c r="AF2680" s="17">
        <v>12466</v>
      </c>
      <c r="AH2680" s="17">
        <v>0</v>
      </c>
      <c r="AJ2680" s="17">
        <v>0</v>
      </c>
      <c r="AL2680" s="17">
        <v>0</v>
      </c>
      <c r="AN2680" s="17">
        <v>0</v>
      </c>
      <c r="AP2680" s="172">
        <v>0</v>
      </c>
      <c r="AR2680" s="17">
        <v>51453</v>
      </c>
      <c r="AT2680" s="17">
        <v>0</v>
      </c>
      <c r="AV2680" s="185">
        <v>0</v>
      </c>
      <c r="AW2680" s="1" t="s">
        <v>5655</v>
      </c>
      <c r="AX2680" s="1" t="str">
        <f t="shared" si="41"/>
        <v>No</v>
      </c>
    </row>
    <row r="2681" spans="1:50" x14ac:dyDescent="0.2">
      <c r="A2681" s="1" t="s">
        <v>5112</v>
      </c>
      <c r="B2681" s="1" t="s">
        <v>2885</v>
      </c>
      <c r="C2681" s="1" t="s">
        <v>94</v>
      </c>
      <c r="D2681" s="174" t="s">
        <v>5113</v>
      </c>
      <c r="E2681" s="177" t="s">
        <v>5114</v>
      </c>
      <c r="F2681" s="1" t="s">
        <v>196</v>
      </c>
      <c r="G2681" s="1" t="s">
        <v>229</v>
      </c>
      <c r="H2681" s="17">
        <v>0</v>
      </c>
      <c r="I2681" s="12">
        <v>8</v>
      </c>
      <c r="J2681" s="1" t="s">
        <v>10</v>
      </c>
      <c r="K2681" s="1" t="s">
        <v>8</v>
      </c>
      <c r="L2681" s="4">
        <v>3</v>
      </c>
      <c r="N2681" s="186">
        <v>0</v>
      </c>
      <c r="P2681" s="14">
        <v>7.7716000000000003</v>
      </c>
      <c r="R2681" s="14">
        <v>0</v>
      </c>
      <c r="T2681" s="14">
        <v>1.7443</v>
      </c>
      <c r="V2681" s="17">
        <v>0</v>
      </c>
      <c r="X2681" s="17">
        <v>0</v>
      </c>
      <c r="Z2681" s="17">
        <v>33068</v>
      </c>
      <c r="AB2681" s="17">
        <v>0</v>
      </c>
      <c r="AD2681" s="17">
        <v>0</v>
      </c>
      <c r="AF2681" s="17">
        <v>4255</v>
      </c>
      <c r="AH2681" s="17">
        <v>0</v>
      </c>
      <c r="AJ2681" s="17">
        <v>0</v>
      </c>
      <c r="AL2681" s="17">
        <v>0</v>
      </c>
      <c r="AN2681" s="17">
        <v>0</v>
      </c>
      <c r="AP2681" s="172">
        <v>0</v>
      </c>
      <c r="AR2681" s="17">
        <v>7422</v>
      </c>
      <c r="AT2681" s="17">
        <v>0</v>
      </c>
      <c r="AV2681" s="185">
        <v>0</v>
      </c>
      <c r="AW2681" s="1" t="s">
        <v>5655</v>
      </c>
      <c r="AX2681" s="1" t="str">
        <f t="shared" si="41"/>
        <v>No</v>
      </c>
    </row>
    <row r="2682" spans="1:50" x14ac:dyDescent="0.2">
      <c r="A2682" s="1" t="s">
        <v>143</v>
      </c>
      <c r="B2682" s="1" t="s">
        <v>606</v>
      </c>
      <c r="C2682" s="1" t="s">
        <v>73</v>
      </c>
      <c r="D2682" s="174">
        <v>2189</v>
      </c>
      <c r="E2682" s="177">
        <v>20189</v>
      </c>
      <c r="F2682" s="1" t="s">
        <v>208</v>
      </c>
      <c r="G2682" s="1" t="s">
        <v>192</v>
      </c>
      <c r="H2682" s="17">
        <v>18351295</v>
      </c>
      <c r="I2682" s="12">
        <v>8</v>
      </c>
      <c r="J2682" s="1" t="s">
        <v>23</v>
      </c>
      <c r="K2682" s="1" t="s">
        <v>8</v>
      </c>
      <c r="L2682" s="4">
        <v>8</v>
      </c>
      <c r="N2682" s="186">
        <v>0</v>
      </c>
      <c r="P2682" s="14">
        <v>12.877000000000001</v>
      </c>
      <c r="R2682" s="14">
        <v>1.9472</v>
      </c>
      <c r="T2682" s="14">
        <v>78.961500000000001</v>
      </c>
      <c r="V2682" s="17">
        <v>312242</v>
      </c>
      <c r="X2682" s="17">
        <v>312242</v>
      </c>
      <c r="Z2682" s="17">
        <v>312242</v>
      </c>
      <c r="AB2682" s="17">
        <v>0</v>
      </c>
      <c r="AD2682" s="17">
        <v>24248</v>
      </c>
      <c r="AF2682" s="17">
        <v>24248</v>
      </c>
      <c r="AH2682" s="17">
        <v>0</v>
      </c>
      <c r="AJ2682" s="17">
        <v>0</v>
      </c>
      <c r="AL2682" s="17">
        <v>0</v>
      </c>
      <c r="AN2682" s="17">
        <v>0</v>
      </c>
      <c r="AP2682" s="172">
        <v>0</v>
      </c>
      <c r="AR2682" s="17">
        <v>1914658</v>
      </c>
      <c r="AT2682" s="17">
        <v>3728167</v>
      </c>
      <c r="AV2682" s="185">
        <v>15.68</v>
      </c>
      <c r="AW2682" s="1" t="s">
        <v>5655</v>
      </c>
      <c r="AX2682" s="1" t="str">
        <f t="shared" si="41"/>
        <v>No</v>
      </c>
    </row>
    <row r="2683" spans="1:50" x14ac:dyDescent="0.2">
      <c r="A2683" s="1" t="s">
        <v>6364</v>
      </c>
      <c r="B2683" s="1" t="s">
        <v>296</v>
      </c>
      <c r="C2683" s="1" t="s">
        <v>73</v>
      </c>
      <c r="D2683" s="174" t="s">
        <v>1547</v>
      </c>
      <c r="E2683" s="177" t="s">
        <v>1548</v>
      </c>
      <c r="F2683" s="1" t="s">
        <v>196</v>
      </c>
      <c r="G2683" s="1" t="s">
        <v>229</v>
      </c>
      <c r="H2683" s="17">
        <v>0</v>
      </c>
      <c r="I2683" s="12">
        <v>8</v>
      </c>
      <c r="J2683" s="1" t="s">
        <v>11</v>
      </c>
      <c r="K2683" s="1" t="s">
        <v>8</v>
      </c>
      <c r="L2683" s="4">
        <v>8</v>
      </c>
      <c r="N2683" s="186">
        <v>0</v>
      </c>
      <c r="P2683" s="14">
        <v>18.4894</v>
      </c>
      <c r="R2683" s="14">
        <v>0</v>
      </c>
      <c r="T2683" s="14">
        <v>5.4725999999999999</v>
      </c>
      <c r="V2683" s="17">
        <v>0</v>
      </c>
      <c r="X2683" s="17">
        <v>0</v>
      </c>
      <c r="Z2683" s="17">
        <v>219636</v>
      </c>
      <c r="AB2683" s="17">
        <v>0</v>
      </c>
      <c r="AD2683" s="17">
        <v>0</v>
      </c>
      <c r="AF2683" s="17">
        <v>11879</v>
      </c>
      <c r="AH2683" s="17">
        <v>0</v>
      </c>
      <c r="AJ2683" s="17">
        <v>0</v>
      </c>
      <c r="AL2683" s="17">
        <v>0</v>
      </c>
      <c r="AN2683" s="17">
        <v>0</v>
      </c>
      <c r="AP2683" s="172">
        <v>0</v>
      </c>
      <c r="AR2683" s="17">
        <v>65009</v>
      </c>
      <c r="AT2683" s="17">
        <v>0</v>
      </c>
      <c r="AV2683" s="185">
        <v>0</v>
      </c>
      <c r="AW2683" s="1" t="s">
        <v>5655</v>
      </c>
      <c r="AX2683" s="1" t="str">
        <f t="shared" si="41"/>
        <v>No</v>
      </c>
    </row>
    <row r="2684" spans="1:50" x14ac:dyDescent="0.2">
      <c r="A2684" s="1" t="s">
        <v>3051</v>
      </c>
      <c r="B2684" s="1" t="s">
        <v>3052</v>
      </c>
      <c r="C2684" s="1" t="s">
        <v>55</v>
      </c>
      <c r="D2684" s="174" t="s">
        <v>3053</v>
      </c>
      <c r="E2684" s="177" t="s">
        <v>3054</v>
      </c>
      <c r="F2684" s="1" t="s">
        <v>194</v>
      </c>
      <c r="G2684" s="1" t="s">
        <v>229</v>
      </c>
      <c r="H2684" s="17">
        <v>0</v>
      </c>
      <c r="I2684" s="12">
        <v>8</v>
      </c>
      <c r="J2684" s="1" t="s">
        <v>11</v>
      </c>
      <c r="K2684" s="1" t="s">
        <v>8</v>
      </c>
      <c r="L2684" s="4">
        <v>2</v>
      </c>
      <c r="N2684" s="186">
        <v>0</v>
      </c>
      <c r="P2684" s="14">
        <v>11.583399999999999</v>
      </c>
      <c r="R2684" s="14">
        <v>0</v>
      </c>
      <c r="T2684" s="14">
        <v>21.492599999999999</v>
      </c>
      <c r="V2684" s="17">
        <v>0</v>
      </c>
      <c r="X2684" s="17">
        <v>0</v>
      </c>
      <c r="Z2684" s="17">
        <v>28055</v>
      </c>
      <c r="AB2684" s="17">
        <v>0</v>
      </c>
      <c r="AD2684" s="17">
        <v>0</v>
      </c>
      <c r="AF2684" s="17">
        <v>2422</v>
      </c>
      <c r="AH2684" s="17">
        <v>0</v>
      </c>
      <c r="AJ2684" s="17">
        <v>0</v>
      </c>
      <c r="AL2684" s="17">
        <v>0</v>
      </c>
      <c r="AN2684" s="17">
        <v>0</v>
      </c>
      <c r="AP2684" s="172">
        <v>0</v>
      </c>
      <c r="AR2684" s="17">
        <v>52055</v>
      </c>
      <c r="AT2684" s="17">
        <v>0</v>
      </c>
      <c r="AV2684" s="185">
        <v>0</v>
      </c>
      <c r="AW2684" s="1" t="s">
        <v>5655</v>
      </c>
      <c r="AX2684" s="1" t="str">
        <f t="shared" si="41"/>
        <v>No</v>
      </c>
    </row>
    <row r="2685" spans="1:50" x14ac:dyDescent="0.2">
      <c r="A2685" s="1" t="s">
        <v>1314</v>
      </c>
      <c r="B2685" s="1" t="s">
        <v>1315</v>
      </c>
      <c r="C2685" s="1" t="s">
        <v>56</v>
      </c>
      <c r="D2685" s="174" t="s">
        <v>1316</v>
      </c>
      <c r="E2685" s="177">
        <v>55270</v>
      </c>
      <c r="F2685" s="1" t="s">
        <v>138</v>
      </c>
      <c r="G2685" s="1" t="s">
        <v>5273</v>
      </c>
      <c r="H2685" s="17">
        <v>0</v>
      </c>
      <c r="I2685" s="12">
        <v>8</v>
      </c>
      <c r="J2685" s="1" t="s">
        <v>11</v>
      </c>
      <c r="K2685" s="1" t="s">
        <v>8</v>
      </c>
      <c r="L2685" s="4">
        <v>8</v>
      </c>
      <c r="N2685" s="186">
        <v>0</v>
      </c>
      <c r="P2685" s="14">
        <v>26.108599999999999</v>
      </c>
      <c r="R2685" s="14">
        <v>0</v>
      </c>
      <c r="T2685" s="14">
        <v>1.8642000000000001</v>
      </c>
      <c r="V2685" s="17">
        <v>0</v>
      </c>
      <c r="X2685" s="17">
        <v>0</v>
      </c>
      <c r="Z2685" s="17">
        <v>405023</v>
      </c>
      <c r="AB2685" s="17">
        <v>0</v>
      </c>
      <c r="AD2685" s="17">
        <v>0</v>
      </c>
      <c r="AF2685" s="17">
        <v>15513</v>
      </c>
      <c r="AH2685" s="17">
        <v>0</v>
      </c>
      <c r="AJ2685" s="17">
        <v>0</v>
      </c>
      <c r="AL2685" s="17">
        <v>0</v>
      </c>
      <c r="AN2685" s="17">
        <v>0</v>
      </c>
      <c r="AP2685" s="172">
        <v>0</v>
      </c>
      <c r="AR2685" s="17">
        <v>28920</v>
      </c>
      <c r="AT2685" s="17">
        <v>0</v>
      </c>
      <c r="AV2685" s="185">
        <v>0</v>
      </c>
      <c r="AW2685" s="1" t="s">
        <v>5655</v>
      </c>
      <c r="AX2685" s="1" t="str">
        <f t="shared" si="41"/>
        <v>No</v>
      </c>
    </row>
    <row r="2686" spans="1:50" x14ac:dyDescent="0.2">
      <c r="A2686" s="1" t="s">
        <v>154</v>
      </c>
      <c r="B2686" s="1" t="s">
        <v>1232</v>
      </c>
      <c r="C2686" s="1" t="s">
        <v>83</v>
      </c>
      <c r="D2686" s="174">
        <v>4197</v>
      </c>
      <c r="E2686" s="177">
        <v>40197</v>
      </c>
      <c r="F2686" s="1" t="s">
        <v>194</v>
      </c>
      <c r="G2686" s="1" t="s">
        <v>5273</v>
      </c>
      <c r="H2686" s="17">
        <v>306196</v>
      </c>
      <c r="I2686" s="12">
        <v>8</v>
      </c>
      <c r="J2686" s="1" t="s">
        <v>10</v>
      </c>
      <c r="K2686" s="1" t="s">
        <v>8</v>
      </c>
      <c r="L2686" s="4">
        <v>2</v>
      </c>
      <c r="N2686" s="186">
        <v>0</v>
      </c>
      <c r="P2686" s="14">
        <v>12.938800000000001</v>
      </c>
      <c r="R2686" s="14">
        <v>0</v>
      </c>
      <c r="T2686" s="14">
        <v>0.4834</v>
      </c>
      <c r="V2686" s="17">
        <v>0</v>
      </c>
      <c r="X2686" s="17">
        <v>0</v>
      </c>
      <c r="Z2686" s="17">
        <v>28530</v>
      </c>
      <c r="AB2686" s="17">
        <v>0</v>
      </c>
      <c r="AD2686" s="17">
        <v>0</v>
      </c>
      <c r="AF2686" s="17">
        <v>2205</v>
      </c>
      <c r="AH2686" s="17">
        <v>0</v>
      </c>
      <c r="AJ2686" s="17">
        <v>0</v>
      </c>
      <c r="AL2686" s="17">
        <v>0</v>
      </c>
      <c r="AN2686" s="17">
        <v>0</v>
      </c>
      <c r="AP2686" s="172">
        <v>0</v>
      </c>
      <c r="AR2686" s="17">
        <v>1066</v>
      </c>
      <c r="AT2686" s="17">
        <v>0</v>
      </c>
      <c r="AV2686" s="185">
        <v>0</v>
      </c>
      <c r="AW2686" s="1" t="s">
        <v>5655</v>
      </c>
      <c r="AX2686" s="1" t="str">
        <f t="shared" si="41"/>
        <v>No</v>
      </c>
    </row>
    <row r="2687" spans="1:50" x14ac:dyDescent="0.2">
      <c r="A2687" s="1" t="s">
        <v>3270</v>
      </c>
      <c r="B2687" s="1" t="s">
        <v>3271</v>
      </c>
      <c r="C2687" s="1" t="s">
        <v>98</v>
      </c>
      <c r="D2687" s="174" t="s">
        <v>3272</v>
      </c>
      <c r="E2687" s="177" t="s">
        <v>3273</v>
      </c>
      <c r="F2687" s="1" t="s">
        <v>194</v>
      </c>
      <c r="G2687" s="1" t="s">
        <v>229</v>
      </c>
      <c r="H2687" s="17">
        <v>0</v>
      </c>
      <c r="I2687" s="12">
        <v>8</v>
      </c>
      <c r="J2687" s="1" t="s">
        <v>11</v>
      </c>
      <c r="K2687" s="1" t="s">
        <v>8</v>
      </c>
      <c r="L2687" s="4">
        <v>6</v>
      </c>
      <c r="N2687" s="186">
        <v>0</v>
      </c>
      <c r="P2687" s="14">
        <v>16.573699999999999</v>
      </c>
      <c r="R2687" s="14">
        <v>0</v>
      </c>
      <c r="T2687" s="14">
        <v>14.095800000000001</v>
      </c>
      <c r="V2687" s="17">
        <v>0</v>
      </c>
      <c r="X2687" s="17">
        <v>0</v>
      </c>
      <c r="Z2687" s="17">
        <v>360909</v>
      </c>
      <c r="AB2687" s="17">
        <v>0</v>
      </c>
      <c r="AD2687" s="17">
        <v>0</v>
      </c>
      <c r="AF2687" s="17">
        <v>21776</v>
      </c>
      <c r="AH2687" s="17">
        <v>0</v>
      </c>
      <c r="AJ2687" s="17">
        <v>0</v>
      </c>
      <c r="AL2687" s="17">
        <v>0</v>
      </c>
      <c r="AN2687" s="17">
        <v>0</v>
      </c>
      <c r="AP2687" s="172">
        <v>0</v>
      </c>
      <c r="AR2687" s="17">
        <v>306951</v>
      </c>
      <c r="AT2687" s="17">
        <v>0</v>
      </c>
      <c r="AV2687" s="185">
        <v>0</v>
      </c>
      <c r="AW2687" s="1" t="s">
        <v>5655</v>
      </c>
      <c r="AX2687" s="1" t="str">
        <f t="shared" si="41"/>
        <v>No</v>
      </c>
    </row>
    <row r="2688" spans="1:50" x14ac:dyDescent="0.2">
      <c r="A2688" s="1" t="s">
        <v>4919</v>
      </c>
      <c r="B2688" s="1" t="s">
        <v>2717</v>
      </c>
      <c r="C2688" s="1" t="s">
        <v>20</v>
      </c>
      <c r="D2688" s="174" t="s">
        <v>4920</v>
      </c>
      <c r="E2688" s="177" t="s">
        <v>4921</v>
      </c>
      <c r="F2688" s="1" t="s">
        <v>194</v>
      </c>
      <c r="G2688" s="1" t="s">
        <v>229</v>
      </c>
      <c r="H2688" s="17">
        <v>0</v>
      </c>
      <c r="I2688" s="12">
        <v>8</v>
      </c>
      <c r="J2688" s="1" t="s">
        <v>11</v>
      </c>
      <c r="K2688" s="1" t="s">
        <v>12</v>
      </c>
      <c r="L2688" s="4">
        <v>8</v>
      </c>
      <c r="N2688" s="186">
        <v>0</v>
      </c>
      <c r="P2688" s="14">
        <v>33.527200000000001</v>
      </c>
      <c r="R2688" s="14">
        <v>0</v>
      </c>
      <c r="T2688" s="14">
        <v>6.3292000000000002</v>
      </c>
      <c r="V2688" s="17">
        <v>0</v>
      </c>
      <c r="X2688" s="17">
        <v>0</v>
      </c>
      <c r="Z2688" s="17">
        <v>201264</v>
      </c>
      <c r="AB2688" s="17">
        <v>0</v>
      </c>
      <c r="AD2688" s="17">
        <v>0</v>
      </c>
      <c r="AF2688" s="17">
        <v>6003</v>
      </c>
      <c r="AH2688" s="17">
        <v>0</v>
      </c>
      <c r="AJ2688" s="17">
        <v>0</v>
      </c>
      <c r="AL2688" s="17">
        <v>0</v>
      </c>
      <c r="AN2688" s="17">
        <v>0</v>
      </c>
      <c r="AP2688" s="172">
        <v>0</v>
      </c>
      <c r="AR2688" s="17">
        <v>37994</v>
      </c>
      <c r="AT2688" s="17">
        <v>0</v>
      </c>
      <c r="AV2688" s="185">
        <v>0</v>
      </c>
      <c r="AW2688" s="1" t="s">
        <v>5655</v>
      </c>
      <c r="AX2688" s="1" t="str">
        <f t="shared" si="41"/>
        <v>No</v>
      </c>
    </row>
    <row r="2689" spans="1:50" x14ac:dyDescent="0.2">
      <c r="A2689" s="1" t="s">
        <v>2106</v>
      </c>
      <c r="B2689" s="1" t="s">
        <v>1408</v>
      </c>
      <c r="C2689" s="1" t="s">
        <v>40</v>
      </c>
      <c r="D2689" s="174" t="s">
        <v>2107</v>
      </c>
      <c r="E2689" s="177" t="s">
        <v>2108</v>
      </c>
      <c r="F2689" s="1" t="s">
        <v>194</v>
      </c>
      <c r="G2689" s="1" t="s">
        <v>229</v>
      </c>
      <c r="H2689" s="17">
        <v>0</v>
      </c>
      <c r="I2689" s="12">
        <v>8</v>
      </c>
      <c r="J2689" s="1" t="s">
        <v>10</v>
      </c>
      <c r="K2689" s="1" t="s">
        <v>8</v>
      </c>
      <c r="L2689" s="4">
        <v>8</v>
      </c>
      <c r="N2689" s="186">
        <v>0</v>
      </c>
      <c r="P2689" s="14">
        <v>16.851900000000001</v>
      </c>
      <c r="R2689" s="14">
        <v>0</v>
      </c>
      <c r="T2689" s="14">
        <v>3.0276999999999998</v>
      </c>
      <c r="V2689" s="17">
        <v>0</v>
      </c>
      <c r="X2689" s="17">
        <v>0</v>
      </c>
      <c r="Z2689" s="17">
        <v>154380</v>
      </c>
      <c r="AB2689" s="17">
        <v>0</v>
      </c>
      <c r="AD2689" s="17">
        <v>0</v>
      </c>
      <c r="AF2689" s="17">
        <v>9161</v>
      </c>
      <c r="AH2689" s="17">
        <v>0</v>
      </c>
      <c r="AJ2689" s="17">
        <v>0</v>
      </c>
      <c r="AL2689" s="17">
        <v>0</v>
      </c>
      <c r="AN2689" s="17">
        <v>0</v>
      </c>
      <c r="AP2689" s="172">
        <v>0</v>
      </c>
      <c r="AR2689" s="17">
        <v>27737</v>
      </c>
      <c r="AT2689" s="17">
        <v>0</v>
      </c>
      <c r="AV2689" s="185">
        <v>0</v>
      </c>
      <c r="AW2689" s="1" t="s">
        <v>5655</v>
      </c>
      <c r="AX2689" s="1" t="str">
        <f t="shared" si="41"/>
        <v>No</v>
      </c>
    </row>
    <row r="2690" spans="1:50" x14ac:dyDescent="0.2">
      <c r="A2690" s="1" t="s">
        <v>5044</v>
      </c>
      <c r="B2690" s="1" t="s">
        <v>5045</v>
      </c>
      <c r="C2690" s="1" t="s">
        <v>80</v>
      </c>
      <c r="D2690" s="174" t="s">
        <v>5046</v>
      </c>
      <c r="E2690" s="177" t="s">
        <v>5047</v>
      </c>
      <c r="F2690" s="1" t="s">
        <v>194</v>
      </c>
      <c r="G2690" s="1" t="s">
        <v>229</v>
      </c>
      <c r="H2690" s="17">
        <v>0</v>
      </c>
      <c r="I2690" s="12">
        <v>8</v>
      </c>
      <c r="J2690" s="1" t="s">
        <v>10</v>
      </c>
      <c r="K2690" s="1" t="s">
        <v>12</v>
      </c>
      <c r="L2690" s="4">
        <v>5</v>
      </c>
      <c r="N2690" s="186">
        <v>0</v>
      </c>
      <c r="P2690" s="14">
        <v>11.043100000000001</v>
      </c>
      <c r="R2690" s="14">
        <v>0</v>
      </c>
      <c r="T2690" s="14">
        <v>2.8420000000000001</v>
      </c>
      <c r="V2690" s="17">
        <v>0</v>
      </c>
      <c r="X2690" s="17">
        <v>0</v>
      </c>
      <c r="Z2690" s="17">
        <v>66623</v>
      </c>
      <c r="AB2690" s="17">
        <v>0</v>
      </c>
      <c r="AD2690" s="17">
        <v>0</v>
      </c>
      <c r="AF2690" s="17">
        <v>6033</v>
      </c>
      <c r="AH2690" s="17">
        <v>0</v>
      </c>
      <c r="AJ2690" s="17">
        <v>0</v>
      </c>
      <c r="AL2690" s="17">
        <v>0</v>
      </c>
      <c r="AN2690" s="17">
        <v>0</v>
      </c>
      <c r="AP2690" s="172">
        <v>0</v>
      </c>
      <c r="AR2690" s="17">
        <v>17146</v>
      </c>
      <c r="AT2690" s="17">
        <v>0</v>
      </c>
      <c r="AV2690" s="185">
        <v>0</v>
      </c>
      <c r="AW2690" s="1" t="s">
        <v>5655</v>
      </c>
      <c r="AX2690" s="1" t="str">
        <f t="shared" ref="AX2690:AX2753" si="42">IF(AW2690&amp;AU2690&amp;AS2690&amp;AQ2690&amp;AO2690&amp;AM2690&amp;AK2690&amp;AI2690&amp;AG2690&amp;AE2690&amp;AC2690&amp;AA2690&amp;Y2690&amp;W2690&amp;U2690&amp;S2690&amp;Q2690&amp;O2690&amp;M2690&lt;&gt;"","Yes","No")</f>
        <v>No</v>
      </c>
    </row>
    <row r="2691" spans="1:50" x14ac:dyDescent="0.2">
      <c r="A2691" s="1" t="s">
        <v>6370</v>
      </c>
      <c r="B2691" s="1" t="s">
        <v>262</v>
      </c>
      <c r="C2691" s="1" t="s">
        <v>46</v>
      </c>
      <c r="D2691" s="174">
        <v>5098</v>
      </c>
      <c r="E2691" s="177">
        <v>50098</v>
      </c>
      <c r="F2691" s="1" t="s">
        <v>194</v>
      </c>
      <c r="G2691" s="1" t="s">
        <v>5273</v>
      </c>
      <c r="H2691" s="17">
        <v>66025</v>
      </c>
      <c r="I2691" s="12">
        <v>8</v>
      </c>
      <c r="J2691" s="1" t="s">
        <v>10</v>
      </c>
      <c r="K2691" s="1" t="s">
        <v>8</v>
      </c>
      <c r="L2691" s="4">
        <v>2</v>
      </c>
      <c r="N2691" s="186">
        <v>0</v>
      </c>
      <c r="P2691" s="14">
        <v>14.158300000000001</v>
      </c>
      <c r="R2691" s="14">
        <v>0</v>
      </c>
      <c r="T2691" s="14">
        <v>1.8358000000000001</v>
      </c>
      <c r="V2691" s="17">
        <v>0</v>
      </c>
      <c r="X2691" s="17">
        <v>0</v>
      </c>
      <c r="Z2691" s="17">
        <v>33626</v>
      </c>
      <c r="AB2691" s="17">
        <v>0</v>
      </c>
      <c r="AD2691" s="17">
        <v>0</v>
      </c>
      <c r="AF2691" s="17">
        <v>2375</v>
      </c>
      <c r="AH2691" s="17">
        <v>0</v>
      </c>
      <c r="AJ2691" s="17">
        <v>0</v>
      </c>
      <c r="AL2691" s="17">
        <v>0</v>
      </c>
      <c r="AN2691" s="17">
        <v>0</v>
      </c>
      <c r="AP2691" s="172">
        <v>0</v>
      </c>
      <c r="AR2691" s="17">
        <v>4360</v>
      </c>
      <c r="AT2691" s="17">
        <v>0</v>
      </c>
      <c r="AV2691" s="185">
        <v>0</v>
      </c>
      <c r="AW2691" s="1" t="s">
        <v>5655</v>
      </c>
      <c r="AX2691" s="1" t="str">
        <f t="shared" si="42"/>
        <v>No</v>
      </c>
    </row>
    <row r="2692" spans="1:50" x14ac:dyDescent="0.2">
      <c r="A2692" s="1" t="s">
        <v>3481</v>
      </c>
      <c r="B2692" s="1" t="s">
        <v>3482</v>
      </c>
      <c r="C2692" s="1" t="s">
        <v>51</v>
      </c>
      <c r="D2692" s="174" t="s">
        <v>3483</v>
      </c>
      <c r="E2692" s="177" t="s">
        <v>3484</v>
      </c>
      <c r="F2692" s="1" t="s">
        <v>1252</v>
      </c>
      <c r="G2692" s="1" t="s">
        <v>229</v>
      </c>
      <c r="H2692" s="17">
        <v>0</v>
      </c>
      <c r="I2692" s="12">
        <v>8</v>
      </c>
      <c r="J2692" s="1" t="s">
        <v>10</v>
      </c>
      <c r="K2692" s="1" t="s">
        <v>8</v>
      </c>
      <c r="L2692" s="4">
        <v>8</v>
      </c>
      <c r="N2692" s="186">
        <v>0</v>
      </c>
      <c r="P2692" s="14">
        <v>19.381499999999999</v>
      </c>
      <c r="R2692" s="14">
        <v>0</v>
      </c>
      <c r="T2692" s="14">
        <v>0.95079999999999998</v>
      </c>
      <c r="V2692" s="17">
        <v>0</v>
      </c>
      <c r="X2692" s="17">
        <v>0</v>
      </c>
      <c r="Z2692" s="17">
        <v>225678</v>
      </c>
      <c r="AB2692" s="17">
        <v>0</v>
      </c>
      <c r="AD2692" s="17">
        <v>0</v>
      </c>
      <c r="AF2692" s="17">
        <v>11644</v>
      </c>
      <c r="AH2692" s="17">
        <v>0</v>
      </c>
      <c r="AJ2692" s="17">
        <v>0</v>
      </c>
      <c r="AL2692" s="17">
        <v>0</v>
      </c>
      <c r="AN2692" s="17">
        <v>0</v>
      </c>
      <c r="AP2692" s="172">
        <v>0</v>
      </c>
      <c r="AR2692" s="17">
        <v>11071</v>
      </c>
      <c r="AT2692" s="17">
        <v>0</v>
      </c>
      <c r="AV2692" s="185">
        <v>0</v>
      </c>
      <c r="AW2692" s="1" t="s">
        <v>5655</v>
      </c>
      <c r="AX2692" s="1" t="str">
        <f t="shared" si="42"/>
        <v>No</v>
      </c>
    </row>
    <row r="2693" spans="1:50" x14ac:dyDescent="0.2">
      <c r="A2693" s="1" t="s">
        <v>5708</v>
      </c>
      <c r="B2693" s="1" t="s">
        <v>5709</v>
      </c>
      <c r="C2693" s="1" t="s">
        <v>80</v>
      </c>
      <c r="D2693" s="174" t="s">
        <v>5039</v>
      </c>
      <c r="E2693" s="177" t="s">
        <v>5040</v>
      </c>
      <c r="F2693" s="1" t="s">
        <v>242</v>
      </c>
      <c r="G2693" s="1" t="s">
        <v>229</v>
      </c>
      <c r="H2693" s="17">
        <v>0</v>
      </c>
      <c r="I2693" s="12">
        <v>8</v>
      </c>
      <c r="J2693" s="1" t="s">
        <v>22</v>
      </c>
      <c r="K2693" s="1" t="s">
        <v>8</v>
      </c>
      <c r="L2693" s="4">
        <v>1</v>
      </c>
      <c r="N2693" s="186">
        <v>0</v>
      </c>
      <c r="P2693" s="14">
        <v>26.421099999999999</v>
      </c>
      <c r="R2693" s="14">
        <v>0</v>
      </c>
      <c r="T2693" s="14">
        <v>1.4500999999999999</v>
      </c>
      <c r="V2693" s="17">
        <v>0</v>
      </c>
      <c r="X2693" s="17">
        <v>0</v>
      </c>
      <c r="Z2693" s="17">
        <v>29116</v>
      </c>
      <c r="AB2693" s="17">
        <v>0</v>
      </c>
      <c r="AD2693" s="17">
        <v>0</v>
      </c>
      <c r="AF2693" s="17">
        <v>1102</v>
      </c>
      <c r="AH2693" s="17">
        <v>0</v>
      </c>
      <c r="AJ2693" s="17">
        <v>0</v>
      </c>
      <c r="AL2693" s="17">
        <v>0</v>
      </c>
      <c r="AN2693" s="17">
        <v>0</v>
      </c>
      <c r="AP2693" s="172">
        <v>0</v>
      </c>
      <c r="AR2693" s="17">
        <v>1598</v>
      </c>
      <c r="AT2693" s="17">
        <v>0</v>
      </c>
      <c r="AV2693" s="185">
        <v>0</v>
      </c>
      <c r="AW2693" s="1" t="s">
        <v>5655</v>
      </c>
      <c r="AX2693" s="1" t="str">
        <f t="shared" si="42"/>
        <v>No</v>
      </c>
    </row>
    <row r="2694" spans="1:50" x14ac:dyDescent="0.2">
      <c r="A2694" s="1" t="s">
        <v>6373</v>
      </c>
      <c r="B2694" s="1" t="s">
        <v>351</v>
      </c>
      <c r="C2694" s="1" t="s">
        <v>94</v>
      </c>
      <c r="D2694" s="174">
        <v>23</v>
      </c>
      <c r="E2694" s="177">
        <v>23</v>
      </c>
      <c r="F2694" s="1" t="s">
        <v>194</v>
      </c>
      <c r="G2694" s="1" t="s">
        <v>192</v>
      </c>
      <c r="H2694" s="17">
        <v>3059393</v>
      </c>
      <c r="I2694" s="12">
        <v>8</v>
      </c>
      <c r="J2694" s="1" t="s">
        <v>38</v>
      </c>
      <c r="K2694" s="1" t="s">
        <v>12</v>
      </c>
      <c r="L2694" s="4">
        <v>8</v>
      </c>
      <c r="N2694" s="186">
        <v>1</v>
      </c>
      <c r="P2694" s="14">
        <v>9.7783999999999995</v>
      </c>
      <c r="R2694" s="14">
        <v>0.9</v>
      </c>
      <c r="T2694" s="14">
        <v>94.488900000000001</v>
      </c>
      <c r="V2694" s="17">
        <v>204569</v>
      </c>
      <c r="X2694" s="17">
        <v>209229</v>
      </c>
      <c r="Z2694" s="17">
        <v>209229</v>
      </c>
      <c r="AB2694" s="17">
        <v>0</v>
      </c>
      <c r="AD2694" s="17">
        <v>21397</v>
      </c>
      <c r="AF2694" s="17">
        <v>21397</v>
      </c>
      <c r="AH2694" s="17">
        <v>0</v>
      </c>
      <c r="AJ2694" s="17">
        <v>52308</v>
      </c>
      <c r="AL2694" s="17">
        <v>52308</v>
      </c>
      <c r="AN2694" s="17">
        <v>5349</v>
      </c>
      <c r="AP2694" s="172">
        <v>5349</v>
      </c>
      <c r="AR2694" s="17">
        <v>2021780</v>
      </c>
      <c r="AT2694" s="17">
        <v>1819602</v>
      </c>
      <c r="AV2694" s="185">
        <v>1.8</v>
      </c>
      <c r="AW2694" s="1" t="s">
        <v>5655</v>
      </c>
      <c r="AX2694" s="1" t="str">
        <f t="shared" si="42"/>
        <v>No</v>
      </c>
    </row>
    <row r="2695" spans="1:50" x14ac:dyDescent="0.2">
      <c r="A2695" s="1" t="s">
        <v>47</v>
      </c>
      <c r="B2695" s="1" t="s">
        <v>668</v>
      </c>
      <c r="C2695" s="1" t="s">
        <v>46</v>
      </c>
      <c r="D2695" s="174">
        <v>5183</v>
      </c>
      <c r="E2695" s="177">
        <v>50183</v>
      </c>
      <c r="F2695" s="1" t="s">
        <v>194</v>
      </c>
      <c r="G2695" s="1" t="s">
        <v>5273</v>
      </c>
      <c r="H2695" s="17">
        <v>8608208</v>
      </c>
      <c r="I2695" s="12">
        <v>8</v>
      </c>
      <c r="J2695" s="1" t="s">
        <v>22</v>
      </c>
      <c r="K2695" s="1" t="s">
        <v>12</v>
      </c>
      <c r="L2695" s="4">
        <v>4</v>
      </c>
      <c r="N2695" s="186">
        <v>0</v>
      </c>
      <c r="P2695" s="14">
        <v>39.3596</v>
      </c>
      <c r="R2695" s="14">
        <v>0</v>
      </c>
      <c r="T2695" s="14">
        <v>23.7727</v>
      </c>
      <c r="V2695" s="17">
        <v>0</v>
      </c>
      <c r="X2695" s="17">
        <v>0</v>
      </c>
      <c r="Z2695" s="17">
        <v>105287</v>
      </c>
      <c r="AB2695" s="17">
        <v>0</v>
      </c>
      <c r="AD2695" s="17">
        <v>0</v>
      </c>
      <c r="AF2695" s="17">
        <v>2675</v>
      </c>
      <c r="AH2695" s="17">
        <v>0</v>
      </c>
      <c r="AJ2695" s="17">
        <v>0</v>
      </c>
      <c r="AL2695" s="17">
        <v>0</v>
      </c>
      <c r="AN2695" s="17">
        <v>0</v>
      </c>
      <c r="AP2695" s="172">
        <v>0</v>
      </c>
      <c r="AR2695" s="17">
        <v>63592</v>
      </c>
      <c r="AT2695" s="17">
        <v>0</v>
      </c>
      <c r="AV2695" s="185">
        <v>0</v>
      </c>
      <c r="AW2695" s="1" t="s">
        <v>5655</v>
      </c>
      <c r="AX2695" s="1" t="str">
        <f t="shared" si="42"/>
        <v>No</v>
      </c>
    </row>
    <row r="2696" spans="1:50" x14ac:dyDescent="0.2">
      <c r="A2696" s="1" t="s">
        <v>3058</v>
      </c>
      <c r="B2696" s="1" t="s">
        <v>1663</v>
      </c>
      <c r="C2696" s="1" t="s">
        <v>77</v>
      </c>
      <c r="D2696" s="174" t="s">
        <v>3059</v>
      </c>
      <c r="E2696" s="177" t="s">
        <v>3060</v>
      </c>
      <c r="F2696" s="1" t="s">
        <v>194</v>
      </c>
      <c r="G2696" s="1" t="s">
        <v>229</v>
      </c>
      <c r="H2696" s="17">
        <v>0</v>
      </c>
      <c r="I2696" s="12">
        <v>8</v>
      </c>
      <c r="J2696" s="1" t="s">
        <v>10</v>
      </c>
      <c r="K2696" s="1" t="s">
        <v>8</v>
      </c>
      <c r="L2696" s="4">
        <v>8</v>
      </c>
      <c r="N2696" s="186">
        <v>0</v>
      </c>
      <c r="P2696" s="14">
        <v>9.3908000000000005</v>
      </c>
      <c r="R2696" s="14">
        <v>0</v>
      </c>
      <c r="T2696" s="14">
        <v>4.2755999999999998</v>
      </c>
      <c r="V2696" s="17">
        <v>0</v>
      </c>
      <c r="X2696" s="17">
        <v>0</v>
      </c>
      <c r="Z2696" s="17">
        <v>163936</v>
      </c>
      <c r="AB2696" s="17">
        <v>0</v>
      </c>
      <c r="AD2696" s="17">
        <v>0</v>
      </c>
      <c r="AF2696" s="17">
        <v>17457</v>
      </c>
      <c r="AH2696" s="17">
        <v>0</v>
      </c>
      <c r="AJ2696" s="17">
        <v>0</v>
      </c>
      <c r="AL2696" s="17">
        <v>0</v>
      </c>
      <c r="AN2696" s="17">
        <v>0</v>
      </c>
      <c r="AP2696" s="172">
        <v>0</v>
      </c>
      <c r="AR2696" s="17">
        <v>74640</v>
      </c>
      <c r="AT2696" s="17">
        <v>0</v>
      </c>
      <c r="AV2696" s="185">
        <v>0</v>
      </c>
      <c r="AW2696" s="1" t="s">
        <v>5655</v>
      </c>
      <c r="AX2696" s="1" t="str">
        <f t="shared" si="42"/>
        <v>No</v>
      </c>
    </row>
    <row r="2697" spans="1:50" x14ac:dyDescent="0.2">
      <c r="A2697" s="1" t="s">
        <v>6358</v>
      </c>
      <c r="B2697" s="1" t="s">
        <v>788</v>
      </c>
      <c r="C2697" s="1" t="s">
        <v>37</v>
      </c>
      <c r="D2697" s="174">
        <v>4120</v>
      </c>
      <c r="E2697" s="177">
        <v>40120</v>
      </c>
      <c r="F2697" s="1" t="s">
        <v>194</v>
      </c>
      <c r="G2697" s="1" t="s">
        <v>192</v>
      </c>
      <c r="H2697" s="17">
        <v>156909</v>
      </c>
      <c r="I2697" s="12">
        <v>8</v>
      </c>
      <c r="J2697" s="1" t="s">
        <v>11</v>
      </c>
      <c r="K2697" s="1" t="s">
        <v>12</v>
      </c>
      <c r="L2697" s="4">
        <v>6</v>
      </c>
      <c r="N2697" s="186">
        <v>0</v>
      </c>
      <c r="P2697" s="14">
        <v>15.7257</v>
      </c>
      <c r="R2697" s="14">
        <v>5.24</v>
      </c>
      <c r="T2697" s="14">
        <v>13.497299999999999</v>
      </c>
      <c r="V2697" s="17">
        <v>488656</v>
      </c>
      <c r="X2697" s="17">
        <v>503478</v>
      </c>
      <c r="Z2697" s="17">
        <v>484964</v>
      </c>
      <c r="AB2697" s="17">
        <v>18514</v>
      </c>
      <c r="AD2697" s="17">
        <v>31691</v>
      </c>
      <c r="AF2697" s="17">
        <v>30839</v>
      </c>
      <c r="AH2697" s="17">
        <v>852</v>
      </c>
      <c r="AJ2697" s="17">
        <v>0</v>
      </c>
      <c r="AL2697" s="17">
        <v>0</v>
      </c>
      <c r="AN2697" s="17">
        <v>0</v>
      </c>
      <c r="AP2697" s="172">
        <v>0</v>
      </c>
      <c r="AR2697" s="17">
        <v>416242</v>
      </c>
      <c r="AT2697" s="17">
        <v>2181109</v>
      </c>
      <c r="AV2697" s="185">
        <v>143.5</v>
      </c>
      <c r="AW2697" s="1" t="s">
        <v>5655</v>
      </c>
      <c r="AX2697" s="1" t="str">
        <f t="shared" si="42"/>
        <v>No</v>
      </c>
    </row>
    <row r="2698" spans="1:50" x14ac:dyDescent="0.2">
      <c r="A2698" s="1" t="s">
        <v>3109</v>
      </c>
      <c r="B2698" s="1" t="s">
        <v>3110</v>
      </c>
      <c r="C2698" s="1" t="s">
        <v>98</v>
      </c>
      <c r="D2698" s="174" t="s">
        <v>3111</v>
      </c>
      <c r="E2698" s="177" t="s">
        <v>3112</v>
      </c>
      <c r="F2698" s="1" t="s">
        <v>194</v>
      </c>
      <c r="G2698" s="1" t="s">
        <v>229</v>
      </c>
      <c r="H2698" s="17">
        <v>0</v>
      </c>
      <c r="I2698" s="12">
        <v>8</v>
      </c>
      <c r="J2698" s="1" t="s">
        <v>10</v>
      </c>
      <c r="K2698" s="1" t="s">
        <v>12</v>
      </c>
      <c r="L2698" s="4">
        <v>8</v>
      </c>
      <c r="N2698" s="186">
        <v>0</v>
      </c>
      <c r="P2698" s="14">
        <v>11.374499999999999</v>
      </c>
      <c r="R2698" s="14">
        <v>0</v>
      </c>
      <c r="T2698" s="14">
        <v>2.3694000000000002</v>
      </c>
      <c r="V2698" s="17">
        <v>0</v>
      </c>
      <c r="X2698" s="17">
        <v>0</v>
      </c>
      <c r="Z2698" s="17">
        <v>453433</v>
      </c>
      <c r="AB2698" s="17">
        <v>0</v>
      </c>
      <c r="AD2698" s="17">
        <v>0</v>
      </c>
      <c r="AF2698" s="17">
        <v>39864</v>
      </c>
      <c r="AH2698" s="17">
        <v>0</v>
      </c>
      <c r="AJ2698" s="17">
        <v>0</v>
      </c>
      <c r="AL2698" s="17">
        <v>0</v>
      </c>
      <c r="AN2698" s="17">
        <v>0</v>
      </c>
      <c r="AP2698" s="172">
        <v>0</v>
      </c>
      <c r="AR2698" s="17">
        <v>94452</v>
      </c>
      <c r="AT2698" s="17">
        <v>0</v>
      </c>
      <c r="AV2698" s="185">
        <v>0</v>
      </c>
      <c r="AW2698" s="1" t="s">
        <v>5655</v>
      </c>
      <c r="AX2698" s="1" t="str">
        <f t="shared" si="42"/>
        <v>No</v>
      </c>
    </row>
    <row r="2699" spans="1:50" x14ac:dyDescent="0.2">
      <c r="A2699" s="1" t="s">
        <v>1273</v>
      </c>
      <c r="B2699" s="1" t="s">
        <v>1274</v>
      </c>
      <c r="C2699" s="1" t="s">
        <v>94</v>
      </c>
      <c r="D2699" s="174" t="s">
        <v>1275</v>
      </c>
      <c r="E2699" s="177">
        <v>207</v>
      </c>
      <c r="F2699" s="1" t="s">
        <v>138</v>
      </c>
      <c r="G2699" s="1" t="s">
        <v>5273</v>
      </c>
      <c r="H2699" s="17">
        <v>0</v>
      </c>
      <c r="I2699" s="12">
        <v>8</v>
      </c>
      <c r="J2699" s="1" t="s">
        <v>13</v>
      </c>
      <c r="K2699" s="1" t="s">
        <v>8</v>
      </c>
      <c r="L2699" s="4">
        <v>2</v>
      </c>
      <c r="N2699" s="186">
        <v>0</v>
      </c>
      <c r="P2699" s="14">
        <v>30</v>
      </c>
      <c r="R2699" s="14">
        <v>0</v>
      </c>
      <c r="T2699" s="14">
        <v>7.0940000000000003</v>
      </c>
      <c r="V2699" s="17">
        <v>0</v>
      </c>
      <c r="X2699" s="17">
        <v>0</v>
      </c>
      <c r="Z2699" s="17">
        <v>42120</v>
      </c>
      <c r="AB2699" s="17">
        <v>0</v>
      </c>
      <c r="AD2699" s="17">
        <v>0</v>
      </c>
      <c r="AF2699" s="17">
        <v>1404</v>
      </c>
      <c r="AH2699" s="17">
        <v>0</v>
      </c>
      <c r="AJ2699" s="17">
        <v>0</v>
      </c>
      <c r="AL2699" s="17">
        <v>0</v>
      </c>
      <c r="AN2699" s="17">
        <v>0</v>
      </c>
      <c r="AP2699" s="172">
        <v>0</v>
      </c>
      <c r="AR2699" s="17">
        <v>9960</v>
      </c>
      <c r="AT2699" s="17">
        <v>0</v>
      </c>
      <c r="AV2699" s="185">
        <v>0</v>
      </c>
      <c r="AW2699" s="1" t="s">
        <v>5655</v>
      </c>
      <c r="AX2699" s="1" t="str">
        <f t="shared" si="42"/>
        <v>No</v>
      </c>
    </row>
    <row r="2700" spans="1:50" x14ac:dyDescent="0.2">
      <c r="A2700" s="1" t="s">
        <v>642</v>
      </c>
      <c r="B2700" s="1" t="s">
        <v>643</v>
      </c>
      <c r="C2700" s="1" t="s">
        <v>83</v>
      </c>
      <c r="D2700" s="174">
        <v>4117</v>
      </c>
      <c r="E2700" s="177">
        <v>40117</v>
      </c>
      <c r="F2700" s="1" t="s">
        <v>194</v>
      </c>
      <c r="G2700" s="1" t="s">
        <v>5273</v>
      </c>
      <c r="H2700" s="17">
        <v>2148346</v>
      </c>
      <c r="I2700" s="12">
        <v>8</v>
      </c>
      <c r="J2700" s="1" t="s">
        <v>10</v>
      </c>
      <c r="K2700" s="1" t="s">
        <v>8</v>
      </c>
      <c r="L2700" s="4">
        <v>4</v>
      </c>
      <c r="N2700" s="186">
        <v>0</v>
      </c>
      <c r="P2700" s="14">
        <v>9.8671000000000006</v>
      </c>
      <c r="R2700" s="14">
        <v>0</v>
      </c>
      <c r="T2700" s="14">
        <v>2.7835999999999999</v>
      </c>
      <c r="V2700" s="17">
        <v>0</v>
      </c>
      <c r="X2700" s="17">
        <v>0</v>
      </c>
      <c r="Z2700" s="17">
        <v>30509</v>
      </c>
      <c r="AB2700" s="17">
        <v>0</v>
      </c>
      <c r="AD2700" s="17">
        <v>0</v>
      </c>
      <c r="AF2700" s="17">
        <v>3092</v>
      </c>
      <c r="AH2700" s="17">
        <v>0</v>
      </c>
      <c r="AJ2700" s="17">
        <v>0</v>
      </c>
      <c r="AL2700" s="17">
        <v>0</v>
      </c>
      <c r="AN2700" s="17">
        <v>0</v>
      </c>
      <c r="AP2700" s="172">
        <v>0</v>
      </c>
      <c r="AR2700" s="17">
        <v>8607</v>
      </c>
      <c r="AT2700" s="17">
        <v>0</v>
      </c>
      <c r="AV2700" s="185">
        <v>0</v>
      </c>
      <c r="AW2700" s="1" t="s">
        <v>5655</v>
      </c>
      <c r="AX2700" s="1" t="str">
        <f t="shared" si="42"/>
        <v>No</v>
      </c>
    </row>
    <row r="2701" spans="1:50" x14ac:dyDescent="0.2">
      <c r="A2701" s="1" t="s">
        <v>6360</v>
      </c>
      <c r="B2701" s="1" t="s">
        <v>403</v>
      </c>
      <c r="C2701" s="1" t="s">
        <v>89</v>
      </c>
      <c r="D2701" s="174">
        <v>6081</v>
      </c>
      <c r="E2701" s="177">
        <v>60081</v>
      </c>
      <c r="F2701" s="1" t="s">
        <v>194</v>
      </c>
      <c r="G2701" s="1" t="s">
        <v>5273</v>
      </c>
      <c r="H2701" s="17">
        <v>98884</v>
      </c>
      <c r="I2701" s="12">
        <v>8</v>
      </c>
      <c r="J2701" s="1" t="s">
        <v>10</v>
      </c>
      <c r="K2701" s="1" t="s">
        <v>8</v>
      </c>
      <c r="L2701" s="4">
        <v>3</v>
      </c>
      <c r="N2701" s="186">
        <v>0</v>
      </c>
      <c r="P2701" s="14">
        <v>11.0342</v>
      </c>
      <c r="R2701" s="14">
        <v>0</v>
      </c>
      <c r="T2701" s="14">
        <v>1.3996999999999999</v>
      </c>
      <c r="V2701" s="17">
        <v>0</v>
      </c>
      <c r="X2701" s="17">
        <v>0</v>
      </c>
      <c r="Z2701" s="17">
        <v>41323</v>
      </c>
      <c r="AB2701" s="17">
        <v>0</v>
      </c>
      <c r="AD2701" s="17">
        <v>0</v>
      </c>
      <c r="AF2701" s="17">
        <v>3745</v>
      </c>
      <c r="AH2701" s="17">
        <v>0</v>
      </c>
      <c r="AJ2701" s="17">
        <v>0</v>
      </c>
      <c r="AL2701" s="17">
        <v>0</v>
      </c>
      <c r="AN2701" s="17">
        <v>0</v>
      </c>
      <c r="AP2701" s="172">
        <v>0</v>
      </c>
      <c r="AR2701" s="17">
        <v>5242</v>
      </c>
      <c r="AT2701" s="17">
        <v>0</v>
      </c>
      <c r="AV2701" s="185">
        <v>0</v>
      </c>
      <c r="AW2701" s="1" t="s">
        <v>5655</v>
      </c>
      <c r="AX2701" s="1" t="str">
        <f t="shared" si="42"/>
        <v>No</v>
      </c>
    </row>
    <row r="2702" spans="1:50" x14ac:dyDescent="0.2">
      <c r="A2702" s="1" t="s">
        <v>2145</v>
      </c>
      <c r="B2702" s="1" t="s">
        <v>5413</v>
      </c>
      <c r="C2702" s="1" t="s">
        <v>73</v>
      </c>
      <c r="D2702" s="174" t="s">
        <v>5414</v>
      </c>
      <c r="E2702" s="177" t="s">
        <v>5415</v>
      </c>
      <c r="F2702" s="1" t="s">
        <v>194</v>
      </c>
      <c r="G2702" s="1" t="s">
        <v>229</v>
      </c>
      <c r="H2702" s="17">
        <v>0</v>
      </c>
      <c r="I2702" s="12">
        <v>8</v>
      </c>
      <c r="J2702" s="1" t="s">
        <v>11</v>
      </c>
      <c r="K2702" s="1" t="s">
        <v>12</v>
      </c>
      <c r="L2702" s="4">
        <v>8</v>
      </c>
      <c r="N2702" s="186">
        <v>0</v>
      </c>
      <c r="P2702" s="14">
        <v>22.129899999999999</v>
      </c>
      <c r="R2702" s="14">
        <v>0</v>
      </c>
      <c r="T2702" s="14">
        <v>1.8109</v>
      </c>
      <c r="V2702" s="17">
        <v>0</v>
      </c>
      <c r="X2702" s="17">
        <v>0</v>
      </c>
      <c r="Z2702" s="17">
        <v>142406</v>
      </c>
      <c r="AB2702" s="17">
        <v>0</v>
      </c>
      <c r="AD2702" s="17">
        <v>0</v>
      </c>
      <c r="AF2702" s="17">
        <v>6435</v>
      </c>
      <c r="AH2702" s="17">
        <v>0</v>
      </c>
      <c r="AJ2702" s="17">
        <v>0</v>
      </c>
      <c r="AL2702" s="17">
        <v>0</v>
      </c>
      <c r="AN2702" s="17">
        <v>0</v>
      </c>
      <c r="AP2702" s="172">
        <v>0</v>
      </c>
      <c r="AR2702" s="17">
        <v>11653</v>
      </c>
      <c r="AT2702" s="17">
        <v>0</v>
      </c>
      <c r="AV2702" s="185">
        <v>0</v>
      </c>
      <c r="AW2702" s="1" t="s">
        <v>5655</v>
      </c>
      <c r="AX2702" s="1" t="str">
        <f t="shared" si="42"/>
        <v>No</v>
      </c>
    </row>
    <row r="2703" spans="1:50" x14ac:dyDescent="0.2">
      <c r="A2703" s="1" t="s">
        <v>3698</v>
      </c>
      <c r="B2703" s="1" t="s">
        <v>284</v>
      </c>
      <c r="C2703" s="1" t="s">
        <v>51</v>
      </c>
      <c r="D2703" s="174" t="s">
        <v>3699</v>
      </c>
      <c r="E2703" s="177" t="s">
        <v>3700</v>
      </c>
      <c r="F2703" s="1" t="s">
        <v>1252</v>
      </c>
      <c r="G2703" s="1" t="s">
        <v>229</v>
      </c>
      <c r="H2703" s="17">
        <v>0</v>
      </c>
      <c r="I2703" s="12">
        <v>8</v>
      </c>
      <c r="J2703" s="1" t="s">
        <v>10</v>
      </c>
      <c r="K2703" s="1" t="s">
        <v>8</v>
      </c>
      <c r="L2703" s="4">
        <v>8</v>
      </c>
      <c r="N2703" s="186">
        <v>0</v>
      </c>
      <c r="P2703" s="14">
        <v>18.622800000000002</v>
      </c>
      <c r="R2703" s="14">
        <v>0</v>
      </c>
      <c r="T2703" s="14">
        <v>1.0673999999999999</v>
      </c>
      <c r="V2703" s="17">
        <v>0</v>
      </c>
      <c r="X2703" s="17">
        <v>0</v>
      </c>
      <c r="Z2703" s="17">
        <v>224237</v>
      </c>
      <c r="AB2703" s="17">
        <v>0</v>
      </c>
      <c r="AD2703" s="17">
        <v>0</v>
      </c>
      <c r="AF2703" s="17">
        <v>12041</v>
      </c>
      <c r="AH2703" s="17">
        <v>0</v>
      </c>
      <c r="AJ2703" s="17">
        <v>0</v>
      </c>
      <c r="AL2703" s="17">
        <v>0</v>
      </c>
      <c r="AN2703" s="17">
        <v>0</v>
      </c>
      <c r="AP2703" s="172">
        <v>0</v>
      </c>
      <c r="AR2703" s="17">
        <v>12852</v>
      </c>
      <c r="AT2703" s="17">
        <v>0</v>
      </c>
      <c r="AV2703" s="185">
        <v>0</v>
      </c>
      <c r="AW2703" s="1" t="s">
        <v>5655</v>
      </c>
      <c r="AX2703" s="1" t="str">
        <f t="shared" si="42"/>
        <v>No</v>
      </c>
    </row>
    <row r="2704" spans="1:50" x14ac:dyDescent="0.2">
      <c r="A2704" s="1" t="s">
        <v>3367</v>
      </c>
      <c r="B2704" s="1" t="s">
        <v>3368</v>
      </c>
      <c r="C2704" s="1" t="s">
        <v>46</v>
      </c>
      <c r="D2704" s="174" t="s">
        <v>3369</v>
      </c>
      <c r="E2704" s="177" t="s">
        <v>3370</v>
      </c>
      <c r="F2704" s="1" t="s">
        <v>242</v>
      </c>
      <c r="G2704" s="1" t="s">
        <v>229</v>
      </c>
      <c r="H2704" s="17">
        <v>0</v>
      </c>
      <c r="I2704" s="12">
        <v>8</v>
      </c>
      <c r="J2704" s="1" t="s">
        <v>10</v>
      </c>
      <c r="K2704" s="1" t="s">
        <v>8</v>
      </c>
      <c r="L2704" s="4">
        <v>8</v>
      </c>
      <c r="N2704" s="186">
        <v>0</v>
      </c>
      <c r="P2704" s="14">
        <v>6.4729000000000001</v>
      </c>
      <c r="R2704" s="14">
        <v>0</v>
      </c>
      <c r="T2704" s="14">
        <v>2.4441999999999999</v>
      </c>
      <c r="V2704" s="17">
        <v>0</v>
      </c>
      <c r="X2704" s="17">
        <v>0</v>
      </c>
      <c r="Z2704" s="17">
        <v>110233</v>
      </c>
      <c r="AB2704" s="17">
        <v>0</v>
      </c>
      <c r="AD2704" s="17">
        <v>0</v>
      </c>
      <c r="AF2704" s="17">
        <v>17030</v>
      </c>
      <c r="AH2704" s="17">
        <v>0</v>
      </c>
      <c r="AJ2704" s="17">
        <v>0</v>
      </c>
      <c r="AL2704" s="17">
        <v>0</v>
      </c>
      <c r="AN2704" s="17">
        <v>0</v>
      </c>
      <c r="AP2704" s="172">
        <v>0</v>
      </c>
      <c r="AR2704" s="17">
        <v>41625</v>
      </c>
      <c r="AT2704" s="17">
        <v>0</v>
      </c>
      <c r="AV2704" s="185">
        <v>0</v>
      </c>
      <c r="AW2704" s="1" t="s">
        <v>5655</v>
      </c>
      <c r="AX2704" s="1" t="str">
        <f t="shared" si="42"/>
        <v>No</v>
      </c>
    </row>
    <row r="2705" spans="1:50" x14ac:dyDescent="0.2">
      <c r="A2705" s="1" t="s">
        <v>1505</v>
      </c>
      <c r="B2705" s="1" t="s">
        <v>1242</v>
      </c>
      <c r="C2705" s="1" t="s">
        <v>65</v>
      </c>
      <c r="D2705" s="174" t="s">
        <v>1506</v>
      </c>
      <c r="E2705" s="177" t="s">
        <v>1507</v>
      </c>
      <c r="F2705" s="1" t="s">
        <v>242</v>
      </c>
      <c r="G2705" s="1" t="s">
        <v>229</v>
      </c>
      <c r="H2705" s="17">
        <v>0</v>
      </c>
      <c r="I2705" s="12">
        <v>8</v>
      </c>
      <c r="J2705" s="1" t="s">
        <v>10</v>
      </c>
      <c r="K2705" s="1" t="s">
        <v>8</v>
      </c>
      <c r="L2705" s="4">
        <v>6</v>
      </c>
      <c r="N2705" s="186">
        <v>0</v>
      </c>
      <c r="P2705" s="14">
        <v>7.4680999999999997</v>
      </c>
      <c r="R2705" s="14">
        <v>0</v>
      </c>
      <c r="T2705" s="14">
        <v>1.1635</v>
      </c>
      <c r="V2705" s="17">
        <v>0</v>
      </c>
      <c r="X2705" s="17">
        <v>0</v>
      </c>
      <c r="Z2705" s="17">
        <v>139003</v>
      </c>
      <c r="AB2705" s="17">
        <v>0</v>
      </c>
      <c r="AD2705" s="17">
        <v>0</v>
      </c>
      <c r="AF2705" s="17">
        <v>18613</v>
      </c>
      <c r="AH2705" s="17">
        <v>0</v>
      </c>
      <c r="AJ2705" s="17">
        <v>0</v>
      </c>
      <c r="AL2705" s="17">
        <v>0</v>
      </c>
      <c r="AN2705" s="17">
        <v>0</v>
      </c>
      <c r="AP2705" s="172">
        <v>0</v>
      </c>
      <c r="AR2705" s="17">
        <v>21657</v>
      </c>
      <c r="AT2705" s="17">
        <v>0</v>
      </c>
      <c r="AV2705" s="185">
        <v>0</v>
      </c>
      <c r="AW2705" s="1" t="s">
        <v>5655</v>
      </c>
      <c r="AX2705" s="1" t="str">
        <f t="shared" si="42"/>
        <v>No</v>
      </c>
    </row>
    <row r="2706" spans="1:50" x14ac:dyDescent="0.2">
      <c r="A2706" s="1" t="s">
        <v>845</v>
      </c>
      <c r="B2706" s="1" t="s">
        <v>846</v>
      </c>
      <c r="C2706" s="1" t="s">
        <v>99</v>
      </c>
      <c r="D2706" s="174">
        <v>3066</v>
      </c>
      <c r="E2706" s="177">
        <v>30066</v>
      </c>
      <c r="F2706" s="1" t="s">
        <v>520</v>
      </c>
      <c r="G2706" s="1" t="s">
        <v>5273</v>
      </c>
      <c r="H2706" s="17">
        <v>70889</v>
      </c>
      <c r="I2706" s="12">
        <v>8</v>
      </c>
      <c r="J2706" s="1" t="s">
        <v>11</v>
      </c>
      <c r="K2706" s="1" t="s">
        <v>8</v>
      </c>
      <c r="L2706" s="4">
        <v>8</v>
      </c>
      <c r="N2706" s="186">
        <v>0</v>
      </c>
      <c r="P2706" s="14">
        <v>11.8398</v>
      </c>
      <c r="R2706" s="14">
        <v>0</v>
      </c>
      <c r="T2706" s="14">
        <v>3.5297999999999998</v>
      </c>
      <c r="V2706" s="17">
        <v>0</v>
      </c>
      <c r="X2706" s="17">
        <v>0</v>
      </c>
      <c r="Z2706" s="17">
        <v>162028</v>
      </c>
      <c r="AB2706" s="17">
        <v>0</v>
      </c>
      <c r="AD2706" s="17">
        <v>0</v>
      </c>
      <c r="AF2706" s="17">
        <v>13685</v>
      </c>
      <c r="AH2706" s="17">
        <v>0</v>
      </c>
      <c r="AJ2706" s="17">
        <v>0</v>
      </c>
      <c r="AL2706" s="17">
        <v>0</v>
      </c>
      <c r="AN2706" s="17">
        <v>0</v>
      </c>
      <c r="AP2706" s="172">
        <v>0</v>
      </c>
      <c r="AR2706" s="17">
        <v>48305</v>
      </c>
      <c r="AT2706" s="17">
        <v>0</v>
      </c>
      <c r="AV2706" s="185">
        <v>0</v>
      </c>
      <c r="AW2706" s="1" t="s">
        <v>5655</v>
      </c>
      <c r="AX2706" s="1" t="str">
        <f t="shared" si="42"/>
        <v>No</v>
      </c>
    </row>
    <row r="2707" spans="1:50" x14ac:dyDescent="0.2">
      <c r="A2707" s="1" t="s">
        <v>3649</v>
      </c>
      <c r="B2707" s="1" t="s">
        <v>3650</v>
      </c>
      <c r="C2707" s="1" t="s">
        <v>51</v>
      </c>
      <c r="D2707" s="174" t="s">
        <v>3651</v>
      </c>
      <c r="E2707" s="177" t="s">
        <v>3652</v>
      </c>
      <c r="F2707" s="1" t="s">
        <v>194</v>
      </c>
      <c r="G2707" s="1" t="s">
        <v>229</v>
      </c>
      <c r="H2707" s="17">
        <v>0</v>
      </c>
      <c r="I2707" s="12">
        <v>8</v>
      </c>
      <c r="J2707" s="1" t="s">
        <v>10</v>
      </c>
      <c r="K2707" s="1" t="s">
        <v>8</v>
      </c>
      <c r="L2707" s="4">
        <v>8</v>
      </c>
      <c r="N2707" s="186">
        <v>0</v>
      </c>
      <c r="P2707" s="14">
        <v>14.669600000000001</v>
      </c>
      <c r="R2707" s="14">
        <v>0</v>
      </c>
      <c r="T2707" s="14">
        <v>1.3181</v>
      </c>
      <c r="V2707" s="17">
        <v>0</v>
      </c>
      <c r="X2707" s="17">
        <v>0</v>
      </c>
      <c r="Z2707" s="17">
        <v>110462</v>
      </c>
      <c r="AB2707" s="17">
        <v>0</v>
      </c>
      <c r="AD2707" s="17">
        <v>0</v>
      </c>
      <c r="AF2707" s="17">
        <v>7530</v>
      </c>
      <c r="AH2707" s="17">
        <v>0</v>
      </c>
      <c r="AJ2707" s="17">
        <v>0</v>
      </c>
      <c r="AL2707" s="17">
        <v>0</v>
      </c>
      <c r="AN2707" s="17">
        <v>0</v>
      </c>
      <c r="AP2707" s="172">
        <v>0</v>
      </c>
      <c r="AR2707" s="17">
        <v>9925</v>
      </c>
      <c r="AT2707" s="17">
        <v>0</v>
      </c>
      <c r="AV2707" s="185">
        <v>0</v>
      </c>
      <c r="AW2707" s="1" t="s">
        <v>5655</v>
      </c>
      <c r="AX2707" s="1" t="str">
        <f t="shared" si="42"/>
        <v>No</v>
      </c>
    </row>
    <row r="2708" spans="1:50" x14ac:dyDescent="0.2">
      <c r="A2708" s="1" t="s">
        <v>3325</v>
      </c>
      <c r="B2708" s="1" t="s">
        <v>296</v>
      </c>
      <c r="C2708" s="1" t="s">
        <v>46</v>
      </c>
      <c r="D2708" s="174" t="s">
        <v>3326</v>
      </c>
      <c r="E2708" s="177" t="s">
        <v>3327</v>
      </c>
      <c r="F2708" s="1" t="s">
        <v>1252</v>
      </c>
      <c r="G2708" s="1" t="s">
        <v>229</v>
      </c>
      <c r="H2708" s="17">
        <v>0</v>
      </c>
      <c r="I2708" s="12">
        <v>8</v>
      </c>
      <c r="J2708" s="1" t="s">
        <v>10</v>
      </c>
      <c r="K2708" s="1" t="s">
        <v>8</v>
      </c>
      <c r="L2708" s="4">
        <v>8</v>
      </c>
      <c r="N2708" s="186">
        <v>0</v>
      </c>
      <c r="P2708" s="14">
        <v>14.5244</v>
      </c>
      <c r="R2708" s="14">
        <v>0</v>
      </c>
      <c r="T2708" s="14">
        <v>2.6110000000000002</v>
      </c>
      <c r="V2708" s="17">
        <v>0</v>
      </c>
      <c r="X2708" s="17">
        <v>0</v>
      </c>
      <c r="Z2708" s="17">
        <v>230371</v>
      </c>
      <c r="AB2708" s="17">
        <v>0</v>
      </c>
      <c r="AD2708" s="17">
        <v>0</v>
      </c>
      <c r="AF2708" s="17">
        <v>15861</v>
      </c>
      <c r="AH2708" s="17">
        <v>0</v>
      </c>
      <c r="AJ2708" s="17">
        <v>0</v>
      </c>
      <c r="AL2708" s="17">
        <v>0</v>
      </c>
      <c r="AN2708" s="17">
        <v>0</v>
      </c>
      <c r="AP2708" s="172">
        <v>0</v>
      </c>
      <c r="AR2708" s="17">
        <v>41413</v>
      </c>
      <c r="AT2708" s="17">
        <v>0</v>
      </c>
      <c r="AV2708" s="185">
        <v>0</v>
      </c>
      <c r="AW2708" s="1" t="s">
        <v>5655</v>
      </c>
      <c r="AX2708" s="1" t="str">
        <f t="shared" si="42"/>
        <v>No</v>
      </c>
    </row>
    <row r="2709" spans="1:50" x14ac:dyDescent="0.2">
      <c r="A2709" s="1" t="s">
        <v>6369</v>
      </c>
      <c r="B2709" s="1" t="s">
        <v>385</v>
      </c>
      <c r="C2709" s="1" t="s">
        <v>91</v>
      </c>
      <c r="D2709" s="174">
        <v>3058</v>
      </c>
      <c r="E2709" s="177">
        <v>30058</v>
      </c>
      <c r="F2709" s="1" t="s">
        <v>194</v>
      </c>
      <c r="G2709" s="1" t="s">
        <v>192</v>
      </c>
      <c r="H2709" s="17">
        <v>4586770</v>
      </c>
      <c r="I2709" s="12">
        <v>8</v>
      </c>
      <c r="J2709" s="1" t="s">
        <v>11</v>
      </c>
      <c r="K2709" s="1" t="s">
        <v>8</v>
      </c>
      <c r="L2709" s="4">
        <v>8</v>
      </c>
      <c r="N2709" s="186">
        <v>0</v>
      </c>
      <c r="P2709" s="14">
        <v>13.0997</v>
      </c>
      <c r="R2709" s="14">
        <v>3.39</v>
      </c>
      <c r="T2709" s="14">
        <v>18.0304</v>
      </c>
      <c r="V2709" s="17">
        <v>448312</v>
      </c>
      <c r="X2709" s="17">
        <v>452734</v>
      </c>
      <c r="Z2709" s="17">
        <v>439834</v>
      </c>
      <c r="AB2709" s="17">
        <v>12900</v>
      </c>
      <c r="AD2709" s="17">
        <v>34466</v>
      </c>
      <c r="AF2709" s="17">
        <v>33576</v>
      </c>
      <c r="AH2709" s="17">
        <v>890</v>
      </c>
      <c r="AJ2709" s="17">
        <v>0</v>
      </c>
      <c r="AL2709" s="17">
        <v>0</v>
      </c>
      <c r="AN2709" s="17">
        <v>0</v>
      </c>
      <c r="AP2709" s="172">
        <v>0</v>
      </c>
      <c r="AR2709" s="17">
        <v>605388</v>
      </c>
      <c r="AT2709" s="17">
        <v>2052265</v>
      </c>
      <c r="AV2709" s="185">
        <v>20.2</v>
      </c>
      <c r="AW2709" s="1" t="s">
        <v>5655</v>
      </c>
      <c r="AX2709" s="1" t="str">
        <f t="shared" si="42"/>
        <v>No</v>
      </c>
    </row>
    <row r="2710" spans="1:50" x14ac:dyDescent="0.2">
      <c r="A2710" s="1" t="s">
        <v>2865</v>
      </c>
      <c r="B2710" s="1" t="s">
        <v>1386</v>
      </c>
      <c r="C2710" s="1" t="s">
        <v>98</v>
      </c>
      <c r="D2710" s="174" t="s">
        <v>2866</v>
      </c>
      <c r="E2710" s="177" t="s">
        <v>2867</v>
      </c>
      <c r="F2710" s="1" t="s">
        <v>194</v>
      </c>
      <c r="G2710" s="1" t="s">
        <v>229</v>
      </c>
      <c r="H2710" s="17">
        <v>0</v>
      </c>
      <c r="I2710" s="12">
        <v>8</v>
      </c>
      <c r="J2710" s="1" t="s">
        <v>10</v>
      </c>
      <c r="K2710" s="1" t="s">
        <v>12</v>
      </c>
      <c r="L2710" s="4">
        <v>8</v>
      </c>
      <c r="N2710" s="186">
        <v>0</v>
      </c>
      <c r="P2710" s="14">
        <v>10.406499999999999</v>
      </c>
      <c r="R2710" s="14">
        <v>0</v>
      </c>
      <c r="T2710" s="14">
        <v>3.3062</v>
      </c>
      <c r="V2710" s="17">
        <v>0</v>
      </c>
      <c r="X2710" s="17">
        <v>0</v>
      </c>
      <c r="Z2710" s="17">
        <v>317462</v>
      </c>
      <c r="AB2710" s="17">
        <v>0</v>
      </c>
      <c r="AD2710" s="17">
        <v>0</v>
      </c>
      <c r="AF2710" s="17">
        <v>30506</v>
      </c>
      <c r="AH2710" s="17">
        <v>0</v>
      </c>
      <c r="AJ2710" s="17">
        <v>0</v>
      </c>
      <c r="AL2710" s="17">
        <v>0</v>
      </c>
      <c r="AN2710" s="17">
        <v>0</v>
      </c>
      <c r="AP2710" s="172">
        <v>0</v>
      </c>
      <c r="AR2710" s="17">
        <v>100858</v>
      </c>
      <c r="AT2710" s="17">
        <v>0</v>
      </c>
      <c r="AV2710" s="185">
        <v>0</v>
      </c>
      <c r="AW2710" s="1" t="s">
        <v>5655</v>
      </c>
      <c r="AX2710" s="1" t="str">
        <f t="shared" si="42"/>
        <v>No</v>
      </c>
    </row>
    <row r="2711" spans="1:50" x14ac:dyDescent="0.2">
      <c r="A2711" s="1" t="s">
        <v>39</v>
      </c>
      <c r="B2711" s="1" t="s">
        <v>2033</v>
      </c>
      <c r="C2711" s="1" t="s">
        <v>62</v>
      </c>
      <c r="D2711" s="174" t="s">
        <v>2034</v>
      </c>
      <c r="E2711" s="177" t="s">
        <v>2035</v>
      </c>
      <c r="F2711" s="1" t="s">
        <v>194</v>
      </c>
      <c r="G2711" s="1" t="s">
        <v>229</v>
      </c>
      <c r="H2711" s="17">
        <v>0</v>
      </c>
      <c r="I2711" s="12">
        <v>8</v>
      </c>
      <c r="J2711" s="1" t="s">
        <v>10</v>
      </c>
      <c r="K2711" s="1" t="s">
        <v>8</v>
      </c>
      <c r="L2711" s="4">
        <v>8</v>
      </c>
      <c r="N2711" s="186">
        <v>0</v>
      </c>
      <c r="P2711" s="14">
        <v>17.4331</v>
      </c>
      <c r="R2711" s="14">
        <v>0</v>
      </c>
      <c r="T2711" s="14">
        <v>1.8735999999999999</v>
      </c>
      <c r="V2711" s="17">
        <v>0</v>
      </c>
      <c r="X2711" s="17">
        <v>0</v>
      </c>
      <c r="Z2711" s="17">
        <v>247532</v>
      </c>
      <c r="AB2711" s="17">
        <v>0</v>
      </c>
      <c r="AD2711" s="17">
        <v>0</v>
      </c>
      <c r="AF2711" s="17">
        <v>14199</v>
      </c>
      <c r="AH2711" s="17">
        <v>0</v>
      </c>
      <c r="AJ2711" s="17">
        <v>0</v>
      </c>
      <c r="AL2711" s="17">
        <v>0</v>
      </c>
      <c r="AN2711" s="17">
        <v>0</v>
      </c>
      <c r="AP2711" s="172">
        <v>0</v>
      </c>
      <c r="AR2711" s="17">
        <v>26603</v>
      </c>
      <c r="AT2711" s="17">
        <v>0</v>
      </c>
      <c r="AV2711" s="185">
        <v>0</v>
      </c>
      <c r="AW2711" s="1" t="s">
        <v>5655</v>
      </c>
      <c r="AX2711" s="1" t="str">
        <f t="shared" si="42"/>
        <v>No</v>
      </c>
    </row>
    <row r="2712" spans="1:50" x14ac:dyDescent="0.2">
      <c r="A2712" s="1" t="s">
        <v>6365</v>
      </c>
      <c r="B2712" s="1" t="s">
        <v>3630</v>
      </c>
      <c r="C2712" s="1" t="s">
        <v>71</v>
      </c>
      <c r="D2712" s="174" t="s">
        <v>3631</v>
      </c>
      <c r="E2712" s="177" t="s">
        <v>3632</v>
      </c>
      <c r="F2712" s="1" t="s">
        <v>242</v>
      </c>
      <c r="G2712" s="1" t="s">
        <v>229</v>
      </c>
      <c r="H2712" s="17">
        <v>0</v>
      </c>
      <c r="I2712" s="12">
        <v>8</v>
      </c>
      <c r="J2712" s="1" t="s">
        <v>11</v>
      </c>
      <c r="K2712" s="1" t="s">
        <v>8</v>
      </c>
      <c r="L2712" s="4">
        <v>8</v>
      </c>
      <c r="N2712" s="186">
        <v>0</v>
      </c>
      <c r="P2712" s="14">
        <v>12.755800000000001</v>
      </c>
      <c r="R2712" s="14">
        <v>0</v>
      </c>
      <c r="T2712" s="14">
        <v>5.9341999999999997</v>
      </c>
      <c r="V2712" s="17">
        <v>0</v>
      </c>
      <c r="X2712" s="17">
        <v>0</v>
      </c>
      <c r="Z2712" s="17">
        <v>191809</v>
      </c>
      <c r="AB2712" s="17">
        <v>0</v>
      </c>
      <c r="AD2712" s="17">
        <v>0</v>
      </c>
      <c r="AF2712" s="17">
        <v>15037</v>
      </c>
      <c r="AH2712" s="17">
        <v>0</v>
      </c>
      <c r="AJ2712" s="17">
        <v>0</v>
      </c>
      <c r="AL2712" s="17">
        <v>0</v>
      </c>
      <c r="AN2712" s="17">
        <v>0</v>
      </c>
      <c r="AP2712" s="172">
        <v>0</v>
      </c>
      <c r="AR2712" s="17">
        <v>89233</v>
      </c>
      <c r="AT2712" s="17">
        <v>0</v>
      </c>
      <c r="AV2712" s="185">
        <v>0</v>
      </c>
      <c r="AW2712" s="1" t="s">
        <v>5655</v>
      </c>
      <c r="AX2712" s="1" t="str">
        <f t="shared" si="42"/>
        <v>No</v>
      </c>
    </row>
    <row r="2713" spans="1:50" x14ac:dyDescent="0.2">
      <c r="A2713" s="1" t="s">
        <v>1192</v>
      </c>
      <c r="B2713" s="1" t="s">
        <v>589</v>
      </c>
      <c r="C2713" s="1" t="s">
        <v>65</v>
      </c>
      <c r="D2713" s="174">
        <v>1123</v>
      </c>
      <c r="E2713" s="177">
        <v>10123</v>
      </c>
      <c r="F2713" s="1" t="s">
        <v>196</v>
      </c>
      <c r="G2713" s="1" t="s">
        <v>5273</v>
      </c>
      <c r="H2713" s="17">
        <v>4181019</v>
      </c>
      <c r="I2713" s="12">
        <v>8</v>
      </c>
      <c r="J2713" s="1" t="s">
        <v>11</v>
      </c>
      <c r="K2713" s="1" t="s">
        <v>12</v>
      </c>
      <c r="L2713" s="4">
        <v>1</v>
      </c>
      <c r="N2713" s="186">
        <v>0</v>
      </c>
      <c r="P2713" s="14">
        <v>13.477600000000001</v>
      </c>
      <c r="R2713" s="14">
        <v>0</v>
      </c>
      <c r="T2713" s="14">
        <v>2.5411999999999999</v>
      </c>
      <c r="V2713" s="17">
        <v>0</v>
      </c>
      <c r="X2713" s="17">
        <v>0</v>
      </c>
      <c r="Z2713" s="17">
        <v>9313</v>
      </c>
      <c r="AB2713" s="17">
        <v>0</v>
      </c>
      <c r="AD2713" s="17">
        <v>0</v>
      </c>
      <c r="AF2713" s="17">
        <v>691</v>
      </c>
      <c r="AH2713" s="17">
        <v>0</v>
      </c>
      <c r="AJ2713" s="17">
        <v>0</v>
      </c>
      <c r="AL2713" s="17">
        <v>0</v>
      </c>
      <c r="AN2713" s="17">
        <v>0</v>
      </c>
      <c r="AP2713" s="172">
        <v>0</v>
      </c>
      <c r="AR2713" s="17">
        <v>1756</v>
      </c>
      <c r="AT2713" s="17">
        <v>0</v>
      </c>
      <c r="AV2713" s="185">
        <v>0</v>
      </c>
      <c r="AW2713" s="1" t="s">
        <v>5655</v>
      </c>
      <c r="AX2713" s="1" t="str">
        <f t="shared" si="42"/>
        <v>No</v>
      </c>
    </row>
    <row r="2714" spans="1:50" x14ac:dyDescent="0.2">
      <c r="A2714" s="1" t="s">
        <v>1107</v>
      </c>
      <c r="B2714" s="1" t="s">
        <v>1108</v>
      </c>
      <c r="C2714" s="1" t="s">
        <v>80</v>
      </c>
      <c r="D2714" s="174" t="s">
        <v>1109</v>
      </c>
      <c r="E2714" s="177">
        <v>119</v>
      </c>
      <c r="F2714" s="1" t="s">
        <v>138</v>
      </c>
      <c r="G2714" s="1" t="s">
        <v>5273</v>
      </c>
      <c r="H2714" s="17">
        <v>0</v>
      </c>
      <c r="I2714" s="12">
        <v>8</v>
      </c>
      <c r="J2714" s="1" t="s">
        <v>22</v>
      </c>
      <c r="K2714" s="1" t="s">
        <v>8</v>
      </c>
      <c r="L2714" s="4">
        <v>5</v>
      </c>
      <c r="N2714" s="186">
        <v>0</v>
      </c>
      <c r="P2714" s="14">
        <v>33.407400000000003</v>
      </c>
      <c r="R2714" s="14">
        <v>0</v>
      </c>
      <c r="T2714" s="14">
        <v>4.9668000000000001</v>
      </c>
      <c r="V2714" s="17">
        <v>0</v>
      </c>
      <c r="X2714" s="17">
        <v>0</v>
      </c>
      <c r="Z2714" s="17">
        <v>326123</v>
      </c>
      <c r="AB2714" s="17">
        <v>0</v>
      </c>
      <c r="AD2714" s="17">
        <v>0</v>
      </c>
      <c r="AF2714" s="17">
        <v>9762</v>
      </c>
      <c r="AH2714" s="17">
        <v>0</v>
      </c>
      <c r="AJ2714" s="17">
        <v>0</v>
      </c>
      <c r="AL2714" s="17">
        <v>0</v>
      </c>
      <c r="AN2714" s="17">
        <v>0</v>
      </c>
      <c r="AP2714" s="172">
        <v>0</v>
      </c>
      <c r="AR2714" s="17">
        <v>48486</v>
      </c>
      <c r="AT2714" s="17">
        <v>0</v>
      </c>
      <c r="AV2714" s="185">
        <v>0</v>
      </c>
      <c r="AW2714" s="1" t="s">
        <v>5655</v>
      </c>
      <c r="AX2714" s="1" t="str">
        <f t="shared" si="42"/>
        <v>No</v>
      </c>
    </row>
    <row r="2715" spans="1:50" x14ac:dyDescent="0.2">
      <c r="A2715" s="1" t="s">
        <v>6367</v>
      </c>
      <c r="B2715" s="1" t="s">
        <v>1321</v>
      </c>
      <c r="C2715" s="1" t="s">
        <v>61</v>
      </c>
      <c r="D2715" s="174" t="s">
        <v>1322</v>
      </c>
      <c r="E2715" s="177">
        <v>80018</v>
      </c>
      <c r="F2715" s="1" t="s">
        <v>138</v>
      </c>
      <c r="G2715" s="1" t="s">
        <v>5273</v>
      </c>
      <c r="H2715" s="17">
        <v>0</v>
      </c>
      <c r="I2715" s="12">
        <v>8</v>
      </c>
      <c r="J2715" s="1" t="s">
        <v>10</v>
      </c>
      <c r="K2715" s="1" t="s">
        <v>8</v>
      </c>
      <c r="L2715" s="4">
        <v>6</v>
      </c>
      <c r="N2715" s="186">
        <v>0</v>
      </c>
      <c r="P2715" s="14">
        <v>7.1473000000000004</v>
      </c>
      <c r="R2715" s="14">
        <v>0</v>
      </c>
      <c r="T2715" s="14">
        <v>1.3537999999999999</v>
      </c>
      <c r="V2715" s="17">
        <v>0</v>
      </c>
      <c r="X2715" s="17">
        <v>0</v>
      </c>
      <c r="Z2715" s="17">
        <v>168032</v>
      </c>
      <c r="AB2715" s="17">
        <v>0</v>
      </c>
      <c r="AD2715" s="17">
        <v>0</v>
      </c>
      <c r="AF2715" s="17">
        <v>23510</v>
      </c>
      <c r="AH2715" s="17">
        <v>0</v>
      </c>
      <c r="AJ2715" s="17">
        <v>0</v>
      </c>
      <c r="AL2715" s="17">
        <v>0</v>
      </c>
      <c r="AN2715" s="17">
        <v>0</v>
      </c>
      <c r="AP2715" s="172">
        <v>0</v>
      </c>
      <c r="AR2715" s="17">
        <v>31827</v>
      </c>
      <c r="AT2715" s="17">
        <v>0</v>
      </c>
      <c r="AV2715" s="185">
        <v>0</v>
      </c>
      <c r="AW2715" s="1" t="s">
        <v>5655</v>
      </c>
      <c r="AX2715" s="1" t="str">
        <f t="shared" si="42"/>
        <v>No</v>
      </c>
    </row>
    <row r="2716" spans="1:50" x14ac:dyDescent="0.2">
      <c r="A2716" s="1" t="s">
        <v>1801</v>
      </c>
      <c r="B2716" s="1" t="s">
        <v>1593</v>
      </c>
      <c r="C2716" s="1" t="s">
        <v>14</v>
      </c>
      <c r="D2716" s="174" t="s">
        <v>1802</v>
      </c>
      <c r="E2716" s="177" t="s">
        <v>1803</v>
      </c>
      <c r="F2716" s="1" t="s">
        <v>194</v>
      </c>
      <c r="G2716" s="1" t="s">
        <v>229</v>
      </c>
      <c r="H2716" s="17">
        <v>0</v>
      </c>
      <c r="I2716" s="12">
        <v>8</v>
      </c>
      <c r="J2716" s="1" t="s">
        <v>10</v>
      </c>
      <c r="K2716" s="1" t="s">
        <v>8</v>
      </c>
      <c r="L2716" s="4">
        <v>8</v>
      </c>
      <c r="N2716" s="186">
        <v>0</v>
      </c>
      <c r="P2716" s="14">
        <v>13.118</v>
      </c>
      <c r="R2716" s="14">
        <v>0</v>
      </c>
      <c r="T2716" s="14">
        <v>3.0827</v>
      </c>
      <c r="V2716" s="17">
        <v>0</v>
      </c>
      <c r="X2716" s="17">
        <v>0</v>
      </c>
      <c r="Z2716" s="17">
        <v>128924</v>
      </c>
      <c r="AB2716" s="17">
        <v>0</v>
      </c>
      <c r="AD2716" s="17">
        <v>0</v>
      </c>
      <c r="AF2716" s="17">
        <v>9828</v>
      </c>
      <c r="AH2716" s="17">
        <v>0</v>
      </c>
      <c r="AJ2716" s="17">
        <v>0</v>
      </c>
      <c r="AL2716" s="17">
        <v>0</v>
      </c>
      <c r="AN2716" s="17">
        <v>0</v>
      </c>
      <c r="AP2716" s="172">
        <v>0</v>
      </c>
      <c r="AR2716" s="17">
        <v>30297</v>
      </c>
      <c r="AT2716" s="17">
        <v>0</v>
      </c>
      <c r="AV2716" s="185">
        <v>0</v>
      </c>
      <c r="AW2716" s="1" t="s">
        <v>5655</v>
      </c>
      <c r="AX2716" s="1" t="str">
        <f t="shared" si="42"/>
        <v>No</v>
      </c>
    </row>
    <row r="2717" spans="1:50" x14ac:dyDescent="0.2">
      <c r="A2717" s="1" t="s">
        <v>4856</v>
      </c>
      <c r="B2717" s="1" t="s">
        <v>4857</v>
      </c>
      <c r="C2717" s="1" t="s">
        <v>20</v>
      </c>
      <c r="D2717" s="174" t="s">
        <v>4858</v>
      </c>
      <c r="E2717" s="177" t="s">
        <v>4859</v>
      </c>
      <c r="F2717" s="1" t="s">
        <v>194</v>
      </c>
      <c r="G2717" s="1" t="s">
        <v>229</v>
      </c>
      <c r="H2717" s="17">
        <v>0</v>
      </c>
      <c r="I2717" s="12">
        <v>8</v>
      </c>
      <c r="J2717" s="1" t="s">
        <v>10</v>
      </c>
      <c r="K2717" s="1" t="s">
        <v>8</v>
      </c>
      <c r="L2717" s="4">
        <v>8</v>
      </c>
      <c r="N2717" s="186">
        <v>0</v>
      </c>
      <c r="P2717" s="14">
        <v>28.150200000000002</v>
      </c>
      <c r="R2717" s="14">
        <v>0</v>
      </c>
      <c r="T2717" s="14">
        <v>3.5394000000000001</v>
      </c>
      <c r="V2717" s="17">
        <v>0</v>
      </c>
      <c r="X2717" s="17">
        <v>0</v>
      </c>
      <c r="Z2717" s="17">
        <v>33921</v>
      </c>
      <c r="AB2717" s="17">
        <v>0</v>
      </c>
      <c r="AD2717" s="17">
        <v>0</v>
      </c>
      <c r="AF2717" s="17">
        <v>1205</v>
      </c>
      <c r="AH2717" s="17">
        <v>0</v>
      </c>
      <c r="AJ2717" s="17">
        <v>0</v>
      </c>
      <c r="AL2717" s="17">
        <v>0</v>
      </c>
      <c r="AN2717" s="17">
        <v>0</v>
      </c>
      <c r="AP2717" s="172">
        <v>0</v>
      </c>
      <c r="AR2717" s="17">
        <v>4265</v>
      </c>
      <c r="AT2717" s="17">
        <v>0</v>
      </c>
      <c r="AV2717" s="185">
        <v>0</v>
      </c>
      <c r="AW2717" s="1" t="s">
        <v>5655</v>
      </c>
      <c r="AX2717" s="1" t="str">
        <f t="shared" si="42"/>
        <v>No</v>
      </c>
    </row>
    <row r="2718" spans="1:50" x14ac:dyDescent="0.2">
      <c r="A2718" s="1" t="s">
        <v>401</v>
      </c>
      <c r="B2718" s="1" t="s">
        <v>402</v>
      </c>
      <c r="C2718" s="1" t="s">
        <v>73</v>
      </c>
      <c r="D2718" s="174">
        <v>2006</v>
      </c>
      <c r="E2718" s="177">
        <v>20006</v>
      </c>
      <c r="F2718" s="1" t="s">
        <v>194</v>
      </c>
      <c r="G2718" s="1" t="s">
        <v>192</v>
      </c>
      <c r="H2718" s="17">
        <v>18351295</v>
      </c>
      <c r="I2718" s="12">
        <v>8</v>
      </c>
      <c r="J2718" s="1" t="s">
        <v>10</v>
      </c>
      <c r="K2718" s="1" t="s">
        <v>8</v>
      </c>
      <c r="L2718" s="4">
        <v>3</v>
      </c>
      <c r="N2718" s="186">
        <v>0</v>
      </c>
      <c r="P2718" s="14">
        <v>5.0176999999999996</v>
      </c>
      <c r="R2718" s="14">
        <v>6.5998999999999999</v>
      </c>
      <c r="S2718" s="12" t="s">
        <v>101</v>
      </c>
      <c r="T2718" s="14">
        <v>0.77790000000000004</v>
      </c>
      <c r="U2718" s="12" t="s">
        <v>101</v>
      </c>
      <c r="V2718" s="17">
        <v>0</v>
      </c>
      <c r="X2718" s="17">
        <v>50135</v>
      </c>
      <c r="Z2718" s="17">
        <v>47111</v>
      </c>
      <c r="AB2718" s="17">
        <v>3024</v>
      </c>
      <c r="AD2718" s="17">
        <v>10015</v>
      </c>
      <c r="AF2718" s="17">
        <v>9389</v>
      </c>
      <c r="AH2718" s="17">
        <v>626</v>
      </c>
      <c r="AJ2718" s="17">
        <v>0</v>
      </c>
      <c r="AL2718" s="17">
        <v>0</v>
      </c>
      <c r="AN2718" s="17">
        <v>0</v>
      </c>
      <c r="AP2718" s="172">
        <v>0</v>
      </c>
      <c r="AR2718" s="17">
        <v>7304</v>
      </c>
      <c r="AS2718" s="12" t="s">
        <v>101</v>
      </c>
      <c r="AT2718" s="17">
        <v>48206</v>
      </c>
      <c r="AU2718" s="1" t="s">
        <v>101</v>
      </c>
      <c r="AV2718" s="185">
        <v>0</v>
      </c>
      <c r="AW2718" s="1" t="s">
        <v>5655</v>
      </c>
      <c r="AX2718" s="1" t="str">
        <f t="shared" si="42"/>
        <v>Yes</v>
      </c>
    </row>
    <row r="2719" spans="1:50" x14ac:dyDescent="0.2">
      <c r="A2719" s="1" t="s">
        <v>149</v>
      </c>
      <c r="B2719" s="1" t="s">
        <v>945</v>
      </c>
      <c r="C2719" s="1" t="s">
        <v>83</v>
      </c>
      <c r="D2719" s="174">
        <v>4150</v>
      </c>
      <c r="E2719" s="177">
        <v>40150</v>
      </c>
      <c r="F2719" s="1" t="s">
        <v>194</v>
      </c>
      <c r="G2719" s="1" t="s">
        <v>5273</v>
      </c>
      <c r="H2719" s="17">
        <v>71747</v>
      </c>
      <c r="I2719" s="12">
        <v>8</v>
      </c>
      <c r="J2719" s="1" t="s">
        <v>11</v>
      </c>
      <c r="K2719" s="1" t="s">
        <v>8</v>
      </c>
      <c r="L2719" s="4">
        <v>6</v>
      </c>
      <c r="N2719" s="186">
        <v>0</v>
      </c>
      <c r="P2719" s="14">
        <v>4.9858000000000002</v>
      </c>
      <c r="R2719" s="14">
        <v>0</v>
      </c>
      <c r="T2719" s="14">
        <v>5.2838000000000003</v>
      </c>
      <c r="V2719" s="17">
        <v>0</v>
      </c>
      <c r="X2719" s="17">
        <v>0</v>
      </c>
      <c r="Z2719" s="17">
        <v>52291</v>
      </c>
      <c r="AB2719" s="17">
        <v>0</v>
      </c>
      <c r="AD2719" s="17">
        <v>0</v>
      </c>
      <c r="AF2719" s="17">
        <v>10488</v>
      </c>
      <c r="AH2719" s="17">
        <v>0</v>
      </c>
      <c r="AJ2719" s="17">
        <v>0</v>
      </c>
      <c r="AL2719" s="17">
        <v>0</v>
      </c>
      <c r="AN2719" s="17">
        <v>0</v>
      </c>
      <c r="AP2719" s="172">
        <v>0</v>
      </c>
      <c r="AR2719" s="17">
        <v>55416</v>
      </c>
      <c r="AT2719" s="17">
        <v>0</v>
      </c>
      <c r="AV2719" s="185">
        <v>0</v>
      </c>
      <c r="AW2719" s="1" t="s">
        <v>5655</v>
      </c>
      <c r="AX2719" s="1" t="str">
        <f t="shared" si="42"/>
        <v>No</v>
      </c>
    </row>
    <row r="2720" spans="1:50" x14ac:dyDescent="0.2">
      <c r="A2720" s="1" t="s">
        <v>5745</v>
      </c>
      <c r="B2720" s="1" t="s">
        <v>487</v>
      </c>
      <c r="C2720" s="1" t="s">
        <v>20</v>
      </c>
      <c r="E2720" s="177">
        <v>90293</v>
      </c>
      <c r="F2720" s="1" t="s">
        <v>194</v>
      </c>
      <c r="G2720" s="1" t="s">
        <v>5273</v>
      </c>
      <c r="H2720" s="17">
        <v>12150996</v>
      </c>
      <c r="I2720" s="12">
        <v>8</v>
      </c>
      <c r="J2720" s="1" t="s">
        <v>11</v>
      </c>
      <c r="K2720" s="1" t="s">
        <v>12</v>
      </c>
      <c r="L2720" s="4">
        <v>4</v>
      </c>
      <c r="N2720" s="186">
        <v>0</v>
      </c>
      <c r="P2720" s="14">
        <v>14.0787</v>
      </c>
      <c r="R2720" s="14">
        <v>0</v>
      </c>
      <c r="T2720" s="14">
        <v>4.1055999999999999</v>
      </c>
      <c r="V2720" s="17">
        <v>0</v>
      </c>
      <c r="X2720" s="17">
        <v>0</v>
      </c>
      <c r="Z2720" s="17">
        <v>164341</v>
      </c>
      <c r="AB2720" s="17">
        <v>0</v>
      </c>
      <c r="AD2720" s="17">
        <v>0</v>
      </c>
      <c r="AF2720" s="17">
        <v>11673</v>
      </c>
      <c r="AH2720" s="17">
        <v>0</v>
      </c>
      <c r="AJ2720" s="17">
        <v>0</v>
      </c>
      <c r="AL2720" s="17">
        <v>0</v>
      </c>
      <c r="AN2720" s="17">
        <v>0</v>
      </c>
      <c r="AP2720" s="172">
        <v>0</v>
      </c>
      <c r="AR2720" s="17">
        <v>47925</v>
      </c>
      <c r="AT2720" s="17">
        <v>0</v>
      </c>
      <c r="AV2720" s="185">
        <v>0</v>
      </c>
      <c r="AW2720" s="1" t="s">
        <v>5655</v>
      </c>
      <c r="AX2720" s="1" t="str">
        <f t="shared" si="42"/>
        <v>No</v>
      </c>
    </row>
    <row r="2721" spans="1:50" x14ac:dyDescent="0.2">
      <c r="A2721" s="1" t="s">
        <v>4937</v>
      </c>
      <c r="B2721" s="1" t="s">
        <v>4938</v>
      </c>
      <c r="C2721" s="1" t="s">
        <v>94</v>
      </c>
      <c r="D2721" s="174" t="s">
        <v>4939</v>
      </c>
      <c r="E2721" s="177" t="s">
        <v>4940</v>
      </c>
      <c r="F2721" s="1" t="s">
        <v>242</v>
      </c>
      <c r="G2721" s="1" t="s">
        <v>229</v>
      </c>
      <c r="H2721" s="17">
        <v>0</v>
      </c>
      <c r="I2721" s="12">
        <v>8</v>
      </c>
      <c r="J2721" s="1" t="s">
        <v>10</v>
      </c>
      <c r="K2721" s="1" t="s">
        <v>8</v>
      </c>
      <c r="L2721" s="4">
        <v>5</v>
      </c>
      <c r="N2721" s="186">
        <v>0</v>
      </c>
      <c r="P2721" s="14">
        <v>22.816099999999999</v>
      </c>
      <c r="R2721" s="14">
        <v>0</v>
      </c>
      <c r="T2721" s="14">
        <v>0.90669999999999995</v>
      </c>
      <c r="V2721" s="17">
        <v>0</v>
      </c>
      <c r="X2721" s="17">
        <v>0</v>
      </c>
      <c r="Z2721" s="17">
        <v>469349</v>
      </c>
      <c r="AB2721" s="17">
        <v>0</v>
      </c>
      <c r="AD2721" s="17">
        <v>0</v>
      </c>
      <c r="AF2721" s="17">
        <v>20571</v>
      </c>
      <c r="AH2721" s="17">
        <v>0</v>
      </c>
      <c r="AJ2721" s="17">
        <v>0</v>
      </c>
      <c r="AL2721" s="17">
        <v>0</v>
      </c>
      <c r="AN2721" s="17">
        <v>0</v>
      </c>
      <c r="AP2721" s="172">
        <v>0</v>
      </c>
      <c r="AR2721" s="17">
        <v>18651</v>
      </c>
      <c r="AT2721" s="17">
        <v>0</v>
      </c>
      <c r="AV2721" s="185">
        <v>0</v>
      </c>
      <c r="AW2721" s="1" t="s">
        <v>5655</v>
      </c>
      <c r="AX2721" s="1" t="str">
        <f t="shared" si="42"/>
        <v>No</v>
      </c>
    </row>
    <row r="2722" spans="1:50" x14ac:dyDescent="0.2">
      <c r="A2722" s="1" t="s">
        <v>5196</v>
      </c>
      <c r="B2722" s="1" t="s">
        <v>5197</v>
      </c>
      <c r="C2722" s="1" t="s">
        <v>6</v>
      </c>
      <c r="E2722" s="177" t="s">
        <v>5198</v>
      </c>
      <c r="F2722" s="1" t="s">
        <v>242</v>
      </c>
      <c r="G2722" s="1" t="s">
        <v>229</v>
      </c>
      <c r="H2722" s="17">
        <v>0</v>
      </c>
      <c r="I2722" s="12">
        <v>8</v>
      </c>
      <c r="J2722" s="1" t="s">
        <v>11</v>
      </c>
      <c r="K2722" s="1" t="s">
        <v>8</v>
      </c>
      <c r="L2722" s="4">
        <v>2</v>
      </c>
      <c r="N2722" s="186">
        <v>0</v>
      </c>
      <c r="P2722" s="14">
        <v>20.211200000000002</v>
      </c>
      <c r="R2722" s="14">
        <v>0</v>
      </c>
      <c r="T2722" s="14">
        <v>1.6857</v>
      </c>
      <c r="V2722" s="17">
        <v>0</v>
      </c>
      <c r="X2722" s="17">
        <v>0</v>
      </c>
      <c r="Z2722" s="17">
        <v>71770</v>
      </c>
      <c r="AB2722" s="17">
        <v>0</v>
      </c>
      <c r="AD2722" s="17">
        <v>0</v>
      </c>
      <c r="AF2722" s="17">
        <v>3551</v>
      </c>
      <c r="AH2722" s="17">
        <v>0</v>
      </c>
      <c r="AJ2722" s="17">
        <v>0</v>
      </c>
      <c r="AL2722" s="17">
        <v>0</v>
      </c>
      <c r="AN2722" s="17">
        <v>0</v>
      </c>
      <c r="AP2722" s="172">
        <v>0</v>
      </c>
      <c r="AR2722" s="17">
        <v>5986</v>
      </c>
      <c r="AT2722" s="17">
        <v>0</v>
      </c>
      <c r="AV2722" s="185">
        <v>0</v>
      </c>
      <c r="AW2722" s="1" t="s">
        <v>5655</v>
      </c>
      <c r="AX2722" s="1" t="str">
        <f t="shared" si="42"/>
        <v>No</v>
      </c>
    </row>
    <row r="2723" spans="1:50" x14ac:dyDescent="0.2">
      <c r="A2723" s="1" t="s">
        <v>2573</v>
      </c>
      <c r="B2723" s="1" t="s">
        <v>2574</v>
      </c>
      <c r="C2723" s="1" t="s">
        <v>62</v>
      </c>
      <c r="D2723" s="174" t="s">
        <v>2575</v>
      </c>
      <c r="E2723" s="177" t="s">
        <v>2576</v>
      </c>
      <c r="F2723" s="1" t="s">
        <v>194</v>
      </c>
      <c r="G2723" s="1" t="s">
        <v>229</v>
      </c>
      <c r="H2723" s="17">
        <v>0</v>
      </c>
      <c r="I2723" s="12">
        <v>8</v>
      </c>
      <c r="J2723" s="1" t="s">
        <v>10</v>
      </c>
      <c r="K2723" s="1" t="s">
        <v>8</v>
      </c>
      <c r="L2723" s="4">
        <v>8</v>
      </c>
      <c r="N2723" s="186">
        <v>0</v>
      </c>
      <c r="P2723" s="14">
        <v>21.3049</v>
      </c>
      <c r="R2723" s="14">
        <v>0</v>
      </c>
      <c r="T2723" s="14">
        <v>3.4948999999999999</v>
      </c>
      <c r="V2723" s="17">
        <v>0</v>
      </c>
      <c r="X2723" s="17">
        <v>0</v>
      </c>
      <c r="Z2723" s="17">
        <v>360692</v>
      </c>
      <c r="AB2723" s="17">
        <v>0</v>
      </c>
      <c r="AD2723" s="17">
        <v>0</v>
      </c>
      <c r="AF2723" s="17">
        <v>16930</v>
      </c>
      <c r="AH2723" s="17">
        <v>0</v>
      </c>
      <c r="AJ2723" s="17">
        <v>0</v>
      </c>
      <c r="AL2723" s="17">
        <v>0</v>
      </c>
      <c r="AN2723" s="17">
        <v>0</v>
      </c>
      <c r="AP2723" s="172">
        <v>0</v>
      </c>
      <c r="AR2723" s="17">
        <v>59169</v>
      </c>
      <c r="AT2723" s="17">
        <v>0</v>
      </c>
      <c r="AV2723" s="185">
        <v>0</v>
      </c>
      <c r="AW2723" s="1" t="s">
        <v>5655</v>
      </c>
      <c r="AX2723" s="1" t="str">
        <f t="shared" si="42"/>
        <v>No</v>
      </c>
    </row>
    <row r="2724" spans="1:50" x14ac:dyDescent="0.2">
      <c r="A2724" s="1" t="s">
        <v>3051</v>
      </c>
      <c r="B2724" s="1" t="s">
        <v>3052</v>
      </c>
      <c r="C2724" s="1" t="s">
        <v>55</v>
      </c>
      <c r="D2724" s="174" t="s">
        <v>3053</v>
      </c>
      <c r="E2724" s="177" t="s">
        <v>3054</v>
      </c>
      <c r="F2724" s="1" t="s">
        <v>194</v>
      </c>
      <c r="G2724" s="1" t="s">
        <v>229</v>
      </c>
      <c r="H2724" s="17">
        <v>0</v>
      </c>
      <c r="I2724" s="12">
        <v>8</v>
      </c>
      <c r="J2724" s="1" t="s">
        <v>10</v>
      </c>
      <c r="K2724" s="1" t="s">
        <v>8</v>
      </c>
      <c r="L2724" s="4">
        <v>6</v>
      </c>
      <c r="N2724" s="186">
        <v>0</v>
      </c>
      <c r="P2724" s="14">
        <v>7.5587</v>
      </c>
      <c r="R2724" s="14">
        <v>0</v>
      </c>
      <c r="T2724" s="14">
        <v>2.4754999999999998</v>
      </c>
      <c r="V2724" s="17">
        <v>0</v>
      </c>
      <c r="X2724" s="17">
        <v>0</v>
      </c>
      <c r="Z2724" s="17">
        <v>69049</v>
      </c>
      <c r="AB2724" s="17">
        <v>0</v>
      </c>
      <c r="AD2724" s="17">
        <v>0</v>
      </c>
      <c r="AF2724" s="17">
        <v>9135</v>
      </c>
      <c r="AH2724" s="17">
        <v>0</v>
      </c>
      <c r="AJ2724" s="17">
        <v>0</v>
      </c>
      <c r="AL2724" s="17">
        <v>0</v>
      </c>
      <c r="AN2724" s="17">
        <v>0</v>
      </c>
      <c r="AP2724" s="172">
        <v>0</v>
      </c>
      <c r="AR2724" s="17">
        <v>22614</v>
      </c>
      <c r="AT2724" s="17">
        <v>0</v>
      </c>
      <c r="AV2724" s="185">
        <v>0</v>
      </c>
      <c r="AW2724" s="1" t="s">
        <v>5655</v>
      </c>
      <c r="AX2724" s="1" t="str">
        <f t="shared" si="42"/>
        <v>No</v>
      </c>
    </row>
    <row r="2725" spans="1:50" x14ac:dyDescent="0.2">
      <c r="A2725" s="1" t="s">
        <v>1100</v>
      </c>
      <c r="B2725" s="1" t="s">
        <v>850</v>
      </c>
      <c r="C2725" s="1" t="s">
        <v>54</v>
      </c>
      <c r="D2725" s="174">
        <v>1015</v>
      </c>
      <c r="E2725" s="177">
        <v>10015</v>
      </c>
      <c r="F2725" s="1" t="s">
        <v>194</v>
      </c>
      <c r="G2725" s="1" t="s">
        <v>5273</v>
      </c>
      <c r="H2725" s="17">
        <v>59397</v>
      </c>
      <c r="I2725" s="12">
        <v>8</v>
      </c>
      <c r="J2725" s="1" t="s">
        <v>11</v>
      </c>
      <c r="K2725" s="1" t="s">
        <v>12</v>
      </c>
      <c r="L2725" s="4">
        <v>6</v>
      </c>
      <c r="N2725" s="186">
        <v>0</v>
      </c>
      <c r="P2725" s="14">
        <v>12.7049</v>
      </c>
      <c r="R2725" s="14">
        <v>0</v>
      </c>
      <c r="T2725" s="14">
        <v>20.168299999999999</v>
      </c>
      <c r="V2725" s="17">
        <v>0</v>
      </c>
      <c r="X2725" s="17">
        <v>0</v>
      </c>
      <c r="Z2725" s="17">
        <v>204346</v>
      </c>
      <c r="AB2725" s="17">
        <v>0</v>
      </c>
      <c r="AD2725" s="17">
        <v>0</v>
      </c>
      <c r="AF2725" s="17">
        <v>16084</v>
      </c>
      <c r="AH2725" s="17">
        <v>0</v>
      </c>
      <c r="AJ2725" s="17">
        <v>0</v>
      </c>
      <c r="AL2725" s="17">
        <v>0</v>
      </c>
      <c r="AN2725" s="17">
        <v>0</v>
      </c>
      <c r="AP2725" s="172">
        <v>0</v>
      </c>
      <c r="AR2725" s="17">
        <v>324387</v>
      </c>
      <c r="AT2725" s="17">
        <v>0</v>
      </c>
      <c r="AV2725" s="185">
        <v>0</v>
      </c>
      <c r="AW2725" s="1" t="s">
        <v>5655</v>
      </c>
      <c r="AX2725" s="1" t="str">
        <f t="shared" si="42"/>
        <v>No</v>
      </c>
    </row>
    <row r="2726" spans="1:50" x14ac:dyDescent="0.2">
      <c r="A2726" s="1" t="s">
        <v>4949</v>
      </c>
      <c r="B2726" s="1" t="s">
        <v>4950</v>
      </c>
      <c r="C2726" s="1" t="s">
        <v>80</v>
      </c>
      <c r="D2726" s="174" t="s">
        <v>4951</v>
      </c>
      <c r="E2726" s="177" t="s">
        <v>4952</v>
      </c>
      <c r="F2726" s="1" t="s">
        <v>194</v>
      </c>
      <c r="G2726" s="1" t="s">
        <v>229</v>
      </c>
      <c r="H2726" s="17">
        <v>0</v>
      </c>
      <c r="I2726" s="12">
        <v>8</v>
      </c>
      <c r="J2726" s="1" t="s">
        <v>11</v>
      </c>
      <c r="K2726" s="1" t="s">
        <v>12</v>
      </c>
      <c r="L2726" s="4">
        <v>1</v>
      </c>
      <c r="N2726" s="186">
        <v>0</v>
      </c>
      <c r="P2726" s="14">
        <v>8.2619000000000007</v>
      </c>
      <c r="R2726" s="14">
        <v>0</v>
      </c>
      <c r="T2726" s="14">
        <v>2.8874</v>
      </c>
      <c r="V2726" s="17">
        <v>0</v>
      </c>
      <c r="X2726" s="17">
        <v>0</v>
      </c>
      <c r="Z2726" s="17">
        <v>10790</v>
      </c>
      <c r="AB2726" s="17">
        <v>0</v>
      </c>
      <c r="AD2726" s="17">
        <v>0</v>
      </c>
      <c r="AF2726" s="17">
        <v>1306</v>
      </c>
      <c r="AH2726" s="17">
        <v>0</v>
      </c>
      <c r="AJ2726" s="17">
        <v>0</v>
      </c>
      <c r="AL2726" s="17">
        <v>0</v>
      </c>
      <c r="AN2726" s="17">
        <v>0</v>
      </c>
      <c r="AP2726" s="172">
        <v>0</v>
      </c>
      <c r="AR2726" s="17">
        <v>3771</v>
      </c>
      <c r="AT2726" s="17">
        <v>0</v>
      </c>
      <c r="AV2726" s="185">
        <v>0</v>
      </c>
      <c r="AW2726" s="1" t="s">
        <v>5655</v>
      </c>
      <c r="AX2726" s="1" t="str">
        <f t="shared" si="42"/>
        <v>No</v>
      </c>
    </row>
    <row r="2727" spans="1:50" x14ac:dyDescent="0.2">
      <c r="A2727" s="1" t="s">
        <v>6359</v>
      </c>
      <c r="B2727" s="1" t="s">
        <v>368</v>
      </c>
      <c r="C2727" s="1" t="s">
        <v>98</v>
      </c>
      <c r="D2727" s="174">
        <v>5133</v>
      </c>
      <c r="E2727" s="177">
        <v>50133</v>
      </c>
      <c r="F2727" s="1" t="s">
        <v>194</v>
      </c>
      <c r="G2727" s="1" t="s">
        <v>5273</v>
      </c>
      <c r="H2727" s="17">
        <v>102852</v>
      </c>
      <c r="I2727" s="12">
        <v>8</v>
      </c>
      <c r="J2727" s="1" t="s">
        <v>10</v>
      </c>
      <c r="K2727" s="1" t="s">
        <v>12</v>
      </c>
      <c r="L2727" s="4">
        <v>8</v>
      </c>
      <c r="N2727" s="186">
        <v>0</v>
      </c>
      <c r="P2727" s="14">
        <v>10.9513</v>
      </c>
      <c r="R2727" s="14">
        <v>0</v>
      </c>
      <c r="T2727" s="14">
        <v>3.9154</v>
      </c>
      <c r="V2727" s="17">
        <v>0</v>
      </c>
      <c r="X2727" s="17">
        <v>0</v>
      </c>
      <c r="Z2727" s="17">
        <v>176875</v>
      </c>
      <c r="AB2727" s="17">
        <v>0</v>
      </c>
      <c r="AD2727" s="17">
        <v>0</v>
      </c>
      <c r="AF2727" s="17">
        <v>16151</v>
      </c>
      <c r="AH2727" s="17">
        <v>0</v>
      </c>
      <c r="AJ2727" s="17">
        <v>0</v>
      </c>
      <c r="AL2727" s="17">
        <v>0</v>
      </c>
      <c r="AN2727" s="17">
        <v>0</v>
      </c>
      <c r="AP2727" s="172">
        <v>0</v>
      </c>
      <c r="AR2727" s="17">
        <v>63238</v>
      </c>
      <c r="AT2727" s="17">
        <v>0</v>
      </c>
      <c r="AV2727" s="185">
        <v>0</v>
      </c>
      <c r="AW2727" s="1" t="s">
        <v>5655</v>
      </c>
      <c r="AX2727" s="1" t="str">
        <f t="shared" si="42"/>
        <v>No</v>
      </c>
    </row>
    <row r="2728" spans="1:50" x14ac:dyDescent="0.2">
      <c r="A2728" s="1" t="s">
        <v>5129</v>
      </c>
      <c r="B2728" s="1" t="s">
        <v>5130</v>
      </c>
      <c r="C2728" s="1" t="s">
        <v>80</v>
      </c>
      <c r="D2728" s="174" t="s">
        <v>5131</v>
      </c>
      <c r="E2728" s="177" t="s">
        <v>5132</v>
      </c>
      <c r="F2728" s="1" t="s">
        <v>194</v>
      </c>
      <c r="G2728" s="1" t="s">
        <v>229</v>
      </c>
      <c r="H2728" s="17">
        <v>0</v>
      </c>
      <c r="I2728" s="12">
        <v>8</v>
      </c>
      <c r="J2728" s="1" t="s">
        <v>10</v>
      </c>
      <c r="K2728" s="1" t="s">
        <v>12</v>
      </c>
      <c r="L2728" s="4">
        <v>8</v>
      </c>
      <c r="N2728" s="186">
        <v>0</v>
      </c>
      <c r="P2728" s="14">
        <v>13.8743</v>
      </c>
      <c r="R2728" s="14">
        <v>0</v>
      </c>
      <c r="T2728" s="14">
        <v>3.5209999999999999</v>
      </c>
      <c r="V2728" s="17">
        <v>0</v>
      </c>
      <c r="X2728" s="17">
        <v>0</v>
      </c>
      <c r="Z2728" s="17">
        <v>154823</v>
      </c>
      <c r="AB2728" s="17">
        <v>0</v>
      </c>
      <c r="AD2728" s="17">
        <v>0</v>
      </c>
      <c r="AF2728" s="17">
        <v>11159</v>
      </c>
      <c r="AH2728" s="17">
        <v>0</v>
      </c>
      <c r="AJ2728" s="17">
        <v>0</v>
      </c>
      <c r="AL2728" s="17">
        <v>0</v>
      </c>
      <c r="AN2728" s="17">
        <v>0</v>
      </c>
      <c r="AP2728" s="172">
        <v>0</v>
      </c>
      <c r="AR2728" s="17">
        <v>39291</v>
      </c>
      <c r="AT2728" s="17">
        <v>0</v>
      </c>
      <c r="AV2728" s="185">
        <v>0</v>
      </c>
      <c r="AW2728" s="1" t="s">
        <v>5655</v>
      </c>
      <c r="AX2728" s="1" t="str">
        <f t="shared" si="42"/>
        <v>No</v>
      </c>
    </row>
    <row r="2729" spans="1:50" x14ac:dyDescent="0.2">
      <c r="A2729" s="1" t="s">
        <v>3270</v>
      </c>
      <c r="B2729" s="1" t="s">
        <v>3271</v>
      </c>
      <c r="C2729" s="1" t="s">
        <v>98</v>
      </c>
      <c r="D2729" s="174" t="s">
        <v>3272</v>
      </c>
      <c r="E2729" s="177" t="s">
        <v>3273</v>
      </c>
      <c r="F2729" s="1" t="s">
        <v>194</v>
      </c>
      <c r="G2729" s="1" t="s">
        <v>229</v>
      </c>
      <c r="H2729" s="17">
        <v>0</v>
      </c>
      <c r="I2729" s="12">
        <v>8</v>
      </c>
      <c r="J2729" s="1" t="s">
        <v>10</v>
      </c>
      <c r="K2729" s="1" t="s">
        <v>12</v>
      </c>
      <c r="L2729" s="4">
        <v>2</v>
      </c>
      <c r="N2729" s="186">
        <v>0</v>
      </c>
      <c r="P2729" s="14">
        <v>7.0004</v>
      </c>
      <c r="R2729" s="14">
        <v>0</v>
      </c>
      <c r="T2729" s="14">
        <v>0.90149999999999997</v>
      </c>
      <c r="V2729" s="17">
        <v>0</v>
      </c>
      <c r="X2729" s="17">
        <v>0</v>
      </c>
      <c r="Z2729" s="17">
        <v>54239</v>
      </c>
      <c r="AB2729" s="17">
        <v>0</v>
      </c>
      <c r="AD2729" s="17">
        <v>0</v>
      </c>
      <c r="AF2729" s="17">
        <v>7748</v>
      </c>
      <c r="AH2729" s="17">
        <v>0</v>
      </c>
      <c r="AJ2729" s="17">
        <v>0</v>
      </c>
      <c r="AL2729" s="17">
        <v>0</v>
      </c>
      <c r="AN2729" s="17">
        <v>0</v>
      </c>
      <c r="AP2729" s="172">
        <v>0</v>
      </c>
      <c r="AR2729" s="17">
        <v>6985</v>
      </c>
      <c r="AT2729" s="17">
        <v>0</v>
      </c>
      <c r="AV2729" s="185">
        <v>0</v>
      </c>
      <c r="AW2729" s="1" t="s">
        <v>5655</v>
      </c>
      <c r="AX2729" s="1" t="str">
        <f t="shared" si="42"/>
        <v>No</v>
      </c>
    </row>
    <row r="2730" spans="1:50" x14ac:dyDescent="0.2">
      <c r="A2730" s="1" t="s">
        <v>2952</v>
      </c>
      <c r="B2730" s="1" t="s">
        <v>2953</v>
      </c>
      <c r="C2730" s="1" t="s">
        <v>56</v>
      </c>
      <c r="D2730" s="174" t="s">
        <v>2954</v>
      </c>
      <c r="E2730" s="177" t="s">
        <v>2955</v>
      </c>
      <c r="F2730" s="1" t="s">
        <v>196</v>
      </c>
      <c r="G2730" s="1" t="s">
        <v>229</v>
      </c>
      <c r="H2730" s="17">
        <v>0</v>
      </c>
      <c r="I2730" s="12">
        <v>8</v>
      </c>
      <c r="J2730" s="1" t="s">
        <v>11</v>
      </c>
      <c r="K2730" s="1" t="s">
        <v>8</v>
      </c>
      <c r="L2730" s="4">
        <v>7</v>
      </c>
      <c r="N2730" s="186">
        <v>0</v>
      </c>
      <c r="P2730" s="14">
        <v>12.921099999999999</v>
      </c>
      <c r="R2730" s="14">
        <v>0</v>
      </c>
      <c r="T2730" s="14">
        <v>14.4613</v>
      </c>
      <c r="V2730" s="17">
        <v>0</v>
      </c>
      <c r="X2730" s="17">
        <v>0</v>
      </c>
      <c r="Z2730" s="17">
        <v>209489</v>
      </c>
      <c r="AB2730" s="17">
        <v>0</v>
      </c>
      <c r="AD2730" s="17">
        <v>0</v>
      </c>
      <c r="AF2730" s="17">
        <v>16213</v>
      </c>
      <c r="AH2730" s="17">
        <v>0</v>
      </c>
      <c r="AJ2730" s="17">
        <v>0</v>
      </c>
      <c r="AL2730" s="17">
        <v>0</v>
      </c>
      <c r="AN2730" s="17">
        <v>0</v>
      </c>
      <c r="AP2730" s="172">
        <v>0</v>
      </c>
      <c r="AR2730" s="17">
        <v>234461</v>
      </c>
      <c r="AT2730" s="17">
        <v>0</v>
      </c>
      <c r="AV2730" s="185">
        <v>0</v>
      </c>
      <c r="AW2730" s="1" t="s">
        <v>5655</v>
      </c>
      <c r="AX2730" s="1" t="str">
        <f t="shared" si="42"/>
        <v>No</v>
      </c>
    </row>
    <row r="2731" spans="1:50" x14ac:dyDescent="0.2">
      <c r="A2731" s="1" t="s">
        <v>5708</v>
      </c>
      <c r="B2731" s="1" t="s">
        <v>5709</v>
      </c>
      <c r="C2731" s="1" t="s">
        <v>80</v>
      </c>
      <c r="D2731" s="174" t="s">
        <v>5039</v>
      </c>
      <c r="E2731" s="177" t="s">
        <v>5040</v>
      </c>
      <c r="F2731" s="1" t="s">
        <v>242</v>
      </c>
      <c r="G2731" s="1" t="s">
        <v>229</v>
      </c>
      <c r="H2731" s="17">
        <v>0</v>
      </c>
      <c r="I2731" s="12">
        <v>8</v>
      </c>
      <c r="J2731" s="1" t="s">
        <v>11</v>
      </c>
      <c r="K2731" s="1" t="s">
        <v>8</v>
      </c>
      <c r="L2731" s="4">
        <v>1</v>
      </c>
      <c r="N2731" s="186">
        <v>0</v>
      </c>
      <c r="P2731" s="14">
        <v>10.7308</v>
      </c>
      <c r="R2731" s="14">
        <v>0</v>
      </c>
      <c r="T2731" s="14">
        <v>5.5675999999999997</v>
      </c>
      <c r="V2731" s="17">
        <v>0</v>
      </c>
      <c r="X2731" s="17">
        <v>0</v>
      </c>
      <c r="Z2731" s="17">
        <v>33201</v>
      </c>
      <c r="AB2731" s="17">
        <v>0</v>
      </c>
      <c r="AD2731" s="17">
        <v>0</v>
      </c>
      <c r="AF2731" s="17">
        <v>3094</v>
      </c>
      <c r="AH2731" s="17">
        <v>0</v>
      </c>
      <c r="AJ2731" s="17">
        <v>0</v>
      </c>
      <c r="AL2731" s="17">
        <v>0</v>
      </c>
      <c r="AN2731" s="17">
        <v>0</v>
      </c>
      <c r="AP2731" s="172">
        <v>0</v>
      </c>
      <c r="AR2731" s="17">
        <v>17226</v>
      </c>
      <c r="AT2731" s="17">
        <v>0</v>
      </c>
      <c r="AV2731" s="185">
        <v>0</v>
      </c>
      <c r="AW2731" s="1" t="s">
        <v>5655</v>
      </c>
      <c r="AX2731" s="1" t="str">
        <f t="shared" si="42"/>
        <v>No</v>
      </c>
    </row>
    <row r="2732" spans="1:50" x14ac:dyDescent="0.2">
      <c r="A2732" s="1" t="s">
        <v>6370</v>
      </c>
      <c r="B2732" s="1" t="s">
        <v>262</v>
      </c>
      <c r="C2732" s="1" t="s">
        <v>46</v>
      </c>
      <c r="D2732" s="174">
        <v>5098</v>
      </c>
      <c r="E2732" s="177">
        <v>50098</v>
      </c>
      <c r="F2732" s="1" t="s">
        <v>194</v>
      </c>
      <c r="G2732" s="1" t="s">
        <v>5273</v>
      </c>
      <c r="H2732" s="17">
        <v>66025</v>
      </c>
      <c r="I2732" s="12">
        <v>8</v>
      </c>
      <c r="J2732" s="1" t="s">
        <v>22</v>
      </c>
      <c r="K2732" s="1" t="s">
        <v>8</v>
      </c>
      <c r="L2732" s="4">
        <v>2</v>
      </c>
      <c r="N2732" s="186">
        <v>0</v>
      </c>
      <c r="P2732" s="14">
        <v>25.949100000000001</v>
      </c>
      <c r="R2732" s="14">
        <v>0</v>
      </c>
      <c r="T2732" s="14">
        <v>1.218</v>
      </c>
      <c r="V2732" s="17">
        <v>0</v>
      </c>
      <c r="X2732" s="17">
        <v>0</v>
      </c>
      <c r="Z2732" s="17">
        <v>136518</v>
      </c>
      <c r="AB2732" s="17">
        <v>0</v>
      </c>
      <c r="AD2732" s="17">
        <v>0</v>
      </c>
      <c r="AF2732" s="17">
        <v>5261</v>
      </c>
      <c r="AH2732" s="17">
        <v>0</v>
      </c>
      <c r="AJ2732" s="17">
        <v>0</v>
      </c>
      <c r="AL2732" s="17">
        <v>0</v>
      </c>
      <c r="AN2732" s="17">
        <v>0</v>
      </c>
      <c r="AP2732" s="172">
        <v>0</v>
      </c>
      <c r="AR2732" s="17">
        <v>6408</v>
      </c>
      <c r="AT2732" s="17">
        <v>0</v>
      </c>
      <c r="AV2732" s="185">
        <v>0</v>
      </c>
      <c r="AW2732" s="1" t="s">
        <v>5655</v>
      </c>
      <c r="AX2732" s="1" t="str">
        <f t="shared" si="42"/>
        <v>No</v>
      </c>
    </row>
    <row r="2733" spans="1:50" x14ac:dyDescent="0.2">
      <c r="A2733" s="1" t="s">
        <v>3595</v>
      </c>
      <c r="B2733" s="1" t="s">
        <v>3596</v>
      </c>
      <c r="C2733" s="1" t="s">
        <v>71</v>
      </c>
      <c r="D2733" s="174" t="s">
        <v>3597</v>
      </c>
      <c r="E2733" s="177">
        <v>60206</v>
      </c>
      <c r="F2733" s="1" t="s">
        <v>242</v>
      </c>
      <c r="G2733" s="1" t="s">
        <v>5273</v>
      </c>
      <c r="H2733" s="17">
        <v>128600</v>
      </c>
      <c r="I2733" s="12">
        <v>8</v>
      </c>
      <c r="J2733" s="1" t="s">
        <v>11</v>
      </c>
      <c r="K2733" s="1" t="s">
        <v>8</v>
      </c>
      <c r="L2733" s="4">
        <v>6</v>
      </c>
      <c r="N2733" s="186">
        <v>0</v>
      </c>
      <c r="P2733" s="14">
        <v>26.455300000000001</v>
      </c>
      <c r="R2733" s="14">
        <v>0</v>
      </c>
      <c r="T2733" s="14">
        <v>6.0552000000000001</v>
      </c>
      <c r="V2733" s="17">
        <v>0</v>
      </c>
      <c r="X2733" s="17">
        <v>0</v>
      </c>
      <c r="Z2733" s="17">
        <v>474158</v>
      </c>
      <c r="AB2733" s="17">
        <v>0</v>
      </c>
      <c r="AD2733" s="17">
        <v>0</v>
      </c>
      <c r="AF2733" s="17">
        <v>17923</v>
      </c>
      <c r="AH2733" s="17">
        <v>0</v>
      </c>
      <c r="AJ2733" s="17">
        <v>0</v>
      </c>
      <c r="AL2733" s="17">
        <v>0</v>
      </c>
      <c r="AN2733" s="17">
        <v>0</v>
      </c>
      <c r="AP2733" s="172">
        <v>0</v>
      </c>
      <c r="AR2733" s="17">
        <v>108527</v>
      </c>
      <c r="AT2733" s="17">
        <v>0</v>
      </c>
      <c r="AV2733" s="185">
        <v>0</v>
      </c>
      <c r="AW2733" s="1" t="s">
        <v>5655</v>
      </c>
      <c r="AX2733" s="1" t="str">
        <f t="shared" si="42"/>
        <v>No</v>
      </c>
    </row>
    <row r="2734" spans="1:50" x14ac:dyDescent="0.2">
      <c r="A2734" s="1" t="s">
        <v>2743</v>
      </c>
      <c r="B2734" s="1" t="s">
        <v>355</v>
      </c>
      <c r="C2734" s="1" t="s">
        <v>45</v>
      </c>
      <c r="D2734" s="174" t="s">
        <v>2744</v>
      </c>
      <c r="E2734" s="177" t="s">
        <v>2745</v>
      </c>
      <c r="F2734" s="1" t="s">
        <v>194</v>
      </c>
      <c r="G2734" s="1" t="s">
        <v>229</v>
      </c>
      <c r="H2734" s="17">
        <v>0</v>
      </c>
      <c r="I2734" s="12">
        <v>8</v>
      </c>
      <c r="J2734" s="1" t="s">
        <v>10</v>
      </c>
      <c r="K2734" s="1" t="s">
        <v>8</v>
      </c>
      <c r="L2734" s="4">
        <v>8</v>
      </c>
      <c r="N2734" s="186">
        <v>0</v>
      </c>
      <c r="P2734" s="14">
        <v>21.5959</v>
      </c>
      <c r="R2734" s="14">
        <v>0</v>
      </c>
      <c r="T2734" s="14">
        <v>1.4500999999999999</v>
      </c>
      <c r="V2734" s="17">
        <v>0</v>
      </c>
      <c r="X2734" s="17">
        <v>0</v>
      </c>
      <c r="Z2734" s="17">
        <v>389202</v>
      </c>
      <c r="AB2734" s="17">
        <v>0</v>
      </c>
      <c r="AD2734" s="17">
        <v>0</v>
      </c>
      <c r="AF2734" s="17">
        <v>18022</v>
      </c>
      <c r="AH2734" s="17">
        <v>0</v>
      </c>
      <c r="AJ2734" s="17">
        <v>0</v>
      </c>
      <c r="AL2734" s="17">
        <v>0</v>
      </c>
      <c r="AN2734" s="17">
        <v>0</v>
      </c>
      <c r="AP2734" s="172">
        <v>0</v>
      </c>
      <c r="AR2734" s="17">
        <v>26134</v>
      </c>
      <c r="AT2734" s="17">
        <v>0</v>
      </c>
      <c r="AV2734" s="185">
        <v>0</v>
      </c>
      <c r="AW2734" s="1" t="s">
        <v>5655</v>
      </c>
      <c r="AX2734" s="1" t="str">
        <f t="shared" si="42"/>
        <v>No</v>
      </c>
    </row>
    <row r="2735" spans="1:50" x14ac:dyDescent="0.2">
      <c r="A2735" s="1" t="s">
        <v>3970</v>
      </c>
      <c r="B2735" s="1" t="s">
        <v>3929</v>
      </c>
      <c r="C2735" s="1" t="s">
        <v>48</v>
      </c>
      <c r="D2735" s="174" t="s">
        <v>3971</v>
      </c>
      <c r="E2735" s="177" t="s">
        <v>3972</v>
      </c>
      <c r="F2735" s="1" t="s">
        <v>242</v>
      </c>
      <c r="G2735" s="1" t="s">
        <v>229</v>
      </c>
      <c r="H2735" s="17">
        <v>0</v>
      </c>
      <c r="I2735" s="12">
        <v>8</v>
      </c>
      <c r="J2735" s="1" t="s">
        <v>10</v>
      </c>
      <c r="K2735" s="1" t="s">
        <v>8</v>
      </c>
      <c r="L2735" s="4">
        <v>8</v>
      </c>
      <c r="N2735" s="186">
        <v>0</v>
      </c>
      <c r="P2735" s="14">
        <v>15.7346</v>
      </c>
      <c r="R2735" s="14">
        <v>0</v>
      </c>
      <c r="T2735" s="14">
        <v>2.5341</v>
      </c>
      <c r="V2735" s="17">
        <v>0</v>
      </c>
      <c r="X2735" s="17">
        <v>0</v>
      </c>
      <c r="Z2735" s="17">
        <v>310759</v>
      </c>
      <c r="AB2735" s="17">
        <v>0</v>
      </c>
      <c r="AD2735" s="17">
        <v>0</v>
      </c>
      <c r="AF2735" s="17">
        <v>19750</v>
      </c>
      <c r="AH2735" s="17">
        <v>0</v>
      </c>
      <c r="AJ2735" s="17">
        <v>0</v>
      </c>
      <c r="AL2735" s="17">
        <v>0</v>
      </c>
      <c r="AN2735" s="17">
        <v>0</v>
      </c>
      <c r="AP2735" s="172">
        <v>0</v>
      </c>
      <c r="AR2735" s="17">
        <v>50048</v>
      </c>
      <c r="AT2735" s="17">
        <v>0</v>
      </c>
      <c r="AV2735" s="185">
        <v>0</v>
      </c>
      <c r="AW2735" s="1" t="s">
        <v>5655</v>
      </c>
      <c r="AX2735" s="1" t="str">
        <f t="shared" si="42"/>
        <v>No</v>
      </c>
    </row>
    <row r="2736" spans="1:50" x14ac:dyDescent="0.2">
      <c r="A2736" s="1" t="s">
        <v>2196</v>
      </c>
      <c r="B2736" s="1" t="s">
        <v>2197</v>
      </c>
      <c r="C2736" s="1" t="s">
        <v>62</v>
      </c>
      <c r="D2736" s="174" t="s">
        <v>2198</v>
      </c>
      <c r="E2736" s="177" t="s">
        <v>2199</v>
      </c>
      <c r="F2736" s="1" t="s">
        <v>194</v>
      </c>
      <c r="G2736" s="1" t="s">
        <v>229</v>
      </c>
      <c r="H2736" s="17">
        <v>0</v>
      </c>
      <c r="I2736" s="12">
        <v>8</v>
      </c>
      <c r="J2736" s="1" t="s">
        <v>10</v>
      </c>
      <c r="K2736" s="1" t="s">
        <v>8</v>
      </c>
      <c r="L2736" s="4">
        <v>8</v>
      </c>
      <c r="N2736" s="186">
        <v>0</v>
      </c>
      <c r="P2736" s="14">
        <v>18.063099999999999</v>
      </c>
      <c r="R2736" s="14">
        <v>0</v>
      </c>
      <c r="T2736" s="14">
        <v>1.0647</v>
      </c>
      <c r="V2736" s="17">
        <v>0</v>
      </c>
      <c r="X2736" s="17">
        <v>0</v>
      </c>
      <c r="Z2736" s="17">
        <v>304364</v>
      </c>
      <c r="AB2736" s="17">
        <v>0</v>
      </c>
      <c r="AD2736" s="17">
        <v>0</v>
      </c>
      <c r="AF2736" s="17">
        <v>16850</v>
      </c>
      <c r="AH2736" s="17">
        <v>0</v>
      </c>
      <c r="AJ2736" s="17">
        <v>0</v>
      </c>
      <c r="AL2736" s="17">
        <v>0</v>
      </c>
      <c r="AN2736" s="17">
        <v>0</v>
      </c>
      <c r="AP2736" s="172">
        <v>0</v>
      </c>
      <c r="AR2736" s="17">
        <v>17941</v>
      </c>
      <c r="AT2736" s="17">
        <v>0</v>
      </c>
      <c r="AV2736" s="185">
        <v>0</v>
      </c>
      <c r="AW2736" s="1" t="s">
        <v>5655</v>
      </c>
      <c r="AX2736" s="1" t="str">
        <f t="shared" si="42"/>
        <v>No</v>
      </c>
    </row>
    <row r="2737" spans="1:50" x14ac:dyDescent="0.2">
      <c r="A2737" s="1" t="s">
        <v>3528</v>
      </c>
      <c r="B2737" s="1" t="s">
        <v>3529</v>
      </c>
      <c r="C2737" s="1" t="s">
        <v>79</v>
      </c>
      <c r="D2737" s="174" t="s">
        <v>3530</v>
      </c>
      <c r="E2737" s="177" t="s">
        <v>3531</v>
      </c>
      <c r="F2737" s="1" t="s">
        <v>242</v>
      </c>
      <c r="G2737" s="1" t="s">
        <v>229</v>
      </c>
      <c r="H2737" s="17">
        <v>0</v>
      </c>
      <c r="I2737" s="12">
        <v>8</v>
      </c>
      <c r="J2737" s="1" t="s">
        <v>10</v>
      </c>
      <c r="K2737" s="1" t="s">
        <v>8</v>
      </c>
      <c r="L2737" s="4">
        <v>8</v>
      </c>
      <c r="N2737" s="186">
        <v>0</v>
      </c>
      <c r="P2737" s="14">
        <v>10.692600000000001</v>
      </c>
      <c r="R2737" s="14">
        <v>0</v>
      </c>
      <c r="T2737" s="14">
        <v>3.1728000000000001</v>
      </c>
      <c r="V2737" s="17">
        <v>0</v>
      </c>
      <c r="X2737" s="17">
        <v>0</v>
      </c>
      <c r="Z2737" s="17">
        <v>113363</v>
      </c>
      <c r="AB2737" s="17">
        <v>0</v>
      </c>
      <c r="AD2737" s="17">
        <v>0</v>
      </c>
      <c r="AF2737" s="17">
        <v>10602</v>
      </c>
      <c r="AH2737" s="17">
        <v>0</v>
      </c>
      <c r="AJ2737" s="17">
        <v>0</v>
      </c>
      <c r="AL2737" s="17">
        <v>0</v>
      </c>
      <c r="AN2737" s="17">
        <v>0</v>
      </c>
      <c r="AP2737" s="172">
        <v>0</v>
      </c>
      <c r="AR2737" s="17">
        <v>33638</v>
      </c>
      <c r="AT2737" s="17">
        <v>0</v>
      </c>
      <c r="AV2737" s="185">
        <v>0</v>
      </c>
      <c r="AW2737" s="1" t="s">
        <v>5655</v>
      </c>
      <c r="AX2737" s="1" t="str">
        <f t="shared" si="42"/>
        <v>No</v>
      </c>
    </row>
    <row r="2738" spans="1:50" x14ac:dyDescent="0.2">
      <c r="A2738" s="1" t="s">
        <v>6358</v>
      </c>
      <c r="B2738" s="1" t="s">
        <v>788</v>
      </c>
      <c r="C2738" s="1" t="s">
        <v>37</v>
      </c>
      <c r="D2738" s="174">
        <v>4120</v>
      </c>
      <c r="E2738" s="177">
        <v>40120</v>
      </c>
      <c r="F2738" s="1" t="s">
        <v>194</v>
      </c>
      <c r="G2738" s="1" t="s">
        <v>192</v>
      </c>
      <c r="H2738" s="17">
        <v>156909</v>
      </c>
      <c r="I2738" s="12">
        <v>8</v>
      </c>
      <c r="J2738" s="1" t="s">
        <v>10</v>
      </c>
      <c r="K2738" s="1" t="s">
        <v>12</v>
      </c>
      <c r="L2738" s="4">
        <v>2</v>
      </c>
      <c r="N2738" s="186">
        <v>0</v>
      </c>
      <c r="P2738" s="14">
        <v>10.8994</v>
      </c>
      <c r="R2738" s="14">
        <v>5.0156000000000001</v>
      </c>
      <c r="T2738" s="14">
        <v>2.1730999999999998</v>
      </c>
      <c r="V2738" s="17">
        <v>0</v>
      </c>
      <c r="X2738" s="17">
        <v>88981</v>
      </c>
      <c r="Y2738" s="12" t="s">
        <v>102</v>
      </c>
      <c r="Z2738" s="17">
        <v>73854</v>
      </c>
      <c r="AB2738" s="17">
        <v>15127</v>
      </c>
      <c r="AD2738" s="17">
        <v>8164</v>
      </c>
      <c r="AE2738" s="12" t="s">
        <v>102</v>
      </c>
      <c r="AF2738" s="17">
        <v>6776</v>
      </c>
      <c r="AH2738" s="17">
        <v>1388</v>
      </c>
      <c r="AJ2738" s="17">
        <v>0</v>
      </c>
      <c r="AL2738" s="17">
        <v>0</v>
      </c>
      <c r="AN2738" s="17">
        <v>0</v>
      </c>
      <c r="AP2738" s="172">
        <v>0</v>
      </c>
      <c r="AR2738" s="17">
        <v>14725</v>
      </c>
      <c r="AT2738" s="17">
        <v>73854</v>
      </c>
      <c r="AV2738" s="185">
        <v>0</v>
      </c>
      <c r="AW2738" s="1" t="s">
        <v>5655</v>
      </c>
      <c r="AX2738" s="1" t="str">
        <f t="shared" si="42"/>
        <v>Yes</v>
      </c>
    </row>
    <row r="2739" spans="1:50" x14ac:dyDescent="0.2">
      <c r="A2739" s="1" t="s">
        <v>1239</v>
      </c>
      <c r="B2739" s="1" t="s">
        <v>842</v>
      </c>
      <c r="C2739" s="1" t="s">
        <v>35</v>
      </c>
      <c r="D2739" s="174">
        <v>3106</v>
      </c>
      <c r="E2739" s="177">
        <v>30106</v>
      </c>
      <c r="F2739" s="1" t="s">
        <v>260</v>
      </c>
      <c r="G2739" s="1" t="s">
        <v>5273</v>
      </c>
      <c r="H2739" s="17">
        <v>4586770</v>
      </c>
      <c r="I2739" s="12">
        <v>8</v>
      </c>
      <c r="J2739" s="1" t="s">
        <v>13</v>
      </c>
      <c r="K2739" s="1" t="s">
        <v>12</v>
      </c>
      <c r="L2739" s="4">
        <v>8</v>
      </c>
      <c r="N2739" s="186">
        <v>0</v>
      </c>
      <c r="P2739" s="14">
        <v>40.282899999999998</v>
      </c>
      <c r="R2739" s="14">
        <v>0</v>
      </c>
      <c r="T2739" s="14">
        <v>7.8055000000000003</v>
      </c>
      <c r="V2739" s="17">
        <v>0</v>
      </c>
      <c r="X2739" s="17">
        <v>0</v>
      </c>
      <c r="Z2739" s="17">
        <v>119479</v>
      </c>
      <c r="AB2739" s="17">
        <v>0</v>
      </c>
      <c r="AD2739" s="17">
        <v>0</v>
      </c>
      <c r="AF2739" s="17">
        <v>2966</v>
      </c>
      <c r="AH2739" s="17">
        <v>0</v>
      </c>
      <c r="AJ2739" s="17">
        <v>0</v>
      </c>
      <c r="AL2739" s="17">
        <v>0</v>
      </c>
      <c r="AN2739" s="17">
        <v>0</v>
      </c>
      <c r="AP2739" s="172">
        <v>0</v>
      </c>
      <c r="AR2739" s="17">
        <v>23151</v>
      </c>
      <c r="AT2739" s="17">
        <v>0</v>
      </c>
      <c r="AV2739" s="185">
        <v>0</v>
      </c>
      <c r="AW2739" s="1" t="s">
        <v>5655</v>
      </c>
      <c r="AX2739" s="1" t="str">
        <f t="shared" si="42"/>
        <v>No</v>
      </c>
    </row>
    <row r="2740" spans="1:50" x14ac:dyDescent="0.2">
      <c r="A2740" s="1" t="s">
        <v>6371</v>
      </c>
      <c r="B2740" s="1" t="s">
        <v>668</v>
      </c>
      <c r="C2740" s="1" t="s">
        <v>46</v>
      </c>
      <c r="D2740" s="174">
        <v>5179</v>
      </c>
      <c r="E2740" s="177">
        <v>50179</v>
      </c>
      <c r="F2740" s="1" t="s">
        <v>242</v>
      </c>
      <c r="G2740" s="1" t="s">
        <v>5273</v>
      </c>
      <c r="H2740" s="17">
        <v>8608208</v>
      </c>
      <c r="I2740" s="12">
        <v>8</v>
      </c>
      <c r="J2740" s="1" t="s">
        <v>10</v>
      </c>
      <c r="K2740" s="1" t="s">
        <v>8</v>
      </c>
      <c r="L2740" s="4">
        <v>8</v>
      </c>
      <c r="N2740" s="186">
        <v>0</v>
      </c>
      <c r="P2740" s="14">
        <v>11.9793</v>
      </c>
      <c r="R2740" s="14">
        <v>0</v>
      </c>
      <c r="T2740" s="14">
        <v>1.4202999999999999</v>
      </c>
      <c r="V2740" s="17">
        <v>0</v>
      </c>
      <c r="X2740" s="17">
        <v>0</v>
      </c>
      <c r="Z2740" s="17">
        <v>195478</v>
      </c>
      <c r="AB2740" s="17">
        <v>0</v>
      </c>
      <c r="AD2740" s="17">
        <v>0</v>
      </c>
      <c r="AF2740" s="17">
        <v>16318</v>
      </c>
      <c r="AH2740" s="17">
        <v>0</v>
      </c>
      <c r="AJ2740" s="17">
        <v>0</v>
      </c>
      <c r="AL2740" s="17">
        <v>0</v>
      </c>
      <c r="AN2740" s="17">
        <v>0</v>
      </c>
      <c r="AP2740" s="172">
        <v>0</v>
      </c>
      <c r="AR2740" s="17">
        <v>23176</v>
      </c>
      <c r="AT2740" s="17">
        <v>0</v>
      </c>
      <c r="AV2740" s="185">
        <v>0</v>
      </c>
      <c r="AW2740" s="1" t="s">
        <v>5655</v>
      </c>
      <c r="AX2740" s="1" t="str">
        <f t="shared" si="42"/>
        <v>No</v>
      </c>
    </row>
    <row r="2741" spans="1:50" x14ac:dyDescent="0.2">
      <c r="A2741" s="1" t="s">
        <v>2994</v>
      </c>
      <c r="B2741" s="1" t="s">
        <v>659</v>
      </c>
      <c r="C2741" s="1" t="s">
        <v>77</v>
      </c>
      <c r="D2741" s="174" t="s">
        <v>2995</v>
      </c>
      <c r="E2741" s="177" t="s">
        <v>2996</v>
      </c>
      <c r="F2741" s="1" t="s">
        <v>242</v>
      </c>
      <c r="G2741" s="1" t="s">
        <v>229</v>
      </c>
      <c r="H2741" s="17">
        <v>0</v>
      </c>
      <c r="I2741" s="12">
        <v>8</v>
      </c>
      <c r="J2741" s="1" t="s">
        <v>10</v>
      </c>
      <c r="K2741" s="1" t="s">
        <v>8</v>
      </c>
      <c r="L2741" s="4">
        <v>8</v>
      </c>
      <c r="N2741" s="186">
        <v>0</v>
      </c>
      <c r="P2741" s="14">
        <v>17.133400000000002</v>
      </c>
      <c r="R2741" s="14">
        <v>0</v>
      </c>
      <c r="T2741" s="14">
        <v>1.3337000000000001</v>
      </c>
      <c r="V2741" s="17">
        <v>0</v>
      </c>
      <c r="X2741" s="17">
        <v>0</v>
      </c>
      <c r="Z2741" s="17">
        <v>190078</v>
      </c>
      <c r="AB2741" s="17">
        <v>0</v>
      </c>
      <c r="AD2741" s="17">
        <v>0</v>
      </c>
      <c r="AF2741" s="17">
        <v>11094</v>
      </c>
      <c r="AH2741" s="17">
        <v>0</v>
      </c>
      <c r="AJ2741" s="17">
        <v>0</v>
      </c>
      <c r="AL2741" s="17">
        <v>0</v>
      </c>
      <c r="AN2741" s="17">
        <v>0</v>
      </c>
      <c r="AP2741" s="172">
        <v>0</v>
      </c>
      <c r="AR2741" s="17">
        <v>14796</v>
      </c>
      <c r="AT2741" s="17">
        <v>0</v>
      </c>
      <c r="AV2741" s="185">
        <v>0</v>
      </c>
      <c r="AW2741" s="1" t="s">
        <v>5655</v>
      </c>
      <c r="AX2741" s="1" t="str">
        <f t="shared" si="42"/>
        <v>No</v>
      </c>
    </row>
    <row r="2742" spans="1:50" x14ac:dyDescent="0.2">
      <c r="A2742" s="1" t="s">
        <v>4882</v>
      </c>
      <c r="B2742" s="1" t="s">
        <v>427</v>
      </c>
      <c r="C2742" s="1" t="s">
        <v>20</v>
      </c>
      <c r="D2742" s="174" t="s">
        <v>4883</v>
      </c>
      <c r="E2742" s="177" t="s">
        <v>4884</v>
      </c>
      <c r="F2742" s="1" t="s">
        <v>196</v>
      </c>
      <c r="G2742" s="1" t="s">
        <v>229</v>
      </c>
      <c r="H2742" s="17">
        <v>0</v>
      </c>
      <c r="I2742" s="12">
        <v>8</v>
      </c>
      <c r="J2742" s="1" t="s">
        <v>11</v>
      </c>
      <c r="K2742" s="1" t="s">
        <v>12</v>
      </c>
      <c r="L2742" s="4">
        <v>6</v>
      </c>
      <c r="N2742" s="186">
        <v>0</v>
      </c>
      <c r="P2742" s="14">
        <v>23.2591</v>
      </c>
      <c r="R2742" s="14">
        <v>0</v>
      </c>
      <c r="T2742" s="14">
        <v>6.1585999999999999</v>
      </c>
      <c r="V2742" s="17">
        <v>0</v>
      </c>
      <c r="X2742" s="17">
        <v>0</v>
      </c>
      <c r="Z2742" s="17">
        <v>344328</v>
      </c>
      <c r="AB2742" s="17">
        <v>0</v>
      </c>
      <c r="AD2742" s="17">
        <v>0</v>
      </c>
      <c r="AF2742" s="17">
        <v>14804</v>
      </c>
      <c r="AH2742" s="17">
        <v>0</v>
      </c>
      <c r="AJ2742" s="17">
        <v>0</v>
      </c>
      <c r="AL2742" s="17">
        <v>0</v>
      </c>
      <c r="AN2742" s="17">
        <v>0</v>
      </c>
      <c r="AP2742" s="172">
        <v>0</v>
      </c>
      <c r="AR2742" s="17">
        <v>91172</v>
      </c>
      <c r="AT2742" s="17">
        <v>0</v>
      </c>
      <c r="AV2742" s="185">
        <v>0</v>
      </c>
      <c r="AW2742" s="1" t="s">
        <v>5655</v>
      </c>
      <c r="AX2742" s="1" t="str">
        <f t="shared" si="42"/>
        <v>No</v>
      </c>
    </row>
    <row r="2743" spans="1:50" x14ac:dyDescent="0.2">
      <c r="A2743" s="1" t="s">
        <v>1273</v>
      </c>
      <c r="B2743" s="1" t="s">
        <v>1274</v>
      </c>
      <c r="C2743" s="1" t="s">
        <v>94</v>
      </c>
      <c r="D2743" s="174" t="s">
        <v>1275</v>
      </c>
      <c r="E2743" s="177">
        <v>207</v>
      </c>
      <c r="F2743" s="1" t="s">
        <v>138</v>
      </c>
      <c r="G2743" s="1" t="s">
        <v>5273</v>
      </c>
      <c r="H2743" s="17">
        <v>0</v>
      </c>
      <c r="I2743" s="12">
        <v>8</v>
      </c>
      <c r="J2743" s="1" t="s">
        <v>11</v>
      </c>
      <c r="K2743" s="1" t="s">
        <v>8</v>
      </c>
      <c r="L2743" s="4">
        <v>3</v>
      </c>
      <c r="N2743" s="186">
        <v>0</v>
      </c>
      <c r="P2743" s="14">
        <v>25.804600000000001</v>
      </c>
      <c r="R2743" s="14">
        <v>0</v>
      </c>
      <c r="T2743" s="14">
        <v>2.3626999999999998</v>
      </c>
      <c r="V2743" s="17">
        <v>0</v>
      </c>
      <c r="X2743" s="17">
        <v>0</v>
      </c>
      <c r="Z2743" s="17">
        <v>274742</v>
      </c>
      <c r="AB2743" s="17">
        <v>0</v>
      </c>
      <c r="AD2743" s="17">
        <v>0</v>
      </c>
      <c r="AF2743" s="17">
        <v>10647</v>
      </c>
      <c r="AH2743" s="17">
        <v>0</v>
      </c>
      <c r="AJ2743" s="17">
        <v>0</v>
      </c>
      <c r="AL2743" s="17">
        <v>0</v>
      </c>
      <c r="AN2743" s="17">
        <v>0</v>
      </c>
      <c r="AP2743" s="172">
        <v>0</v>
      </c>
      <c r="AR2743" s="17">
        <v>25156</v>
      </c>
      <c r="AT2743" s="17">
        <v>0</v>
      </c>
      <c r="AV2743" s="185">
        <v>0</v>
      </c>
      <c r="AW2743" s="1" t="s">
        <v>5655</v>
      </c>
      <c r="AX2743" s="1" t="str">
        <f t="shared" si="42"/>
        <v>No</v>
      </c>
    </row>
    <row r="2744" spans="1:50" x14ac:dyDescent="0.2">
      <c r="A2744" s="1" t="s">
        <v>1971</v>
      </c>
      <c r="B2744" s="1" t="s">
        <v>1798</v>
      </c>
      <c r="C2744" s="1" t="s">
        <v>40</v>
      </c>
      <c r="D2744" s="174" t="s">
        <v>1972</v>
      </c>
      <c r="E2744" s="177" t="s">
        <v>1973</v>
      </c>
      <c r="F2744" s="1" t="s">
        <v>194</v>
      </c>
      <c r="G2744" s="1" t="s">
        <v>229</v>
      </c>
      <c r="H2744" s="17">
        <v>0</v>
      </c>
      <c r="I2744" s="12">
        <v>8</v>
      </c>
      <c r="J2744" s="1" t="s">
        <v>10</v>
      </c>
      <c r="K2744" s="1" t="s">
        <v>8</v>
      </c>
      <c r="L2744" s="4">
        <v>8</v>
      </c>
      <c r="N2744" s="186">
        <v>0</v>
      </c>
      <c r="P2744" s="14">
        <v>14.2698</v>
      </c>
      <c r="R2744" s="14">
        <v>0</v>
      </c>
      <c r="T2744" s="14">
        <v>1.5593999999999999</v>
      </c>
      <c r="V2744" s="17">
        <v>0</v>
      </c>
      <c r="X2744" s="17">
        <v>0</v>
      </c>
      <c r="Z2744" s="17">
        <v>298724</v>
      </c>
      <c r="AB2744" s="17">
        <v>0</v>
      </c>
      <c r="AD2744" s="17">
        <v>0</v>
      </c>
      <c r="AF2744" s="17">
        <v>20934</v>
      </c>
      <c r="AH2744" s="17">
        <v>0</v>
      </c>
      <c r="AJ2744" s="17">
        <v>0</v>
      </c>
      <c r="AL2744" s="17">
        <v>0</v>
      </c>
      <c r="AN2744" s="17">
        <v>0</v>
      </c>
      <c r="AP2744" s="172">
        <v>0</v>
      </c>
      <c r="AR2744" s="17">
        <v>32644</v>
      </c>
      <c r="AT2744" s="17">
        <v>0</v>
      </c>
      <c r="AV2744" s="185">
        <v>0</v>
      </c>
      <c r="AW2744" s="1" t="s">
        <v>5655</v>
      </c>
      <c r="AX2744" s="1" t="str">
        <f t="shared" si="42"/>
        <v>No</v>
      </c>
    </row>
    <row r="2745" spans="1:50" x14ac:dyDescent="0.2">
      <c r="A2745" s="1" t="s">
        <v>5009</v>
      </c>
      <c r="B2745" s="1" t="s">
        <v>5010</v>
      </c>
      <c r="C2745" s="1" t="s">
        <v>80</v>
      </c>
      <c r="D2745" s="174" t="s">
        <v>5011</v>
      </c>
      <c r="E2745" s="177" t="s">
        <v>5012</v>
      </c>
      <c r="F2745" s="1" t="s">
        <v>194</v>
      </c>
      <c r="G2745" s="1" t="s">
        <v>229</v>
      </c>
      <c r="H2745" s="17">
        <v>0</v>
      </c>
      <c r="I2745" s="12">
        <v>8</v>
      </c>
      <c r="J2745" s="1" t="s">
        <v>11</v>
      </c>
      <c r="K2745" s="1" t="s">
        <v>8</v>
      </c>
      <c r="L2745" s="4">
        <v>2</v>
      </c>
      <c r="N2745" s="186">
        <v>0</v>
      </c>
      <c r="P2745" s="14">
        <v>25.157</v>
      </c>
      <c r="R2745" s="14">
        <v>0</v>
      </c>
      <c r="T2745" s="14">
        <v>0.47889999999999999</v>
      </c>
      <c r="V2745" s="17">
        <v>0</v>
      </c>
      <c r="X2745" s="17">
        <v>0</v>
      </c>
      <c r="Z2745" s="17">
        <v>84100</v>
      </c>
      <c r="AB2745" s="17">
        <v>0</v>
      </c>
      <c r="AD2745" s="17">
        <v>0</v>
      </c>
      <c r="AF2745" s="17">
        <v>3343</v>
      </c>
      <c r="AH2745" s="17">
        <v>0</v>
      </c>
      <c r="AJ2745" s="17">
        <v>0</v>
      </c>
      <c r="AL2745" s="17">
        <v>0</v>
      </c>
      <c r="AN2745" s="17">
        <v>0</v>
      </c>
      <c r="AP2745" s="172">
        <v>0</v>
      </c>
      <c r="AR2745" s="17">
        <v>1601</v>
      </c>
      <c r="AT2745" s="17">
        <v>0</v>
      </c>
      <c r="AV2745" s="185">
        <v>0</v>
      </c>
      <c r="AW2745" s="1" t="s">
        <v>5655</v>
      </c>
      <c r="AX2745" s="1" t="str">
        <f t="shared" si="42"/>
        <v>No</v>
      </c>
    </row>
    <row r="2746" spans="1:50" x14ac:dyDescent="0.2">
      <c r="A2746" s="1" t="s">
        <v>4631</v>
      </c>
      <c r="B2746" s="1" t="s">
        <v>4632</v>
      </c>
      <c r="C2746" s="1" t="s">
        <v>63</v>
      </c>
      <c r="D2746" s="174" t="s">
        <v>4633</v>
      </c>
      <c r="E2746" s="177" t="s">
        <v>4634</v>
      </c>
      <c r="F2746" s="1" t="s">
        <v>242</v>
      </c>
      <c r="G2746" s="1" t="s">
        <v>229</v>
      </c>
      <c r="H2746" s="17">
        <v>0</v>
      </c>
      <c r="I2746" s="12">
        <v>8</v>
      </c>
      <c r="J2746" s="1" t="s">
        <v>10</v>
      </c>
      <c r="K2746" s="1" t="s">
        <v>8</v>
      </c>
      <c r="L2746" s="4">
        <v>8</v>
      </c>
      <c r="N2746" s="186">
        <v>0</v>
      </c>
      <c r="P2746" s="14">
        <v>15.440799999999999</v>
      </c>
      <c r="R2746" s="14">
        <v>0</v>
      </c>
      <c r="T2746" s="14">
        <v>1.8884000000000001</v>
      </c>
      <c r="V2746" s="17">
        <v>0</v>
      </c>
      <c r="X2746" s="17">
        <v>0</v>
      </c>
      <c r="Z2746" s="17">
        <v>85372</v>
      </c>
      <c r="AB2746" s="17">
        <v>0</v>
      </c>
      <c r="AD2746" s="17">
        <v>0</v>
      </c>
      <c r="AF2746" s="17">
        <v>5529</v>
      </c>
      <c r="AH2746" s="17">
        <v>0</v>
      </c>
      <c r="AJ2746" s="17">
        <v>0</v>
      </c>
      <c r="AL2746" s="17">
        <v>0</v>
      </c>
      <c r="AN2746" s="17">
        <v>0</v>
      </c>
      <c r="AP2746" s="172">
        <v>0</v>
      </c>
      <c r="AR2746" s="17">
        <v>10441</v>
      </c>
      <c r="AT2746" s="17">
        <v>0</v>
      </c>
      <c r="AV2746" s="185">
        <v>0</v>
      </c>
      <c r="AW2746" s="1" t="s">
        <v>5655</v>
      </c>
      <c r="AX2746" s="1" t="str">
        <f t="shared" si="42"/>
        <v>No</v>
      </c>
    </row>
    <row r="2747" spans="1:50" x14ac:dyDescent="0.2">
      <c r="A2747" s="1" t="s">
        <v>3048</v>
      </c>
      <c r="B2747" s="1" t="s">
        <v>2244</v>
      </c>
      <c r="C2747" s="1" t="s">
        <v>45</v>
      </c>
      <c r="D2747" s="174" t="s">
        <v>3049</v>
      </c>
      <c r="E2747" s="177" t="s">
        <v>3050</v>
      </c>
      <c r="F2747" s="1" t="s">
        <v>194</v>
      </c>
      <c r="G2747" s="1" t="s">
        <v>229</v>
      </c>
      <c r="H2747" s="17">
        <v>0</v>
      </c>
      <c r="I2747" s="12">
        <v>8</v>
      </c>
      <c r="J2747" s="1" t="s">
        <v>10</v>
      </c>
      <c r="K2747" s="1" t="s">
        <v>8</v>
      </c>
      <c r="L2747" s="4">
        <v>8</v>
      </c>
      <c r="N2747" s="186">
        <v>0</v>
      </c>
      <c r="P2747" s="14">
        <v>15.382199999999999</v>
      </c>
      <c r="R2747" s="14">
        <v>0</v>
      </c>
      <c r="T2747" s="14">
        <v>1.4419</v>
      </c>
      <c r="V2747" s="17">
        <v>0</v>
      </c>
      <c r="X2747" s="17">
        <v>0</v>
      </c>
      <c r="Z2747" s="17">
        <v>85033</v>
      </c>
      <c r="AB2747" s="17">
        <v>0</v>
      </c>
      <c r="AD2747" s="17">
        <v>0</v>
      </c>
      <c r="AF2747" s="17">
        <v>5528</v>
      </c>
      <c r="AH2747" s="17">
        <v>0</v>
      </c>
      <c r="AJ2747" s="17">
        <v>0</v>
      </c>
      <c r="AL2747" s="17">
        <v>0</v>
      </c>
      <c r="AN2747" s="17">
        <v>0</v>
      </c>
      <c r="AP2747" s="172">
        <v>0</v>
      </c>
      <c r="AR2747" s="17">
        <v>7971</v>
      </c>
      <c r="AT2747" s="17">
        <v>0</v>
      </c>
      <c r="AV2747" s="185">
        <v>0</v>
      </c>
      <c r="AW2747" s="1" t="s">
        <v>5655</v>
      </c>
      <c r="AX2747" s="1" t="str">
        <f t="shared" si="42"/>
        <v>No</v>
      </c>
    </row>
    <row r="2748" spans="1:50" x14ac:dyDescent="0.2">
      <c r="A2748" s="1" t="s">
        <v>3862</v>
      </c>
      <c r="B2748" s="1" t="s">
        <v>3863</v>
      </c>
      <c r="C2748" s="1" t="s">
        <v>48</v>
      </c>
      <c r="D2748" s="174" t="s">
        <v>3864</v>
      </c>
      <c r="E2748" s="177" t="s">
        <v>3865</v>
      </c>
      <c r="F2748" s="1" t="s">
        <v>242</v>
      </c>
      <c r="G2748" s="1" t="s">
        <v>229</v>
      </c>
      <c r="H2748" s="17">
        <v>0</v>
      </c>
      <c r="I2748" s="12">
        <v>8</v>
      </c>
      <c r="J2748" s="1" t="s">
        <v>10</v>
      </c>
      <c r="K2748" s="1" t="s">
        <v>8</v>
      </c>
      <c r="L2748" s="4">
        <v>8</v>
      </c>
      <c r="N2748" s="186">
        <v>0</v>
      </c>
      <c r="P2748" s="14">
        <v>22.4102</v>
      </c>
      <c r="R2748" s="14">
        <v>0</v>
      </c>
      <c r="T2748" s="14">
        <v>0.96379999999999999</v>
      </c>
      <c r="V2748" s="17">
        <v>0</v>
      </c>
      <c r="X2748" s="17">
        <v>0</v>
      </c>
      <c r="Z2748" s="17">
        <v>122427</v>
      </c>
      <c r="AB2748" s="17">
        <v>0</v>
      </c>
      <c r="AD2748" s="17">
        <v>0</v>
      </c>
      <c r="AF2748" s="17">
        <v>5463</v>
      </c>
      <c r="AH2748" s="17">
        <v>0</v>
      </c>
      <c r="AJ2748" s="17">
        <v>0</v>
      </c>
      <c r="AL2748" s="17">
        <v>0</v>
      </c>
      <c r="AN2748" s="17">
        <v>0</v>
      </c>
      <c r="AP2748" s="172">
        <v>0</v>
      </c>
      <c r="AR2748" s="17">
        <v>5265</v>
      </c>
      <c r="AT2748" s="17">
        <v>0</v>
      </c>
      <c r="AV2748" s="185">
        <v>0</v>
      </c>
      <c r="AW2748" s="1" t="s">
        <v>5655</v>
      </c>
      <c r="AX2748" s="1" t="str">
        <f t="shared" si="42"/>
        <v>No</v>
      </c>
    </row>
    <row r="2749" spans="1:50" x14ac:dyDescent="0.2">
      <c r="A2749" s="1" t="s">
        <v>5739</v>
      </c>
      <c r="B2749" s="1" t="s">
        <v>5740</v>
      </c>
      <c r="C2749" s="1" t="s">
        <v>20</v>
      </c>
      <c r="E2749" s="177">
        <v>90282</v>
      </c>
      <c r="F2749" s="1" t="s">
        <v>194</v>
      </c>
      <c r="G2749" s="1" t="s">
        <v>5273</v>
      </c>
      <c r="H2749" s="17">
        <v>12150996</v>
      </c>
      <c r="I2749" s="12">
        <v>8</v>
      </c>
      <c r="J2749" s="1" t="s">
        <v>15</v>
      </c>
      <c r="K2749" s="1" t="s">
        <v>12</v>
      </c>
      <c r="L2749" s="4">
        <v>8</v>
      </c>
      <c r="N2749" s="186">
        <v>0</v>
      </c>
      <c r="P2749" s="14">
        <v>18.672000000000001</v>
      </c>
      <c r="R2749" s="14">
        <v>0</v>
      </c>
      <c r="T2749" s="14">
        <v>1.8447</v>
      </c>
      <c r="V2749" s="17">
        <v>0</v>
      </c>
      <c r="X2749" s="17">
        <v>0</v>
      </c>
      <c r="Z2749" s="17">
        <v>53514</v>
      </c>
      <c r="AB2749" s="17">
        <v>0</v>
      </c>
      <c r="AD2749" s="17">
        <v>0</v>
      </c>
      <c r="AF2749" s="17">
        <v>2866</v>
      </c>
      <c r="AH2749" s="17">
        <v>0</v>
      </c>
      <c r="AJ2749" s="17">
        <v>0</v>
      </c>
      <c r="AL2749" s="17">
        <v>0</v>
      </c>
      <c r="AN2749" s="17">
        <v>0</v>
      </c>
      <c r="AP2749" s="172">
        <v>0</v>
      </c>
      <c r="AR2749" s="17">
        <v>5287</v>
      </c>
      <c r="AT2749" s="17">
        <v>0</v>
      </c>
      <c r="AV2749" s="185">
        <v>0</v>
      </c>
      <c r="AW2749" s="1" t="s">
        <v>5655</v>
      </c>
      <c r="AX2749" s="1" t="str">
        <f t="shared" si="42"/>
        <v>No</v>
      </c>
    </row>
    <row r="2750" spans="1:50" x14ac:dyDescent="0.2">
      <c r="A2750" s="1" t="s">
        <v>6372</v>
      </c>
      <c r="B2750" s="1" t="s">
        <v>389</v>
      </c>
      <c r="C2750" s="1" t="s">
        <v>89</v>
      </c>
      <c r="D2750" s="174">
        <v>6068</v>
      </c>
      <c r="E2750" s="177">
        <v>60068</v>
      </c>
      <c r="F2750" s="1" t="s">
        <v>194</v>
      </c>
      <c r="G2750" s="1" t="s">
        <v>5273</v>
      </c>
      <c r="H2750" s="17">
        <v>5121892</v>
      </c>
      <c r="I2750" s="12">
        <v>8</v>
      </c>
      <c r="J2750" s="1" t="s">
        <v>10</v>
      </c>
      <c r="K2750" s="1" t="s">
        <v>8</v>
      </c>
      <c r="L2750" s="4">
        <v>8</v>
      </c>
      <c r="N2750" s="186">
        <v>0</v>
      </c>
      <c r="P2750" s="14">
        <v>10.2964</v>
      </c>
      <c r="R2750" s="14">
        <v>0</v>
      </c>
      <c r="T2750" s="14">
        <v>3.5129999999999999</v>
      </c>
      <c r="V2750" s="17">
        <v>0</v>
      </c>
      <c r="X2750" s="17">
        <v>0</v>
      </c>
      <c r="Z2750" s="17">
        <v>154817</v>
      </c>
      <c r="AB2750" s="17">
        <v>0</v>
      </c>
      <c r="AD2750" s="17">
        <v>0</v>
      </c>
      <c r="AF2750" s="17">
        <v>15036</v>
      </c>
      <c r="AH2750" s="17">
        <v>0</v>
      </c>
      <c r="AJ2750" s="17">
        <v>0</v>
      </c>
      <c r="AL2750" s="17">
        <v>0</v>
      </c>
      <c r="AN2750" s="17">
        <v>0</v>
      </c>
      <c r="AP2750" s="172">
        <v>0</v>
      </c>
      <c r="AR2750" s="17">
        <v>52822</v>
      </c>
      <c r="AT2750" s="17">
        <v>0</v>
      </c>
      <c r="AV2750" s="185">
        <v>0</v>
      </c>
      <c r="AW2750" s="1" t="s">
        <v>5655</v>
      </c>
      <c r="AX2750" s="1" t="str">
        <f t="shared" si="42"/>
        <v>No</v>
      </c>
    </row>
    <row r="2751" spans="1:50" x14ac:dyDescent="0.2">
      <c r="A2751" s="1" t="s">
        <v>6363</v>
      </c>
      <c r="B2751" s="1" t="s">
        <v>376</v>
      </c>
      <c r="C2751" s="1" t="s">
        <v>98</v>
      </c>
      <c r="D2751" s="174">
        <v>5109</v>
      </c>
      <c r="E2751" s="177">
        <v>50109</v>
      </c>
      <c r="F2751" s="1" t="s">
        <v>194</v>
      </c>
      <c r="G2751" s="1" t="s">
        <v>5273</v>
      </c>
      <c r="H2751" s="17">
        <v>63835</v>
      </c>
      <c r="I2751" s="12">
        <v>8</v>
      </c>
      <c r="J2751" s="1" t="s">
        <v>11</v>
      </c>
      <c r="K2751" s="1" t="s">
        <v>8</v>
      </c>
      <c r="L2751" s="4">
        <v>6</v>
      </c>
      <c r="N2751" s="186">
        <v>0</v>
      </c>
      <c r="P2751" s="14">
        <v>13.3787</v>
      </c>
      <c r="R2751" s="14">
        <v>0</v>
      </c>
      <c r="T2751" s="14">
        <v>7.1067999999999998</v>
      </c>
      <c r="V2751" s="17">
        <v>0</v>
      </c>
      <c r="X2751" s="17">
        <v>0</v>
      </c>
      <c r="Z2751" s="17">
        <v>269500</v>
      </c>
      <c r="AB2751" s="17">
        <v>0</v>
      </c>
      <c r="AD2751" s="17">
        <v>0</v>
      </c>
      <c r="AF2751" s="17">
        <v>20144</v>
      </c>
      <c r="AH2751" s="17">
        <v>0</v>
      </c>
      <c r="AJ2751" s="17">
        <v>0</v>
      </c>
      <c r="AL2751" s="17">
        <v>0</v>
      </c>
      <c r="AN2751" s="17">
        <v>0</v>
      </c>
      <c r="AP2751" s="172">
        <v>0</v>
      </c>
      <c r="AR2751" s="17">
        <v>143159</v>
      </c>
      <c r="AT2751" s="17">
        <v>0</v>
      </c>
      <c r="AV2751" s="185">
        <v>0</v>
      </c>
      <c r="AW2751" s="1" t="s">
        <v>5655</v>
      </c>
      <c r="AX2751" s="1" t="str">
        <f t="shared" si="42"/>
        <v>No</v>
      </c>
    </row>
    <row r="2752" spans="1:50" x14ac:dyDescent="0.2">
      <c r="A2752" s="1" t="s">
        <v>2942</v>
      </c>
      <c r="B2752" s="1" t="s">
        <v>2943</v>
      </c>
      <c r="C2752" s="1" t="s">
        <v>45</v>
      </c>
      <c r="D2752" s="174" t="s">
        <v>2944</v>
      </c>
      <c r="E2752" s="177" t="s">
        <v>2945</v>
      </c>
      <c r="F2752" s="1" t="s">
        <v>194</v>
      </c>
      <c r="G2752" s="1" t="s">
        <v>229</v>
      </c>
      <c r="H2752" s="17">
        <v>0</v>
      </c>
      <c r="I2752" s="12">
        <v>8</v>
      </c>
      <c r="J2752" s="1" t="s">
        <v>10</v>
      </c>
      <c r="K2752" s="1" t="s">
        <v>8</v>
      </c>
      <c r="L2752" s="4">
        <v>8</v>
      </c>
      <c r="N2752" s="186">
        <v>0</v>
      </c>
      <c r="P2752" s="14">
        <v>12.080299999999999</v>
      </c>
      <c r="R2752" s="14">
        <v>0</v>
      </c>
      <c r="T2752" s="14">
        <v>2.3923999999999999</v>
      </c>
      <c r="V2752" s="17">
        <v>0</v>
      </c>
      <c r="X2752" s="17">
        <v>0</v>
      </c>
      <c r="Z2752" s="17">
        <v>164184</v>
      </c>
      <c r="AB2752" s="17">
        <v>0</v>
      </c>
      <c r="AD2752" s="17">
        <v>0</v>
      </c>
      <c r="AF2752" s="17">
        <v>13591</v>
      </c>
      <c r="AH2752" s="17">
        <v>0</v>
      </c>
      <c r="AJ2752" s="17">
        <v>0</v>
      </c>
      <c r="AL2752" s="17">
        <v>0</v>
      </c>
      <c r="AN2752" s="17">
        <v>0</v>
      </c>
      <c r="AP2752" s="172">
        <v>0</v>
      </c>
      <c r="AR2752" s="17">
        <v>32515</v>
      </c>
      <c r="AT2752" s="17">
        <v>0</v>
      </c>
      <c r="AV2752" s="185">
        <v>0</v>
      </c>
      <c r="AW2752" s="1" t="s">
        <v>5655</v>
      </c>
      <c r="AX2752" s="1" t="str">
        <f t="shared" si="42"/>
        <v>No</v>
      </c>
    </row>
    <row r="2753" spans="1:50" x14ac:dyDescent="0.2">
      <c r="A2753" s="1" t="s">
        <v>1505</v>
      </c>
      <c r="B2753" s="1" t="s">
        <v>1242</v>
      </c>
      <c r="C2753" s="1" t="s">
        <v>65</v>
      </c>
      <c r="D2753" s="174" t="s">
        <v>1506</v>
      </c>
      <c r="E2753" s="177" t="s">
        <v>1507</v>
      </c>
      <c r="F2753" s="1" t="s">
        <v>242</v>
      </c>
      <c r="G2753" s="1" t="s">
        <v>229</v>
      </c>
      <c r="H2753" s="17">
        <v>0</v>
      </c>
      <c r="I2753" s="12">
        <v>8</v>
      </c>
      <c r="J2753" s="1" t="s">
        <v>11</v>
      </c>
      <c r="K2753" s="1" t="s">
        <v>8</v>
      </c>
      <c r="L2753" s="4">
        <v>2</v>
      </c>
      <c r="N2753" s="186">
        <v>0</v>
      </c>
      <c r="P2753" s="14">
        <v>21.11</v>
      </c>
      <c r="R2753" s="14">
        <v>0</v>
      </c>
      <c r="T2753" s="14">
        <v>5.2864000000000004</v>
      </c>
      <c r="V2753" s="17">
        <v>0</v>
      </c>
      <c r="X2753" s="17">
        <v>0</v>
      </c>
      <c r="Z2753" s="17">
        <v>85200</v>
      </c>
      <c r="AB2753" s="17">
        <v>0</v>
      </c>
      <c r="AD2753" s="17">
        <v>0</v>
      </c>
      <c r="AF2753" s="17">
        <v>4036</v>
      </c>
      <c r="AH2753" s="17">
        <v>0</v>
      </c>
      <c r="AJ2753" s="17">
        <v>0</v>
      </c>
      <c r="AL2753" s="17">
        <v>0</v>
      </c>
      <c r="AN2753" s="17">
        <v>0</v>
      </c>
      <c r="AP2753" s="172">
        <v>0</v>
      </c>
      <c r="AR2753" s="17">
        <v>21336</v>
      </c>
      <c r="AT2753" s="17">
        <v>0</v>
      </c>
      <c r="AV2753" s="185">
        <v>0</v>
      </c>
      <c r="AW2753" s="1" t="s">
        <v>5655</v>
      </c>
      <c r="AX2753" s="1" t="str">
        <f t="shared" si="42"/>
        <v>No</v>
      </c>
    </row>
    <row r="2754" spans="1:50" x14ac:dyDescent="0.2">
      <c r="A2754" s="1" t="s">
        <v>4662</v>
      </c>
      <c r="B2754" s="1" t="s">
        <v>4663</v>
      </c>
      <c r="C2754" s="1" t="s">
        <v>161</v>
      </c>
      <c r="D2754" s="174" t="s">
        <v>4664</v>
      </c>
      <c r="E2754" s="177" t="s">
        <v>4665</v>
      </c>
      <c r="F2754" s="1" t="s">
        <v>242</v>
      </c>
      <c r="G2754" s="1" t="s">
        <v>229</v>
      </c>
      <c r="H2754" s="17">
        <v>0</v>
      </c>
      <c r="I2754" s="12">
        <v>8</v>
      </c>
      <c r="J2754" s="1" t="s">
        <v>10</v>
      </c>
      <c r="K2754" s="1" t="s">
        <v>8</v>
      </c>
      <c r="L2754" s="4">
        <v>8</v>
      </c>
      <c r="N2754" s="186">
        <v>0</v>
      </c>
      <c r="P2754" s="14">
        <v>14.1334</v>
      </c>
      <c r="R2754" s="14">
        <v>0</v>
      </c>
      <c r="T2754" s="14">
        <v>8.0993999999999993</v>
      </c>
      <c r="V2754" s="17">
        <v>0</v>
      </c>
      <c r="X2754" s="17">
        <v>0</v>
      </c>
      <c r="Z2754" s="17">
        <v>88970</v>
      </c>
      <c r="AB2754" s="17">
        <v>0</v>
      </c>
      <c r="AD2754" s="17">
        <v>0</v>
      </c>
      <c r="AF2754" s="17">
        <v>6295</v>
      </c>
      <c r="AH2754" s="17">
        <v>0</v>
      </c>
      <c r="AJ2754" s="17">
        <v>0</v>
      </c>
      <c r="AL2754" s="17">
        <v>0</v>
      </c>
      <c r="AN2754" s="17">
        <v>0</v>
      </c>
      <c r="AP2754" s="172">
        <v>0</v>
      </c>
      <c r="AR2754" s="17">
        <v>50986</v>
      </c>
      <c r="AT2754" s="17">
        <v>0</v>
      </c>
      <c r="AV2754" s="185">
        <v>0</v>
      </c>
      <c r="AW2754" s="1" t="s">
        <v>5655</v>
      </c>
      <c r="AX2754" s="1" t="str">
        <f t="shared" ref="AX2754:AX2817" si="43">IF(AW2754&amp;AU2754&amp;AS2754&amp;AQ2754&amp;AO2754&amp;AM2754&amp;AK2754&amp;AI2754&amp;AG2754&amp;AE2754&amp;AC2754&amp;AA2754&amp;Y2754&amp;W2754&amp;U2754&amp;S2754&amp;Q2754&amp;O2754&amp;M2754&lt;&gt;"","Yes","No")</f>
        <v>No</v>
      </c>
    </row>
    <row r="2755" spans="1:50" x14ac:dyDescent="0.2">
      <c r="A2755" s="1" t="s">
        <v>1192</v>
      </c>
      <c r="B2755" s="1" t="s">
        <v>589</v>
      </c>
      <c r="C2755" s="1" t="s">
        <v>65</v>
      </c>
      <c r="D2755" s="174">
        <v>1123</v>
      </c>
      <c r="E2755" s="177">
        <v>10123</v>
      </c>
      <c r="F2755" s="1" t="s">
        <v>196</v>
      </c>
      <c r="G2755" s="1" t="s">
        <v>5273</v>
      </c>
      <c r="H2755" s="17">
        <v>4181019</v>
      </c>
      <c r="I2755" s="12">
        <v>8</v>
      </c>
      <c r="J2755" s="1" t="s">
        <v>10</v>
      </c>
      <c r="K2755" s="1" t="s">
        <v>12</v>
      </c>
      <c r="L2755" s="4">
        <v>7</v>
      </c>
      <c r="N2755" s="186">
        <v>0</v>
      </c>
      <c r="P2755" s="14">
        <v>17.952100000000002</v>
      </c>
      <c r="R2755" s="14">
        <v>0</v>
      </c>
      <c r="T2755" s="14">
        <v>2.1745999999999999</v>
      </c>
      <c r="V2755" s="17">
        <v>0</v>
      </c>
      <c r="X2755" s="17">
        <v>0</v>
      </c>
      <c r="Z2755" s="17">
        <v>115450</v>
      </c>
      <c r="AB2755" s="17">
        <v>0</v>
      </c>
      <c r="AD2755" s="17">
        <v>0</v>
      </c>
      <c r="AF2755" s="17">
        <v>6431</v>
      </c>
      <c r="AH2755" s="17">
        <v>0</v>
      </c>
      <c r="AJ2755" s="17">
        <v>0</v>
      </c>
      <c r="AL2755" s="17">
        <v>0</v>
      </c>
      <c r="AN2755" s="17">
        <v>0</v>
      </c>
      <c r="AP2755" s="172">
        <v>0</v>
      </c>
      <c r="AR2755" s="17">
        <v>13985</v>
      </c>
      <c r="AT2755" s="17">
        <v>0</v>
      </c>
      <c r="AV2755" s="185">
        <v>0</v>
      </c>
      <c r="AW2755" s="1" t="s">
        <v>5655</v>
      </c>
      <c r="AX2755" s="1" t="str">
        <f t="shared" si="43"/>
        <v>No</v>
      </c>
    </row>
    <row r="2756" spans="1:50" x14ac:dyDescent="0.2">
      <c r="A2756" s="1" t="s">
        <v>6361</v>
      </c>
      <c r="B2756" s="1" t="s">
        <v>6362</v>
      </c>
      <c r="C2756" s="1" t="s">
        <v>6</v>
      </c>
      <c r="E2756" s="177">
        <v>419</v>
      </c>
      <c r="F2756" s="1" t="s">
        <v>138</v>
      </c>
      <c r="G2756" s="1" t="s">
        <v>5273</v>
      </c>
      <c r="H2756" s="17">
        <v>0</v>
      </c>
      <c r="I2756" s="12">
        <v>8</v>
      </c>
      <c r="J2756" s="1" t="s">
        <v>10</v>
      </c>
      <c r="K2756" s="1" t="s">
        <v>8</v>
      </c>
      <c r="L2756" s="4">
        <v>8</v>
      </c>
      <c r="N2756" s="186">
        <v>0</v>
      </c>
      <c r="P2756" s="14">
        <v>12.3385</v>
      </c>
      <c r="R2756" s="14">
        <v>0</v>
      </c>
      <c r="T2756" s="14">
        <v>1.4056999999999999</v>
      </c>
      <c r="V2756" s="17">
        <v>0</v>
      </c>
      <c r="X2756" s="17">
        <v>0</v>
      </c>
      <c r="Z2756" s="17">
        <v>41001</v>
      </c>
      <c r="AB2756" s="17">
        <v>0</v>
      </c>
      <c r="AD2756" s="17">
        <v>0</v>
      </c>
      <c r="AF2756" s="17">
        <v>3323</v>
      </c>
      <c r="AH2756" s="17">
        <v>0</v>
      </c>
      <c r="AJ2756" s="17">
        <v>0</v>
      </c>
      <c r="AL2756" s="17">
        <v>0</v>
      </c>
      <c r="AN2756" s="17">
        <v>0</v>
      </c>
      <c r="AP2756" s="172">
        <v>0</v>
      </c>
      <c r="AR2756" s="17">
        <v>4671</v>
      </c>
      <c r="AT2756" s="17">
        <v>0</v>
      </c>
      <c r="AV2756" s="185">
        <v>0</v>
      </c>
      <c r="AW2756" s="1" t="s">
        <v>5655</v>
      </c>
      <c r="AX2756" s="1" t="str">
        <f t="shared" si="43"/>
        <v>No</v>
      </c>
    </row>
    <row r="2757" spans="1:50" x14ac:dyDescent="0.2">
      <c r="A2757" s="1" t="s">
        <v>5516</v>
      </c>
      <c r="B2757" s="1" t="s">
        <v>1544</v>
      </c>
      <c r="C2757" s="1" t="s">
        <v>46</v>
      </c>
      <c r="D2757" s="174" t="s">
        <v>3223</v>
      </c>
      <c r="E2757" s="177" t="s">
        <v>3224</v>
      </c>
      <c r="F2757" s="1" t="s">
        <v>242</v>
      </c>
      <c r="G2757" s="1" t="s">
        <v>229</v>
      </c>
      <c r="H2757" s="17">
        <v>0</v>
      </c>
      <c r="I2757" s="12">
        <v>8</v>
      </c>
      <c r="J2757" s="1" t="s">
        <v>10</v>
      </c>
      <c r="K2757" s="1" t="s">
        <v>8</v>
      </c>
      <c r="L2757" s="4">
        <v>8</v>
      </c>
      <c r="N2757" s="186">
        <v>0</v>
      </c>
      <c r="P2757" s="14">
        <v>10.6775</v>
      </c>
      <c r="R2757" s="14">
        <v>0</v>
      </c>
      <c r="T2757" s="14">
        <v>1.726</v>
      </c>
      <c r="V2757" s="17">
        <v>0</v>
      </c>
      <c r="X2757" s="17">
        <v>0</v>
      </c>
      <c r="Z2757" s="17">
        <v>82142</v>
      </c>
      <c r="AB2757" s="17">
        <v>0</v>
      </c>
      <c r="AD2757" s="17">
        <v>0</v>
      </c>
      <c r="AF2757" s="17">
        <v>7693</v>
      </c>
      <c r="AH2757" s="17">
        <v>0</v>
      </c>
      <c r="AJ2757" s="17">
        <v>0</v>
      </c>
      <c r="AL2757" s="17">
        <v>0</v>
      </c>
      <c r="AN2757" s="17">
        <v>0</v>
      </c>
      <c r="AP2757" s="172">
        <v>0</v>
      </c>
      <c r="AR2757" s="17">
        <v>13278</v>
      </c>
      <c r="AT2757" s="17">
        <v>0</v>
      </c>
      <c r="AV2757" s="185">
        <v>0</v>
      </c>
      <c r="AW2757" s="1" t="s">
        <v>5655</v>
      </c>
      <c r="AX2757" s="1" t="str">
        <f t="shared" si="43"/>
        <v>No</v>
      </c>
    </row>
    <row r="2758" spans="1:50" x14ac:dyDescent="0.2">
      <c r="A2758" s="1" t="s">
        <v>5520</v>
      </c>
      <c r="B2758" s="1" t="s">
        <v>3195</v>
      </c>
      <c r="C2758" s="1" t="s">
        <v>77</v>
      </c>
      <c r="D2758" s="174" t="s">
        <v>3196</v>
      </c>
      <c r="E2758" s="177" t="s">
        <v>3197</v>
      </c>
      <c r="F2758" s="1" t="s">
        <v>242</v>
      </c>
      <c r="G2758" s="1" t="s">
        <v>229</v>
      </c>
      <c r="H2758" s="17">
        <v>0</v>
      </c>
      <c r="I2758" s="12">
        <v>8</v>
      </c>
      <c r="J2758" s="1" t="s">
        <v>10</v>
      </c>
      <c r="K2758" s="1" t="s">
        <v>8</v>
      </c>
      <c r="L2758" s="4">
        <v>8</v>
      </c>
      <c r="N2758" s="186">
        <v>0</v>
      </c>
      <c r="P2758" s="14">
        <v>20.728000000000002</v>
      </c>
      <c r="R2758" s="14">
        <v>0</v>
      </c>
      <c r="T2758" s="14">
        <v>1.8163</v>
      </c>
      <c r="V2758" s="17">
        <v>0</v>
      </c>
      <c r="X2758" s="17">
        <v>0</v>
      </c>
      <c r="Z2758" s="17">
        <v>362242</v>
      </c>
      <c r="AB2758" s="17">
        <v>0</v>
      </c>
      <c r="AD2758" s="17">
        <v>0</v>
      </c>
      <c r="AF2758" s="17">
        <v>17476</v>
      </c>
      <c r="AH2758" s="17">
        <v>0</v>
      </c>
      <c r="AJ2758" s="17">
        <v>0</v>
      </c>
      <c r="AL2758" s="17">
        <v>0</v>
      </c>
      <c r="AN2758" s="17">
        <v>0</v>
      </c>
      <c r="AP2758" s="172">
        <v>0</v>
      </c>
      <c r="AR2758" s="17">
        <v>31741</v>
      </c>
      <c r="AT2758" s="17">
        <v>0</v>
      </c>
      <c r="AV2758" s="185">
        <v>0</v>
      </c>
      <c r="AW2758" s="1" t="s">
        <v>5655</v>
      </c>
      <c r="AX2758" s="1" t="str">
        <f t="shared" si="43"/>
        <v>No</v>
      </c>
    </row>
    <row r="2759" spans="1:50" x14ac:dyDescent="0.2">
      <c r="A2759" s="1" t="s">
        <v>6366</v>
      </c>
      <c r="B2759" s="1" t="s">
        <v>1517</v>
      </c>
      <c r="C2759" s="1" t="s">
        <v>54</v>
      </c>
      <c r="D2759" s="174" t="s">
        <v>1518</v>
      </c>
      <c r="E2759" s="177" t="s">
        <v>1519</v>
      </c>
      <c r="F2759" s="1" t="s">
        <v>208</v>
      </c>
      <c r="G2759" s="1" t="s">
        <v>229</v>
      </c>
      <c r="H2759" s="17">
        <v>0</v>
      </c>
      <c r="I2759" s="12">
        <v>8</v>
      </c>
      <c r="J2759" s="1" t="s">
        <v>11</v>
      </c>
      <c r="K2759" s="1" t="s">
        <v>8</v>
      </c>
      <c r="L2759" s="4">
        <v>2</v>
      </c>
      <c r="N2759" s="186">
        <v>0</v>
      </c>
      <c r="P2759" s="14">
        <v>21.923100000000002</v>
      </c>
      <c r="R2759" s="14">
        <v>0</v>
      </c>
      <c r="T2759" s="14">
        <v>2.6688999999999998</v>
      </c>
      <c r="V2759" s="17">
        <v>0</v>
      </c>
      <c r="X2759" s="17">
        <v>0</v>
      </c>
      <c r="Z2759" s="17">
        <v>36480</v>
      </c>
      <c r="AB2759" s="17">
        <v>0</v>
      </c>
      <c r="AD2759" s="17">
        <v>0</v>
      </c>
      <c r="AF2759" s="17">
        <v>1664</v>
      </c>
      <c r="AH2759" s="17">
        <v>0</v>
      </c>
      <c r="AJ2759" s="17">
        <v>0</v>
      </c>
      <c r="AL2759" s="17">
        <v>0</v>
      </c>
      <c r="AN2759" s="17">
        <v>0</v>
      </c>
      <c r="AP2759" s="172">
        <v>0</v>
      </c>
      <c r="AR2759" s="17">
        <v>4441</v>
      </c>
      <c r="AT2759" s="17">
        <v>0</v>
      </c>
      <c r="AV2759" s="185">
        <v>0</v>
      </c>
      <c r="AW2759" s="1" t="s">
        <v>5655</v>
      </c>
      <c r="AX2759" s="1" t="str">
        <f t="shared" si="43"/>
        <v>No</v>
      </c>
    </row>
    <row r="2760" spans="1:50" x14ac:dyDescent="0.2">
      <c r="A2760" s="1" t="s">
        <v>149</v>
      </c>
      <c r="B2760" s="1" t="s">
        <v>945</v>
      </c>
      <c r="C2760" s="1" t="s">
        <v>83</v>
      </c>
      <c r="D2760" s="174">
        <v>4150</v>
      </c>
      <c r="E2760" s="177">
        <v>40150</v>
      </c>
      <c r="F2760" s="1" t="s">
        <v>194</v>
      </c>
      <c r="G2760" s="1" t="s">
        <v>5273</v>
      </c>
      <c r="H2760" s="17">
        <v>71747</v>
      </c>
      <c r="I2760" s="12">
        <v>8</v>
      </c>
      <c r="J2760" s="1" t="s">
        <v>10</v>
      </c>
      <c r="K2760" s="1" t="s">
        <v>8</v>
      </c>
      <c r="L2760" s="4">
        <v>2</v>
      </c>
      <c r="N2760" s="186">
        <v>0</v>
      </c>
      <c r="P2760" s="14">
        <v>6.5628000000000002</v>
      </c>
      <c r="R2760" s="14">
        <v>0</v>
      </c>
      <c r="T2760" s="14">
        <v>0.99509999999999998</v>
      </c>
      <c r="V2760" s="17">
        <v>0</v>
      </c>
      <c r="X2760" s="17">
        <v>0</v>
      </c>
      <c r="Z2760" s="17">
        <v>18750</v>
      </c>
      <c r="AB2760" s="17">
        <v>0</v>
      </c>
      <c r="AD2760" s="17">
        <v>0</v>
      </c>
      <c r="AF2760" s="17">
        <v>2857</v>
      </c>
      <c r="AH2760" s="17">
        <v>0</v>
      </c>
      <c r="AJ2760" s="17">
        <v>0</v>
      </c>
      <c r="AL2760" s="17">
        <v>0</v>
      </c>
      <c r="AN2760" s="17">
        <v>0</v>
      </c>
      <c r="AP2760" s="172">
        <v>0</v>
      </c>
      <c r="AR2760" s="17">
        <v>2843</v>
      </c>
      <c r="AT2760" s="17">
        <v>0</v>
      </c>
      <c r="AV2760" s="185">
        <v>0</v>
      </c>
      <c r="AW2760" s="1" t="s">
        <v>5655</v>
      </c>
      <c r="AX2760" s="1" t="str">
        <f t="shared" si="43"/>
        <v>No</v>
      </c>
    </row>
    <row r="2761" spans="1:50" x14ac:dyDescent="0.2">
      <c r="A2761" s="1" t="s">
        <v>5745</v>
      </c>
      <c r="B2761" s="1" t="s">
        <v>487</v>
      </c>
      <c r="C2761" s="1" t="s">
        <v>20</v>
      </c>
      <c r="E2761" s="177">
        <v>90293</v>
      </c>
      <c r="F2761" s="1" t="s">
        <v>194</v>
      </c>
      <c r="G2761" s="1" t="s">
        <v>5273</v>
      </c>
      <c r="H2761" s="17">
        <v>12150996</v>
      </c>
      <c r="I2761" s="12">
        <v>8</v>
      </c>
      <c r="J2761" s="1" t="s">
        <v>10</v>
      </c>
      <c r="K2761" s="1" t="s">
        <v>12</v>
      </c>
      <c r="L2761" s="4">
        <v>4</v>
      </c>
      <c r="N2761" s="186">
        <v>0</v>
      </c>
      <c r="P2761" s="14">
        <v>9.2286999999999999</v>
      </c>
      <c r="R2761" s="14">
        <v>0</v>
      </c>
      <c r="T2761" s="14">
        <v>2.1715</v>
      </c>
      <c r="V2761" s="17">
        <v>0</v>
      </c>
      <c r="X2761" s="17">
        <v>0</v>
      </c>
      <c r="Z2761" s="17">
        <v>67766</v>
      </c>
      <c r="AB2761" s="17">
        <v>0</v>
      </c>
      <c r="AD2761" s="17">
        <v>0</v>
      </c>
      <c r="AF2761" s="17">
        <v>7343</v>
      </c>
      <c r="AH2761" s="17">
        <v>0</v>
      </c>
      <c r="AJ2761" s="17">
        <v>0</v>
      </c>
      <c r="AL2761" s="17">
        <v>0</v>
      </c>
      <c r="AN2761" s="17">
        <v>0</v>
      </c>
      <c r="AP2761" s="172">
        <v>0</v>
      </c>
      <c r="AR2761" s="17">
        <v>15945</v>
      </c>
      <c r="AT2761" s="17">
        <v>0</v>
      </c>
      <c r="AV2761" s="185">
        <v>0</v>
      </c>
      <c r="AW2761" s="1" t="s">
        <v>5655</v>
      </c>
      <c r="AX2761" s="1" t="str">
        <f t="shared" si="43"/>
        <v>No</v>
      </c>
    </row>
    <row r="2762" spans="1:50" x14ac:dyDescent="0.2">
      <c r="A2762" s="1" t="s">
        <v>5112</v>
      </c>
      <c r="B2762" s="1" t="s">
        <v>2885</v>
      </c>
      <c r="C2762" s="1" t="s">
        <v>94</v>
      </c>
      <c r="D2762" s="174" t="s">
        <v>5113</v>
      </c>
      <c r="E2762" s="177" t="s">
        <v>5114</v>
      </c>
      <c r="F2762" s="1" t="s">
        <v>196</v>
      </c>
      <c r="G2762" s="1" t="s">
        <v>229</v>
      </c>
      <c r="H2762" s="17">
        <v>0</v>
      </c>
      <c r="I2762" s="12">
        <v>8</v>
      </c>
      <c r="J2762" s="1" t="s">
        <v>11</v>
      </c>
      <c r="K2762" s="1" t="s">
        <v>8</v>
      </c>
      <c r="L2762" s="4">
        <v>5</v>
      </c>
      <c r="N2762" s="186">
        <v>0</v>
      </c>
      <c r="P2762" s="14">
        <v>14.268800000000001</v>
      </c>
      <c r="R2762" s="14">
        <v>0</v>
      </c>
      <c r="T2762" s="14">
        <v>10.707000000000001</v>
      </c>
      <c r="V2762" s="17">
        <v>0</v>
      </c>
      <c r="X2762" s="17">
        <v>0</v>
      </c>
      <c r="Z2762" s="17">
        <v>292553</v>
      </c>
      <c r="AB2762" s="17">
        <v>0</v>
      </c>
      <c r="AD2762" s="17">
        <v>0</v>
      </c>
      <c r="AF2762" s="17">
        <v>20503</v>
      </c>
      <c r="AH2762" s="17">
        <v>0</v>
      </c>
      <c r="AJ2762" s="17">
        <v>0</v>
      </c>
      <c r="AL2762" s="17">
        <v>0</v>
      </c>
      <c r="AN2762" s="17">
        <v>0</v>
      </c>
      <c r="AP2762" s="172">
        <v>0</v>
      </c>
      <c r="AR2762" s="17">
        <v>219526</v>
      </c>
      <c r="AT2762" s="17">
        <v>0</v>
      </c>
      <c r="AV2762" s="185">
        <v>0</v>
      </c>
      <c r="AW2762" s="1" t="s">
        <v>5655</v>
      </c>
      <c r="AX2762" s="1" t="str">
        <f t="shared" si="43"/>
        <v>No</v>
      </c>
    </row>
    <row r="2763" spans="1:50" x14ac:dyDescent="0.2">
      <c r="A2763" s="1" t="s">
        <v>4937</v>
      </c>
      <c r="B2763" s="1" t="s">
        <v>4938</v>
      </c>
      <c r="C2763" s="1" t="s">
        <v>94</v>
      </c>
      <c r="D2763" s="174" t="s">
        <v>4939</v>
      </c>
      <c r="E2763" s="177" t="s">
        <v>4940</v>
      </c>
      <c r="F2763" s="1" t="s">
        <v>242</v>
      </c>
      <c r="G2763" s="1" t="s">
        <v>229</v>
      </c>
      <c r="H2763" s="17">
        <v>0</v>
      </c>
      <c r="I2763" s="12">
        <v>8</v>
      </c>
      <c r="J2763" s="1" t="s">
        <v>22</v>
      </c>
      <c r="K2763" s="1" t="s">
        <v>8</v>
      </c>
      <c r="L2763" s="4">
        <v>3</v>
      </c>
      <c r="N2763" s="186">
        <v>0</v>
      </c>
      <c r="P2763" s="14">
        <v>26.123000000000001</v>
      </c>
      <c r="R2763" s="14">
        <v>0</v>
      </c>
      <c r="T2763" s="14">
        <v>2.5164</v>
      </c>
      <c r="V2763" s="17">
        <v>0</v>
      </c>
      <c r="X2763" s="17">
        <v>0</v>
      </c>
      <c r="Z2763" s="17">
        <v>49477</v>
      </c>
      <c r="AB2763" s="17">
        <v>0</v>
      </c>
      <c r="AD2763" s="17">
        <v>0</v>
      </c>
      <c r="AF2763" s="17">
        <v>1894</v>
      </c>
      <c r="AH2763" s="17">
        <v>0</v>
      </c>
      <c r="AJ2763" s="17">
        <v>0</v>
      </c>
      <c r="AL2763" s="17">
        <v>0</v>
      </c>
      <c r="AN2763" s="17">
        <v>0</v>
      </c>
      <c r="AP2763" s="172">
        <v>0</v>
      </c>
      <c r="AR2763" s="17">
        <v>4766</v>
      </c>
      <c r="AT2763" s="17">
        <v>0</v>
      </c>
      <c r="AV2763" s="185">
        <v>0</v>
      </c>
      <c r="AW2763" s="1" t="s">
        <v>5655</v>
      </c>
      <c r="AX2763" s="1" t="str">
        <f t="shared" si="43"/>
        <v>No</v>
      </c>
    </row>
    <row r="2764" spans="1:50" x14ac:dyDescent="0.2">
      <c r="A2764" s="1" t="s">
        <v>3144</v>
      </c>
      <c r="B2764" s="1" t="s">
        <v>524</v>
      </c>
      <c r="C2764" s="1" t="s">
        <v>77</v>
      </c>
      <c r="D2764" s="174" t="s">
        <v>3145</v>
      </c>
      <c r="E2764" s="177" t="s">
        <v>3146</v>
      </c>
      <c r="F2764" s="1" t="s">
        <v>194</v>
      </c>
      <c r="G2764" s="1" t="s">
        <v>229</v>
      </c>
      <c r="H2764" s="17">
        <v>0</v>
      </c>
      <c r="I2764" s="12">
        <v>8</v>
      </c>
      <c r="J2764" s="1" t="s">
        <v>10</v>
      </c>
      <c r="K2764" s="1" t="s">
        <v>8</v>
      </c>
      <c r="L2764" s="4">
        <v>8</v>
      </c>
      <c r="N2764" s="186">
        <v>0</v>
      </c>
      <c r="P2764" s="14">
        <v>10.4518</v>
      </c>
      <c r="R2764" s="14">
        <v>0</v>
      </c>
      <c r="T2764" s="14">
        <v>4.0689000000000002</v>
      </c>
      <c r="V2764" s="17">
        <v>0</v>
      </c>
      <c r="X2764" s="17">
        <v>0</v>
      </c>
      <c r="Z2764" s="17">
        <v>131181</v>
      </c>
      <c r="AB2764" s="17">
        <v>0</v>
      </c>
      <c r="AD2764" s="17">
        <v>0</v>
      </c>
      <c r="AF2764" s="17">
        <v>12551</v>
      </c>
      <c r="AH2764" s="17">
        <v>0</v>
      </c>
      <c r="AJ2764" s="17">
        <v>0</v>
      </c>
      <c r="AL2764" s="17">
        <v>0</v>
      </c>
      <c r="AN2764" s="17">
        <v>0</v>
      </c>
      <c r="AP2764" s="172">
        <v>0</v>
      </c>
      <c r="AR2764" s="17">
        <v>51069</v>
      </c>
      <c r="AT2764" s="17">
        <v>0</v>
      </c>
      <c r="AV2764" s="185">
        <v>0</v>
      </c>
      <c r="AW2764" s="1" t="s">
        <v>5655</v>
      </c>
      <c r="AX2764" s="1" t="str">
        <f t="shared" si="43"/>
        <v>No</v>
      </c>
    </row>
    <row r="2765" spans="1:50" x14ac:dyDescent="0.2">
      <c r="A2765" s="1" t="s">
        <v>4226</v>
      </c>
      <c r="B2765" s="1" t="s">
        <v>4227</v>
      </c>
      <c r="C2765" s="1" t="s">
        <v>48</v>
      </c>
      <c r="D2765" s="174" t="s">
        <v>4228</v>
      </c>
      <c r="E2765" s="177" t="s">
        <v>4229</v>
      </c>
      <c r="F2765" s="1" t="s">
        <v>194</v>
      </c>
      <c r="G2765" s="1" t="s">
        <v>229</v>
      </c>
      <c r="H2765" s="17">
        <v>0</v>
      </c>
      <c r="I2765" s="12">
        <v>8</v>
      </c>
      <c r="J2765" s="1" t="s">
        <v>10</v>
      </c>
      <c r="K2765" s="1" t="s">
        <v>8</v>
      </c>
      <c r="L2765" s="4">
        <v>2</v>
      </c>
      <c r="N2765" s="186">
        <v>0</v>
      </c>
      <c r="P2765" s="14">
        <v>8.7773000000000003</v>
      </c>
      <c r="R2765" s="14">
        <v>0</v>
      </c>
      <c r="T2765" s="14">
        <v>1.8647</v>
      </c>
      <c r="V2765" s="17">
        <v>0</v>
      </c>
      <c r="X2765" s="17">
        <v>0</v>
      </c>
      <c r="Z2765" s="17">
        <v>25893</v>
      </c>
      <c r="AB2765" s="17">
        <v>0</v>
      </c>
      <c r="AD2765" s="17">
        <v>0</v>
      </c>
      <c r="AF2765" s="17">
        <v>2950</v>
      </c>
      <c r="AH2765" s="17">
        <v>0</v>
      </c>
      <c r="AJ2765" s="17">
        <v>0</v>
      </c>
      <c r="AL2765" s="17">
        <v>0</v>
      </c>
      <c r="AN2765" s="17">
        <v>0</v>
      </c>
      <c r="AP2765" s="172">
        <v>0</v>
      </c>
      <c r="AR2765" s="17">
        <v>5501</v>
      </c>
      <c r="AT2765" s="17">
        <v>0</v>
      </c>
      <c r="AV2765" s="185">
        <v>0</v>
      </c>
      <c r="AW2765" s="1" t="s">
        <v>5655</v>
      </c>
      <c r="AX2765" s="1" t="str">
        <f t="shared" si="43"/>
        <v>No</v>
      </c>
    </row>
    <row r="2766" spans="1:50" x14ac:dyDescent="0.2">
      <c r="A2766" s="1" t="s">
        <v>986</v>
      </c>
      <c r="B2766" s="1" t="s">
        <v>987</v>
      </c>
      <c r="C2766" s="1" t="s">
        <v>86</v>
      </c>
      <c r="D2766" s="174" t="s">
        <v>988</v>
      </c>
      <c r="E2766" s="177">
        <v>44907</v>
      </c>
      <c r="F2766" s="1" t="s">
        <v>138</v>
      </c>
      <c r="G2766" s="1" t="s">
        <v>5273</v>
      </c>
      <c r="H2766" s="17">
        <v>0</v>
      </c>
      <c r="I2766" s="12">
        <v>8</v>
      </c>
      <c r="J2766" s="1" t="s">
        <v>10</v>
      </c>
      <c r="K2766" s="1" t="s">
        <v>8</v>
      </c>
      <c r="L2766" s="4">
        <v>8</v>
      </c>
      <c r="N2766" s="186">
        <v>0</v>
      </c>
      <c r="P2766" s="14">
        <v>18.765899999999998</v>
      </c>
      <c r="R2766" s="14">
        <v>0</v>
      </c>
      <c r="T2766" s="14">
        <v>0.81740000000000002</v>
      </c>
      <c r="V2766" s="17">
        <v>0</v>
      </c>
      <c r="X2766" s="17">
        <v>0</v>
      </c>
      <c r="Z2766" s="17">
        <v>343529</v>
      </c>
      <c r="AB2766" s="17">
        <v>0</v>
      </c>
      <c r="AD2766" s="17">
        <v>0</v>
      </c>
      <c r="AF2766" s="17">
        <v>18306</v>
      </c>
      <c r="AH2766" s="17">
        <v>0</v>
      </c>
      <c r="AJ2766" s="17">
        <v>0</v>
      </c>
      <c r="AL2766" s="17">
        <v>0</v>
      </c>
      <c r="AN2766" s="17">
        <v>0</v>
      </c>
      <c r="AP2766" s="172">
        <v>0</v>
      </c>
      <c r="AR2766" s="17">
        <v>14963</v>
      </c>
      <c r="AT2766" s="17">
        <v>0</v>
      </c>
      <c r="AV2766" s="185">
        <v>0</v>
      </c>
      <c r="AW2766" s="1" t="s">
        <v>5655</v>
      </c>
      <c r="AX2766" s="1" t="str">
        <f t="shared" si="43"/>
        <v>No</v>
      </c>
    </row>
    <row r="2767" spans="1:50" x14ac:dyDescent="0.2">
      <c r="A2767" s="1" t="s">
        <v>2348</v>
      </c>
      <c r="B2767" s="1" t="s">
        <v>2349</v>
      </c>
      <c r="C2767" s="1" t="s">
        <v>14</v>
      </c>
      <c r="D2767" s="174" t="s">
        <v>2350</v>
      </c>
      <c r="E2767" s="177" t="s">
        <v>2351</v>
      </c>
      <c r="F2767" s="1" t="s">
        <v>194</v>
      </c>
      <c r="G2767" s="1" t="s">
        <v>229</v>
      </c>
      <c r="H2767" s="17">
        <v>0</v>
      </c>
      <c r="I2767" s="12">
        <v>8</v>
      </c>
      <c r="J2767" s="1" t="s">
        <v>10</v>
      </c>
      <c r="K2767" s="1" t="s">
        <v>8</v>
      </c>
      <c r="L2767" s="4">
        <v>8</v>
      </c>
      <c r="N2767" s="186">
        <v>0</v>
      </c>
      <c r="P2767" s="14">
        <v>18.891100000000002</v>
      </c>
      <c r="R2767" s="14">
        <v>0</v>
      </c>
      <c r="T2767" s="14">
        <v>2.6743000000000001</v>
      </c>
      <c r="V2767" s="17">
        <v>0</v>
      </c>
      <c r="X2767" s="17">
        <v>0</v>
      </c>
      <c r="Z2767" s="17">
        <v>121092</v>
      </c>
      <c r="AB2767" s="17">
        <v>0</v>
      </c>
      <c r="AD2767" s="17">
        <v>0</v>
      </c>
      <c r="AF2767" s="17">
        <v>6410</v>
      </c>
      <c r="AH2767" s="17">
        <v>0</v>
      </c>
      <c r="AJ2767" s="17">
        <v>0</v>
      </c>
      <c r="AL2767" s="17">
        <v>0</v>
      </c>
      <c r="AN2767" s="17">
        <v>0</v>
      </c>
      <c r="AP2767" s="172">
        <v>0</v>
      </c>
      <c r="AR2767" s="17">
        <v>17142</v>
      </c>
      <c r="AT2767" s="17">
        <v>0</v>
      </c>
      <c r="AV2767" s="185">
        <v>0</v>
      </c>
      <c r="AW2767" s="1" t="s">
        <v>5655</v>
      </c>
      <c r="AX2767" s="1" t="str">
        <f t="shared" si="43"/>
        <v>No</v>
      </c>
    </row>
    <row r="2768" spans="1:50" x14ac:dyDescent="0.2">
      <c r="A2768" s="1" t="s">
        <v>772</v>
      </c>
      <c r="B2768" s="1" t="s">
        <v>771</v>
      </c>
      <c r="C2768" s="1" t="s">
        <v>86</v>
      </c>
      <c r="D2768" s="174">
        <v>4101</v>
      </c>
      <c r="E2768" s="177">
        <v>40101</v>
      </c>
      <c r="F2768" s="1" t="s">
        <v>196</v>
      </c>
      <c r="G2768" s="1" t="s">
        <v>5273</v>
      </c>
      <c r="H2768" s="17">
        <v>180786</v>
      </c>
      <c r="I2768" s="12">
        <v>8</v>
      </c>
      <c r="J2768" s="1" t="s">
        <v>11</v>
      </c>
      <c r="K2768" s="1" t="s">
        <v>8</v>
      </c>
      <c r="L2768" s="4">
        <v>8</v>
      </c>
      <c r="N2768" s="186">
        <v>0</v>
      </c>
      <c r="P2768" s="14">
        <v>13.015700000000001</v>
      </c>
      <c r="R2768" s="14">
        <v>0</v>
      </c>
      <c r="T2768" s="14">
        <v>18.404699999999998</v>
      </c>
      <c r="V2768" s="17">
        <v>0</v>
      </c>
      <c r="X2768" s="17">
        <v>0</v>
      </c>
      <c r="Z2768" s="17">
        <v>276062</v>
      </c>
      <c r="AB2768" s="17">
        <v>0</v>
      </c>
      <c r="AD2768" s="17">
        <v>0</v>
      </c>
      <c r="AF2768" s="17">
        <v>21210</v>
      </c>
      <c r="AH2768" s="17">
        <v>0</v>
      </c>
      <c r="AJ2768" s="17">
        <v>0</v>
      </c>
      <c r="AL2768" s="17">
        <v>0</v>
      </c>
      <c r="AN2768" s="17">
        <v>0</v>
      </c>
      <c r="AP2768" s="172">
        <v>0</v>
      </c>
      <c r="AR2768" s="17">
        <v>390364</v>
      </c>
      <c r="AT2768" s="17">
        <v>0</v>
      </c>
      <c r="AV2768" s="185">
        <v>0</v>
      </c>
      <c r="AW2768" s="1" t="s">
        <v>5655</v>
      </c>
      <c r="AX2768" s="1" t="str">
        <f t="shared" si="43"/>
        <v>No</v>
      </c>
    </row>
    <row r="2769" spans="1:50" x14ac:dyDescent="0.2">
      <c r="A2769" s="1" t="s">
        <v>154</v>
      </c>
      <c r="B2769" s="1" t="s">
        <v>1232</v>
      </c>
      <c r="C2769" s="1" t="s">
        <v>83</v>
      </c>
      <c r="D2769" s="174">
        <v>4197</v>
      </c>
      <c r="E2769" s="177">
        <v>40197</v>
      </c>
      <c r="F2769" s="1" t="s">
        <v>194</v>
      </c>
      <c r="G2769" s="1" t="s">
        <v>5273</v>
      </c>
      <c r="H2769" s="17">
        <v>306196</v>
      </c>
      <c r="I2769" s="12">
        <v>8</v>
      </c>
      <c r="J2769" s="1" t="s">
        <v>11</v>
      </c>
      <c r="K2769" s="1" t="s">
        <v>8</v>
      </c>
      <c r="L2769" s="4">
        <v>6</v>
      </c>
      <c r="N2769" s="186">
        <v>0</v>
      </c>
      <c r="P2769" s="14">
        <v>7.3414000000000001</v>
      </c>
      <c r="R2769" s="14">
        <v>0</v>
      </c>
      <c r="T2769" s="14">
        <v>6.5685000000000002</v>
      </c>
      <c r="V2769" s="17">
        <v>0</v>
      </c>
      <c r="X2769" s="17">
        <v>0</v>
      </c>
      <c r="Z2769" s="17">
        <v>13288</v>
      </c>
      <c r="AB2769" s="17">
        <v>0</v>
      </c>
      <c r="AD2769" s="17">
        <v>0</v>
      </c>
      <c r="AF2769" s="17">
        <v>1810</v>
      </c>
      <c r="AH2769" s="17">
        <v>0</v>
      </c>
      <c r="AJ2769" s="17">
        <v>0</v>
      </c>
      <c r="AL2769" s="17">
        <v>0</v>
      </c>
      <c r="AN2769" s="17">
        <v>0</v>
      </c>
      <c r="AP2769" s="172">
        <v>0</v>
      </c>
      <c r="AR2769" s="17">
        <v>11889</v>
      </c>
      <c r="AT2769" s="17">
        <v>0</v>
      </c>
      <c r="AV2769" s="185">
        <v>0</v>
      </c>
      <c r="AW2769" s="1" t="s">
        <v>5655</v>
      </c>
      <c r="AX2769" s="1" t="str">
        <f t="shared" si="43"/>
        <v>No</v>
      </c>
    </row>
    <row r="2770" spans="1:50" x14ac:dyDescent="0.2">
      <c r="A2770" s="1" t="s">
        <v>5196</v>
      </c>
      <c r="B2770" s="1" t="s">
        <v>5197</v>
      </c>
      <c r="C2770" s="1" t="s">
        <v>6</v>
      </c>
      <c r="E2770" s="177" t="s">
        <v>5198</v>
      </c>
      <c r="F2770" s="1" t="s">
        <v>242</v>
      </c>
      <c r="G2770" s="1" t="s">
        <v>229</v>
      </c>
      <c r="H2770" s="17">
        <v>0</v>
      </c>
      <c r="I2770" s="12">
        <v>8</v>
      </c>
      <c r="J2770" s="1" t="s">
        <v>10</v>
      </c>
      <c r="K2770" s="1" t="s">
        <v>8</v>
      </c>
      <c r="L2770" s="4">
        <v>6</v>
      </c>
      <c r="N2770" s="186">
        <v>0</v>
      </c>
      <c r="P2770" s="14">
        <v>26.511600000000001</v>
      </c>
      <c r="R2770" s="14">
        <v>0</v>
      </c>
      <c r="T2770" s="14">
        <v>1.5011000000000001</v>
      </c>
      <c r="V2770" s="17">
        <v>0</v>
      </c>
      <c r="X2770" s="17">
        <v>0</v>
      </c>
      <c r="Z2770" s="17">
        <v>150321</v>
      </c>
      <c r="AB2770" s="17">
        <v>0</v>
      </c>
      <c r="AD2770" s="17">
        <v>0</v>
      </c>
      <c r="AF2770" s="17">
        <v>5670</v>
      </c>
      <c r="AH2770" s="17">
        <v>0</v>
      </c>
      <c r="AJ2770" s="17">
        <v>0</v>
      </c>
      <c r="AL2770" s="17">
        <v>0</v>
      </c>
      <c r="AN2770" s="17">
        <v>0</v>
      </c>
      <c r="AP2770" s="172">
        <v>0</v>
      </c>
      <c r="AR2770" s="17">
        <v>8511</v>
      </c>
      <c r="AT2770" s="17">
        <v>0</v>
      </c>
      <c r="AV2770" s="185">
        <v>0</v>
      </c>
      <c r="AW2770" s="1" t="s">
        <v>5655</v>
      </c>
      <c r="AX2770" s="1" t="str">
        <f t="shared" si="43"/>
        <v>No</v>
      </c>
    </row>
    <row r="2771" spans="1:50" x14ac:dyDescent="0.2">
      <c r="A2771" s="1" t="s">
        <v>6368</v>
      </c>
      <c r="B2771" s="1" t="s">
        <v>4789</v>
      </c>
      <c r="C2771" s="1" t="s">
        <v>20</v>
      </c>
      <c r="D2771" s="174" t="s">
        <v>4790</v>
      </c>
      <c r="E2771" s="177" t="s">
        <v>4791</v>
      </c>
      <c r="F2771" s="1" t="s">
        <v>194</v>
      </c>
      <c r="G2771" s="1" t="s">
        <v>229</v>
      </c>
      <c r="H2771" s="17">
        <v>0</v>
      </c>
      <c r="I2771" s="12">
        <v>8</v>
      </c>
      <c r="J2771" s="1" t="s">
        <v>11</v>
      </c>
      <c r="K2771" s="1" t="s">
        <v>8</v>
      </c>
      <c r="L2771" s="4">
        <v>8</v>
      </c>
      <c r="N2771" s="186">
        <v>0</v>
      </c>
      <c r="P2771" s="14">
        <v>27.439599999999999</v>
      </c>
      <c r="R2771" s="14">
        <v>0</v>
      </c>
      <c r="T2771" s="14">
        <v>3.5013000000000001</v>
      </c>
      <c r="V2771" s="17">
        <v>0</v>
      </c>
      <c r="X2771" s="17">
        <v>0</v>
      </c>
      <c r="Z2771" s="17">
        <v>431845</v>
      </c>
      <c r="AB2771" s="17">
        <v>0</v>
      </c>
      <c r="AD2771" s="17">
        <v>0</v>
      </c>
      <c r="AF2771" s="17">
        <v>15738</v>
      </c>
      <c r="AH2771" s="17">
        <v>0</v>
      </c>
      <c r="AJ2771" s="17">
        <v>0</v>
      </c>
      <c r="AL2771" s="17">
        <v>0</v>
      </c>
      <c r="AN2771" s="17">
        <v>0</v>
      </c>
      <c r="AP2771" s="172">
        <v>0</v>
      </c>
      <c r="AR2771" s="17">
        <v>55104</v>
      </c>
      <c r="AT2771" s="17">
        <v>0</v>
      </c>
      <c r="AV2771" s="185">
        <v>0</v>
      </c>
      <c r="AW2771" s="1" t="s">
        <v>5655</v>
      </c>
      <c r="AX2771" s="1" t="str">
        <f t="shared" si="43"/>
        <v>No</v>
      </c>
    </row>
    <row r="2772" spans="1:50" x14ac:dyDescent="0.2">
      <c r="A2772" s="1" t="s">
        <v>2459</v>
      </c>
      <c r="B2772" s="1" t="s">
        <v>3055</v>
      </c>
      <c r="C2772" s="1" t="s">
        <v>46</v>
      </c>
      <c r="D2772" s="174" t="s">
        <v>3056</v>
      </c>
      <c r="E2772" s="177" t="s">
        <v>3057</v>
      </c>
      <c r="F2772" s="1" t="s">
        <v>242</v>
      </c>
      <c r="G2772" s="1" t="s">
        <v>229</v>
      </c>
      <c r="H2772" s="17">
        <v>0</v>
      </c>
      <c r="I2772" s="12">
        <v>8</v>
      </c>
      <c r="J2772" s="1" t="s">
        <v>10</v>
      </c>
      <c r="K2772" s="1" t="s">
        <v>8</v>
      </c>
      <c r="L2772" s="4">
        <v>8</v>
      </c>
      <c r="N2772" s="186">
        <v>0</v>
      </c>
      <c r="P2772" s="14">
        <v>15.3377</v>
      </c>
      <c r="R2772" s="14">
        <v>0</v>
      </c>
      <c r="T2772" s="14">
        <v>1.7581</v>
      </c>
      <c r="V2772" s="17">
        <v>0</v>
      </c>
      <c r="X2772" s="17">
        <v>0</v>
      </c>
      <c r="Z2772" s="17">
        <v>265741</v>
      </c>
      <c r="AB2772" s="17">
        <v>0</v>
      </c>
      <c r="AD2772" s="17">
        <v>0</v>
      </c>
      <c r="AF2772" s="17">
        <v>17326</v>
      </c>
      <c r="AH2772" s="17">
        <v>0</v>
      </c>
      <c r="AJ2772" s="17">
        <v>0</v>
      </c>
      <c r="AL2772" s="17">
        <v>0</v>
      </c>
      <c r="AN2772" s="17">
        <v>0</v>
      </c>
      <c r="AP2772" s="172">
        <v>0</v>
      </c>
      <c r="AR2772" s="17">
        <v>30461</v>
      </c>
      <c r="AT2772" s="17">
        <v>0</v>
      </c>
      <c r="AV2772" s="185">
        <v>0</v>
      </c>
      <c r="AW2772" s="1" t="s">
        <v>5655</v>
      </c>
      <c r="AX2772" s="1" t="str">
        <f t="shared" si="43"/>
        <v>No</v>
      </c>
    </row>
    <row r="2773" spans="1:50" x14ac:dyDescent="0.2">
      <c r="A2773" s="1" t="s">
        <v>1100</v>
      </c>
      <c r="B2773" s="1" t="s">
        <v>850</v>
      </c>
      <c r="C2773" s="1" t="s">
        <v>54</v>
      </c>
      <c r="D2773" s="174">
        <v>1015</v>
      </c>
      <c r="E2773" s="177">
        <v>10015</v>
      </c>
      <c r="F2773" s="1" t="s">
        <v>194</v>
      </c>
      <c r="G2773" s="1" t="s">
        <v>5273</v>
      </c>
      <c r="H2773" s="17">
        <v>59397</v>
      </c>
      <c r="I2773" s="12">
        <v>8</v>
      </c>
      <c r="J2773" s="1" t="s">
        <v>10</v>
      </c>
      <c r="K2773" s="1" t="s">
        <v>12</v>
      </c>
      <c r="L2773" s="4">
        <v>2</v>
      </c>
      <c r="N2773" s="186">
        <v>0</v>
      </c>
      <c r="P2773" s="14">
        <v>10.2075</v>
      </c>
      <c r="R2773" s="14">
        <v>0</v>
      </c>
      <c r="T2773" s="14">
        <v>3.4878999999999998</v>
      </c>
      <c r="V2773" s="17">
        <v>0</v>
      </c>
      <c r="X2773" s="17">
        <v>0</v>
      </c>
      <c r="Z2773" s="17">
        <v>29224</v>
      </c>
      <c r="AB2773" s="17">
        <v>0</v>
      </c>
      <c r="AD2773" s="17">
        <v>0</v>
      </c>
      <c r="AF2773" s="17">
        <v>2863</v>
      </c>
      <c r="AH2773" s="17">
        <v>0</v>
      </c>
      <c r="AJ2773" s="17">
        <v>0</v>
      </c>
      <c r="AL2773" s="17">
        <v>0</v>
      </c>
      <c r="AN2773" s="17">
        <v>0</v>
      </c>
      <c r="AP2773" s="172">
        <v>0</v>
      </c>
      <c r="AR2773" s="17">
        <v>9986</v>
      </c>
      <c r="AT2773" s="17">
        <v>0</v>
      </c>
      <c r="AV2773" s="185">
        <v>0</v>
      </c>
      <c r="AW2773" s="1" t="s">
        <v>5655</v>
      </c>
      <c r="AX2773" s="1" t="str">
        <f t="shared" si="43"/>
        <v>No</v>
      </c>
    </row>
    <row r="2774" spans="1:50" x14ac:dyDescent="0.2">
      <c r="A2774" s="1" t="s">
        <v>4949</v>
      </c>
      <c r="B2774" s="1" t="s">
        <v>4950</v>
      </c>
      <c r="C2774" s="1" t="s">
        <v>80</v>
      </c>
      <c r="D2774" s="174" t="s">
        <v>4951</v>
      </c>
      <c r="E2774" s="177" t="s">
        <v>4952</v>
      </c>
      <c r="F2774" s="1" t="s">
        <v>194</v>
      </c>
      <c r="G2774" s="1" t="s">
        <v>229</v>
      </c>
      <c r="H2774" s="17">
        <v>0</v>
      </c>
      <c r="I2774" s="12">
        <v>8</v>
      </c>
      <c r="J2774" s="1" t="s">
        <v>10</v>
      </c>
      <c r="K2774" s="1" t="s">
        <v>12</v>
      </c>
      <c r="L2774" s="4">
        <v>7</v>
      </c>
      <c r="N2774" s="186">
        <v>0</v>
      </c>
      <c r="P2774" s="14">
        <v>12.878299999999999</v>
      </c>
      <c r="R2774" s="14">
        <v>0</v>
      </c>
      <c r="T2774" s="14">
        <v>1.1065</v>
      </c>
      <c r="V2774" s="17">
        <v>0</v>
      </c>
      <c r="X2774" s="17">
        <v>0</v>
      </c>
      <c r="Z2774" s="17">
        <v>84894</v>
      </c>
      <c r="AB2774" s="17">
        <v>0</v>
      </c>
      <c r="AD2774" s="17">
        <v>0</v>
      </c>
      <c r="AF2774" s="17">
        <v>6592</v>
      </c>
      <c r="AH2774" s="17">
        <v>0</v>
      </c>
      <c r="AJ2774" s="17">
        <v>0</v>
      </c>
      <c r="AL2774" s="17">
        <v>0</v>
      </c>
      <c r="AN2774" s="17">
        <v>0</v>
      </c>
      <c r="AP2774" s="172">
        <v>0</v>
      </c>
      <c r="AR2774" s="17">
        <v>7294</v>
      </c>
      <c r="AT2774" s="17">
        <v>0</v>
      </c>
      <c r="AV2774" s="185">
        <v>0</v>
      </c>
      <c r="AW2774" s="1" t="s">
        <v>5655</v>
      </c>
      <c r="AX2774" s="1" t="str">
        <f t="shared" si="43"/>
        <v>No</v>
      </c>
    </row>
    <row r="2775" spans="1:50" x14ac:dyDescent="0.2">
      <c r="A2775" s="1" t="s">
        <v>3521</v>
      </c>
      <c r="B2775" s="1" t="s">
        <v>1872</v>
      </c>
      <c r="C2775" s="1" t="s">
        <v>51</v>
      </c>
      <c r="D2775" s="174" t="s">
        <v>3522</v>
      </c>
      <c r="E2775" s="177" t="s">
        <v>3523</v>
      </c>
      <c r="F2775" s="1" t="s">
        <v>1252</v>
      </c>
      <c r="G2775" s="1" t="s">
        <v>229</v>
      </c>
      <c r="H2775" s="17">
        <v>0</v>
      </c>
      <c r="I2775" s="12">
        <v>8</v>
      </c>
      <c r="J2775" s="1" t="s">
        <v>10</v>
      </c>
      <c r="K2775" s="1" t="s">
        <v>8</v>
      </c>
      <c r="L2775" s="4">
        <v>8</v>
      </c>
      <c r="N2775" s="186">
        <v>0</v>
      </c>
      <c r="P2775" s="14">
        <v>19.317299999999999</v>
      </c>
      <c r="R2775" s="14">
        <v>0</v>
      </c>
      <c r="T2775" s="14">
        <v>1.5099</v>
      </c>
      <c r="V2775" s="17">
        <v>0</v>
      </c>
      <c r="X2775" s="17">
        <v>0</v>
      </c>
      <c r="Z2775" s="17">
        <v>144725</v>
      </c>
      <c r="AB2775" s="17">
        <v>0</v>
      </c>
      <c r="AD2775" s="17">
        <v>0</v>
      </c>
      <c r="AF2775" s="17">
        <v>7492</v>
      </c>
      <c r="AH2775" s="17">
        <v>0</v>
      </c>
      <c r="AJ2775" s="17">
        <v>0</v>
      </c>
      <c r="AL2775" s="17">
        <v>0</v>
      </c>
      <c r="AN2775" s="17">
        <v>0</v>
      </c>
      <c r="AP2775" s="172">
        <v>0</v>
      </c>
      <c r="AR2775" s="17">
        <v>11312</v>
      </c>
      <c r="AT2775" s="17">
        <v>0</v>
      </c>
      <c r="AV2775" s="185">
        <v>0</v>
      </c>
      <c r="AW2775" s="1" t="s">
        <v>5655</v>
      </c>
      <c r="AX2775" s="1" t="str">
        <f t="shared" si="43"/>
        <v>No</v>
      </c>
    </row>
    <row r="2776" spans="1:50" x14ac:dyDescent="0.2">
      <c r="A2776" s="1" t="s">
        <v>5044</v>
      </c>
      <c r="B2776" s="1" t="s">
        <v>5045</v>
      </c>
      <c r="C2776" s="1" t="s">
        <v>80</v>
      </c>
      <c r="D2776" s="174" t="s">
        <v>5046</v>
      </c>
      <c r="E2776" s="177" t="s">
        <v>5047</v>
      </c>
      <c r="F2776" s="1" t="s">
        <v>194</v>
      </c>
      <c r="G2776" s="1" t="s">
        <v>229</v>
      </c>
      <c r="H2776" s="17">
        <v>0</v>
      </c>
      <c r="I2776" s="12">
        <v>8</v>
      </c>
      <c r="J2776" s="1" t="s">
        <v>11</v>
      </c>
      <c r="K2776" s="1" t="s">
        <v>12</v>
      </c>
      <c r="L2776" s="4">
        <v>3</v>
      </c>
      <c r="N2776" s="186">
        <v>0</v>
      </c>
      <c r="P2776" s="14">
        <v>18.781300000000002</v>
      </c>
      <c r="R2776" s="14">
        <v>0</v>
      </c>
      <c r="T2776" s="14">
        <v>6.9191000000000003</v>
      </c>
      <c r="V2776" s="17">
        <v>0</v>
      </c>
      <c r="X2776" s="17">
        <v>0</v>
      </c>
      <c r="Z2776" s="17">
        <v>157143</v>
      </c>
      <c r="AB2776" s="17">
        <v>0</v>
      </c>
      <c r="AD2776" s="17">
        <v>0</v>
      </c>
      <c r="AF2776" s="17">
        <v>8367</v>
      </c>
      <c r="AH2776" s="17">
        <v>0</v>
      </c>
      <c r="AJ2776" s="17">
        <v>0</v>
      </c>
      <c r="AL2776" s="17">
        <v>0</v>
      </c>
      <c r="AN2776" s="17">
        <v>0</v>
      </c>
      <c r="AP2776" s="172">
        <v>0</v>
      </c>
      <c r="AR2776" s="17">
        <v>57892</v>
      </c>
      <c r="AT2776" s="17">
        <v>0</v>
      </c>
      <c r="AV2776" s="185">
        <v>0</v>
      </c>
      <c r="AW2776" s="1" t="s">
        <v>5655</v>
      </c>
      <c r="AX2776" s="1" t="str">
        <f t="shared" si="43"/>
        <v>No</v>
      </c>
    </row>
    <row r="2777" spans="1:50" x14ac:dyDescent="0.2">
      <c r="A2777" s="1" t="s">
        <v>6370</v>
      </c>
      <c r="B2777" s="1" t="s">
        <v>262</v>
      </c>
      <c r="C2777" s="1" t="s">
        <v>46</v>
      </c>
      <c r="D2777" s="174">
        <v>5098</v>
      </c>
      <c r="E2777" s="177">
        <v>50098</v>
      </c>
      <c r="F2777" s="1" t="s">
        <v>194</v>
      </c>
      <c r="G2777" s="1" t="s">
        <v>5273</v>
      </c>
      <c r="H2777" s="17">
        <v>66025</v>
      </c>
      <c r="I2777" s="12">
        <v>8</v>
      </c>
      <c r="J2777" s="1" t="s">
        <v>11</v>
      </c>
      <c r="K2777" s="1" t="s">
        <v>8</v>
      </c>
      <c r="L2777" s="4">
        <v>4</v>
      </c>
      <c r="N2777" s="186">
        <v>0</v>
      </c>
      <c r="P2777" s="14">
        <v>14.8161</v>
      </c>
      <c r="R2777" s="14">
        <v>0</v>
      </c>
      <c r="T2777" s="14">
        <v>12.1472</v>
      </c>
      <c r="V2777" s="17">
        <v>0</v>
      </c>
      <c r="X2777" s="17">
        <v>0</v>
      </c>
      <c r="Z2777" s="17">
        <v>200877</v>
      </c>
      <c r="AB2777" s="17">
        <v>0</v>
      </c>
      <c r="AD2777" s="17">
        <v>0</v>
      </c>
      <c r="AF2777" s="17">
        <v>13558</v>
      </c>
      <c r="AH2777" s="17">
        <v>0</v>
      </c>
      <c r="AJ2777" s="17">
        <v>0</v>
      </c>
      <c r="AL2777" s="17">
        <v>0</v>
      </c>
      <c r="AN2777" s="17">
        <v>0</v>
      </c>
      <c r="AP2777" s="172">
        <v>0</v>
      </c>
      <c r="AR2777" s="17">
        <v>164692</v>
      </c>
      <c r="AT2777" s="17">
        <v>0</v>
      </c>
      <c r="AV2777" s="185">
        <v>0</v>
      </c>
      <c r="AW2777" s="1" t="s">
        <v>5655</v>
      </c>
      <c r="AX2777" s="1" t="str">
        <f t="shared" si="43"/>
        <v>No</v>
      </c>
    </row>
    <row r="2778" spans="1:50" x14ac:dyDescent="0.2">
      <c r="A2778" s="1" t="s">
        <v>2952</v>
      </c>
      <c r="B2778" s="1" t="s">
        <v>2953</v>
      </c>
      <c r="C2778" s="1" t="s">
        <v>56</v>
      </c>
      <c r="D2778" s="174" t="s">
        <v>2954</v>
      </c>
      <c r="E2778" s="177" t="s">
        <v>2955</v>
      </c>
      <c r="F2778" s="1" t="s">
        <v>196</v>
      </c>
      <c r="G2778" s="1" t="s">
        <v>229</v>
      </c>
      <c r="H2778" s="17">
        <v>0</v>
      </c>
      <c r="I2778" s="12">
        <v>8</v>
      </c>
      <c r="J2778" s="1" t="s">
        <v>10</v>
      </c>
      <c r="K2778" s="1" t="s">
        <v>8</v>
      </c>
      <c r="L2778" s="4">
        <v>1</v>
      </c>
      <c r="N2778" s="186">
        <v>0</v>
      </c>
      <c r="P2778" s="14">
        <v>6.3513999999999999</v>
      </c>
      <c r="R2778" s="14">
        <v>0</v>
      </c>
      <c r="T2778" s="14">
        <v>0.85599999999999998</v>
      </c>
      <c r="V2778" s="17">
        <v>0</v>
      </c>
      <c r="X2778" s="17">
        <v>0</v>
      </c>
      <c r="Z2778" s="17">
        <v>11026</v>
      </c>
      <c r="AB2778" s="17">
        <v>0</v>
      </c>
      <c r="AD2778" s="17">
        <v>0</v>
      </c>
      <c r="AF2778" s="17">
        <v>1736</v>
      </c>
      <c r="AH2778" s="17">
        <v>0</v>
      </c>
      <c r="AJ2778" s="17">
        <v>0</v>
      </c>
      <c r="AL2778" s="17">
        <v>0</v>
      </c>
      <c r="AN2778" s="17">
        <v>0</v>
      </c>
      <c r="AP2778" s="172">
        <v>0</v>
      </c>
      <c r="AR2778" s="17">
        <v>1486</v>
      </c>
      <c r="AT2778" s="17">
        <v>0</v>
      </c>
      <c r="AV2778" s="185">
        <v>0</v>
      </c>
      <c r="AW2778" s="1" t="s">
        <v>5655</v>
      </c>
      <c r="AX2778" s="1" t="str">
        <f t="shared" si="43"/>
        <v>No</v>
      </c>
    </row>
    <row r="2779" spans="1:50" x14ac:dyDescent="0.2">
      <c r="A2779" s="1" t="s">
        <v>2099</v>
      </c>
      <c r="B2779" s="1" t="s">
        <v>1818</v>
      </c>
      <c r="C2779" s="1" t="s">
        <v>40</v>
      </c>
      <c r="D2779" s="174" t="s">
        <v>2100</v>
      </c>
      <c r="E2779" s="177" t="s">
        <v>2101</v>
      </c>
      <c r="F2779" s="1" t="s">
        <v>194</v>
      </c>
      <c r="G2779" s="1" t="s">
        <v>229</v>
      </c>
      <c r="H2779" s="17">
        <v>0</v>
      </c>
      <c r="I2779" s="12">
        <v>8</v>
      </c>
      <c r="J2779" s="1" t="s">
        <v>10</v>
      </c>
      <c r="K2779" s="1" t="s">
        <v>8</v>
      </c>
      <c r="L2779" s="4">
        <v>8</v>
      </c>
      <c r="N2779" s="186">
        <v>0</v>
      </c>
      <c r="P2779" s="14">
        <v>24.490600000000001</v>
      </c>
      <c r="R2779" s="14">
        <v>0</v>
      </c>
      <c r="T2779" s="14">
        <v>1.3662000000000001</v>
      </c>
      <c r="V2779" s="17">
        <v>0</v>
      </c>
      <c r="X2779" s="17">
        <v>0</v>
      </c>
      <c r="Z2779" s="17">
        <v>353057</v>
      </c>
      <c r="AB2779" s="17">
        <v>0</v>
      </c>
      <c r="AD2779" s="17">
        <v>0</v>
      </c>
      <c r="AF2779" s="17">
        <v>14416</v>
      </c>
      <c r="AH2779" s="17">
        <v>0</v>
      </c>
      <c r="AJ2779" s="17">
        <v>0</v>
      </c>
      <c r="AL2779" s="17">
        <v>0</v>
      </c>
      <c r="AN2779" s="17">
        <v>0</v>
      </c>
      <c r="AP2779" s="172">
        <v>0</v>
      </c>
      <c r="AR2779" s="17">
        <v>19695</v>
      </c>
      <c r="AT2779" s="17">
        <v>0</v>
      </c>
      <c r="AV2779" s="185">
        <v>0</v>
      </c>
      <c r="AW2779" s="1" t="s">
        <v>5655</v>
      </c>
      <c r="AX2779" s="1" t="str">
        <f t="shared" si="43"/>
        <v>No</v>
      </c>
    </row>
    <row r="2780" spans="1:50" x14ac:dyDescent="0.2">
      <c r="A2780" s="1" t="s">
        <v>5708</v>
      </c>
      <c r="B2780" s="1" t="s">
        <v>5709</v>
      </c>
      <c r="C2780" s="1" t="s">
        <v>80</v>
      </c>
      <c r="D2780" s="174" t="s">
        <v>5039</v>
      </c>
      <c r="E2780" s="177" t="s">
        <v>5040</v>
      </c>
      <c r="F2780" s="1" t="s">
        <v>242</v>
      </c>
      <c r="G2780" s="1" t="s">
        <v>229</v>
      </c>
      <c r="H2780" s="17">
        <v>0</v>
      </c>
      <c r="I2780" s="12">
        <v>8</v>
      </c>
      <c r="J2780" s="1" t="s">
        <v>10</v>
      </c>
      <c r="K2780" s="1" t="s">
        <v>8</v>
      </c>
      <c r="L2780" s="4">
        <v>6</v>
      </c>
      <c r="N2780" s="186">
        <v>0</v>
      </c>
      <c r="P2780" s="14">
        <v>17.882400000000001</v>
      </c>
      <c r="R2780" s="14">
        <v>0</v>
      </c>
      <c r="T2780" s="14">
        <v>1.5720000000000001</v>
      </c>
      <c r="V2780" s="17">
        <v>0</v>
      </c>
      <c r="X2780" s="17">
        <v>0</v>
      </c>
      <c r="Z2780" s="17">
        <v>197922</v>
      </c>
      <c r="AB2780" s="17">
        <v>0</v>
      </c>
      <c r="AD2780" s="17">
        <v>0</v>
      </c>
      <c r="AF2780" s="17">
        <v>11068</v>
      </c>
      <c r="AH2780" s="17">
        <v>0</v>
      </c>
      <c r="AJ2780" s="17">
        <v>0</v>
      </c>
      <c r="AL2780" s="17">
        <v>0</v>
      </c>
      <c r="AN2780" s="17">
        <v>0</v>
      </c>
      <c r="AP2780" s="172">
        <v>0</v>
      </c>
      <c r="AR2780" s="17">
        <v>17399</v>
      </c>
      <c r="AT2780" s="17">
        <v>0</v>
      </c>
      <c r="AV2780" s="185">
        <v>0</v>
      </c>
      <c r="AW2780" s="1" t="s">
        <v>5655</v>
      </c>
      <c r="AX2780" s="1" t="str">
        <f t="shared" si="43"/>
        <v>No</v>
      </c>
    </row>
    <row r="2781" spans="1:50" x14ac:dyDescent="0.2">
      <c r="A2781" s="1" t="s">
        <v>47</v>
      </c>
      <c r="B2781" s="1" t="s">
        <v>668</v>
      </c>
      <c r="C2781" s="1" t="s">
        <v>46</v>
      </c>
      <c r="D2781" s="174">
        <v>5183</v>
      </c>
      <c r="E2781" s="177">
        <v>50183</v>
      </c>
      <c r="F2781" s="1" t="s">
        <v>194</v>
      </c>
      <c r="G2781" s="1" t="s">
        <v>5273</v>
      </c>
      <c r="H2781" s="17">
        <v>8608208</v>
      </c>
      <c r="I2781" s="12">
        <v>8</v>
      </c>
      <c r="J2781" s="1" t="s">
        <v>11</v>
      </c>
      <c r="K2781" s="1" t="s">
        <v>12</v>
      </c>
      <c r="L2781" s="4">
        <v>4</v>
      </c>
      <c r="N2781" s="186">
        <v>0</v>
      </c>
      <c r="P2781" s="14">
        <v>13.4099</v>
      </c>
      <c r="R2781" s="14">
        <v>0</v>
      </c>
      <c r="T2781" s="14">
        <v>7.1595000000000004</v>
      </c>
      <c r="V2781" s="17">
        <v>0</v>
      </c>
      <c r="X2781" s="17">
        <v>0</v>
      </c>
      <c r="Z2781" s="17">
        <v>203656</v>
      </c>
      <c r="AB2781" s="17">
        <v>0</v>
      </c>
      <c r="AD2781" s="17">
        <v>0</v>
      </c>
      <c r="AF2781" s="17">
        <v>15187</v>
      </c>
      <c r="AH2781" s="17">
        <v>0</v>
      </c>
      <c r="AJ2781" s="17">
        <v>0</v>
      </c>
      <c r="AL2781" s="17">
        <v>0</v>
      </c>
      <c r="AN2781" s="17">
        <v>0</v>
      </c>
      <c r="AP2781" s="172">
        <v>0</v>
      </c>
      <c r="AR2781" s="17">
        <v>108732</v>
      </c>
      <c r="AT2781" s="17">
        <v>0</v>
      </c>
      <c r="AV2781" s="185">
        <v>0</v>
      </c>
      <c r="AW2781" s="1" t="s">
        <v>5655</v>
      </c>
      <c r="AX2781" s="1" t="str">
        <f t="shared" si="43"/>
        <v>No</v>
      </c>
    </row>
    <row r="2782" spans="1:50" x14ac:dyDescent="0.2">
      <c r="A2782" s="1" t="s">
        <v>3819</v>
      </c>
      <c r="B2782" s="1" t="s">
        <v>3820</v>
      </c>
      <c r="C2782" s="1" t="s">
        <v>59</v>
      </c>
      <c r="D2782" s="174" t="s">
        <v>3821</v>
      </c>
      <c r="E2782" s="177" t="s">
        <v>3822</v>
      </c>
      <c r="F2782" s="1" t="s">
        <v>242</v>
      </c>
      <c r="G2782" s="1" t="s">
        <v>229</v>
      </c>
      <c r="H2782" s="17">
        <v>0</v>
      </c>
      <c r="I2782" s="12">
        <v>8</v>
      </c>
      <c r="J2782" s="1" t="s">
        <v>10</v>
      </c>
      <c r="K2782" s="1" t="s">
        <v>8</v>
      </c>
      <c r="L2782" s="4">
        <v>8</v>
      </c>
      <c r="N2782" s="186">
        <v>0</v>
      </c>
      <c r="P2782" s="14">
        <v>19.9589</v>
      </c>
      <c r="R2782" s="14">
        <v>0</v>
      </c>
      <c r="T2782" s="14">
        <v>0.48780000000000001</v>
      </c>
      <c r="V2782" s="17">
        <v>0</v>
      </c>
      <c r="X2782" s="17">
        <v>0</v>
      </c>
      <c r="Z2782" s="17">
        <v>176796</v>
      </c>
      <c r="AB2782" s="17">
        <v>0</v>
      </c>
      <c r="AD2782" s="17">
        <v>0</v>
      </c>
      <c r="AF2782" s="17">
        <v>8858</v>
      </c>
      <c r="AH2782" s="17">
        <v>0</v>
      </c>
      <c r="AJ2782" s="17">
        <v>0</v>
      </c>
      <c r="AL2782" s="17">
        <v>0</v>
      </c>
      <c r="AN2782" s="17">
        <v>0</v>
      </c>
      <c r="AP2782" s="172">
        <v>0</v>
      </c>
      <c r="AR2782" s="17">
        <v>4321</v>
      </c>
      <c r="AT2782" s="17">
        <v>0</v>
      </c>
      <c r="AV2782" s="185">
        <v>0</v>
      </c>
      <c r="AW2782" s="1" t="s">
        <v>5655</v>
      </c>
      <c r="AX2782" s="1" t="str">
        <f t="shared" si="43"/>
        <v>No</v>
      </c>
    </row>
    <row r="2783" spans="1:50" x14ac:dyDescent="0.2">
      <c r="A2783" s="1" t="s">
        <v>3595</v>
      </c>
      <c r="B2783" s="1" t="s">
        <v>3596</v>
      </c>
      <c r="C2783" s="1" t="s">
        <v>71</v>
      </c>
      <c r="D2783" s="174" t="s">
        <v>3597</v>
      </c>
      <c r="E2783" s="177">
        <v>60206</v>
      </c>
      <c r="F2783" s="1" t="s">
        <v>242</v>
      </c>
      <c r="G2783" s="1" t="s">
        <v>5273</v>
      </c>
      <c r="H2783" s="17">
        <v>128600</v>
      </c>
      <c r="I2783" s="12">
        <v>8</v>
      </c>
      <c r="J2783" s="1" t="s">
        <v>10</v>
      </c>
      <c r="K2783" s="1" t="s">
        <v>8</v>
      </c>
      <c r="L2783" s="4">
        <v>2</v>
      </c>
      <c r="N2783" s="186">
        <v>0</v>
      </c>
      <c r="P2783" s="14">
        <v>8.3484999999999996</v>
      </c>
      <c r="R2783" s="14">
        <v>0</v>
      </c>
      <c r="T2783" s="14">
        <v>1.87</v>
      </c>
      <c r="V2783" s="17">
        <v>0</v>
      </c>
      <c r="X2783" s="17">
        <v>0</v>
      </c>
      <c r="Z2783" s="17">
        <v>34688</v>
      </c>
      <c r="AB2783" s="17">
        <v>0</v>
      </c>
      <c r="AD2783" s="17">
        <v>0</v>
      </c>
      <c r="AF2783" s="17">
        <v>4155</v>
      </c>
      <c r="AH2783" s="17">
        <v>0</v>
      </c>
      <c r="AJ2783" s="17">
        <v>0</v>
      </c>
      <c r="AL2783" s="17">
        <v>0</v>
      </c>
      <c r="AN2783" s="17">
        <v>0</v>
      </c>
      <c r="AP2783" s="172">
        <v>0</v>
      </c>
      <c r="AR2783" s="17">
        <v>7770</v>
      </c>
      <c r="AT2783" s="17">
        <v>0</v>
      </c>
      <c r="AV2783" s="185">
        <v>0</v>
      </c>
      <c r="AW2783" s="1" t="s">
        <v>5655</v>
      </c>
      <c r="AX2783" s="1" t="str">
        <f t="shared" si="43"/>
        <v>No</v>
      </c>
    </row>
    <row r="2784" spans="1:50" x14ac:dyDescent="0.2">
      <c r="A2784" s="1" t="s">
        <v>5428</v>
      </c>
      <c r="B2784" s="1" t="s">
        <v>5429</v>
      </c>
      <c r="C2784" s="1" t="s">
        <v>51</v>
      </c>
      <c r="E2784" s="177" t="s">
        <v>5430</v>
      </c>
      <c r="F2784" s="1" t="s">
        <v>1252</v>
      </c>
      <c r="G2784" s="1" t="s">
        <v>229</v>
      </c>
      <c r="H2784" s="17">
        <v>0</v>
      </c>
      <c r="I2784" s="12">
        <v>8</v>
      </c>
      <c r="J2784" s="1" t="s">
        <v>10</v>
      </c>
      <c r="K2784" s="1" t="s">
        <v>8</v>
      </c>
      <c r="L2784" s="4">
        <v>8</v>
      </c>
      <c r="N2784" s="186">
        <v>0</v>
      </c>
      <c r="P2784" s="14">
        <v>11.6515</v>
      </c>
      <c r="R2784" s="14">
        <v>0</v>
      </c>
      <c r="T2784" s="14">
        <v>1.5802</v>
      </c>
      <c r="V2784" s="17">
        <v>0</v>
      </c>
      <c r="X2784" s="17">
        <v>0</v>
      </c>
      <c r="Z2784" s="17">
        <v>51290</v>
      </c>
      <c r="AB2784" s="17">
        <v>0</v>
      </c>
      <c r="AD2784" s="17">
        <v>0</v>
      </c>
      <c r="AF2784" s="17">
        <v>4402</v>
      </c>
      <c r="AH2784" s="17">
        <v>0</v>
      </c>
      <c r="AJ2784" s="17">
        <v>0</v>
      </c>
      <c r="AL2784" s="17">
        <v>0</v>
      </c>
      <c r="AN2784" s="17">
        <v>0</v>
      </c>
      <c r="AP2784" s="172">
        <v>0</v>
      </c>
      <c r="AR2784" s="17">
        <v>6956</v>
      </c>
      <c r="AT2784" s="17">
        <v>0</v>
      </c>
      <c r="AV2784" s="185">
        <v>0</v>
      </c>
      <c r="AW2784" s="1" t="s">
        <v>5655</v>
      </c>
      <c r="AX2784" s="1" t="str">
        <f t="shared" si="43"/>
        <v>No</v>
      </c>
    </row>
    <row r="2785" spans="1:50" x14ac:dyDescent="0.2">
      <c r="A2785" s="1" t="s">
        <v>642</v>
      </c>
      <c r="B2785" s="1" t="s">
        <v>643</v>
      </c>
      <c r="C2785" s="1" t="s">
        <v>83</v>
      </c>
      <c r="D2785" s="174">
        <v>4117</v>
      </c>
      <c r="E2785" s="177">
        <v>40117</v>
      </c>
      <c r="F2785" s="1" t="s">
        <v>194</v>
      </c>
      <c r="G2785" s="1" t="s">
        <v>5273</v>
      </c>
      <c r="H2785" s="17">
        <v>2148346</v>
      </c>
      <c r="I2785" s="12">
        <v>8</v>
      </c>
      <c r="J2785" s="1" t="s">
        <v>11</v>
      </c>
      <c r="K2785" s="1" t="s">
        <v>8</v>
      </c>
      <c r="L2785" s="4">
        <v>4</v>
      </c>
      <c r="N2785" s="186">
        <v>0</v>
      </c>
      <c r="P2785" s="14">
        <v>13.285600000000001</v>
      </c>
      <c r="R2785" s="14">
        <v>0</v>
      </c>
      <c r="T2785" s="14">
        <v>14.7599</v>
      </c>
      <c r="V2785" s="17">
        <v>0</v>
      </c>
      <c r="X2785" s="17">
        <v>0</v>
      </c>
      <c r="Z2785" s="17">
        <v>36190</v>
      </c>
      <c r="AB2785" s="17">
        <v>0</v>
      </c>
      <c r="AD2785" s="17">
        <v>0</v>
      </c>
      <c r="AF2785" s="17">
        <v>2724</v>
      </c>
      <c r="AH2785" s="17">
        <v>0</v>
      </c>
      <c r="AJ2785" s="17">
        <v>0</v>
      </c>
      <c r="AL2785" s="17">
        <v>0</v>
      </c>
      <c r="AN2785" s="17">
        <v>0</v>
      </c>
      <c r="AP2785" s="172">
        <v>0</v>
      </c>
      <c r="AR2785" s="17">
        <v>40206</v>
      </c>
      <c r="AT2785" s="17">
        <v>0</v>
      </c>
      <c r="AV2785" s="185">
        <v>0</v>
      </c>
      <c r="AW2785" s="1" t="s">
        <v>5655</v>
      </c>
      <c r="AX2785" s="1" t="str">
        <f t="shared" si="43"/>
        <v>No</v>
      </c>
    </row>
    <row r="2786" spans="1:50" x14ac:dyDescent="0.2">
      <c r="A2786" s="1" t="s">
        <v>6360</v>
      </c>
      <c r="B2786" s="1" t="s">
        <v>403</v>
      </c>
      <c r="C2786" s="1" t="s">
        <v>89</v>
      </c>
      <c r="D2786" s="174">
        <v>6081</v>
      </c>
      <c r="E2786" s="177">
        <v>60081</v>
      </c>
      <c r="F2786" s="1" t="s">
        <v>194</v>
      </c>
      <c r="G2786" s="1" t="s">
        <v>5273</v>
      </c>
      <c r="H2786" s="17">
        <v>98884</v>
      </c>
      <c r="I2786" s="12">
        <v>8</v>
      </c>
      <c r="J2786" s="1" t="s">
        <v>11</v>
      </c>
      <c r="K2786" s="1" t="s">
        <v>8</v>
      </c>
      <c r="L2786" s="4">
        <v>5</v>
      </c>
      <c r="N2786" s="186">
        <v>0</v>
      </c>
      <c r="P2786" s="14">
        <v>16.142700000000001</v>
      </c>
      <c r="R2786" s="14">
        <v>0</v>
      </c>
      <c r="T2786" s="14">
        <v>12.8432</v>
      </c>
      <c r="V2786" s="17">
        <v>0</v>
      </c>
      <c r="X2786" s="17">
        <v>0</v>
      </c>
      <c r="Z2786" s="17">
        <v>313815</v>
      </c>
      <c r="AB2786" s="17">
        <v>0</v>
      </c>
      <c r="AD2786" s="17">
        <v>0</v>
      </c>
      <c r="AF2786" s="17">
        <v>19440</v>
      </c>
      <c r="AH2786" s="17">
        <v>0</v>
      </c>
      <c r="AJ2786" s="17">
        <v>0</v>
      </c>
      <c r="AL2786" s="17">
        <v>0</v>
      </c>
      <c r="AN2786" s="17">
        <v>0</v>
      </c>
      <c r="AP2786" s="172">
        <v>0</v>
      </c>
      <c r="AR2786" s="17">
        <v>249671</v>
      </c>
      <c r="AT2786" s="17">
        <v>0</v>
      </c>
      <c r="AV2786" s="185">
        <v>0</v>
      </c>
      <c r="AW2786" s="1" t="s">
        <v>5655</v>
      </c>
      <c r="AX2786" s="1" t="str">
        <f t="shared" si="43"/>
        <v>No</v>
      </c>
    </row>
    <row r="2787" spans="1:50" x14ac:dyDescent="0.2">
      <c r="A2787" s="1" t="s">
        <v>3723</v>
      </c>
      <c r="B2787" s="1" t="s">
        <v>717</v>
      </c>
      <c r="C2787" s="1" t="s">
        <v>51</v>
      </c>
      <c r="D2787" s="174" t="s">
        <v>3724</v>
      </c>
      <c r="E2787" s="177" t="s">
        <v>3725</v>
      </c>
      <c r="F2787" s="1" t="s">
        <v>1252</v>
      </c>
      <c r="G2787" s="1" t="s">
        <v>229</v>
      </c>
      <c r="H2787" s="17">
        <v>0</v>
      </c>
      <c r="I2787" s="12">
        <v>8</v>
      </c>
      <c r="J2787" s="1" t="s">
        <v>10</v>
      </c>
      <c r="K2787" s="1" t="s">
        <v>8</v>
      </c>
      <c r="L2787" s="4">
        <v>8</v>
      </c>
      <c r="N2787" s="186">
        <v>0</v>
      </c>
      <c r="P2787" s="14">
        <v>14.6257</v>
      </c>
      <c r="R2787" s="14">
        <v>0</v>
      </c>
      <c r="T2787" s="14">
        <v>1.4676</v>
      </c>
      <c r="V2787" s="17">
        <v>0</v>
      </c>
      <c r="X2787" s="17">
        <v>0</v>
      </c>
      <c r="Z2787" s="17">
        <v>120033</v>
      </c>
      <c r="AB2787" s="17">
        <v>0</v>
      </c>
      <c r="AD2787" s="17">
        <v>0</v>
      </c>
      <c r="AF2787" s="17">
        <v>8207</v>
      </c>
      <c r="AH2787" s="17">
        <v>0</v>
      </c>
      <c r="AJ2787" s="17">
        <v>0</v>
      </c>
      <c r="AL2787" s="17">
        <v>0</v>
      </c>
      <c r="AN2787" s="17">
        <v>0</v>
      </c>
      <c r="AP2787" s="172">
        <v>0</v>
      </c>
      <c r="AR2787" s="17">
        <v>12045</v>
      </c>
      <c r="AT2787" s="17">
        <v>0</v>
      </c>
      <c r="AV2787" s="185">
        <v>0</v>
      </c>
      <c r="AW2787" s="1" t="s">
        <v>5655</v>
      </c>
      <c r="AX2787" s="1" t="str">
        <f t="shared" si="43"/>
        <v>No</v>
      </c>
    </row>
    <row r="2788" spans="1:50" x14ac:dyDescent="0.2">
      <c r="A2788" s="1" t="s">
        <v>2433</v>
      </c>
      <c r="B2788" s="1" t="s">
        <v>2240</v>
      </c>
      <c r="C2788" s="1" t="s">
        <v>62</v>
      </c>
      <c r="D2788" s="174" t="s">
        <v>2434</v>
      </c>
      <c r="E2788" s="177" t="s">
        <v>2435</v>
      </c>
      <c r="F2788" s="1" t="s">
        <v>194</v>
      </c>
      <c r="G2788" s="1" t="s">
        <v>229</v>
      </c>
      <c r="H2788" s="17">
        <v>0</v>
      </c>
      <c r="I2788" s="12">
        <v>8</v>
      </c>
      <c r="J2788" s="1" t="s">
        <v>10</v>
      </c>
      <c r="K2788" s="1" t="s">
        <v>8</v>
      </c>
      <c r="L2788" s="4">
        <v>8</v>
      </c>
      <c r="N2788" s="186">
        <v>0</v>
      </c>
      <c r="P2788" s="14">
        <v>24.885000000000002</v>
      </c>
      <c r="R2788" s="14">
        <v>0</v>
      </c>
      <c r="T2788" s="14">
        <v>1.6425000000000001</v>
      </c>
      <c r="V2788" s="17">
        <v>0</v>
      </c>
      <c r="X2788" s="17">
        <v>0</v>
      </c>
      <c r="Z2788" s="17">
        <v>246162</v>
      </c>
      <c r="AB2788" s="17">
        <v>0</v>
      </c>
      <c r="AD2788" s="17">
        <v>0</v>
      </c>
      <c r="AF2788" s="17">
        <v>9892</v>
      </c>
      <c r="AH2788" s="17">
        <v>0</v>
      </c>
      <c r="AJ2788" s="17">
        <v>0</v>
      </c>
      <c r="AL2788" s="17">
        <v>0</v>
      </c>
      <c r="AN2788" s="17">
        <v>0</v>
      </c>
      <c r="AP2788" s="172">
        <v>0</v>
      </c>
      <c r="AR2788" s="17">
        <v>16248</v>
      </c>
      <c r="AT2788" s="17">
        <v>0</v>
      </c>
      <c r="AV2788" s="185">
        <v>0</v>
      </c>
      <c r="AW2788" s="1" t="s">
        <v>5655</v>
      </c>
      <c r="AX2788" s="1" t="str">
        <f t="shared" si="43"/>
        <v>No</v>
      </c>
    </row>
    <row r="2789" spans="1:50" x14ac:dyDescent="0.2">
      <c r="A2789" s="1" t="s">
        <v>1273</v>
      </c>
      <c r="B2789" s="1" t="s">
        <v>1274</v>
      </c>
      <c r="C2789" s="1" t="s">
        <v>94</v>
      </c>
      <c r="D2789" s="174" t="s">
        <v>1275</v>
      </c>
      <c r="E2789" s="177">
        <v>207</v>
      </c>
      <c r="F2789" s="1" t="s">
        <v>138</v>
      </c>
      <c r="G2789" s="1" t="s">
        <v>5273</v>
      </c>
      <c r="H2789" s="17">
        <v>0</v>
      </c>
      <c r="I2789" s="12">
        <v>8</v>
      </c>
      <c r="J2789" s="1" t="s">
        <v>10</v>
      </c>
      <c r="K2789" s="1" t="s">
        <v>8</v>
      </c>
      <c r="L2789" s="4">
        <v>3</v>
      </c>
      <c r="N2789" s="186">
        <v>0</v>
      </c>
      <c r="P2789" s="14">
        <v>20.095199999999998</v>
      </c>
      <c r="R2789" s="14">
        <v>0</v>
      </c>
      <c r="T2789" s="14">
        <v>0.49830000000000002</v>
      </c>
      <c r="V2789" s="17">
        <v>0</v>
      </c>
      <c r="X2789" s="17">
        <v>0</v>
      </c>
      <c r="Z2789" s="17">
        <v>65651</v>
      </c>
      <c r="AB2789" s="17">
        <v>0</v>
      </c>
      <c r="AD2789" s="17">
        <v>0</v>
      </c>
      <c r="AF2789" s="17">
        <v>3267</v>
      </c>
      <c r="AH2789" s="17">
        <v>0</v>
      </c>
      <c r="AJ2789" s="17">
        <v>0</v>
      </c>
      <c r="AL2789" s="17">
        <v>0</v>
      </c>
      <c r="AN2789" s="17">
        <v>0</v>
      </c>
      <c r="AP2789" s="172">
        <v>0</v>
      </c>
      <c r="AR2789" s="17">
        <v>1628</v>
      </c>
      <c r="AT2789" s="17">
        <v>0</v>
      </c>
      <c r="AV2789" s="185">
        <v>0</v>
      </c>
      <c r="AW2789" s="1" t="s">
        <v>5655</v>
      </c>
      <c r="AX2789" s="1" t="str">
        <f t="shared" si="43"/>
        <v>No</v>
      </c>
    </row>
    <row r="2790" spans="1:50" x14ac:dyDescent="0.2">
      <c r="A2790" s="1" t="s">
        <v>5009</v>
      </c>
      <c r="B2790" s="1" t="s">
        <v>5010</v>
      </c>
      <c r="C2790" s="1" t="s">
        <v>80</v>
      </c>
      <c r="D2790" s="174" t="s">
        <v>5011</v>
      </c>
      <c r="E2790" s="177" t="s">
        <v>5012</v>
      </c>
      <c r="F2790" s="1" t="s">
        <v>194</v>
      </c>
      <c r="G2790" s="1" t="s">
        <v>229</v>
      </c>
      <c r="H2790" s="17">
        <v>0</v>
      </c>
      <c r="I2790" s="12">
        <v>8</v>
      </c>
      <c r="J2790" s="1" t="s">
        <v>10</v>
      </c>
      <c r="K2790" s="1" t="s">
        <v>8</v>
      </c>
      <c r="L2790" s="4">
        <v>6</v>
      </c>
      <c r="N2790" s="186">
        <v>0</v>
      </c>
      <c r="P2790" s="14">
        <v>17.0318</v>
      </c>
      <c r="R2790" s="14">
        <v>0</v>
      </c>
      <c r="T2790" s="14">
        <v>3.8441999999999998</v>
      </c>
      <c r="V2790" s="17">
        <v>0</v>
      </c>
      <c r="X2790" s="17">
        <v>0</v>
      </c>
      <c r="Z2790" s="17">
        <v>140836</v>
      </c>
      <c r="AB2790" s="17">
        <v>0</v>
      </c>
      <c r="AD2790" s="17">
        <v>0</v>
      </c>
      <c r="AF2790" s="17">
        <v>8269</v>
      </c>
      <c r="AH2790" s="17">
        <v>0</v>
      </c>
      <c r="AJ2790" s="17">
        <v>0</v>
      </c>
      <c r="AL2790" s="17">
        <v>0</v>
      </c>
      <c r="AN2790" s="17">
        <v>0</v>
      </c>
      <c r="AP2790" s="172">
        <v>0</v>
      </c>
      <c r="AR2790" s="17">
        <v>31788</v>
      </c>
      <c r="AT2790" s="17">
        <v>0</v>
      </c>
      <c r="AV2790" s="185">
        <v>0</v>
      </c>
      <c r="AW2790" s="1" t="s">
        <v>5655</v>
      </c>
      <c r="AX2790" s="1" t="str">
        <f t="shared" si="43"/>
        <v>No</v>
      </c>
    </row>
    <row r="2791" spans="1:50" x14ac:dyDescent="0.2">
      <c r="A2791" s="1" t="s">
        <v>4544</v>
      </c>
      <c r="B2791" s="1" t="s">
        <v>4545</v>
      </c>
      <c r="C2791" s="1" t="s">
        <v>61</v>
      </c>
      <c r="D2791" s="174" t="s">
        <v>4546</v>
      </c>
      <c r="E2791" s="177" t="s">
        <v>4547</v>
      </c>
      <c r="F2791" s="1" t="s">
        <v>196</v>
      </c>
      <c r="G2791" s="1" t="s">
        <v>229</v>
      </c>
      <c r="H2791" s="17">
        <v>0</v>
      </c>
      <c r="I2791" s="12">
        <v>8</v>
      </c>
      <c r="J2791" s="1" t="s">
        <v>10</v>
      </c>
      <c r="K2791" s="1" t="s">
        <v>8</v>
      </c>
      <c r="L2791" s="4">
        <v>8</v>
      </c>
      <c r="N2791" s="186">
        <v>0</v>
      </c>
      <c r="P2791" s="14">
        <v>8.2617999999999991</v>
      </c>
      <c r="R2791" s="14">
        <v>0</v>
      </c>
      <c r="T2791" s="14">
        <v>3.0558999999999998</v>
      </c>
      <c r="V2791" s="17">
        <v>0</v>
      </c>
      <c r="X2791" s="17">
        <v>0</v>
      </c>
      <c r="Z2791" s="17">
        <v>67664</v>
      </c>
      <c r="AB2791" s="17">
        <v>0</v>
      </c>
      <c r="AD2791" s="17">
        <v>0</v>
      </c>
      <c r="AF2791" s="17">
        <v>8190</v>
      </c>
      <c r="AH2791" s="17">
        <v>0</v>
      </c>
      <c r="AJ2791" s="17">
        <v>0</v>
      </c>
      <c r="AL2791" s="17">
        <v>0</v>
      </c>
      <c r="AN2791" s="17">
        <v>0</v>
      </c>
      <c r="AP2791" s="172">
        <v>0</v>
      </c>
      <c r="AR2791" s="17">
        <v>25028</v>
      </c>
      <c r="AT2791" s="17">
        <v>0</v>
      </c>
      <c r="AV2791" s="185">
        <v>0</v>
      </c>
      <c r="AW2791" s="1" t="s">
        <v>5655</v>
      </c>
      <c r="AX2791" s="1" t="str">
        <f t="shared" si="43"/>
        <v>No</v>
      </c>
    </row>
    <row r="2792" spans="1:50" x14ac:dyDescent="0.2">
      <c r="A2792" s="1" t="s">
        <v>4882</v>
      </c>
      <c r="B2792" s="1" t="s">
        <v>427</v>
      </c>
      <c r="C2792" s="1" t="s">
        <v>20</v>
      </c>
      <c r="D2792" s="174" t="s">
        <v>4883</v>
      </c>
      <c r="E2792" s="177" t="s">
        <v>4884</v>
      </c>
      <c r="F2792" s="1" t="s">
        <v>196</v>
      </c>
      <c r="G2792" s="1" t="s">
        <v>229</v>
      </c>
      <c r="H2792" s="17">
        <v>0</v>
      </c>
      <c r="I2792" s="12">
        <v>8</v>
      </c>
      <c r="J2792" s="1" t="s">
        <v>10</v>
      </c>
      <c r="K2792" s="1" t="s">
        <v>12</v>
      </c>
      <c r="L2792" s="4">
        <v>2</v>
      </c>
      <c r="N2792" s="186">
        <v>0</v>
      </c>
      <c r="P2792" s="14">
        <v>13.023300000000001</v>
      </c>
      <c r="R2792" s="14">
        <v>0</v>
      </c>
      <c r="T2792" s="14">
        <v>3.1793999999999998</v>
      </c>
      <c r="V2792" s="17">
        <v>0</v>
      </c>
      <c r="X2792" s="17">
        <v>0</v>
      </c>
      <c r="Z2792" s="17">
        <v>31360</v>
      </c>
      <c r="AB2792" s="17">
        <v>0</v>
      </c>
      <c r="AD2792" s="17">
        <v>0</v>
      </c>
      <c r="AF2792" s="17">
        <v>2408</v>
      </c>
      <c r="AH2792" s="17">
        <v>0</v>
      </c>
      <c r="AJ2792" s="17">
        <v>0</v>
      </c>
      <c r="AL2792" s="17">
        <v>0</v>
      </c>
      <c r="AN2792" s="17">
        <v>0</v>
      </c>
      <c r="AP2792" s="172">
        <v>0</v>
      </c>
      <c r="AR2792" s="17">
        <v>7656</v>
      </c>
      <c r="AT2792" s="17">
        <v>0</v>
      </c>
      <c r="AV2792" s="185">
        <v>0</v>
      </c>
      <c r="AW2792" s="1" t="s">
        <v>5655</v>
      </c>
      <c r="AX2792" s="1" t="str">
        <f t="shared" si="43"/>
        <v>No</v>
      </c>
    </row>
    <row r="2793" spans="1:50" x14ac:dyDescent="0.2">
      <c r="A2793" s="1" t="s">
        <v>1174</v>
      </c>
      <c r="B2793" s="1" t="s">
        <v>1175</v>
      </c>
      <c r="C2793" s="1" t="s">
        <v>87</v>
      </c>
      <c r="D2793" s="174" t="s">
        <v>1176</v>
      </c>
      <c r="E2793" s="177">
        <v>88182</v>
      </c>
      <c r="F2793" s="1" t="s">
        <v>138</v>
      </c>
      <c r="G2793" s="1" t="s">
        <v>5273</v>
      </c>
      <c r="H2793" s="17">
        <v>0</v>
      </c>
      <c r="I2793" s="12">
        <v>8</v>
      </c>
      <c r="J2793" s="1" t="s">
        <v>10</v>
      </c>
      <c r="K2793" s="1" t="s">
        <v>8</v>
      </c>
      <c r="L2793" s="4">
        <v>8</v>
      </c>
      <c r="N2793" s="186">
        <v>0</v>
      </c>
      <c r="P2793" s="14">
        <v>18.7468</v>
      </c>
      <c r="R2793" s="14">
        <v>0</v>
      </c>
      <c r="T2793" s="14">
        <v>6.2712000000000003</v>
      </c>
      <c r="V2793" s="17">
        <v>0</v>
      </c>
      <c r="X2793" s="17">
        <v>0</v>
      </c>
      <c r="Z2793" s="17">
        <v>310315</v>
      </c>
      <c r="AB2793" s="17">
        <v>0</v>
      </c>
      <c r="AD2793" s="17">
        <v>0</v>
      </c>
      <c r="AF2793" s="17">
        <v>16553</v>
      </c>
      <c r="AH2793" s="17">
        <v>0</v>
      </c>
      <c r="AJ2793" s="17">
        <v>0</v>
      </c>
      <c r="AL2793" s="17">
        <v>0</v>
      </c>
      <c r="AN2793" s="17">
        <v>0</v>
      </c>
      <c r="AP2793" s="172">
        <v>0</v>
      </c>
      <c r="AR2793" s="17">
        <v>103808</v>
      </c>
      <c r="AT2793" s="17">
        <v>0</v>
      </c>
      <c r="AV2793" s="185">
        <v>0</v>
      </c>
      <c r="AW2793" s="1" t="s">
        <v>5655</v>
      </c>
      <c r="AX2793" s="1" t="str">
        <f t="shared" si="43"/>
        <v>No</v>
      </c>
    </row>
    <row r="2794" spans="1:50" x14ac:dyDescent="0.2">
      <c r="A2794" s="1" t="s">
        <v>5508</v>
      </c>
      <c r="B2794" s="1" t="s">
        <v>2786</v>
      </c>
      <c r="C2794" s="1" t="s">
        <v>46</v>
      </c>
      <c r="D2794" s="174" t="s">
        <v>2787</v>
      </c>
      <c r="E2794" s="177" t="s">
        <v>2788</v>
      </c>
      <c r="F2794" s="1" t="s">
        <v>242</v>
      </c>
      <c r="G2794" s="1" t="s">
        <v>229</v>
      </c>
      <c r="H2794" s="17">
        <v>0</v>
      </c>
      <c r="I2794" s="12">
        <v>8</v>
      </c>
      <c r="J2794" s="1" t="s">
        <v>10</v>
      </c>
      <c r="K2794" s="1" t="s">
        <v>8</v>
      </c>
      <c r="L2794" s="4">
        <v>8</v>
      </c>
      <c r="N2794" s="186">
        <v>0</v>
      </c>
      <c r="P2794" s="14">
        <v>15.609400000000001</v>
      </c>
      <c r="R2794" s="14">
        <v>0</v>
      </c>
      <c r="T2794" s="14">
        <v>3.7742</v>
      </c>
      <c r="V2794" s="17">
        <v>0</v>
      </c>
      <c r="X2794" s="17">
        <v>0</v>
      </c>
      <c r="Z2794" s="17">
        <v>243225</v>
      </c>
      <c r="AB2794" s="17">
        <v>0</v>
      </c>
      <c r="AD2794" s="17">
        <v>0</v>
      </c>
      <c r="AF2794" s="17">
        <v>15582</v>
      </c>
      <c r="AH2794" s="17">
        <v>0</v>
      </c>
      <c r="AJ2794" s="17">
        <v>0</v>
      </c>
      <c r="AL2794" s="17">
        <v>0</v>
      </c>
      <c r="AN2794" s="17">
        <v>0</v>
      </c>
      <c r="AP2794" s="172">
        <v>0</v>
      </c>
      <c r="AR2794" s="17">
        <v>58809</v>
      </c>
      <c r="AT2794" s="17">
        <v>0</v>
      </c>
      <c r="AV2794" s="185">
        <v>0</v>
      </c>
      <c r="AW2794" s="1" t="s">
        <v>5655</v>
      </c>
      <c r="AX2794" s="1" t="str">
        <f t="shared" si="43"/>
        <v>No</v>
      </c>
    </row>
    <row r="2795" spans="1:50" x14ac:dyDescent="0.2">
      <c r="A2795" s="1" t="s">
        <v>4052</v>
      </c>
      <c r="B2795" s="1" t="s">
        <v>4053</v>
      </c>
      <c r="C2795" s="1" t="s">
        <v>59</v>
      </c>
      <c r="D2795" s="174" t="s">
        <v>4054</v>
      </c>
      <c r="E2795" s="177" t="s">
        <v>4055</v>
      </c>
      <c r="F2795" s="1" t="s">
        <v>242</v>
      </c>
      <c r="G2795" s="1" t="s">
        <v>229</v>
      </c>
      <c r="H2795" s="17">
        <v>0</v>
      </c>
      <c r="I2795" s="12">
        <v>7</v>
      </c>
      <c r="J2795" s="1" t="s">
        <v>10</v>
      </c>
      <c r="K2795" s="1" t="s">
        <v>8</v>
      </c>
      <c r="L2795" s="4">
        <v>7</v>
      </c>
      <c r="N2795" s="186">
        <v>0</v>
      </c>
      <c r="P2795" s="14">
        <v>13.1302</v>
      </c>
      <c r="R2795" s="14">
        <v>0</v>
      </c>
      <c r="T2795" s="14">
        <v>2.3973</v>
      </c>
      <c r="V2795" s="17">
        <v>0</v>
      </c>
      <c r="X2795" s="17">
        <v>0</v>
      </c>
      <c r="Z2795" s="17">
        <v>136856</v>
      </c>
      <c r="AB2795" s="17">
        <v>0</v>
      </c>
      <c r="AD2795" s="17">
        <v>0</v>
      </c>
      <c r="AF2795" s="17">
        <v>10423</v>
      </c>
      <c r="AH2795" s="17">
        <v>0</v>
      </c>
      <c r="AJ2795" s="17">
        <v>0</v>
      </c>
      <c r="AL2795" s="17">
        <v>0</v>
      </c>
      <c r="AN2795" s="17">
        <v>0</v>
      </c>
      <c r="AP2795" s="172">
        <v>0</v>
      </c>
      <c r="AR2795" s="17">
        <v>24987</v>
      </c>
      <c r="AT2795" s="17">
        <v>0</v>
      </c>
      <c r="AV2795" s="185">
        <v>0</v>
      </c>
      <c r="AW2795" s="1" t="s">
        <v>5655</v>
      </c>
      <c r="AX2795" s="1" t="str">
        <f t="shared" si="43"/>
        <v>No</v>
      </c>
    </row>
    <row r="2796" spans="1:50" x14ac:dyDescent="0.2">
      <c r="A2796" s="1" t="s">
        <v>6380</v>
      </c>
      <c r="B2796" s="1" t="s">
        <v>1459</v>
      </c>
      <c r="C2796" s="1" t="s">
        <v>65</v>
      </c>
      <c r="E2796" s="177" t="s">
        <v>6381</v>
      </c>
      <c r="F2796" s="1" t="s">
        <v>242</v>
      </c>
      <c r="G2796" s="1" t="s">
        <v>229</v>
      </c>
      <c r="H2796" s="17">
        <v>0</v>
      </c>
      <c r="I2796" s="12">
        <v>7</v>
      </c>
      <c r="J2796" s="1" t="s">
        <v>11</v>
      </c>
      <c r="K2796" s="1" t="s">
        <v>8</v>
      </c>
      <c r="L2796" s="4">
        <v>5</v>
      </c>
      <c r="N2796" s="186">
        <v>0</v>
      </c>
      <c r="P2796" s="14">
        <v>13.766999999999999</v>
      </c>
      <c r="R2796" s="14">
        <v>0</v>
      </c>
      <c r="T2796" s="14">
        <v>3.86</v>
      </c>
      <c r="V2796" s="17">
        <v>0</v>
      </c>
      <c r="X2796" s="17">
        <v>0</v>
      </c>
      <c r="Z2796" s="17">
        <v>72070</v>
      </c>
      <c r="AB2796" s="17">
        <v>0</v>
      </c>
      <c r="AD2796" s="17">
        <v>0</v>
      </c>
      <c r="AF2796" s="17">
        <v>5235</v>
      </c>
      <c r="AH2796" s="17">
        <v>0</v>
      </c>
      <c r="AJ2796" s="17">
        <v>0</v>
      </c>
      <c r="AL2796" s="17">
        <v>0</v>
      </c>
      <c r="AN2796" s="17">
        <v>0</v>
      </c>
      <c r="AP2796" s="172">
        <v>0</v>
      </c>
      <c r="AR2796" s="17">
        <v>20207</v>
      </c>
      <c r="AT2796" s="17">
        <v>0</v>
      </c>
      <c r="AV2796" s="185">
        <v>0</v>
      </c>
      <c r="AW2796" s="1" t="s">
        <v>5655</v>
      </c>
      <c r="AX2796" s="1" t="str">
        <f t="shared" si="43"/>
        <v>No</v>
      </c>
    </row>
    <row r="2797" spans="1:50" x14ac:dyDescent="0.2">
      <c r="A2797" s="1" t="s">
        <v>4277</v>
      </c>
      <c r="B2797" s="1" t="s">
        <v>4278</v>
      </c>
      <c r="C2797" s="1" t="s">
        <v>48</v>
      </c>
      <c r="D2797" s="174" t="s">
        <v>4279</v>
      </c>
      <c r="E2797" s="177" t="s">
        <v>4280</v>
      </c>
      <c r="F2797" s="1" t="s">
        <v>194</v>
      </c>
      <c r="G2797" s="1" t="s">
        <v>229</v>
      </c>
      <c r="H2797" s="17">
        <v>0</v>
      </c>
      <c r="I2797" s="12">
        <v>7</v>
      </c>
      <c r="J2797" s="1" t="s">
        <v>10</v>
      </c>
      <c r="K2797" s="1" t="s">
        <v>8</v>
      </c>
      <c r="L2797" s="4">
        <v>5</v>
      </c>
      <c r="N2797" s="186">
        <v>0</v>
      </c>
      <c r="P2797" s="14">
        <v>12.613</v>
      </c>
      <c r="R2797" s="14">
        <v>0</v>
      </c>
      <c r="T2797" s="14">
        <v>5.0393999999999997</v>
      </c>
      <c r="V2797" s="17">
        <v>0</v>
      </c>
      <c r="X2797" s="17">
        <v>0</v>
      </c>
      <c r="Z2797" s="17">
        <v>64364</v>
      </c>
      <c r="AB2797" s="17">
        <v>0</v>
      </c>
      <c r="AD2797" s="17">
        <v>0</v>
      </c>
      <c r="AF2797" s="17">
        <v>5103</v>
      </c>
      <c r="AH2797" s="17">
        <v>0</v>
      </c>
      <c r="AJ2797" s="17">
        <v>0</v>
      </c>
      <c r="AL2797" s="17">
        <v>0</v>
      </c>
      <c r="AN2797" s="17">
        <v>0</v>
      </c>
      <c r="AP2797" s="172">
        <v>0</v>
      </c>
      <c r="AR2797" s="17">
        <v>25716</v>
      </c>
      <c r="AT2797" s="17">
        <v>0</v>
      </c>
      <c r="AV2797" s="185">
        <v>0</v>
      </c>
      <c r="AW2797" s="1" t="s">
        <v>5655</v>
      </c>
      <c r="AX2797" s="1" t="str">
        <f t="shared" si="43"/>
        <v>No</v>
      </c>
    </row>
    <row r="2798" spans="1:50" x14ac:dyDescent="0.2">
      <c r="A2798" s="1" t="s">
        <v>6374</v>
      </c>
      <c r="B2798" s="1" t="s">
        <v>4511</v>
      </c>
      <c r="C2798" s="1" t="s">
        <v>31</v>
      </c>
      <c r="D2798" s="174" t="s">
        <v>4512</v>
      </c>
      <c r="E2798" s="177" t="s">
        <v>4513</v>
      </c>
      <c r="F2798" s="1" t="s">
        <v>194</v>
      </c>
      <c r="G2798" s="1" t="s">
        <v>229</v>
      </c>
      <c r="H2798" s="17">
        <v>0</v>
      </c>
      <c r="I2798" s="12">
        <v>7</v>
      </c>
      <c r="J2798" s="1" t="s">
        <v>10</v>
      </c>
      <c r="K2798" s="1" t="s">
        <v>8</v>
      </c>
      <c r="L2798" s="4">
        <v>7</v>
      </c>
      <c r="N2798" s="186">
        <v>0</v>
      </c>
      <c r="P2798" s="14">
        <v>14.280799999999999</v>
      </c>
      <c r="R2798" s="14">
        <v>0</v>
      </c>
      <c r="T2798" s="14">
        <v>1.4045000000000001</v>
      </c>
      <c r="V2798" s="17">
        <v>0</v>
      </c>
      <c r="X2798" s="17">
        <v>0</v>
      </c>
      <c r="Z2798" s="17">
        <v>124314</v>
      </c>
      <c r="AB2798" s="17">
        <v>0</v>
      </c>
      <c r="AD2798" s="17">
        <v>0</v>
      </c>
      <c r="AF2798" s="17">
        <v>8705</v>
      </c>
      <c r="AH2798" s="17">
        <v>0</v>
      </c>
      <c r="AJ2798" s="17">
        <v>0</v>
      </c>
      <c r="AL2798" s="17">
        <v>0</v>
      </c>
      <c r="AN2798" s="17">
        <v>0</v>
      </c>
      <c r="AP2798" s="172">
        <v>0</v>
      </c>
      <c r="AR2798" s="17">
        <v>12226</v>
      </c>
      <c r="AT2798" s="17">
        <v>0</v>
      </c>
      <c r="AV2798" s="185">
        <v>0</v>
      </c>
      <c r="AW2798" s="1" t="s">
        <v>5655</v>
      </c>
      <c r="AX2798" s="1" t="str">
        <f t="shared" si="43"/>
        <v>No</v>
      </c>
    </row>
    <row r="2799" spans="1:50" x14ac:dyDescent="0.2">
      <c r="A2799" s="1" t="s">
        <v>5501</v>
      </c>
      <c r="B2799" s="1" t="s">
        <v>5625</v>
      </c>
      <c r="C2799" s="1" t="s">
        <v>56</v>
      </c>
      <c r="D2799" s="174">
        <v>5220</v>
      </c>
      <c r="E2799" s="177">
        <v>50517</v>
      </c>
      <c r="F2799" s="1" t="s">
        <v>194</v>
      </c>
      <c r="G2799" s="1" t="s">
        <v>192</v>
      </c>
      <c r="H2799" s="17">
        <v>2650890</v>
      </c>
      <c r="I2799" s="12">
        <v>7</v>
      </c>
      <c r="J2799" s="1" t="s">
        <v>11</v>
      </c>
      <c r="K2799" s="1" t="s">
        <v>12</v>
      </c>
      <c r="L2799" s="4">
        <v>1</v>
      </c>
      <c r="N2799" s="186">
        <v>0</v>
      </c>
      <c r="P2799" s="14">
        <v>19.190300000000001</v>
      </c>
      <c r="R2799" s="14">
        <v>3.5</v>
      </c>
      <c r="T2799" s="14">
        <v>12.588900000000001</v>
      </c>
      <c r="V2799" s="17">
        <v>24552</v>
      </c>
      <c r="X2799" s="17">
        <v>33258</v>
      </c>
      <c r="Z2799" s="17">
        <v>13817</v>
      </c>
      <c r="AB2799" s="17">
        <v>19441</v>
      </c>
      <c r="AD2799" s="17">
        <v>1743</v>
      </c>
      <c r="AF2799" s="17">
        <v>720</v>
      </c>
      <c r="AH2799" s="17">
        <v>1023</v>
      </c>
      <c r="AJ2799" s="17">
        <v>0</v>
      </c>
      <c r="AL2799" s="17">
        <v>0</v>
      </c>
      <c r="AN2799" s="17">
        <v>0</v>
      </c>
      <c r="AP2799" s="172">
        <v>0</v>
      </c>
      <c r="AR2799" s="17">
        <v>9064</v>
      </c>
      <c r="AT2799" s="17">
        <v>31724</v>
      </c>
      <c r="AV2799" s="185">
        <v>32.200000000000003</v>
      </c>
      <c r="AW2799" s="1" t="s">
        <v>5655</v>
      </c>
      <c r="AX2799" s="1" t="str">
        <f t="shared" si="43"/>
        <v>No</v>
      </c>
    </row>
    <row r="2800" spans="1:50" x14ac:dyDescent="0.2">
      <c r="A2800" s="1" t="s">
        <v>6406</v>
      </c>
      <c r="B2800" s="1" t="s">
        <v>448</v>
      </c>
      <c r="C2800" s="1" t="s">
        <v>43</v>
      </c>
      <c r="D2800" s="174">
        <v>7030</v>
      </c>
      <c r="E2800" s="177">
        <v>70030</v>
      </c>
      <c r="F2800" s="1" t="s">
        <v>194</v>
      </c>
      <c r="G2800" s="1" t="s">
        <v>192</v>
      </c>
      <c r="H2800" s="17">
        <v>106621</v>
      </c>
      <c r="I2800" s="12">
        <v>7</v>
      </c>
      <c r="J2800" s="1" t="s">
        <v>11</v>
      </c>
      <c r="K2800" s="1" t="s">
        <v>8</v>
      </c>
      <c r="L2800" s="4">
        <v>7</v>
      </c>
      <c r="N2800" s="186">
        <v>0</v>
      </c>
      <c r="P2800" s="14">
        <v>12.095700000000001</v>
      </c>
      <c r="R2800" s="14">
        <v>3.2863000000000002</v>
      </c>
      <c r="T2800" s="14">
        <v>28.281700000000001</v>
      </c>
      <c r="V2800" s="17">
        <v>200398</v>
      </c>
      <c r="X2800" s="17">
        <v>224587</v>
      </c>
      <c r="Z2800" s="17">
        <v>198732</v>
      </c>
      <c r="AB2800" s="17">
        <v>25855</v>
      </c>
      <c r="AD2800" s="17">
        <v>18262</v>
      </c>
      <c r="AF2800" s="17">
        <v>16430</v>
      </c>
      <c r="AH2800" s="17">
        <v>1832</v>
      </c>
      <c r="AJ2800" s="17">
        <v>0</v>
      </c>
      <c r="AL2800" s="17">
        <v>0</v>
      </c>
      <c r="AN2800" s="17">
        <v>0</v>
      </c>
      <c r="AP2800" s="172">
        <v>0</v>
      </c>
      <c r="AR2800" s="17">
        <v>464668</v>
      </c>
      <c r="AT2800" s="17">
        <v>1527046</v>
      </c>
      <c r="AV2800" s="185">
        <v>50</v>
      </c>
      <c r="AW2800" s="1" t="s">
        <v>5655</v>
      </c>
      <c r="AX2800" s="1" t="str">
        <f t="shared" si="43"/>
        <v>No</v>
      </c>
    </row>
    <row r="2801" spans="1:50" x14ac:dyDescent="0.2">
      <c r="A2801" s="1" t="s">
        <v>6407</v>
      </c>
      <c r="B2801" s="1" t="s">
        <v>1304</v>
      </c>
      <c r="C2801" s="1" t="s">
        <v>31</v>
      </c>
      <c r="D2801" s="174" t="s">
        <v>4491</v>
      </c>
      <c r="E2801" s="177" t="s">
        <v>4492</v>
      </c>
      <c r="F2801" s="1" t="s">
        <v>242</v>
      </c>
      <c r="G2801" s="1" t="s">
        <v>229</v>
      </c>
      <c r="H2801" s="17">
        <v>0</v>
      </c>
      <c r="I2801" s="12">
        <v>7</v>
      </c>
      <c r="J2801" s="1" t="s">
        <v>22</v>
      </c>
      <c r="K2801" s="1" t="s">
        <v>8</v>
      </c>
      <c r="L2801" s="4">
        <v>1</v>
      </c>
      <c r="N2801" s="186">
        <v>0</v>
      </c>
      <c r="P2801" s="14">
        <v>37.282800000000002</v>
      </c>
      <c r="R2801" s="14">
        <v>0</v>
      </c>
      <c r="T2801" s="14">
        <v>1.5479000000000001</v>
      </c>
      <c r="V2801" s="17">
        <v>0</v>
      </c>
      <c r="X2801" s="17">
        <v>0</v>
      </c>
      <c r="Z2801" s="17">
        <v>137648</v>
      </c>
      <c r="AB2801" s="17">
        <v>0</v>
      </c>
      <c r="AD2801" s="17">
        <v>0</v>
      </c>
      <c r="AF2801" s="17">
        <v>3692</v>
      </c>
      <c r="AH2801" s="17">
        <v>0</v>
      </c>
      <c r="AJ2801" s="17">
        <v>0</v>
      </c>
      <c r="AL2801" s="17">
        <v>0</v>
      </c>
      <c r="AN2801" s="17">
        <v>0</v>
      </c>
      <c r="AP2801" s="172">
        <v>0</v>
      </c>
      <c r="AR2801" s="17">
        <v>5715</v>
      </c>
      <c r="AT2801" s="17">
        <v>0</v>
      </c>
      <c r="AV2801" s="185">
        <v>0</v>
      </c>
      <c r="AW2801" s="1" t="s">
        <v>5655</v>
      </c>
      <c r="AX2801" s="1" t="str">
        <f t="shared" si="43"/>
        <v>No</v>
      </c>
    </row>
    <row r="2802" spans="1:50" x14ac:dyDescent="0.2">
      <c r="A2802" s="1" t="s">
        <v>6398</v>
      </c>
      <c r="B2802" s="1" t="s">
        <v>233</v>
      </c>
      <c r="C2802" s="1" t="s">
        <v>62</v>
      </c>
      <c r="E2802" s="177">
        <v>40252</v>
      </c>
      <c r="F2802" s="1" t="s">
        <v>194</v>
      </c>
      <c r="G2802" s="1" t="s">
        <v>5273</v>
      </c>
      <c r="H2802" s="17">
        <v>119911</v>
      </c>
      <c r="I2802" s="12">
        <v>7</v>
      </c>
      <c r="J2802" s="1" t="s">
        <v>11</v>
      </c>
      <c r="K2802" s="1" t="s">
        <v>12</v>
      </c>
      <c r="L2802" s="4">
        <v>5</v>
      </c>
      <c r="N2802" s="186">
        <v>0</v>
      </c>
      <c r="P2802" s="14">
        <v>12.574299999999999</v>
      </c>
      <c r="R2802" s="14">
        <v>0</v>
      </c>
      <c r="T2802" s="14">
        <v>5.4861000000000004</v>
      </c>
      <c r="V2802" s="17">
        <v>0</v>
      </c>
      <c r="X2802" s="17">
        <v>0</v>
      </c>
      <c r="Z2802" s="17">
        <v>196348</v>
      </c>
      <c r="AB2802" s="17">
        <v>0</v>
      </c>
      <c r="AD2802" s="17">
        <v>0</v>
      </c>
      <c r="AF2802" s="17">
        <v>15615</v>
      </c>
      <c r="AH2802" s="17">
        <v>0</v>
      </c>
      <c r="AJ2802" s="17">
        <v>0</v>
      </c>
      <c r="AL2802" s="17">
        <v>0</v>
      </c>
      <c r="AN2802" s="17">
        <v>0</v>
      </c>
      <c r="AP2802" s="172">
        <v>0</v>
      </c>
      <c r="AR2802" s="17">
        <v>85666</v>
      </c>
      <c r="AT2802" s="17">
        <v>0</v>
      </c>
      <c r="AV2802" s="185">
        <v>0</v>
      </c>
      <c r="AW2802" s="1" t="s">
        <v>5655</v>
      </c>
      <c r="AX2802" s="1" t="str">
        <f t="shared" si="43"/>
        <v>No</v>
      </c>
    </row>
    <row r="2803" spans="1:50" x14ac:dyDescent="0.2">
      <c r="A2803" s="1" t="s">
        <v>6399</v>
      </c>
      <c r="B2803" s="1" t="s">
        <v>6400</v>
      </c>
      <c r="C2803" s="1" t="s">
        <v>83</v>
      </c>
      <c r="E2803" s="177" t="s">
        <v>6401</v>
      </c>
      <c r="F2803" s="1" t="s">
        <v>194</v>
      </c>
      <c r="G2803" s="1" t="s">
        <v>229</v>
      </c>
      <c r="H2803" s="17">
        <v>0</v>
      </c>
      <c r="I2803" s="12">
        <v>7</v>
      </c>
      <c r="J2803" s="1" t="s">
        <v>11</v>
      </c>
      <c r="K2803" s="1" t="s">
        <v>8</v>
      </c>
      <c r="L2803" s="4">
        <v>7</v>
      </c>
      <c r="N2803" s="186">
        <v>0</v>
      </c>
      <c r="P2803" s="14">
        <v>24.620200000000001</v>
      </c>
      <c r="R2803" s="14">
        <v>0</v>
      </c>
      <c r="T2803" s="14">
        <v>1.3128</v>
      </c>
      <c r="V2803" s="17">
        <v>0</v>
      </c>
      <c r="X2803" s="17">
        <v>0</v>
      </c>
      <c r="Z2803" s="17">
        <v>31957</v>
      </c>
      <c r="AB2803" s="17">
        <v>0</v>
      </c>
      <c r="AD2803" s="17">
        <v>0</v>
      </c>
      <c r="AF2803" s="17">
        <v>1298</v>
      </c>
      <c r="AH2803" s="17">
        <v>0</v>
      </c>
      <c r="AJ2803" s="17">
        <v>0</v>
      </c>
      <c r="AL2803" s="17">
        <v>0</v>
      </c>
      <c r="AN2803" s="17">
        <v>0</v>
      </c>
      <c r="AP2803" s="172">
        <v>0</v>
      </c>
      <c r="AR2803" s="17">
        <v>1704</v>
      </c>
      <c r="AT2803" s="17">
        <v>0</v>
      </c>
      <c r="AV2803" s="185">
        <v>0</v>
      </c>
      <c r="AW2803" s="1" t="s">
        <v>5655</v>
      </c>
      <c r="AX2803" s="1" t="str">
        <f t="shared" si="43"/>
        <v>No</v>
      </c>
    </row>
    <row r="2804" spans="1:50" x14ac:dyDescent="0.2">
      <c r="A2804" s="1" t="s">
        <v>2892</v>
      </c>
      <c r="B2804" s="1" t="s">
        <v>2893</v>
      </c>
      <c r="C2804" s="1" t="s">
        <v>45</v>
      </c>
      <c r="D2804" s="174" t="s">
        <v>2894</v>
      </c>
      <c r="E2804" s="177" t="s">
        <v>2895</v>
      </c>
      <c r="F2804" s="1" t="s">
        <v>194</v>
      </c>
      <c r="G2804" s="1" t="s">
        <v>229</v>
      </c>
      <c r="H2804" s="17">
        <v>0</v>
      </c>
      <c r="I2804" s="12">
        <v>7</v>
      </c>
      <c r="J2804" s="1" t="s">
        <v>10</v>
      </c>
      <c r="K2804" s="1" t="s">
        <v>8</v>
      </c>
      <c r="L2804" s="4">
        <v>7</v>
      </c>
      <c r="N2804" s="186">
        <v>0</v>
      </c>
      <c r="P2804" s="14">
        <v>33.212699999999998</v>
      </c>
      <c r="R2804" s="14">
        <v>0</v>
      </c>
      <c r="T2804" s="14">
        <v>1.5351999999999999</v>
      </c>
      <c r="V2804" s="17">
        <v>0</v>
      </c>
      <c r="X2804" s="17">
        <v>0</v>
      </c>
      <c r="Z2804" s="17">
        <v>302136</v>
      </c>
      <c r="AB2804" s="17">
        <v>0</v>
      </c>
      <c r="AD2804" s="17">
        <v>0</v>
      </c>
      <c r="AF2804" s="17">
        <v>9097</v>
      </c>
      <c r="AH2804" s="17">
        <v>0</v>
      </c>
      <c r="AJ2804" s="17">
        <v>0</v>
      </c>
      <c r="AL2804" s="17">
        <v>0</v>
      </c>
      <c r="AN2804" s="17">
        <v>0</v>
      </c>
      <c r="AP2804" s="172">
        <v>0</v>
      </c>
      <c r="AR2804" s="17">
        <v>13966</v>
      </c>
      <c r="AT2804" s="17">
        <v>0</v>
      </c>
      <c r="AV2804" s="185">
        <v>0</v>
      </c>
      <c r="AW2804" s="1" t="s">
        <v>5655</v>
      </c>
      <c r="AX2804" s="1" t="str">
        <f t="shared" si="43"/>
        <v>No</v>
      </c>
    </row>
    <row r="2805" spans="1:50" x14ac:dyDescent="0.2">
      <c r="A2805" s="1" t="s">
        <v>1608</v>
      </c>
      <c r="B2805" s="1" t="s">
        <v>6404</v>
      </c>
      <c r="C2805" s="1" t="s">
        <v>73</v>
      </c>
      <c r="D2805" s="174" t="s">
        <v>1609</v>
      </c>
      <c r="E2805" s="177" t="s">
        <v>1610</v>
      </c>
      <c r="F2805" s="1" t="s">
        <v>194</v>
      </c>
      <c r="G2805" s="1" t="s">
        <v>229</v>
      </c>
      <c r="H2805" s="17">
        <v>0</v>
      </c>
      <c r="I2805" s="12">
        <v>7</v>
      </c>
      <c r="J2805" s="1" t="s">
        <v>22</v>
      </c>
      <c r="K2805" s="1" t="s">
        <v>8</v>
      </c>
      <c r="L2805" s="4">
        <v>1</v>
      </c>
      <c r="N2805" s="186">
        <v>0</v>
      </c>
      <c r="P2805" s="14">
        <v>20.017600000000002</v>
      </c>
      <c r="R2805" s="14">
        <v>0</v>
      </c>
      <c r="T2805" s="14">
        <v>2.6419000000000001</v>
      </c>
      <c r="V2805" s="17">
        <v>0</v>
      </c>
      <c r="X2805" s="17">
        <v>0</v>
      </c>
      <c r="Z2805" s="17">
        <v>35331</v>
      </c>
      <c r="AB2805" s="17">
        <v>0</v>
      </c>
      <c r="AD2805" s="17">
        <v>0</v>
      </c>
      <c r="AF2805" s="17">
        <v>1765</v>
      </c>
      <c r="AH2805" s="17">
        <v>0</v>
      </c>
      <c r="AJ2805" s="17">
        <v>0</v>
      </c>
      <c r="AL2805" s="17">
        <v>0</v>
      </c>
      <c r="AN2805" s="17">
        <v>0</v>
      </c>
      <c r="AP2805" s="172">
        <v>0</v>
      </c>
      <c r="AR2805" s="17">
        <v>4663</v>
      </c>
      <c r="AT2805" s="17">
        <v>0</v>
      </c>
      <c r="AV2805" s="185">
        <v>0</v>
      </c>
      <c r="AW2805" s="1" t="s">
        <v>5655</v>
      </c>
      <c r="AX2805" s="1" t="str">
        <f t="shared" si="43"/>
        <v>No</v>
      </c>
    </row>
    <row r="2806" spans="1:50" x14ac:dyDescent="0.2">
      <c r="A2806" s="1" t="s">
        <v>5122</v>
      </c>
      <c r="B2806" s="1" t="s">
        <v>5123</v>
      </c>
      <c r="C2806" s="1" t="s">
        <v>94</v>
      </c>
      <c r="D2806" s="174" t="s">
        <v>5124</v>
      </c>
      <c r="E2806" s="177" t="s">
        <v>5125</v>
      </c>
      <c r="F2806" s="1" t="s">
        <v>196</v>
      </c>
      <c r="G2806" s="1" t="s">
        <v>229</v>
      </c>
      <c r="H2806" s="17">
        <v>0</v>
      </c>
      <c r="I2806" s="12">
        <v>7</v>
      </c>
      <c r="J2806" s="1" t="s">
        <v>11</v>
      </c>
      <c r="K2806" s="1" t="s">
        <v>8</v>
      </c>
      <c r="L2806" s="4">
        <v>4</v>
      </c>
      <c r="N2806" s="186">
        <v>0</v>
      </c>
      <c r="P2806" s="14">
        <v>21.4129</v>
      </c>
      <c r="R2806" s="14">
        <v>0</v>
      </c>
      <c r="T2806" s="14">
        <v>1.5451999999999999</v>
      </c>
      <c r="V2806" s="17">
        <v>0</v>
      </c>
      <c r="X2806" s="17">
        <v>0</v>
      </c>
      <c r="Z2806" s="17">
        <v>141304</v>
      </c>
      <c r="AB2806" s="17">
        <v>0</v>
      </c>
      <c r="AD2806" s="17">
        <v>0</v>
      </c>
      <c r="AF2806" s="17">
        <v>6599</v>
      </c>
      <c r="AH2806" s="17">
        <v>0</v>
      </c>
      <c r="AJ2806" s="17">
        <v>0</v>
      </c>
      <c r="AL2806" s="17">
        <v>0</v>
      </c>
      <c r="AN2806" s="17">
        <v>0</v>
      </c>
      <c r="AP2806" s="172">
        <v>0</v>
      </c>
      <c r="AR2806" s="17">
        <v>10197</v>
      </c>
      <c r="AT2806" s="17">
        <v>0</v>
      </c>
      <c r="AV2806" s="185">
        <v>0</v>
      </c>
      <c r="AW2806" s="1" t="s">
        <v>5655</v>
      </c>
      <c r="AX2806" s="1" t="str">
        <f t="shared" si="43"/>
        <v>No</v>
      </c>
    </row>
    <row r="2807" spans="1:50" x14ac:dyDescent="0.2">
      <c r="A2807" s="1" t="s">
        <v>1993</v>
      </c>
      <c r="B2807" s="1" t="s">
        <v>1994</v>
      </c>
      <c r="C2807" s="1" t="s">
        <v>62</v>
      </c>
      <c r="D2807" s="174" t="s">
        <v>1995</v>
      </c>
      <c r="E2807" s="177" t="s">
        <v>1996</v>
      </c>
      <c r="F2807" s="1" t="s">
        <v>194</v>
      </c>
      <c r="G2807" s="1" t="s">
        <v>229</v>
      </c>
      <c r="H2807" s="17">
        <v>0</v>
      </c>
      <c r="I2807" s="12">
        <v>7</v>
      </c>
      <c r="J2807" s="1" t="s">
        <v>10</v>
      </c>
      <c r="K2807" s="1" t="s">
        <v>8</v>
      </c>
      <c r="L2807" s="4">
        <v>7</v>
      </c>
      <c r="N2807" s="186">
        <v>0</v>
      </c>
      <c r="P2807" s="14">
        <v>19.336300000000001</v>
      </c>
      <c r="R2807" s="14">
        <v>0</v>
      </c>
      <c r="T2807" s="14">
        <v>1.6063000000000001</v>
      </c>
      <c r="V2807" s="17">
        <v>0</v>
      </c>
      <c r="X2807" s="17">
        <v>0</v>
      </c>
      <c r="Z2807" s="17">
        <v>223528</v>
      </c>
      <c r="AB2807" s="17">
        <v>0</v>
      </c>
      <c r="AD2807" s="17">
        <v>0</v>
      </c>
      <c r="AF2807" s="17">
        <v>11560</v>
      </c>
      <c r="AH2807" s="17">
        <v>0</v>
      </c>
      <c r="AJ2807" s="17">
        <v>0</v>
      </c>
      <c r="AL2807" s="17">
        <v>0</v>
      </c>
      <c r="AN2807" s="17">
        <v>0</v>
      </c>
      <c r="AP2807" s="172">
        <v>0</v>
      </c>
      <c r="AR2807" s="17">
        <v>18569</v>
      </c>
      <c r="AT2807" s="17">
        <v>0</v>
      </c>
      <c r="AV2807" s="185">
        <v>0</v>
      </c>
      <c r="AW2807" s="1" t="s">
        <v>5655</v>
      </c>
      <c r="AX2807" s="1" t="str">
        <f t="shared" si="43"/>
        <v>No</v>
      </c>
    </row>
    <row r="2808" spans="1:50" x14ac:dyDescent="0.2">
      <c r="A2808" s="1" t="s">
        <v>5160</v>
      </c>
      <c r="B2808" s="1" t="s">
        <v>5161</v>
      </c>
      <c r="C2808" s="1" t="s">
        <v>80</v>
      </c>
      <c r="D2808" s="174" t="s">
        <v>5162</v>
      </c>
      <c r="E2808" s="177" t="s">
        <v>5163</v>
      </c>
      <c r="F2808" s="1" t="s">
        <v>194</v>
      </c>
      <c r="G2808" s="1" t="s">
        <v>229</v>
      </c>
      <c r="H2808" s="17">
        <v>0</v>
      </c>
      <c r="I2808" s="12">
        <v>7</v>
      </c>
      <c r="J2808" s="1" t="s">
        <v>10</v>
      </c>
      <c r="K2808" s="1" t="s">
        <v>12</v>
      </c>
      <c r="L2808" s="4">
        <v>3</v>
      </c>
      <c r="N2808" s="186">
        <v>0</v>
      </c>
      <c r="P2808" s="14">
        <v>16.016999999999999</v>
      </c>
      <c r="R2808" s="14">
        <v>0</v>
      </c>
      <c r="T2808" s="14">
        <v>2.7383999999999999</v>
      </c>
      <c r="V2808" s="17">
        <v>0</v>
      </c>
      <c r="X2808" s="17">
        <v>0</v>
      </c>
      <c r="Z2808" s="17">
        <v>85547</v>
      </c>
      <c r="AB2808" s="17">
        <v>0</v>
      </c>
      <c r="AD2808" s="17">
        <v>0</v>
      </c>
      <c r="AF2808" s="17">
        <v>5341</v>
      </c>
      <c r="AH2808" s="17">
        <v>0</v>
      </c>
      <c r="AJ2808" s="17">
        <v>0</v>
      </c>
      <c r="AL2808" s="17">
        <v>0</v>
      </c>
      <c r="AN2808" s="17">
        <v>0</v>
      </c>
      <c r="AP2808" s="172">
        <v>0</v>
      </c>
      <c r="AR2808" s="17">
        <v>14626</v>
      </c>
      <c r="AT2808" s="17">
        <v>0</v>
      </c>
      <c r="AV2808" s="185">
        <v>0</v>
      </c>
      <c r="AW2808" s="1" t="s">
        <v>5655</v>
      </c>
      <c r="AX2808" s="1" t="str">
        <f t="shared" si="43"/>
        <v>No</v>
      </c>
    </row>
    <row r="2809" spans="1:50" x14ac:dyDescent="0.2">
      <c r="A2809" s="1" t="s">
        <v>5119</v>
      </c>
      <c r="B2809" s="1" t="s">
        <v>403</v>
      </c>
      <c r="C2809" s="1" t="s">
        <v>94</v>
      </c>
      <c r="D2809" s="174" t="s">
        <v>5120</v>
      </c>
      <c r="E2809" s="177" t="s">
        <v>5121</v>
      </c>
      <c r="F2809" s="1" t="s">
        <v>242</v>
      </c>
      <c r="G2809" s="1" t="s">
        <v>229</v>
      </c>
      <c r="H2809" s="17">
        <v>0</v>
      </c>
      <c r="I2809" s="12">
        <v>7</v>
      </c>
      <c r="J2809" s="1" t="s">
        <v>22</v>
      </c>
      <c r="K2809" s="1" t="s">
        <v>8</v>
      </c>
      <c r="L2809" s="4">
        <v>2</v>
      </c>
      <c r="N2809" s="186">
        <v>0</v>
      </c>
      <c r="P2809" s="14">
        <v>34.489600000000003</v>
      </c>
      <c r="R2809" s="14">
        <v>0</v>
      </c>
      <c r="T2809" s="14">
        <v>5.9831000000000003</v>
      </c>
      <c r="V2809" s="17">
        <v>0</v>
      </c>
      <c r="X2809" s="17">
        <v>0</v>
      </c>
      <c r="Z2809" s="17">
        <v>122369</v>
      </c>
      <c r="AB2809" s="17">
        <v>0</v>
      </c>
      <c r="AD2809" s="17">
        <v>0</v>
      </c>
      <c r="AF2809" s="17">
        <v>3548</v>
      </c>
      <c r="AH2809" s="17">
        <v>0</v>
      </c>
      <c r="AJ2809" s="17">
        <v>0</v>
      </c>
      <c r="AL2809" s="17">
        <v>0</v>
      </c>
      <c r="AN2809" s="17">
        <v>0</v>
      </c>
      <c r="AP2809" s="172">
        <v>0</v>
      </c>
      <c r="AR2809" s="17">
        <v>21228</v>
      </c>
      <c r="AT2809" s="17">
        <v>0</v>
      </c>
      <c r="AV2809" s="185">
        <v>0</v>
      </c>
      <c r="AW2809" s="1" t="s">
        <v>5655</v>
      </c>
      <c r="AX2809" s="1" t="str">
        <f t="shared" si="43"/>
        <v>No</v>
      </c>
    </row>
    <row r="2810" spans="1:50" x14ac:dyDescent="0.2">
      <c r="A2810" s="1" t="s">
        <v>6375</v>
      </c>
      <c r="B2810" s="1" t="s">
        <v>914</v>
      </c>
      <c r="C2810" s="1" t="s">
        <v>54</v>
      </c>
      <c r="D2810" s="174">
        <v>1112</v>
      </c>
      <c r="E2810" s="177">
        <v>10112</v>
      </c>
      <c r="F2810" s="1" t="s">
        <v>194</v>
      </c>
      <c r="G2810" s="1" t="s">
        <v>5273</v>
      </c>
      <c r="H2810" s="17">
        <v>203914</v>
      </c>
      <c r="I2810" s="12">
        <v>7</v>
      </c>
      <c r="J2810" s="1" t="s">
        <v>11</v>
      </c>
      <c r="K2810" s="1" t="s">
        <v>8</v>
      </c>
      <c r="L2810" s="4">
        <v>7</v>
      </c>
      <c r="N2810" s="186">
        <v>0</v>
      </c>
      <c r="P2810" s="14">
        <v>11.659599999999999</v>
      </c>
      <c r="R2810" s="14">
        <v>0</v>
      </c>
      <c r="T2810" s="14">
        <v>14.5511</v>
      </c>
      <c r="V2810" s="17">
        <v>0</v>
      </c>
      <c r="X2810" s="17">
        <v>0</v>
      </c>
      <c r="Z2810" s="17">
        <v>218885</v>
      </c>
      <c r="AB2810" s="17">
        <v>0</v>
      </c>
      <c r="AD2810" s="17">
        <v>0</v>
      </c>
      <c r="AF2810" s="17">
        <v>18773</v>
      </c>
      <c r="AH2810" s="17">
        <v>0</v>
      </c>
      <c r="AJ2810" s="17">
        <v>0</v>
      </c>
      <c r="AL2810" s="17">
        <v>0</v>
      </c>
      <c r="AN2810" s="17">
        <v>0</v>
      </c>
      <c r="AP2810" s="172">
        <v>0</v>
      </c>
      <c r="AR2810" s="17">
        <v>273167</v>
      </c>
      <c r="AT2810" s="17">
        <v>0</v>
      </c>
      <c r="AV2810" s="185">
        <v>0</v>
      </c>
      <c r="AW2810" s="1" t="s">
        <v>5655</v>
      </c>
      <c r="AX2810" s="1" t="str">
        <f t="shared" si="43"/>
        <v>No</v>
      </c>
    </row>
    <row r="2811" spans="1:50" x14ac:dyDescent="0.2">
      <c r="A2811" s="1" t="s">
        <v>4443</v>
      </c>
      <c r="B2811" s="1" t="s">
        <v>6391</v>
      </c>
      <c r="C2811" s="1" t="s">
        <v>31</v>
      </c>
      <c r="D2811" s="174" t="s">
        <v>4444</v>
      </c>
      <c r="E2811" s="177" t="s">
        <v>4445</v>
      </c>
      <c r="F2811" s="1" t="s">
        <v>194</v>
      </c>
      <c r="G2811" s="1" t="s">
        <v>229</v>
      </c>
      <c r="H2811" s="17">
        <v>0</v>
      </c>
      <c r="I2811" s="12">
        <v>7</v>
      </c>
      <c r="J2811" s="1" t="s">
        <v>10</v>
      </c>
      <c r="K2811" s="1" t="s">
        <v>8</v>
      </c>
      <c r="L2811" s="4">
        <v>7</v>
      </c>
      <c r="N2811" s="186">
        <v>0</v>
      </c>
      <c r="P2811" s="14">
        <v>20.908999999999999</v>
      </c>
      <c r="R2811" s="14">
        <v>0</v>
      </c>
      <c r="T2811" s="14">
        <v>1.7516</v>
      </c>
      <c r="V2811" s="17">
        <v>0</v>
      </c>
      <c r="X2811" s="17">
        <v>0</v>
      </c>
      <c r="Z2811" s="17">
        <v>74415</v>
      </c>
      <c r="AB2811" s="17">
        <v>0</v>
      </c>
      <c r="AD2811" s="17">
        <v>0</v>
      </c>
      <c r="AF2811" s="17">
        <v>3559</v>
      </c>
      <c r="AH2811" s="17">
        <v>0</v>
      </c>
      <c r="AJ2811" s="17">
        <v>0</v>
      </c>
      <c r="AL2811" s="17">
        <v>0</v>
      </c>
      <c r="AN2811" s="17">
        <v>0</v>
      </c>
      <c r="AP2811" s="172">
        <v>0</v>
      </c>
      <c r="AR2811" s="17">
        <v>6234</v>
      </c>
      <c r="AT2811" s="17">
        <v>0</v>
      </c>
      <c r="AV2811" s="185">
        <v>0</v>
      </c>
      <c r="AW2811" s="1" t="s">
        <v>5655</v>
      </c>
      <c r="AX2811" s="1" t="str">
        <f t="shared" si="43"/>
        <v>No</v>
      </c>
    </row>
    <row r="2812" spans="1:50" x14ac:dyDescent="0.2">
      <c r="A2812" s="1" t="s">
        <v>6395</v>
      </c>
      <c r="B2812" s="1" t="s">
        <v>850</v>
      </c>
      <c r="C2812" s="1" t="s">
        <v>94</v>
      </c>
      <c r="E2812" s="177">
        <v>407</v>
      </c>
      <c r="F2812" s="1" t="s">
        <v>138</v>
      </c>
      <c r="G2812" s="1" t="s">
        <v>5273</v>
      </c>
      <c r="H2812" s="17">
        <v>3059393</v>
      </c>
      <c r="I2812" s="12">
        <v>7</v>
      </c>
      <c r="J2812" s="1" t="s">
        <v>10</v>
      </c>
      <c r="K2812" s="1" t="s">
        <v>8</v>
      </c>
      <c r="L2812" s="4">
        <v>3</v>
      </c>
      <c r="N2812" s="186">
        <v>0</v>
      </c>
      <c r="P2812" s="14">
        <v>25.002300000000002</v>
      </c>
      <c r="R2812" s="14">
        <v>0</v>
      </c>
      <c r="T2812" s="14">
        <v>0.71120000000000005</v>
      </c>
      <c r="V2812" s="17">
        <v>0</v>
      </c>
      <c r="X2812" s="17">
        <v>0</v>
      </c>
      <c r="Z2812" s="17">
        <v>43454</v>
      </c>
      <c r="AB2812" s="17">
        <v>0</v>
      </c>
      <c r="AD2812" s="17">
        <v>0</v>
      </c>
      <c r="AF2812" s="17">
        <v>1738</v>
      </c>
      <c r="AH2812" s="17">
        <v>0</v>
      </c>
      <c r="AJ2812" s="17">
        <v>0</v>
      </c>
      <c r="AL2812" s="17">
        <v>0</v>
      </c>
      <c r="AN2812" s="17">
        <v>0</v>
      </c>
      <c r="AP2812" s="172">
        <v>0</v>
      </c>
      <c r="AR2812" s="17">
        <v>1236</v>
      </c>
      <c r="AT2812" s="17">
        <v>0</v>
      </c>
      <c r="AV2812" s="185">
        <v>0</v>
      </c>
      <c r="AW2812" s="1" t="s">
        <v>5655</v>
      </c>
      <c r="AX2812" s="1" t="str">
        <f t="shared" si="43"/>
        <v>No</v>
      </c>
    </row>
    <row r="2813" spans="1:50" x14ac:dyDescent="0.2">
      <c r="A2813" s="1" t="s">
        <v>6403</v>
      </c>
      <c r="B2813" s="1" t="s">
        <v>4698</v>
      </c>
      <c r="C2813" s="1" t="s">
        <v>18</v>
      </c>
      <c r="D2813" s="174" t="s">
        <v>4699</v>
      </c>
      <c r="E2813" s="177" t="s">
        <v>4700</v>
      </c>
      <c r="F2813" s="1" t="s">
        <v>194</v>
      </c>
      <c r="G2813" s="1" t="s">
        <v>229</v>
      </c>
      <c r="H2813" s="17">
        <v>0</v>
      </c>
      <c r="I2813" s="12">
        <v>7</v>
      </c>
      <c r="J2813" s="1" t="s">
        <v>11</v>
      </c>
      <c r="K2813" s="1" t="s">
        <v>12</v>
      </c>
      <c r="L2813" s="4">
        <v>4</v>
      </c>
      <c r="N2813" s="186">
        <v>0</v>
      </c>
      <c r="P2813" s="14">
        <v>22.598099999999999</v>
      </c>
      <c r="R2813" s="14">
        <v>0</v>
      </c>
      <c r="T2813" s="14">
        <v>23.207699999999999</v>
      </c>
      <c r="V2813" s="17">
        <v>0</v>
      </c>
      <c r="X2813" s="17">
        <v>0</v>
      </c>
      <c r="Z2813" s="17">
        <v>169395</v>
      </c>
      <c r="AB2813" s="17">
        <v>0</v>
      </c>
      <c r="AD2813" s="17">
        <v>0</v>
      </c>
      <c r="AF2813" s="17">
        <v>7496</v>
      </c>
      <c r="AH2813" s="17">
        <v>0</v>
      </c>
      <c r="AJ2813" s="17">
        <v>0</v>
      </c>
      <c r="AL2813" s="17">
        <v>0</v>
      </c>
      <c r="AN2813" s="17">
        <v>0</v>
      </c>
      <c r="AP2813" s="172">
        <v>0</v>
      </c>
      <c r="AR2813" s="17">
        <v>173965</v>
      </c>
      <c r="AT2813" s="17">
        <v>0</v>
      </c>
      <c r="AV2813" s="185">
        <v>0</v>
      </c>
      <c r="AW2813" s="1" t="s">
        <v>5655</v>
      </c>
      <c r="AX2813" s="1" t="str">
        <f t="shared" si="43"/>
        <v>No</v>
      </c>
    </row>
    <row r="2814" spans="1:50" x14ac:dyDescent="0.2">
      <c r="A2814" s="1" t="s">
        <v>1536</v>
      </c>
      <c r="B2814" s="1" t="s">
        <v>1537</v>
      </c>
      <c r="C2814" s="1" t="s">
        <v>73</v>
      </c>
      <c r="D2814" s="174" t="s">
        <v>1538</v>
      </c>
      <c r="E2814" s="177" t="s">
        <v>1539</v>
      </c>
      <c r="F2814" s="1" t="s">
        <v>196</v>
      </c>
      <c r="G2814" s="1" t="s">
        <v>229</v>
      </c>
      <c r="H2814" s="17">
        <v>0</v>
      </c>
      <c r="I2814" s="12">
        <v>7</v>
      </c>
      <c r="J2814" s="1" t="s">
        <v>11</v>
      </c>
      <c r="K2814" s="1" t="s">
        <v>8</v>
      </c>
      <c r="L2814" s="4">
        <v>7</v>
      </c>
      <c r="N2814" s="186">
        <v>0</v>
      </c>
      <c r="P2814" s="14">
        <v>21.274100000000001</v>
      </c>
      <c r="R2814" s="14">
        <v>0</v>
      </c>
      <c r="T2814" s="14">
        <v>4.6581000000000001</v>
      </c>
      <c r="V2814" s="17">
        <v>0</v>
      </c>
      <c r="X2814" s="17">
        <v>0</v>
      </c>
      <c r="Z2814" s="17">
        <v>187233</v>
      </c>
      <c r="AB2814" s="17">
        <v>0</v>
      </c>
      <c r="AD2814" s="17">
        <v>0</v>
      </c>
      <c r="AF2814" s="17">
        <v>8801</v>
      </c>
      <c r="AH2814" s="17">
        <v>0</v>
      </c>
      <c r="AJ2814" s="17">
        <v>0</v>
      </c>
      <c r="AL2814" s="17">
        <v>0</v>
      </c>
      <c r="AN2814" s="17">
        <v>0</v>
      </c>
      <c r="AP2814" s="172">
        <v>0</v>
      </c>
      <c r="AR2814" s="17">
        <v>40996</v>
      </c>
      <c r="AT2814" s="17">
        <v>0</v>
      </c>
      <c r="AV2814" s="185">
        <v>0</v>
      </c>
      <c r="AW2814" s="1" t="s">
        <v>5655</v>
      </c>
      <c r="AX2814" s="1" t="str">
        <f t="shared" si="43"/>
        <v>No</v>
      </c>
    </row>
    <row r="2815" spans="1:50" x14ac:dyDescent="0.2">
      <c r="A2815" s="1" t="s">
        <v>5729</v>
      </c>
      <c r="B2815" s="1" t="s">
        <v>5730</v>
      </c>
      <c r="C2815" s="1" t="s">
        <v>20</v>
      </c>
      <c r="E2815" s="177">
        <v>90252</v>
      </c>
      <c r="F2815" s="1" t="s">
        <v>194</v>
      </c>
      <c r="G2815" s="1" t="s">
        <v>5273</v>
      </c>
      <c r="H2815" s="17">
        <v>12150996</v>
      </c>
      <c r="I2815" s="12">
        <v>7</v>
      </c>
      <c r="J2815" s="1" t="s">
        <v>11</v>
      </c>
      <c r="K2815" s="1" t="s">
        <v>12</v>
      </c>
      <c r="L2815" s="4">
        <v>1</v>
      </c>
      <c r="N2815" s="186">
        <v>0</v>
      </c>
      <c r="P2815" s="14">
        <v>10.110900000000001</v>
      </c>
      <c r="R2815" s="14">
        <v>0</v>
      </c>
      <c r="T2815" s="14">
        <v>13.0251</v>
      </c>
      <c r="V2815" s="17">
        <v>0</v>
      </c>
      <c r="X2815" s="17">
        <v>0</v>
      </c>
      <c r="Z2815" s="17">
        <v>33467</v>
      </c>
      <c r="AB2815" s="17">
        <v>0</v>
      </c>
      <c r="AD2815" s="17">
        <v>0</v>
      </c>
      <c r="AF2815" s="17">
        <v>3310</v>
      </c>
      <c r="AH2815" s="17">
        <v>0</v>
      </c>
      <c r="AJ2815" s="17">
        <v>0</v>
      </c>
      <c r="AL2815" s="17">
        <v>0</v>
      </c>
      <c r="AN2815" s="17">
        <v>0</v>
      </c>
      <c r="AP2815" s="172">
        <v>0</v>
      </c>
      <c r="AR2815" s="17">
        <v>43113</v>
      </c>
      <c r="AT2815" s="17">
        <v>0</v>
      </c>
      <c r="AV2815" s="185">
        <v>0</v>
      </c>
      <c r="AW2815" s="1" t="s">
        <v>5655</v>
      </c>
      <c r="AX2815" s="1" t="str">
        <f t="shared" si="43"/>
        <v>No</v>
      </c>
    </row>
    <row r="2816" spans="1:50" x14ac:dyDescent="0.2">
      <c r="A2816" s="1" t="s">
        <v>6376</v>
      </c>
      <c r="B2816" s="1" t="s">
        <v>6377</v>
      </c>
      <c r="C2816" s="1" t="s">
        <v>31</v>
      </c>
      <c r="D2816" s="174" t="s">
        <v>4647</v>
      </c>
      <c r="E2816" s="177" t="s">
        <v>4648</v>
      </c>
      <c r="F2816" s="1" t="s">
        <v>242</v>
      </c>
      <c r="G2816" s="1" t="s">
        <v>229</v>
      </c>
      <c r="H2816" s="17">
        <v>0</v>
      </c>
      <c r="I2816" s="12">
        <v>7</v>
      </c>
      <c r="J2816" s="1" t="s">
        <v>10</v>
      </c>
      <c r="K2816" s="1" t="s">
        <v>8</v>
      </c>
      <c r="L2816" s="4">
        <v>7</v>
      </c>
      <c r="N2816" s="186">
        <v>0</v>
      </c>
      <c r="P2816" s="14">
        <v>11.9201</v>
      </c>
      <c r="R2816" s="14">
        <v>0</v>
      </c>
      <c r="T2816" s="14">
        <v>1.5125</v>
      </c>
      <c r="V2816" s="17">
        <v>0</v>
      </c>
      <c r="X2816" s="17">
        <v>0</v>
      </c>
      <c r="Z2816" s="17">
        <v>75335</v>
      </c>
      <c r="AB2816" s="17">
        <v>0</v>
      </c>
      <c r="AD2816" s="17">
        <v>0</v>
      </c>
      <c r="AF2816" s="17">
        <v>6320</v>
      </c>
      <c r="AH2816" s="17">
        <v>0</v>
      </c>
      <c r="AJ2816" s="17">
        <v>0</v>
      </c>
      <c r="AL2816" s="17">
        <v>0</v>
      </c>
      <c r="AN2816" s="17">
        <v>0</v>
      </c>
      <c r="AP2816" s="172">
        <v>0</v>
      </c>
      <c r="AR2816" s="17">
        <v>9559</v>
      </c>
      <c r="AT2816" s="17">
        <v>0</v>
      </c>
      <c r="AV2816" s="185">
        <v>0</v>
      </c>
      <c r="AW2816" s="1" t="s">
        <v>5655</v>
      </c>
      <c r="AX2816" s="1" t="str">
        <f t="shared" si="43"/>
        <v>No</v>
      </c>
    </row>
    <row r="2817" spans="1:50" x14ac:dyDescent="0.2">
      <c r="A2817" s="1" t="s">
        <v>6396</v>
      </c>
      <c r="B2817" s="1" t="s">
        <v>1139</v>
      </c>
      <c r="C2817" s="1" t="s">
        <v>83</v>
      </c>
      <c r="D2817" s="174">
        <v>4175</v>
      </c>
      <c r="E2817" s="177">
        <v>40175</v>
      </c>
      <c r="F2817" s="1" t="s">
        <v>194</v>
      </c>
      <c r="G2817" s="1" t="s">
        <v>192</v>
      </c>
      <c r="H2817" s="17">
        <v>2148346</v>
      </c>
      <c r="I2817" s="12">
        <v>7</v>
      </c>
      <c r="J2817" s="1" t="s">
        <v>23</v>
      </c>
      <c r="K2817" s="1" t="s">
        <v>8</v>
      </c>
      <c r="L2817" s="4">
        <v>7</v>
      </c>
      <c r="N2817" s="186">
        <v>0</v>
      </c>
      <c r="P2817" s="14">
        <v>11.386799999999999</v>
      </c>
      <c r="R2817" s="14">
        <v>9.0336999999999996</v>
      </c>
      <c r="T2817" s="14">
        <v>92.650899999999993</v>
      </c>
      <c r="V2817" s="17">
        <v>178537</v>
      </c>
      <c r="X2817" s="17">
        <v>153563</v>
      </c>
      <c r="Z2817" s="17">
        <v>153563</v>
      </c>
      <c r="AB2817" s="17">
        <v>0</v>
      </c>
      <c r="AD2817" s="17">
        <v>13486</v>
      </c>
      <c r="AF2817" s="17">
        <v>13486</v>
      </c>
      <c r="AH2817" s="17">
        <v>0</v>
      </c>
      <c r="AJ2817" s="17">
        <v>0</v>
      </c>
      <c r="AL2817" s="17">
        <v>0</v>
      </c>
      <c r="AN2817" s="17">
        <v>0</v>
      </c>
      <c r="AP2817" s="172">
        <v>0</v>
      </c>
      <c r="AR2817" s="17">
        <v>1249490</v>
      </c>
      <c r="AT2817" s="17">
        <v>11287502</v>
      </c>
      <c r="AV2817" s="185">
        <v>87.16</v>
      </c>
      <c r="AW2817" s="1" t="s">
        <v>5655</v>
      </c>
      <c r="AX2817" s="1" t="str">
        <f t="shared" si="43"/>
        <v>No</v>
      </c>
    </row>
    <row r="2818" spans="1:50" x14ac:dyDescent="0.2">
      <c r="A2818" s="1" t="s">
        <v>3973</v>
      </c>
      <c r="B2818" s="1" t="s">
        <v>3974</v>
      </c>
      <c r="C2818" s="1" t="s">
        <v>48</v>
      </c>
      <c r="D2818" s="174" t="s">
        <v>3975</v>
      </c>
      <c r="E2818" s="177" t="s">
        <v>3976</v>
      </c>
      <c r="F2818" s="1" t="s">
        <v>194</v>
      </c>
      <c r="G2818" s="1" t="s">
        <v>229</v>
      </c>
      <c r="H2818" s="17">
        <v>0</v>
      </c>
      <c r="I2818" s="12">
        <v>7</v>
      </c>
      <c r="J2818" s="1" t="s">
        <v>10</v>
      </c>
      <c r="K2818" s="1" t="s">
        <v>8</v>
      </c>
      <c r="L2818" s="4">
        <v>4</v>
      </c>
      <c r="N2818" s="186">
        <v>0</v>
      </c>
      <c r="P2818" s="14">
        <v>14.236700000000001</v>
      </c>
      <c r="R2818" s="14">
        <v>0</v>
      </c>
      <c r="T2818" s="14">
        <v>2.7094</v>
      </c>
      <c r="V2818" s="17">
        <v>0</v>
      </c>
      <c r="X2818" s="17">
        <v>0</v>
      </c>
      <c r="Z2818" s="17">
        <v>96155</v>
      </c>
      <c r="AB2818" s="17">
        <v>0</v>
      </c>
      <c r="AD2818" s="17">
        <v>0</v>
      </c>
      <c r="AF2818" s="17">
        <v>6754</v>
      </c>
      <c r="AH2818" s="17">
        <v>0</v>
      </c>
      <c r="AJ2818" s="17">
        <v>0</v>
      </c>
      <c r="AL2818" s="17">
        <v>0</v>
      </c>
      <c r="AN2818" s="17">
        <v>0</v>
      </c>
      <c r="AP2818" s="172">
        <v>0</v>
      </c>
      <c r="AR2818" s="17">
        <v>18299</v>
      </c>
      <c r="AT2818" s="17">
        <v>0</v>
      </c>
      <c r="AV2818" s="185">
        <v>0</v>
      </c>
      <c r="AW2818" s="1" t="s">
        <v>5655</v>
      </c>
      <c r="AX2818" s="1" t="str">
        <f t="shared" ref="AX2818:AX2881" si="44">IF(AW2818&amp;AU2818&amp;AS2818&amp;AQ2818&amp;AO2818&amp;AM2818&amp;AK2818&amp;AI2818&amp;AG2818&amp;AE2818&amp;AC2818&amp;AA2818&amp;Y2818&amp;W2818&amp;U2818&amp;S2818&amp;Q2818&amp;O2818&amp;M2818&lt;&gt;"","Yes","No")</f>
        <v>No</v>
      </c>
    </row>
    <row r="2819" spans="1:50" x14ac:dyDescent="0.2">
      <c r="A2819" s="1" t="s">
        <v>6382</v>
      </c>
      <c r="B2819" s="1" t="s">
        <v>6383</v>
      </c>
      <c r="C2819" s="1" t="s">
        <v>51</v>
      </c>
      <c r="E2819" s="177" t="s">
        <v>6384</v>
      </c>
      <c r="F2819" s="1" t="s">
        <v>1252</v>
      </c>
      <c r="G2819" s="1" t="s">
        <v>229</v>
      </c>
      <c r="H2819" s="17">
        <v>0</v>
      </c>
      <c r="I2819" s="12">
        <v>7</v>
      </c>
      <c r="J2819" s="1" t="s">
        <v>10</v>
      </c>
      <c r="K2819" s="1" t="s">
        <v>8</v>
      </c>
      <c r="L2819" s="4">
        <v>7</v>
      </c>
      <c r="N2819" s="186">
        <v>0</v>
      </c>
      <c r="P2819" s="14">
        <v>11.801</v>
      </c>
      <c r="R2819" s="14">
        <v>0</v>
      </c>
      <c r="T2819" s="14">
        <v>2.3046000000000002</v>
      </c>
      <c r="V2819" s="17">
        <v>0</v>
      </c>
      <c r="X2819" s="17">
        <v>0</v>
      </c>
      <c r="Z2819" s="17">
        <v>21466</v>
      </c>
      <c r="AB2819" s="17">
        <v>0</v>
      </c>
      <c r="AD2819" s="17">
        <v>0</v>
      </c>
      <c r="AF2819" s="17">
        <v>1819</v>
      </c>
      <c r="AH2819" s="17">
        <v>0</v>
      </c>
      <c r="AJ2819" s="17">
        <v>0</v>
      </c>
      <c r="AL2819" s="17">
        <v>0</v>
      </c>
      <c r="AN2819" s="17">
        <v>0</v>
      </c>
      <c r="AP2819" s="172">
        <v>0</v>
      </c>
      <c r="AR2819" s="17">
        <v>4192</v>
      </c>
      <c r="AT2819" s="17">
        <v>0</v>
      </c>
      <c r="AV2819" s="185">
        <v>0</v>
      </c>
      <c r="AW2819" s="1" t="s">
        <v>5655</v>
      </c>
      <c r="AX2819" s="1" t="str">
        <f t="shared" si="44"/>
        <v>No</v>
      </c>
    </row>
    <row r="2820" spans="1:50" x14ac:dyDescent="0.2">
      <c r="A2820" s="1" t="s">
        <v>6393</v>
      </c>
      <c r="B2820" s="1" t="s">
        <v>321</v>
      </c>
      <c r="C2820" s="1" t="s">
        <v>88</v>
      </c>
      <c r="D2820" s="174">
        <v>4055</v>
      </c>
      <c r="E2820" s="177">
        <v>40055</v>
      </c>
      <c r="F2820" s="1" t="s">
        <v>194</v>
      </c>
      <c r="G2820" s="1" t="s">
        <v>5273</v>
      </c>
      <c r="H2820" s="17">
        <v>69501</v>
      </c>
      <c r="I2820" s="12">
        <v>7</v>
      </c>
      <c r="J2820" s="1" t="s">
        <v>10</v>
      </c>
      <c r="K2820" s="1" t="s">
        <v>8</v>
      </c>
      <c r="L2820" s="4">
        <v>4</v>
      </c>
      <c r="N2820" s="186">
        <v>0</v>
      </c>
      <c r="P2820" s="14">
        <v>11.933199999999999</v>
      </c>
      <c r="R2820" s="14">
        <v>0</v>
      </c>
      <c r="T2820" s="14">
        <v>1.0943000000000001</v>
      </c>
      <c r="V2820" s="17">
        <v>0</v>
      </c>
      <c r="X2820" s="17">
        <v>0</v>
      </c>
      <c r="Z2820" s="17">
        <v>83759</v>
      </c>
      <c r="AB2820" s="17">
        <v>0</v>
      </c>
      <c r="AD2820" s="17">
        <v>0</v>
      </c>
      <c r="AF2820" s="17">
        <v>7019</v>
      </c>
      <c r="AH2820" s="17">
        <v>0</v>
      </c>
      <c r="AJ2820" s="17">
        <v>0</v>
      </c>
      <c r="AL2820" s="17">
        <v>0</v>
      </c>
      <c r="AN2820" s="17">
        <v>0</v>
      </c>
      <c r="AP2820" s="172">
        <v>0</v>
      </c>
      <c r="AR2820" s="17">
        <v>7681</v>
      </c>
      <c r="AT2820" s="17">
        <v>0</v>
      </c>
      <c r="AV2820" s="185">
        <v>0</v>
      </c>
      <c r="AW2820" s="1" t="s">
        <v>5655</v>
      </c>
      <c r="AX2820" s="1" t="str">
        <f t="shared" si="44"/>
        <v>No</v>
      </c>
    </row>
    <row r="2821" spans="1:50" x14ac:dyDescent="0.2">
      <c r="A2821" s="1" t="s">
        <v>5754</v>
      </c>
      <c r="B2821" s="1" t="s">
        <v>5652</v>
      </c>
      <c r="C2821" s="1" t="s">
        <v>184</v>
      </c>
      <c r="E2821" s="177" t="s">
        <v>5755</v>
      </c>
      <c r="F2821" s="1" t="s">
        <v>191</v>
      </c>
      <c r="G2821" s="1" t="s">
        <v>229</v>
      </c>
      <c r="H2821" s="17">
        <v>0</v>
      </c>
      <c r="I2821" s="12">
        <v>7</v>
      </c>
      <c r="J2821" s="1" t="s">
        <v>10</v>
      </c>
      <c r="K2821" s="1" t="s">
        <v>8</v>
      </c>
      <c r="L2821" s="4">
        <v>7</v>
      </c>
      <c r="N2821" s="186">
        <v>0</v>
      </c>
      <c r="P2821" s="14">
        <v>10.8263</v>
      </c>
      <c r="R2821" s="14">
        <v>0</v>
      </c>
      <c r="T2821" s="14">
        <v>1.8375999999999999</v>
      </c>
      <c r="V2821" s="17">
        <v>0</v>
      </c>
      <c r="X2821" s="17">
        <v>0</v>
      </c>
      <c r="Z2821" s="17">
        <v>144553</v>
      </c>
      <c r="AB2821" s="17">
        <v>0</v>
      </c>
      <c r="AD2821" s="17">
        <v>0</v>
      </c>
      <c r="AF2821" s="17">
        <v>13352</v>
      </c>
      <c r="AH2821" s="17">
        <v>0</v>
      </c>
      <c r="AJ2821" s="17">
        <v>0</v>
      </c>
      <c r="AL2821" s="17">
        <v>0</v>
      </c>
      <c r="AN2821" s="17">
        <v>0</v>
      </c>
      <c r="AP2821" s="172">
        <v>0</v>
      </c>
      <c r="AR2821" s="17">
        <v>24535</v>
      </c>
      <c r="AT2821" s="17">
        <v>0</v>
      </c>
      <c r="AV2821" s="185">
        <v>0</v>
      </c>
      <c r="AW2821" s="1" t="s">
        <v>5655</v>
      </c>
      <c r="AX2821" s="1" t="str">
        <f t="shared" si="44"/>
        <v>No</v>
      </c>
    </row>
    <row r="2822" spans="1:50" x14ac:dyDescent="0.2">
      <c r="A2822" s="1" t="s">
        <v>2169</v>
      </c>
      <c r="B2822" s="1" t="s">
        <v>2170</v>
      </c>
      <c r="C2822" s="1" t="s">
        <v>62</v>
      </c>
      <c r="D2822" s="174" t="s">
        <v>2171</v>
      </c>
      <c r="E2822" s="177" t="s">
        <v>2172</v>
      </c>
      <c r="F2822" s="1" t="s">
        <v>242</v>
      </c>
      <c r="G2822" s="1" t="s">
        <v>229</v>
      </c>
      <c r="H2822" s="17">
        <v>0</v>
      </c>
      <c r="I2822" s="12">
        <v>7</v>
      </c>
      <c r="J2822" s="1" t="s">
        <v>10</v>
      </c>
      <c r="K2822" s="1" t="s">
        <v>8</v>
      </c>
      <c r="L2822" s="4">
        <v>7</v>
      </c>
      <c r="N2822" s="186">
        <v>0</v>
      </c>
      <c r="P2822" s="14">
        <v>25.256699999999999</v>
      </c>
      <c r="R2822" s="14">
        <v>0</v>
      </c>
      <c r="T2822" s="14">
        <v>3.0076999999999998</v>
      </c>
      <c r="V2822" s="17">
        <v>0</v>
      </c>
      <c r="X2822" s="17">
        <v>0</v>
      </c>
      <c r="Z2822" s="17">
        <v>183364</v>
      </c>
      <c r="AB2822" s="17">
        <v>0</v>
      </c>
      <c r="AD2822" s="17">
        <v>0</v>
      </c>
      <c r="AF2822" s="17">
        <v>7260</v>
      </c>
      <c r="AH2822" s="17">
        <v>0</v>
      </c>
      <c r="AJ2822" s="17">
        <v>0</v>
      </c>
      <c r="AL2822" s="17">
        <v>0</v>
      </c>
      <c r="AN2822" s="17">
        <v>0</v>
      </c>
      <c r="AP2822" s="172">
        <v>0</v>
      </c>
      <c r="AR2822" s="17">
        <v>21836</v>
      </c>
      <c r="AT2822" s="17">
        <v>0</v>
      </c>
      <c r="AV2822" s="185">
        <v>0</v>
      </c>
      <c r="AW2822" s="1" t="s">
        <v>5655</v>
      </c>
      <c r="AX2822" s="1" t="str">
        <f t="shared" si="44"/>
        <v>No</v>
      </c>
    </row>
    <row r="2823" spans="1:50" x14ac:dyDescent="0.2">
      <c r="A2823" s="1" t="s">
        <v>5346</v>
      </c>
      <c r="B2823" s="1" t="s">
        <v>4430</v>
      </c>
      <c r="C2823" s="1" t="s">
        <v>161</v>
      </c>
      <c r="D2823" s="174" t="s">
        <v>4431</v>
      </c>
      <c r="E2823" s="177" t="s">
        <v>4432</v>
      </c>
      <c r="F2823" s="1" t="s">
        <v>242</v>
      </c>
      <c r="G2823" s="1" t="s">
        <v>229</v>
      </c>
      <c r="H2823" s="17">
        <v>0</v>
      </c>
      <c r="I2823" s="12">
        <v>7</v>
      </c>
      <c r="J2823" s="1" t="s">
        <v>10</v>
      </c>
      <c r="K2823" s="1" t="s">
        <v>8</v>
      </c>
      <c r="L2823" s="4">
        <v>7</v>
      </c>
      <c r="N2823" s="186">
        <v>0</v>
      </c>
      <c r="P2823" s="14">
        <v>32.8247</v>
      </c>
      <c r="R2823" s="14">
        <v>0</v>
      </c>
      <c r="T2823" s="14">
        <v>8.0945999999999998</v>
      </c>
      <c r="V2823" s="17">
        <v>0</v>
      </c>
      <c r="X2823" s="17">
        <v>0</v>
      </c>
      <c r="Z2823" s="17">
        <v>70409</v>
      </c>
      <c r="AB2823" s="17">
        <v>0</v>
      </c>
      <c r="AD2823" s="17">
        <v>0</v>
      </c>
      <c r="AF2823" s="17">
        <v>2145</v>
      </c>
      <c r="AH2823" s="17">
        <v>0</v>
      </c>
      <c r="AJ2823" s="17">
        <v>0</v>
      </c>
      <c r="AL2823" s="17">
        <v>0</v>
      </c>
      <c r="AN2823" s="17">
        <v>0</v>
      </c>
      <c r="AP2823" s="172">
        <v>0</v>
      </c>
      <c r="AR2823" s="17">
        <v>17363</v>
      </c>
      <c r="AT2823" s="17">
        <v>0</v>
      </c>
      <c r="AV2823" s="185">
        <v>0</v>
      </c>
      <c r="AW2823" s="1" t="s">
        <v>5655</v>
      </c>
      <c r="AX2823" s="1" t="str">
        <f t="shared" si="44"/>
        <v>No</v>
      </c>
    </row>
    <row r="2824" spans="1:50" x14ac:dyDescent="0.2">
      <c r="A2824" s="1" t="s">
        <v>1050</v>
      </c>
      <c r="B2824" s="1" t="s">
        <v>1051</v>
      </c>
      <c r="C2824" s="1" t="s">
        <v>48</v>
      </c>
      <c r="D2824" s="174" t="s">
        <v>1052</v>
      </c>
      <c r="E2824" s="177">
        <v>77075</v>
      </c>
      <c r="F2824" s="1" t="s">
        <v>138</v>
      </c>
      <c r="G2824" s="1" t="s">
        <v>5273</v>
      </c>
      <c r="H2824" s="17">
        <v>0</v>
      </c>
      <c r="I2824" s="12">
        <v>7</v>
      </c>
      <c r="J2824" s="1" t="s">
        <v>10</v>
      </c>
      <c r="K2824" s="1" t="s">
        <v>8</v>
      </c>
      <c r="L2824" s="4">
        <v>7</v>
      </c>
      <c r="N2824" s="186">
        <v>0</v>
      </c>
      <c r="P2824" s="14">
        <v>38.8215</v>
      </c>
      <c r="R2824" s="14">
        <v>0</v>
      </c>
      <c r="T2824" s="14">
        <v>2.2643</v>
      </c>
      <c r="V2824" s="17">
        <v>0</v>
      </c>
      <c r="X2824" s="17">
        <v>0</v>
      </c>
      <c r="Z2824" s="17">
        <v>206647</v>
      </c>
      <c r="AB2824" s="17">
        <v>0</v>
      </c>
      <c r="AD2824" s="17">
        <v>0</v>
      </c>
      <c r="AF2824" s="17">
        <v>5323</v>
      </c>
      <c r="AH2824" s="17">
        <v>0</v>
      </c>
      <c r="AJ2824" s="17">
        <v>0</v>
      </c>
      <c r="AL2824" s="17">
        <v>0</v>
      </c>
      <c r="AN2824" s="17">
        <v>0</v>
      </c>
      <c r="AP2824" s="172">
        <v>0</v>
      </c>
      <c r="AR2824" s="17">
        <v>12053</v>
      </c>
      <c r="AT2824" s="17">
        <v>0</v>
      </c>
      <c r="AV2824" s="185">
        <v>0</v>
      </c>
      <c r="AW2824" s="1" t="s">
        <v>5655</v>
      </c>
      <c r="AX2824" s="1" t="str">
        <f t="shared" si="44"/>
        <v>No</v>
      </c>
    </row>
    <row r="2825" spans="1:50" x14ac:dyDescent="0.2">
      <c r="A2825" s="1" t="s">
        <v>2997</v>
      </c>
      <c r="B2825" s="1" t="s">
        <v>1146</v>
      </c>
      <c r="C2825" s="1" t="s">
        <v>77</v>
      </c>
      <c r="D2825" s="174" t="s">
        <v>2998</v>
      </c>
      <c r="E2825" s="177" t="s">
        <v>2999</v>
      </c>
      <c r="F2825" s="1" t="s">
        <v>194</v>
      </c>
      <c r="G2825" s="1" t="s">
        <v>229</v>
      </c>
      <c r="H2825" s="17">
        <v>0</v>
      </c>
      <c r="I2825" s="12">
        <v>7</v>
      </c>
      <c r="J2825" s="1" t="s">
        <v>10</v>
      </c>
      <c r="K2825" s="1" t="s">
        <v>8</v>
      </c>
      <c r="L2825" s="4">
        <v>7</v>
      </c>
      <c r="N2825" s="186">
        <v>0</v>
      </c>
      <c r="P2825" s="14">
        <v>13.800599999999999</v>
      </c>
      <c r="R2825" s="14">
        <v>0</v>
      </c>
      <c r="T2825" s="14">
        <v>3.6472000000000002</v>
      </c>
      <c r="V2825" s="17">
        <v>0</v>
      </c>
      <c r="X2825" s="17">
        <v>0</v>
      </c>
      <c r="Z2825" s="17">
        <v>153311</v>
      </c>
      <c r="AB2825" s="17">
        <v>0</v>
      </c>
      <c r="AD2825" s="17">
        <v>0</v>
      </c>
      <c r="AF2825" s="17">
        <v>11109</v>
      </c>
      <c r="AH2825" s="17">
        <v>0</v>
      </c>
      <c r="AJ2825" s="17">
        <v>0</v>
      </c>
      <c r="AL2825" s="17">
        <v>0</v>
      </c>
      <c r="AN2825" s="17">
        <v>0</v>
      </c>
      <c r="AP2825" s="172">
        <v>0</v>
      </c>
      <c r="AR2825" s="17">
        <v>40517</v>
      </c>
      <c r="AT2825" s="17">
        <v>0</v>
      </c>
      <c r="AV2825" s="185">
        <v>0</v>
      </c>
      <c r="AW2825" s="1" t="s">
        <v>5655</v>
      </c>
      <c r="AX2825" s="1" t="str">
        <f t="shared" si="44"/>
        <v>No</v>
      </c>
    </row>
    <row r="2826" spans="1:50" x14ac:dyDescent="0.2">
      <c r="A2826" s="1" t="s">
        <v>6386</v>
      </c>
      <c r="B2826" s="1" t="s">
        <v>6387</v>
      </c>
      <c r="C2826" s="1" t="s">
        <v>55</v>
      </c>
      <c r="E2826" s="177">
        <v>50523</v>
      </c>
      <c r="F2826" s="1" t="s">
        <v>138</v>
      </c>
      <c r="G2826" s="1" t="s">
        <v>5273</v>
      </c>
      <c r="H2826" s="17">
        <v>0</v>
      </c>
      <c r="I2826" s="12">
        <v>7</v>
      </c>
      <c r="J2826" s="1" t="s">
        <v>11</v>
      </c>
      <c r="K2826" s="1" t="s">
        <v>8</v>
      </c>
      <c r="L2826" s="4">
        <v>1</v>
      </c>
      <c r="N2826" s="186">
        <v>0</v>
      </c>
      <c r="P2826" s="14">
        <v>14.3423</v>
      </c>
      <c r="Q2826" s="12" t="s">
        <v>102</v>
      </c>
      <c r="R2826" s="14">
        <v>0</v>
      </c>
      <c r="T2826" s="14">
        <v>3.9870999999999999</v>
      </c>
      <c r="V2826" s="17">
        <v>0</v>
      </c>
      <c r="X2826" s="17">
        <v>0</v>
      </c>
      <c r="Z2826" s="17">
        <v>50112</v>
      </c>
      <c r="AA2826" s="12" t="s">
        <v>102</v>
      </c>
      <c r="AB2826" s="17">
        <v>0</v>
      </c>
      <c r="AD2826" s="17">
        <v>0</v>
      </c>
      <c r="AF2826" s="17">
        <v>3494</v>
      </c>
      <c r="AH2826" s="17">
        <v>0</v>
      </c>
      <c r="AJ2826" s="17">
        <v>0</v>
      </c>
      <c r="AL2826" s="17">
        <v>0</v>
      </c>
      <c r="AN2826" s="17">
        <v>0</v>
      </c>
      <c r="AP2826" s="172">
        <v>0</v>
      </c>
      <c r="AR2826" s="17">
        <v>13931</v>
      </c>
      <c r="AT2826" s="17">
        <v>0</v>
      </c>
      <c r="AV2826" s="185">
        <v>0</v>
      </c>
      <c r="AW2826" s="1" t="s">
        <v>5655</v>
      </c>
      <c r="AX2826" s="1" t="str">
        <f t="shared" si="44"/>
        <v>Yes</v>
      </c>
    </row>
    <row r="2827" spans="1:50" x14ac:dyDescent="0.2">
      <c r="A2827" s="1" t="s">
        <v>6378</v>
      </c>
      <c r="B2827" s="1" t="s">
        <v>564</v>
      </c>
      <c r="C2827" s="1" t="s">
        <v>51</v>
      </c>
      <c r="D2827" s="174">
        <v>6023</v>
      </c>
      <c r="E2827" s="177">
        <v>60023</v>
      </c>
      <c r="F2827" s="1" t="s">
        <v>194</v>
      </c>
      <c r="G2827" s="1" t="s">
        <v>5273</v>
      </c>
      <c r="H2827" s="17">
        <v>143440</v>
      </c>
      <c r="I2827" s="12">
        <v>7</v>
      </c>
      <c r="J2827" s="1" t="s">
        <v>10</v>
      </c>
      <c r="K2827" s="1" t="s">
        <v>8</v>
      </c>
      <c r="L2827" s="4">
        <v>2</v>
      </c>
      <c r="N2827" s="186">
        <v>0</v>
      </c>
      <c r="P2827" s="14">
        <v>12.385300000000001</v>
      </c>
      <c r="R2827" s="14">
        <v>0</v>
      </c>
      <c r="T2827" s="14">
        <v>1.2448999999999999</v>
      </c>
      <c r="V2827" s="17">
        <v>0</v>
      </c>
      <c r="X2827" s="17">
        <v>0</v>
      </c>
      <c r="Z2827" s="17">
        <v>50012</v>
      </c>
      <c r="AB2827" s="17">
        <v>0</v>
      </c>
      <c r="AD2827" s="17">
        <v>0</v>
      </c>
      <c r="AF2827" s="17">
        <v>4038</v>
      </c>
      <c r="AH2827" s="17">
        <v>0</v>
      </c>
      <c r="AJ2827" s="17">
        <v>0</v>
      </c>
      <c r="AL2827" s="17">
        <v>0</v>
      </c>
      <c r="AN2827" s="17">
        <v>0</v>
      </c>
      <c r="AP2827" s="172">
        <v>0</v>
      </c>
      <c r="AR2827" s="17">
        <v>5027</v>
      </c>
      <c r="AT2827" s="17">
        <v>0</v>
      </c>
      <c r="AV2827" s="185">
        <v>0</v>
      </c>
      <c r="AW2827" s="1" t="s">
        <v>5655</v>
      </c>
      <c r="AX2827" s="1" t="str">
        <f t="shared" si="44"/>
        <v>No</v>
      </c>
    </row>
    <row r="2828" spans="1:50" x14ac:dyDescent="0.2">
      <c r="A2828" s="1" t="s">
        <v>954</v>
      </c>
      <c r="B2828" s="1" t="s">
        <v>955</v>
      </c>
      <c r="C2828" s="1" t="s">
        <v>91</v>
      </c>
      <c r="D2828" s="174">
        <v>3099</v>
      </c>
      <c r="E2828" s="177">
        <v>30099</v>
      </c>
      <c r="F2828" s="1" t="s">
        <v>194</v>
      </c>
      <c r="G2828" s="1" t="s">
        <v>5273</v>
      </c>
      <c r="H2828" s="17">
        <v>69449</v>
      </c>
      <c r="I2828" s="12">
        <v>7</v>
      </c>
      <c r="J2828" s="1" t="s">
        <v>10</v>
      </c>
      <c r="K2828" s="1" t="s">
        <v>8</v>
      </c>
      <c r="L2828" s="4">
        <v>3</v>
      </c>
      <c r="N2828" s="186">
        <v>0</v>
      </c>
      <c r="P2828" s="14">
        <v>8.2828999999999997</v>
      </c>
      <c r="R2828" s="14">
        <v>0</v>
      </c>
      <c r="T2828" s="14">
        <v>3.0926999999999998</v>
      </c>
      <c r="V2828" s="17">
        <v>0</v>
      </c>
      <c r="X2828" s="17">
        <v>0</v>
      </c>
      <c r="Z2828" s="17">
        <v>40371</v>
      </c>
      <c r="AB2828" s="17">
        <v>0</v>
      </c>
      <c r="AD2828" s="17">
        <v>0</v>
      </c>
      <c r="AF2828" s="17">
        <v>4874</v>
      </c>
      <c r="AH2828" s="17">
        <v>0</v>
      </c>
      <c r="AJ2828" s="17">
        <v>0</v>
      </c>
      <c r="AL2828" s="17">
        <v>0</v>
      </c>
      <c r="AN2828" s="17">
        <v>0</v>
      </c>
      <c r="AP2828" s="172">
        <v>0</v>
      </c>
      <c r="AR2828" s="17">
        <v>15074</v>
      </c>
      <c r="AT2828" s="17">
        <v>0</v>
      </c>
      <c r="AV2828" s="185">
        <v>0</v>
      </c>
      <c r="AW2828" s="1" t="s">
        <v>5655</v>
      </c>
      <c r="AX2828" s="1" t="str">
        <f t="shared" si="44"/>
        <v>No</v>
      </c>
    </row>
    <row r="2829" spans="1:50" x14ac:dyDescent="0.2">
      <c r="A2829" s="1" t="s">
        <v>2581</v>
      </c>
      <c r="B2829" s="1" t="s">
        <v>459</v>
      </c>
      <c r="C2829" s="1" t="s">
        <v>40</v>
      </c>
      <c r="D2829" s="174" t="s">
        <v>2582</v>
      </c>
      <c r="E2829" s="177" t="s">
        <v>2583</v>
      </c>
      <c r="F2829" s="1" t="s">
        <v>194</v>
      </c>
      <c r="G2829" s="1" t="s">
        <v>229</v>
      </c>
      <c r="H2829" s="17">
        <v>0</v>
      </c>
      <c r="I2829" s="12">
        <v>7</v>
      </c>
      <c r="J2829" s="1" t="s">
        <v>10</v>
      </c>
      <c r="K2829" s="1" t="s">
        <v>8</v>
      </c>
      <c r="L2829" s="4">
        <v>7</v>
      </c>
      <c r="N2829" s="186">
        <v>0</v>
      </c>
      <c r="P2829" s="14">
        <v>18.559799999999999</v>
      </c>
      <c r="R2829" s="14">
        <v>0</v>
      </c>
      <c r="T2829" s="14">
        <v>1.8063</v>
      </c>
      <c r="V2829" s="17">
        <v>0</v>
      </c>
      <c r="X2829" s="17">
        <v>0</v>
      </c>
      <c r="Z2829" s="17">
        <v>151856</v>
      </c>
      <c r="AB2829" s="17">
        <v>0</v>
      </c>
      <c r="AD2829" s="17">
        <v>0</v>
      </c>
      <c r="AF2829" s="17">
        <v>8182</v>
      </c>
      <c r="AH2829" s="17">
        <v>0</v>
      </c>
      <c r="AJ2829" s="17">
        <v>0</v>
      </c>
      <c r="AL2829" s="17">
        <v>0</v>
      </c>
      <c r="AN2829" s="17">
        <v>0</v>
      </c>
      <c r="AP2829" s="172">
        <v>0</v>
      </c>
      <c r="AR2829" s="17">
        <v>14779</v>
      </c>
      <c r="AT2829" s="17">
        <v>0</v>
      </c>
      <c r="AV2829" s="185">
        <v>0</v>
      </c>
      <c r="AW2829" s="1" t="s">
        <v>5655</v>
      </c>
      <c r="AX2829" s="1" t="str">
        <f t="shared" si="44"/>
        <v>No</v>
      </c>
    </row>
    <row r="2830" spans="1:50" x14ac:dyDescent="0.2">
      <c r="A2830" s="1" t="s">
        <v>6379</v>
      </c>
      <c r="B2830" s="1" t="s">
        <v>289</v>
      </c>
      <c r="C2830" s="1" t="s">
        <v>48</v>
      </c>
      <c r="D2830" s="174">
        <v>7056</v>
      </c>
      <c r="E2830" s="177">
        <v>70056</v>
      </c>
      <c r="F2830" s="1" t="s">
        <v>194</v>
      </c>
      <c r="G2830" s="1" t="s">
        <v>5273</v>
      </c>
      <c r="H2830" s="17">
        <v>472870</v>
      </c>
      <c r="I2830" s="12">
        <v>7</v>
      </c>
      <c r="J2830" s="1" t="s">
        <v>10</v>
      </c>
      <c r="K2830" s="1" t="s">
        <v>8</v>
      </c>
      <c r="L2830" s="4">
        <v>7</v>
      </c>
      <c r="N2830" s="186">
        <v>0</v>
      </c>
      <c r="P2830" s="14">
        <v>12.4077</v>
      </c>
      <c r="R2830" s="14">
        <v>0</v>
      </c>
      <c r="T2830" s="14">
        <v>3.3172999999999999</v>
      </c>
      <c r="V2830" s="17">
        <v>0</v>
      </c>
      <c r="X2830" s="17">
        <v>0</v>
      </c>
      <c r="Z2830" s="17">
        <v>70699</v>
      </c>
      <c r="AB2830" s="17">
        <v>0</v>
      </c>
      <c r="AD2830" s="17">
        <v>0</v>
      </c>
      <c r="AF2830" s="17">
        <v>5698</v>
      </c>
      <c r="AH2830" s="17">
        <v>0</v>
      </c>
      <c r="AJ2830" s="17">
        <v>0</v>
      </c>
      <c r="AL2830" s="17">
        <v>0</v>
      </c>
      <c r="AN2830" s="17">
        <v>0</v>
      </c>
      <c r="AP2830" s="172">
        <v>0</v>
      </c>
      <c r="AR2830" s="17">
        <v>18902</v>
      </c>
      <c r="AT2830" s="17">
        <v>0</v>
      </c>
      <c r="AV2830" s="185">
        <v>0</v>
      </c>
      <c r="AW2830" s="1" t="s">
        <v>5655</v>
      </c>
      <c r="AX2830" s="1" t="str">
        <f t="shared" si="44"/>
        <v>No</v>
      </c>
    </row>
    <row r="2831" spans="1:50" x14ac:dyDescent="0.2">
      <c r="A2831" s="1" t="s">
        <v>3663</v>
      </c>
      <c r="B2831" s="1" t="s">
        <v>564</v>
      </c>
      <c r="C2831" s="1" t="s">
        <v>51</v>
      </c>
      <c r="D2831" s="174" t="s">
        <v>3664</v>
      </c>
      <c r="E2831" s="177" t="s">
        <v>3665</v>
      </c>
      <c r="F2831" s="1" t="s">
        <v>1252</v>
      </c>
      <c r="G2831" s="1" t="s">
        <v>229</v>
      </c>
      <c r="H2831" s="17">
        <v>0</v>
      </c>
      <c r="I2831" s="12">
        <v>7</v>
      </c>
      <c r="J2831" s="1" t="s">
        <v>10</v>
      </c>
      <c r="K2831" s="1" t="s">
        <v>8</v>
      </c>
      <c r="L2831" s="4">
        <v>7</v>
      </c>
      <c r="N2831" s="186">
        <v>0</v>
      </c>
      <c r="P2831" s="14">
        <v>14.849600000000001</v>
      </c>
      <c r="R2831" s="14">
        <v>0</v>
      </c>
      <c r="T2831" s="14">
        <v>1.3398000000000001</v>
      </c>
      <c r="V2831" s="17">
        <v>0</v>
      </c>
      <c r="X2831" s="17">
        <v>0</v>
      </c>
      <c r="Z2831" s="17">
        <v>95869</v>
      </c>
      <c r="AB2831" s="17">
        <v>0</v>
      </c>
      <c r="AD2831" s="17">
        <v>0</v>
      </c>
      <c r="AF2831" s="17">
        <v>6456</v>
      </c>
      <c r="AH2831" s="17">
        <v>0</v>
      </c>
      <c r="AJ2831" s="17">
        <v>0</v>
      </c>
      <c r="AL2831" s="17">
        <v>0</v>
      </c>
      <c r="AN2831" s="17">
        <v>0</v>
      </c>
      <c r="AP2831" s="172">
        <v>0</v>
      </c>
      <c r="AR2831" s="17">
        <v>8650</v>
      </c>
      <c r="AT2831" s="17">
        <v>0</v>
      </c>
      <c r="AV2831" s="185">
        <v>0</v>
      </c>
      <c r="AW2831" s="1" t="s">
        <v>5655</v>
      </c>
      <c r="AX2831" s="1" t="str">
        <f t="shared" si="44"/>
        <v>No</v>
      </c>
    </row>
    <row r="2832" spans="1:50" x14ac:dyDescent="0.2">
      <c r="A2832" s="1" t="s">
        <v>899</v>
      </c>
      <c r="B2832" s="1" t="s">
        <v>900</v>
      </c>
      <c r="C2832" s="1" t="s">
        <v>73</v>
      </c>
      <c r="D2832" s="174">
        <v>2148</v>
      </c>
      <c r="E2832" s="177">
        <v>20148</v>
      </c>
      <c r="F2832" s="1" t="s">
        <v>239</v>
      </c>
      <c r="G2832" s="1" t="s">
        <v>5273</v>
      </c>
      <c r="H2832" s="17">
        <v>423566</v>
      </c>
      <c r="I2832" s="12">
        <v>7</v>
      </c>
      <c r="J2832" s="1" t="s">
        <v>11</v>
      </c>
      <c r="K2832" s="1" t="s">
        <v>8</v>
      </c>
      <c r="L2832" s="4">
        <v>7</v>
      </c>
      <c r="N2832" s="186">
        <v>0</v>
      </c>
      <c r="P2832" s="14">
        <v>13.689</v>
      </c>
      <c r="R2832" s="14">
        <v>0</v>
      </c>
      <c r="T2832" s="14">
        <v>6.8372999999999999</v>
      </c>
      <c r="V2832" s="17">
        <v>0</v>
      </c>
      <c r="X2832" s="17">
        <v>0</v>
      </c>
      <c r="Z2832" s="17">
        <v>290015</v>
      </c>
      <c r="AB2832" s="17">
        <v>0</v>
      </c>
      <c r="AD2832" s="17">
        <v>0</v>
      </c>
      <c r="AF2832" s="17">
        <v>21186</v>
      </c>
      <c r="AH2832" s="17">
        <v>0</v>
      </c>
      <c r="AJ2832" s="17">
        <v>0</v>
      </c>
      <c r="AL2832" s="17">
        <v>0</v>
      </c>
      <c r="AN2832" s="17">
        <v>0</v>
      </c>
      <c r="AP2832" s="172">
        <v>0</v>
      </c>
      <c r="AR2832" s="17">
        <v>144856</v>
      </c>
      <c r="AT2832" s="17">
        <v>0</v>
      </c>
      <c r="AV2832" s="185">
        <v>0</v>
      </c>
      <c r="AW2832" s="1" t="s">
        <v>5655</v>
      </c>
      <c r="AX2832" s="1" t="str">
        <f t="shared" si="44"/>
        <v>No</v>
      </c>
    </row>
    <row r="2833" spans="1:50" x14ac:dyDescent="0.2">
      <c r="A2833" s="1" t="s">
        <v>150</v>
      </c>
      <c r="B2833" s="1" t="s">
        <v>975</v>
      </c>
      <c r="C2833" s="1" t="s">
        <v>83</v>
      </c>
      <c r="D2833" s="174">
        <v>4160</v>
      </c>
      <c r="E2833" s="177">
        <v>40160</v>
      </c>
      <c r="F2833" s="1" t="s">
        <v>194</v>
      </c>
      <c r="G2833" s="1" t="s">
        <v>5273</v>
      </c>
      <c r="H2833" s="17">
        <v>139171</v>
      </c>
      <c r="I2833" s="12">
        <v>7</v>
      </c>
      <c r="J2833" s="1" t="s">
        <v>10</v>
      </c>
      <c r="K2833" s="1" t="s">
        <v>8</v>
      </c>
      <c r="L2833" s="4">
        <v>3</v>
      </c>
      <c r="N2833" s="186">
        <v>0</v>
      </c>
      <c r="P2833" s="14">
        <v>11.595499999999999</v>
      </c>
      <c r="R2833" s="14">
        <v>0</v>
      </c>
      <c r="T2833" s="14">
        <v>1.8028</v>
      </c>
      <c r="V2833" s="17">
        <v>0</v>
      </c>
      <c r="X2833" s="17">
        <v>0</v>
      </c>
      <c r="Z2833" s="17">
        <v>20814</v>
      </c>
      <c r="AB2833" s="17">
        <v>0</v>
      </c>
      <c r="AD2833" s="17">
        <v>0</v>
      </c>
      <c r="AF2833" s="17">
        <v>1795</v>
      </c>
      <c r="AH2833" s="17">
        <v>0</v>
      </c>
      <c r="AJ2833" s="17">
        <v>0</v>
      </c>
      <c r="AL2833" s="17">
        <v>0</v>
      </c>
      <c r="AN2833" s="17">
        <v>0</v>
      </c>
      <c r="AP2833" s="172">
        <v>0</v>
      </c>
      <c r="AR2833" s="17">
        <v>3236</v>
      </c>
      <c r="AT2833" s="17">
        <v>0</v>
      </c>
      <c r="AV2833" s="185">
        <v>0</v>
      </c>
      <c r="AW2833" s="1" t="s">
        <v>5655</v>
      </c>
      <c r="AX2833" s="1" t="str">
        <f t="shared" si="44"/>
        <v>No</v>
      </c>
    </row>
    <row r="2834" spans="1:50" x14ac:dyDescent="0.2">
      <c r="A2834" s="1" t="s">
        <v>5795</v>
      </c>
      <c r="B2834" s="1" t="s">
        <v>5796</v>
      </c>
      <c r="C2834" s="1" t="s">
        <v>31</v>
      </c>
      <c r="E2834" s="177" t="s">
        <v>5797</v>
      </c>
      <c r="F2834" s="1" t="s">
        <v>194</v>
      </c>
      <c r="G2834" s="1" t="s">
        <v>229</v>
      </c>
      <c r="H2834" s="17">
        <v>0</v>
      </c>
      <c r="I2834" s="12">
        <v>7</v>
      </c>
      <c r="J2834" s="1" t="s">
        <v>11</v>
      </c>
      <c r="K2834" s="1" t="s">
        <v>8</v>
      </c>
      <c r="L2834" s="4">
        <v>7</v>
      </c>
      <c r="N2834" s="186">
        <v>0</v>
      </c>
      <c r="P2834" s="14">
        <v>11.5534</v>
      </c>
      <c r="R2834" s="14">
        <v>0</v>
      </c>
      <c r="T2834" s="14">
        <v>17.7913</v>
      </c>
      <c r="V2834" s="17">
        <v>0</v>
      </c>
      <c r="X2834" s="17">
        <v>0</v>
      </c>
      <c r="Z2834" s="17">
        <v>195565</v>
      </c>
      <c r="AB2834" s="17">
        <v>0</v>
      </c>
      <c r="AD2834" s="17">
        <v>0</v>
      </c>
      <c r="AF2834" s="17">
        <v>16927</v>
      </c>
      <c r="AH2834" s="17">
        <v>0</v>
      </c>
      <c r="AJ2834" s="17">
        <v>0</v>
      </c>
      <c r="AL2834" s="17">
        <v>0</v>
      </c>
      <c r="AN2834" s="17">
        <v>0</v>
      </c>
      <c r="AP2834" s="172">
        <v>0</v>
      </c>
      <c r="AR2834" s="17">
        <v>301154</v>
      </c>
      <c r="AT2834" s="17">
        <v>0</v>
      </c>
      <c r="AV2834" s="185">
        <v>0</v>
      </c>
      <c r="AW2834" s="1" t="s">
        <v>5655</v>
      </c>
      <c r="AX2834" s="1" t="str">
        <f t="shared" si="44"/>
        <v>No</v>
      </c>
    </row>
    <row r="2835" spans="1:50" x14ac:dyDescent="0.2">
      <c r="A2835" s="1" t="s">
        <v>3210</v>
      </c>
      <c r="B2835" s="1" t="s">
        <v>3148</v>
      </c>
      <c r="C2835" s="1" t="s">
        <v>55</v>
      </c>
      <c r="D2835" s="174" t="s">
        <v>3211</v>
      </c>
      <c r="E2835" s="177" t="s">
        <v>3212</v>
      </c>
      <c r="F2835" s="1" t="s">
        <v>194</v>
      </c>
      <c r="G2835" s="1" t="s">
        <v>229</v>
      </c>
      <c r="H2835" s="17">
        <v>0</v>
      </c>
      <c r="I2835" s="12">
        <v>7</v>
      </c>
      <c r="J2835" s="1" t="s">
        <v>11</v>
      </c>
      <c r="K2835" s="1" t="s">
        <v>8</v>
      </c>
      <c r="L2835" s="4">
        <v>1</v>
      </c>
      <c r="N2835" s="186">
        <v>0</v>
      </c>
      <c r="P2835" s="14">
        <v>13.5252</v>
      </c>
      <c r="R2835" s="14">
        <v>0</v>
      </c>
      <c r="T2835" s="14">
        <v>32.6616</v>
      </c>
      <c r="V2835" s="17">
        <v>0</v>
      </c>
      <c r="X2835" s="17">
        <v>0</v>
      </c>
      <c r="Z2835" s="17">
        <v>25982</v>
      </c>
      <c r="AB2835" s="17">
        <v>0</v>
      </c>
      <c r="AD2835" s="17">
        <v>0</v>
      </c>
      <c r="AF2835" s="17">
        <v>1921</v>
      </c>
      <c r="AH2835" s="17">
        <v>0</v>
      </c>
      <c r="AJ2835" s="17">
        <v>0</v>
      </c>
      <c r="AL2835" s="17">
        <v>0</v>
      </c>
      <c r="AN2835" s="17">
        <v>0</v>
      </c>
      <c r="AP2835" s="172">
        <v>0</v>
      </c>
      <c r="AR2835" s="17">
        <v>62743</v>
      </c>
      <c r="AT2835" s="17">
        <v>0</v>
      </c>
      <c r="AV2835" s="185">
        <v>0</v>
      </c>
      <c r="AW2835" s="1" t="s">
        <v>5655</v>
      </c>
      <c r="AX2835" s="1" t="str">
        <f t="shared" si="44"/>
        <v>No</v>
      </c>
    </row>
    <row r="2836" spans="1:50" x14ac:dyDescent="0.2">
      <c r="A2836" s="1" t="s">
        <v>1076</v>
      </c>
      <c r="B2836" s="1" t="s">
        <v>1077</v>
      </c>
      <c r="C2836" s="1" t="s">
        <v>83</v>
      </c>
      <c r="D2836" s="174">
        <v>4165</v>
      </c>
      <c r="E2836" s="177">
        <v>40165</v>
      </c>
      <c r="F2836" s="1" t="s">
        <v>194</v>
      </c>
      <c r="G2836" s="1" t="s">
        <v>5273</v>
      </c>
      <c r="H2836" s="17">
        <v>2148346</v>
      </c>
      <c r="I2836" s="12">
        <v>7</v>
      </c>
      <c r="J2836" s="1" t="s">
        <v>11</v>
      </c>
      <c r="K2836" s="1" t="s">
        <v>8</v>
      </c>
      <c r="L2836" s="4">
        <v>5</v>
      </c>
      <c r="N2836" s="186">
        <v>0</v>
      </c>
      <c r="P2836" s="14">
        <v>7.0861000000000001</v>
      </c>
      <c r="R2836" s="14">
        <v>0</v>
      </c>
      <c r="T2836" s="14">
        <v>17.1648</v>
      </c>
      <c r="V2836" s="17">
        <v>0</v>
      </c>
      <c r="X2836" s="17">
        <v>0</v>
      </c>
      <c r="Z2836" s="17">
        <v>19260</v>
      </c>
      <c r="AB2836" s="17">
        <v>0</v>
      </c>
      <c r="AD2836" s="17">
        <v>0</v>
      </c>
      <c r="AF2836" s="17">
        <v>2718</v>
      </c>
      <c r="AH2836" s="17">
        <v>0</v>
      </c>
      <c r="AJ2836" s="17">
        <v>0</v>
      </c>
      <c r="AL2836" s="17">
        <v>0</v>
      </c>
      <c r="AN2836" s="17">
        <v>0</v>
      </c>
      <c r="AP2836" s="172">
        <v>0</v>
      </c>
      <c r="AR2836" s="17">
        <v>46654</v>
      </c>
      <c r="AT2836" s="17">
        <v>0</v>
      </c>
      <c r="AV2836" s="185">
        <v>0</v>
      </c>
      <c r="AW2836" s="1" t="s">
        <v>5655</v>
      </c>
      <c r="AX2836" s="1" t="str">
        <f t="shared" si="44"/>
        <v>No</v>
      </c>
    </row>
    <row r="2837" spans="1:50" x14ac:dyDescent="0.2">
      <c r="A2837" s="1" t="s">
        <v>2984</v>
      </c>
      <c r="B2837" s="1" t="s">
        <v>2985</v>
      </c>
      <c r="C2837" s="1" t="s">
        <v>98</v>
      </c>
      <c r="D2837" s="174" t="s">
        <v>2986</v>
      </c>
      <c r="E2837" s="177" t="s">
        <v>2987</v>
      </c>
      <c r="F2837" s="1" t="s">
        <v>194</v>
      </c>
      <c r="G2837" s="1" t="s">
        <v>229</v>
      </c>
      <c r="H2837" s="17">
        <v>0</v>
      </c>
      <c r="I2837" s="12">
        <v>7</v>
      </c>
      <c r="J2837" s="1" t="s">
        <v>10</v>
      </c>
      <c r="K2837" s="1" t="s">
        <v>8</v>
      </c>
      <c r="L2837" s="4">
        <v>2</v>
      </c>
      <c r="N2837" s="186">
        <v>0</v>
      </c>
      <c r="P2837" s="14">
        <v>12.3688</v>
      </c>
      <c r="R2837" s="14">
        <v>0</v>
      </c>
      <c r="T2837" s="14">
        <v>1.9424999999999999</v>
      </c>
      <c r="V2837" s="17">
        <v>0</v>
      </c>
      <c r="X2837" s="17">
        <v>0</v>
      </c>
      <c r="Z2837" s="17">
        <v>71900</v>
      </c>
      <c r="AB2837" s="17">
        <v>0</v>
      </c>
      <c r="AD2837" s="17">
        <v>0</v>
      </c>
      <c r="AF2837" s="17">
        <v>5813</v>
      </c>
      <c r="AH2837" s="17">
        <v>0</v>
      </c>
      <c r="AJ2837" s="17">
        <v>0</v>
      </c>
      <c r="AL2837" s="17">
        <v>0</v>
      </c>
      <c r="AN2837" s="17">
        <v>0</v>
      </c>
      <c r="AP2837" s="172">
        <v>0</v>
      </c>
      <c r="AR2837" s="17">
        <v>11292</v>
      </c>
      <c r="AT2837" s="17">
        <v>0</v>
      </c>
      <c r="AV2837" s="185">
        <v>0</v>
      </c>
      <c r="AW2837" s="1" t="s">
        <v>5655</v>
      </c>
      <c r="AX2837" s="1" t="str">
        <f t="shared" si="44"/>
        <v>No</v>
      </c>
    </row>
    <row r="2838" spans="1:50" x14ac:dyDescent="0.2">
      <c r="A2838" s="1" t="s">
        <v>1141</v>
      </c>
      <c r="B2838" s="1" t="s">
        <v>1142</v>
      </c>
      <c r="C2838" s="1" t="s">
        <v>20</v>
      </c>
      <c r="D2838" s="174">
        <v>9220</v>
      </c>
      <c r="E2838" s="177">
        <v>90220</v>
      </c>
      <c r="F2838" s="1" t="s">
        <v>194</v>
      </c>
      <c r="G2838" s="1" t="s">
        <v>5273</v>
      </c>
      <c r="H2838" s="17">
        <v>1723634</v>
      </c>
      <c r="I2838" s="12">
        <v>7</v>
      </c>
      <c r="J2838" s="1" t="s">
        <v>10</v>
      </c>
      <c r="K2838" s="1" t="s">
        <v>8</v>
      </c>
      <c r="L2838" s="4">
        <v>3</v>
      </c>
      <c r="N2838" s="186">
        <v>0</v>
      </c>
      <c r="P2838" s="14">
        <v>12.4702</v>
      </c>
      <c r="R2838" s="14">
        <v>0</v>
      </c>
      <c r="T2838" s="14">
        <v>2.8435000000000001</v>
      </c>
      <c r="V2838" s="17">
        <v>0</v>
      </c>
      <c r="X2838" s="17">
        <v>0</v>
      </c>
      <c r="Z2838" s="17">
        <v>58323</v>
      </c>
      <c r="AB2838" s="17">
        <v>0</v>
      </c>
      <c r="AD2838" s="17">
        <v>0</v>
      </c>
      <c r="AF2838" s="17">
        <v>4677</v>
      </c>
      <c r="AH2838" s="17">
        <v>0</v>
      </c>
      <c r="AJ2838" s="17">
        <v>0</v>
      </c>
      <c r="AL2838" s="17">
        <v>0</v>
      </c>
      <c r="AN2838" s="17">
        <v>0</v>
      </c>
      <c r="AP2838" s="172">
        <v>0</v>
      </c>
      <c r="AR2838" s="17">
        <v>13299</v>
      </c>
      <c r="AT2838" s="17">
        <v>0</v>
      </c>
      <c r="AV2838" s="185">
        <v>0</v>
      </c>
      <c r="AW2838" s="1" t="s">
        <v>5655</v>
      </c>
      <c r="AX2838" s="1" t="str">
        <f t="shared" si="44"/>
        <v>No</v>
      </c>
    </row>
    <row r="2839" spans="1:50" x14ac:dyDescent="0.2">
      <c r="A2839" s="1" t="s">
        <v>6385</v>
      </c>
      <c r="B2839" s="1" t="s">
        <v>5750</v>
      </c>
      <c r="C2839" s="1" t="s">
        <v>20</v>
      </c>
      <c r="E2839" s="177">
        <v>90260</v>
      </c>
      <c r="F2839" s="1" t="s">
        <v>194</v>
      </c>
      <c r="G2839" s="1" t="s">
        <v>5273</v>
      </c>
      <c r="H2839" s="17">
        <v>12150996</v>
      </c>
      <c r="I2839" s="12">
        <v>7</v>
      </c>
      <c r="J2839" s="1" t="s">
        <v>11</v>
      </c>
      <c r="K2839" s="1" t="s">
        <v>12</v>
      </c>
      <c r="L2839" s="4">
        <v>5</v>
      </c>
      <c r="N2839" s="186">
        <v>0</v>
      </c>
      <c r="P2839" s="14">
        <v>10.9986</v>
      </c>
      <c r="R2839" s="14">
        <v>0</v>
      </c>
      <c r="T2839" s="14">
        <v>6.8851000000000004</v>
      </c>
      <c r="V2839" s="17">
        <v>0</v>
      </c>
      <c r="X2839" s="17">
        <v>0</v>
      </c>
      <c r="Z2839" s="17">
        <v>129233</v>
      </c>
      <c r="AB2839" s="17">
        <v>0</v>
      </c>
      <c r="AD2839" s="17">
        <v>0</v>
      </c>
      <c r="AF2839" s="17">
        <v>11750</v>
      </c>
      <c r="AH2839" s="17">
        <v>0</v>
      </c>
      <c r="AJ2839" s="17">
        <v>0</v>
      </c>
      <c r="AL2839" s="17">
        <v>0</v>
      </c>
      <c r="AN2839" s="17">
        <v>0</v>
      </c>
      <c r="AP2839" s="172">
        <v>0</v>
      </c>
      <c r="AR2839" s="17">
        <v>80900</v>
      </c>
      <c r="AT2839" s="17">
        <v>0</v>
      </c>
      <c r="AV2839" s="185">
        <v>0</v>
      </c>
      <c r="AW2839" s="1" t="s">
        <v>5655</v>
      </c>
      <c r="AX2839" s="1" t="str">
        <f t="shared" si="44"/>
        <v>No</v>
      </c>
    </row>
    <row r="2840" spans="1:50" x14ac:dyDescent="0.2">
      <c r="A2840" s="1" t="s">
        <v>5420</v>
      </c>
      <c r="B2840" s="1" t="s">
        <v>5421</v>
      </c>
      <c r="C2840" s="1" t="s">
        <v>93</v>
      </c>
      <c r="D2840" s="174" t="s">
        <v>5422</v>
      </c>
      <c r="E2840" s="177" t="s">
        <v>5424</v>
      </c>
      <c r="F2840" s="1" t="s">
        <v>242</v>
      </c>
      <c r="G2840" s="1" t="s">
        <v>229</v>
      </c>
      <c r="H2840" s="17">
        <v>0</v>
      </c>
      <c r="I2840" s="12">
        <v>7</v>
      </c>
      <c r="J2840" s="1" t="s">
        <v>11</v>
      </c>
      <c r="K2840" s="1" t="s">
        <v>8</v>
      </c>
      <c r="L2840" s="4">
        <v>5</v>
      </c>
      <c r="N2840" s="186">
        <v>0</v>
      </c>
      <c r="P2840" s="14">
        <v>15.823</v>
      </c>
      <c r="R2840" s="14">
        <v>0</v>
      </c>
      <c r="T2840" s="14">
        <v>16.521799999999999</v>
      </c>
      <c r="V2840" s="17">
        <v>0</v>
      </c>
      <c r="X2840" s="17">
        <v>0</v>
      </c>
      <c r="Z2840" s="17">
        <v>128372</v>
      </c>
      <c r="AB2840" s="17">
        <v>0</v>
      </c>
      <c r="AD2840" s="17">
        <v>0</v>
      </c>
      <c r="AF2840" s="17">
        <v>8113</v>
      </c>
      <c r="AH2840" s="17">
        <v>0</v>
      </c>
      <c r="AJ2840" s="17">
        <v>0</v>
      </c>
      <c r="AL2840" s="17">
        <v>0</v>
      </c>
      <c r="AN2840" s="17">
        <v>0</v>
      </c>
      <c r="AP2840" s="172">
        <v>0</v>
      </c>
      <c r="AR2840" s="17">
        <v>134041</v>
      </c>
      <c r="AT2840" s="17">
        <v>0</v>
      </c>
      <c r="AV2840" s="185">
        <v>0</v>
      </c>
      <c r="AW2840" s="1" t="s">
        <v>5655</v>
      </c>
      <c r="AX2840" s="1" t="str">
        <f t="shared" si="44"/>
        <v>No</v>
      </c>
    </row>
    <row r="2841" spans="1:50" x14ac:dyDescent="0.2">
      <c r="A2841" s="1" t="s">
        <v>2797</v>
      </c>
      <c r="B2841" s="1" t="s">
        <v>1147</v>
      </c>
      <c r="C2841" s="1" t="s">
        <v>77</v>
      </c>
      <c r="D2841" s="174" t="s">
        <v>2798</v>
      </c>
      <c r="E2841" s="177" t="s">
        <v>2799</v>
      </c>
      <c r="F2841" s="1" t="s">
        <v>194</v>
      </c>
      <c r="G2841" s="1" t="s">
        <v>229</v>
      </c>
      <c r="H2841" s="17">
        <v>0</v>
      </c>
      <c r="I2841" s="12">
        <v>7</v>
      </c>
      <c r="J2841" s="1" t="s">
        <v>10</v>
      </c>
      <c r="K2841" s="1" t="s">
        <v>8</v>
      </c>
      <c r="L2841" s="4">
        <v>7</v>
      </c>
      <c r="N2841" s="186">
        <v>0</v>
      </c>
      <c r="P2841" s="14">
        <v>18.5566</v>
      </c>
      <c r="R2841" s="14">
        <v>0</v>
      </c>
      <c r="T2841" s="14">
        <v>5.0426000000000002</v>
      </c>
      <c r="V2841" s="17">
        <v>0</v>
      </c>
      <c r="X2841" s="17">
        <v>0</v>
      </c>
      <c r="Z2841" s="17">
        <v>122696</v>
      </c>
      <c r="AB2841" s="17">
        <v>0</v>
      </c>
      <c r="AD2841" s="17">
        <v>0</v>
      </c>
      <c r="AF2841" s="17">
        <v>6612</v>
      </c>
      <c r="AH2841" s="17">
        <v>0</v>
      </c>
      <c r="AJ2841" s="17">
        <v>0</v>
      </c>
      <c r="AL2841" s="17">
        <v>0</v>
      </c>
      <c r="AN2841" s="17">
        <v>0</v>
      </c>
      <c r="AP2841" s="172">
        <v>0</v>
      </c>
      <c r="AR2841" s="17">
        <v>33342</v>
      </c>
      <c r="AT2841" s="17">
        <v>0</v>
      </c>
      <c r="AV2841" s="185">
        <v>0</v>
      </c>
      <c r="AW2841" s="1" t="s">
        <v>5655</v>
      </c>
      <c r="AX2841" s="1" t="str">
        <f t="shared" si="44"/>
        <v>No</v>
      </c>
    </row>
    <row r="2842" spans="1:50" x14ac:dyDescent="0.2">
      <c r="A2842" s="1" t="s">
        <v>6388</v>
      </c>
      <c r="B2842" s="1" t="s">
        <v>303</v>
      </c>
      <c r="C2842" s="1" t="s">
        <v>43</v>
      </c>
      <c r="D2842" s="174">
        <v>7007</v>
      </c>
      <c r="E2842" s="177">
        <v>70007</v>
      </c>
      <c r="F2842" s="1" t="s">
        <v>194</v>
      </c>
      <c r="G2842" s="1" t="s">
        <v>5273</v>
      </c>
      <c r="H2842" s="17">
        <v>280051</v>
      </c>
      <c r="I2842" s="12">
        <v>7</v>
      </c>
      <c r="J2842" s="1" t="s">
        <v>10</v>
      </c>
      <c r="K2842" s="1" t="s">
        <v>12</v>
      </c>
      <c r="L2842" s="4">
        <v>1</v>
      </c>
      <c r="N2842" s="186">
        <v>0</v>
      </c>
      <c r="P2842" s="14">
        <v>13.473800000000001</v>
      </c>
      <c r="R2842" s="14">
        <v>0</v>
      </c>
      <c r="T2842" s="14">
        <v>2.5156999999999998</v>
      </c>
      <c r="V2842" s="17">
        <v>0</v>
      </c>
      <c r="X2842" s="17">
        <v>0</v>
      </c>
      <c r="Z2842" s="17">
        <v>42173</v>
      </c>
      <c r="AB2842" s="17">
        <v>0</v>
      </c>
      <c r="AD2842" s="17">
        <v>0</v>
      </c>
      <c r="AF2842" s="17">
        <v>3130</v>
      </c>
      <c r="AH2842" s="17">
        <v>0</v>
      </c>
      <c r="AJ2842" s="17">
        <v>0</v>
      </c>
      <c r="AL2842" s="17">
        <v>0</v>
      </c>
      <c r="AN2842" s="17">
        <v>0</v>
      </c>
      <c r="AP2842" s="172">
        <v>0</v>
      </c>
      <c r="AR2842" s="17">
        <v>7874</v>
      </c>
      <c r="AT2842" s="17">
        <v>0</v>
      </c>
      <c r="AV2842" s="185">
        <v>0</v>
      </c>
      <c r="AW2842" s="1" t="s">
        <v>5655</v>
      </c>
      <c r="AX2842" s="1" t="str">
        <f t="shared" si="44"/>
        <v>No</v>
      </c>
    </row>
    <row r="2843" spans="1:50" x14ac:dyDescent="0.2">
      <c r="A2843" s="1" t="s">
        <v>1149</v>
      </c>
      <c r="B2843" s="1" t="s">
        <v>1150</v>
      </c>
      <c r="C2843" s="1" t="s">
        <v>88</v>
      </c>
      <c r="D2843" s="174">
        <v>4186</v>
      </c>
      <c r="E2843" s="177">
        <v>40186</v>
      </c>
      <c r="F2843" s="1" t="s">
        <v>194</v>
      </c>
      <c r="G2843" s="1" t="s">
        <v>5273</v>
      </c>
      <c r="H2843" s="17">
        <v>133228</v>
      </c>
      <c r="I2843" s="12">
        <v>7</v>
      </c>
      <c r="J2843" s="1" t="s">
        <v>11</v>
      </c>
      <c r="K2843" s="1" t="s">
        <v>8</v>
      </c>
      <c r="L2843" s="4">
        <v>7</v>
      </c>
      <c r="N2843" s="186">
        <v>0</v>
      </c>
      <c r="P2843" s="14">
        <v>11.804</v>
      </c>
      <c r="R2843" s="14">
        <v>0</v>
      </c>
      <c r="T2843" s="14">
        <v>11.1005</v>
      </c>
      <c r="V2843" s="17">
        <v>0</v>
      </c>
      <c r="X2843" s="17">
        <v>0</v>
      </c>
      <c r="Z2843" s="17">
        <v>246892</v>
      </c>
      <c r="AB2843" s="17">
        <v>0</v>
      </c>
      <c r="AD2843" s="17">
        <v>0</v>
      </c>
      <c r="AF2843" s="17">
        <v>20916</v>
      </c>
      <c r="AH2843" s="17">
        <v>0</v>
      </c>
      <c r="AJ2843" s="17">
        <v>0</v>
      </c>
      <c r="AL2843" s="17">
        <v>0</v>
      </c>
      <c r="AN2843" s="17">
        <v>0</v>
      </c>
      <c r="AP2843" s="172">
        <v>0</v>
      </c>
      <c r="AR2843" s="17">
        <v>232179</v>
      </c>
      <c r="AT2843" s="17">
        <v>0</v>
      </c>
      <c r="AV2843" s="185">
        <v>0</v>
      </c>
      <c r="AW2843" s="1" t="s">
        <v>5655</v>
      </c>
      <c r="AX2843" s="1" t="str">
        <f t="shared" si="44"/>
        <v>No</v>
      </c>
    </row>
    <row r="2844" spans="1:50" x14ac:dyDescent="0.2">
      <c r="A2844" s="1" t="s">
        <v>1760</v>
      </c>
      <c r="B2844" s="1" t="s">
        <v>1761</v>
      </c>
      <c r="C2844" s="1" t="s">
        <v>91</v>
      </c>
      <c r="D2844" s="174" t="s">
        <v>1762</v>
      </c>
      <c r="E2844" s="177" t="s">
        <v>1763</v>
      </c>
      <c r="F2844" s="1" t="s">
        <v>194</v>
      </c>
      <c r="G2844" s="1" t="s">
        <v>229</v>
      </c>
      <c r="H2844" s="17">
        <v>0</v>
      </c>
      <c r="I2844" s="12">
        <v>7</v>
      </c>
      <c r="J2844" s="1" t="s">
        <v>11</v>
      </c>
      <c r="K2844" s="1" t="s">
        <v>8</v>
      </c>
      <c r="L2844" s="4">
        <v>7</v>
      </c>
      <c r="N2844" s="186">
        <v>0</v>
      </c>
      <c r="P2844" s="14">
        <v>26.6998</v>
      </c>
      <c r="R2844" s="14">
        <v>0</v>
      </c>
      <c r="T2844" s="14">
        <v>2.4977999999999998</v>
      </c>
      <c r="V2844" s="17">
        <v>0</v>
      </c>
      <c r="X2844" s="17">
        <v>0</v>
      </c>
      <c r="Z2844" s="17">
        <v>386613</v>
      </c>
      <c r="AB2844" s="17">
        <v>0</v>
      </c>
      <c r="AD2844" s="17">
        <v>0</v>
      </c>
      <c r="AF2844" s="17">
        <v>14480</v>
      </c>
      <c r="AH2844" s="17">
        <v>0</v>
      </c>
      <c r="AJ2844" s="17">
        <v>0</v>
      </c>
      <c r="AL2844" s="17">
        <v>0</v>
      </c>
      <c r="AN2844" s="17">
        <v>0</v>
      </c>
      <c r="AP2844" s="172">
        <v>0</v>
      </c>
      <c r="AR2844" s="17">
        <v>36168</v>
      </c>
      <c r="AT2844" s="17">
        <v>0</v>
      </c>
      <c r="AV2844" s="185">
        <v>0</v>
      </c>
      <c r="AW2844" s="1" t="s">
        <v>5655</v>
      </c>
      <c r="AX2844" s="1" t="str">
        <f t="shared" si="44"/>
        <v>No</v>
      </c>
    </row>
    <row r="2845" spans="1:50" x14ac:dyDescent="0.2">
      <c r="A2845" s="1" t="s">
        <v>6390</v>
      </c>
      <c r="B2845" s="1" t="s">
        <v>1148</v>
      </c>
      <c r="C2845" s="1" t="s">
        <v>1</v>
      </c>
      <c r="D2845" s="174">
        <v>53</v>
      </c>
      <c r="E2845" s="177">
        <v>53</v>
      </c>
      <c r="F2845" s="1" t="s">
        <v>138</v>
      </c>
      <c r="G2845" s="1" t="s">
        <v>5273</v>
      </c>
      <c r="H2845" s="17">
        <v>98378</v>
      </c>
      <c r="I2845" s="12">
        <v>7</v>
      </c>
      <c r="J2845" s="1" t="s">
        <v>11</v>
      </c>
      <c r="K2845" s="1" t="s">
        <v>8</v>
      </c>
      <c r="L2845" s="4">
        <v>5</v>
      </c>
      <c r="N2845" s="186">
        <v>0</v>
      </c>
      <c r="P2845" s="14">
        <v>25.614000000000001</v>
      </c>
      <c r="R2845" s="14">
        <v>0</v>
      </c>
      <c r="T2845" s="14">
        <v>10.2971</v>
      </c>
      <c r="V2845" s="17">
        <v>0</v>
      </c>
      <c r="X2845" s="17">
        <v>0</v>
      </c>
      <c r="Z2845" s="17">
        <v>612611</v>
      </c>
      <c r="AB2845" s="17">
        <v>0</v>
      </c>
      <c r="AD2845" s="17">
        <v>0</v>
      </c>
      <c r="AF2845" s="17">
        <v>23917</v>
      </c>
      <c r="AH2845" s="17">
        <v>0</v>
      </c>
      <c r="AJ2845" s="17">
        <v>0</v>
      </c>
      <c r="AL2845" s="17">
        <v>0</v>
      </c>
      <c r="AN2845" s="17">
        <v>0</v>
      </c>
      <c r="AP2845" s="172">
        <v>0</v>
      </c>
      <c r="AR2845" s="17">
        <v>246275</v>
      </c>
      <c r="AT2845" s="17">
        <v>0</v>
      </c>
      <c r="AV2845" s="185">
        <v>0</v>
      </c>
      <c r="AW2845" s="1" t="s">
        <v>5655</v>
      </c>
      <c r="AX2845" s="1" t="str">
        <f t="shared" si="44"/>
        <v>No</v>
      </c>
    </row>
    <row r="2846" spans="1:50" x14ac:dyDescent="0.2">
      <c r="A2846" s="1" t="s">
        <v>6380</v>
      </c>
      <c r="B2846" s="1" t="s">
        <v>1459</v>
      </c>
      <c r="C2846" s="1" t="s">
        <v>65</v>
      </c>
      <c r="E2846" s="177" t="s">
        <v>6381</v>
      </c>
      <c r="F2846" s="1" t="s">
        <v>242</v>
      </c>
      <c r="G2846" s="1" t="s">
        <v>229</v>
      </c>
      <c r="H2846" s="17">
        <v>0</v>
      </c>
      <c r="I2846" s="12">
        <v>7</v>
      </c>
      <c r="J2846" s="1" t="s">
        <v>10</v>
      </c>
      <c r="K2846" s="1" t="s">
        <v>8</v>
      </c>
      <c r="L2846" s="4">
        <v>2</v>
      </c>
      <c r="N2846" s="186">
        <v>0</v>
      </c>
      <c r="P2846" s="14">
        <v>19.433599999999998</v>
      </c>
      <c r="R2846" s="14">
        <v>0</v>
      </c>
      <c r="T2846" s="14">
        <v>6.4732000000000003</v>
      </c>
      <c r="V2846" s="17">
        <v>0</v>
      </c>
      <c r="X2846" s="17">
        <v>0</v>
      </c>
      <c r="Z2846" s="17">
        <v>8337</v>
      </c>
      <c r="AB2846" s="17">
        <v>0</v>
      </c>
      <c r="AD2846" s="17">
        <v>0</v>
      </c>
      <c r="AF2846" s="17">
        <v>429</v>
      </c>
      <c r="AH2846" s="17">
        <v>0</v>
      </c>
      <c r="AJ2846" s="17">
        <v>0</v>
      </c>
      <c r="AL2846" s="17">
        <v>0</v>
      </c>
      <c r="AN2846" s="17">
        <v>0</v>
      </c>
      <c r="AP2846" s="172">
        <v>0</v>
      </c>
      <c r="AR2846" s="17">
        <v>2777</v>
      </c>
      <c r="AT2846" s="17">
        <v>0</v>
      </c>
      <c r="AV2846" s="185">
        <v>0</v>
      </c>
      <c r="AW2846" s="1" t="s">
        <v>5655</v>
      </c>
      <c r="AX2846" s="1" t="str">
        <f t="shared" si="44"/>
        <v>No</v>
      </c>
    </row>
    <row r="2847" spans="1:50" x14ac:dyDescent="0.2">
      <c r="A2847" s="1" t="s">
        <v>5753</v>
      </c>
      <c r="B2847" s="1" t="s">
        <v>964</v>
      </c>
      <c r="C2847" s="1" t="s">
        <v>86</v>
      </c>
      <c r="D2847" s="174">
        <v>4156</v>
      </c>
      <c r="E2847" s="177">
        <v>40156</v>
      </c>
      <c r="F2847" s="1" t="s">
        <v>260</v>
      </c>
      <c r="G2847" s="1" t="s">
        <v>5273</v>
      </c>
      <c r="H2847" s="17">
        <v>386787</v>
      </c>
      <c r="I2847" s="12">
        <v>7</v>
      </c>
      <c r="J2847" s="1" t="s">
        <v>11</v>
      </c>
      <c r="K2847" s="1" t="s">
        <v>12</v>
      </c>
      <c r="L2847" s="4">
        <v>3</v>
      </c>
      <c r="N2847" s="186">
        <v>0</v>
      </c>
      <c r="P2847" s="14">
        <v>17.9377</v>
      </c>
      <c r="R2847" s="14">
        <v>0</v>
      </c>
      <c r="T2847" s="14">
        <v>3.9150999999999998</v>
      </c>
      <c r="V2847" s="17">
        <v>0</v>
      </c>
      <c r="X2847" s="17">
        <v>0</v>
      </c>
      <c r="Z2847" s="17">
        <v>123322</v>
      </c>
      <c r="AB2847" s="17">
        <v>0</v>
      </c>
      <c r="AD2847" s="17">
        <v>0</v>
      </c>
      <c r="AF2847" s="17">
        <v>6875</v>
      </c>
      <c r="AH2847" s="17">
        <v>0</v>
      </c>
      <c r="AJ2847" s="17">
        <v>0</v>
      </c>
      <c r="AL2847" s="17">
        <v>0</v>
      </c>
      <c r="AN2847" s="17">
        <v>0</v>
      </c>
      <c r="AP2847" s="172">
        <v>0</v>
      </c>
      <c r="AR2847" s="17">
        <v>26916</v>
      </c>
      <c r="AT2847" s="17">
        <v>0</v>
      </c>
      <c r="AV2847" s="185">
        <v>0</v>
      </c>
      <c r="AW2847" s="1" t="s">
        <v>5655</v>
      </c>
      <c r="AX2847" s="1" t="str">
        <f t="shared" si="44"/>
        <v>No</v>
      </c>
    </row>
    <row r="2848" spans="1:50" x14ac:dyDescent="0.2">
      <c r="A2848" s="1" t="s">
        <v>881</v>
      </c>
      <c r="B2848" s="1" t="s">
        <v>882</v>
      </c>
      <c r="C2848" s="1" t="s">
        <v>83</v>
      </c>
      <c r="D2848" s="174">
        <v>4126</v>
      </c>
      <c r="E2848" s="177">
        <v>40126</v>
      </c>
      <c r="F2848" s="1" t="s">
        <v>194</v>
      </c>
      <c r="G2848" s="1" t="s">
        <v>5273</v>
      </c>
      <c r="H2848" s="17">
        <v>2148346</v>
      </c>
      <c r="I2848" s="12">
        <v>7</v>
      </c>
      <c r="J2848" s="1" t="s">
        <v>11</v>
      </c>
      <c r="K2848" s="1" t="s">
        <v>8</v>
      </c>
      <c r="L2848" s="4">
        <v>3</v>
      </c>
      <c r="N2848" s="186">
        <v>0</v>
      </c>
      <c r="P2848" s="14">
        <v>4.2629000000000001</v>
      </c>
      <c r="R2848" s="14">
        <v>0</v>
      </c>
      <c r="T2848" s="14">
        <v>17.922499999999999</v>
      </c>
      <c r="V2848" s="17">
        <v>0</v>
      </c>
      <c r="X2848" s="17">
        <v>0</v>
      </c>
      <c r="Z2848" s="17">
        <v>5448</v>
      </c>
      <c r="AB2848" s="17">
        <v>0</v>
      </c>
      <c r="AD2848" s="17">
        <v>0</v>
      </c>
      <c r="AF2848" s="17">
        <v>1278</v>
      </c>
      <c r="AH2848" s="17">
        <v>0</v>
      </c>
      <c r="AJ2848" s="17">
        <v>0</v>
      </c>
      <c r="AL2848" s="17">
        <v>0</v>
      </c>
      <c r="AN2848" s="17">
        <v>0</v>
      </c>
      <c r="AP2848" s="172">
        <v>0</v>
      </c>
      <c r="AR2848" s="17">
        <v>22905</v>
      </c>
      <c r="AT2848" s="17">
        <v>0</v>
      </c>
      <c r="AV2848" s="185">
        <v>0</v>
      </c>
      <c r="AW2848" s="1" t="s">
        <v>5655</v>
      </c>
      <c r="AX2848" s="1" t="str">
        <f t="shared" si="44"/>
        <v>No</v>
      </c>
    </row>
    <row r="2849" spans="1:50" x14ac:dyDescent="0.2">
      <c r="A2849" s="1" t="s">
        <v>6407</v>
      </c>
      <c r="B2849" s="1" t="s">
        <v>1304</v>
      </c>
      <c r="C2849" s="1" t="s">
        <v>31</v>
      </c>
      <c r="D2849" s="174" t="s">
        <v>4491</v>
      </c>
      <c r="E2849" s="177" t="s">
        <v>4492</v>
      </c>
      <c r="F2849" s="1" t="s">
        <v>242</v>
      </c>
      <c r="G2849" s="1" t="s">
        <v>229</v>
      </c>
      <c r="H2849" s="17">
        <v>0</v>
      </c>
      <c r="I2849" s="12">
        <v>7</v>
      </c>
      <c r="J2849" s="1" t="s">
        <v>11</v>
      </c>
      <c r="K2849" s="1" t="s">
        <v>8</v>
      </c>
      <c r="L2849" s="4">
        <v>3</v>
      </c>
      <c r="N2849" s="186">
        <v>0</v>
      </c>
      <c r="P2849" s="14">
        <v>27.820799999999998</v>
      </c>
      <c r="R2849" s="14">
        <v>0</v>
      </c>
      <c r="T2849" s="14">
        <v>2.1665000000000001</v>
      </c>
      <c r="V2849" s="17">
        <v>0</v>
      </c>
      <c r="X2849" s="17">
        <v>0</v>
      </c>
      <c r="Z2849" s="17">
        <v>147506</v>
      </c>
      <c r="AB2849" s="17">
        <v>0</v>
      </c>
      <c r="AD2849" s="17">
        <v>0</v>
      </c>
      <c r="AF2849" s="17">
        <v>5302</v>
      </c>
      <c r="AH2849" s="17">
        <v>0</v>
      </c>
      <c r="AJ2849" s="17">
        <v>0</v>
      </c>
      <c r="AL2849" s="17">
        <v>0</v>
      </c>
      <c r="AN2849" s="17">
        <v>0</v>
      </c>
      <c r="AP2849" s="172">
        <v>0</v>
      </c>
      <c r="AR2849" s="17">
        <v>11487</v>
      </c>
      <c r="AT2849" s="17">
        <v>0</v>
      </c>
      <c r="AV2849" s="185">
        <v>0</v>
      </c>
      <c r="AW2849" s="1" t="s">
        <v>5655</v>
      </c>
      <c r="AX2849" s="1" t="str">
        <f t="shared" si="44"/>
        <v>No</v>
      </c>
    </row>
    <row r="2850" spans="1:50" x14ac:dyDescent="0.2">
      <c r="A2850" s="1" t="s">
        <v>5501</v>
      </c>
      <c r="B2850" s="1" t="s">
        <v>5625</v>
      </c>
      <c r="C2850" s="1" t="s">
        <v>56</v>
      </c>
      <c r="D2850" s="174">
        <v>5220</v>
      </c>
      <c r="E2850" s="177">
        <v>50517</v>
      </c>
      <c r="F2850" s="1" t="s">
        <v>194</v>
      </c>
      <c r="G2850" s="1" t="s">
        <v>192</v>
      </c>
      <c r="H2850" s="17">
        <v>2650890</v>
      </c>
      <c r="I2850" s="12">
        <v>7</v>
      </c>
      <c r="J2850" s="1" t="s">
        <v>10</v>
      </c>
      <c r="K2850" s="1" t="s">
        <v>12</v>
      </c>
      <c r="L2850" s="4">
        <v>6</v>
      </c>
      <c r="N2850" s="186">
        <v>0</v>
      </c>
      <c r="P2850" s="14">
        <v>17.133400000000002</v>
      </c>
      <c r="R2850" s="14">
        <v>5.0673000000000004</v>
      </c>
      <c r="T2850" s="14">
        <v>3.3506</v>
      </c>
      <c r="V2850" s="17">
        <v>0</v>
      </c>
      <c r="X2850" s="17">
        <v>234774</v>
      </c>
      <c r="Z2850" s="17">
        <v>186994</v>
      </c>
      <c r="AB2850" s="17">
        <v>47780</v>
      </c>
      <c r="AD2850" s="17">
        <v>15624</v>
      </c>
      <c r="AF2850" s="17">
        <v>10914</v>
      </c>
      <c r="AH2850" s="17">
        <v>4710</v>
      </c>
      <c r="AJ2850" s="17">
        <v>0</v>
      </c>
      <c r="AL2850" s="17">
        <v>0</v>
      </c>
      <c r="AN2850" s="17">
        <v>0</v>
      </c>
      <c r="AP2850" s="172">
        <v>0</v>
      </c>
      <c r="AR2850" s="17">
        <v>36568</v>
      </c>
      <c r="AT2850" s="17">
        <v>185300</v>
      </c>
      <c r="AV2850" s="185">
        <v>0</v>
      </c>
      <c r="AW2850" s="1" t="s">
        <v>5655</v>
      </c>
      <c r="AX2850" s="1" t="str">
        <f t="shared" si="44"/>
        <v>No</v>
      </c>
    </row>
    <row r="2851" spans="1:50" x14ac:dyDescent="0.2">
      <c r="A2851" s="1" t="s">
        <v>1135</v>
      </c>
      <c r="B2851" s="1" t="s">
        <v>979</v>
      </c>
      <c r="C2851" s="1" t="s">
        <v>79</v>
      </c>
      <c r="D2851" s="174" t="s">
        <v>1136</v>
      </c>
      <c r="E2851" s="177">
        <v>66176</v>
      </c>
      <c r="F2851" s="1" t="s">
        <v>138</v>
      </c>
      <c r="G2851" s="1" t="s">
        <v>5273</v>
      </c>
      <c r="H2851" s="17">
        <v>0</v>
      </c>
      <c r="I2851" s="12">
        <v>7</v>
      </c>
      <c r="J2851" s="1" t="s">
        <v>10</v>
      </c>
      <c r="K2851" s="1" t="s">
        <v>8</v>
      </c>
      <c r="L2851" s="4">
        <v>7</v>
      </c>
      <c r="N2851" s="186">
        <v>0</v>
      </c>
      <c r="P2851" s="14">
        <v>15.0764</v>
      </c>
      <c r="R2851" s="14">
        <v>0</v>
      </c>
      <c r="T2851" s="14">
        <v>2.7320000000000002</v>
      </c>
      <c r="V2851" s="17">
        <v>0</v>
      </c>
      <c r="X2851" s="17">
        <v>0</v>
      </c>
      <c r="Z2851" s="17">
        <v>55421</v>
      </c>
      <c r="AB2851" s="17">
        <v>0</v>
      </c>
      <c r="AD2851" s="17">
        <v>0</v>
      </c>
      <c r="AF2851" s="17">
        <v>3676</v>
      </c>
      <c r="AH2851" s="17">
        <v>0</v>
      </c>
      <c r="AJ2851" s="17">
        <v>0</v>
      </c>
      <c r="AL2851" s="17">
        <v>0</v>
      </c>
      <c r="AN2851" s="17">
        <v>0</v>
      </c>
      <c r="AP2851" s="172">
        <v>0</v>
      </c>
      <c r="AR2851" s="17">
        <v>10043</v>
      </c>
      <c r="AT2851" s="17">
        <v>0</v>
      </c>
      <c r="AV2851" s="185">
        <v>0</v>
      </c>
      <c r="AW2851" s="1" t="s">
        <v>5655</v>
      </c>
      <c r="AX2851" s="1" t="str">
        <f t="shared" si="44"/>
        <v>No</v>
      </c>
    </row>
    <row r="2852" spans="1:50" x14ac:dyDescent="0.2">
      <c r="A2852" s="1" t="s">
        <v>4792</v>
      </c>
      <c r="B2852" s="1" t="s">
        <v>3357</v>
      </c>
      <c r="C2852" s="1" t="s">
        <v>18</v>
      </c>
      <c r="D2852" s="174" t="s">
        <v>4793</v>
      </c>
      <c r="E2852" s="177" t="s">
        <v>4794</v>
      </c>
      <c r="F2852" s="1" t="s">
        <v>194</v>
      </c>
      <c r="G2852" s="1" t="s">
        <v>229</v>
      </c>
      <c r="H2852" s="17">
        <v>0</v>
      </c>
      <c r="I2852" s="12">
        <v>7</v>
      </c>
      <c r="J2852" s="1" t="s">
        <v>11</v>
      </c>
      <c r="K2852" s="1" t="s">
        <v>8</v>
      </c>
      <c r="L2852" s="4">
        <v>5</v>
      </c>
      <c r="N2852" s="186">
        <v>0</v>
      </c>
      <c r="P2852" s="14">
        <v>18.5488</v>
      </c>
      <c r="R2852" s="14">
        <v>0</v>
      </c>
      <c r="T2852" s="14">
        <v>4.7958999999999996</v>
      </c>
      <c r="V2852" s="17">
        <v>0</v>
      </c>
      <c r="X2852" s="17">
        <v>0</v>
      </c>
      <c r="Z2852" s="17">
        <v>200104</v>
      </c>
      <c r="AB2852" s="17">
        <v>0</v>
      </c>
      <c r="AD2852" s="17">
        <v>0</v>
      </c>
      <c r="AF2852" s="17">
        <v>10788</v>
      </c>
      <c r="AH2852" s="17">
        <v>0</v>
      </c>
      <c r="AJ2852" s="17">
        <v>0</v>
      </c>
      <c r="AL2852" s="17">
        <v>0</v>
      </c>
      <c r="AN2852" s="17">
        <v>0</v>
      </c>
      <c r="AP2852" s="172">
        <v>0</v>
      </c>
      <c r="AR2852" s="17">
        <v>51738</v>
      </c>
      <c r="AT2852" s="17">
        <v>0</v>
      </c>
      <c r="AV2852" s="185">
        <v>0</v>
      </c>
      <c r="AW2852" s="1" t="s">
        <v>5655</v>
      </c>
      <c r="AX2852" s="1" t="str">
        <f t="shared" si="44"/>
        <v>No</v>
      </c>
    </row>
    <row r="2853" spans="1:50" x14ac:dyDescent="0.2">
      <c r="A2853" s="1" t="s">
        <v>6405</v>
      </c>
      <c r="B2853" s="1" t="s">
        <v>2804</v>
      </c>
      <c r="C2853" s="1" t="s">
        <v>98</v>
      </c>
      <c r="D2853" s="174" t="s">
        <v>2805</v>
      </c>
      <c r="E2853" s="177" t="s">
        <v>2806</v>
      </c>
      <c r="F2853" s="1" t="s">
        <v>196</v>
      </c>
      <c r="G2853" s="1" t="s">
        <v>229</v>
      </c>
      <c r="H2853" s="17">
        <v>0</v>
      </c>
      <c r="I2853" s="12">
        <v>7</v>
      </c>
      <c r="J2853" s="1" t="s">
        <v>11</v>
      </c>
      <c r="K2853" s="1" t="s">
        <v>8</v>
      </c>
      <c r="L2853" s="4">
        <v>2</v>
      </c>
      <c r="N2853" s="186">
        <v>0</v>
      </c>
      <c r="P2853" s="14">
        <v>13.756399999999999</v>
      </c>
      <c r="R2853" s="14">
        <v>0</v>
      </c>
      <c r="T2853" s="14">
        <v>4.0366</v>
      </c>
      <c r="V2853" s="17">
        <v>0</v>
      </c>
      <c r="X2853" s="17">
        <v>0</v>
      </c>
      <c r="Z2853" s="17">
        <v>77751</v>
      </c>
      <c r="AB2853" s="17">
        <v>0</v>
      </c>
      <c r="AD2853" s="17">
        <v>0</v>
      </c>
      <c r="AF2853" s="17">
        <v>5652</v>
      </c>
      <c r="AH2853" s="17">
        <v>0</v>
      </c>
      <c r="AJ2853" s="17">
        <v>0</v>
      </c>
      <c r="AL2853" s="17">
        <v>0</v>
      </c>
      <c r="AN2853" s="17">
        <v>0</v>
      </c>
      <c r="AP2853" s="172">
        <v>0</v>
      </c>
      <c r="AR2853" s="17">
        <v>22815</v>
      </c>
      <c r="AT2853" s="17">
        <v>0</v>
      </c>
      <c r="AV2853" s="185">
        <v>0</v>
      </c>
      <c r="AW2853" s="1" t="s">
        <v>5655</v>
      </c>
      <c r="AX2853" s="1" t="str">
        <f t="shared" si="44"/>
        <v>No</v>
      </c>
    </row>
    <row r="2854" spans="1:50" x14ac:dyDescent="0.2">
      <c r="A2854" s="1" t="s">
        <v>4496</v>
      </c>
      <c r="B2854" s="1" t="s">
        <v>4497</v>
      </c>
      <c r="C2854" s="1" t="s">
        <v>87</v>
      </c>
      <c r="D2854" s="174" t="s">
        <v>4498</v>
      </c>
      <c r="E2854" s="177" t="s">
        <v>4499</v>
      </c>
      <c r="F2854" s="1" t="s">
        <v>242</v>
      </c>
      <c r="G2854" s="1" t="s">
        <v>229</v>
      </c>
      <c r="H2854" s="17">
        <v>0</v>
      </c>
      <c r="I2854" s="12">
        <v>7</v>
      </c>
      <c r="J2854" s="1" t="s">
        <v>10</v>
      </c>
      <c r="K2854" s="1" t="s">
        <v>8</v>
      </c>
      <c r="L2854" s="4">
        <v>7</v>
      </c>
      <c r="N2854" s="186">
        <v>0</v>
      </c>
      <c r="P2854" s="14">
        <v>14.1502</v>
      </c>
      <c r="R2854" s="14">
        <v>0</v>
      </c>
      <c r="T2854" s="14">
        <v>3.9664999999999999</v>
      </c>
      <c r="V2854" s="17">
        <v>0</v>
      </c>
      <c r="X2854" s="17">
        <v>0</v>
      </c>
      <c r="Z2854" s="17">
        <v>89854</v>
      </c>
      <c r="AB2854" s="17">
        <v>0</v>
      </c>
      <c r="AD2854" s="17">
        <v>0</v>
      </c>
      <c r="AF2854" s="17">
        <v>6350</v>
      </c>
      <c r="AH2854" s="17">
        <v>0</v>
      </c>
      <c r="AJ2854" s="17">
        <v>0</v>
      </c>
      <c r="AL2854" s="17">
        <v>0</v>
      </c>
      <c r="AN2854" s="17">
        <v>0</v>
      </c>
      <c r="AP2854" s="172">
        <v>0</v>
      </c>
      <c r="AR2854" s="17">
        <v>25187</v>
      </c>
      <c r="AT2854" s="17">
        <v>0</v>
      </c>
      <c r="AV2854" s="185">
        <v>0</v>
      </c>
      <c r="AW2854" s="1" t="s">
        <v>5655</v>
      </c>
      <c r="AX2854" s="1" t="str">
        <f t="shared" si="44"/>
        <v>No</v>
      </c>
    </row>
    <row r="2855" spans="1:50" x14ac:dyDescent="0.2">
      <c r="A2855" s="1" t="s">
        <v>6398</v>
      </c>
      <c r="B2855" s="1" t="s">
        <v>233</v>
      </c>
      <c r="C2855" s="1" t="s">
        <v>62</v>
      </c>
      <c r="E2855" s="177">
        <v>40252</v>
      </c>
      <c r="F2855" s="1" t="s">
        <v>194</v>
      </c>
      <c r="G2855" s="1" t="s">
        <v>5273</v>
      </c>
      <c r="H2855" s="17">
        <v>119911</v>
      </c>
      <c r="I2855" s="12">
        <v>7</v>
      </c>
      <c r="J2855" s="1" t="s">
        <v>10</v>
      </c>
      <c r="K2855" s="1" t="s">
        <v>12</v>
      </c>
      <c r="L2855" s="4">
        <v>2</v>
      </c>
      <c r="N2855" s="186">
        <v>0</v>
      </c>
      <c r="P2855" s="14">
        <v>11.730399999999999</v>
      </c>
      <c r="R2855" s="14">
        <v>0</v>
      </c>
      <c r="T2855" s="14">
        <v>1.3331999999999999</v>
      </c>
      <c r="V2855" s="17">
        <v>0</v>
      </c>
      <c r="X2855" s="17">
        <v>0</v>
      </c>
      <c r="Z2855" s="17">
        <v>39848</v>
      </c>
      <c r="AB2855" s="17">
        <v>0</v>
      </c>
      <c r="AD2855" s="17">
        <v>0</v>
      </c>
      <c r="AF2855" s="17">
        <v>3397</v>
      </c>
      <c r="AH2855" s="17">
        <v>0</v>
      </c>
      <c r="AJ2855" s="17">
        <v>0</v>
      </c>
      <c r="AL2855" s="17">
        <v>0</v>
      </c>
      <c r="AN2855" s="17">
        <v>0</v>
      </c>
      <c r="AP2855" s="172">
        <v>0</v>
      </c>
      <c r="AR2855" s="17">
        <v>4529</v>
      </c>
      <c r="AT2855" s="17">
        <v>0</v>
      </c>
      <c r="AV2855" s="185">
        <v>0</v>
      </c>
      <c r="AW2855" s="1" t="s">
        <v>5655</v>
      </c>
      <c r="AX2855" s="1" t="str">
        <f t="shared" si="44"/>
        <v>No</v>
      </c>
    </row>
    <row r="2856" spans="1:50" x14ac:dyDescent="0.2">
      <c r="A2856" s="1" t="s">
        <v>2550</v>
      </c>
      <c r="B2856" s="1" t="s">
        <v>2551</v>
      </c>
      <c r="C2856" s="1" t="s">
        <v>14</v>
      </c>
      <c r="D2856" s="174" t="s">
        <v>2552</v>
      </c>
      <c r="E2856" s="177" t="s">
        <v>2553</v>
      </c>
      <c r="F2856" s="1" t="s">
        <v>194</v>
      </c>
      <c r="G2856" s="1" t="s">
        <v>229</v>
      </c>
      <c r="H2856" s="17">
        <v>0</v>
      </c>
      <c r="I2856" s="12">
        <v>7</v>
      </c>
      <c r="J2856" s="1" t="s">
        <v>10</v>
      </c>
      <c r="K2856" s="1" t="s">
        <v>8</v>
      </c>
      <c r="L2856" s="4">
        <v>7</v>
      </c>
      <c r="N2856" s="186">
        <v>0</v>
      </c>
      <c r="P2856" s="14">
        <v>13.525</v>
      </c>
      <c r="R2856" s="14">
        <v>0</v>
      </c>
      <c r="T2856" s="14">
        <v>2.7589000000000001</v>
      </c>
      <c r="V2856" s="17">
        <v>0</v>
      </c>
      <c r="X2856" s="17">
        <v>0</v>
      </c>
      <c r="Z2856" s="17">
        <v>135074</v>
      </c>
      <c r="AB2856" s="17">
        <v>0</v>
      </c>
      <c r="AD2856" s="17">
        <v>0</v>
      </c>
      <c r="AF2856" s="17">
        <v>9987</v>
      </c>
      <c r="AH2856" s="17">
        <v>0</v>
      </c>
      <c r="AJ2856" s="17">
        <v>0</v>
      </c>
      <c r="AL2856" s="17">
        <v>0</v>
      </c>
      <c r="AN2856" s="17">
        <v>0</v>
      </c>
      <c r="AP2856" s="172">
        <v>0</v>
      </c>
      <c r="AR2856" s="17">
        <v>27553</v>
      </c>
      <c r="AT2856" s="17">
        <v>0</v>
      </c>
      <c r="AV2856" s="185">
        <v>0</v>
      </c>
      <c r="AW2856" s="1" t="s">
        <v>5655</v>
      </c>
      <c r="AX2856" s="1" t="str">
        <f t="shared" si="44"/>
        <v>No</v>
      </c>
    </row>
    <row r="2857" spans="1:50" x14ac:dyDescent="0.2">
      <c r="A2857" s="1" t="s">
        <v>5122</v>
      </c>
      <c r="B2857" s="1" t="s">
        <v>5123</v>
      </c>
      <c r="C2857" s="1" t="s">
        <v>94</v>
      </c>
      <c r="D2857" s="174" t="s">
        <v>5124</v>
      </c>
      <c r="E2857" s="177" t="s">
        <v>5125</v>
      </c>
      <c r="F2857" s="1" t="s">
        <v>196</v>
      </c>
      <c r="G2857" s="1" t="s">
        <v>229</v>
      </c>
      <c r="H2857" s="17">
        <v>0</v>
      </c>
      <c r="I2857" s="12">
        <v>7</v>
      </c>
      <c r="J2857" s="1" t="s">
        <v>10</v>
      </c>
      <c r="K2857" s="1" t="s">
        <v>8</v>
      </c>
      <c r="L2857" s="4">
        <v>3</v>
      </c>
      <c r="N2857" s="186">
        <v>0</v>
      </c>
      <c r="P2857" s="14">
        <v>19.613</v>
      </c>
      <c r="R2857" s="14">
        <v>0</v>
      </c>
      <c r="T2857" s="14">
        <v>0.96440000000000003</v>
      </c>
      <c r="V2857" s="17">
        <v>0</v>
      </c>
      <c r="X2857" s="17">
        <v>0</v>
      </c>
      <c r="Z2857" s="17">
        <v>50680</v>
      </c>
      <c r="AB2857" s="17">
        <v>0</v>
      </c>
      <c r="AD2857" s="17">
        <v>0</v>
      </c>
      <c r="AF2857" s="17">
        <v>2584</v>
      </c>
      <c r="AH2857" s="17">
        <v>0</v>
      </c>
      <c r="AJ2857" s="17">
        <v>0</v>
      </c>
      <c r="AL2857" s="17">
        <v>0</v>
      </c>
      <c r="AN2857" s="17">
        <v>0</v>
      </c>
      <c r="AP2857" s="172">
        <v>0</v>
      </c>
      <c r="AR2857" s="17">
        <v>2492</v>
      </c>
      <c r="AT2857" s="17">
        <v>0</v>
      </c>
      <c r="AV2857" s="185">
        <v>0</v>
      </c>
      <c r="AW2857" s="1" t="s">
        <v>5655</v>
      </c>
      <c r="AX2857" s="1" t="str">
        <f t="shared" si="44"/>
        <v>No</v>
      </c>
    </row>
    <row r="2858" spans="1:50" x14ac:dyDescent="0.2">
      <c r="A2858" s="1" t="s">
        <v>5160</v>
      </c>
      <c r="B2858" s="1" t="s">
        <v>5161</v>
      </c>
      <c r="C2858" s="1" t="s">
        <v>80</v>
      </c>
      <c r="D2858" s="174" t="s">
        <v>5162</v>
      </c>
      <c r="E2858" s="177" t="s">
        <v>5163</v>
      </c>
      <c r="F2858" s="1" t="s">
        <v>194</v>
      </c>
      <c r="G2858" s="1" t="s">
        <v>229</v>
      </c>
      <c r="H2858" s="17">
        <v>0</v>
      </c>
      <c r="I2858" s="12">
        <v>7</v>
      </c>
      <c r="J2858" s="1" t="s">
        <v>22</v>
      </c>
      <c r="K2858" s="1" t="s">
        <v>12</v>
      </c>
      <c r="L2858" s="4">
        <v>3</v>
      </c>
      <c r="N2858" s="186">
        <v>0</v>
      </c>
      <c r="P2858" s="14">
        <v>24.679300000000001</v>
      </c>
      <c r="R2858" s="14">
        <v>0</v>
      </c>
      <c r="T2858" s="14">
        <v>10.928900000000001</v>
      </c>
      <c r="V2858" s="17">
        <v>0</v>
      </c>
      <c r="X2858" s="17">
        <v>0</v>
      </c>
      <c r="Z2858" s="17">
        <v>250273</v>
      </c>
      <c r="AB2858" s="17">
        <v>0</v>
      </c>
      <c r="AD2858" s="17">
        <v>0</v>
      </c>
      <c r="AF2858" s="17">
        <v>10141</v>
      </c>
      <c r="AH2858" s="17">
        <v>0</v>
      </c>
      <c r="AJ2858" s="17">
        <v>0</v>
      </c>
      <c r="AL2858" s="17">
        <v>0</v>
      </c>
      <c r="AN2858" s="17">
        <v>0</v>
      </c>
      <c r="AP2858" s="172">
        <v>0</v>
      </c>
      <c r="AR2858" s="17">
        <v>110830</v>
      </c>
      <c r="AT2858" s="17">
        <v>0</v>
      </c>
      <c r="AV2858" s="185">
        <v>0</v>
      </c>
      <c r="AW2858" s="1" t="s">
        <v>5655</v>
      </c>
      <c r="AX2858" s="1" t="str">
        <f t="shared" si="44"/>
        <v>No</v>
      </c>
    </row>
    <row r="2859" spans="1:50" x14ac:dyDescent="0.2">
      <c r="A2859" s="1" t="s">
        <v>6397</v>
      </c>
      <c r="B2859" s="1" t="s">
        <v>5607</v>
      </c>
      <c r="C2859" s="1" t="s">
        <v>37</v>
      </c>
      <c r="E2859" s="177">
        <v>40241</v>
      </c>
      <c r="F2859" s="1" t="s">
        <v>194</v>
      </c>
      <c r="G2859" s="1" t="s">
        <v>5273</v>
      </c>
      <c r="H2859" s="17">
        <v>5502379</v>
      </c>
      <c r="I2859" s="12">
        <v>7</v>
      </c>
      <c r="J2859" s="1" t="s">
        <v>11</v>
      </c>
      <c r="K2859" s="1" t="s">
        <v>8</v>
      </c>
      <c r="L2859" s="4">
        <v>4</v>
      </c>
      <c r="N2859" s="186">
        <v>0</v>
      </c>
      <c r="P2859" s="14">
        <v>16.080300000000001</v>
      </c>
      <c r="R2859" s="14">
        <v>0</v>
      </c>
      <c r="T2859" s="14">
        <v>11.467599999999999</v>
      </c>
      <c r="V2859" s="17">
        <v>0</v>
      </c>
      <c r="X2859" s="17">
        <v>0</v>
      </c>
      <c r="Z2859" s="17">
        <v>169116</v>
      </c>
      <c r="AB2859" s="17">
        <v>0</v>
      </c>
      <c r="AD2859" s="17">
        <v>0</v>
      </c>
      <c r="AF2859" s="17">
        <v>10517</v>
      </c>
      <c r="AH2859" s="17">
        <v>0</v>
      </c>
      <c r="AJ2859" s="17">
        <v>0</v>
      </c>
      <c r="AL2859" s="17">
        <v>0</v>
      </c>
      <c r="AN2859" s="17">
        <v>0</v>
      </c>
      <c r="AP2859" s="172">
        <v>0</v>
      </c>
      <c r="AR2859" s="17">
        <v>120605</v>
      </c>
      <c r="AT2859" s="17">
        <v>0</v>
      </c>
      <c r="AV2859" s="185">
        <v>0</v>
      </c>
      <c r="AW2859" s="1" t="s">
        <v>5655</v>
      </c>
      <c r="AX2859" s="1" t="str">
        <f t="shared" si="44"/>
        <v>No</v>
      </c>
    </row>
    <row r="2860" spans="1:50" x14ac:dyDescent="0.2">
      <c r="A2860" s="1" t="s">
        <v>5766</v>
      </c>
      <c r="B2860" s="1" t="s">
        <v>5616</v>
      </c>
      <c r="C2860" s="1" t="s">
        <v>40</v>
      </c>
      <c r="D2860" s="174" t="s">
        <v>2127</v>
      </c>
      <c r="E2860" s="177" t="s">
        <v>2128</v>
      </c>
      <c r="F2860" s="1" t="s">
        <v>194</v>
      </c>
      <c r="G2860" s="1" t="s">
        <v>229</v>
      </c>
      <c r="H2860" s="17">
        <v>0</v>
      </c>
      <c r="I2860" s="12">
        <v>7</v>
      </c>
      <c r="J2860" s="1" t="s">
        <v>10</v>
      </c>
      <c r="K2860" s="1" t="s">
        <v>8</v>
      </c>
      <c r="L2860" s="4">
        <v>7</v>
      </c>
      <c r="N2860" s="186">
        <v>0</v>
      </c>
      <c r="P2860" s="14">
        <v>13.540699999999999</v>
      </c>
      <c r="R2860" s="14">
        <v>0</v>
      </c>
      <c r="T2860" s="14">
        <v>1.9077999999999999</v>
      </c>
      <c r="V2860" s="17">
        <v>0</v>
      </c>
      <c r="X2860" s="17">
        <v>0</v>
      </c>
      <c r="Z2860" s="17">
        <v>105428</v>
      </c>
      <c r="AB2860" s="17">
        <v>0</v>
      </c>
      <c r="AD2860" s="17">
        <v>0</v>
      </c>
      <c r="AF2860" s="17">
        <v>7786</v>
      </c>
      <c r="AH2860" s="17">
        <v>0</v>
      </c>
      <c r="AJ2860" s="17">
        <v>0</v>
      </c>
      <c r="AL2860" s="17">
        <v>0</v>
      </c>
      <c r="AN2860" s="17">
        <v>0</v>
      </c>
      <c r="AP2860" s="172">
        <v>0</v>
      </c>
      <c r="AR2860" s="17">
        <v>14854</v>
      </c>
      <c r="AT2860" s="17">
        <v>0</v>
      </c>
      <c r="AV2860" s="185">
        <v>0</v>
      </c>
      <c r="AW2860" s="1" t="s">
        <v>5655</v>
      </c>
      <c r="AX2860" s="1" t="str">
        <f t="shared" si="44"/>
        <v>No</v>
      </c>
    </row>
    <row r="2861" spans="1:50" x14ac:dyDescent="0.2">
      <c r="A2861" s="1" t="s">
        <v>5729</v>
      </c>
      <c r="B2861" s="1" t="s">
        <v>5730</v>
      </c>
      <c r="C2861" s="1" t="s">
        <v>20</v>
      </c>
      <c r="E2861" s="177">
        <v>90252</v>
      </c>
      <c r="F2861" s="1" t="s">
        <v>194</v>
      </c>
      <c r="G2861" s="1" t="s">
        <v>5273</v>
      </c>
      <c r="H2861" s="17">
        <v>12150996</v>
      </c>
      <c r="I2861" s="12">
        <v>7</v>
      </c>
      <c r="J2861" s="1" t="s">
        <v>15</v>
      </c>
      <c r="K2861" s="1" t="s">
        <v>12</v>
      </c>
      <c r="L2861" s="4">
        <v>5</v>
      </c>
      <c r="N2861" s="186">
        <v>0</v>
      </c>
      <c r="P2861" s="14">
        <v>33.231499999999997</v>
      </c>
      <c r="R2861" s="14">
        <v>0</v>
      </c>
      <c r="T2861" s="14">
        <v>10.0838</v>
      </c>
      <c r="V2861" s="17">
        <v>0</v>
      </c>
      <c r="X2861" s="17">
        <v>0</v>
      </c>
      <c r="Z2861" s="17">
        <v>23395</v>
      </c>
      <c r="AB2861" s="17">
        <v>0</v>
      </c>
      <c r="AD2861" s="17">
        <v>0</v>
      </c>
      <c r="AF2861" s="17">
        <v>704</v>
      </c>
      <c r="AH2861" s="17">
        <v>0</v>
      </c>
      <c r="AJ2861" s="17">
        <v>0</v>
      </c>
      <c r="AL2861" s="17">
        <v>0</v>
      </c>
      <c r="AN2861" s="17">
        <v>0</v>
      </c>
      <c r="AP2861" s="172">
        <v>0</v>
      </c>
      <c r="AR2861" s="17">
        <v>7099</v>
      </c>
      <c r="AT2861" s="17">
        <v>0</v>
      </c>
      <c r="AV2861" s="185">
        <v>0</v>
      </c>
      <c r="AW2861" s="1" t="s">
        <v>5655</v>
      </c>
      <c r="AX2861" s="1" t="str">
        <f t="shared" si="44"/>
        <v>No</v>
      </c>
    </row>
    <row r="2862" spans="1:50" x14ac:dyDescent="0.2">
      <c r="A2862" s="1" t="s">
        <v>6389</v>
      </c>
      <c r="B2862" s="1" t="s">
        <v>5605</v>
      </c>
      <c r="C2862" s="1" t="s">
        <v>37</v>
      </c>
      <c r="E2862" s="177">
        <v>40239</v>
      </c>
      <c r="F2862" s="1" t="s">
        <v>194</v>
      </c>
      <c r="G2862" s="1" t="s">
        <v>5273</v>
      </c>
      <c r="H2862" s="17">
        <v>5502379</v>
      </c>
      <c r="I2862" s="12">
        <v>7</v>
      </c>
      <c r="J2862" s="1" t="s">
        <v>11</v>
      </c>
      <c r="K2862" s="1" t="s">
        <v>8</v>
      </c>
      <c r="L2862" s="4">
        <v>2</v>
      </c>
      <c r="N2862" s="186">
        <v>0</v>
      </c>
      <c r="P2862" s="14">
        <v>13.2254</v>
      </c>
      <c r="R2862" s="14">
        <v>0</v>
      </c>
      <c r="T2862" s="14">
        <v>12.631500000000001</v>
      </c>
      <c r="V2862" s="17">
        <v>0</v>
      </c>
      <c r="X2862" s="17">
        <v>0</v>
      </c>
      <c r="Z2862" s="17">
        <v>52690</v>
      </c>
      <c r="AB2862" s="17">
        <v>0</v>
      </c>
      <c r="AD2862" s="17">
        <v>0</v>
      </c>
      <c r="AF2862" s="17">
        <v>3984</v>
      </c>
      <c r="AH2862" s="17">
        <v>0</v>
      </c>
      <c r="AJ2862" s="17">
        <v>0</v>
      </c>
      <c r="AL2862" s="17">
        <v>0</v>
      </c>
      <c r="AN2862" s="17">
        <v>0</v>
      </c>
      <c r="AP2862" s="172">
        <v>0</v>
      </c>
      <c r="AR2862" s="17">
        <v>50324</v>
      </c>
      <c r="AT2862" s="17">
        <v>0</v>
      </c>
      <c r="AV2862" s="185">
        <v>0</v>
      </c>
      <c r="AW2862" s="1" t="s">
        <v>5655</v>
      </c>
      <c r="AX2862" s="1" t="str">
        <f t="shared" si="44"/>
        <v>No</v>
      </c>
    </row>
    <row r="2863" spans="1:50" x14ac:dyDescent="0.2">
      <c r="A2863" s="1" t="s">
        <v>2053</v>
      </c>
      <c r="B2863" s="1" t="s">
        <v>2054</v>
      </c>
      <c r="C2863" s="1" t="s">
        <v>14</v>
      </c>
      <c r="D2863" s="174" t="s">
        <v>2055</v>
      </c>
      <c r="E2863" s="177" t="s">
        <v>2056</v>
      </c>
      <c r="F2863" s="1" t="s">
        <v>242</v>
      </c>
      <c r="G2863" s="1" t="s">
        <v>229</v>
      </c>
      <c r="H2863" s="17">
        <v>0</v>
      </c>
      <c r="I2863" s="12">
        <v>7</v>
      </c>
      <c r="J2863" s="1" t="s">
        <v>10</v>
      </c>
      <c r="K2863" s="1" t="s">
        <v>8</v>
      </c>
      <c r="L2863" s="4">
        <v>7</v>
      </c>
      <c r="N2863" s="186">
        <v>0</v>
      </c>
      <c r="P2863" s="14">
        <v>48.710999999999999</v>
      </c>
      <c r="R2863" s="14">
        <v>0</v>
      </c>
      <c r="T2863" s="14">
        <v>5.2343999999999999</v>
      </c>
      <c r="V2863" s="17">
        <v>0</v>
      </c>
      <c r="X2863" s="17">
        <v>0</v>
      </c>
      <c r="Z2863" s="17">
        <v>111597</v>
      </c>
      <c r="AB2863" s="17">
        <v>0</v>
      </c>
      <c r="AD2863" s="17">
        <v>0</v>
      </c>
      <c r="AF2863" s="17">
        <v>2291</v>
      </c>
      <c r="AH2863" s="17">
        <v>0</v>
      </c>
      <c r="AJ2863" s="17">
        <v>0</v>
      </c>
      <c r="AL2863" s="17">
        <v>0</v>
      </c>
      <c r="AN2863" s="17">
        <v>0</v>
      </c>
      <c r="AP2863" s="172">
        <v>0</v>
      </c>
      <c r="AR2863" s="17">
        <v>11992</v>
      </c>
      <c r="AT2863" s="17">
        <v>0</v>
      </c>
      <c r="AV2863" s="185">
        <v>0</v>
      </c>
      <c r="AW2863" s="1" t="s">
        <v>5655</v>
      </c>
      <c r="AX2863" s="1" t="str">
        <f t="shared" si="44"/>
        <v>No</v>
      </c>
    </row>
    <row r="2864" spans="1:50" x14ac:dyDescent="0.2">
      <c r="A2864" s="1" t="s">
        <v>5024</v>
      </c>
      <c r="B2864" s="1" t="s">
        <v>5025</v>
      </c>
      <c r="C2864" s="1" t="s">
        <v>94</v>
      </c>
      <c r="D2864" s="174" t="s">
        <v>5026</v>
      </c>
      <c r="E2864" s="177" t="s">
        <v>5027</v>
      </c>
      <c r="F2864" s="1" t="s">
        <v>242</v>
      </c>
      <c r="G2864" s="1" t="s">
        <v>229</v>
      </c>
      <c r="H2864" s="17">
        <v>0</v>
      </c>
      <c r="I2864" s="12">
        <v>7</v>
      </c>
      <c r="J2864" s="1" t="s">
        <v>10</v>
      </c>
      <c r="K2864" s="1" t="s">
        <v>8</v>
      </c>
      <c r="L2864" s="4">
        <v>7</v>
      </c>
      <c r="N2864" s="186">
        <v>0</v>
      </c>
      <c r="P2864" s="14">
        <v>14.243600000000001</v>
      </c>
      <c r="R2864" s="14">
        <v>0</v>
      </c>
      <c r="T2864" s="14">
        <v>1.6254999999999999</v>
      </c>
      <c r="V2864" s="17">
        <v>0</v>
      </c>
      <c r="X2864" s="17">
        <v>0</v>
      </c>
      <c r="Z2864" s="17">
        <v>197317</v>
      </c>
      <c r="AB2864" s="17">
        <v>0</v>
      </c>
      <c r="AD2864" s="17">
        <v>0</v>
      </c>
      <c r="AF2864" s="17">
        <v>13853</v>
      </c>
      <c r="AH2864" s="17">
        <v>0</v>
      </c>
      <c r="AJ2864" s="17">
        <v>0</v>
      </c>
      <c r="AL2864" s="17">
        <v>0</v>
      </c>
      <c r="AN2864" s="17">
        <v>0</v>
      </c>
      <c r="AP2864" s="172">
        <v>0</v>
      </c>
      <c r="AR2864" s="17">
        <v>22518</v>
      </c>
      <c r="AT2864" s="17">
        <v>0</v>
      </c>
      <c r="AV2864" s="185">
        <v>0</v>
      </c>
      <c r="AW2864" s="1" t="s">
        <v>5655</v>
      </c>
      <c r="AX2864" s="1" t="str">
        <f t="shared" si="44"/>
        <v>No</v>
      </c>
    </row>
    <row r="2865" spans="1:50" x14ac:dyDescent="0.2">
      <c r="A2865" s="1" t="s">
        <v>3038</v>
      </c>
      <c r="B2865" s="1" t="s">
        <v>286</v>
      </c>
      <c r="C2865" s="1" t="s">
        <v>77</v>
      </c>
      <c r="D2865" s="174" t="s">
        <v>3039</v>
      </c>
      <c r="E2865" s="177" t="s">
        <v>3040</v>
      </c>
      <c r="F2865" s="1" t="s">
        <v>194</v>
      </c>
      <c r="G2865" s="1" t="s">
        <v>229</v>
      </c>
      <c r="H2865" s="17">
        <v>0</v>
      </c>
      <c r="I2865" s="12">
        <v>7</v>
      </c>
      <c r="J2865" s="1" t="s">
        <v>10</v>
      </c>
      <c r="K2865" s="1" t="s">
        <v>8</v>
      </c>
      <c r="L2865" s="4">
        <v>7</v>
      </c>
      <c r="N2865" s="186">
        <v>0</v>
      </c>
      <c r="P2865" s="14">
        <v>16.785699999999999</v>
      </c>
      <c r="R2865" s="14">
        <v>0</v>
      </c>
      <c r="T2865" s="14">
        <v>3.3816000000000002</v>
      </c>
      <c r="V2865" s="17">
        <v>0</v>
      </c>
      <c r="X2865" s="17">
        <v>0</v>
      </c>
      <c r="Z2865" s="17">
        <v>163056</v>
      </c>
      <c r="AB2865" s="17">
        <v>0</v>
      </c>
      <c r="AD2865" s="17">
        <v>0</v>
      </c>
      <c r="AF2865" s="17">
        <v>9714</v>
      </c>
      <c r="AH2865" s="17">
        <v>0</v>
      </c>
      <c r="AJ2865" s="17">
        <v>0</v>
      </c>
      <c r="AL2865" s="17">
        <v>0</v>
      </c>
      <c r="AN2865" s="17">
        <v>0</v>
      </c>
      <c r="AP2865" s="172">
        <v>0</v>
      </c>
      <c r="AR2865" s="17">
        <v>32849</v>
      </c>
      <c r="AT2865" s="17">
        <v>0</v>
      </c>
      <c r="AV2865" s="185">
        <v>0</v>
      </c>
      <c r="AW2865" s="1" t="s">
        <v>5655</v>
      </c>
      <c r="AX2865" s="1" t="str">
        <f t="shared" si="44"/>
        <v>No</v>
      </c>
    </row>
    <row r="2866" spans="1:50" x14ac:dyDescent="0.2">
      <c r="A2866" s="1" t="s">
        <v>5537</v>
      </c>
      <c r="B2866" s="1" t="s">
        <v>5635</v>
      </c>
      <c r="C2866" s="1" t="s">
        <v>89</v>
      </c>
      <c r="E2866" s="177" t="s">
        <v>5536</v>
      </c>
      <c r="F2866" s="1" t="s">
        <v>194</v>
      </c>
      <c r="G2866" s="1" t="s">
        <v>229</v>
      </c>
      <c r="H2866" s="17">
        <v>0</v>
      </c>
      <c r="I2866" s="12">
        <v>7</v>
      </c>
      <c r="J2866" s="1" t="s">
        <v>10</v>
      </c>
      <c r="K2866" s="1" t="s">
        <v>12</v>
      </c>
      <c r="L2866" s="4">
        <v>7</v>
      </c>
      <c r="N2866" s="186">
        <v>0</v>
      </c>
      <c r="P2866" s="14">
        <v>14.624000000000001</v>
      </c>
      <c r="R2866" s="14">
        <v>0</v>
      </c>
      <c r="T2866" s="14">
        <v>1.3968</v>
      </c>
      <c r="V2866" s="17">
        <v>0</v>
      </c>
      <c r="X2866" s="17">
        <v>0</v>
      </c>
      <c r="Z2866" s="17">
        <v>82918</v>
      </c>
      <c r="AB2866" s="17">
        <v>0</v>
      </c>
      <c r="AD2866" s="17">
        <v>0</v>
      </c>
      <c r="AF2866" s="17">
        <v>5670</v>
      </c>
      <c r="AH2866" s="17">
        <v>0</v>
      </c>
      <c r="AJ2866" s="17">
        <v>0</v>
      </c>
      <c r="AL2866" s="17">
        <v>0</v>
      </c>
      <c r="AN2866" s="17">
        <v>0</v>
      </c>
      <c r="AP2866" s="172">
        <v>0</v>
      </c>
      <c r="AR2866" s="17">
        <v>7920</v>
      </c>
      <c r="AT2866" s="17">
        <v>0</v>
      </c>
      <c r="AV2866" s="185">
        <v>0</v>
      </c>
      <c r="AW2866" s="1" t="s">
        <v>5655</v>
      </c>
      <c r="AX2866" s="1" t="str">
        <f t="shared" si="44"/>
        <v>No</v>
      </c>
    </row>
    <row r="2867" spans="1:50" x14ac:dyDescent="0.2">
      <c r="A2867" s="1" t="s">
        <v>6386</v>
      </c>
      <c r="B2867" s="1" t="s">
        <v>6387</v>
      </c>
      <c r="C2867" s="1" t="s">
        <v>55</v>
      </c>
      <c r="E2867" s="177">
        <v>50523</v>
      </c>
      <c r="F2867" s="1" t="s">
        <v>138</v>
      </c>
      <c r="G2867" s="1" t="s">
        <v>5273</v>
      </c>
      <c r="H2867" s="17">
        <v>0</v>
      </c>
      <c r="I2867" s="12">
        <v>7</v>
      </c>
      <c r="J2867" s="1" t="s">
        <v>10</v>
      </c>
      <c r="K2867" s="1" t="s">
        <v>8</v>
      </c>
      <c r="L2867" s="4">
        <v>6</v>
      </c>
      <c r="N2867" s="186">
        <v>0</v>
      </c>
      <c r="P2867" s="14">
        <v>42.528199999999998</v>
      </c>
      <c r="Q2867" s="12" t="s">
        <v>101</v>
      </c>
      <c r="R2867" s="14">
        <v>0</v>
      </c>
      <c r="T2867" s="14">
        <v>0.51129999999999998</v>
      </c>
      <c r="V2867" s="17">
        <v>0</v>
      </c>
      <c r="X2867" s="17">
        <v>0</v>
      </c>
      <c r="Z2867" s="17">
        <v>135580</v>
      </c>
      <c r="AA2867" s="12" t="s">
        <v>101</v>
      </c>
      <c r="AB2867" s="17">
        <v>0</v>
      </c>
      <c r="AD2867" s="17">
        <v>0</v>
      </c>
      <c r="AF2867" s="17">
        <v>3188</v>
      </c>
      <c r="AH2867" s="17">
        <v>0</v>
      </c>
      <c r="AJ2867" s="17">
        <v>0</v>
      </c>
      <c r="AL2867" s="17">
        <v>0</v>
      </c>
      <c r="AN2867" s="17">
        <v>0</v>
      </c>
      <c r="AP2867" s="172">
        <v>0</v>
      </c>
      <c r="AR2867" s="17">
        <v>1630</v>
      </c>
      <c r="AT2867" s="17">
        <v>0</v>
      </c>
      <c r="AV2867" s="185">
        <v>0</v>
      </c>
      <c r="AW2867" s="1" t="s">
        <v>5655</v>
      </c>
      <c r="AX2867" s="1" t="str">
        <f t="shared" si="44"/>
        <v>Yes</v>
      </c>
    </row>
    <row r="2868" spans="1:50" x14ac:dyDescent="0.2">
      <c r="A2868" s="1" t="s">
        <v>2808</v>
      </c>
      <c r="B2868" s="1" t="s">
        <v>2809</v>
      </c>
      <c r="C2868" s="1" t="s">
        <v>56</v>
      </c>
      <c r="D2868" s="174" t="s">
        <v>2810</v>
      </c>
      <c r="E2868" s="177" t="s">
        <v>2811</v>
      </c>
      <c r="F2868" s="1" t="s">
        <v>196</v>
      </c>
      <c r="G2868" s="1" t="s">
        <v>229</v>
      </c>
      <c r="H2868" s="17">
        <v>0</v>
      </c>
      <c r="I2868" s="12">
        <v>7</v>
      </c>
      <c r="J2868" s="1" t="s">
        <v>11</v>
      </c>
      <c r="K2868" s="1" t="s">
        <v>8</v>
      </c>
      <c r="L2868" s="4">
        <v>6</v>
      </c>
      <c r="N2868" s="186">
        <v>0</v>
      </c>
      <c r="P2868" s="14">
        <v>11.6835</v>
      </c>
      <c r="R2868" s="14">
        <v>0</v>
      </c>
      <c r="T2868" s="14">
        <v>3.0081000000000002</v>
      </c>
      <c r="V2868" s="17">
        <v>0</v>
      </c>
      <c r="X2868" s="17">
        <v>0</v>
      </c>
      <c r="Z2868" s="17">
        <v>192895</v>
      </c>
      <c r="AB2868" s="17">
        <v>0</v>
      </c>
      <c r="AD2868" s="17">
        <v>0</v>
      </c>
      <c r="AF2868" s="17">
        <v>16510</v>
      </c>
      <c r="AH2868" s="17">
        <v>0</v>
      </c>
      <c r="AJ2868" s="17">
        <v>0</v>
      </c>
      <c r="AL2868" s="17">
        <v>0</v>
      </c>
      <c r="AN2868" s="17">
        <v>0</v>
      </c>
      <c r="AP2868" s="172">
        <v>0</v>
      </c>
      <c r="AR2868" s="17">
        <v>49663</v>
      </c>
      <c r="AT2868" s="17">
        <v>0</v>
      </c>
      <c r="AV2868" s="185">
        <v>0</v>
      </c>
      <c r="AW2868" s="1" t="s">
        <v>5655</v>
      </c>
      <c r="AX2868" s="1" t="str">
        <f t="shared" si="44"/>
        <v>No</v>
      </c>
    </row>
    <row r="2869" spans="1:50" x14ac:dyDescent="0.2">
      <c r="A2869" s="1" t="s">
        <v>6402</v>
      </c>
      <c r="B2869" s="1" t="s">
        <v>4613</v>
      </c>
      <c r="C2869" s="1" t="s">
        <v>90</v>
      </c>
      <c r="D2869" s="174" t="s">
        <v>4614</v>
      </c>
      <c r="E2869" s="177" t="s">
        <v>4615</v>
      </c>
      <c r="F2869" s="1" t="s">
        <v>194</v>
      </c>
      <c r="G2869" s="1" t="s">
        <v>229</v>
      </c>
      <c r="H2869" s="17">
        <v>0</v>
      </c>
      <c r="I2869" s="12">
        <v>7</v>
      </c>
      <c r="J2869" s="1" t="s">
        <v>11</v>
      </c>
      <c r="K2869" s="1" t="s">
        <v>8</v>
      </c>
      <c r="L2869" s="4">
        <v>4</v>
      </c>
      <c r="N2869" s="186">
        <v>0</v>
      </c>
      <c r="P2869" s="14">
        <v>25.863099999999999</v>
      </c>
      <c r="R2869" s="14">
        <v>0</v>
      </c>
      <c r="T2869" s="14">
        <v>4.0888999999999998</v>
      </c>
      <c r="V2869" s="17">
        <v>0</v>
      </c>
      <c r="X2869" s="17">
        <v>0</v>
      </c>
      <c r="Z2869" s="17">
        <v>259614</v>
      </c>
      <c r="AB2869" s="17">
        <v>0</v>
      </c>
      <c r="AD2869" s="17">
        <v>0</v>
      </c>
      <c r="AF2869" s="17">
        <v>10038</v>
      </c>
      <c r="AH2869" s="17">
        <v>0</v>
      </c>
      <c r="AJ2869" s="17">
        <v>0</v>
      </c>
      <c r="AL2869" s="17">
        <v>0</v>
      </c>
      <c r="AN2869" s="17">
        <v>0</v>
      </c>
      <c r="AP2869" s="172">
        <v>0</v>
      </c>
      <c r="AR2869" s="17">
        <v>41044</v>
      </c>
      <c r="AT2869" s="17">
        <v>0</v>
      </c>
      <c r="AV2869" s="185">
        <v>0</v>
      </c>
      <c r="AW2869" s="1" t="s">
        <v>5655</v>
      </c>
      <c r="AX2869" s="1" t="str">
        <f t="shared" si="44"/>
        <v>No</v>
      </c>
    </row>
    <row r="2870" spans="1:50" x14ac:dyDescent="0.2">
      <c r="A2870" s="1" t="s">
        <v>6392</v>
      </c>
      <c r="B2870" s="1" t="s">
        <v>4022</v>
      </c>
      <c r="C2870" s="1" t="s">
        <v>64</v>
      </c>
      <c r="D2870" s="174" t="s">
        <v>4023</v>
      </c>
      <c r="E2870" s="177" t="s">
        <v>4024</v>
      </c>
      <c r="F2870" s="1" t="s">
        <v>242</v>
      </c>
      <c r="G2870" s="1" t="s">
        <v>229</v>
      </c>
      <c r="H2870" s="17">
        <v>0</v>
      </c>
      <c r="I2870" s="12">
        <v>7</v>
      </c>
      <c r="J2870" s="1" t="s">
        <v>10</v>
      </c>
      <c r="K2870" s="1" t="s">
        <v>8</v>
      </c>
      <c r="L2870" s="4">
        <v>7</v>
      </c>
      <c r="N2870" s="186">
        <v>0</v>
      </c>
      <c r="P2870" s="14">
        <v>11.008800000000001</v>
      </c>
      <c r="R2870" s="14">
        <v>0</v>
      </c>
      <c r="T2870" s="14">
        <v>2.3559000000000001</v>
      </c>
      <c r="V2870" s="17">
        <v>0</v>
      </c>
      <c r="X2870" s="17">
        <v>0</v>
      </c>
      <c r="Z2870" s="17">
        <v>144457</v>
      </c>
      <c r="AB2870" s="17">
        <v>0</v>
      </c>
      <c r="AD2870" s="17">
        <v>0</v>
      </c>
      <c r="AF2870" s="17">
        <v>13122</v>
      </c>
      <c r="AH2870" s="17">
        <v>0</v>
      </c>
      <c r="AJ2870" s="17">
        <v>0</v>
      </c>
      <c r="AL2870" s="17">
        <v>0</v>
      </c>
      <c r="AN2870" s="17">
        <v>0</v>
      </c>
      <c r="AP2870" s="172">
        <v>0</v>
      </c>
      <c r="AR2870" s="17">
        <v>30914</v>
      </c>
      <c r="AT2870" s="17">
        <v>0</v>
      </c>
      <c r="AV2870" s="185">
        <v>0</v>
      </c>
      <c r="AW2870" s="1" t="s">
        <v>5655</v>
      </c>
      <c r="AX2870" s="1" t="str">
        <f t="shared" si="44"/>
        <v>No</v>
      </c>
    </row>
    <row r="2871" spans="1:50" x14ac:dyDescent="0.2">
      <c r="A2871" s="1" t="s">
        <v>1115</v>
      </c>
      <c r="B2871" s="1" t="s">
        <v>1116</v>
      </c>
      <c r="C2871" s="1" t="s">
        <v>80</v>
      </c>
      <c r="D2871" s="174" t="s">
        <v>1117</v>
      </c>
      <c r="E2871" s="177">
        <v>10</v>
      </c>
      <c r="F2871" s="1" t="s">
        <v>138</v>
      </c>
      <c r="G2871" s="1" t="s">
        <v>5273</v>
      </c>
      <c r="H2871" s="17">
        <v>0</v>
      </c>
      <c r="I2871" s="12">
        <v>7</v>
      </c>
      <c r="J2871" s="1" t="s">
        <v>10</v>
      </c>
      <c r="K2871" s="1" t="s">
        <v>8</v>
      </c>
      <c r="L2871" s="4">
        <v>5</v>
      </c>
      <c r="N2871" s="186">
        <v>0</v>
      </c>
      <c r="P2871" s="14">
        <v>26.500399999999999</v>
      </c>
      <c r="R2871" s="14">
        <v>0</v>
      </c>
      <c r="T2871" s="14">
        <v>0.77939999999999998</v>
      </c>
      <c r="V2871" s="17">
        <v>0</v>
      </c>
      <c r="X2871" s="17">
        <v>0</v>
      </c>
      <c r="Z2871" s="17">
        <v>64873</v>
      </c>
      <c r="AB2871" s="17">
        <v>0</v>
      </c>
      <c r="AD2871" s="17">
        <v>0</v>
      </c>
      <c r="AF2871" s="17">
        <v>2448</v>
      </c>
      <c r="AH2871" s="17">
        <v>0</v>
      </c>
      <c r="AJ2871" s="17">
        <v>0</v>
      </c>
      <c r="AL2871" s="17">
        <v>0</v>
      </c>
      <c r="AN2871" s="17">
        <v>0</v>
      </c>
      <c r="AP2871" s="172">
        <v>0</v>
      </c>
      <c r="AR2871" s="17">
        <v>1908</v>
      </c>
      <c r="AT2871" s="17">
        <v>0</v>
      </c>
      <c r="AV2871" s="185">
        <v>0</v>
      </c>
      <c r="AW2871" s="1" t="s">
        <v>5655</v>
      </c>
      <c r="AX2871" s="1" t="str">
        <f t="shared" si="44"/>
        <v>No</v>
      </c>
    </row>
    <row r="2872" spans="1:50" x14ac:dyDescent="0.2">
      <c r="A2872" s="1" t="s">
        <v>5476</v>
      </c>
      <c r="B2872" s="1" t="s">
        <v>5597</v>
      </c>
      <c r="C2872" s="1" t="s">
        <v>73</v>
      </c>
      <c r="D2872" s="174" t="s">
        <v>1576</v>
      </c>
      <c r="E2872" s="177" t="s">
        <v>1577</v>
      </c>
      <c r="F2872" s="1" t="s">
        <v>194</v>
      </c>
      <c r="G2872" s="1" t="s">
        <v>229</v>
      </c>
      <c r="H2872" s="17">
        <v>0</v>
      </c>
      <c r="I2872" s="12">
        <v>7</v>
      </c>
      <c r="J2872" s="1" t="s">
        <v>11</v>
      </c>
      <c r="K2872" s="1" t="s">
        <v>12</v>
      </c>
      <c r="L2872" s="4">
        <v>3</v>
      </c>
      <c r="N2872" s="186">
        <v>0</v>
      </c>
      <c r="P2872" s="14">
        <v>25.1587</v>
      </c>
      <c r="R2872" s="14">
        <v>0</v>
      </c>
      <c r="T2872" s="14">
        <v>4.2308000000000003</v>
      </c>
      <c r="V2872" s="17">
        <v>0</v>
      </c>
      <c r="X2872" s="17">
        <v>0</v>
      </c>
      <c r="Z2872" s="17">
        <v>76080</v>
      </c>
      <c r="AB2872" s="17">
        <v>0</v>
      </c>
      <c r="AD2872" s="17">
        <v>0</v>
      </c>
      <c r="AF2872" s="17">
        <v>3024</v>
      </c>
      <c r="AH2872" s="17">
        <v>0</v>
      </c>
      <c r="AJ2872" s="17">
        <v>0</v>
      </c>
      <c r="AL2872" s="17">
        <v>0</v>
      </c>
      <c r="AN2872" s="17">
        <v>0</v>
      </c>
      <c r="AP2872" s="172">
        <v>0</v>
      </c>
      <c r="AR2872" s="17">
        <v>12794</v>
      </c>
      <c r="AT2872" s="17">
        <v>0</v>
      </c>
      <c r="AV2872" s="185">
        <v>0</v>
      </c>
      <c r="AW2872" s="1" t="s">
        <v>5655</v>
      </c>
      <c r="AX2872" s="1" t="str">
        <f t="shared" si="44"/>
        <v>No</v>
      </c>
    </row>
    <row r="2873" spans="1:50" x14ac:dyDescent="0.2">
      <c r="A2873" s="1" t="s">
        <v>4099</v>
      </c>
      <c r="B2873" s="1" t="s">
        <v>4100</v>
      </c>
      <c r="C2873" s="1" t="s">
        <v>48</v>
      </c>
      <c r="D2873" s="174" t="s">
        <v>4101</v>
      </c>
      <c r="E2873" s="177" t="s">
        <v>4102</v>
      </c>
      <c r="F2873" s="1" t="s">
        <v>242</v>
      </c>
      <c r="G2873" s="1" t="s">
        <v>229</v>
      </c>
      <c r="H2873" s="17">
        <v>0</v>
      </c>
      <c r="I2873" s="12">
        <v>7</v>
      </c>
      <c r="J2873" s="1" t="s">
        <v>10</v>
      </c>
      <c r="K2873" s="1" t="s">
        <v>8</v>
      </c>
      <c r="L2873" s="4">
        <v>7</v>
      </c>
      <c r="N2873" s="186">
        <v>0</v>
      </c>
      <c r="P2873" s="14">
        <v>20.078099999999999</v>
      </c>
      <c r="R2873" s="14">
        <v>0</v>
      </c>
      <c r="T2873" s="14">
        <v>15.717599999999999</v>
      </c>
      <c r="V2873" s="17">
        <v>0</v>
      </c>
      <c r="X2873" s="17">
        <v>0</v>
      </c>
      <c r="Z2873" s="17">
        <v>49633</v>
      </c>
      <c r="AB2873" s="17">
        <v>0</v>
      </c>
      <c r="AD2873" s="17">
        <v>0</v>
      </c>
      <c r="AF2873" s="17">
        <v>2472</v>
      </c>
      <c r="AH2873" s="17">
        <v>0</v>
      </c>
      <c r="AJ2873" s="17">
        <v>0</v>
      </c>
      <c r="AL2873" s="17">
        <v>0</v>
      </c>
      <c r="AN2873" s="17">
        <v>0</v>
      </c>
      <c r="AP2873" s="172">
        <v>0</v>
      </c>
      <c r="AR2873" s="17">
        <v>38854</v>
      </c>
      <c r="AT2873" s="17">
        <v>0</v>
      </c>
      <c r="AV2873" s="185">
        <v>0</v>
      </c>
      <c r="AW2873" s="1" t="s">
        <v>5655</v>
      </c>
      <c r="AX2873" s="1" t="str">
        <f t="shared" si="44"/>
        <v>No</v>
      </c>
    </row>
    <row r="2874" spans="1:50" x14ac:dyDescent="0.2">
      <c r="A2874" s="1" t="s">
        <v>6388</v>
      </c>
      <c r="B2874" s="1" t="s">
        <v>303</v>
      </c>
      <c r="C2874" s="1" t="s">
        <v>43</v>
      </c>
      <c r="D2874" s="174">
        <v>7007</v>
      </c>
      <c r="E2874" s="177">
        <v>70007</v>
      </c>
      <c r="F2874" s="1" t="s">
        <v>194</v>
      </c>
      <c r="G2874" s="1" t="s">
        <v>5273</v>
      </c>
      <c r="H2874" s="17">
        <v>280051</v>
      </c>
      <c r="I2874" s="12">
        <v>7</v>
      </c>
      <c r="J2874" s="1" t="s">
        <v>11</v>
      </c>
      <c r="K2874" s="1" t="s">
        <v>12</v>
      </c>
      <c r="L2874" s="4">
        <v>3</v>
      </c>
      <c r="N2874" s="186">
        <v>0</v>
      </c>
      <c r="P2874" s="14">
        <v>18.021100000000001</v>
      </c>
      <c r="R2874" s="14">
        <v>0</v>
      </c>
      <c r="T2874" s="14">
        <v>4.0594999999999999</v>
      </c>
      <c r="V2874" s="17">
        <v>0</v>
      </c>
      <c r="X2874" s="17">
        <v>0</v>
      </c>
      <c r="Z2874" s="17">
        <v>23932</v>
      </c>
      <c r="AB2874" s="17">
        <v>0</v>
      </c>
      <c r="AD2874" s="17">
        <v>0</v>
      </c>
      <c r="AF2874" s="17">
        <v>1328</v>
      </c>
      <c r="AH2874" s="17">
        <v>0</v>
      </c>
      <c r="AJ2874" s="17">
        <v>0</v>
      </c>
      <c r="AL2874" s="17">
        <v>0</v>
      </c>
      <c r="AN2874" s="17">
        <v>0</v>
      </c>
      <c r="AP2874" s="172">
        <v>0</v>
      </c>
      <c r="AR2874" s="17">
        <v>5391</v>
      </c>
      <c r="AT2874" s="17">
        <v>0</v>
      </c>
      <c r="AV2874" s="185">
        <v>0</v>
      </c>
      <c r="AW2874" s="1" t="s">
        <v>5655</v>
      </c>
      <c r="AX2874" s="1" t="str">
        <f t="shared" si="44"/>
        <v>No</v>
      </c>
    </row>
    <row r="2875" spans="1:50" x14ac:dyDescent="0.2">
      <c r="A2875" s="1" t="s">
        <v>6408</v>
      </c>
      <c r="B2875" s="1" t="s">
        <v>5600</v>
      </c>
      <c r="C2875" s="1" t="s">
        <v>91</v>
      </c>
      <c r="E2875" s="177">
        <v>30198</v>
      </c>
      <c r="F2875" s="1" t="s">
        <v>194</v>
      </c>
      <c r="G2875" s="1" t="s">
        <v>5273</v>
      </c>
      <c r="H2875" s="17">
        <v>1439666</v>
      </c>
      <c r="I2875" s="12">
        <v>7</v>
      </c>
      <c r="J2875" s="1" t="s">
        <v>11</v>
      </c>
      <c r="K2875" s="1" t="s">
        <v>12</v>
      </c>
      <c r="L2875" s="4">
        <v>6</v>
      </c>
      <c r="N2875" s="186">
        <v>0</v>
      </c>
      <c r="P2875" s="14">
        <v>18.510000000000002</v>
      </c>
      <c r="R2875" s="14">
        <v>0</v>
      </c>
      <c r="T2875" s="14">
        <v>8.1433</v>
      </c>
      <c r="V2875" s="17">
        <v>0</v>
      </c>
      <c r="X2875" s="17">
        <v>0</v>
      </c>
      <c r="Z2875" s="17">
        <v>251533</v>
      </c>
      <c r="AB2875" s="17">
        <v>0</v>
      </c>
      <c r="AD2875" s="17">
        <v>0</v>
      </c>
      <c r="AF2875" s="17">
        <v>13589</v>
      </c>
      <c r="AH2875" s="17">
        <v>0</v>
      </c>
      <c r="AJ2875" s="17">
        <v>0</v>
      </c>
      <c r="AL2875" s="17">
        <v>0</v>
      </c>
      <c r="AN2875" s="17">
        <v>0</v>
      </c>
      <c r="AP2875" s="172">
        <v>0</v>
      </c>
      <c r="AR2875" s="17">
        <v>110659</v>
      </c>
      <c r="AT2875" s="17">
        <v>0</v>
      </c>
      <c r="AV2875" s="185">
        <v>0</v>
      </c>
      <c r="AW2875" s="1" t="s">
        <v>5655</v>
      </c>
      <c r="AX2875" s="1" t="str">
        <f t="shared" si="44"/>
        <v>No</v>
      </c>
    </row>
    <row r="2876" spans="1:50" x14ac:dyDescent="0.2">
      <c r="A2876" s="1" t="s">
        <v>3210</v>
      </c>
      <c r="B2876" s="1" t="s">
        <v>3148</v>
      </c>
      <c r="C2876" s="1" t="s">
        <v>55</v>
      </c>
      <c r="D2876" s="174" t="s">
        <v>3211</v>
      </c>
      <c r="E2876" s="177" t="s">
        <v>3212</v>
      </c>
      <c r="F2876" s="1" t="s">
        <v>194</v>
      </c>
      <c r="G2876" s="1" t="s">
        <v>229</v>
      </c>
      <c r="H2876" s="17">
        <v>0</v>
      </c>
      <c r="I2876" s="12">
        <v>7</v>
      </c>
      <c r="J2876" s="1" t="s">
        <v>10</v>
      </c>
      <c r="K2876" s="1" t="s">
        <v>8</v>
      </c>
      <c r="L2876" s="4">
        <v>6</v>
      </c>
      <c r="N2876" s="186">
        <v>0</v>
      </c>
      <c r="P2876" s="14">
        <v>11.5326</v>
      </c>
      <c r="R2876" s="14">
        <v>0</v>
      </c>
      <c r="T2876" s="14">
        <v>7.1886999999999999</v>
      </c>
      <c r="V2876" s="17">
        <v>0</v>
      </c>
      <c r="X2876" s="17">
        <v>0</v>
      </c>
      <c r="Z2876" s="17">
        <v>119985</v>
      </c>
      <c r="AB2876" s="17">
        <v>0</v>
      </c>
      <c r="AD2876" s="17">
        <v>0</v>
      </c>
      <c r="AF2876" s="17">
        <v>10404</v>
      </c>
      <c r="AH2876" s="17">
        <v>0</v>
      </c>
      <c r="AJ2876" s="17">
        <v>0</v>
      </c>
      <c r="AL2876" s="17">
        <v>0</v>
      </c>
      <c r="AN2876" s="17">
        <v>0</v>
      </c>
      <c r="AP2876" s="172">
        <v>0</v>
      </c>
      <c r="AR2876" s="17">
        <v>74791</v>
      </c>
      <c r="AT2876" s="17">
        <v>0</v>
      </c>
      <c r="AV2876" s="185">
        <v>0</v>
      </c>
      <c r="AW2876" s="1" t="s">
        <v>5655</v>
      </c>
      <c r="AX2876" s="1" t="str">
        <f t="shared" si="44"/>
        <v>No</v>
      </c>
    </row>
    <row r="2877" spans="1:50" x14ac:dyDescent="0.2">
      <c r="A2877" s="1" t="s">
        <v>1076</v>
      </c>
      <c r="B2877" s="1" t="s">
        <v>1077</v>
      </c>
      <c r="C2877" s="1" t="s">
        <v>83</v>
      </c>
      <c r="D2877" s="174">
        <v>4165</v>
      </c>
      <c r="E2877" s="177">
        <v>40165</v>
      </c>
      <c r="F2877" s="1" t="s">
        <v>194</v>
      </c>
      <c r="G2877" s="1" t="s">
        <v>5273</v>
      </c>
      <c r="H2877" s="17">
        <v>2148346</v>
      </c>
      <c r="I2877" s="12">
        <v>7</v>
      </c>
      <c r="J2877" s="1" t="s">
        <v>10</v>
      </c>
      <c r="K2877" s="1" t="s">
        <v>8</v>
      </c>
      <c r="L2877" s="4">
        <v>2</v>
      </c>
      <c r="N2877" s="186">
        <v>0</v>
      </c>
      <c r="P2877" s="14">
        <v>8.7696000000000005</v>
      </c>
      <c r="R2877" s="14">
        <v>0</v>
      </c>
      <c r="T2877" s="14">
        <v>2.0611000000000002</v>
      </c>
      <c r="V2877" s="17">
        <v>0</v>
      </c>
      <c r="X2877" s="17">
        <v>0</v>
      </c>
      <c r="Z2877" s="17">
        <v>5595</v>
      </c>
      <c r="AB2877" s="17">
        <v>0</v>
      </c>
      <c r="AD2877" s="17">
        <v>0</v>
      </c>
      <c r="AF2877" s="17">
        <v>638</v>
      </c>
      <c r="AH2877" s="17">
        <v>0</v>
      </c>
      <c r="AJ2877" s="17">
        <v>0</v>
      </c>
      <c r="AL2877" s="17">
        <v>0</v>
      </c>
      <c r="AN2877" s="17">
        <v>0</v>
      </c>
      <c r="AP2877" s="172">
        <v>0</v>
      </c>
      <c r="AR2877" s="17">
        <v>1315</v>
      </c>
      <c r="AT2877" s="17">
        <v>0</v>
      </c>
      <c r="AV2877" s="185">
        <v>0</v>
      </c>
      <c r="AW2877" s="1" t="s">
        <v>5655</v>
      </c>
      <c r="AX2877" s="1" t="str">
        <f t="shared" si="44"/>
        <v>No</v>
      </c>
    </row>
    <row r="2878" spans="1:50" x14ac:dyDescent="0.2">
      <c r="A2878" s="1" t="s">
        <v>6385</v>
      </c>
      <c r="B2878" s="1" t="s">
        <v>5750</v>
      </c>
      <c r="C2878" s="1" t="s">
        <v>20</v>
      </c>
      <c r="E2878" s="177">
        <v>90260</v>
      </c>
      <c r="F2878" s="1" t="s">
        <v>194</v>
      </c>
      <c r="G2878" s="1" t="s">
        <v>5273</v>
      </c>
      <c r="H2878" s="17">
        <v>12150996</v>
      </c>
      <c r="I2878" s="12">
        <v>7</v>
      </c>
      <c r="J2878" s="1" t="s">
        <v>10</v>
      </c>
      <c r="K2878" s="1" t="s">
        <v>8</v>
      </c>
      <c r="L2878" s="4">
        <v>2</v>
      </c>
      <c r="N2878" s="186">
        <v>0</v>
      </c>
      <c r="P2878" s="14">
        <v>15.7844</v>
      </c>
      <c r="R2878" s="14">
        <v>0</v>
      </c>
      <c r="T2878" s="14">
        <v>4.4401000000000002</v>
      </c>
      <c r="V2878" s="17">
        <v>0</v>
      </c>
      <c r="X2878" s="17">
        <v>0</v>
      </c>
      <c r="Z2878" s="17">
        <v>21230</v>
      </c>
      <c r="AB2878" s="17">
        <v>0</v>
      </c>
      <c r="AD2878" s="17">
        <v>0</v>
      </c>
      <c r="AF2878" s="17">
        <v>1345</v>
      </c>
      <c r="AH2878" s="17">
        <v>0</v>
      </c>
      <c r="AJ2878" s="17">
        <v>0</v>
      </c>
      <c r="AL2878" s="17">
        <v>0</v>
      </c>
      <c r="AN2878" s="17">
        <v>0</v>
      </c>
      <c r="AP2878" s="172">
        <v>0</v>
      </c>
      <c r="AR2878" s="17">
        <v>5972</v>
      </c>
      <c r="AT2878" s="17">
        <v>0</v>
      </c>
      <c r="AV2878" s="185">
        <v>0</v>
      </c>
      <c r="AW2878" s="1" t="s">
        <v>5655</v>
      </c>
      <c r="AX2878" s="1" t="str">
        <f t="shared" si="44"/>
        <v>No</v>
      </c>
    </row>
    <row r="2879" spans="1:50" x14ac:dyDescent="0.2">
      <c r="A2879" s="1" t="s">
        <v>5420</v>
      </c>
      <c r="B2879" s="1" t="s">
        <v>5421</v>
      </c>
      <c r="C2879" s="1" t="s">
        <v>93</v>
      </c>
      <c r="D2879" s="174" t="s">
        <v>5422</v>
      </c>
      <c r="E2879" s="177" t="s">
        <v>5424</v>
      </c>
      <c r="F2879" s="1" t="s">
        <v>242</v>
      </c>
      <c r="G2879" s="1" t="s">
        <v>229</v>
      </c>
      <c r="H2879" s="17">
        <v>0</v>
      </c>
      <c r="I2879" s="12">
        <v>7</v>
      </c>
      <c r="J2879" s="1" t="s">
        <v>10</v>
      </c>
      <c r="K2879" s="1" t="s">
        <v>8</v>
      </c>
      <c r="L2879" s="4">
        <v>2</v>
      </c>
      <c r="N2879" s="186">
        <v>0</v>
      </c>
      <c r="P2879" s="14">
        <v>11.685700000000001</v>
      </c>
      <c r="R2879" s="14">
        <v>0</v>
      </c>
      <c r="T2879" s="14">
        <v>1.7105999999999999</v>
      </c>
      <c r="V2879" s="17">
        <v>0</v>
      </c>
      <c r="X2879" s="17">
        <v>0</v>
      </c>
      <c r="Z2879" s="17">
        <v>12679</v>
      </c>
      <c r="AB2879" s="17">
        <v>0</v>
      </c>
      <c r="AD2879" s="17">
        <v>0</v>
      </c>
      <c r="AF2879" s="17">
        <v>1085</v>
      </c>
      <c r="AH2879" s="17">
        <v>0</v>
      </c>
      <c r="AJ2879" s="17">
        <v>0</v>
      </c>
      <c r="AL2879" s="17">
        <v>0</v>
      </c>
      <c r="AN2879" s="17">
        <v>0</v>
      </c>
      <c r="AP2879" s="172">
        <v>0</v>
      </c>
      <c r="AR2879" s="17">
        <v>1856</v>
      </c>
      <c r="AT2879" s="17">
        <v>0</v>
      </c>
      <c r="AV2879" s="185">
        <v>0</v>
      </c>
      <c r="AW2879" s="1" t="s">
        <v>5655</v>
      </c>
      <c r="AX2879" s="1" t="str">
        <f t="shared" si="44"/>
        <v>No</v>
      </c>
    </row>
    <row r="2880" spans="1:50" x14ac:dyDescent="0.2">
      <c r="A2880" s="1" t="s">
        <v>4277</v>
      </c>
      <c r="B2880" s="1" t="s">
        <v>4278</v>
      </c>
      <c r="C2880" s="1" t="s">
        <v>48</v>
      </c>
      <c r="D2880" s="174" t="s">
        <v>4279</v>
      </c>
      <c r="E2880" s="177" t="s">
        <v>4280</v>
      </c>
      <c r="F2880" s="1" t="s">
        <v>194</v>
      </c>
      <c r="G2880" s="1" t="s">
        <v>229</v>
      </c>
      <c r="H2880" s="17">
        <v>0</v>
      </c>
      <c r="I2880" s="12">
        <v>7</v>
      </c>
      <c r="J2880" s="1" t="s">
        <v>11</v>
      </c>
      <c r="K2880" s="1" t="s">
        <v>8</v>
      </c>
      <c r="L2880" s="4">
        <v>2</v>
      </c>
      <c r="N2880" s="186">
        <v>0</v>
      </c>
      <c r="P2880" s="14">
        <v>12.615</v>
      </c>
      <c r="R2880" s="14">
        <v>0</v>
      </c>
      <c r="T2880" s="14">
        <v>4.0883000000000003</v>
      </c>
      <c r="V2880" s="17">
        <v>0</v>
      </c>
      <c r="X2880" s="17">
        <v>0</v>
      </c>
      <c r="Z2880" s="17">
        <v>60451</v>
      </c>
      <c r="AB2880" s="17">
        <v>0</v>
      </c>
      <c r="AD2880" s="17">
        <v>0</v>
      </c>
      <c r="AF2880" s="17">
        <v>4792</v>
      </c>
      <c r="AH2880" s="17">
        <v>0</v>
      </c>
      <c r="AJ2880" s="17">
        <v>0</v>
      </c>
      <c r="AL2880" s="17">
        <v>0</v>
      </c>
      <c r="AN2880" s="17">
        <v>0</v>
      </c>
      <c r="AP2880" s="172">
        <v>0</v>
      </c>
      <c r="AR2880" s="17">
        <v>19591</v>
      </c>
      <c r="AT2880" s="17">
        <v>0</v>
      </c>
      <c r="AV2880" s="185">
        <v>0</v>
      </c>
      <c r="AW2880" s="1" t="s">
        <v>5655</v>
      </c>
      <c r="AX2880" s="1" t="str">
        <f t="shared" si="44"/>
        <v>No</v>
      </c>
    </row>
    <row r="2881" spans="1:50" x14ac:dyDescent="0.2">
      <c r="A2881" s="1" t="s">
        <v>6390</v>
      </c>
      <c r="B2881" s="1" t="s">
        <v>1148</v>
      </c>
      <c r="C2881" s="1" t="s">
        <v>1</v>
      </c>
      <c r="D2881" s="174">
        <v>53</v>
      </c>
      <c r="E2881" s="177">
        <v>53</v>
      </c>
      <c r="F2881" s="1" t="s">
        <v>138</v>
      </c>
      <c r="G2881" s="1" t="s">
        <v>5273</v>
      </c>
      <c r="H2881" s="17">
        <v>98378</v>
      </c>
      <c r="I2881" s="12">
        <v>7</v>
      </c>
      <c r="J2881" s="1" t="s">
        <v>10</v>
      </c>
      <c r="K2881" s="1" t="s">
        <v>8</v>
      </c>
      <c r="L2881" s="4">
        <v>2</v>
      </c>
      <c r="N2881" s="186">
        <v>0</v>
      </c>
      <c r="P2881" s="14">
        <v>32.334400000000002</v>
      </c>
      <c r="R2881" s="14">
        <v>0</v>
      </c>
      <c r="T2881" s="14">
        <v>3.8302</v>
      </c>
      <c r="V2881" s="17">
        <v>0</v>
      </c>
      <c r="X2881" s="17">
        <v>0</v>
      </c>
      <c r="Z2881" s="17">
        <v>62858</v>
      </c>
      <c r="AB2881" s="17">
        <v>0</v>
      </c>
      <c r="AD2881" s="17">
        <v>0</v>
      </c>
      <c r="AF2881" s="17">
        <v>1944</v>
      </c>
      <c r="AH2881" s="17">
        <v>0</v>
      </c>
      <c r="AJ2881" s="17">
        <v>0</v>
      </c>
      <c r="AL2881" s="17">
        <v>0</v>
      </c>
      <c r="AN2881" s="17">
        <v>0</v>
      </c>
      <c r="AP2881" s="172">
        <v>0</v>
      </c>
      <c r="AR2881" s="17">
        <v>7446</v>
      </c>
      <c r="AT2881" s="17">
        <v>0</v>
      </c>
      <c r="AV2881" s="185">
        <v>0</v>
      </c>
      <c r="AW2881" s="1" t="s">
        <v>5655</v>
      </c>
      <c r="AX2881" s="1" t="str">
        <f t="shared" si="44"/>
        <v>No</v>
      </c>
    </row>
    <row r="2882" spans="1:50" x14ac:dyDescent="0.2">
      <c r="A2882" s="1" t="s">
        <v>5753</v>
      </c>
      <c r="B2882" s="1" t="s">
        <v>964</v>
      </c>
      <c r="C2882" s="1" t="s">
        <v>86</v>
      </c>
      <c r="D2882" s="174">
        <v>4156</v>
      </c>
      <c r="E2882" s="177">
        <v>40156</v>
      </c>
      <c r="F2882" s="1" t="s">
        <v>260</v>
      </c>
      <c r="G2882" s="1" t="s">
        <v>5273</v>
      </c>
      <c r="H2882" s="17">
        <v>386787</v>
      </c>
      <c r="I2882" s="12">
        <v>7</v>
      </c>
      <c r="J2882" s="1" t="s">
        <v>10</v>
      </c>
      <c r="K2882" s="1" t="s">
        <v>12</v>
      </c>
      <c r="L2882" s="4">
        <v>4</v>
      </c>
      <c r="N2882" s="186">
        <v>0</v>
      </c>
      <c r="P2882" s="14">
        <v>10.525600000000001</v>
      </c>
      <c r="R2882" s="14">
        <v>0</v>
      </c>
      <c r="T2882" s="14">
        <v>1.464</v>
      </c>
      <c r="V2882" s="17">
        <v>0</v>
      </c>
      <c r="X2882" s="17">
        <v>0</v>
      </c>
      <c r="Z2882" s="17">
        <v>66080</v>
      </c>
      <c r="AB2882" s="17">
        <v>0</v>
      </c>
      <c r="AD2882" s="17">
        <v>0</v>
      </c>
      <c r="AF2882" s="17">
        <v>6278</v>
      </c>
      <c r="AH2882" s="17">
        <v>0</v>
      </c>
      <c r="AJ2882" s="17">
        <v>0</v>
      </c>
      <c r="AL2882" s="17">
        <v>0</v>
      </c>
      <c r="AN2882" s="17">
        <v>0</v>
      </c>
      <c r="AP2882" s="172">
        <v>0</v>
      </c>
      <c r="AR2882" s="17">
        <v>9191</v>
      </c>
      <c r="AT2882" s="17">
        <v>0</v>
      </c>
      <c r="AV2882" s="185">
        <v>0</v>
      </c>
      <c r="AW2882" s="1" t="s">
        <v>5655</v>
      </c>
      <c r="AX2882" s="1" t="str">
        <f t="shared" ref="AX2882:AX2945" si="45">IF(AW2882&amp;AU2882&amp;AS2882&amp;AQ2882&amp;AO2882&amp;AM2882&amp;AK2882&amp;AI2882&amp;AG2882&amp;AE2882&amp;AC2882&amp;AA2882&amp;Y2882&amp;W2882&amp;U2882&amp;S2882&amp;Q2882&amp;O2882&amp;M2882&lt;&gt;"","Yes","No")</f>
        <v>No</v>
      </c>
    </row>
    <row r="2883" spans="1:50" x14ac:dyDescent="0.2">
      <c r="A2883" s="1" t="s">
        <v>1156</v>
      </c>
      <c r="B2883" s="1" t="s">
        <v>1157</v>
      </c>
      <c r="C2883" s="1" t="s">
        <v>87</v>
      </c>
      <c r="D2883" s="174" t="s">
        <v>1158</v>
      </c>
      <c r="E2883" s="177">
        <v>88158</v>
      </c>
      <c r="F2883" s="1" t="s">
        <v>138</v>
      </c>
      <c r="G2883" s="1" t="s">
        <v>5273</v>
      </c>
      <c r="H2883" s="17">
        <v>0</v>
      </c>
      <c r="I2883" s="12">
        <v>7</v>
      </c>
      <c r="J2883" s="1" t="s">
        <v>10</v>
      </c>
      <c r="K2883" s="1" t="s">
        <v>12</v>
      </c>
      <c r="L2883" s="4">
        <v>7</v>
      </c>
      <c r="N2883" s="186">
        <v>0</v>
      </c>
      <c r="P2883" s="14">
        <v>22.016400000000001</v>
      </c>
      <c r="R2883" s="14">
        <v>0</v>
      </c>
      <c r="T2883" s="14">
        <v>2.7610999999999999</v>
      </c>
      <c r="V2883" s="17">
        <v>0</v>
      </c>
      <c r="X2883" s="17">
        <v>0</v>
      </c>
      <c r="Z2883" s="17">
        <v>222894</v>
      </c>
      <c r="AB2883" s="17">
        <v>0</v>
      </c>
      <c r="AD2883" s="17">
        <v>0</v>
      </c>
      <c r="AF2883" s="17">
        <v>10124</v>
      </c>
      <c r="AH2883" s="17">
        <v>0</v>
      </c>
      <c r="AJ2883" s="17">
        <v>0</v>
      </c>
      <c r="AL2883" s="17">
        <v>0</v>
      </c>
      <c r="AN2883" s="17">
        <v>0</v>
      </c>
      <c r="AP2883" s="172">
        <v>0</v>
      </c>
      <c r="AR2883" s="17">
        <v>27953</v>
      </c>
      <c r="AT2883" s="17">
        <v>0</v>
      </c>
      <c r="AV2883" s="185">
        <v>0</v>
      </c>
      <c r="AW2883" s="1" t="s">
        <v>5655</v>
      </c>
      <c r="AX2883" s="1" t="str">
        <f t="shared" si="45"/>
        <v>No</v>
      </c>
    </row>
    <row r="2884" spans="1:50" x14ac:dyDescent="0.2">
      <c r="A2884" s="1" t="s">
        <v>881</v>
      </c>
      <c r="B2884" s="1" t="s">
        <v>882</v>
      </c>
      <c r="C2884" s="1" t="s">
        <v>83</v>
      </c>
      <c r="D2884" s="174">
        <v>4126</v>
      </c>
      <c r="E2884" s="177">
        <v>40126</v>
      </c>
      <c r="F2884" s="1" t="s">
        <v>194</v>
      </c>
      <c r="G2884" s="1" t="s">
        <v>5273</v>
      </c>
      <c r="H2884" s="17">
        <v>2148346</v>
      </c>
      <c r="I2884" s="12">
        <v>7</v>
      </c>
      <c r="J2884" s="1" t="s">
        <v>10</v>
      </c>
      <c r="K2884" s="1" t="s">
        <v>8</v>
      </c>
      <c r="L2884" s="4">
        <v>4</v>
      </c>
      <c r="N2884" s="186">
        <v>0</v>
      </c>
      <c r="P2884" s="14">
        <v>6.2759</v>
      </c>
      <c r="R2884" s="14">
        <v>0</v>
      </c>
      <c r="T2884" s="14">
        <v>7.359</v>
      </c>
      <c r="V2884" s="17">
        <v>0</v>
      </c>
      <c r="X2884" s="17">
        <v>0</v>
      </c>
      <c r="Z2884" s="17">
        <v>14648</v>
      </c>
      <c r="AB2884" s="17">
        <v>0</v>
      </c>
      <c r="AD2884" s="17">
        <v>0</v>
      </c>
      <c r="AF2884" s="17">
        <v>2334</v>
      </c>
      <c r="AH2884" s="17">
        <v>0</v>
      </c>
      <c r="AJ2884" s="17">
        <v>0</v>
      </c>
      <c r="AL2884" s="17">
        <v>0</v>
      </c>
      <c r="AN2884" s="17">
        <v>0</v>
      </c>
      <c r="AP2884" s="172">
        <v>0</v>
      </c>
      <c r="AR2884" s="17">
        <v>17176</v>
      </c>
      <c r="AT2884" s="17">
        <v>0</v>
      </c>
      <c r="AV2884" s="185">
        <v>0</v>
      </c>
      <c r="AW2884" s="1" t="s">
        <v>5655</v>
      </c>
      <c r="AX2884" s="1" t="str">
        <f t="shared" si="45"/>
        <v>No</v>
      </c>
    </row>
    <row r="2885" spans="1:50" x14ac:dyDescent="0.2">
      <c r="A2885" s="1" t="s">
        <v>6407</v>
      </c>
      <c r="B2885" s="1" t="s">
        <v>1304</v>
      </c>
      <c r="C2885" s="1" t="s">
        <v>31</v>
      </c>
      <c r="D2885" s="174" t="s">
        <v>4491</v>
      </c>
      <c r="E2885" s="177" t="s">
        <v>4492</v>
      </c>
      <c r="F2885" s="1" t="s">
        <v>242</v>
      </c>
      <c r="G2885" s="1" t="s">
        <v>229</v>
      </c>
      <c r="H2885" s="17">
        <v>0</v>
      </c>
      <c r="I2885" s="12">
        <v>7</v>
      </c>
      <c r="J2885" s="1" t="s">
        <v>10</v>
      </c>
      <c r="K2885" s="1" t="s">
        <v>8</v>
      </c>
      <c r="L2885" s="4">
        <v>3</v>
      </c>
      <c r="N2885" s="186">
        <v>0</v>
      </c>
      <c r="P2885" s="14">
        <v>21.079000000000001</v>
      </c>
      <c r="R2885" s="14">
        <v>0</v>
      </c>
      <c r="T2885" s="14">
        <v>3.8978999999999999</v>
      </c>
      <c r="V2885" s="17">
        <v>0</v>
      </c>
      <c r="X2885" s="17">
        <v>0</v>
      </c>
      <c r="Z2885" s="17">
        <v>72870</v>
      </c>
      <c r="AB2885" s="17">
        <v>0</v>
      </c>
      <c r="AD2885" s="17">
        <v>0</v>
      </c>
      <c r="AF2885" s="17">
        <v>3457</v>
      </c>
      <c r="AH2885" s="17">
        <v>0</v>
      </c>
      <c r="AJ2885" s="17">
        <v>0</v>
      </c>
      <c r="AL2885" s="17">
        <v>0</v>
      </c>
      <c r="AN2885" s="17">
        <v>0</v>
      </c>
      <c r="AP2885" s="172">
        <v>0</v>
      </c>
      <c r="AR2885" s="17">
        <v>13475</v>
      </c>
      <c r="AT2885" s="17">
        <v>0</v>
      </c>
      <c r="AV2885" s="185">
        <v>0</v>
      </c>
      <c r="AW2885" s="1" t="s">
        <v>5655</v>
      </c>
      <c r="AX2885" s="1" t="str">
        <f t="shared" si="45"/>
        <v>No</v>
      </c>
    </row>
    <row r="2886" spans="1:50" x14ac:dyDescent="0.2">
      <c r="A2886" s="1" t="s">
        <v>1608</v>
      </c>
      <c r="B2886" s="1" t="s">
        <v>6404</v>
      </c>
      <c r="C2886" s="1" t="s">
        <v>73</v>
      </c>
      <c r="D2886" s="174" t="s">
        <v>1609</v>
      </c>
      <c r="E2886" s="177" t="s">
        <v>1610</v>
      </c>
      <c r="F2886" s="1" t="s">
        <v>194</v>
      </c>
      <c r="G2886" s="1" t="s">
        <v>229</v>
      </c>
      <c r="H2886" s="17">
        <v>0</v>
      </c>
      <c r="I2886" s="12">
        <v>7</v>
      </c>
      <c r="J2886" s="1" t="s">
        <v>11</v>
      </c>
      <c r="K2886" s="1" t="s">
        <v>8</v>
      </c>
      <c r="L2886" s="4">
        <v>6</v>
      </c>
      <c r="N2886" s="186">
        <v>0</v>
      </c>
      <c r="P2886" s="14">
        <v>11.260300000000001</v>
      </c>
      <c r="R2886" s="14">
        <v>0</v>
      </c>
      <c r="T2886" s="14">
        <v>2.1884000000000001</v>
      </c>
      <c r="V2886" s="17">
        <v>0</v>
      </c>
      <c r="X2886" s="17">
        <v>0</v>
      </c>
      <c r="Z2886" s="17">
        <v>68688</v>
      </c>
      <c r="AB2886" s="17">
        <v>0</v>
      </c>
      <c r="AD2886" s="17">
        <v>0</v>
      </c>
      <c r="AF2886" s="17">
        <v>6100</v>
      </c>
      <c r="AH2886" s="17">
        <v>0</v>
      </c>
      <c r="AJ2886" s="17">
        <v>0</v>
      </c>
      <c r="AL2886" s="17">
        <v>0</v>
      </c>
      <c r="AN2886" s="17">
        <v>0</v>
      </c>
      <c r="AP2886" s="172">
        <v>0</v>
      </c>
      <c r="AR2886" s="17">
        <v>13349</v>
      </c>
      <c r="AT2886" s="17">
        <v>0</v>
      </c>
      <c r="AV2886" s="185">
        <v>0</v>
      </c>
      <c r="AW2886" s="1" t="s">
        <v>5655</v>
      </c>
      <c r="AX2886" s="1" t="str">
        <f t="shared" si="45"/>
        <v>No</v>
      </c>
    </row>
    <row r="2887" spans="1:50" x14ac:dyDescent="0.2">
      <c r="A2887" s="1" t="s">
        <v>6405</v>
      </c>
      <c r="B2887" s="1" t="s">
        <v>2804</v>
      </c>
      <c r="C2887" s="1" t="s">
        <v>98</v>
      </c>
      <c r="D2887" s="174" t="s">
        <v>2805</v>
      </c>
      <c r="E2887" s="177" t="s">
        <v>2806</v>
      </c>
      <c r="F2887" s="1" t="s">
        <v>196</v>
      </c>
      <c r="G2887" s="1" t="s">
        <v>229</v>
      </c>
      <c r="H2887" s="17">
        <v>0</v>
      </c>
      <c r="I2887" s="12">
        <v>7</v>
      </c>
      <c r="J2887" s="1" t="s">
        <v>10</v>
      </c>
      <c r="K2887" s="1" t="s">
        <v>8</v>
      </c>
      <c r="L2887" s="4">
        <v>5</v>
      </c>
      <c r="N2887" s="186">
        <v>0</v>
      </c>
      <c r="P2887" s="14">
        <v>16.819400000000002</v>
      </c>
      <c r="R2887" s="14">
        <v>0</v>
      </c>
      <c r="T2887" s="14">
        <v>4.3110999999999997</v>
      </c>
      <c r="V2887" s="17">
        <v>0</v>
      </c>
      <c r="X2887" s="17">
        <v>0</v>
      </c>
      <c r="Z2887" s="17">
        <v>143234</v>
      </c>
      <c r="AB2887" s="17">
        <v>0</v>
      </c>
      <c r="AD2887" s="17">
        <v>0</v>
      </c>
      <c r="AF2887" s="17">
        <v>8516</v>
      </c>
      <c r="AH2887" s="17">
        <v>0</v>
      </c>
      <c r="AJ2887" s="17">
        <v>0</v>
      </c>
      <c r="AL2887" s="17">
        <v>0</v>
      </c>
      <c r="AN2887" s="17">
        <v>0</v>
      </c>
      <c r="AP2887" s="172">
        <v>0</v>
      </c>
      <c r="AR2887" s="17">
        <v>36713</v>
      </c>
      <c r="AT2887" s="17">
        <v>0</v>
      </c>
      <c r="AV2887" s="185">
        <v>0</v>
      </c>
      <c r="AW2887" s="1" t="s">
        <v>5655</v>
      </c>
      <c r="AX2887" s="1" t="str">
        <f t="shared" si="45"/>
        <v>No</v>
      </c>
    </row>
    <row r="2888" spans="1:50" x14ac:dyDescent="0.2">
      <c r="A2888" s="1" t="s">
        <v>5160</v>
      </c>
      <c r="B2888" s="1" t="s">
        <v>5161</v>
      </c>
      <c r="C2888" s="1" t="s">
        <v>80</v>
      </c>
      <c r="D2888" s="174" t="s">
        <v>5162</v>
      </c>
      <c r="E2888" s="177" t="s">
        <v>5163</v>
      </c>
      <c r="F2888" s="1" t="s">
        <v>194</v>
      </c>
      <c r="G2888" s="1" t="s">
        <v>229</v>
      </c>
      <c r="H2888" s="17">
        <v>0</v>
      </c>
      <c r="I2888" s="12">
        <v>7</v>
      </c>
      <c r="J2888" s="1" t="s">
        <v>11</v>
      </c>
      <c r="K2888" s="1" t="s">
        <v>12</v>
      </c>
      <c r="L2888" s="4">
        <v>1</v>
      </c>
      <c r="N2888" s="186">
        <v>0</v>
      </c>
      <c r="P2888" s="14">
        <v>14.8439</v>
      </c>
      <c r="R2888" s="14">
        <v>0</v>
      </c>
      <c r="T2888" s="14">
        <v>5.7142999999999997</v>
      </c>
      <c r="V2888" s="17">
        <v>0</v>
      </c>
      <c r="X2888" s="17">
        <v>0</v>
      </c>
      <c r="Z2888" s="17">
        <v>11222</v>
      </c>
      <c r="AB2888" s="17">
        <v>0</v>
      </c>
      <c r="AD2888" s="17">
        <v>0</v>
      </c>
      <c r="AF2888" s="17">
        <v>756</v>
      </c>
      <c r="AH2888" s="17">
        <v>0</v>
      </c>
      <c r="AJ2888" s="17">
        <v>0</v>
      </c>
      <c r="AL2888" s="17">
        <v>0</v>
      </c>
      <c r="AN2888" s="17">
        <v>0</v>
      </c>
      <c r="AP2888" s="172">
        <v>0</v>
      </c>
      <c r="AR2888" s="17">
        <v>4320</v>
      </c>
      <c r="AT2888" s="17">
        <v>0</v>
      </c>
      <c r="AV2888" s="185">
        <v>0</v>
      </c>
      <c r="AW2888" s="1" t="s">
        <v>5655</v>
      </c>
      <c r="AX2888" s="1" t="str">
        <f t="shared" si="45"/>
        <v>No</v>
      </c>
    </row>
    <row r="2889" spans="1:50" x14ac:dyDescent="0.2">
      <c r="A2889" s="1" t="s">
        <v>5751</v>
      </c>
      <c r="B2889" s="1" t="s">
        <v>5752</v>
      </c>
      <c r="C2889" s="1" t="s">
        <v>37</v>
      </c>
      <c r="E2889" s="177">
        <v>40251</v>
      </c>
      <c r="F2889" s="1" t="s">
        <v>194</v>
      </c>
      <c r="G2889" s="1" t="s">
        <v>5273</v>
      </c>
      <c r="H2889" s="17">
        <v>5502379</v>
      </c>
      <c r="I2889" s="12">
        <v>7</v>
      </c>
      <c r="J2889" s="1" t="s">
        <v>11</v>
      </c>
      <c r="K2889" s="1" t="s">
        <v>12</v>
      </c>
      <c r="L2889" s="4">
        <v>7</v>
      </c>
      <c r="N2889" s="186">
        <v>0</v>
      </c>
      <c r="P2889" s="14">
        <v>11.6808</v>
      </c>
      <c r="R2889" s="14">
        <v>0</v>
      </c>
      <c r="T2889" s="14">
        <v>9.7111999999999998</v>
      </c>
      <c r="V2889" s="17">
        <v>0</v>
      </c>
      <c r="X2889" s="17">
        <v>0</v>
      </c>
      <c r="Z2889" s="17">
        <v>227449</v>
      </c>
      <c r="AB2889" s="17">
        <v>0</v>
      </c>
      <c r="AD2889" s="17">
        <v>0</v>
      </c>
      <c r="AF2889" s="17">
        <v>19472</v>
      </c>
      <c r="AH2889" s="17">
        <v>0</v>
      </c>
      <c r="AJ2889" s="17">
        <v>0</v>
      </c>
      <c r="AL2889" s="17">
        <v>0</v>
      </c>
      <c r="AN2889" s="17">
        <v>0</v>
      </c>
      <c r="AP2889" s="172">
        <v>0</v>
      </c>
      <c r="AR2889" s="17">
        <v>189097</v>
      </c>
      <c r="AT2889" s="17">
        <v>0</v>
      </c>
      <c r="AV2889" s="185">
        <v>0</v>
      </c>
      <c r="AW2889" s="1" t="s">
        <v>5655</v>
      </c>
      <c r="AX2889" s="1" t="str">
        <f t="shared" si="45"/>
        <v>No</v>
      </c>
    </row>
    <row r="2890" spans="1:50" x14ac:dyDescent="0.2">
      <c r="A2890" s="1" t="s">
        <v>5119</v>
      </c>
      <c r="B2890" s="1" t="s">
        <v>403</v>
      </c>
      <c r="C2890" s="1" t="s">
        <v>94</v>
      </c>
      <c r="D2890" s="174" t="s">
        <v>5120</v>
      </c>
      <c r="E2890" s="177" t="s">
        <v>5121</v>
      </c>
      <c r="F2890" s="1" t="s">
        <v>242</v>
      </c>
      <c r="G2890" s="1" t="s">
        <v>229</v>
      </c>
      <c r="H2890" s="17">
        <v>0</v>
      </c>
      <c r="I2890" s="12">
        <v>7</v>
      </c>
      <c r="J2890" s="1" t="s">
        <v>10</v>
      </c>
      <c r="K2890" s="1" t="s">
        <v>8</v>
      </c>
      <c r="L2890" s="4">
        <v>5</v>
      </c>
      <c r="N2890" s="186">
        <v>0</v>
      </c>
      <c r="P2890" s="14">
        <v>24.9102</v>
      </c>
      <c r="R2890" s="14">
        <v>0</v>
      </c>
      <c r="T2890" s="14">
        <v>0.60029999999999994</v>
      </c>
      <c r="V2890" s="17">
        <v>0</v>
      </c>
      <c r="X2890" s="17">
        <v>0</v>
      </c>
      <c r="Z2890" s="17">
        <v>35771</v>
      </c>
      <c r="AB2890" s="17">
        <v>0</v>
      </c>
      <c r="AD2890" s="17">
        <v>0</v>
      </c>
      <c r="AF2890" s="17">
        <v>1436</v>
      </c>
      <c r="AH2890" s="17">
        <v>0</v>
      </c>
      <c r="AJ2890" s="17">
        <v>0</v>
      </c>
      <c r="AL2890" s="17">
        <v>0</v>
      </c>
      <c r="AN2890" s="17">
        <v>0</v>
      </c>
      <c r="AP2890" s="172">
        <v>0</v>
      </c>
      <c r="AR2890" s="17">
        <v>862</v>
      </c>
      <c r="AT2890" s="17">
        <v>0</v>
      </c>
      <c r="AV2890" s="185">
        <v>0</v>
      </c>
      <c r="AW2890" s="1" t="s">
        <v>5655</v>
      </c>
      <c r="AX2890" s="1" t="str">
        <f t="shared" si="45"/>
        <v>No</v>
      </c>
    </row>
    <row r="2891" spans="1:50" x14ac:dyDescent="0.2">
      <c r="A2891" s="1" t="s">
        <v>4792</v>
      </c>
      <c r="B2891" s="1" t="s">
        <v>3357</v>
      </c>
      <c r="C2891" s="1" t="s">
        <v>18</v>
      </c>
      <c r="D2891" s="174" t="s">
        <v>4793</v>
      </c>
      <c r="E2891" s="177" t="s">
        <v>4794</v>
      </c>
      <c r="F2891" s="1" t="s">
        <v>194</v>
      </c>
      <c r="G2891" s="1" t="s">
        <v>229</v>
      </c>
      <c r="H2891" s="17">
        <v>0</v>
      </c>
      <c r="I2891" s="12">
        <v>7</v>
      </c>
      <c r="J2891" s="1" t="s">
        <v>10</v>
      </c>
      <c r="K2891" s="1" t="s">
        <v>8</v>
      </c>
      <c r="L2891" s="4">
        <v>2</v>
      </c>
      <c r="N2891" s="186">
        <v>0</v>
      </c>
      <c r="P2891" s="14">
        <v>8.8607999999999993</v>
      </c>
      <c r="R2891" s="14">
        <v>0</v>
      </c>
      <c r="T2891" s="14">
        <v>3.9342000000000001</v>
      </c>
      <c r="V2891" s="17">
        <v>0</v>
      </c>
      <c r="X2891" s="17">
        <v>0</v>
      </c>
      <c r="Z2891" s="17">
        <v>18714</v>
      </c>
      <c r="AB2891" s="17">
        <v>0</v>
      </c>
      <c r="AD2891" s="17">
        <v>0</v>
      </c>
      <c r="AF2891" s="17">
        <v>2112</v>
      </c>
      <c r="AH2891" s="17">
        <v>0</v>
      </c>
      <c r="AJ2891" s="17">
        <v>0</v>
      </c>
      <c r="AL2891" s="17">
        <v>0</v>
      </c>
      <c r="AN2891" s="17">
        <v>0</v>
      </c>
      <c r="AP2891" s="172">
        <v>0</v>
      </c>
      <c r="AR2891" s="17">
        <v>8309</v>
      </c>
      <c r="AT2891" s="17">
        <v>0</v>
      </c>
      <c r="AV2891" s="185">
        <v>0</v>
      </c>
      <c r="AW2891" s="1" t="s">
        <v>5655</v>
      </c>
      <c r="AX2891" s="1" t="str">
        <f t="shared" si="45"/>
        <v>No</v>
      </c>
    </row>
    <row r="2892" spans="1:50" x14ac:dyDescent="0.2">
      <c r="A2892" s="1" t="s">
        <v>6395</v>
      </c>
      <c r="B2892" s="1" t="s">
        <v>850</v>
      </c>
      <c r="C2892" s="1" t="s">
        <v>94</v>
      </c>
      <c r="E2892" s="177">
        <v>407</v>
      </c>
      <c r="F2892" s="1" t="s">
        <v>138</v>
      </c>
      <c r="G2892" s="1" t="s">
        <v>5273</v>
      </c>
      <c r="H2892" s="17">
        <v>3059393</v>
      </c>
      <c r="I2892" s="12">
        <v>7</v>
      </c>
      <c r="J2892" s="1" t="s">
        <v>11</v>
      </c>
      <c r="K2892" s="1" t="s">
        <v>8</v>
      </c>
      <c r="L2892" s="4">
        <v>4</v>
      </c>
      <c r="N2892" s="186">
        <v>0</v>
      </c>
      <c r="P2892" s="14">
        <v>20.3703</v>
      </c>
      <c r="R2892" s="14">
        <v>0</v>
      </c>
      <c r="T2892" s="14">
        <v>4.3562000000000003</v>
      </c>
      <c r="V2892" s="17">
        <v>0</v>
      </c>
      <c r="X2892" s="17">
        <v>0</v>
      </c>
      <c r="Z2892" s="17">
        <v>148703</v>
      </c>
      <c r="AB2892" s="17">
        <v>0</v>
      </c>
      <c r="AD2892" s="17">
        <v>0</v>
      </c>
      <c r="AF2892" s="17">
        <v>7300</v>
      </c>
      <c r="AH2892" s="17">
        <v>0</v>
      </c>
      <c r="AJ2892" s="17">
        <v>0</v>
      </c>
      <c r="AL2892" s="17">
        <v>0</v>
      </c>
      <c r="AN2892" s="17">
        <v>0</v>
      </c>
      <c r="AP2892" s="172">
        <v>0</v>
      </c>
      <c r="AR2892" s="17">
        <v>31800</v>
      </c>
      <c r="AT2892" s="17">
        <v>0</v>
      </c>
      <c r="AV2892" s="185">
        <v>0</v>
      </c>
      <c r="AW2892" s="1" t="s">
        <v>5655</v>
      </c>
      <c r="AX2892" s="1" t="str">
        <f t="shared" si="45"/>
        <v>No</v>
      </c>
    </row>
    <row r="2893" spans="1:50" x14ac:dyDescent="0.2">
      <c r="A2893" s="1" t="s">
        <v>4210</v>
      </c>
      <c r="B2893" s="1" t="s">
        <v>233</v>
      </c>
      <c r="C2893" s="1" t="s">
        <v>48</v>
      </c>
      <c r="D2893" s="174" t="s">
        <v>4211</v>
      </c>
      <c r="E2893" s="177" t="s">
        <v>4212</v>
      </c>
      <c r="F2893" s="1" t="s">
        <v>194</v>
      </c>
      <c r="G2893" s="1" t="s">
        <v>229</v>
      </c>
      <c r="H2893" s="17">
        <v>0</v>
      </c>
      <c r="I2893" s="12">
        <v>7</v>
      </c>
      <c r="J2893" s="1" t="s">
        <v>10</v>
      </c>
      <c r="K2893" s="1" t="s">
        <v>8</v>
      </c>
      <c r="L2893" s="4">
        <v>7</v>
      </c>
      <c r="N2893" s="186">
        <v>0</v>
      </c>
      <c r="P2893" s="14">
        <v>38.022799999999997</v>
      </c>
      <c r="R2893" s="14">
        <v>0</v>
      </c>
      <c r="T2893" s="14">
        <v>2.7791000000000001</v>
      </c>
      <c r="V2893" s="17">
        <v>0</v>
      </c>
      <c r="X2893" s="17">
        <v>0</v>
      </c>
      <c r="Z2893" s="17">
        <v>250646</v>
      </c>
      <c r="AB2893" s="17">
        <v>0</v>
      </c>
      <c r="AD2893" s="17">
        <v>0</v>
      </c>
      <c r="AF2893" s="17">
        <v>6592</v>
      </c>
      <c r="AH2893" s="17">
        <v>0</v>
      </c>
      <c r="AJ2893" s="17">
        <v>0</v>
      </c>
      <c r="AL2893" s="17">
        <v>0</v>
      </c>
      <c r="AN2893" s="17">
        <v>0</v>
      </c>
      <c r="AP2893" s="172">
        <v>0</v>
      </c>
      <c r="AR2893" s="17">
        <v>18320</v>
      </c>
      <c r="AT2893" s="17">
        <v>0</v>
      </c>
      <c r="AV2893" s="185">
        <v>0</v>
      </c>
      <c r="AW2893" s="1" t="s">
        <v>5655</v>
      </c>
      <c r="AX2893" s="1" t="str">
        <f t="shared" si="45"/>
        <v>No</v>
      </c>
    </row>
    <row r="2894" spans="1:50" x14ac:dyDescent="0.2">
      <c r="A2894" s="1" t="s">
        <v>6394</v>
      </c>
      <c r="B2894" s="1" t="s">
        <v>397</v>
      </c>
      <c r="C2894" s="1" t="s">
        <v>20</v>
      </c>
      <c r="D2894" s="174">
        <v>9024</v>
      </c>
      <c r="E2894" s="177">
        <v>90024</v>
      </c>
      <c r="F2894" s="1" t="s">
        <v>194</v>
      </c>
      <c r="G2894" s="1" t="s">
        <v>192</v>
      </c>
      <c r="H2894" s="17">
        <v>12150996</v>
      </c>
      <c r="I2894" s="12">
        <v>7</v>
      </c>
      <c r="J2894" s="1" t="s">
        <v>10</v>
      </c>
      <c r="K2894" s="1" t="s">
        <v>12</v>
      </c>
      <c r="L2894" s="4">
        <v>7</v>
      </c>
      <c r="N2894" s="186">
        <v>0</v>
      </c>
      <c r="P2894" s="14">
        <v>8.9131999999999998</v>
      </c>
      <c r="R2894" s="14">
        <v>2.8447</v>
      </c>
      <c r="T2894" s="14">
        <v>5.8428000000000004</v>
      </c>
      <c r="V2894" s="17">
        <v>0</v>
      </c>
      <c r="X2894" s="17">
        <v>72021</v>
      </c>
      <c r="Z2894" s="17">
        <v>64692</v>
      </c>
      <c r="AB2894" s="17">
        <v>7329</v>
      </c>
      <c r="AD2894" s="17">
        <v>8117</v>
      </c>
      <c r="AF2894" s="17">
        <v>7258</v>
      </c>
      <c r="AH2894" s="17">
        <v>859</v>
      </c>
      <c r="AJ2894" s="17">
        <v>0</v>
      </c>
      <c r="AL2894" s="17">
        <v>0</v>
      </c>
      <c r="AN2894" s="17">
        <v>0</v>
      </c>
      <c r="AP2894" s="172">
        <v>0</v>
      </c>
      <c r="AR2894" s="17">
        <v>42407</v>
      </c>
      <c r="AT2894" s="17">
        <v>120636</v>
      </c>
      <c r="AV2894" s="185">
        <v>0</v>
      </c>
      <c r="AW2894" s="1" t="s">
        <v>5655</v>
      </c>
      <c r="AX2894" s="1" t="str">
        <f t="shared" si="45"/>
        <v>No</v>
      </c>
    </row>
    <row r="2895" spans="1:50" x14ac:dyDescent="0.2">
      <c r="A2895" s="1" t="s">
        <v>6397</v>
      </c>
      <c r="B2895" s="1" t="s">
        <v>5607</v>
      </c>
      <c r="C2895" s="1" t="s">
        <v>37</v>
      </c>
      <c r="E2895" s="177">
        <v>40241</v>
      </c>
      <c r="F2895" s="1" t="s">
        <v>194</v>
      </c>
      <c r="G2895" s="1" t="s">
        <v>5273</v>
      </c>
      <c r="H2895" s="17">
        <v>5502379</v>
      </c>
      <c r="I2895" s="12">
        <v>7</v>
      </c>
      <c r="J2895" s="1" t="s">
        <v>10</v>
      </c>
      <c r="K2895" s="1" t="s">
        <v>8</v>
      </c>
      <c r="L2895" s="4">
        <v>3</v>
      </c>
      <c r="N2895" s="186">
        <v>0</v>
      </c>
      <c r="P2895" s="14">
        <v>15.882400000000001</v>
      </c>
      <c r="R2895" s="14">
        <v>0</v>
      </c>
      <c r="T2895" s="14">
        <v>3.5293999999999999</v>
      </c>
      <c r="V2895" s="17">
        <v>0</v>
      </c>
      <c r="X2895" s="17">
        <v>0</v>
      </c>
      <c r="Z2895" s="17">
        <v>540</v>
      </c>
      <c r="AB2895" s="17">
        <v>0</v>
      </c>
      <c r="AD2895" s="17">
        <v>0</v>
      </c>
      <c r="AF2895" s="17">
        <v>34</v>
      </c>
      <c r="AH2895" s="17">
        <v>0</v>
      </c>
      <c r="AJ2895" s="17">
        <v>0</v>
      </c>
      <c r="AL2895" s="17">
        <v>0</v>
      </c>
      <c r="AN2895" s="17">
        <v>0</v>
      </c>
      <c r="AP2895" s="172">
        <v>0</v>
      </c>
      <c r="AR2895" s="17">
        <v>120</v>
      </c>
      <c r="AT2895" s="17">
        <v>0</v>
      </c>
      <c r="AV2895" s="185">
        <v>0</v>
      </c>
      <c r="AW2895" s="1" t="s">
        <v>5655</v>
      </c>
      <c r="AX2895" s="1" t="str">
        <f t="shared" si="45"/>
        <v>No</v>
      </c>
    </row>
    <row r="2896" spans="1:50" x14ac:dyDescent="0.2">
      <c r="A2896" s="1" t="s">
        <v>5576</v>
      </c>
      <c r="B2896" s="1" t="s">
        <v>5650</v>
      </c>
      <c r="C2896" s="1" t="s">
        <v>72</v>
      </c>
      <c r="E2896" s="177" t="s">
        <v>5575</v>
      </c>
      <c r="F2896" s="1" t="s">
        <v>194</v>
      </c>
      <c r="G2896" s="1" t="s">
        <v>229</v>
      </c>
      <c r="H2896" s="17">
        <v>0</v>
      </c>
      <c r="I2896" s="12">
        <v>7</v>
      </c>
      <c r="J2896" s="1" t="s">
        <v>10</v>
      </c>
      <c r="K2896" s="1" t="s">
        <v>8</v>
      </c>
      <c r="L2896" s="4">
        <v>7</v>
      </c>
      <c r="N2896" s="186">
        <v>0</v>
      </c>
      <c r="P2896" s="14">
        <v>28.443899999999999</v>
      </c>
      <c r="R2896" s="14">
        <v>0</v>
      </c>
      <c r="T2896" s="14">
        <v>2.7383000000000002</v>
      </c>
      <c r="V2896" s="17">
        <v>0</v>
      </c>
      <c r="X2896" s="17">
        <v>0</v>
      </c>
      <c r="Z2896" s="17">
        <v>101829</v>
      </c>
      <c r="AB2896" s="17">
        <v>0</v>
      </c>
      <c r="AD2896" s="17">
        <v>0</v>
      </c>
      <c r="AF2896" s="17">
        <v>3580</v>
      </c>
      <c r="AH2896" s="17">
        <v>0</v>
      </c>
      <c r="AJ2896" s="17">
        <v>0</v>
      </c>
      <c r="AL2896" s="17">
        <v>0</v>
      </c>
      <c r="AN2896" s="17">
        <v>0</v>
      </c>
      <c r="AP2896" s="172">
        <v>0</v>
      </c>
      <c r="AR2896" s="17">
        <v>9803</v>
      </c>
      <c r="AT2896" s="17">
        <v>0</v>
      </c>
      <c r="AV2896" s="185">
        <v>0</v>
      </c>
      <c r="AW2896" s="1" t="s">
        <v>5655</v>
      </c>
      <c r="AX2896" s="1" t="str">
        <f t="shared" si="45"/>
        <v>No</v>
      </c>
    </row>
    <row r="2897" spans="1:50" x14ac:dyDescent="0.2">
      <c r="A2897" s="1" t="s">
        <v>5729</v>
      </c>
      <c r="B2897" s="1" t="s">
        <v>5730</v>
      </c>
      <c r="C2897" s="1" t="s">
        <v>20</v>
      </c>
      <c r="E2897" s="177">
        <v>90252</v>
      </c>
      <c r="F2897" s="1" t="s">
        <v>194</v>
      </c>
      <c r="G2897" s="1" t="s">
        <v>5273</v>
      </c>
      <c r="H2897" s="17">
        <v>12150996</v>
      </c>
      <c r="I2897" s="12">
        <v>7</v>
      </c>
      <c r="J2897" s="1" t="s">
        <v>10</v>
      </c>
      <c r="K2897" s="1" t="s">
        <v>12</v>
      </c>
      <c r="L2897" s="4">
        <v>1</v>
      </c>
      <c r="N2897" s="186">
        <v>0</v>
      </c>
      <c r="P2897" s="14">
        <v>5.7846000000000002</v>
      </c>
      <c r="R2897" s="14">
        <v>0</v>
      </c>
      <c r="T2897" s="14">
        <v>1.6423000000000001</v>
      </c>
      <c r="V2897" s="17">
        <v>0</v>
      </c>
      <c r="X2897" s="17">
        <v>0</v>
      </c>
      <c r="Z2897" s="17">
        <v>10366</v>
      </c>
      <c r="AB2897" s="17">
        <v>0</v>
      </c>
      <c r="AD2897" s="17">
        <v>0</v>
      </c>
      <c r="AF2897" s="17">
        <v>1792</v>
      </c>
      <c r="AH2897" s="17">
        <v>0</v>
      </c>
      <c r="AJ2897" s="17">
        <v>0</v>
      </c>
      <c r="AL2897" s="17">
        <v>0</v>
      </c>
      <c r="AN2897" s="17">
        <v>0</v>
      </c>
      <c r="AP2897" s="172">
        <v>0</v>
      </c>
      <c r="AR2897" s="17">
        <v>2943</v>
      </c>
      <c r="AT2897" s="17">
        <v>0</v>
      </c>
      <c r="AV2897" s="185">
        <v>0</v>
      </c>
      <c r="AW2897" s="1" t="s">
        <v>5655</v>
      </c>
      <c r="AX2897" s="1" t="str">
        <f t="shared" si="45"/>
        <v>No</v>
      </c>
    </row>
    <row r="2898" spans="1:50" x14ac:dyDescent="0.2">
      <c r="A2898" s="1" t="s">
        <v>6389</v>
      </c>
      <c r="B2898" s="1" t="s">
        <v>5605</v>
      </c>
      <c r="C2898" s="1" t="s">
        <v>37</v>
      </c>
      <c r="E2898" s="177">
        <v>40239</v>
      </c>
      <c r="F2898" s="1" t="s">
        <v>194</v>
      </c>
      <c r="G2898" s="1" t="s">
        <v>5273</v>
      </c>
      <c r="H2898" s="17">
        <v>5502379</v>
      </c>
      <c r="I2898" s="12">
        <v>7</v>
      </c>
      <c r="J2898" s="1" t="s">
        <v>10</v>
      </c>
      <c r="K2898" s="1" t="s">
        <v>8</v>
      </c>
      <c r="L2898" s="4">
        <v>5</v>
      </c>
      <c r="N2898" s="186">
        <v>0</v>
      </c>
      <c r="P2898" s="14">
        <v>12.570600000000001</v>
      </c>
      <c r="R2898" s="14">
        <v>0</v>
      </c>
      <c r="T2898" s="14">
        <v>3.2078000000000002</v>
      </c>
      <c r="V2898" s="17">
        <v>0</v>
      </c>
      <c r="X2898" s="17">
        <v>0</v>
      </c>
      <c r="Z2898" s="17">
        <v>18328</v>
      </c>
      <c r="AB2898" s="17">
        <v>0</v>
      </c>
      <c r="AD2898" s="17">
        <v>0</v>
      </c>
      <c r="AF2898" s="17">
        <v>1458</v>
      </c>
      <c r="AH2898" s="17">
        <v>0</v>
      </c>
      <c r="AJ2898" s="17">
        <v>0</v>
      </c>
      <c r="AL2898" s="17">
        <v>0</v>
      </c>
      <c r="AN2898" s="17">
        <v>0</v>
      </c>
      <c r="AP2898" s="172">
        <v>0</v>
      </c>
      <c r="AR2898" s="17">
        <v>4677</v>
      </c>
      <c r="AT2898" s="17">
        <v>0</v>
      </c>
      <c r="AV2898" s="185">
        <v>0</v>
      </c>
      <c r="AW2898" s="1" t="s">
        <v>5655</v>
      </c>
      <c r="AX2898" s="1" t="str">
        <f t="shared" si="45"/>
        <v>No</v>
      </c>
    </row>
    <row r="2899" spans="1:50" x14ac:dyDescent="0.2">
      <c r="A2899" s="1" t="s">
        <v>2017</v>
      </c>
      <c r="B2899" s="1" t="s">
        <v>2018</v>
      </c>
      <c r="C2899" s="1" t="s">
        <v>14</v>
      </c>
      <c r="D2899" s="174" t="s">
        <v>2019</v>
      </c>
      <c r="E2899" s="177" t="s">
        <v>2020</v>
      </c>
      <c r="F2899" s="1" t="s">
        <v>194</v>
      </c>
      <c r="G2899" s="1" t="s">
        <v>229</v>
      </c>
      <c r="H2899" s="17">
        <v>0</v>
      </c>
      <c r="I2899" s="12">
        <v>7</v>
      </c>
      <c r="J2899" s="1" t="s">
        <v>10</v>
      </c>
      <c r="K2899" s="1" t="s">
        <v>8</v>
      </c>
      <c r="L2899" s="4">
        <v>7</v>
      </c>
      <c r="N2899" s="186">
        <v>0</v>
      </c>
      <c r="P2899" s="14">
        <v>18.2758</v>
      </c>
      <c r="R2899" s="14">
        <v>0</v>
      </c>
      <c r="T2899" s="14">
        <v>2.7968999999999999</v>
      </c>
      <c r="V2899" s="17">
        <v>0</v>
      </c>
      <c r="X2899" s="17">
        <v>0</v>
      </c>
      <c r="Z2899" s="17">
        <v>144763</v>
      </c>
      <c r="AB2899" s="17">
        <v>0</v>
      </c>
      <c r="AD2899" s="17">
        <v>0</v>
      </c>
      <c r="AF2899" s="17">
        <v>7921</v>
      </c>
      <c r="AH2899" s="17">
        <v>0</v>
      </c>
      <c r="AJ2899" s="17">
        <v>0</v>
      </c>
      <c r="AL2899" s="17">
        <v>0</v>
      </c>
      <c r="AN2899" s="17">
        <v>0</v>
      </c>
      <c r="AP2899" s="172">
        <v>0</v>
      </c>
      <c r="AR2899" s="17">
        <v>22154</v>
      </c>
      <c r="AT2899" s="17">
        <v>0</v>
      </c>
      <c r="AV2899" s="185">
        <v>0</v>
      </c>
      <c r="AW2899" s="1" t="s">
        <v>5655</v>
      </c>
      <c r="AX2899" s="1" t="str">
        <f t="shared" si="45"/>
        <v>No</v>
      </c>
    </row>
    <row r="2900" spans="1:50" x14ac:dyDescent="0.2">
      <c r="A2900" s="1" t="s">
        <v>2149</v>
      </c>
      <c r="B2900" s="1" t="s">
        <v>2150</v>
      </c>
      <c r="C2900" s="1" t="s">
        <v>50</v>
      </c>
      <c r="D2900" s="174" t="s">
        <v>2151</v>
      </c>
      <c r="E2900" s="177" t="s">
        <v>2152</v>
      </c>
      <c r="F2900" s="1" t="s">
        <v>194</v>
      </c>
      <c r="G2900" s="1" t="s">
        <v>229</v>
      </c>
      <c r="H2900" s="17">
        <v>0</v>
      </c>
      <c r="I2900" s="12">
        <v>7</v>
      </c>
      <c r="J2900" s="1" t="s">
        <v>11</v>
      </c>
      <c r="K2900" s="1" t="s">
        <v>8</v>
      </c>
      <c r="L2900" s="4">
        <v>7</v>
      </c>
      <c r="N2900" s="186">
        <v>0</v>
      </c>
      <c r="P2900" s="14">
        <v>19.1922</v>
      </c>
      <c r="R2900" s="14">
        <v>0</v>
      </c>
      <c r="T2900" s="14">
        <v>8.2660999999999998</v>
      </c>
      <c r="V2900" s="17">
        <v>0</v>
      </c>
      <c r="X2900" s="17">
        <v>0</v>
      </c>
      <c r="Z2900" s="17">
        <v>75310</v>
      </c>
      <c r="AB2900" s="17">
        <v>0</v>
      </c>
      <c r="AD2900" s="17">
        <v>0</v>
      </c>
      <c r="AF2900" s="17">
        <v>3924</v>
      </c>
      <c r="AH2900" s="17">
        <v>0</v>
      </c>
      <c r="AJ2900" s="17">
        <v>0</v>
      </c>
      <c r="AL2900" s="17">
        <v>0</v>
      </c>
      <c r="AN2900" s="17">
        <v>0</v>
      </c>
      <c r="AP2900" s="172">
        <v>0</v>
      </c>
      <c r="AR2900" s="17">
        <v>32436</v>
      </c>
      <c r="AT2900" s="17">
        <v>0</v>
      </c>
      <c r="AV2900" s="185">
        <v>0</v>
      </c>
      <c r="AW2900" s="1" t="s">
        <v>5655</v>
      </c>
      <c r="AX2900" s="1" t="str">
        <f t="shared" si="45"/>
        <v>No</v>
      </c>
    </row>
    <row r="2901" spans="1:50" x14ac:dyDescent="0.2">
      <c r="A2901" s="1" t="s">
        <v>3973</v>
      </c>
      <c r="B2901" s="1" t="s">
        <v>3974</v>
      </c>
      <c r="C2901" s="1" t="s">
        <v>48</v>
      </c>
      <c r="D2901" s="174" t="s">
        <v>3975</v>
      </c>
      <c r="E2901" s="177" t="s">
        <v>3976</v>
      </c>
      <c r="F2901" s="1" t="s">
        <v>194</v>
      </c>
      <c r="G2901" s="1" t="s">
        <v>229</v>
      </c>
      <c r="H2901" s="17">
        <v>0</v>
      </c>
      <c r="I2901" s="12">
        <v>7</v>
      </c>
      <c r="J2901" s="1" t="s">
        <v>11</v>
      </c>
      <c r="K2901" s="1" t="s">
        <v>8</v>
      </c>
      <c r="L2901" s="4">
        <v>3</v>
      </c>
      <c r="N2901" s="186">
        <v>0</v>
      </c>
      <c r="P2901" s="14">
        <v>16.050599999999999</v>
      </c>
      <c r="R2901" s="14">
        <v>0</v>
      </c>
      <c r="T2901" s="14">
        <v>3.3923999999999999</v>
      </c>
      <c r="V2901" s="17">
        <v>0</v>
      </c>
      <c r="X2901" s="17">
        <v>0</v>
      </c>
      <c r="Z2901" s="17">
        <v>143990</v>
      </c>
      <c r="AB2901" s="17">
        <v>0</v>
      </c>
      <c r="AD2901" s="17">
        <v>0</v>
      </c>
      <c r="AF2901" s="17">
        <v>8971</v>
      </c>
      <c r="AH2901" s="17">
        <v>0</v>
      </c>
      <c r="AJ2901" s="17">
        <v>0</v>
      </c>
      <c r="AL2901" s="17">
        <v>0</v>
      </c>
      <c r="AN2901" s="17">
        <v>0</v>
      </c>
      <c r="AP2901" s="172">
        <v>0</v>
      </c>
      <c r="AR2901" s="17">
        <v>30433</v>
      </c>
      <c r="AT2901" s="17">
        <v>0</v>
      </c>
      <c r="AV2901" s="185">
        <v>0</v>
      </c>
      <c r="AW2901" s="1" t="s">
        <v>5655</v>
      </c>
      <c r="AX2901" s="1" t="str">
        <f t="shared" si="45"/>
        <v>No</v>
      </c>
    </row>
    <row r="2902" spans="1:50" x14ac:dyDescent="0.2">
      <c r="A2902" s="1" t="s">
        <v>3485</v>
      </c>
      <c r="B2902" s="1" t="s">
        <v>3486</v>
      </c>
      <c r="C2902" s="1" t="s">
        <v>51</v>
      </c>
      <c r="D2902" s="174" t="s">
        <v>3487</v>
      </c>
      <c r="E2902" s="177" t="s">
        <v>3488</v>
      </c>
      <c r="F2902" s="1" t="s">
        <v>194</v>
      </c>
      <c r="G2902" s="1" t="s">
        <v>229</v>
      </c>
      <c r="H2902" s="17">
        <v>0</v>
      </c>
      <c r="I2902" s="12">
        <v>7</v>
      </c>
      <c r="J2902" s="1" t="s">
        <v>10</v>
      </c>
      <c r="K2902" s="1" t="s">
        <v>8</v>
      </c>
      <c r="L2902" s="4">
        <v>7</v>
      </c>
      <c r="N2902" s="186">
        <v>0</v>
      </c>
      <c r="P2902" s="14">
        <v>24.139500000000002</v>
      </c>
      <c r="R2902" s="14">
        <v>0</v>
      </c>
      <c r="T2902" s="14">
        <v>1.579</v>
      </c>
      <c r="V2902" s="17">
        <v>0</v>
      </c>
      <c r="X2902" s="17">
        <v>0</v>
      </c>
      <c r="Z2902" s="17">
        <v>121446</v>
      </c>
      <c r="AB2902" s="17">
        <v>0</v>
      </c>
      <c r="AD2902" s="17">
        <v>0</v>
      </c>
      <c r="AF2902" s="17">
        <v>5031</v>
      </c>
      <c r="AH2902" s="17">
        <v>0</v>
      </c>
      <c r="AJ2902" s="17">
        <v>0</v>
      </c>
      <c r="AL2902" s="17">
        <v>0</v>
      </c>
      <c r="AN2902" s="17">
        <v>0</v>
      </c>
      <c r="AP2902" s="172">
        <v>0</v>
      </c>
      <c r="AR2902" s="17">
        <v>7944</v>
      </c>
      <c r="AT2902" s="17">
        <v>0</v>
      </c>
      <c r="AV2902" s="185">
        <v>0</v>
      </c>
      <c r="AW2902" s="1" t="s">
        <v>5655</v>
      </c>
      <c r="AX2902" s="1" t="str">
        <f t="shared" si="45"/>
        <v>No</v>
      </c>
    </row>
    <row r="2903" spans="1:50" x14ac:dyDescent="0.2">
      <c r="A2903" s="1" t="s">
        <v>6403</v>
      </c>
      <c r="B2903" s="1" t="s">
        <v>4698</v>
      </c>
      <c r="C2903" s="1" t="s">
        <v>18</v>
      </c>
      <c r="D2903" s="174" t="s">
        <v>4699</v>
      </c>
      <c r="E2903" s="177" t="s">
        <v>4700</v>
      </c>
      <c r="F2903" s="1" t="s">
        <v>194</v>
      </c>
      <c r="G2903" s="1" t="s">
        <v>229</v>
      </c>
      <c r="H2903" s="17">
        <v>0</v>
      </c>
      <c r="I2903" s="12">
        <v>7</v>
      </c>
      <c r="J2903" s="1" t="s">
        <v>22</v>
      </c>
      <c r="K2903" s="1" t="s">
        <v>12</v>
      </c>
      <c r="L2903" s="4">
        <v>3</v>
      </c>
      <c r="N2903" s="186">
        <v>0</v>
      </c>
      <c r="P2903" s="14">
        <v>29.707699999999999</v>
      </c>
      <c r="R2903" s="14">
        <v>0</v>
      </c>
      <c r="T2903" s="14">
        <v>4.5194000000000001</v>
      </c>
      <c r="V2903" s="17">
        <v>0</v>
      </c>
      <c r="X2903" s="17">
        <v>0</v>
      </c>
      <c r="Z2903" s="17">
        <v>91975</v>
      </c>
      <c r="AB2903" s="17">
        <v>0</v>
      </c>
      <c r="AD2903" s="17">
        <v>0</v>
      </c>
      <c r="AF2903" s="17">
        <v>3096</v>
      </c>
      <c r="AH2903" s="17">
        <v>0</v>
      </c>
      <c r="AJ2903" s="17">
        <v>0</v>
      </c>
      <c r="AL2903" s="17">
        <v>0</v>
      </c>
      <c r="AN2903" s="17">
        <v>0</v>
      </c>
      <c r="AP2903" s="172">
        <v>0</v>
      </c>
      <c r="AR2903" s="17">
        <v>13992</v>
      </c>
      <c r="AT2903" s="17">
        <v>0</v>
      </c>
      <c r="AV2903" s="185">
        <v>0</v>
      </c>
      <c r="AW2903" s="1" t="s">
        <v>5655</v>
      </c>
      <c r="AX2903" s="1" t="str">
        <f t="shared" si="45"/>
        <v>No</v>
      </c>
    </row>
    <row r="2904" spans="1:50" x14ac:dyDescent="0.2">
      <c r="A2904" s="1" t="s">
        <v>6393</v>
      </c>
      <c r="B2904" s="1" t="s">
        <v>321</v>
      </c>
      <c r="C2904" s="1" t="s">
        <v>88</v>
      </c>
      <c r="D2904" s="174">
        <v>4055</v>
      </c>
      <c r="E2904" s="177">
        <v>40055</v>
      </c>
      <c r="F2904" s="1" t="s">
        <v>194</v>
      </c>
      <c r="G2904" s="1" t="s">
        <v>5273</v>
      </c>
      <c r="H2904" s="17">
        <v>69501</v>
      </c>
      <c r="I2904" s="12">
        <v>7</v>
      </c>
      <c r="J2904" s="1" t="s">
        <v>11</v>
      </c>
      <c r="K2904" s="1" t="s">
        <v>8</v>
      </c>
      <c r="L2904" s="4">
        <v>3</v>
      </c>
      <c r="N2904" s="186">
        <v>0</v>
      </c>
      <c r="P2904" s="14">
        <v>12.8461</v>
      </c>
      <c r="R2904" s="14">
        <v>0</v>
      </c>
      <c r="T2904" s="14">
        <v>6.5084</v>
      </c>
      <c r="V2904" s="17">
        <v>0</v>
      </c>
      <c r="X2904" s="17">
        <v>0</v>
      </c>
      <c r="Z2904" s="17">
        <v>92055</v>
      </c>
      <c r="AB2904" s="17">
        <v>0</v>
      </c>
      <c r="AD2904" s="17">
        <v>0</v>
      </c>
      <c r="AF2904" s="17">
        <v>7166</v>
      </c>
      <c r="AH2904" s="17">
        <v>0</v>
      </c>
      <c r="AJ2904" s="17">
        <v>0</v>
      </c>
      <c r="AL2904" s="17">
        <v>0</v>
      </c>
      <c r="AN2904" s="17">
        <v>0</v>
      </c>
      <c r="AP2904" s="172">
        <v>0</v>
      </c>
      <c r="AR2904" s="17">
        <v>46639</v>
      </c>
      <c r="AT2904" s="17">
        <v>0</v>
      </c>
      <c r="AV2904" s="185">
        <v>0</v>
      </c>
      <c r="AW2904" s="1" t="s">
        <v>5655</v>
      </c>
      <c r="AX2904" s="1" t="str">
        <f t="shared" si="45"/>
        <v>No</v>
      </c>
    </row>
    <row r="2905" spans="1:50" x14ac:dyDescent="0.2">
      <c r="A2905" s="1" t="s">
        <v>983</v>
      </c>
      <c r="B2905" s="1" t="s">
        <v>984</v>
      </c>
      <c r="C2905" s="1" t="s">
        <v>79</v>
      </c>
      <c r="D2905" s="174" t="s">
        <v>985</v>
      </c>
      <c r="E2905" s="177">
        <v>60004</v>
      </c>
      <c r="F2905" s="1" t="s">
        <v>138</v>
      </c>
      <c r="G2905" s="1" t="s">
        <v>5273</v>
      </c>
      <c r="H2905" s="17">
        <v>0</v>
      </c>
      <c r="I2905" s="12">
        <v>7</v>
      </c>
      <c r="J2905" s="1" t="s">
        <v>10</v>
      </c>
      <c r="K2905" s="1" t="s">
        <v>8</v>
      </c>
      <c r="L2905" s="4">
        <v>7</v>
      </c>
      <c r="N2905" s="186">
        <v>0</v>
      </c>
      <c r="P2905" s="14">
        <v>11.2249</v>
      </c>
      <c r="R2905" s="14">
        <v>0</v>
      </c>
      <c r="T2905" s="14">
        <v>2.1589</v>
      </c>
      <c r="V2905" s="17">
        <v>0</v>
      </c>
      <c r="X2905" s="17">
        <v>0</v>
      </c>
      <c r="Z2905" s="17">
        <v>200229</v>
      </c>
      <c r="AB2905" s="17">
        <v>0</v>
      </c>
      <c r="AD2905" s="17">
        <v>0</v>
      </c>
      <c r="AF2905" s="17">
        <v>17838</v>
      </c>
      <c r="AH2905" s="17">
        <v>0</v>
      </c>
      <c r="AJ2905" s="17">
        <v>0</v>
      </c>
      <c r="AL2905" s="17">
        <v>0</v>
      </c>
      <c r="AN2905" s="17">
        <v>0</v>
      </c>
      <c r="AP2905" s="172">
        <v>0</v>
      </c>
      <c r="AR2905" s="17">
        <v>38510</v>
      </c>
      <c r="AT2905" s="17">
        <v>0</v>
      </c>
      <c r="AV2905" s="185">
        <v>0</v>
      </c>
      <c r="AW2905" s="1" t="s">
        <v>5655</v>
      </c>
      <c r="AX2905" s="1" t="str">
        <f t="shared" si="45"/>
        <v>No</v>
      </c>
    </row>
    <row r="2906" spans="1:50" x14ac:dyDescent="0.2">
      <c r="A2906" s="1" t="s">
        <v>2443</v>
      </c>
      <c r="B2906" s="1" t="s">
        <v>2502</v>
      </c>
      <c r="C2906" s="1" t="s">
        <v>62</v>
      </c>
      <c r="D2906" s="174" t="s">
        <v>2503</v>
      </c>
      <c r="E2906" s="177" t="s">
        <v>2504</v>
      </c>
      <c r="F2906" s="1" t="s">
        <v>194</v>
      </c>
      <c r="G2906" s="1" t="s">
        <v>229</v>
      </c>
      <c r="H2906" s="17">
        <v>0</v>
      </c>
      <c r="I2906" s="12">
        <v>7</v>
      </c>
      <c r="J2906" s="1" t="s">
        <v>10</v>
      </c>
      <c r="K2906" s="1" t="s">
        <v>8</v>
      </c>
      <c r="L2906" s="4">
        <v>7</v>
      </c>
      <c r="N2906" s="186">
        <v>0</v>
      </c>
      <c r="P2906" s="14">
        <v>17.802499999999998</v>
      </c>
      <c r="R2906" s="14">
        <v>0</v>
      </c>
      <c r="T2906" s="14">
        <v>1.3965000000000001</v>
      </c>
      <c r="V2906" s="17">
        <v>0</v>
      </c>
      <c r="X2906" s="17">
        <v>0</v>
      </c>
      <c r="Z2906" s="17">
        <v>250339</v>
      </c>
      <c r="AB2906" s="17">
        <v>0</v>
      </c>
      <c r="AD2906" s="17">
        <v>0</v>
      </c>
      <c r="AF2906" s="17">
        <v>14062</v>
      </c>
      <c r="AH2906" s="17">
        <v>0</v>
      </c>
      <c r="AJ2906" s="17">
        <v>0</v>
      </c>
      <c r="AL2906" s="17">
        <v>0</v>
      </c>
      <c r="AN2906" s="17">
        <v>0</v>
      </c>
      <c r="AP2906" s="172">
        <v>0</v>
      </c>
      <c r="AR2906" s="17">
        <v>19637</v>
      </c>
      <c r="AT2906" s="17">
        <v>0</v>
      </c>
      <c r="AV2906" s="185">
        <v>0</v>
      </c>
      <c r="AW2906" s="1" t="s">
        <v>5655</v>
      </c>
      <c r="AX2906" s="1" t="str">
        <f t="shared" si="45"/>
        <v>No</v>
      </c>
    </row>
    <row r="2907" spans="1:50" x14ac:dyDescent="0.2">
      <c r="A2907" s="1" t="s">
        <v>6378</v>
      </c>
      <c r="B2907" s="1" t="s">
        <v>564</v>
      </c>
      <c r="C2907" s="1" t="s">
        <v>51</v>
      </c>
      <c r="D2907" s="174">
        <v>6023</v>
      </c>
      <c r="E2907" s="177">
        <v>60023</v>
      </c>
      <c r="F2907" s="1" t="s">
        <v>194</v>
      </c>
      <c r="G2907" s="1" t="s">
        <v>5273</v>
      </c>
      <c r="H2907" s="17">
        <v>143440</v>
      </c>
      <c r="I2907" s="12">
        <v>7</v>
      </c>
      <c r="J2907" s="1" t="s">
        <v>11</v>
      </c>
      <c r="K2907" s="1" t="s">
        <v>8</v>
      </c>
      <c r="L2907" s="4">
        <v>5</v>
      </c>
      <c r="N2907" s="186">
        <v>0</v>
      </c>
      <c r="P2907" s="14">
        <v>13.0039</v>
      </c>
      <c r="R2907" s="14">
        <v>0</v>
      </c>
      <c r="T2907" s="14">
        <v>21.178899999999999</v>
      </c>
      <c r="V2907" s="17">
        <v>0</v>
      </c>
      <c r="X2907" s="17">
        <v>0</v>
      </c>
      <c r="Z2907" s="17">
        <v>168231</v>
      </c>
      <c r="AB2907" s="17">
        <v>0</v>
      </c>
      <c r="AD2907" s="17">
        <v>0</v>
      </c>
      <c r="AF2907" s="17">
        <v>12937</v>
      </c>
      <c r="AH2907" s="17">
        <v>0</v>
      </c>
      <c r="AJ2907" s="17">
        <v>0</v>
      </c>
      <c r="AL2907" s="17">
        <v>0</v>
      </c>
      <c r="AN2907" s="17">
        <v>0</v>
      </c>
      <c r="AP2907" s="172">
        <v>0</v>
      </c>
      <c r="AR2907" s="17">
        <v>273991</v>
      </c>
      <c r="AT2907" s="17">
        <v>0</v>
      </c>
      <c r="AV2907" s="185">
        <v>0</v>
      </c>
      <c r="AW2907" s="1" t="s">
        <v>5655</v>
      </c>
      <c r="AX2907" s="1" t="str">
        <f t="shared" si="45"/>
        <v>No</v>
      </c>
    </row>
    <row r="2908" spans="1:50" x14ac:dyDescent="0.2">
      <c r="A2908" s="1" t="s">
        <v>954</v>
      </c>
      <c r="B2908" s="1" t="s">
        <v>955</v>
      </c>
      <c r="C2908" s="1" t="s">
        <v>91</v>
      </c>
      <c r="D2908" s="174">
        <v>3099</v>
      </c>
      <c r="E2908" s="177">
        <v>30099</v>
      </c>
      <c r="F2908" s="1" t="s">
        <v>194</v>
      </c>
      <c r="G2908" s="1" t="s">
        <v>5273</v>
      </c>
      <c r="H2908" s="17">
        <v>69449</v>
      </c>
      <c r="I2908" s="12">
        <v>7</v>
      </c>
      <c r="J2908" s="1" t="s">
        <v>11</v>
      </c>
      <c r="K2908" s="1" t="s">
        <v>8</v>
      </c>
      <c r="L2908" s="4">
        <v>4</v>
      </c>
      <c r="N2908" s="186">
        <v>0</v>
      </c>
      <c r="P2908" s="14">
        <v>11.629200000000001</v>
      </c>
      <c r="R2908" s="14">
        <v>0</v>
      </c>
      <c r="T2908" s="14">
        <v>9.4603999999999999</v>
      </c>
      <c r="V2908" s="17">
        <v>0</v>
      </c>
      <c r="X2908" s="17">
        <v>0</v>
      </c>
      <c r="Z2908" s="17">
        <v>153564</v>
      </c>
      <c r="AB2908" s="17">
        <v>0</v>
      </c>
      <c r="AD2908" s="17">
        <v>0</v>
      </c>
      <c r="AF2908" s="17">
        <v>13205</v>
      </c>
      <c r="AH2908" s="17">
        <v>0</v>
      </c>
      <c r="AJ2908" s="17">
        <v>0</v>
      </c>
      <c r="AL2908" s="17">
        <v>0</v>
      </c>
      <c r="AN2908" s="17">
        <v>0</v>
      </c>
      <c r="AP2908" s="172">
        <v>0</v>
      </c>
      <c r="AR2908" s="17">
        <v>124924</v>
      </c>
      <c r="AT2908" s="17">
        <v>0</v>
      </c>
      <c r="AV2908" s="185">
        <v>0</v>
      </c>
      <c r="AW2908" s="1" t="s">
        <v>5655</v>
      </c>
      <c r="AX2908" s="1" t="str">
        <f t="shared" si="45"/>
        <v>No</v>
      </c>
    </row>
    <row r="2909" spans="1:50" x14ac:dyDescent="0.2">
      <c r="A2909" s="1" t="s">
        <v>2145</v>
      </c>
      <c r="B2909" s="1" t="s">
        <v>2146</v>
      </c>
      <c r="C2909" s="1" t="s">
        <v>62</v>
      </c>
      <c r="D2909" s="174" t="s">
        <v>2147</v>
      </c>
      <c r="E2909" s="177" t="s">
        <v>2148</v>
      </c>
      <c r="F2909" s="1" t="s">
        <v>194</v>
      </c>
      <c r="G2909" s="1" t="s">
        <v>229</v>
      </c>
      <c r="H2909" s="17">
        <v>0</v>
      </c>
      <c r="I2909" s="12">
        <v>7</v>
      </c>
      <c r="J2909" s="1" t="s">
        <v>10</v>
      </c>
      <c r="K2909" s="1" t="s">
        <v>8</v>
      </c>
      <c r="L2909" s="4">
        <v>7</v>
      </c>
      <c r="N2909" s="186">
        <v>0</v>
      </c>
      <c r="P2909" s="14">
        <v>26.688600000000001</v>
      </c>
      <c r="R2909" s="14">
        <v>0</v>
      </c>
      <c r="T2909" s="14">
        <v>2.7873000000000001</v>
      </c>
      <c r="V2909" s="17">
        <v>0</v>
      </c>
      <c r="X2909" s="17">
        <v>0</v>
      </c>
      <c r="Z2909" s="17">
        <v>160452</v>
      </c>
      <c r="AB2909" s="17">
        <v>0</v>
      </c>
      <c r="AD2909" s="17">
        <v>0</v>
      </c>
      <c r="AF2909" s="17">
        <v>6012</v>
      </c>
      <c r="AH2909" s="17">
        <v>0</v>
      </c>
      <c r="AJ2909" s="17">
        <v>0</v>
      </c>
      <c r="AL2909" s="17">
        <v>0</v>
      </c>
      <c r="AN2909" s="17">
        <v>0</v>
      </c>
      <c r="AP2909" s="172">
        <v>0</v>
      </c>
      <c r="AR2909" s="17">
        <v>16757</v>
      </c>
      <c r="AT2909" s="17">
        <v>0</v>
      </c>
      <c r="AV2909" s="185">
        <v>0</v>
      </c>
      <c r="AW2909" s="1" t="s">
        <v>5655</v>
      </c>
      <c r="AX2909" s="1" t="str">
        <f t="shared" si="45"/>
        <v>No</v>
      </c>
    </row>
    <row r="2910" spans="1:50" x14ac:dyDescent="0.2">
      <c r="A2910" s="1" t="s">
        <v>4570</v>
      </c>
      <c r="B2910" s="1" t="s">
        <v>2827</v>
      </c>
      <c r="C2910" s="1" t="s">
        <v>61</v>
      </c>
      <c r="D2910" s="174" t="s">
        <v>4571</v>
      </c>
      <c r="E2910" s="177" t="s">
        <v>4572</v>
      </c>
      <c r="F2910" s="1" t="s">
        <v>194</v>
      </c>
      <c r="G2910" s="1" t="s">
        <v>229</v>
      </c>
      <c r="H2910" s="17">
        <v>0</v>
      </c>
      <c r="I2910" s="12">
        <v>7</v>
      </c>
      <c r="J2910" s="1" t="s">
        <v>10</v>
      </c>
      <c r="K2910" s="1" t="s">
        <v>8</v>
      </c>
      <c r="L2910" s="4">
        <v>7</v>
      </c>
      <c r="N2910" s="186">
        <v>0</v>
      </c>
      <c r="P2910" s="14">
        <v>12.920400000000001</v>
      </c>
      <c r="R2910" s="14">
        <v>0</v>
      </c>
      <c r="T2910" s="14">
        <v>2.5807000000000002</v>
      </c>
      <c r="V2910" s="17">
        <v>0</v>
      </c>
      <c r="X2910" s="17">
        <v>0</v>
      </c>
      <c r="Z2910" s="17">
        <v>74977</v>
      </c>
      <c r="AB2910" s="17">
        <v>0</v>
      </c>
      <c r="AD2910" s="17">
        <v>0</v>
      </c>
      <c r="AF2910" s="17">
        <v>5803</v>
      </c>
      <c r="AH2910" s="17">
        <v>0</v>
      </c>
      <c r="AJ2910" s="17">
        <v>0</v>
      </c>
      <c r="AL2910" s="17">
        <v>0</v>
      </c>
      <c r="AN2910" s="17">
        <v>0</v>
      </c>
      <c r="AP2910" s="172">
        <v>0</v>
      </c>
      <c r="AR2910" s="17">
        <v>14976</v>
      </c>
      <c r="AT2910" s="17">
        <v>0</v>
      </c>
      <c r="AV2910" s="185">
        <v>0</v>
      </c>
      <c r="AW2910" s="1" t="s">
        <v>5655</v>
      </c>
      <c r="AX2910" s="1" t="str">
        <f t="shared" si="45"/>
        <v>No</v>
      </c>
    </row>
    <row r="2911" spans="1:50" x14ac:dyDescent="0.2">
      <c r="A2911" s="1" t="s">
        <v>998</v>
      </c>
      <c r="B2911" s="1" t="s">
        <v>999</v>
      </c>
      <c r="C2911" s="1" t="s">
        <v>54</v>
      </c>
      <c r="D2911" s="174" t="s">
        <v>1000</v>
      </c>
      <c r="E2911" s="177">
        <v>11140</v>
      </c>
      <c r="F2911" s="1" t="s">
        <v>138</v>
      </c>
      <c r="G2911" s="1" t="s">
        <v>5273</v>
      </c>
      <c r="H2911" s="17">
        <v>0</v>
      </c>
      <c r="I2911" s="12">
        <v>7</v>
      </c>
      <c r="J2911" s="1" t="s">
        <v>10</v>
      </c>
      <c r="K2911" s="1" t="s">
        <v>8</v>
      </c>
      <c r="L2911" s="4">
        <v>7</v>
      </c>
      <c r="N2911" s="186">
        <v>0</v>
      </c>
      <c r="P2911" s="14">
        <v>9.9978999999999996</v>
      </c>
      <c r="R2911" s="14">
        <v>0</v>
      </c>
      <c r="T2911" s="14">
        <v>0.1079</v>
      </c>
      <c r="V2911" s="17">
        <v>0</v>
      </c>
      <c r="X2911" s="17">
        <v>0</v>
      </c>
      <c r="Z2911" s="17">
        <v>71055</v>
      </c>
      <c r="AB2911" s="17">
        <v>0</v>
      </c>
      <c r="AD2911" s="17">
        <v>0</v>
      </c>
      <c r="AF2911" s="17">
        <v>7107</v>
      </c>
      <c r="AH2911" s="17">
        <v>0</v>
      </c>
      <c r="AJ2911" s="17">
        <v>0</v>
      </c>
      <c r="AL2911" s="17">
        <v>0</v>
      </c>
      <c r="AN2911" s="17">
        <v>0</v>
      </c>
      <c r="AP2911" s="172">
        <v>0</v>
      </c>
      <c r="AR2911" s="17">
        <v>767</v>
      </c>
      <c r="AT2911" s="17">
        <v>0</v>
      </c>
      <c r="AV2911" s="185">
        <v>0</v>
      </c>
      <c r="AW2911" s="1" t="s">
        <v>5655</v>
      </c>
      <c r="AX2911" s="1" t="str">
        <f t="shared" si="45"/>
        <v>No</v>
      </c>
    </row>
    <row r="2912" spans="1:50" x14ac:dyDescent="0.2">
      <c r="A2912" s="1" t="s">
        <v>2808</v>
      </c>
      <c r="B2912" s="1" t="s">
        <v>2809</v>
      </c>
      <c r="C2912" s="1" t="s">
        <v>56</v>
      </c>
      <c r="D2912" s="174" t="s">
        <v>2810</v>
      </c>
      <c r="E2912" s="177" t="s">
        <v>2811</v>
      </c>
      <c r="F2912" s="1" t="s">
        <v>196</v>
      </c>
      <c r="G2912" s="1" t="s">
        <v>229</v>
      </c>
      <c r="H2912" s="17">
        <v>0</v>
      </c>
      <c r="I2912" s="12">
        <v>7</v>
      </c>
      <c r="J2912" s="1" t="s">
        <v>10</v>
      </c>
      <c r="K2912" s="1" t="s">
        <v>8</v>
      </c>
      <c r="L2912" s="4">
        <v>1</v>
      </c>
      <c r="N2912" s="186">
        <v>0</v>
      </c>
      <c r="P2912" s="14">
        <v>6.0270000000000001</v>
      </c>
      <c r="R2912" s="14">
        <v>0</v>
      </c>
      <c r="T2912" s="14">
        <v>7.8300999999999998</v>
      </c>
      <c r="V2912" s="17">
        <v>0</v>
      </c>
      <c r="X2912" s="17">
        <v>0</v>
      </c>
      <c r="Z2912" s="17">
        <v>1561</v>
      </c>
      <c r="AB2912" s="17">
        <v>0</v>
      </c>
      <c r="AD2912" s="17">
        <v>0</v>
      </c>
      <c r="AF2912" s="17">
        <v>259</v>
      </c>
      <c r="AH2912" s="17">
        <v>0</v>
      </c>
      <c r="AJ2912" s="17">
        <v>0</v>
      </c>
      <c r="AL2912" s="17">
        <v>0</v>
      </c>
      <c r="AN2912" s="17">
        <v>0</v>
      </c>
      <c r="AP2912" s="172">
        <v>0</v>
      </c>
      <c r="AR2912" s="17">
        <v>2028</v>
      </c>
      <c r="AT2912" s="17">
        <v>0</v>
      </c>
      <c r="AV2912" s="185">
        <v>0</v>
      </c>
      <c r="AW2912" s="1" t="s">
        <v>5655</v>
      </c>
      <c r="AX2912" s="1" t="str">
        <f t="shared" si="45"/>
        <v>No</v>
      </c>
    </row>
    <row r="2913" spans="1:50" x14ac:dyDescent="0.2">
      <c r="A2913" s="1" t="s">
        <v>150</v>
      </c>
      <c r="B2913" s="1" t="s">
        <v>975</v>
      </c>
      <c r="C2913" s="1" t="s">
        <v>83</v>
      </c>
      <c r="D2913" s="174">
        <v>4160</v>
      </c>
      <c r="E2913" s="177">
        <v>40160</v>
      </c>
      <c r="F2913" s="1" t="s">
        <v>194</v>
      </c>
      <c r="G2913" s="1" t="s">
        <v>5273</v>
      </c>
      <c r="H2913" s="17">
        <v>139171</v>
      </c>
      <c r="I2913" s="12">
        <v>7</v>
      </c>
      <c r="J2913" s="1" t="s">
        <v>11</v>
      </c>
      <c r="K2913" s="1" t="s">
        <v>8</v>
      </c>
      <c r="L2913" s="4">
        <v>4</v>
      </c>
      <c r="N2913" s="186">
        <v>0</v>
      </c>
      <c r="P2913" s="14">
        <v>9.0609000000000002</v>
      </c>
      <c r="R2913" s="14">
        <v>0</v>
      </c>
      <c r="T2913" s="14">
        <v>4.9703999999999997</v>
      </c>
      <c r="V2913" s="17">
        <v>0</v>
      </c>
      <c r="X2913" s="17">
        <v>0</v>
      </c>
      <c r="Z2913" s="17">
        <v>21429</v>
      </c>
      <c r="AB2913" s="17">
        <v>0</v>
      </c>
      <c r="AD2913" s="17">
        <v>0</v>
      </c>
      <c r="AF2913" s="17">
        <v>2365</v>
      </c>
      <c r="AH2913" s="17">
        <v>0</v>
      </c>
      <c r="AJ2913" s="17">
        <v>0</v>
      </c>
      <c r="AL2913" s="17">
        <v>0</v>
      </c>
      <c r="AN2913" s="17">
        <v>0</v>
      </c>
      <c r="AP2913" s="172">
        <v>0</v>
      </c>
      <c r="AR2913" s="17">
        <v>11755</v>
      </c>
      <c r="AT2913" s="17">
        <v>0</v>
      </c>
      <c r="AV2913" s="185">
        <v>0</v>
      </c>
      <c r="AW2913" s="1" t="s">
        <v>5655</v>
      </c>
      <c r="AX2913" s="1" t="str">
        <f t="shared" si="45"/>
        <v>No</v>
      </c>
    </row>
    <row r="2914" spans="1:50" x14ac:dyDescent="0.2">
      <c r="A2914" s="1" t="s">
        <v>6402</v>
      </c>
      <c r="B2914" s="1" t="s">
        <v>4613</v>
      </c>
      <c r="C2914" s="1" t="s">
        <v>90</v>
      </c>
      <c r="D2914" s="174" t="s">
        <v>4614</v>
      </c>
      <c r="E2914" s="177" t="s">
        <v>4615</v>
      </c>
      <c r="F2914" s="1" t="s">
        <v>194</v>
      </c>
      <c r="G2914" s="1" t="s">
        <v>229</v>
      </c>
      <c r="H2914" s="17">
        <v>0</v>
      </c>
      <c r="I2914" s="12">
        <v>7</v>
      </c>
      <c r="J2914" s="1" t="s">
        <v>10</v>
      </c>
      <c r="K2914" s="1" t="s">
        <v>8</v>
      </c>
      <c r="L2914" s="4">
        <v>3</v>
      </c>
      <c r="N2914" s="186">
        <v>0</v>
      </c>
      <c r="P2914" s="14">
        <v>18.863299999999999</v>
      </c>
      <c r="R2914" s="14">
        <v>0</v>
      </c>
      <c r="T2914" s="14">
        <v>1.486</v>
      </c>
      <c r="V2914" s="17">
        <v>0</v>
      </c>
      <c r="X2914" s="17">
        <v>0</v>
      </c>
      <c r="Z2914" s="17">
        <v>51742</v>
      </c>
      <c r="AB2914" s="17">
        <v>0</v>
      </c>
      <c r="AD2914" s="17">
        <v>0</v>
      </c>
      <c r="AF2914" s="17">
        <v>2743</v>
      </c>
      <c r="AH2914" s="17">
        <v>0</v>
      </c>
      <c r="AJ2914" s="17">
        <v>0</v>
      </c>
      <c r="AL2914" s="17">
        <v>0</v>
      </c>
      <c r="AN2914" s="17">
        <v>0</v>
      </c>
      <c r="AP2914" s="172">
        <v>0</v>
      </c>
      <c r="AR2914" s="17">
        <v>4076</v>
      </c>
      <c r="AT2914" s="17">
        <v>0</v>
      </c>
      <c r="AV2914" s="185">
        <v>0</v>
      </c>
      <c r="AW2914" s="1" t="s">
        <v>5655</v>
      </c>
      <c r="AX2914" s="1" t="str">
        <f t="shared" si="45"/>
        <v>No</v>
      </c>
    </row>
    <row r="2915" spans="1:50" x14ac:dyDescent="0.2">
      <c r="A2915" s="1" t="s">
        <v>1115</v>
      </c>
      <c r="B2915" s="1" t="s">
        <v>1116</v>
      </c>
      <c r="C2915" s="1" t="s">
        <v>80</v>
      </c>
      <c r="D2915" s="174" t="s">
        <v>1117</v>
      </c>
      <c r="E2915" s="177">
        <v>10</v>
      </c>
      <c r="F2915" s="1" t="s">
        <v>138</v>
      </c>
      <c r="G2915" s="1" t="s">
        <v>5273</v>
      </c>
      <c r="H2915" s="17">
        <v>0</v>
      </c>
      <c r="I2915" s="12">
        <v>7</v>
      </c>
      <c r="J2915" s="1" t="s">
        <v>22</v>
      </c>
      <c r="K2915" s="1" t="s">
        <v>8</v>
      </c>
      <c r="L2915" s="4">
        <v>2</v>
      </c>
      <c r="N2915" s="186">
        <v>0</v>
      </c>
      <c r="P2915" s="14">
        <v>23.374199999999998</v>
      </c>
      <c r="R2915" s="14">
        <v>0</v>
      </c>
      <c r="T2915" s="14">
        <v>3.2284000000000002</v>
      </c>
      <c r="V2915" s="17">
        <v>0</v>
      </c>
      <c r="X2915" s="17">
        <v>0</v>
      </c>
      <c r="Z2915" s="17">
        <v>85129</v>
      </c>
      <c r="AB2915" s="17">
        <v>0</v>
      </c>
      <c r="AD2915" s="17">
        <v>0</v>
      </c>
      <c r="AF2915" s="17">
        <v>3642</v>
      </c>
      <c r="AH2915" s="17">
        <v>0</v>
      </c>
      <c r="AJ2915" s="17">
        <v>0</v>
      </c>
      <c r="AL2915" s="17">
        <v>0</v>
      </c>
      <c r="AN2915" s="17">
        <v>0</v>
      </c>
      <c r="AP2915" s="172">
        <v>0</v>
      </c>
      <c r="AR2915" s="17">
        <v>11758</v>
      </c>
      <c r="AT2915" s="17">
        <v>0</v>
      </c>
      <c r="AV2915" s="185">
        <v>0</v>
      </c>
      <c r="AW2915" s="1" t="s">
        <v>5655</v>
      </c>
      <c r="AX2915" s="1" t="str">
        <f t="shared" si="45"/>
        <v>No</v>
      </c>
    </row>
    <row r="2916" spans="1:50" x14ac:dyDescent="0.2">
      <c r="A2916" s="1" t="s">
        <v>5476</v>
      </c>
      <c r="B2916" s="1" t="s">
        <v>5597</v>
      </c>
      <c r="C2916" s="1" t="s">
        <v>73</v>
      </c>
      <c r="D2916" s="174" t="s">
        <v>1576</v>
      </c>
      <c r="E2916" s="177" t="s">
        <v>1577</v>
      </c>
      <c r="F2916" s="1" t="s">
        <v>194</v>
      </c>
      <c r="G2916" s="1" t="s">
        <v>229</v>
      </c>
      <c r="H2916" s="17">
        <v>0</v>
      </c>
      <c r="I2916" s="12">
        <v>7</v>
      </c>
      <c r="J2916" s="1" t="s">
        <v>22</v>
      </c>
      <c r="K2916" s="1" t="s">
        <v>12</v>
      </c>
      <c r="L2916" s="4">
        <v>4</v>
      </c>
      <c r="N2916" s="186">
        <v>0</v>
      </c>
      <c r="P2916" s="14">
        <v>30.991</v>
      </c>
      <c r="R2916" s="14">
        <v>0</v>
      </c>
      <c r="T2916" s="14">
        <v>6.4333</v>
      </c>
      <c r="V2916" s="17">
        <v>0</v>
      </c>
      <c r="X2916" s="17">
        <v>0</v>
      </c>
      <c r="Z2916" s="17">
        <v>96692</v>
      </c>
      <c r="AB2916" s="17">
        <v>0</v>
      </c>
      <c r="AD2916" s="17">
        <v>0</v>
      </c>
      <c r="AF2916" s="17">
        <v>3120</v>
      </c>
      <c r="AH2916" s="17">
        <v>0</v>
      </c>
      <c r="AJ2916" s="17">
        <v>0</v>
      </c>
      <c r="AL2916" s="17">
        <v>0</v>
      </c>
      <c r="AN2916" s="17">
        <v>0</v>
      </c>
      <c r="AP2916" s="172">
        <v>0</v>
      </c>
      <c r="AR2916" s="17">
        <v>20072</v>
      </c>
      <c r="AT2916" s="17">
        <v>0</v>
      </c>
      <c r="AV2916" s="185">
        <v>0</v>
      </c>
      <c r="AW2916" s="1" t="s">
        <v>5655</v>
      </c>
      <c r="AX2916" s="1" t="str">
        <f t="shared" si="45"/>
        <v>No</v>
      </c>
    </row>
    <row r="2917" spans="1:50" x14ac:dyDescent="0.2">
      <c r="A2917" s="1" t="s">
        <v>2984</v>
      </c>
      <c r="B2917" s="1" t="s">
        <v>2985</v>
      </c>
      <c r="C2917" s="1" t="s">
        <v>98</v>
      </c>
      <c r="D2917" s="174" t="s">
        <v>2986</v>
      </c>
      <c r="E2917" s="177" t="s">
        <v>2987</v>
      </c>
      <c r="F2917" s="1" t="s">
        <v>194</v>
      </c>
      <c r="G2917" s="1" t="s">
        <v>229</v>
      </c>
      <c r="H2917" s="17">
        <v>0</v>
      </c>
      <c r="I2917" s="12">
        <v>7</v>
      </c>
      <c r="J2917" s="1" t="s">
        <v>11</v>
      </c>
      <c r="K2917" s="1" t="s">
        <v>8</v>
      </c>
      <c r="L2917" s="4">
        <v>5</v>
      </c>
      <c r="N2917" s="186">
        <v>0</v>
      </c>
      <c r="P2917" s="14">
        <v>13.7035</v>
      </c>
      <c r="R2917" s="14">
        <v>0</v>
      </c>
      <c r="T2917" s="14">
        <v>13.733499999999999</v>
      </c>
      <c r="V2917" s="17">
        <v>0</v>
      </c>
      <c r="X2917" s="17">
        <v>0</v>
      </c>
      <c r="Z2917" s="17">
        <v>226683</v>
      </c>
      <c r="AB2917" s="17">
        <v>0</v>
      </c>
      <c r="AD2917" s="17">
        <v>0</v>
      </c>
      <c r="AF2917" s="17">
        <v>16542</v>
      </c>
      <c r="AH2917" s="17">
        <v>0</v>
      </c>
      <c r="AJ2917" s="17">
        <v>0</v>
      </c>
      <c r="AL2917" s="17">
        <v>0</v>
      </c>
      <c r="AN2917" s="17">
        <v>0</v>
      </c>
      <c r="AP2917" s="172">
        <v>0</v>
      </c>
      <c r="AR2917" s="17">
        <v>227180</v>
      </c>
      <c r="AT2917" s="17">
        <v>0</v>
      </c>
      <c r="AV2917" s="185">
        <v>0</v>
      </c>
      <c r="AW2917" s="1" t="s">
        <v>5655</v>
      </c>
      <c r="AX2917" s="1" t="str">
        <f t="shared" si="45"/>
        <v>No</v>
      </c>
    </row>
    <row r="2918" spans="1:50" x14ac:dyDescent="0.2">
      <c r="A2918" s="1" t="s">
        <v>1141</v>
      </c>
      <c r="B2918" s="1" t="s">
        <v>1142</v>
      </c>
      <c r="C2918" s="1" t="s">
        <v>20</v>
      </c>
      <c r="D2918" s="174">
        <v>9220</v>
      </c>
      <c r="E2918" s="177">
        <v>90220</v>
      </c>
      <c r="F2918" s="1" t="s">
        <v>194</v>
      </c>
      <c r="G2918" s="1" t="s">
        <v>5273</v>
      </c>
      <c r="H2918" s="17">
        <v>1723634</v>
      </c>
      <c r="I2918" s="12">
        <v>7</v>
      </c>
      <c r="J2918" s="1" t="s">
        <v>11</v>
      </c>
      <c r="K2918" s="1" t="s">
        <v>8</v>
      </c>
      <c r="L2918" s="4">
        <v>4</v>
      </c>
      <c r="N2918" s="186">
        <v>0</v>
      </c>
      <c r="P2918" s="14">
        <v>16.017199999999999</v>
      </c>
      <c r="R2918" s="14">
        <v>0</v>
      </c>
      <c r="T2918" s="14">
        <v>9.8294999999999995</v>
      </c>
      <c r="V2918" s="17">
        <v>0</v>
      </c>
      <c r="X2918" s="17">
        <v>0</v>
      </c>
      <c r="Z2918" s="17">
        <v>124662</v>
      </c>
      <c r="AB2918" s="17">
        <v>0</v>
      </c>
      <c r="AD2918" s="17">
        <v>0</v>
      </c>
      <c r="AF2918" s="17">
        <v>7783</v>
      </c>
      <c r="AH2918" s="17">
        <v>0</v>
      </c>
      <c r="AJ2918" s="17">
        <v>0</v>
      </c>
      <c r="AL2918" s="17">
        <v>0</v>
      </c>
      <c r="AN2918" s="17">
        <v>0</v>
      </c>
      <c r="AP2918" s="172">
        <v>0</v>
      </c>
      <c r="AR2918" s="17">
        <v>76503</v>
      </c>
      <c r="AT2918" s="17">
        <v>0</v>
      </c>
      <c r="AV2918" s="185">
        <v>0</v>
      </c>
      <c r="AW2918" s="1" t="s">
        <v>5655</v>
      </c>
      <c r="AX2918" s="1" t="str">
        <f t="shared" si="45"/>
        <v>No</v>
      </c>
    </row>
    <row r="2919" spans="1:50" x14ac:dyDescent="0.2">
      <c r="A2919" s="1" t="s">
        <v>6388</v>
      </c>
      <c r="B2919" s="1" t="s">
        <v>303</v>
      </c>
      <c r="C2919" s="1" t="s">
        <v>43</v>
      </c>
      <c r="D2919" s="174">
        <v>7007</v>
      </c>
      <c r="E2919" s="177">
        <v>70007</v>
      </c>
      <c r="F2919" s="1" t="s">
        <v>194</v>
      </c>
      <c r="G2919" s="1" t="s">
        <v>5273</v>
      </c>
      <c r="H2919" s="17">
        <v>280051</v>
      </c>
      <c r="I2919" s="12">
        <v>7</v>
      </c>
      <c r="J2919" s="1" t="s">
        <v>11</v>
      </c>
      <c r="K2919" s="1" t="s">
        <v>8</v>
      </c>
      <c r="L2919" s="4">
        <v>3</v>
      </c>
      <c r="N2919" s="186">
        <v>0</v>
      </c>
      <c r="P2919" s="14">
        <v>19.677199999999999</v>
      </c>
      <c r="R2919" s="14">
        <v>0</v>
      </c>
      <c r="T2919" s="14">
        <v>7.3975</v>
      </c>
      <c r="V2919" s="17">
        <v>0</v>
      </c>
      <c r="X2919" s="17">
        <v>0</v>
      </c>
      <c r="Z2919" s="17">
        <v>189846</v>
      </c>
      <c r="AB2919" s="17">
        <v>0</v>
      </c>
      <c r="AD2919" s="17">
        <v>0</v>
      </c>
      <c r="AF2919" s="17">
        <v>9648</v>
      </c>
      <c r="AH2919" s="17">
        <v>0</v>
      </c>
      <c r="AJ2919" s="17">
        <v>0</v>
      </c>
      <c r="AL2919" s="17">
        <v>0</v>
      </c>
      <c r="AN2919" s="17">
        <v>0</v>
      </c>
      <c r="AP2919" s="172">
        <v>0</v>
      </c>
      <c r="AR2919" s="17">
        <v>71371</v>
      </c>
      <c r="AT2919" s="17">
        <v>0</v>
      </c>
      <c r="AV2919" s="185">
        <v>0</v>
      </c>
      <c r="AW2919" s="1" t="s">
        <v>5655</v>
      </c>
      <c r="AX2919" s="1" t="str">
        <f t="shared" si="45"/>
        <v>No</v>
      </c>
    </row>
    <row r="2920" spans="1:50" x14ac:dyDescent="0.2">
      <c r="A2920" s="1" t="s">
        <v>5756</v>
      </c>
      <c r="B2920" s="1" t="s">
        <v>5757</v>
      </c>
      <c r="C2920" s="1" t="s">
        <v>37</v>
      </c>
      <c r="E2920" s="177">
        <v>40254</v>
      </c>
      <c r="F2920" s="1" t="s">
        <v>194</v>
      </c>
      <c r="G2920" s="1" t="s">
        <v>5273</v>
      </c>
      <c r="H2920" s="17">
        <v>5502379</v>
      </c>
      <c r="I2920" s="12">
        <v>7</v>
      </c>
      <c r="J2920" s="1" t="s">
        <v>11</v>
      </c>
      <c r="K2920" s="1" t="s">
        <v>12</v>
      </c>
      <c r="L2920" s="4">
        <v>7</v>
      </c>
      <c r="N2920" s="186">
        <v>0</v>
      </c>
      <c r="P2920" s="14">
        <v>10.535500000000001</v>
      </c>
      <c r="R2920" s="14">
        <v>0</v>
      </c>
      <c r="T2920" s="14">
        <v>25.373699999999999</v>
      </c>
      <c r="V2920" s="17">
        <v>0</v>
      </c>
      <c r="X2920" s="17">
        <v>0</v>
      </c>
      <c r="Z2920" s="17">
        <v>204052</v>
      </c>
      <c r="AB2920" s="17">
        <v>0</v>
      </c>
      <c r="AD2920" s="17">
        <v>0</v>
      </c>
      <c r="AF2920" s="17">
        <v>19368</v>
      </c>
      <c r="AH2920" s="17">
        <v>0</v>
      </c>
      <c r="AJ2920" s="17">
        <v>0</v>
      </c>
      <c r="AL2920" s="17">
        <v>0</v>
      </c>
      <c r="AN2920" s="17">
        <v>0</v>
      </c>
      <c r="AP2920" s="172">
        <v>0</v>
      </c>
      <c r="AR2920" s="17">
        <v>491438</v>
      </c>
      <c r="AT2920" s="17">
        <v>0</v>
      </c>
      <c r="AV2920" s="185">
        <v>0</v>
      </c>
      <c r="AW2920" s="1" t="s">
        <v>5655</v>
      </c>
      <c r="AX2920" s="1" t="str">
        <f t="shared" si="45"/>
        <v>No</v>
      </c>
    </row>
    <row r="2921" spans="1:50" x14ac:dyDescent="0.2">
      <c r="A2921" s="1" t="s">
        <v>6408</v>
      </c>
      <c r="B2921" s="1" t="s">
        <v>5600</v>
      </c>
      <c r="C2921" s="1" t="s">
        <v>91</v>
      </c>
      <c r="E2921" s="177">
        <v>30198</v>
      </c>
      <c r="F2921" s="1" t="s">
        <v>194</v>
      </c>
      <c r="G2921" s="1" t="s">
        <v>5273</v>
      </c>
      <c r="H2921" s="17">
        <v>1439666</v>
      </c>
      <c r="I2921" s="12">
        <v>7</v>
      </c>
      <c r="J2921" s="1" t="s">
        <v>10</v>
      </c>
      <c r="K2921" s="1" t="s">
        <v>12</v>
      </c>
      <c r="L2921" s="4">
        <v>1</v>
      </c>
      <c r="N2921" s="186">
        <v>0</v>
      </c>
      <c r="P2921" s="14">
        <v>6.7957000000000001</v>
      </c>
      <c r="R2921" s="14">
        <v>0</v>
      </c>
      <c r="T2921" s="14">
        <v>1.2130000000000001</v>
      </c>
      <c r="V2921" s="17">
        <v>0</v>
      </c>
      <c r="X2921" s="17">
        <v>0</v>
      </c>
      <c r="Z2921" s="17">
        <v>6986</v>
      </c>
      <c r="AB2921" s="17">
        <v>0</v>
      </c>
      <c r="AD2921" s="17">
        <v>0</v>
      </c>
      <c r="AF2921" s="17">
        <v>1028</v>
      </c>
      <c r="AH2921" s="17">
        <v>0</v>
      </c>
      <c r="AJ2921" s="17">
        <v>0</v>
      </c>
      <c r="AL2921" s="17">
        <v>0</v>
      </c>
      <c r="AN2921" s="17">
        <v>0</v>
      </c>
      <c r="AP2921" s="172">
        <v>0</v>
      </c>
      <c r="AR2921" s="17">
        <v>1247</v>
      </c>
      <c r="AT2921" s="17">
        <v>0</v>
      </c>
      <c r="AV2921" s="185">
        <v>0</v>
      </c>
      <c r="AW2921" s="1" t="s">
        <v>5655</v>
      </c>
      <c r="AX2921" s="1" t="str">
        <f t="shared" si="45"/>
        <v>No</v>
      </c>
    </row>
    <row r="2922" spans="1:50" x14ac:dyDescent="0.2">
      <c r="A2922" s="1" t="s">
        <v>1074</v>
      </c>
      <c r="B2922" s="1" t="s">
        <v>1075</v>
      </c>
      <c r="C2922" s="1" t="s">
        <v>83</v>
      </c>
      <c r="D2922" s="174">
        <v>4164</v>
      </c>
      <c r="E2922" s="177">
        <v>40164</v>
      </c>
      <c r="F2922" s="1" t="s">
        <v>194</v>
      </c>
      <c r="G2922" s="1" t="s">
        <v>5273</v>
      </c>
      <c r="H2922" s="17">
        <v>85225</v>
      </c>
      <c r="I2922" s="12">
        <v>6</v>
      </c>
      <c r="J2922" s="1" t="s">
        <v>11</v>
      </c>
      <c r="K2922" s="1" t="s">
        <v>8</v>
      </c>
      <c r="L2922" s="4">
        <v>2</v>
      </c>
      <c r="N2922" s="186">
        <v>0</v>
      </c>
      <c r="P2922" s="14">
        <v>7.5430999999999999</v>
      </c>
      <c r="R2922" s="14">
        <v>0</v>
      </c>
      <c r="T2922" s="14">
        <v>22.0549</v>
      </c>
      <c r="V2922" s="17">
        <v>0</v>
      </c>
      <c r="X2922" s="17">
        <v>0</v>
      </c>
      <c r="Z2922" s="17">
        <v>13042</v>
      </c>
      <c r="AB2922" s="17">
        <v>0</v>
      </c>
      <c r="AD2922" s="17">
        <v>0</v>
      </c>
      <c r="AF2922" s="17">
        <v>1729</v>
      </c>
      <c r="AH2922" s="17">
        <v>0</v>
      </c>
      <c r="AJ2922" s="17">
        <v>0</v>
      </c>
      <c r="AL2922" s="17">
        <v>0</v>
      </c>
      <c r="AN2922" s="17">
        <v>0</v>
      </c>
      <c r="AP2922" s="172">
        <v>0</v>
      </c>
      <c r="AR2922" s="17">
        <v>38133</v>
      </c>
      <c r="AT2922" s="17">
        <v>0</v>
      </c>
      <c r="AV2922" s="185">
        <v>0</v>
      </c>
      <c r="AW2922" s="1" t="s">
        <v>5655</v>
      </c>
      <c r="AX2922" s="1" t="str">
        <f t="shared" si="45"/>
        <v>No</v>
      </c>
    </row>
    <row r="2923" spans="1:50" x14ac:dyDescent="0.2">
      <c r="A2923" s="1" t="s">
        <v>6422</v>
      </c>
      <c r="B2923" s="1" t="s">
        <v>1218</v>
      </c>
      <c r="C2923" s="1" t="s">
        <v>1</v>
      </c>
      <c r="D2923" s="174">
        <v>55</v>
      </c>
      <c r="E2923" s="177">
        <v>55</v>
      </c>
      <c r="F2923" s="1" t="s">
        <v>194</v>
      </c>
      <c r="G2923" s="1" t="s">
        <v>5273</v>
      </c>
      <c r="H2923" s="17">
        <v>98378</v>
      </c>
      <c r="I2923" s="12">
        <v>6</v>
      </c>
      <c r="J2923" s="1" t="s">
        <v>10</v>
      </c>
      <c r="K2923" s="1" t="s">
        <v>12</v>
      </c>
      <c r="L2923" s="4">
        <v>6</v>
      </c>
      <c r="N2923" s="186">
        <v>0</v>
      </c>
      <c r="P2923" s="14">
        <v>15.138400000000001</v>
      </c>
      <c r="R2923" s="14">
        <v>0</v>
      </c>
      <c r="T2923" s="14">
        <v>3.4626000000000001</v>
      </c>
      <c r="V2923" s="17">
        <v>0</v>
      </c>
      <c r="X2923" s="17">
        <v>0</v>
      </c>
      <c r="Z2923" s="17">
        <v>161436</v>
      </c>
      <c r="AB2923" s="17">
        <v>0</v>
      </c>
      <c r="AD2923" s="17">
        <v>0</v>
      </c>
      <c r="AF2923" s="17">
        <v>10664</v>
      </c>
      <c r="AH2923" s="17">
        <v>0</v>
      </c>
      <c r="AJ2923" s="17">
        <v>0</v>
      </c>
      <c r="AL2923" s="17">
        <v>0</v>
      </c>
      <c r="AN2923" s="17">
        <v>0</v>
      </c>
      <c r="AP2923" s="172">
        <v>0</v>
      </c>
      <c r="AR2923" s="17">
        <v>36925</v>
      </c>
      <c r="AT2923" s="17">
        <v>0</v>
      </c>
      <c r="AV2923" s="185">
        <v>0</v>
      </c>
      <c r="AW2923" s="1" t="s">
        <v>5655</v>
      </c>
      <c r="AX2923" s="1" t="str">
        <f t="shared" si="45"/>
        <v>No</v>
      </c>
    </row>
    <row r="2924" spans="1:50" x14ac:dyDescent="0.2">
      <c r="A2924" s="1" t="s">
        <v>2911</v>
      </c>
      <c r="B2924" s="1" t="s">
        <v>2912</v>
      </c>
      <c r="C2924" s="1" t="s">
        <v>98</v>
      </c>
      <c r="D2924" s="174" t="s">
        <v>2913</v>
      </c>
      <c r="E2924" s="177" t="s">
        <v>2914</v>
      </c>
      <c r="F2924" s="1" t="s">
        <v>194</v>
      </c>
      <c r="G2924" s="1" t="s">
        <v>229</v>
      </c>
      <c r="H2924" s="17">
        <v>0</v>
      </c>
      <c r="I2924" s="12">
        <v>6</v>
      </c>
      <c r="J2924" s="1" t="s">
        <v>10</v>
      </c>
      <c r="K2924" s="1" t="s">
        <v>12</v>
      </c>
      <c r="L2924" s="4">
        <v>6</v>
      </c>
      <c r="N2924" s="186">
        <v>0</v>
      </c>
      <c r="P2924" s="14">
        <v>10.763999999999999</v>
      </c>
      <c r="R2924" s="14">
        <v>0</v>
      </c>
      <c r="T2924" s="14">
        <v>3.2023000000000001</v>
      </c>
      <c r="V2924" s="17">
        <v>0</v>
      </c>
      <c r="X2924" s="17">
        <v>0</v>
      </c>
      <c r="Z2924" s="17">
        <v>180953</v>
      </c>
      <c r="AB2924" s="17">
        <v>0</v>
      </c>
      <c r="AD2924" s="17">
        <v>0</v>
      </c>
      <c r="AF2924" s="17">
        <v>16811</v>
      </c>
      <c r="AH2924" s="17">
        <v>0</v>
      </c>
      <c r="AJ2924" s="17">
        <v>0</v>
      </c>
      <c r="AL2924" s="17">
        <v>0</v>
      </c>
      <c r="AN2924" s="17">
        <v>0</v>
      </c>
      <c r="AP2924" s="172">
        <v>0</v>
      </c>
      <c r="AR2924" s="17">
        <v>53834</v>
      </c>
      <c r="AT2924" s="17">
        <v>0</v>
      </c>
      <c r="AV2924" s="185">
        <v>0</v>
      </c>
      <c r="AW2924" s="1" t="s">
        <v>5655</v>
      </c>
      <c r="AX2924" s="1" t="str">
        <f t="shared" si="45"/>
        <v>No</v>
      </c>
    </row>
    <row r="2925" spans="1:50" x14ac:dyDescent="0.2">
      <c r="A2925" s="1" t="s">
        <v>4475</v>
      </c>
      <c r="B2925" s="1" t="s">
        <v>4476</v>
      </c>
      <c r="C2925" s="1" t="s">
        <v>61</v>
      </c>
      <c r="D2925" s="174" t="s">
        <v>4477</v>
      </c>
      <c r="E2925" s="177" t="s">
        <v>4478</v>
      </c>
      <c r="F2925" s="1" t="s">
        <v>242</v>
      </c>
      <c r="G2925" s="1" t="s">
        <v>229</v>
      </c>
      <c r="H2925" s="17">
        <v>0</v>
      </c>
      <c r="I2925" s="12">
        <v>6</v>
      </c>
      <c r="J2925" s="1" t="s">
        <v>10</v>
      </c>
      <c r="K2925" s="1" t="s">
        <v>8</v>
      </c>
      <c r="L2925" s="4">
        <v>6</v>
      </c>
      <c r="N2925" s="186">
        <v>0</v>
      </c>
      <c r="P2925" s="14">
        <v>29.0457</v>
      </c>
      <c r="R2925" s="14">
        <v>0</v>
      </c>
      <c r="T2925" s="14">
        <v>2.1213000000000002</v>
      </c>
      <c r="V2925" s="17">
        <v>0</v>
      </c>
      <c r="X2925" s="17">
        <v>0</v>
      </c>
      <c r="Z2925" s="17">
        <v>77610</v>
      </c>
      <c r="AB2925" s="17">
        <v>0</v>
      </c>
      <c r="AD2925" s="17">
        <v>0</v>
      </c>
      <c r="AF2925" s="17">
        <v>2672</v>
      </c>
      <c r="AH2925" s="17">
        <v>0</v>
      </c>
      <c r="AJ2925" s="17">
        <v>0</v>
      </c>
      <c r="AL2925" s="17">
        <v>0</v>
      </c>
      <c r="AN2925" s="17">
        <v>0</v>
      </c>
      <c r="AP2925" s="172">
        <v>0</v>
      </c>
      <c r="AR2925" s="17">
        <v>5668</v>
      </c>
      <c r="AT2925" s="17">
        <v>0</v>
      </c>
      <c r="AV2925" s="185">
        <v>0</v>
      </c>
      <c r="AW2925" s="1" t="s">
        <v>5655</v>
      </c>
      <c r="AX2925" s="1" t="str">
        <f t="shared" si="45"/>
        <v>No</v>
      </c>
    </row>
    <row r="2926" spans="1:50" x14ac:dyDescent="0.2">
      <c r="A2926" s="1" t="s">
        <v>5521</v>
      </c>
      <c r="B2926" s="1" t="s">
        <v>5629</v>
      </c>
      <c r="C2926" s="1" t="s">
        <v>89</v>
      </c>
      <c r="D2926" s="174">
        <v>6129</v>
      </c>
      <c r="E2926" s="177">
        <v>60129</v>
      </c>
      <c r="F2926" s="1" t="s">
        <v>194</v>
      </c>
      <c r="G2926" s="1" t="s">
        <v>5273</v>
      </c>
      <c r="H2926" s="17">
        <v>239938</v>
      </c>
      <c r="I2926" s="12">
        <v>6</v>
      </c>
      <c r="J2926" s="1" t="s">
        <v>10</v>
      </c>
      <c r="K2926" s="1" t="s">
        <v>12</v>
      </c>
      <c r="L2926" s="4">
        <v>2</v>
      </c>
      <c r="N2926" s="186">
        <v>0</v>
      </c>
      <c r="P2926" s="14">
        <v>8.3109999999999999</v>
      </c>
      <c r="R2926" s="14">
        <v>0</v>
      </c>
      <c r="T2926" s="14">
        <v>1.571</v>
      </c>
      <c r="V2926" s="17">
        <v>0</v>
      </c>
      <c r="X2926" s="17">
        <v>0</v>
      </c>
      <c r="Z2926" s="17">
        <v>21193</v>
      </c>
      <c r="AB2926" s="17">
        <v>0</v>
      </c>
      <c r="AD2926" s="17">
        <v>0</v>
      </c>
      <c r="AF2926" s="17">
        <v>2550</v>
      </c>
      <c r="AH2926" s="17">
        <v>0</v>
      </c>
      <c r="AJ2926" s="17">
        <v>0</v>
      </c>
      <c r="AL2926" s="17">
        <v>0</v>
      </c>
      <c r="AN2926" s="17">
        <v>0</v>
      </c>
      <c r="AP2926" s="172">
        <v>0</v>
      </c>
      <c r="AR2926" s="17">
        <v>4006</v>
      </c>
      <c r="AT2926" s="17">
        <v>0</v>
      </c>
      <c r="AV2926" s="185">
        <v>0</v>
      </c>
      <c r="AW2926" s="1" t="s">
        <v>5655</v>
      </c>
      <c r="AX2926" s="1" t="str">
        <f t="shared" si="45"/>
        <v>No</v>
      </c>
    </row>
    <row r="2927" spans="1:50" x14ac:dyDescent="0.2">
      <c r="A2927" s="1" t="s">
        <v>6421</v>
      </c>
      <c r="B2927" s="1" t="s">
        <v>958</v>
      </c>
      <c r="C2927" s="1" t="s">
        <v>7</v>
      </c>
      <c r="D2927" s="174">
        <v>6105</v>
      </c>
      <c r="E2927" s="177">
        <v>60105</v>
      </c>
      <c r="F2927" s="1" t="s">
        <v>194</v>
      </c>
      <c r="G2927" s="1" t="s">
        <v>5273</v>
      </c>
      <c r="H2927" s="17">
        <v>55121</v>
      </c>
      <c r="I2927" s="12">
        <v>6</v>
      </c>
      <c r="J2927" s="1" t="s">
        <v>11</v>
      </c>
      <c r="K2927" s="1" t="s">
        <v>8</v>
      </c>
      <c r="L2927" s="4">
        <v>3</v>
      </c>
      <c r="N2927" s="186">
        <v>0</v>
      </c>
      <c r="P2927" s="14">
        <v>14.7906</v>
      </c>
      <c r="R2927" s="14">
        <v>0</v>
      </c>
      <c r="T2927" s="14">
        <v>15.854699999999999</v>
      </c>
      <c r="V2927" s="17">
        <v>0</v>
      </c>
      <c r="X2927" s="17">
        <v>0</v>
      </c>
      <c r="Z2927" s="17">
        <v>144297</v>
      </c>
      <c r="AB2927" s="17">
        <v>0</v>
      </c>
      <c r="AD2927" s="17">
        <v>0</v>
      </c>
      <c r="AF2927" s="17">
        <v>9756</v>
      </c>
      <c r="AH2927" s="17">
        <v>0</v>
      </c>
      <c r="AJ2927" s="17">
        <v>0</v>
      </c>
      <c r="AL2927" s="17">
        <v>0</v>
      </c>
      <c r="AN2927" s="17">
        <v>0</v>
      </c>
      <c r="AP2927" s="172">
        <v>0</v>
      </c>
      <c r="AR2927" s="17">
        <v>154678</v>
      </c>
      <c r="AT2927" s="17">
        <v>0</v>
      </c>
      <c r="AV2927" s="185">
        <v>0</v>
      </c>
      <c r="AW2927" s="1" t="s">
        <v>5655</v>
      </c>
      <c r="AX2927" s="1" t="str">
        <f t="shared" si="45"/>
        <v>No</v>
      </c>
    </row>
    <row r="2928" spans="1:50" x14ac:dyDescent="0.2">
      <c r="A2928" s="1" t="s">
        <v>163</v>
      </c>
      <c r="B2928" s="1" t="s">
        <v>1362</v>
      </c>
      <c r="C2928" s="1" t="s">
        <v>59</v>
      </c>
      <c r="D2928" s="174">
        <v>7050</v>
      </c>
      <c r="E2928" s="177">
        <v>70050</v>
      </c>
      <c r="F2928" s="1" t="s">
        <v>17</v>
      </c>
      <c r="G2928" s="1" t="s">
        <v>5273</v>
      </c>
      <c r="H2928" s="17">
        <v>52900</v>
      </c>
      <c r="I2928" s="12">
        <v>6</v>
      </c>
      <c r="J2928" s="1" t="s">
        <v>11</v>
      </c>
      <c r="K2928" s="1" t="s">
        <v>8</v>
      </c>
      <c r="L2928" s="4">
        <v>6</v>
      </c>
      <c r="N2928" s="186">
        <v>0</v>
      </c>
      <c r="P2928" s="14">
        <v>9.4204000000000008</v>
      </c>
      <c r="R2928" s="14">
        <v>0</v>
      </c>
      <c r="T2928" s="14">
        <v>34.246299999999998</v>
      </c>
      <c r="V2928" s="17">
        <v>0</v>
      </c>
      <c r="X2928" s="17">
        <v>0</v>
      </c>
      <c r="Z2928" s="17">
        <v>92518</v>
      </c>
      <c r="AB2928" s="17">
        <v>0</v>
      </c>
      <c r="AD2928" s="17">
        <v>0</v>
      </c>
      <c r="AF2928" s="17">
        <v>9821</v>
      </c>
      <c r="AH2928" s="17">
        <v>0</v>
      </c>
      <c r="AJ2928" s="17">
        <v>0</v>
      </c>
      <c r="AL2928" s="17">
        <v>0</v>
      </c>
      <c r="AN2928" s="17">
        <v>0</v>
      </c>
      <c r="AP2928" s="172">
        <v>0</v>
      </c>
      <c r="AR2928" s="17">
        <v>336333</v>
      </c>
      <c r="AT2928" s="17">
        <v>0</v>
      </c>
      <c r="AV2928" s="185">
        <v>0</v>
      </c>
      <c r="AW2928" s="1" t="s">
        <v>5655</v>
      </c>
      <c r="AX2928" s="1" t="str">
        <f t="shared" si="45"/>
        <v>No</v>
      </c>
    </row>
    <row r="2929" spans="1:50" x14ac:dyDescent="0.2">
      <c r="A2929" s="1" t="s">
        <v>4247</v>
      </c>
      <c r="B2929" s="1" t="s">
        <v>4248</v>
      </c>
      <c r="C2929" s="1" t="s">
        <v>48</v>
      </c>
      <c r="D2929" s="174" t="s">
        <v>4249</v>
      </c>
      <c r="E2929" s="177" t="s">
        <v>4250</v>
      </c>
      <c r="F2929" s="1" t="s">
        <v>194</v>
      </c>
      <c r="G2929" s="1" t="s">
        <v>229</v>
      </c>
      <c r="H2929" s="17">
        <v>0</v>
      </c>
      <c r="I2929" s="12">
        <v>6</v>
      </c>
      <c r="J2929" s="1" t="s">
        <v>10</v>
      </c>
      <c r="K2929" s="1" t="s">
        <v>8</v>
      </c>
      <c r="L2929" s="4">
        <v>6</v>
      </c>
      <c r="N2929" s="186">
        <v>0</v>
      </c>
      <c r="P2929" s="14">
        <v>29.017900000000001</v>
      </c>
      <c r="R2929" s="14">
        <v>0</v>
      </c>
      <c r="T2929" s="14">
        <v>2.0708000000000002</v>
      </c>
      <c r="V2929" s="17">
        <v>0</v>
      </c>
      <c r="X2929" s="17">
        <v>0</v>
      </c>
      <c r="Z2929" s="17">
        <v>74547</v>
      </c>
      <c r="AB2929" s="17">
        <v>0</v>
      </c>
      <c r="AD2929" s="17">
        <v>0</v>
      </c>
      <c r="AF2929" s="17">
        <v>2569</v>
      </c>
      <c r="AH2929" s="17">
        <v>0</v>
      </c>
      <c r="AJ2929" s="17">
        <v>0</v>
      </c>
      <c r="AL2929" s="17">
        <v>0</v>
      </c>
      <c r="AN2929" s="17">
        <v>0</v>
      </c>
      <c r="AP2929" s="172">
        <v>0</v>
      </c>
      <c r="AR2929" s="17">
        <v>5320</v>
      </c>
      <c r="AT2929" s="17">
        <v>0</v>
      </c>
      <c r="AV2929" s="185">
        <v>0</v>
      </c>
      <c r="AW2929" s="1" t="s">
        <v>5655</v>
      </c>
      <c r="AX2929" s="1" t="str">
        <f t="shared" si="45"/>
        <v>No</v>
      </c>
    </row>
    <row r="2930" spans="1:50" x14ac:dyDescent="0.2">
      <c r="A2930" s="1" t="s">
        <v>5780</v>
      </c>
      <c r="B2930" s="1" t="s">
        <v>1151</v>
      </c>
      <c r="C2930" s="1" t="s">
        <v>61</v>
      </c>
      <c r="D2930" s="174" t="s">
        <v>1152</v>
      </c>
      <c r="E2930" s="177">
        <v>88152</v>
      </c>
      <c r="F2930" s="1" t="s">
        <v>138</v>
      </c>
      <c r="G2930" s="1" t="s">
        <v>5273</v>
      </c>
      <c r="H2930" s="17">
        <v>0</v>
      </c>
      <c r="I2930" s="12">
        <v>6</v>
      </c>
      <c r="J2930" s="1" t="s">
        <v>10</v>
      </c>
      <c r="K2930" s="1" t="s">
        <v>8</v>
      </c>
      <c r="L2930" s="4">
        <v>6</v>
      </c>
      <c r="N2930" s="186">
        <v>0</v>
      </c>
      <c r="P2930" s="14">
        <v>13.7561</v>
      </c>
      <c r="R2930" s="14">
        <v>0</v>
      </c>
      <c r="T2930" s="14">
        <v>8.8560999999999996</v>
      </c>
      <c r="V2930" s="17">
        <v>0</v>
      </c>
      <c r="X2930" s="17">
        <v>0</v>
      </c>
      <c r="Z2930" s="17">
        <v>40828</v>
      </c>
      <c r="AB2930" s="17">
        <v>0</v>
      </c>
      <c r="AD2930" s="17">
        <v>0</v>
      </c>
      <c r="AF2930" s="17">
        <v>2968</v>
      </c>
      <c r="AH2930" s="17">
        <v>0</v>
      </c>
      <c r="AJ2930" s="17">
        <v>0</v>
      </c>
      <c r="AL2930" s="17">
        <v>0</v>
      </c>
      <c r="AN2930" s="17">
        <v>0</v>
      </c>
      <c r="AP2930" s="172">
        <v>0</v>
      </c>
      <c r="AR2930" s="17">
        <v>26285</v>
      </c>
      <c r="AT2930" s="17">
        <v>0</v>
      </c>
      <c r="AV2930" s="185">
        <v>0</v>
      </c>
      <c r="AW2930" s="1" t="s">
        <v>5655</v>
      </c>
      <c r="AX2930" s="1" t="str">
        <f t="shared" si="45"/>
        <v>No</v>
      </c>
    </row>
    <row r="2931" spans="1:50" x14ac:dyDescent="0.2">
      <c r="A2931" s="1" t="s">
        <v>5515</v>
      </c>
      <c r="B2931" s="1" t="s">
        <v>3220</v>
      </c>
      <c r="C2931" s="1" t="s">
        <v>46</v>
      </c>
      <c r="D2931" s="174" t="s">
        <v>3221</v>
      </c>
      <c r="E2931" s="177" t="s">
        <v>3222</v>
      </c>
      <c r="F2931" s="1" t="s">
        <v>242</v>
      </c>
      <c r="G2931" s="1" t="s">
        <v>229</v>
      </c>
      <c r="H2931" s="17">
        <v>0</v>
      </c>
      <c r="I2931" s="12">
        <v>6</v>
      </c>
      <c r="J2931" s="1" t="s">
        <v>10</v>
      </c>
      <c r="K2931" s="1" t="s">
        <v>8</v>
      </c>
      <c r="L2931" s="4">
        <v>6</v>
      </c>
      <c r="N2931" s="186">
        <v>0</v>
      </c>
      <c r="P2931" s="14">
        <v>14.0031</v>
      </c>
      <c r="R2931" s="14">
        <v>0</v>
      </c>
      <c r="T2931" s="14">
        <v>2.0175000000000001</v>
      </c>
      <c r="V2931" s="17">
        <v>0</v>
      </c>
      <c r="X2931" s="17">
        <v>0</v>
      </c>
      <c r="Z2931" s="17">
        <v>172812</v>
      </c>
      <c r="AB2931" s="17">
        <v>0</v>
      </c>
      <c r="AD2931" s="17">
        <v>0</v>
      </c>
      <c r="AF2931" s="17">
        <v>12341</v>
      </c>
      <c r="AH2931" s="17">
        <v>0</v>
      </c>
      <c r="AJ2931" s="17">
        <v>0</v>
      </c>
      <c r="AL2931" s="17">
        <v>0</v>
      </c>
      <c r="AN2931" s="17">
        <v>0</v>
      </c>
      <c r="AP2931" s="172">
        <v>0</v>
      </c>
      <c r="AR2931" s="17">
        <v>24898</v>
      </c>
      <c r="AT2931" s="17">
        <v>0</v>
      </c>
      <c r="AV2931" s="185">
        <v>0</v>
      </c>
      <c r="AW2931" s="1" t="s">
        <v>5655</v>
      </c>
      <c r="AX2931" s="1" t="str">
        <f t="shared" si="45"/>
        <v>No</v>
      </c>
    </row>
    <row r="2932" spans="1:50" x14ac:dyDescent="0.2">
      <c r="A2932" s="1" t="s">
        <v>6441</v>
      </c>
      <c r="B2932" s="1" t="s">
        <v>318</v>
      </c>
      <c r="C2932" s="1" t="s">
        <v>81</v>
      </c>
      <c r="D2932" s="174">
        <v>3077</v>
      </c>
      <c r="E2932" s="177">
        <v>30077</v>
      </c>
      <c r="F2932" s="1" t="s">
        <v>194</v>
      </c>
      <c r="G2932" s="1" t="s">
        <v>192</v>
      </c>
      <c r="H2932" s="17">
        <v>107682</v>
      </c>
      <c r="I2932" s="12">
        <v>6</v>
      </c>
      <c r="J2932" s="1" t="s">
        <v>11</v>
      </c>
      <c r="K2932" s="1" t="s">
        <v>12</v>
      </c>
      <c r="L2932" s="4">
        <v>5</v>
      </c>
      <c r="N2932" s="186">
        <v>0</v>
      </c>
      <c r="P2932" s="14">
        <v>13.6561</v>
      </c>
      <c r="R2932" s="14">
        <v>1.1453</v>
      </c>
      <c r="T2932" s="14">
        <v>12.186299999999999</v>
      </c>
      <c r="V2932" s="17">
        <v>268014</v>
      </c>
      <c r="X2932" s="17">
        <v>268269</v>
      </c>
      <c r="Z2932" s="17">
        <v>262156</v>
      </c>
      <c r="AB2932" s="17">
        <v>6113</v>
      </c>
      <c r="AD2932" s="17">
        <v>20505</v>
      </c>
      <c r="AF2932" s="17">
        <v>19197</v>
      </c>
      <c r="AH2932" s="17">
        <v>1308</v>
      </c>
      <c r="AJ2932" s="17">
        <v>0</v>
      </c>
      <c r="AL2932" s="17">
        <v>0</v>
      </c>
      <c r="AN2932" s="17">
        <v>0</v>
      </c>
      <c r="AP2932" s="172">
        <v>0</v>
      </c>
      <c r="AR2932" s="17">
        <v>233941</v>
      </c>
      <c r="AT2932" s="17">
        <v>267940</v>
      </c>
      <c r="AV2932" s="185">
        <v>222</v>
      </c>
      <c r="AW2932" s="1" t="s">
        <v>5655</v>
      </c>
      <c r="AX2932" s="1" t="str">
        <f t="shared" si="45"/>
        <v>No</v>
      </c>
    </row>
    <row r="2933" spans="1:50" x14ac:dyDescent="0.2">
      <c r="A2933" s="1" t="s">
        <v>3977</v>
      </c>
      <c r="B2933" s="1" t="s">
        <v>3978</v>
      </c>
      <c r="C2933" s="1" t="s">
        <v>59</v>
      </c>
      <c r="D2933" s="174" t="s">
        <v>3979</v>
      </c>
      <c r="E2933" s="177" t="s">
        <v>3980</v>
      </c>
      <c r="F2933" s="1" t="s">
        <v>242</v>
      </c>
      <c r="G2933" s="1" t="s">
        <v>229</v>
      </c>
      <c r="H2933" s="17">
        <v>0</v>
      </c>
      <c r="I2933" s="12">
        <v>6</v>
      </c>
      <c r="J2933" s="1" t="s">
        <v>10</v>
      </c>
      <c r="K2933" s="1" t="s">
        <v>8</v>
      </c>
      <c r="L2933" s="4">
        <v>6</v>
      </c>
      <c r="N2933" s="186">
        <v>0</v>
      </c>
      <c r="P2933" s="14">
        <v>21.547000000000001</v>
      </c>
      <c r="R2933" s="14">
        <v>0</v>
      </c>
      <c r="T2933" s="14">
        <v>2.1406000000000001</v>
      </c>
      <c r="V2933" s="17">
        <v>0</v>
      </c>
      <c r="X2933" s="17">
        <v>0</v>
      </c>
      <c r="Z2933" s="17">
        <v>199698</v>
      </c>
      <c r="AB2933" s="17">
        <v>0</v>
      </c>
      <c r="AD2933" s="17">
        <v>0</v>
      </c>
      <c r="AF2933" s="17">
        <v>9268</v>
      </c>
      <c r="AH2933" s="17">
        <v>0</v>
      </c>
      <c r="AJ2933" s="17">
        <v>0</v>
      </c>
      <c r="AL2933" s="17">
        <v>0</v>
      </c>
      <c r="AN2933" s="17">
        <v>0</v>
      </c>
      <c r="AP2933" s="172">
        <v>0</v>
      </c>
      <c r="AR2933" s="17">
        <v>19839</v>
      </c>
      <c r="AT2933" s="17">
        <v>0</v>
      </c>
      <c r="AV2933" s="185">
        <v>0</v>
      </c>
      <c r="AW2933" s="1" t="s">
        <v>5655</v>
      </c>
      <c r="AX2933" s="1" t="str">
        <f t="shared" si="45"/>
        <v>No</v>
      </c>
    </row>
    <row r="2934" spans="1:50" x14ac:dyDescent="0.2">
      <c r="A2934" s="1" t="s">
        <v>151</v>
      </c>
      <c r="B2934" s="1" t="s">
        <v>1233</v>
      </c>
      <c r="C2934" s="1" t="s">
        <v>83</v>
      </c>
      <c r="D2934" s="174">
        <v>4198</v>
      </c>
      <c r="E2934" s="177">
        <v>40198</v>
      </c>
      <c r="F2934" s="1" t="s">
        <v>194</v>
      </c>
      <c r="G2934" s="1" t="s">
        <v>5273</v>
      </c>
      <c r="H2934" s="17">
        <v>2148346</v>
      </c>
      <c r="I2934" s="12">
        <v>6</v>
      </c>
      <c r="J2934" s="1" t="s">
        <v>11</v>
      </c>
      <c r="K2934" s="1" t="s">
        <v>8</v>
      </c>
      <c r="L2934" s="4">
        <v>2</v>
      </c>
      <c r="N2934" s="186">
        <v>0</v>
      </c>
      <c r="P2934" s="14">
        <v>10.814500000000001</v>
      </c>
      <c r="R2934" s="14">
        <v>0</v>
      </c>
      <c r="T2934" s="14">
        <v>4.5309999999999997</v>
      </c>
      <c r="V2934" s="17">
        <v>0</v>
      </c>
      <c r="X2934" s="17">
        <v>0</v>
      </c>
      <c r="Z2934" s="17">
        <v>21629</v>
      </c>
      <c r="AB2934" s="17">
        <v>0</v>
      </c>
      <c r="AD2934" s="17">
        <v>0</v>
      </c>
      <c r="AF2934" s="17">
        <v>2000</v>
      </c>
      <c r="AH2934" s="17">
        <v>0</v>
      </c>
      <c r="AJ2934" s="17">
        <v>0</v>
      </c>
      <c r="AL2934" s="17">
        <v>0</v>
      </c>
      <c r="AN2934" s="17">
        <v>0</v>
      </c>
      <c r="AP2934" s="172">
        <v>0</v>
      </c>
      <c r="AR2934" s="17">
        <v>9062</v>
      </c>
      <c r="AT2934" s="17">
        <v>0</v>
      </c>
      <c r="AV2934" s="185">
        <v>0</v>
      </c>
      <c r="AW2934" s="1" t="s">
        <v>5655</v>
      </c>
      <c r="AX2934" s="1" t="str">
        <f t="shared" si="45"/>
        <v>No</v>
      </c>
    </row>
    <row r="2935" spans="1:50" x14ac:dyDescent="0.2">
      <c r="A2935" s="1" t="s">
        <v>6414</v>
      </c>
      <c r="B2935" s="1" t="s">
        <v>6415</v>
      </c>
      <c r="C2935" s="1" t="s">
        <v>56</v>
      </c>
      <c r="E2935" s="177" t="s">
        <v>6416</v>
      </c>
      <c r="F2935" s="1" t="s">
        <v>196</v>
      </c>
      <c r="G2935" s="1" t="s">
        <v>229</v>
      </c>
      <c r="H2935" s="17">
        <v>0</v>
      </c>
      <c r="I2935" s="12">
        <v>6</v>
      </c>
      <c r="J2935" s="1" t="s">
        <v>11</v>
      </c>
      <c r="K2935" s="1" t="s">
        <v>8</v>
      </c>
      <c r="L2935" s="4">
        <v>1</v>
      </c>
      <c r="N2935" s="186">
        <v>0</v>
      </c>
      <c r="P2935" s="14">
        <v>17.413900000000002</v>
      </c>
      <c r="R2935" s="14">
        <v>0</v>
      </c>
      <c r="T2935" s="14">
        <v>2.0687000000000002</v>
      </c>
      <c r="V2935" s="17">
        <v>0</v>
      </c>
      <c r="X2935" s="17">
        <v>0</v>
      </c>
      <c r="Z2935" s="17">
        <v>53774</v>
      </c>
      <c r="AB2935" s="17">
        <v>0</v>
      </c>
      <c r="AD2935" s="17">
        <v>0</v>
      </c>
      <c r="AF2935" s="17">
        <v>3088</v>
      </c>
      <c r="AH2935" s="17">
        <v>0</v>
      </c>
      <c r="AJ2935" s="17">
        <v>0</v>
      </c>
      <c r="AL2935" s="17">
        <v>0</v>
      </c>
      <c r="AN2935" s="17">
        <v>0</v>
      </c>
      <c r="AP2935" s="172">
        <v>0</v>
      </c>
      <c r="AR2935" s="17">
        <v>6388</v>
      </c>
      <c r="AT2935" s="17">
        <v>0</v>
      </c>
      <c r="AV2935" s="185">
        <v>0</v>
      </c>
      <c r="AW2935" s="1" t="s">
        <v>5655</v>
      </c>
      <c r="AX2935" s="1" t="str">
        <f t="shared" si="45"/>
        <v>No</v>
      </c>
    </row>
    <row r="2936" spans="1:50" x14ac:dyDescent="0.2">
      <c r="A2936" s="1" t="s">
        <v>6413</v>
      </c>
      <c r="B2936" s="1" t="s">
        <v>4353</v>
      </c>
      <c r="C2936" s="1" t="s">
        <v>63</v>
      </c>
      <c r="D2936" s="174" t="s">
        <v>4354</v>
      </c>
      <c r="E2936" s="177" t="s">
        <v>4355</v>
      </c>
      <c r="F2936" s="1" t="s">
        <v>242</v>
      </c>
      <c r="G2936" s="1" t="s">
        <v>229</v>
      </c>
      <c r="H2936" s="17">
        <v>0</v>
      </c>
      <c r="I2936" s="12">
        <v>6</v>
      </c>
      <c r="J2936" s="1" t="s">
        <v>10</v>
      </c>
      <c r="K2936" s="1" t="s">
        <v>8</v>
      </c>
      <c r="L2936" s="4">
        <v>6</v>
      </c>
      <c r="N2936" s="186">
        <v>0</v>
      </c>
      <c r="P2936" s="14">
        <v>6.6120999999999999</v>
      </c>
      <c r="R2936" s="14">
        <v>0</v>
      </c>
      <c r="T2936" s="14">
        <v>3.6962999999999999</v>
      </c>
      <c r="V2936" s="17">
        <v>0</v>
      </c>
      <c r="X2936" s="17">
        <v>0</v>
      </c>
      <c r="Z2936" s="17">
        <v>51138</v>
      </c>
      <c r="AB2936" s="17">
        <v>0</v>
      </c>
      <c r="AD2936" s="17">
        <v>0</v>
      </c>
      <c r="AF2936" s="17">
        <v>7734</v>
      </c>
      <c r="AH2936" s="17">
        <v>0</v>
      </c>
      <c r="AJ2936" s="17">
        <v>0</v>
      </c>
      <c r="AL2936" s="17">
        <v>0</v>
      </c>
      <c r="AN2936" s="17">
        <v>0</v>
      </c>
      <c r="AP2936" s="172">
        <v>0</v>
      </c>
      <c r="AR2936" s="17">
        <v>28587</v>
      </c>
      <c r="AT2936" s="17">
        <v>0</v>
      </c>
      <c r="AV2936" s="185">
        <v>0</v>
      </c>
      <c r="AW2936" s="1" t="s">
        <v>5655</v>
      </c>
      <c r="AX2936" s="1" t="str">
        <f t="shared" si="45"/>
        <v>No</v>
      </c>
    </row>
    <row r="2937" spans="1:50" x14ac:dyDescent="0.2">
      <c r="A2937" s="1" t="s">
        <v>6418</v>
      </c>
      <c r="B2937" s="1" t="s">
        <v>406</v>
      </c>
      <c r="C2937" s="1" t="s">
        <v>73</v>
      </c>
      <c r="D2937" s="174">
        <v>2183</v>
      </c>
      <c r="E2937" s="177">
        <v>20183</v>
      </c>
      <c r="F2937" s="1" t="s">
        <v>194</v>
      </c>
      <c r="G2937" s="1" t="s">
        <v>5273</v>
      </c>
      <c r="H2937" s="17">
        <v>423566</v>
      </c>
      <c r="I2937" s="12">
        <v>6</v>
      </c>
      <c r="J2937" s="1" t="s">
        <v>10</v>
      </c>
      <c r="K2937" s="1" t="s">
        <v>8</v>
      </c>
      <c r="L2937" s="4">
        <v>6</v>
      </c>
      <c r="N2937" s="186">
        <v>0</v>
      </c>
      <c r="P2937" s="14">
        <v>9.6670999999999996</v>
      </c>
      <c r="R2937" s="14">
        <v>0</v>
      </c>
      <c r="T2937" s="14">
        <v>3.0876999999999999</v>
      </c>
      <c r="V2937" s="17">
        <v>0</v>
      </c>
      <c r="X2937" s="17">
        <v>0</v>
      </c>
      <c r="Z2937" s="17">
        <v>88879</v>
      </c>
      <c r="AB2937" s="17">
        <v>0</v>
      </c>
      <c r="AD2937" s="17">
        <v>0</v>
      </c>
      <c r="AF2937" s="17">
        <v>9194</v>
      </c>
      <c r="AH2937" s="17">
        <v>0</v>
      </c>
      <c r="AJ2937" s="17">
        <v>0</v>
      </c>
      <c r="AL2937" s="17">
        <v>0</v>
      </c>
      <c r="AN2937" s="17">
        <v>0</v>
      </c>
      <c r="AP2937" s="172">
        <v>0</v>
      </c>
      <c r="AR2937" s="17">
        <v>28388</v>
      </c>
      <c r="AT2937" s="17">
        <v>0</v>
      </c>
      <c r="AV2937" s="185">
        <v>0</v>
      </c>
      <c r="AW2937" s="1" t="s">
        <v>5655</v>
      </c>
      <c r="AX2937" s="1" t="str">
        <f t="shared" si="45"/>
        <v>No</v>
      </c>
    </row>
    <row r="2938" spans="1:50" x14ac:dyDescent="0.2">
      <c r="A2938" s="1" t="s">
        <v>6411</v>
      </c>
      <c r="B2938" s="1" t="s">
        <v>1381</v>
      </c>
      <c r="C2938" s="1" t="s">
        <v>18</v>
      </c>
      <c r="D2938" s="174">
        <v>9239</v>
      </c>
      <c r="E2938" s="177">
        <v>90239</v>
      </c>
      <c r="F2938" s="1" t="s">
        <v>194</v>
      </c>
      <c r="G2938" s="1" t="s">
        <v>5273</v>
      </c>
      <c r="H2938" s="17">
        <v>52745</v>
      </c>
      <c r="I2938" s="12">
        <v>6</v>
      </c>
      <c r="J2938" s="1" t="s">
        <v>10</v>
      </c>
      <c r="K2938" s="1" t="s">
        <v>8</v>
      </c>
      <c r="L2938" s="4">
        <v>2</v>
      </c>
      <c r="N2938" s="186">
        <v>0</v>
      </c>
      <c r="P2938" s="14">
        <v>24.694900000000001</v>
      </c>
      <c r="R2938" s="14">
        <v>0</v>
      </c>
      <c r="T2938" s="14">
        <v>5.1768999999999998</v>
      </c>
      <c r="V2938" s="17">
        <v>0</v>
      </c>
      <c r="X2938" s="17">
        <v>0</v>
      </c>
      <c r="Z2938" s="17">
        <v>32943</v>
      </c>
      <c r="AB2938" s="17">
        <v>0</v>
      </c>
      <c r="AD2938" s="17">
        <v>0</v>
      </c>
      <c r="AF2938" s="17">
        <v>1334</v>
      </c>
      <c r="AH2938" s="17">
        <v>0</v>
      </c>
      <c r="AJ2938" s="17">
        <v>0</v>
      </c>
      <c r="AL2938" s="17">
        <v>0</v>
      </c>
      <c r="AN2938" s="17">
        <v>0</v>
      </c>
      <c r="AP2938" s="172">
        <v>0</v>
      </c>
      <c r="AR2938" s="17">
        <v>6906</v>
      </c>
      <c r="AT2938" s="17">
        <v>0</v>
      </c>
      <c r="AV2938" s="185">
        <v>0</v>
      </c>
      <c r="AW2938" s="1" t="s">
        <v>5655</v>
      </c>
      <c r="AX2938" s="1" t="str">
        <f t="shared" si="45"/>
        <v>No</v>
      </c>
    </row>
    <row r="2939" spans="1:50" x14ac:dyDescent="0.2">
      <c r="A2939" s="1" t="s">
        <v>4436</v>
      </c>
      <c r="B2939" s="1" t="s">
        <v>4437</v>
      </c>
      <c r="C2939" s="1" t="s">
        <v>61</v>
      </c>
      <c r="D2939" s="174" t="s">
        <v>4438</v>
      </c>
      <c r="E2939" s="177" t="s">
        <v>4439</v>
      </c>
      <c r="F2939" s="1" t="s">
        <v>194</v>
      </c>
      <c r="G2939" s="1" t="s">
        <v>229</v>
      </c>
      <c r="H2939" s="17">
        <v>0</v>
      </c>
      <c r="I2939" s="12">
        <v>6</v>
      </c>
      <c r="J2939" s="1" t="s">
        <v>10</v>
      </c>
      <c r="K2939" s="1" t="s">
        <v>8</v>
      </c>
      <c r="L2939" s="4">
        <v>6</v>
      </c>
      <c r="N2939" s="186">
        <v>0</v>
      </c>
      <c r="P2939" s="14">
        <v>9.3544</v>
      </c>
      <c r="R2939" s="14">
        <v>0</v>
      </c>
      <c r="T2939" s="14">
        <v>2.4950000000000001</v>
      </c>
      <c r="V2939" s="17">
        <v>0</v>
      </c>
      <c r="X2939" s="17">
        <v>0</v>
      </c>
      <c r="Z2939" s="17">
        <v>63666</v>
      </c>
      <c r="AB2939" s="17">
        <v>0</v>
      </c>
      <c r="AD2939" s="17">
        <v>0</v>
      </c>
      <c r="AF2939" s="17">
        <v>6806</v>
      </c>
      <c r="AH2939" s="17">
        <v>0</v>
      </c>
      <c r="AJ2939" s="17">
        <v>0</v>
      </c>
      <c r="AL2939" s="17">
        <v>0</v>
      </c>
      <c r="AN2939" s="17">
        <v>0</v>
      </c>
      <c r="AP2939" s="172">
        <v>0</v>
      </c>
      <c r="AR2939" s="17">
        <v>16981</v>
      </c>
      <c r="AT2939" s="17">
        <v>0</v>
      </c>
      <c r="AV2939" s="185">
        <v>0</v>
      </c>
      <c r="AW2939" s="1" t="s">
        <v>5655</v>
      </c>
      <c r="AX2939" s="1" t="str">
        <f t="shared" si="45"/>
        <v>No</v>
      </c>
    </row>
    <row r="2940" spans="1:50" x14ac:dyDescent="0.2">
      <c r="A2940" s="1" t="s">
        <v>1914</v>
      </c>
      <c r="B2940" s="1" t="s">
        <v>1915</v>
      </c>
      <c r="C2940" s="1" t="s">
        <v>62</v>
      </c>
      <c r="D2940" s="174" t="s">
        <v>1916</v>
      </c>
      <c r="E2940" s="177" t="s">
        <v>1917</v>
      </c>
      <c r="F2940" s="1" t="s">
        <v>194</v>
      </c>
      <c r="G2940" s="1" t="s">
        <v>229</v>
      </c>
      <c r="H2940" s="17">
        <v>0</v>
      </c>
      <c r="I2940" s="12">
        <v>6</v>
      </c>
      <c r="J2940" s="1" t="s">
        <v>10</v>
      </c>
      <c r="K2940" s="1" t="s">
        <v>8</v>
      </c>
      <c r="L2940" s="4">
        <v>6</v>
      </c>
      <c r="N2940" s="186">
        <v>0</v>
      </c>
      <c r="P2940" s="14">
        <v>30.2514</v>
      </c>
      <c r="R2940" s="14">
        <v>0</v>
      </c>
      <c r="T2940" s="14">
        <v>1.9589000000000001</v>
      </c>
      <c r="V2940" s="17">
        <v>0</v>
      </c>
      <c r="X2940" s="17">
        <v>0</v>
      </c>
      <c r="Z2940" s="17">
        <v>340449</v>
      </c>
      <c r="AB2940" s="17">
        <v>0</v>
      </c>
      <c r="AD2940" s="17">
        <v>0</v>
      </c>
      <c r="AF2940" s="17">
        <v>11254</v>
      </c>
      <c r="AH2940" s="17">
        <v>0</v>
      </c>
      <c r="AJ2940" s="17">
        <v>0</v>
      </c>
      <c r="AL2940" s="17">
        <v>0</v>
      </c>
      <c r="AN2940" s="17">
        <v>0</v>
      </c>
      <c r="AP2940" s="172">
        <v>0</v>
      </c>
      <c r="AR2940" s="17">
        <v>22046</v>
      </c>
      <c r="AT2940" s="17">
        <v>0</v>
      </c>
      <c r="AV2940" s="185">
        <v>0</v>
      </c>
      <c r="AW2940" s="1" t="s">
        <v>5655</v>
      </c>
      <c r="AX2940" s="1" t="str">
        <f t="shared" si="45"/>
        <v>No</v>
      </c>
    </row>
    <row r="2941" spans="1:50" x14ac:dyDescent="0.2">
      <c r="A2941" s="1" t="s">
        <v>3563</v>
      </c>
      <c r="B2941" s="1" t="s">
        <v>3564</v>
      </c>
      <c r="C2941" s="1" t="s">
        <v>51</v>
      </c>
      <c r="D2941" s="174" t="s">
        <v>3565</v>
      </c>
      <c r="E2941" s="177" t="s">
        <v>3566</v>
      </c>
      <c r="F2941" s="1" t="s">
        <v>1252</v>
      </c>
      <c r="G2941" s="1" t="s">
        <v>229</v>
      </c>
      <c r="H2941" s="17">
        <v>0</v>
      </c>
      <c r="I2941" s="12">
        <v>6</v>
      </c>
      <c r="J2941" s="1" t="s">
        <v>10</v>
      </c>
      <c r="K2941" s="1" t="s">
        <v>8</v>
      </c>
      <c r="L2941" s="4">
        <v>6</v>
      </c>
      <c r="N2941" s="186">
        <v>0</v>
      </c>
      <c r="P2941" s="14">
        <v>21.481999999999999</v>
      </c>
      <c r="R2941" s="14">
        <v>0</v>
      </c>
      <c r="T2941" s="14">
        <v>2.2364999999999999</v>
      </c>
      <c r="V2941" s="17">
        <v>0</v>
      </c>
      <c r="X2941" s="17">
        <v>0</v>
      </c>
      <c r="Z2941" s="17">
        <v>98280</v>
      </c>
      <c r="AB2941" s="17">
        <v>0</v>
      </c>
      <c r="AD2941" s="17">
        <v>0</v>
      </c>
      <c r="AF2941" s="17">
        <v>4575</v>
      </c>
      <c r="AH2941" s="17">
        <v>0</v>
      </c>
      <c r="AJ2941" s="17">
        <v>0</v>
      </c>
      <c r="AL2941" s="17">
        <v>0</v>
      </c>
      <c r="AN2941" s="17">
        <v>0</v>
      </c>
      <c r="AP2941" s="172">
        <v>0</v>
      </c>
      <c r="AR2941" s="17">
        <v>10232</v>
      </c>
      <c r="AT2941" s="17">
        <v>0</v>
      </c>
      <c r="AV2941" s="185">
        <v>0</v>
      </c>
      <c r="AW2941" s="1" t="s">
        <v>5655</v>
      </c>
      <c r="AX2941" s="1" t="str">
        <f t="shared" si="45"/>
        <v>No</v>
      </c>
    </row>
    <row r="2942" spans="1:50" x14ac:dyDescent="0.2">
      <c r="A2942" s="1" t="s">
        <v>6426</v>
      </c>
      <c r="B2942" s="1" t="s">
        <v>2250</v>
      </c>
      <c r="C2942" s="1" t="s">
        <v>62</v>
      </c>
      <c r="D2942" s="174" t="s">
        <v>2251</v>
      </c>
      <c r="E2942" s="177" t="s">
        <v>2252</v>
      </c>
      <c r="F2942" s="1" t="s">
        <v>194</v>
      </c>
      <c r="G2942" s="1" t="s">
        <v>229</v>
      </c>
      <c r="H2942" s="17">
        <v>0</v>
      </c>
      <c r="I2942" s="12">
        <v>6</v>
      </c>
      <c r="J2942" s="1" t="s">
        <v>11</v>
      </c>
      <c r="K2942" s="1" t="s">
        <v>8</v>
      </c>
      <c r="L2942" s="4">
        <v>1</v>
      </c>
      <c r="N2942" s="186">
        <v>0</v>
      </c>
      <c r="P2942" s="14">
        <v>21.365200000000002</v>
      </c>
      <c r="R2942" s="14">
        <v>0</v>
      </c>
      <c r="T2942" s="14">
        <v>2.6934</v>
      </c>
      <c r="V2942" s="17">
        <v>0</v>
      </c>
      <c r="X2942" s="17">
        <v>0</v>
      </c>
      <c r="Z2942" s="17">
        <v>53242</v>
      </c>
      <c r="AB2942" s="17">
        <v>0</v>
      </c>
      <c r="AD2942" s="17">
        <v>0</v>
      </c>
      <c r="AF2942" s="17">
        <v>2492</v>
      </c>
      <c r="AH2942" s="17">
        <v>0</v>
      </c>
      <c r="AJ2942" s="17">
        <v>0</v>
      </c>
      <c r="AL2942" s="17">
        <v>0</v>
      </c>
      <c r="AN2942" s="17">
        <v>0</v>
      </c>
      <c r="AP2942" s="172">
        <v>0</v>
      </c>
      <c r="AR2942" s="17">
        <v>6712</v>
      </c>
      <c r="AT2942" s="17">
        <v>0</v>
      </c>
      <c r="AV2942" s="185">
        <v>0</v>
      </c>
      <c r="AW2942" s="1" t="s">
        <v>5655</v>
      </c>
      <c r="AX2942" s="1" t="str">
        <f t="shared" si="45"/>
        <v>No</v>
      </c>
    </row>
    <row r="2943" spans="1:50" x14ac:dyDescent="0.2">
      <c r="A2943" s="1" t="s">
        <v>6430</v>
      </c>
      <c r="B2943" s="1" t="s">
        <v>1230</v>
      </c>
      <c r="C2943" s="1" t="s">
        <v>71</v>
      </c>
      <c r="D2943" s="174" t="s">
        <v>1231</v>
      </c>
      <c r="E2943" s="177">
        <v>60620</v>
      </c>
      <c r="F2943" s="1" t="s">
        <v>138</v>
      </c>
      <c r="G2943" s="1" t="s">
        <v>5273</v>
      </c>
      <c r="H2943" s="17">
        <v>0</v>
      </c>
      <c r="I2943" s="12">
        <v>6</v>
      </c>
      <c r="J2943" s="1" t="s">
        <v>11</v>
      </c>
      <c r="K2943" s="1" t="s">
        <v>8</v>
      </c>
      <c r="L2943" s="4">
        <v>1</v>
      </c>
      <c r="N2943" s="186">
        <v>0</v>
      </c>
      <c r="P2943" s="14">
        <v>18.058299999999999</v>
      </c>
      <c r="R2943" s="14">
        <v>0</v>
      </c>
      <c r="T2943" s="14">
        <v>1.9770000000000001</v>
      </c>
      <c r="V2943" s="17">
        <v>0</v>
      </c>
      <c r="X2943" s="17">
        <v>0</v>
      </c>
      <c r="Z2943" s="17">
        <v>30645</v>
      </c>
      <c r="AB2943" s="17">
        <v>0</v>
      </c>
      <c r="AD2943" s="17">
        <v>0</v>
      </c>
      <c r="AF2943" s="17">
        <v>1697</v>
      </c>
      <c r="AH2943" s="17">
        <v>0</v>
      </c>
      <c r="AJ2943" s="17">
        <v>0</v>
      </c>
      <c r="AL2943" s="17">
        <v>0</v>
      </c>
      <c r="AN2943" s="17">
        <v>0</v>
      </c>
      <c r="AP2943" s="172">
        <v>0</v>
      </c>
      <c r="AR2943" s="17">
        <v>3355</v>
      </c>
      <c r="AT2943" s="17">
        <v>0</v>
      </c>
      <c r="AV2943" s="185">
        <v>0</v>
      </c>
      <c r="AW2943" s="1" t="s">
        <v>5655</v>
      </c>
      <c r="AX2943" s="1" t="str">
        <f t="shared" si="45"/>
        <v>No</v>
      </c>
    </row>
    <row r="2944" spans="1:50" x14ac:dyDescent="0.2">
      <c r="A2944" s="1" t="s">
        <v>3004</v>
      </c>
      <c r="B2944" s="1" t="s">
        <v>398</v>
      </c>
      <c r="C2944" s="1" t="s">
        <v>46</v>
      </c>
      <c r="D2944" s="174" t="s">
        <v>3005</v>
      </c>
      <c r="E2944" s="177" t="s">
        <v>3006</v>
      </c>
      <c r="F2944" s="1" t="s">
        <v>194</v>
      </c>
      <c r="G2944" s="1" t="s">
        <v>229</v>
      </c>
      <c r="H2944" s="17">
        <v>0</v>
      </c>
      <c r="I2944" s="12">
        <v>6</v>
      </c>
      <c r="J2944" s="1" t="s">
        <v>10</v>
      </c>
      <c r="K2944" s="1" t="s">
        <v>8</v>
      </c>
      <c r="L2944" s="4">
        <v>6</v>
      </c>
      <c r="N2944" s="186">
        <v>0</v>
      </c>
      <c r="P2944" s="14">
        <v>12</v>
      </c>
      <c r="R2944" s="14">
        <v>0</v>
      </c>
      <c r="T2944" s="14">
        <v>3.4706999999999999</v>
      </c>
      <c r="V2944" s="17">
        <v>0</v>
      </c>
      <c r="X2944" s="17">
        <v>0</v>
      </c>
      <c r="Z2944" s="17">
        <v>15984</v>
      </c>
      <c r="AB2944" s="17">
        <v>0</v>
      </c>
      <c r="AD2944" s="17">
        <v>0</v>
      </c>
      <c r="AF2944" s="17">
        <v>1332</v>
      </c>
      <c r="AH2944" s="17">
        <v>0</v>
      </c>
      <c r="AJ2944" s="17">
        <v>0</v>
      </c>
      <c r="AL2944" s="17">
        <v>0</v>
      </c>
      <c r="AN2944" s="17">
        <v>0</v>
      </c>
      <c r="AP2944" s="172">
        <v>0</v>
      </c>
      <c r="AR2944" s="17">
        <v>4623</v>
      </c>
      <c r="AT2944" s="17">
        <v>0</v>
      </c>
      <c r="AV2944" s="185">
        <v>0</v>
      </c>
      <c r="AW2944" s="1" t="s">
        <v>5655</v>
      </c>
      <c r="AX2944" s="1" t="str">
        <f t="shared" si="45"/>
        <v>No</v>
      </c>
    </row>
    <row r="2945" spans="1:50" x14ac:dyDescent="0.2">
      <c r="A2945" s="1" t="s">
        <v>2826</v>
      </c>
      <c r="B2945" s="1" t="s">
        <v>2827</v>
      </c>
      <c r="C2945" s="1" t="s">
        <v>45</v>
      </c>
      <c r="D2945" s="174" t="s">
        <v>2828</v>
      </c>
      <c r="E2945" s="177" t="s">
        <v>2829</v>
      </c>
      <c r="F2945" s="1" t="s">
        <v>194</v>
      </c>
      <c r="G2945" s="1" t="s">
        <v>229</v>
      </c>
      <c r="H2945" s="17">
        <v>0</v>
      </c>
      <c r="I2945" s="12">
        <v>6</v>
      </c>
      <c r="J2945" s="1" t="s">
        <v>10</v>
      </c>
      <c r="K2945" s="1" t="s">
        <v>8</v>
      </c>
      <c r="L2945" s="4">
        <v>6</v>
      </c>
      <c r="N2945" s="186">
        <v>0</v>
      </c>
      <c r="P2945" s="14">
        <v>20.122800000000002</v>
      </c>
      <c r="R2945" s="14">
        <v>0</v>
      </c>
      <c r="T2945" s="14">
        <v>6.9179000000000004</v>
      </c>
      <c r="V2945" s="17">
        <v>0</v>
      </c>
      <c r="X2945" s="17">
        <v>0</v>
      </c>
      <c r="Z2945" s="17">
        <v>74555</v>
      </c>
      <c r="AB2945" s="17">
        <v>0</v>
      </c>
      <c r="AD2945" s="17">
        <v>0</v>
      </c>
      <c r="AF2945" s="17">
        <v>3705</v>
      </c>
      <c r="AH2945" s="17">
        <v>0</v>
      </c>
      <c r="AJ2945" s="17">
        <v>0</v>
      </c>
      <c r="AL2945" s="17">
        <v>0</v>
      </c>
      <c r="AN2945" s="17">
        <v>0</v>
      </c>
      <c r="AP2945" s="172">
        <v>0</v>
      </c>
      <c r="AR2945" s="17">
        <v>25631</v>
      </c>
      <c r="AT2945" s="17">
        <v>0</v>
      </c>
      <c r="AV2945" s="185">
        <v>0</v>
      </c>
      <c r="AW2945" s="1" t="s">
        <v>5655</v>
      </c>
      <c r="AX2945" s="1" t="str">
        <f t="shared" si="45"/>
        <v>No</v>
      </c>
    </row>
    <row r="2946" spans="1:50" x14ac:dyDescent="0.2">
      <c r="A2946" s="1" t="s">
        <v>4389</v>
      </c>
      <c r="B2946" s="1" t="s">
        <v>204</v>
      </c>
      <c r="C2946" s="1" t="s">
        <v>61</v>
      </c>
      <c r="D2946" s="174" t="s">
        <v>4390</v>
      </c>
      <c r="E2946" s="177" t="s">
        <v>4391</v>
      </c>
      <c r="F2946" s="1" t="s">
        <v>242</v>
      </c>
      <c r="G2946" s="1" t="s">
        <v>229</v>
      </c>
      <c r="H2946" s="17">
        <v>0</v>
      </c>
      <c r="I2946" s="12">
        <v>6</v>
      </c>
      <c r="J2946" s="1" t="s">
        <v>10</v>
      </c>
      <c r="K2946" s="1" t="s">
        <v>8</v>
      </c>
      <c r="L2946" s="4">
        <v>6</v>
      </c>
      <c r="N2946" s="186">
        <v>0</v>
      </c>
      <c r="P2946" s="14">
        <v>10.5823</v>
      </c>
      <c r="R2946" s="14">
        <v>0</v>
      </c>
      <c r="T2946" s="14">
        <v>1.8643000000000001</v>
      </c>
      <c r="V2946" s="17">
        <v>0</v>
      </c>
      <c r="X2946" s="17">
        <v>0</v>
      </c>
      <c r="Z2946" s="17">
        <v>67219</v>
      </c>
      <c r="AB2946" s="17">
        <v>0</v>
      </c>
      <c r="AD2946" s="17">
        <v>0</v>
      </c>
      <c r="AF2946" s="17">
        <v>6352</v>
      </c>
      <c r="AH2946" s="17">
        <v>0</v>
      </c>
      <c r="AJ2946" s="17">
        <v>0</v>
      </c>
      <c r="AL2946" s="17">
        <v>0</v>
      </c>
      <c r="AN2946" s="17">
        <v>0</v>
      </c>
      <c r="AP2946" s="172">
        <v>0</v>
      </c>
      <c r="AR2946" s="17">
        <v>11842</v>
      </c>
      <c r="AT2946" s="17">
        <v>0</v>
      </c>
      <c r="AV2946" s="185">
        <v>0</v>
      </c>
      <c r="AW2946" s="1" t="s">
        <v>5655</v>
      </c>
      <c r="AX2946" s="1" t="str">
        <f t="shared" ref="AX2946:AX3009" si="46">IF(AW2946&amp;AU2946&amp;AS2946&amp;AQ2946&amp;AO2946&amp;AM2946&amp;AK2946&amp;AI2946&amp;AG2946&amp;AE2946&amp;AC2946&amp;AA2946&amp;Y2946&amp;W2946&amp;U2946&amp;S2946&amp;Q2946&amp;O2946&amp;M2946&lt;&gt;"","Yes","No")</f>
        <v>No</v>
      </c>
    </row>
    <row r="2947" spans="1:50" x14ac:dyDescent="0.2">
      <c r="A2947" s="1" t="s">
        <v>6412</v>
      </c>
      <c r="B2947" s="1" t="s">
        <v>5749</v>
      </c>
      <c r="C2947" s="1" t="s">
        <v>20</v>
      </c>
      <c r="E2947" s="177">
        <v>90251</v>
      </c>
      <c r="F2947" s="1" t="s">
        <v>194</v>
      </c>
      <c r="G2947" s="1" t="s">
        <v>5273</v>
      </c>
      <c r="H2947" s="17">
        <v>12150996</v>
      </c>
      <c r="I2947" s="12">
        <v>6</v>
      </c>
      <c r="J2947" s="1" t="s">
        <v>11</v>
      </c>
      <c r="K2947" s="1" t="s">
        <v>12</v>
      </c>
      <c r="L2947" s="4">
        <v>4</v>
      </c>
      <c r="N2947" s="186">
        <v>0</v>
      </c>
      <c r="P2947" s="14">
        <v>11.03</v>
      </c>
      <c r="R2947" s="14">
        <v>0</v>
      </c>
      <c r="T2947" s="14">
        <v>7.2754000000000003</v>
      </c>
      <c r="V2947" s="17">
        <v>0</v>
      </c>
      <c r="X2947" s="17">
        <v>0</v>
      </c>
      <c r="Z2947" s="17">
        <v>170315</v>
      </c>
      <c r="AB2947" s="17">
        <v>0</v>
      </c>
      <c r="AD2947" s="17">
        <v>0</v>
      </c>
      <c r="AF2947" s="17">
        <v>15441</v>
      </c>
      <c r="AH2947" s="17">
        <v>0</v>
      </c>
      <c r="AJ2947" s="17">
        <v>0</v>
      </c>
      <c r="AL2947" s="17">
        <v>0</v>
      </c>
      <c r="AN2947" s="17">
        <v>0</v>
      </c>
      <c r="AP2947" s="172">
        <v>0</v>
      </c>
      <c r="AR2947" s="17">
        <v>112340</v>
      </c>
      <c r="AT2947" s="17">
        <v>0</v>
      </c>
      <c r="AV2947" s="185">
        <v>0</v>
      </c>
      <c r="AW2947" s="1" t="s">
        <v>5655</v>
      </c>
      <c r="AX2947" s="1" t="str">
        <f t="shared" si="46"/>
        <v>No</v>
      </c>
    </row>
    <row r="2948" spans="1:50" x14ac:dyDescent="0.2">
      <c r="A2948" s="1" t="s">
        <v>4901</v>
      </c>
      <c r="B2948" s="1" t="s">
        <v>4835</v>
      </c>
      <c r="C2948" s="1" t="s">
        <v>72</v>
      </c>
      <c r="D2948" s="174" t="s">
        <v>4902</v>
      </c>
      <c r="E2948" s="177" t="s">
        <v>4903</v>
      </c>
      <c r="F2948" s="1" t="s">
        <v>242</v>
      </c>
      <c r="G2948" s="1" t="s">
        <v>229</v>
      </c>
      <c r="H2948" s="17">
        <v>0</v>
      </c>
      <c r="I2948" s="12">
        <v>6</v>
      </c>
      <c r="J2948" s="1" t="s">
        <v>11</v>
      </c>
      <c r="K2948" s="1" t="s">
        <v>8</v>
      </c>
      <c r="L2948" s="4">
        <v>3</v>
      </c>
      <c r="N2948" s="186">
        <v>0</v>
      </c>
      <c r="P2948" s="14">
        <v>16.082000000000001</v>
      </c>
      <c r="R2948" s="14">
        <v>0</v>
      </c>
      <c r="T2948" s="14">
        <v>7.1829000000000001</v>
      </c>
      <c r="V2948" s="17">
        <v>0</v>
      </c>
      <c r="X2948" s="17">
        <v>0</v>
      </c>
      <c r="Z2948" s="17">
        <v>116257</v>
      </c>
      <c r="AB2948" s="17">
        <v>0</v>
      </c>
      <c r="AD2948" s="17">
        <v>0</v>
      </c>
      <c r="AF2948" s="17">
        <v>7229</v>
      </c>
      <c r="AH2948" s="17">
        <v>0</v>
      </c>
      <c r="AJ2948" s="17">
        <v>0</v>
      </c>
      <c r="AL2948" s="17">
        <v>0</v>
      </c>
      <c r="AN2948" s="17">
        <v>0</v>
      </c>
      <c r="AP2948" s="172">
        <v>0</v>
      </c>
      <c r="AR2948" s="17">
        <v>51925</v>
      </c>
      <c r="AT2948" s="17">
        <v>0</v>
      </c>
      <c r="AV2948" s="185">
        <v>0</v>
      </c>
      <c r="AW2948" s="1" t="s">
        <v>5655</v>
      </c>
      <c r="AX2948" s="1" t="str">
        <f t="shared" si="46"/>
        <v>No</v>
      </c>
    </row>
    <row r="2949" spans="1:50" x14ac:dyDescent="0.2">
      <c r="A2949" s="1" t="s">
        <v>263</v>
      </c>
      <c r="B2949" s="1" t="s">
        <v>264</v>
      </c>
      <c r="C2949" s="1" t="s">
        <v>83</v>
      </c>
      <c r="D2949" s="174">
        <v>4122</v>
      </c>
      <c r="E2949" s="177">
        <v>40122</v>
      </c>
      <c r="F2949" s="1" t="s">
        <v>194</v>
      </c>
      <c r="G2949" s="1" t="s">
        <v>5273</v>
      </c>
      <c r="H2949" s="17">
        <v>2148346</v>
      </c>
      <c r="I2949" s="12">
        <v>6</v>
      </c>
      <c r="J2949" s="1" t="s">
        <v>10</v>
      </c>
      <c r="K2949" s="1" t="s">
        <v>8</v>
      </c>
      <c r="L2949" s="4">
        <v>2</v>
      </c>
      <c r="N2949" s="186">
        <v>0</v>
      </c>
      <c r="P2949" s="14">
        <v>10.3141</v>
      </c>
      <c r="R2949" s="14">
        <v>0</v>
      </c>
      <c r="T2949" s="14">
        <v>2.5851999999999999</v>
      </c>
      <c r="V2949" s="17">
        <v>0</v>
      </c>
      <c r="X2949" s="17">
        <v>0</v>
      </c>
      <c r="Z2949" s="17">
        <v>7684</v>
      </c>
      <c r="AB2949" s="17">
        <v>0</v>
      </c>
      <c r="AD2949" s="17">
        <v>0</v>
      </c>
      <c r="AF2949" s="17">
        <v>745</v>
      </c>
      <c r="AH2949" s="17">
        <v>0</v>
      </c>
      <c r="AJ2949" s="17">
        <v>0</v>
      </c>
      <c r="AL2949" s="17">
        <v>0</v>
      </c>
      <c r="AN2949" s="17">
        <v>0</v>
      </c>
      <c r="AP2949" s="172">
        <v>0</v>
      </c>
      <c r="AR2949" s="17">
        <v>1926</v>
      </c>
      <c r="AT2949" s="17">
        <v>0</v>
      </c>
      <c r="AV2949" s="185">
        <v>0</v>
      </c>
      <c r="AW2949" s="1" t="s">
        <v>5655</v>
      </c>
      <c r="AX2949" s="1" t="str">
        <f t="shared" si="46"/>
        <v>No</v>
      </c>
    </row>
    <row r="2950" spans="1:50" x14ac:dyDescent="0.2">
      <c r="A2950" s="1" t="s">
        <v>4779</v>
      </c>
      <c r="B2950" s="1" t="s">
        <v>4780</v>
      </c>
      <c r="C2950" s="1" t="s">
        <v>20</v>
      </c>
      <c r="D2950" s="174" t="s">
        <v>4781</v>
      </c>
      <c r="E2950" s="177" t="s">
        <v>4782</v>
      </c>
      <c r="F2950" s="1" t="s">
        <v>194</v>
      </c>
      <c r="G2950" s="1" t="s">
        <v>229</v>
      </c>
      <c r="H2950" s="17">
        <v>0</v>
      </c>
      <c r="I2950" s="12">
        <v>6</v>
      </c>
      <c r="J2950" s="1" t="s">
        <v>10</v>
      </c>
      <c r="K2950" s="1" t="s">
        <v>8</v>
      </c>
      <c r="L2950" s="4">
        <v>2</v>
      </c>
      <c r="N2950" s="186">
        <v>0</v>
      </c>
      <c r="P2950" s="14">
        <v>8.2929999999999993</v>
      </c>
      <c r="R2950" s="14">
        <v>0</v>
      </c>
      <c r="T2950" s="14">
        <v>7.0589000000000004</v>
      </c>
      <c r="V2950" s="17">
        <v>0</v>
      </c>
      <c r="X2950" s="17">
        <v>0</v>
      </c>
      <c r="Z2950" s="17">
        <v>19555</v>
      </c>
      <c r="AB2950" s="17">
        <v>0</v>
      </c>
      <c r="AD2950" s="17">
        <v>0</v>
      </c>
      <c r="AF2950" s="17">
        <v>2358</v>
      </c>
      <c r="AH2950" s="17">
        <v>0</v>
      </c>
      <c r="AJ2950" s="17">
        <v>0</v>
      </c>
      <c r="AL2950" s="17">
        <v>0</v>
      </c>
      <c r="AN2950" s="17">
        <v>0</v>
      </c>
      <c r="AP2950" s="172">
        <v>0</v>
      </c>
      <c r="AR2950" s="17">
        <v>16645</v>
      </c>
      <c r="AT2950" s="17">
        <v>0</v>
      </c>
      <c r="AV2950" s="185">
        <v>0</v>
      </c>
      <c r="AW2950" s="1" t="s">
        <v>5655</v>
      </c>
      <c r="AX2950" s="1" t="str">
        <f t="shared" si="46"/>
        <v>No</v>
      </c>
    </row>
    <row r="2951" spans="1:50" x14ac:dyDescent="0.2">
      <c r="A2951" s="1" t="s">
        <v>3188</v>
      </c>
      <c r="B2951" s="1" t="s">
        <v>3189</v>
      </c>
      <c r="C2951" s="1" t="s">
        <v>98</v>
      </c>
      <c r="D2951" s="174" t="s">
        <v>3190</v>
      </c>
      <c r="E2951" s="177" t="s">
        <v>3191</v>
      </c>
      <c r="F2951" s="1" t="s">
        <v>194</v>
      </c>
      <c r="G2951" s="1" t="s">
        <v>229</v>
      </c>
      <c r="H2951" s="17">
        <v>0</v>
      </c>
      <c r="I2951" s="12">
        <v>6</v>
      </c>
      <c r="J2951" s="1" t="s">
        <v>10</v>
      </c>
      <c r="K2951" s="1" t="s">
        <v>12</v>
      </c>
      <c r="L2951" s="4">
        <v>3</v>
      </c>
      <c r="N2951" s="186">
        <v>0</v>
      </c>
      <c r="P2951" s="14">
        <v>9.2348999999999997</v>
      </c>
      <c r="R2951" s="14">
        <v>0</v>
      </c>
      <c r="T2951" s="14">
        <v>2.8245</v>
      </c>
      <c r="V2951" s="17">
        <v>0</v>
      </c>
      <c r="X2951" s="17">
        <v>0</v>
      </c>
      <c r="Z2951" s="17">
        <v>117976</v>
      </c>
      <c r="AB2951" s="17">
        <v>0</v>
      </c>
      <c r="AD2951" s="17">
        <v>0</v>
      </c>
      <c r="AF2951" s="17">
        <v>12775</v>
      </c>
      <c r="AH2951" s="17">
        <v>0</v>
      </c>
      <c r="AJ2951" s="17">
        <v>0</v>
      </c>
      <c r="AL2951" s="17">
        <v>0</v>
      </c>
      <c r="AN2951" s="17">
        <v>0</v>
      </c>
      <c r="AP2951" s="172">
        <v>0</v>
      </c>
      <c r="AR2951" s="17">
        <v>36083</v>
      </c>
      <c r="AT2951" s="17">
        <v>0</v>
      </c>
      <c r="AV2951" s="185">
        <v>0</v>
      </c>
      <c r="AW2951" s="1" t="s">
        <v>5655</v>
      </c>
      <c r="AX2951" s="1" t="str">
        <f t="shared" si="46"/>
        <v>No</v>
      </c>
    </row>
    <row r="2952" spans="1:50" x14ac:dyDescent="0.2">
      <c r="A2952" s="1" t="s">
        <v>2515</v>
      </c>
      <c r="B2952" s="1" t="s">
        <v>1198</v>
      </c>
      <c r="C2952" s="1" t="s">
        <v>62</v>
      </c>
      <c r="D2952" s="174" t="s">
        <v>2516</v>
      </c>
      <c r="E2952" s="177" t="s">
        <v>2517</v>
      </c>
      <c r="F2952" s="1" t="s">
        <v>194</v>
      </c>
      <c r="G2952" s="1" t="s">
        <v>229</v>
      </c>
      <c r="H2952" s="17">
        <v>0</v>
      </c>
      <c r="I2952" s="12">
        <v>6</v>
      </c>
      <c r="J2952" s="1" t="s">
        <v>10</v>
      </c>
      <c r="K2952" s="1" t="s">
        <v>8</v>
      </c>
      <c r="L2952" s="4">
        <v>6</v>
      </c>
      <c r="N2952" s="186">
        <v>0</v>
      </c>
      <c r="P2952" s="14">
        <v>26.270399999999999</v>
      </c>
      <c r="R2952" s="14">
        <v>0</v>
      </c>
      <c r="T2952" s="14">
        <v>5.6703000000000001</v>
      </c>
      <c r="V2952" s="17">
        <v>0</v>
      </c>
      <c r="X2952" s="17">
        <v>0</v>
      </c>
      <c r="Z2952" s="17">
        <v>120082</v>
      </c>
      <c r="AB2952" s="17">
        <v>0</v>
      </c>
      <c r="AD2952" s="17">
        <v>0</v>
      </c>
      <c r="AF2952" s="17">
        <v>4571</v>
      </c>
      <c r="AH2952" s="17">
        <v>0</v>
      </c>
      <c r="AJ2952" s="17">
        <v>0</v>
      </c>
      <c r="AL2952" s="17">
        <v>0</v>
      </c>
      <c r="AN2952" s="17">
        <v>0</v>
      </c>
      <c r="AP2952" s="172">
        <v>0</v>
      </c>
      <c r="AR2952" s="17">
        <v>25919</v>
      </c>
      <c r="AT2952" s="17">
        <v>0</v>
      </c>
      <c r="AV2952" s="185">
        <v>0</v>
      </c>
      <c r="AW2952" s="1" t="s">
        <v>5655</v>
      </c>
      <c r="AX2952" s="1" t="str">
        <f t="shared" si="46"/>
        <v>No</v>
      </c>
    </row>
    <row r="2953" spans="1:50" x14ac:dyDescent="0.2">
      <c r="A2953" s="1" t="s">
        <v>1955</v>
      </c>
      <c r="B2953" s="1" t="s">
        <v>457</v>
      </c>
      <c r="C2953" s="1" t="s">
        <v>14</v>
      </c>
      <c r="D2953" s="174" t="s">
        <v>1956</v>
      </c>
      <c r="E2953" s="177" t="s">
        <v>1957</v>
      </c>
      <c r="F2953" s="1" t="s">
        <v>194</v>
      </c>
      <c r="G2953" s="1" t="s">
        <v>229</v>
      </c>
      <c r="H2953" s="17">
        <v>0</v>
      </c>
      <c r="I2953" s="12">
        <v>6</v>
      </c>
      <c r="J2953" s="1" t="s">
        <v>10</v>
      </c>
      <c r="K2953" s="1" t="s">
        <v>8</v>
      </c>
      <c r="L2953" s="4">
        <v>6</v>
      </c>
      <c r="N2953" s="186">
        <v>0</v>
      </c>
      <c r="P2953" s="14">
        <v>24.353100000000001</v>
      </c>
      <c r="R2953" s="14">
        <v>0</v>
      </c>
      <c r="T2953" s="14">
        <v>1.9053</v>
      </c>
      <c r="V2953" s="17">
        <v>0</v>
      </c>
      <c r="X2953" s="17">
        <v>0</v>
      </c>
      <c r="Z2953" s="17">
        <v>126271</v>
      </c>
      <c r="AB2953" s="17">
        <v>0</v>
      </c>
      <c r="AD2953" s="17">
        <v>0</v>
      </c>
      <c r="AF2953" s="17">
        <v>5185</v>
      </c>
      <c r="AH2953" s="17">
        <v>0</v>
      </c>
      <c r="AJ2953" s="17">
        <v>0</v>
      </c>
      <c r="AL2953" s="17">
        <v>0</v>
      </c>
      <c r="AN2953" s="17">
        <v>0</v>
      </c>
      <c r="AP2953" s="172">
        <v>0</v>
      </c>
      <c r="AR2953" s="17">
        <v>9879</v>
      </c>
      <c r="AT2953" s="17">
        <v>0</v>
      </c>
      <c r="AV2953" s="185">
        <v>0</v>
      </c>
      <c r="AW2953" s="1" t="s">
        <v>5655</v>
      </c>
      <c r="AX2953" s="1" t="str">
        <f t="shared" si="46"/>
        <v>No</v>
      </c>
    </row>
    <row r="2954" spans="1:50" x14ac:dyDescent="0.2">
      <c r="A2954" s="1" t="s">
        <v>4891</v>
      </c>
      <c r="B2954" s="1" t="s">
        <v>4892</v>
      </c>
      <c r="C2954" s="1" t="s">
        <v>20</v>
      </c>
      <c r="D2954" s="174" t="s">
        <v>4893</v>
      </c>
      <c r="E2954" s="177" t="s">
        <v>4894</v>
      </c>
      <c r="F2954" s="1" t="s">
        <v>194</v>
      </c>
      <c r="G2954" s="1" t="s">
        <v>229</v>
      </c>
      <c r="H2954" s="17">
        <v>0</v>
      </c>
      <c r="I2954" s="12">
        <v>6</v>
      </c>
      <c r="J2954" s="1" t="s">
        <v>10</v>
      </c>
      <c r="K2954" s="1" t="s">
        <v>12</v>
      </c>
      <c r="L2954" s="4">
        <v>3</v>
      </c>
      <c r="N2954" s="186">
        <v>0</v>
      </c>
      <c r="P2954" s="14">
        <v>13.786099999999999</v>
      </c>
      <c r="R2954" s="14">
        <v>0</v>
      </c>
      <c r="T2954" s="14">
        <v>2.3014999999999999</v>
      </c>
      <c r="V2954" s="17">
        <v>0</v>
      </c>
      <c r="X2954" s="17">
        <v>0</v>
      </c>
      <c r="Z2954" s="17">
        <v>37126</v>
      </c>
      <c r="AB2954" s="17">
        <v>0</v>
      </c>
      <c r="AD2954" s="17">
        <v>0</v>
      </c>
      <c r="AF2954" s="17">
        <v>2693</v>
      </c>
      <c r="AH2954" s="17">
        <v>0</v>
      </c>
      <c r="AJ2954" s="17">
        <v>0</v>
      </c>
      <c r="AL2954" s="17">
        <v>0</v>
      </c>
      <c r="AN2954" s="17">
        <v>0</v>
      </c>
      <c r="AP2954" s="172">
        <v>0</v>
      </c>
      <c r="AR2954" s="17">
        <v>6198</v>
      </c>
      <c r="AT2954" s="17">
        <v>0</v>
      </c>
      <c r="AV2954" s="185">
        <v>0</v>
      </c>
      <c r="AW2954" s="1" t="s">
        <v>5655</v>
      </c>
      <c r="AX2954" s="1" t="str">
        <f t="shared" si="46"/>
        <v>No</v>
      </c>
    </row>
    <row r="2955" spans="1:50" x14ac:dyDescent="0.2">
      <c r="A2955" s="1" t="s">
        <v>4705</v>
      </c>
      <c r="B2955" s="1" t="s">
        <v>931</v>
      </c>
      <c r="C2955" s="1" t="s">
        <v>20</v>
      </c>
      <c r="D2955" s="174" t="s">
        <v>4706</v>
      </c>
      <c r="E2955" s="177" t="s">
        <v>4707</v>
      </c>
      <c r="F2955" s="1" t="s">
        <v>194</v>
      </c>
      <c r="G2955" s="1" t="s">
        <v>229</v>
      </c>
      <c r="H2955" s="17">
        <v>0</v>
      </c>
      <c r="I2955" s="12">
        <v>6</v>
      </c>
      <c r="J2955" s="1" t="s">
        <v>10</v>
      </c>
      <c r="K2955" s="1" t="s">
        <v>12</v>
      </c>
      <c r="L2955" s="4">
        <v>2</v>
      </c>
      <c r="N2955" s="186">
        <v>0</v>
      </c>
      <c r="P2955" s="14">
        <v>14.99</v>
      </c>
      <c r="R2955" s="14">
        <v>0</v>
      </c>
      <c r="T2955" s="14">
        <v>2.2498</v>
      </c>
      <c r="V2955" s="17">
        <v>0</v>
      </c>
      <c r="X2955" s="17">
        <v>0</v>
      </c>
      <c r="Z2955" s="17">
        <v>30010</v>
      </c>
      <c r="AB2955" s="17">
        <v>0</v>
      </c>
      <c r="AD2955" s="17">
        <v>0</v>
      </c>
      <c r="AF2955" s="17">
        <v>2002</v>
      </c>
      <c r="AH2955" s="17">
        <v>0</v>
      </c>
      <c r="AJ2955" s="17">
        <v>0</v>
      </c>
      <c r="AL2955" s="17">
        <v>0</v>
      </c>
      <c r="AN2955" s="17">
        <v>0</v>
      </c>
      <c r="AP2955" s="172">
        <v>0</v>
      </c>
      <c r="AR2955" s="17">
        <v>4504</v>
      </c>
      <c r="AT2955" s="17">
        <v>0</v>
      </c>
      <c r="AV2955" s="185">
        <v>0</v>
      </c>
      <c r="AW2955" s="1" t="s">
        <v>5655</v>
      </c>
      <c r="AX2955" s="1" t="str">
        <f t="shared" si="46"/>
        <v>No</v>
      </c>
    </row>
    <row r="2956" spans="1:50" x14ac:dyDescent="0.2">
      <c r="A2956" s="1" t="s">
        <v>5425</v>
      </c>
      <c r="B2956" s="1" t="s">
        <v>5426</v>
      </c>
      <c r="C2956" s="1" t="s">
        <v>51</v>
      </c>
      <c r="E2956" s="177" t="s">
        <v>5427</v>
      </c>
      <c r="F2956" s="1" t="s">
        <v>194</v>
      </c>
      <c r="G2956" s="1" t="s">
        <v>229</v>
      </c>
      <c r="H2956" s="17">
        <v>0</v>
      </c>
      <c r="I2956" s="12">
        <v>6</v>
      </c>
      <c r="J2956" s="1" t="s">
        <v>10</v>
      </c>
      <c r="K2956" s="1" t="s">
        <v>8</v>
      </c>
      <c r="L2956" s="4">
        <v>6</v>
      </c>
      <c r="N2956" s="186">
        <v>0</v>
      </c>
      <c r="P2956" s="14">
        <v>13.121</v>
      </c>
      <c r="R2956" s="14">
        <v>0</v>
      </c>
      <c r="T2956" s="14">
        <v>0.70179999999999998</v>
      </c>
      <c r="V2956" s="17">
        <v>0</v>
      </c>
      <c r="X2956" s="17">
        <v>0</v>
      </c>
      <c r="Z2956" s="17">
        <v>174653</v>
      </c>
      <c r="AB2956" s="17">
        <v>0</v>
      </c>
      <c r="AD2956" s="17">
        <v>0</v>
      </c>
      <c r="AF2956" s="17">
        <v>13311</v>
      </c>
      <c r="AH2956" s="17">
        <v>0</v>
      </c>
      <c r="AJ2956" s="17">
        <v>0</v>
      </c>
      <c r="AL2956" s="17">
        <v>0</v>
      </c>
      <c r="AN2956" s="17">
        <v>0</v>
      </c>
      <c r="AP2956" s="172">
        <v>0</v>
      </c>
      <c r="AR2956" s="17">
        <v>9342</v>
      </c>
      <c r="AT2956" s="17">
        <v>0</v>
      </c>
      <c r="AV2956" s="185">
        <v>0</v>
      </c>
      <c r="AW2956" s="1" t="s">
        <v>5655</v>
      </c>
      <c r="AX2956" s="1" t="str">
        <f t="shared" si="46"/>
        <v>No</v>
      </c>
    </row>
    <row r="2957" spans="1:50" x14ac:dyDescent="0.2">
      <c r="A2957" s="1" t="s">
        <v>5784</v>
      </c>
      <c r="B2957" s="1" t="s">
        <v>5785</v>
      </c>
      <c r="C2957" s="1" t="s">
        <v>40</v>
      </c>
      <c r="E2957" s="177" t="s">
        <v>5786</v>
      </c>
      <c r="F2957" s="1" t="s">
        <v>194</v>
      </c>
      <c r="G2957" s="1" t="s">
        <v>229</v>
      </c>
      <c r="H2957" s="17">
        <v>0</v>
      </c>
      <c r="I2957" s="12">
        <v>6</v>
      </c>
      <c r="J2957" s="1" t="s">
        <v>10</v>
      </c>
      <c r="K2957" s="1" t="s">
        <v>8</v>
      </c>
      <c r="L2957" s="4">
        <v>6</v>
      </c>
      <c r="N2957" s="186">
        <v>0</v>
      </c>
      <c r="P2957" s="14">
        <v>19.904399999999999</v>
      </c>
      <c r="R2957" s="14">
        <v>0</v>
      </c>
      <c r="T2957" s="14">
        <v>1.2027000000000001</v>
      </c>
      <c r="V2957" s="17">
        <v>0</v>
      </c>
      <c r="X2957" s="17">
        <v>0</v>
      </c>
      <c r="Z2957" s="17">
        <v>286922</v>
      </c>
      <c r="AB2957" s="17">
        <v>0</v>
      </c>
      <c r="AD2957" s="17">
        <v>0</v>
      </c>
      <c r="AF2957" s="17">
        <v>14415</v>
      </c>
      <c r="AH2957" s="17">
        <v>0</v>
      </c>
      <c r="AJ2957" s="17">
        <v>0</v>
      </c>
      <c r="AL2957" s="17">
        <v>0</v>
      </c>
      <c r="AN2957" s="17">
        <v>0</v>
      </c>
      <c r="AP2957" s="172">
        <v>0</v>
      </c>
      <c r="AR2957" s="17">
        <v>17337</v>
      </c>
      <c r="AT2957" s="17">
        <v>0</v>
      </c>
      <c r="AV2957" s="185">
        <v>0</v>
      </c>
      <c r="AW2957" s="1" t="s">
        <v>5655</v>
      </c>
      <c r="AX2957" s="1" t="str">
        <f t="shared" si="46"/>
        <v>No</v>
      </c>
    </row>
    <row r="2958" spans="1:50" x14ac:dyDescent="0.2">
      <c r="A2958" s="1" t="s">
        <v>3250</v>
      </c>
      <c r="B2958" s="1" t="s">
        <v>3251</v>
      </c>
      <c r="C2958" s="1" t="s">
        <v>55</v>
      </c>
      <c r="D2958" s="174" t="s">
        <v>3252</v>
      </c>
      <c r="E2958" s="177" t="s">
        <v>3253</v>
      </c>
      <c r="F2958" s="1" t="s">
        <v>196</v>
      </c>
      <c r="G2958" s="1" t="s">
        <v>229</v>
      </c>
      <c r="H2958" s="17">
        <v>0</v>
      </c>
      <c r="I2958" s="12">
        <v>6</v>
      </c>
      <c r="J2958" s="1" t="s">
        <v>10</v>
      </c>
      <c r="K2958" s="1" t="s">
        <v>8</v>
      </c>
      <c r="L2958" s="4">
        <v>6</v>
      </c>
      <c r="N2958" s="186">
        <v>0</v>
      </c>
      <c r="P2958" s="14">
        <v>11.1546</v>
      </c>
      <c r="R2958" s="14">
        <v>0</v>
      </c>
      <c r="T2958" s="14">
        <v>2.8115999999999999</v>
      </c>
      <c r="V2958" s="17">
        <v>0</v>
      </c>
      <c r="X2958" s="17">
        <v>0</v>
      </c>
      <c r="Z2958" s="17">
        <v>93743</v>
      </c>
      <c r="AB2958" s="17">
        <v>0</v>
      </c>
      <c r="AD2958" s="17">
        <v>0</v>
      </c>
      <c r="AF2958" s="17">
        <v>8404</v>
      </c>
      <c r="AH2958" s="17">
        <v>0</v>
      </c>
      <c r="AJ2958" s="17">
        <v>0</v>
      </c>
      <c r="AL2958" s="17">
        <v>0</v>
      </c>
      <c r="AN2958" s="17">
        <v>0</v>
      </c>
      <c r="AP2958" s="172">
        <v>0</v>
      </c>
      <c r="AR2958" s="17">
        <v>23629</v>
      </c>
      <c r="AT2958" s="17">
        <v>0</v>
      </c>
      <c r="AV2958" s="185">
        <v>0</v>
      </c>
      <c r="AW2958" s="1" t="s">
        <v>5655</v>
      </c>
      <c r="AX2958" s="1" t="str">
        <f t="shared" si="46"/>
        <v>No</v>
      </c>
    </row>
    <row r="2959" spans="1:50" x14ac:dyDescent="0.2">
      <c r="A2959" s="1" t="s">
        <v>5777</v>
      </c>
      <c r="B2959" s="1" t="s">
        <v>434</v>
      </c>
      <c r="C2959" s="1" t="s">
        <v>77</v>
      </c>
      <c r="D2959" s="174">
        <v>3098</v>
      </c>
      <c r="E2959" s="177" t="s">
        <v>5778</v>
      </c>
      <c r="F2959" s="1" t="s">
        <v>194</v>
      </c>
      <c r="G2959" s="1" t="s">
        <v>229</v>
      </c>
      <c r="H2959" s="17">
        <v>0</v>
      </c>
      <c r="I2959" s="12">
        <v>6</v>
      </c>
      <c r="J2959" s="1" t="s">
        <v>11</v>
      </c>
      <c r="K2959" s="1" t="s">
        <v>12</v>
      </c>
      <c r="L2959" s="4">
        <v>5</v>
      </c>
      <c r="N2959" s="186">
        <v>0</v>
      </c>
      <c r="P2959" s="14">
        <v>14.618499999999999</v>
      </c>
      <c r="R2959" s="14">
        <v>0</v>
      </c>
      <c r="T2959" s="14">
        <v>2.7999000000000001</v>
      </c>
      <c r="V2959" s="17">
        <v>0</v>
      </c>
      <c r="X2959" s="17">
        <v>0</v>
      </c>
      <c r="Z2959" s="17">
        <v>92111</v>
      </c>
      <c r="AB2959" s="17">
        <v>0</v>
      </c>
      <c r="AD2959" s="17">
        <v>0</v>
      </c>
      <c r="AF2959" s="17">
        <v>6301</v>
      </c>
      <c r="AH2959" s="17">
        <v>0</v>
      </c>
      <c r="AJ2959" s="17">
        <v>0</v>
      </c>
      <c r="AL2959" s="17">
        <v>0</v>
      </c>
      <c r="AN2959" s="17">
        <v>0</v>
      </c>
      <c r="AP2959" s="172">
        <v>0</v>
      </c>
      <c r="AR2959" s="17">
        <v>17642</v>
      </c>
      <c r="AT2959" s="17">
        <v>0</v>
      </c>
      <c r="AV2959" s="185">
        <v>0</v>
      </c>
      <c r="AW2959" s="1" t="s">
        <v>5655</v>
      </c>
      <c r="AX2959" s="1" t="str">
        <f t="shared" si="46"/>
        <v>No</v>
      </c>
    </row>
    <row r="2960" spans="1:50" x14ac:dyDescent="0.2">
      <c r="A2960" s="1" t="s">
        <v>5480</v>
      </c>
      <c r="B2960" s="1" t="s">
        <v>780</v>
      </c>
      <c r="C2960" s="1" t="s">
        <v>73</v>
      </c>
      <c r="D2960" s="174" t="s">
        <v>1633</v>
      </c>
      <c r="E2960" s="177" t="s">
        <v>1634</v>
      </c>
      <c r="F2960" s="1" t="s">
        <v>194</v>
      </c>
      <c r="G2960" s="1" t="s">
        <v>229</v>
      </c>
      <c r="H2960" s="17">
        <v>0</v>
      </c>
      <c r="I2960" s="12">
        <v>6</v>
      </c>
      <c r="J2960" s="1" t="s">
        <v>11</v>
      </c>
      <c r="K2960" s="1" t="s">
        <v>12</v>
      </c>
      <c r="L2960" s="4">
        <v>6</v>
      </c>
      <c r="N2960" s="186">
        <v>0</v>
      </c>
      <c r="P2960" s="14">
        <v>31.166699999999999</v>
      </c>
      <c r="R2960" s="14">
        <v>0</v>
      </c>
      <c r="T2960" s="14">
        <v>2.7214</v>
      </c>
      <c r="V2960" s="17">
        <v>0</v>
      </c>
      <c r="X2960" s="17">
        <v>0</v>
      </c>
      <c r="Z2960" s="17">
        <v>583192</v>
      </c>
      <c r="AB2960" s="17">
        <v>0</v>
      </c>
      <c r="AD2960" s="17">
        <v>0</v>
      </c>
      <c r="AF2960" s="17">
        <v>18712</v>
      </c>
      <c r="AH2960" s="17">
        <v>0</v>
      </c>
      <c r="AJ2960" s="17">
        <v>0</v>
      </c>
      <c r="AL2960" s="17">
        <v>0</v>
      </c>
      <c r="AN2960" s="17">
        <v>0</v>
      </c>
      <c r="AP2960" s="172">
        <v>0</v>
      </c>
      <c r="AR2960" s="17">
        <v>50922</v>
      </c>
      <c r="AT2960" s="17">
        <v>0</v>
      </c>
      <c r="AV2960" s="185">
        <v>0</v>
      </c>
      <c r="AW2960" s="1" t="s">
        <v>5655</v>
      </c>
      <c r="AX2960" s="1" t="str">
        <f t="shared" si="46"/>
        <v>No</v>
      </c>
    </row>
    <row r="2961" spans="1:50" x14ac:dyDescent="0.2">
      <c r="A2961" s="1" t="s">
        <v>6417</v>
      </c>
      <c r="B2961" s="1" t="s">
        <v>2975</v>
      </c>
      <c r="C2961" s="1" t="s">
        <v>64</v>
      </c>
      <c r="D2961" s="174" t="s">
        <v>3776</v>
      </c>
      <c r="E2961" s="177" t="s">
        <v>3777</v>
      </c>
      <c r="F2961" s="1" t="s">
        <v>1252</v>
      </c>
      <c r="G2961" s="1" t="s">
        <v>229</v>
      </c>
      <c r="H2961" s="17">
        <v>0</v>
      </c>
      <c r="I2961" s="12">
        <v>6</v>
      </c>
      <c r="J2961" s="1" t="s">
        <v>10</v>
      </c>
      <c r="K2961" s="1" t="s">
        <v>8</v>
      </c>
      <c r="L2961" s="4">
        <v>6</v>
      </c>
      <c r="N2961" s="186">
        <v>0</v>
      </c>
      <c r="P2961" s="14">
        <v>27.331800000000001</v>
      </c>
      <c r="R2961" s="14">
        <v>0</v>
      </c>
      <c r="T2961" s="14">
        <v>3.0781999999999998</v>
      </c>
      <c r="V2961" s="17">
        <v>0</v>
      </c>
      <c r="X2961" s="17">
        <v>0</v>
      </c>
      <c r="Z2961" s="17">
        <v>76529</v>
      </c>
      <c r="AB2961" s="17">
        <v>0</v>
      </c>
      <c r="AD2961" s="17">
        <v>0</v>
      </c>
      <c r="AF2961" s="17">
        <v>2800</v>
      </c>
      <c r="AH2961" s="17">
        <v>0</v>
      </c>
      <c r="AJ2961" s="17">
        <v>0</v>
      </c>
      <c r="AL2961" s="17">
        <v>0</v>
      </c>
      <c r="AN2961" s="17">
        <v>0</v>
      </c>
      <c r="AP2961" s="172">
        <v>0</v>
      </c>
      <c r="AR2961" s="17">
        <v>8619</v>
      </c>
      <c r="AT2961" s="17">
        <v>0</v>
      </c>
      <c r="AV2961" s="185">
        <v>0</v>
      </c>
      <c r="AW2961" s="1" t="s">
        <v>5655</v>
      </c>
      <c r="AX2961" s="1" t="str">
        <f t="shared" si="46"/>
        <v>No</v>
      </c>
    </row>
    <row r="2962" spans="1:50" x14ac:dyDescent="0.2">
      <c r="A2962" s="1" t="s">
        <v>2598</v>
      </c>
      <c r="B2962" s="1" t="s">
        <v>2599</v>
      </c>
      <c r="C2962" s="1" t="s">
        <v>55</v>
      </c>
      <c r="D2962" s="174" t="s">
        <v>2600</v>
      </c>
      <c r="E2962" s="177" t="s">
        <v>2601</v>
      </c>
      <c r="F2962" s="1" t="s">
        <v>194</v>
      </c>
      <c r="G2962" s="1" t="s">
        <v>229</v>
      </c>
      <c r="H2962" s="17">
        <v>0</v>
      </c>
      <c r="I2962" s="12">
        <v>6</v>
      </c>
      <c r="J2962" s="1" t="s">
        <v>10</v>
      </c>
      <c r="K2962" s="1" t="s">
        <v>8</v>
      </c>
      <c r="L2962" s="4">
        <v>6</v>
      </c>
      <c r="N2962" s="186">
        <v>0</v>
      </c>
      <c r="P2962" s="14">
        <v>21.154800000000002</v>
      </c>
      <c r="R2962" s="14">
        <v>0</v>
      </c>
      <c r="T2962" s="14">
        <v>3.6823999999999999</v>
      </c>
      <c r="V2962" s="17">
        <v>0</v>
      </c>
      <c r="X2962" s="17">
        <v>0</v>
      </c>
      <c r="Z2962" s="17">
        <v>199786</v>
      </c>
      <c r="AB2962" s="17">
        <v>0</v>
      </c>
      <c r="AD2962" s="17">
        <v>0</v>
      </c>
      <c r="AF2962" s="17">
        <v>9444</v>
      </c>
      <c r="AH2962" s="17">
        <v>0</v>
      </c>
      <c r="AJ2962" s="17">
        <v>0</v>
      </c>
      <c r="AL2962" s="17">
        <v>0</v>
      </c>
      <c r="AN2962" s="17">
        <v>0</v>
      </c>
      <c r="AP2962" s="172">
        <v>0</v>
      </c>
      <c r="AR2962" s="17">
        <v>34777</v>
      </c>
      <c r="AT2962" s="17">
        <v>0</v>
      </c>
      <c r="AV2962" s="185">
        <v>0</v>
      </c>
      <c r="AW2962" s="1" t="s">
        <v>5655</v>
      </c>
      <c r="AX2962" s="1" t="str">
        <f t="shared" si="46"/>
        <v>No</v>
      </c>
    </row>
    <row r="2963" spans="1:50" x14ac:dyDescent="0.2">
      <c r="A2963" s="1" t="s">
        <v>6427</v>
      </c>
      <c r="B2963" s="1" t="s">
        <v>4573</v>
      </c>
      <c r="C2963" s="1" t="s">
        <v>31</v>
      </c>
      <c r="D2963" s="174" t="s">
        <v>4574</v>
      </c>
      <c r="E2963" s="177" t="s">
        <v>4575</v>
      </c>
      <c r="F2963" s="1" t="s">
        <v>242</v>
      </c>
      <c r="G2963" s="1" t="s">
        <v>229</v>
      </c>
      <c r="H2963" s="17">
        <v>0</v>
      </c>
      <c r="I2963" s="12">
        <v>6</v>
      </c>
      <c r="J2963" s="1" t="s">
        <v>22</v>
      </c>
      <c r="K2963" s="1" t="s">
        <v>8</v>
      </c>
      <c r="L2963" s="4">
        <v>1</v>
      </c>
      <c r="N2963" s="186">
        <v>0</v>
      </c>
      <c r="P2963" s="14">
        <v>56.571399999999997</v>
      </c>
      <c r="R2963" s="14">
        <v>0</v>
      </c>
      <c r="T2963" s="14">
        <v>2.1214</v>
      </c>
      <c r="V2963" s="17">
        <v>0</v>
      </c>
      <c r="X2963" s="17">
        <v>0</v>
      </c>
      <c r="Z2963" s="17">
        <v>23760</v>
      </c>
      <c r="AB2963" s="17">
        <v>0</v>
      </c>
      <c r="AD2963" s="17">
        <v>0</v>
      </c>
      <c r="AF2963" s="17">
        <v>420</v>
      </c>
      <c r="AH2963" s="17">
        <v>0</v>
      </c>
      <c r="AJ2963" s="17">
        <v>0</v>
      </c>
      <c r="AL2963" s="17">
        <v>0</v>
      </c>
      <c r="AN2963" s="17">
        <v>0</v>
      </c>
      <c r="AP2963" s="172">
        <v>0</v>
      </c>
      <c r="AR2963" s="17">
        <v>891</v>
      </c>
      <c r="AT2963" s="17">
        <v>0</v>
      </c>
      <c r="AV2963" s="185">
        <v>0</v>
      </c>
      <c r="AW2963" s="1" t="s">
        <v>5655</v>
      </c>
      <c r="AX2963" s="1" t="str">
        <f t="shared" si="46"/>
        <v>No</v>
      </c>
    </row>
    <row r="2964" spans="1:50" x14ac:dyDescent="0.2">
      <c r="A2964" s="1" t="s">
        <v>5764</v>
      </c>
      <c r="B2964" s="1" t="s">
        <v>5765</v>
      </c>
      <c r="C2964" s="1" t="s">
        <v>20</v>
      </c>
      <c r="E2964" s="177">
        <v>90262</v>
      </c>
      <c r="F2964" s="1" t="s">
        <v>194</v>
      </c>
      <c r="G2964" s="1" t="s">
        <v>5273</v>
      </c>
      <c r="H2964" s="17">
        <v>12150996</v>
      </c>
      <c r="I2964" s="12">
        <v>6</v>
      </c>
      <c r="J2964" s="1" t="s">
        <v>11</v>
      </c>
      <c r="K2964" s="1" t="s">
        <v>12</v>
      </c>
      <c r="L2964" s="4">
        <v>1</v>
      </c>
      <c r="N2964" s="186">
        <v>0</v>
      </c>
      <c r="P2964" s="14">
        <v>10.3283</v>
      </c>
      <c r="R2964" s="14">
        <v>0</v>
      </c>
      <c r="T2964" s="14">
        <v>35.024500000000003</v>
      </c>
      <c r="V2964" s="17">
        <v>0</v>
      </c>
      <c r="X2964" s="17">
        <v>0</v>
      </c>
      <c r="Z2964" s="17">
        <v>34548</v>
      </c>
      <c r="AB2964" s="17">
        <v>0</v>
      </c>
      <c r="AD2964" s="17">
        <v>0</v>
      </c>
      <c r="AF2964" s="17">
        <v>3345</v>
      </c>
      <c r="AH2964" s="17">
        <v>0</v>
      </c>
      <c r="AJ2964" s="17">
        <v>0</v>
      </c>
      <c r="AL2964" s="17">
        <v>0</v>
      </c>
      <c r="AN2964" s="17">
        <v>0</v>
      </c>
      <c r="AP2964" s="172">
        <v>0</v>
      </c>
      <c r="AR2964" s="17">
        <v>117157</v>
      </c>
      <c r="AT2964" s="17">
        <v>0</v>
      </c>
      <c r="AV2964" s="185">
        <v>0</v>
      </c>
      <c r="AW2964" s="1" t="s">
        <v>5655</v>
      </c>
      <c r="AX2964" s="1" t="str">
        <f t="shared" si="46"/>
        <v>No</v>
      </c>
    </row>
    <row r="2965" spans="1:50" x14ac:dyDescent="0.2">
      <c r="A2965" s="1" t="s">
        <v>1259</v>
      </c>
      <c r="B2965" s="1" t="s">
        <v>1260</v>
      </c>
      <c r="C2965" s="1" t="s">
        <v>61</v>
      </c>
      <c r="D2965" s="174" t="s">
        <v>1261</v>
      </c>
      <c r="E2965" s="177">
        <v>88188</v>
      </c>
      <c r="F2965" s="1" t="s">
        <v>138</v>
      </c>
      <c r="G2965" s="1" t="s">
        <v>5273</v>
      </c>
      <c r="H2965" s="17">
        <v>0</v>
      </c>
      <c r="I2965" s="12">
        <v>6</v>
      </c>
      <c r="J2965" s="1" t="s">
        <v>11</v>
      </c>
      <c r="K2965" s="1" t="s">
        <v>8</v>
      </c>
      <c r="L2965" s="4">
        <v>4</v>
      </c>
      <c r="N2965" s="186">
        <v>0</v>
      </c>
      <c r="P2965" s="14">
        <v>41.071100000000001</v>
      </c>
      <c r="R2965" s="14">
        <v>0</v>
      </c>
      <c r="T2965" s="14">
        <v>1.506</v>
      </c>
      <c r="V2965" s="17">
        <v>0</v>
      </c>
      <c r="X2965" s="17">
        <v>0</v>
      </c>
      <c r="Z2965" s="17">
        <v>244948</v>
      </c>
      <c r="AB2965" s="17">
        <v>0</v>
      </c>
      <c r="AD2965" s="17">
        <v>0</v>
      </c>
      <c r="AF2965" s="17">
        <v>5964</v>
      </c>
      <c r="AH2965" s="17">
        <v>0</v>
      </c>
      <c r="AJ2965" s="17">
        <v>0</v>
      </c>
      <c r="AL2965" s="17">
        <v>0</v>
      </c>
      <c r="AN2965" s="17">
        <v>0</v>
      </c>
      <c r="AP2965" s="172">
        <v>0</v>
      </c>
      <c r="AR2965" s="17">
        <v>8982</v>
      </c>
      <c r="AT2965" s="17">
        <v>0</v>
      </c>
      <c r="AV2965" s="185">
        <v>0</v>
      </c>
      <c r="AW2965" s="1" t="s">
        <v>5655</v>
      </c>
      <c r="AX2965" s="1" t="str">
        <f t="shared" si="46"/>
        <v>No</v>
      </c>
    </row>
    <row r="2966" spans="1:50" x14ac:dyDescent="0.2">
      <c r="A2966" s="1" t="s">
        <v>5475</v>
      </c>
      <c r="B2966" s="1" t="s">
        <v>5596</v>
      </c>
      <c r="C2966" s="1" t="s">
        <v>73</v>
      </c>
      <c r="D2966" s="174" t="s">
        <v>1574</v>
      </c>
      <c r="E2966" s="177" t="s">
        <v>1575</v>
      </c>
      <c r="F2966" s="1" t="s">
        <v>194</v>
      </c>
      <c r="G2966" s="1" t="s">
        <v>229</v>
      </c>
      <c r="H2966" s="17">
        <v>0</v>
      </c>
      <c r="I2966" s="12">
        <v>6</v>
      </c>
      <c r="J2966" s="1" t="s">
        <v>11</v>
      </c>
      <c r="K2966" s="1" t="s">
        <v>12</v>
      </c>
      <c r="L2966" s="4">
        <v>6</v>
      </c>
      <c r="N2966" s="186">
        <v>0</v>
      </c>
      <c r="P2966" s="14">
        <v>28.8249</v>
      </c>
      <c r="R2966" s="14">
        <v>0</v>
      </c>
      <c r="T2966" s="14">
        <v>3.3712</v>
      </c>
      <c r="V2966" s="17">
        <v>0</v>
      </c>
      <c r="X2966" s="17">
        <v>0</v>
      </c>
      <c r="Z2966" s="17">
        <v>421535</v>
      </c>
      <c r="AB2966" s="17">
        <v>0</v>
      </c>
      <c r="AD2966" s="17">
        <v>0</v>
      </c>
      <c r="AF2966" s="17">
        <v>14624</v>
      </c>
      <c r="AH2966" s="17">
        <v>0</v>
      </c>
      <c r="AJ2966" s="17">
        <v>0</v>
      </c>
      <c r="AL2966" s="17">
        <v>0</v>
      </c>
      <c r="AN2966" s="17">
        <v>0</v>
      </c>
      <c r="AP2966" s="172">
        <v>0</v>
      </c>
      <c r="AR2966" s="17">
        <v>49301</v>
      </c>
      <c r="AT2966" s="17">
        <v>0</v>
      </c>
      <c r="AV2966" s="185">
        <v>0</v>
      </c>
      <c r="AW2966" s="1" t="s">
        <v>5655</v>
      </c>
      <c r="AX2966" s="1" t="str">
        <f t="shared" si="46"/>
        <v>No</v>
      </c>
    </row>
    <row r="2967" spans="1:50" x14ac:dyDescent="0.2">
      <c r="A2967" s="1" t="s">
        <v>6431</v>
      </c>
      <c r="B2967" s="1" t="s">
        <v>1228</v>
      </c>
      <c r="C2967" s="1" t="s">
        <v>79</v>
      </c>
      <c r="D2967" s="174" t="s">
        <v>1229</v>
      </c>
      <c r="E2967" s="177">
        <v>66194</v>
      </c>
      <c r="F2967" s="1" t="s">
        <v>138</v>
      </c>
      <c r="G2967" s="1" t="s">
        <v>5273</v>
      </c>
      <c r="H2967" s="17">
        <v>0</v>
      </c>
      <c r="I2967" s="12">
        <v>6</v>
      </c>
      <c r="J2967" s="1" t="s">
        <v>11</v>
      </c>
      <c r="K2967" s="1" t="s">
        <v>8</v>
      </c>
      <c r="L2967" s="4">
        <v>4</v>
      </c>
      <c r="N2967" s="186">
        <v>0</v>
      </c>
      <c r="P2967" s="14">
        <v>29.3765</v>
      </c>
      <c r="R2967" s="14">
        <v>0</v>
      </c>
      <c r="T2967" s="14">
        <v>1.3464</v>
      </c>
      <c r="V2967" s="17">
        <v>0</v>
      </c>
      <c r="X2967" s="17">
        <v>0</v>
      </c>
      <c r="Z2967" s="17">
        <v>218062</v>
      </c>
      <c r="AB2967" s="17">
        <v>0</v>
      </c>
      <c r="AD2967" s="17">
        <v>0</v>
      </c>
      <c r="AF2967" s="17">
        <v>7423</v>
      </c>
      <c r="AH2967" s="17">
        <v>0</v>
      </c>
      <c r="AJ2967" s="17">
        <v>0</v>
      </c>
      <c r="AL2967" s="17">
        <v>0</v>
      </c>
      <c r="AN2967" s="17">
        <v>0</v>
      </c>
      <c r="AP2967" s="172">
        <v>0</v>
      </c>
      <c r="AR2967" s="17">
        <v>9994</v>
      </c>
      <c r="AT2967" s="17">
        <v>0</v>
      </c>
      <c r="AV2967" s="185">
        <v>0</v>
      </c>
      <c r="AW2967" s="1" t="s">
        <v>5655</v>
      </c>
      <c r="AX2967" s="1" t="str">
        <f t="shared" si="46"/>
        <v>No</v>
      </c>
    </row>
    <row r="2968" spans="1:50" x14ac:dyDescent="0.2">
      <c r="A2968" s="1" t="s">
        <v>5474</v>
      </c>
      <c r="B2968" s="1" t="s">
        <v>1562</v>
      </c>
      <c r="C2968" s="1" t="s">
        <v>73</v>
      </c>
      <c r="D2968" s="174" t="s">
        <v>1563</v>
      </c>
      <c r="E2968" s="177" t="s">
        <v>1564</v>
      </c>
      <c r="F2968" s="1" t="s">
        <v>194</v>
      </c>
      <c r="G2968" s="1" t="s">
        <v>229</v>
      </c>
      <c r="H2968" s="17">
        <v>0</v>
      </c>
      <c r="I2968" s="12">
        <v>6</v>
      </c>
      <c r="J2968" s="1" t="s">
        <v>11</v>
      </c>
      <c r="K2968" s="1" t="s">
        <v>12</v>
      </c>
      <c r="L2968" s="4">
        <v>5</v>
      </c>
      <c r="N2968" s="186">
        <v>0</v>
      </c>
      <c r="P2968" s="14">
        <v>19.542899999999999</v>
      </c>
      <c r="R2968" s="14">
        <v>0</v>
      </c>
      <c r="T2968" s="14">
        <v>2.5333999999999999</v>
      </c>
      <c r="V2968" s="17">
        <v>0</v>
      </c>
      <c r="X2968" s="17">
        <v>0</v>
      </c>
      <c r="Z2968" s="17">
        <v>202054</v>
      </c>
      <c r="AB2968" s="17">
        <v>0</v>
      </c>
      <c r="AD2968" s="17">
        <v>0</v>
      </c>
      <c r="AF2968" s="17">
        <v>10339</v>
      </c>
      <c r="AH2968" s="17">
        <v>0</v>
      </c>
      <c r="AJ2968" s="17">
        <v>0</v>
      </c>
      <c r="AL2968" s="17">
        <v>0</v>
      </c>
      <c r="AN2968" s="17">
        <v>0</v>
      </c>
      <c r="AP2968" s="172">
        <v>0</v>
      </c>
      <c r="AR2968" s="17">
        <v>26193</v>
      </c>
      <c r="AT2968" s="17">
        <v>0</v>
      </c>
      <c r="AV2968" s="185">
        <v>0</v>
      </c>
      <c r="AW2968" s="1" t="s">
        <v>5655</v>
      </c>
      <c r="AX2968" s="1" t="str">
        <f t="shared" si="46"/>
        <v>No</v>
      </c>
    </row>
    <row r="2969" spans="1:50" x14ac:dyDescent="0.2">
      <c r="A2969" s="1" t="s">
        <v>1074</v>
      </c>
      <c r="B2969" s="1" t="s">
        <v>1075</v>
      </c>
      <c r="C2969" s="1" t="s">
        <v>83</v>
      </c>
      <c r="D2969" s="174">
        <v>4164</v>
      </c>
      <c r="E2969" s="177">
        <v>40164</v>
      </c>
      <c r="F2969" s="1" t="s">
        <v>194</v>
      </c>
      <c r="G2969" s="1" t="s">
        <v>5273</v>
      </c>
      <c r="H2969" s="17">
        <v>85225</v>
      </c>
      <c r="I2969" s="12">
        <v>6</v>
      </c>
      <c r="J2969" s="1" t="s">
        <v>10</v>
      </c>
      <c r="K2969" s="1" t="s">
        <v>8</v>
      </c>
      <c r="L2969" s="4">
        <v>4</v>
      </c>
      <c r="N2969" s="186">
        <v>0</v>
      </c>
      <c r="P2969" s="14">
        <v>8.9314999999999998</v>
      </c>
      <c r="R2969" s="14">
        <v>0</v>
      </c>
      <c r="T2969" s="14">
        <v>6.4288999999999996</v>
      </c>
      <c r="V2969" s="17">
        <v>0</v>
      </c>
      <c r="X2969" s="17">
        <v>0</v>
      </c>
      <c r="Z2969" s="17">
        <v>17720</v>
      </c>
      <c r="AB2969" s="17">
        <v>0</v>
      </c>
      <c r="AD2969" s="17">
        <v>0</v>
      </c>
      <c r="AF2969" s="17">
        <v>1984</v>
      </c>
      <c r="AH2969" s="17">
        <v>0</v>
      </c>
      <c r="AJ2969" s="17">
        <v>0</v>
      </c>
      <c r="AL2969" s="17">
        <v>0</v>
      </c>
      <c r="AN2969" s="17">
        <v>0</v>
      </c>
      <c r="AP2969" s="172">
        <v>0</v>
      </c>
      <c r="AR2969" s="17">
        <v>12755</v>
      </c>
      <c r="AT2969" s="17">
        <v>0</v>
      </c>
      <c r="AV2969" s="185">
        <v>0</v>
      </c>
      <c r="AW2969" s="1" t="s">
        <v>5655</v>
      </c>
      <c r="AX2969" s="1" t="str">
        <f t="shared" si="46"/>
        <v>No</v>
      </c>
    </row>
    <row r="2970" spans="1:50" x14ac:dyDescent="0.2">
      <c r="A2970" s="1" t="s">
        <v>1284</v>
      </c>
      <c r="B2970" s="1" t="s">
        <v>1285</v>
      </c>
      <c r="C2970" s="1" t="s">
        <v>51</v>
      </c>
      <c r="D2970" s="174">
        <v>6127</v>
      </c>
      <c r="E2970" s="177">
        <v>60127</v>
      </c>
      <c r="F2970" s="1" t="s">
        <v>194</v>
      </c>
      <c r="G2970" s="1" t="s">
        <v>192</v>
      </c>
      <c r="H2970" s="17">
        <v>899703</v>
      </c>
      <c r="I2970" s="12">
        <v>6</v>
      </c>
      <c r="J2970" s="1" t="s">
        <v>23</v>
      </c>
      <c r="K2970" s="1" t="s">
        <v>8</v>
      </c>
      <c r="L2970" s="4">
        <v>2</v>
      </c>
      <c r="N2970" s="186">
        <v>0</v>
      </c>
      <c r="P2970" s="14">
        <v>1.6990000000000001</v>
      </c>
      <c r="R2970" s="14">
        <v>0.5</v>
      </c>
      <c r="T2970" s="14">
        <v>60.713700000000003</v>
      </c>
      <c r="V2970" s="17">
        <v>19946</v>
      </c>
      <c r="X2970" s="17">
        <v>20036</v>
      </c>
      <c r="Z2970" s="17">
        <v>19946</v>
      </c>
      <c r="AB2970" s="17">
        <v>90</v>
      </c>
      <c r="AD2970" s="17">
        <v>11748</v>
      </c>
      <c r="AF2970" s="17">
        <v>11740</v>
      </c>
      <c r="AH2970" s="17">
        <v>8</v>
      </c>
      <c r="AJ2970" s="17">
        <v>0</v>
      </c>
      <c r="AL2970" s="17">
        <v>0</v>
      </c>
      <c r="AN2970" s="17">
        <v>0</v>
      </c>
      <c r="AP2970" s="172">
        <v>0</v>
      </c>
      <c r="AR2970" s="17">
        <v>712779</v>
      </c>
      <c r="AT2970" s="17">
        <v>356390</v>
      </c>
      <c r="AV2970" s="185">
        <v>1.96</v>
      </c>
      <c r="AW2970" s="1" t="s">
        <v>5655</v>
      </c>
      <c r="AX2970" s="1" t="str">
        <f t="shared" si="46"/>
        <v>No</v>
      </c>
    </row>
    <row r="2971" spans="1:50" x14ac:dyDescent="0.2">
      <c r="A2971" s="1" t="s">
        <v>6421</v>
      </c>
      <c r="B2971" s="1" t="s">
        <v>958</v>
      </c>
      <c r="C2971" s="1" t="s">
        <v>7</v>
      </c>
      <c r="D2971" s="174">
        <v>6105</v>
      </c>
      <c r="E2971" s="177">
        <v>60105</v>
      </c>
      <c r="F2971" s="1" t="s">
        <v>194</v>
      </c>
      <c r="G2971" s="1" t="s">
        <v>5273</v>
      </c>
      <c r="H2971" s="17">
        <v>55121</v>
      </c>
      <c r="I2971" s="12">
        <v>6</v>
      </c>
      <c r="J2971" s="1" t="s">
        <v>10</v>
      </c>
      <c r="K2971" s="1" t="s">
        <v>8</v>
      </c>
      <c r="L2971" s="4">
        <v>3</v>
      </c>
      <c r="N2971" s="186">
        <v>0</v>
      </c>
      <c r="P2971" s="14">
        <v>12.2316</v>
      </c>
      <c r="R2971" s="14">
        <v>0</v>
      </c>
      <c r="T2971" s="14">
        <v>1.8532</v>
      </c>
      <c r="V2971" s="17">
        <v>0</v>
      </c>
      <c r="X2971" s="17">
        <v>0</v>
      </c>
      <c r="Z2971" s="17">
        <v>57672</v>
      </c>
      <c r="AB2971" s="17">
        <v>0</v>
      </c>
      <c r="AD2971" s="17">
        <v>0</v>
      </c>
      <c r="AF2971" s="17">
        <v>4715</v>
      </c>
      <c r="AH2971" s="17">
        <v>0</v>
      </c>
      <c r="AJ2971" s="17">
        <v>0</v>
      </c>
      <c r="AL2971" s="17">
        <v>0</v>
      </c>
      <c r="AN2971" s="17">
        <v>0</v>
      </c>
      <c r="AP2971" s="172">
        <v>0</v>
      </c>
      <c r="AR2971" s="17">
        <v>8738</v>
      </c>
      <c r="AT2971" s="17">
        <v>0</v>
      </c>
      <c r="AV2971" s="185">
        <v>0</v>
      </c>
      <c r="AW2971" s="1" t="s">
        <v>5655</v>
      </c>
      <c r="AX2971" s="1" t="str">
        <f t="shared" si="46"/>
        <v>No</v>
      </c>
    </row>
    <row r="2972" spans="1:50" x14ac:dyDescent="0.2">
      <c r="A2972" s="1" t="s">
        <v>6437</v>
      </c>
      <c r="B2972" s="1" t="s">
        <v>6438</v>
      </c>
      <c r="C2972" s="1" t="s">
        <v>83</v>
      </c>
      <c r="E2972" s="177" t="s">
        <v>6439</v>
      </c>
      <c r="F2972" s="1" t="s">
        <v>194</v>
      </c>
      <c r="G2972" s="1" t="s">
        <v>229</v>
      </c>
      <c r="H2972" s="17">
        <v>0</v>
      </c>
      <c r="I2972" s="12">
        <v>6</v>
      </c>
      <c r="J2972" s="1" t="s">
        <v>11</v>
      </c>
      <c r="K2972" s="1" t="s">
        <v>8</v>
      </c>
      <c r="L2972" s="4">
        <v>5</v>
      </c>
      <c r="N2972" s="186">
        <v>0</v>
      </c>
      <c r="P2972" s="14">
        <v>19.8797</v>
      </c>
      <c r="R2972" s="14">
        <v>0</v>
      </c>
      <c r="T2972" s="14">
        <v>1.1506000000000001</v>
      </c>
      <c r="V2972" s="17">
        <v>0</v>
      </c>
      <c r="X2972" s="17">
        <v>0</v>
      </c>
      <c r="Z2972" s="17">
        <v>19005</v>
      </c>
      <c r="AB2972" s="17">
        <v>0</v>
      </c>
      <c r="AD2972" s="17">
        <v>0</v>
      </c>
      <c r="AF2972" s="17">
        <v>956</v>
      </c>
      <c r="AH2972" s="17">
        <v>0</v>
      </c>
      <c r="AJ2972" s="17">
        <v>0</v>
      </c>
      <c r="AL2972" s="17">
        <v>0</v>
      </c>
      <c r="AN2972" s="17">
        <v>0</v>
      </c>
      <c r="AP2972" s="172">
        <v>0</v>
      </c>
      <c r="AR2972" s="17">
        <v>1100</v>
      </c>
      <c r="AT2972" s="17">
        <v>0</v>
      </c>
      <c r="AV2972" s="185">
        <v>0</v>
      </c>
      <c r="AW2972" s="1" t="s">
        <v>5655</v>
      </c>
      <c r="AX2972" s="1" t="str">
        <f t="shared" si="46"/>
        <v>No</v>
      </c>
    </row>
    <row r="2973" spans="1:50" x14ac:dyDescent="0.2">
      <c r="A2973" s="1" t="s">
        <v>4750</v>
      </c>
      <c r="B2973" s="1" t="s">
        <v>4751</v>
      </c>
      <c r="C2973" s="1" t="s">
        <v>20</v>
      </c>
      <c r="D2973" s="174" t="s">
        <v>4752</v>
      </c>
      <c r="E2973" s="177" t="s">
        <v>4753</v>
      </c>
      <c r="F2973" s="1" t="s">
        <v>194</v>
      </c>
      <c r="G2973" s="1" t="s">
        <v>229</v>
      </c>
      <c r="H2973" s="17">
        <v>0</v>
      </c>
      <c r="I2973" s="12">
        <v>6</v>
      </c>
      <c r="J2973" s="1" t="s">
        <v>11</v>
      </c>
      <c r="K2973" s="1" t="s">
        <v>8</v>
      </c>
      <c r="L2973" s="4">
        <v>5</v>
      </c>
      <c r="N2973" s="186">
        <v>0</v>
      </c>
      <c r="P2973" s="14">
        <v>16.1905</v>
      </c>
      <c r="R2973" s="14">
        <v>0</v>
      </c>
      <c r="T2973" s="14">
        <v>9.8881999999999994</v>
      </c>
      <c r="V2973" s="17">
        <v>0</v>
      </c>
      <c r="X2973" s="17">
        <v>0</v>
      </c>
      <c r="Z2973" s="17">
        <v>118207</v>
      </c>
      <c r="AB2973" s="17">
        <v>0</v>
      </c>
      <c r="AD2973" s="17">
        <v>0</v>
      </c>
      <c r="AF2973" s="17">
        <v>7301</v>
      </c>
      <c r="AH2973" s="17">
        <v>0</v>
      </c>
      <c r="AJ2973" s="17">
        <v>0</v>
      </c>
      <c r="AL2973" s="17">
        <v>0</v>
      </c>
      <c r="AN2973" s="17">
        <v>0</v>
      </c>
      <c r="AP2973" s="172">
        <v>0</v>
      </c>
      <c r="AR2973" s="17">
        <v>72194</v>
      </c>
      <c r="AT2973" s="17">
        <v>0</v>
      </c>
      <c r="AV2973" s="185">
        <v>0</v>
      </c>
      <c r="AW2973" s="1" t="s">
        <v>5655</v>
      </c>
      <c r="AX2973" s="1" t="str">
        <f t="shared" si="46"/>
        <v>No</v>
      </c>
    </row>
    <row r="2974" spans="1:50" x14ac:dyDescent="0.2">
      <c r="A2974" s="1" t="s">
        <v>3545</v>
      </c>
      <c r="B2974" s="1" t="s">
        <v>3546</v>
      </c>
      <c r="C2974" s="1" t="s">
        <v>71</v>
      </c>
      <c r="D2974" s="174" t="s">
        <v>3547</v>
      </c>
      <c r="E2974" s="177" t="s">
        <v>3548</v>
      </c>
      <c r="F2974" s="1" t="s">
        <v>194</v>
      </c>
      <c r="G2974" s="1" t="s">
        <v>229</v>
      </c>
      <c r="H2974" s="17">
        <v>0</v>
      </c>
      <c r="I2974" s="12">
        <v>6</v>
      </c>
      <c r="J2974" s="1" t="s">
        <v>11</v>
      </c>
      <c r="K2974" s="1" t="s">
        <v>8</v>
      </c>
      <c r="L2974" s="4">
        <v>4</v>
      </c>
      <c r="N2974" s="186">
        <v>0</v>
      </c>
      <c r="P2974" s="14">
        <v>13.19</v>
      </c>
      <c r="R2974" s="14">
        <v>0</v>
      </c>
      <c r="T2974" s="14">
        <v>5.1883999999999997</v>
      </c>
      <c r="V2974" s="17">
        <v>0</v>
      </c>
      <c r="X2974" s="17">
        <v>0</v>
      </c>
      <c r="Z2974" s="17">
        <v>133826</v>
      </c>
      <c r="AB2974" s="17">
        <v>0</v>
      </c>
      <c r="AD2974" s="17">
        <v>0</v>
      </c>
      <c r="AF2974" s="17">
        <v>10146</v>
      </c>
      <c r="AH2974" s="17">
        <v>0</v>
      </c>
      <c r="AJ2974" s="17">
        <v>0</v>
      </c>
      <c r="AL2974" s="17">
        <v>0</v>
      </c>
      <c r="AN2974" s="17">
        <v>0</v>
      </c>
      <c r="AP2974" s="172">
        <v>0</v>
      </c>
      <c r="AR2974" s="17">
        <v>52641</v>
      </c>
      <c r="AT2974" s="17">
        <v>0</v>
      </c>
      <c r="AV2974" s="185">
        <v>0</v>
      </c>
      <c r="AW2974" s="1" t="s">
        <v>5655</v>
      </c>
      <c r="AX2974" s="1" t="str">
        <f t="shared" si="46"/>
        <v>No</v>
      </c>
    </row>
    <row r="2975" spans="1:50" x14ac:dyDescent="0.2">
      <c r="A2975" s="1" t="s">
        <v>6409</v>
      </c>
      <c r="B2975" s="1" t="s">
        <v>685</v>
      </c>
      <c r="C2975" s="1" t="s">
        <v>7</v>
      </c>
      <c r="D2975" s="174">
        <v>6034</v>
      </c>
      <c r="E2975" s="177">
        <v>60034</v>
      </c>
      <c r="F2975" s="1" t="s">
        <v>194</v>
      </c>
      <c r="G2975" s="1" t="s">
        <v>5273</v>
      </c>
      <c r="H2975" s="17">
        <v>53495</v>
      </c>
      <c r="I2975" s="12">
        <v>6</v>
      </c>
      <c r="J2975" s="1" t="s">
        <v>11</v>
      </c>
      <c r="K2975" s="1" t="s">
        <v>8</v>
      </c>
      <c r="L2975" s="4">
        <v>4</v>
      </c>
      <c r="N2975" s="186">
        <v>0</v>
      </c>
      <c r="P2975" s="14">
        <v>15.377599999999999</v>
      </c>
      <c r="R2975" s="14">
        <v>0</v>
      </c>
      <c r="T2975" s="14">
        <v>6.8471000000000002</v>
      </c>
      <c r="V2975" s="17">
        <v>0</v>
      </c>
      <c r="X2975" s="17">
        <v>0</v>
      </c>
      <c r="Z2975" s="17">
        <v>165094</v>
      </c>
      <c r="AB2975" s="17">
        <v>0</v>
      </c>
      <c r="AD2975" s="17">
        <v>0</v>
      </c>
      <c r="AF2975" s="17">
        <v>10736</v>
      </c>
      <c r="AH2975" s="17">
        <v>0</v>
      </c>
      <c r="AJ2975" s="17">
        <v>0</v>
      </c>
      <c r="AL2975" s="17">
        <v>0</v>
      </c>
      <c r="AN2975" s="17">
        <v>0</v>
      </c>
      <c r="AP2975" s="172">
        <v>0</v>
      </c>
      <c r="AR2975" s="17">
        <v>73511</v>
      </c>
      <c r="AT2975" s="17">
        <v>0</v>
      </c>
      <c r="AV2975" s="185">
        <v>0</v>
      </c>
      <c r="AW2975" s="1" t="s">
        <v>5655</v>
      </c>
      <c r="AX2975" s="1" t="str">
        <f t="shared" si="46"/>
        <v>No</v>
      </c>
    </row>
    <row r="2976" spans="1:50" x14ac:dyDescent="0.2">
      <c r="A2976" s="1" t="s">
        <v>6419</v>
      </c>
      <c r="B2976" s="1" t="s">
        <v>509</v>
      </c>
      <c r="C2976" s="1" t="s">
        <v>73</v>
      </c>
      <c r="D2976" s="174">
        <v>2120</v>
      </c>
      <c r="E2976" s="177">
        <v>20120</v>
      </c>
      <c r="F2976" s="1" t="s">
        <v>194</v>
      </c>
      <c r="G2976" s="1" t="s">
        <v>5273</v>
      </c>
      <c r="H2976" s="17">
        <v>65443</v>
      </c>
      <c r="I2976" s="12">
        <v>6</v>
      </c>
      <c r="J2976" s="1" t="s">
        <v>11</v>
      </c>
      <c r="K2976" s="1" t="s">
        <v>8</v>
      </c>
      <c r="L2976" s="4">
        <v>5</v>
      </c>
      <c r="N2976" s="186">
        <v>0</v>
      </c>
      <c r="P2976" s="14">
        <v>18.169499999999999</v>
      </c>
      <c r="R2976" s="14">
        <v>0</v>
      </c>
      <c r="T2976" s="14">
        <v>16.110299999999999</v>
      </c>
      <c r="V2976" s="17">
        <v>0</v>
      </c>
      <c r="X2976" s="17">
        <v>0</v>
      </c>
      <c r="Z2976" s="17">
        <v>340223</v>
      </c>
      <c r="AB2976" s="17">
        <v>0</v>
      </c>
      <c r="AD2976" s="17">
        <v>0</v>
      </c>
      <c r="AF2976" s="17">
        <v>18725</v>
      </c>
      <c r="AH2976" s="17">
        <v>0</v>
      </c>
      <c r="AJ2976" s="17">
        <v>0</v>
      </c>
      <c r="AL2976" s="17">
        <v>0</v>
      </c>
      <c r="AN2976" s="17">
        <v>0</v>
      </c>
      <c r="AP2976" s="172">
        <v>0</v>
      </c>
      <c r="AR2976" s="17">
        <v>301666</v>
      </c>
      <c r="AT2976" s="17">
        <v>0</v>
      </c>
      <c r="AV2976" s="185">
        <v>0</v>
      </c>
      <c r="AW2976" s="1" t="s">
        <v>5655</v>
      </c>
      <c r="AX2976" s="1" t="str">
        <f t="shared" si="46"/>
        <v>No</v>
      </c>
    </row>
    <row r="2977" spans="1:50" x14ac:dyDescent="0.2">
      <c r="A2977" s="1" t="s">
        <v>2558</v>
      </c>
      <c r="B2977" s="1" t="s">
        <v>2558</v>
      </c>
      <c r="C2977" s="1" t="s">
        <v>83</v>
      </c>
      <c r="D2977" s="174" t="s">
        <v>2559</v>
      </c>
      <c r="E2977" s="177" t="s">
        <v>2560</v>
      </c>
      <c r="F2977" s="1" t="s">
        <v>194</v>
      </c>
      <c r="G2977" s="1" t="s">
        <v>229</v>
      </c>
      <c r="H2977" s="17">
        <v>0</v>
      </c>
      <c r="I2977" s="12">
        <v>6</v>
      </c>
      <c r="J2977" s="1" t="s">
        <v>11</v>
      </c>
      <c r="K2977" s="1" t="s">
        <v>8</v>
      </c>
      <c r="L2977" s="4">
        <v>5</v>
      </c>
      <c r="N2977" s="186">
        <v>0</v>
      </c>
      <c r="P2977" s="14">
        <v>7.7313000000000001</v>
      </c>
      <c r="R2977" s="14">
        <v>0</v>
      </c>
      <c r="T2977" s="14">
        <v>9.0706000000000007</v>
      </c>
      <c r="V2977" s="17">
        <v>0</v>
      </c>
      <c r="X2977" s="17">
        <v>0</v>
      </c>
      <c r="Z2977" s="17">
        <v>34729</v>
      </c>
      <c r="AB2977" s="17">
        <v>0</v>
      </c>
      <c r="AD2977" s="17">
        <v>0</v>
      </c>
      <c r="AF2977" s="17">
        <v>4492</v>
      </c>
      <c r="AH2977" s="17">
        <v>0</v>
      </c>
      <c r="AJ2977" s="17">
        <v>0</v>
      </c>
      <c r="AL2977" s="17">
        <v>0</v>
      </c>
      <c r="AN2977" s="17">
        <v>0</v>
      </c>
      <c r="AP2977" s="172">
        <v>0</v>
      </c>
      <c r="AR2977" s="17">
        <v>40745</v>
      </c>
      <c r="AT2977" s="17">
        <v>0</v>
      </c>
      <c r="AV2977" s="185">
        <v>0</v>
      </c>
      <c r="AW2977" s="1" t="s">
        <v>5655</v>
      </c>
      <c r="AX2977" s="1" t="str">
        <f t="shared" si="46"/>
        <v>No</v>
      </c>
    </row>
    <row r="2978" spans="1:50" x14ac:dyDescent="0.2">
      <c r="A2978" s="1" t="s">
        <v>2409</v>
      </c>
      <c r="B2978" s="1" t="s">
        <v>250</v>
      </c>
      <c r="C2978" s="1" t="s">
        <v>14</v>
      </c>
      <c r="D2978" s="174" t="s">
        <v>2410</v>
      </c>
      <c r="E2978" s="177" t="s">
        <v>2411</v>
      </c>
      <c r="F2978" s="1" t="s">
        <v>194</v>
      </c>
      <c r="G2978" s="1" t="s">
        <v>229</v>
      </c>
      <c r="H2978" s="17">
        <v>0</v>
      </c>
      <c r="I2978" s="12">
        <v>6</v>
      </c>
      <c r="J2978" s="1" t="s">
        <v>10</v>
      </c>
      <c r="K2978" s="1" t="s">
        <v>8</v>
      </c>
      <c r="L2978" s="4">
        <v>6</v>
      </c>
      <c r="N2978" s="186">
        <v>0</v>
      </c>
      <c r="P2978" s="14">
        <v>23.837199999999999</v>
      </c>
      <c r="R2978" s="14">
        <v>0</v>
      </c>
      <c r="T2978" s="14">
        <v>2.9131</v>
      </c>
      <c r="V2978" s="17">
        <v>0</v>
      </c>
      <c r="X2978" s="17">
        <v>0</v>
      </c>
      <c r="Z2978" s="17">
        <v>209529</v>
      </c>
      <c r="AB2978" s="17">
        <v>0</v>
      </c>
      <c r="AD2978" s="17">
        <v>0</v>
      </c>
      <c r="AF2978" s="17">
        <v>8790</v>
      </c>
      <c r="AH2978" s="17">
        <v>0</v>
      </c>
      <c r="AJ2978" s="17">
        <v>0</v>
      </c>
      <c r="AL2978" s="17">
        <v>0</v>
      </c>
      <c r="AN2978" s="17">
        <v>0</v>
      </c>
      <c r="AP2978" s="172">
        <v>0</v>
      </c>
      <c r="AR2978" s="17">
        <v>25606</v>
      </c>
      <c r="AT2978" s="17">
        <v>0</v>
      </c>
      <c r="AV2978" s="185">
        <v>0</v>
      </c>
      <c r="AW2978" s="1" t="s">
        <v>5655</v>
      </c>
      <c r="AX2978" s="1" t="str">
        <f t="shared" si="46"/>
        <v>No</v>
      </c>
    </row>
    <row r="2979" spans="1:50" x14ac:dyDescent="0.2">
      <c r="A2979" s="1" t="s">
        <v>5758</v>
      </c>
      <c r="B2979" s="1" t="s">
        <v>5759</v>
      </c>
      <c r="C2979" s="1" t="s">
        <v>20</v>
      </c>
      <c r="E2979" s="177">
        <v>90253</v>
      </c>
      <c r="F2979" s="1" t="s">
        <v>194</v>
      </c>
      <c r="G2979" s="1" t="s">
        <v>5273</v>
      </c>
      <c r="H2979" s="17">
        <v>12150996</v>
      </c>
      <c r="I2979" s="12">
        <v>6</v>
      </c>
      <c r="J2979" s="1" t="s">
        <v>11</v>
      </c>
      <c r="K2979" s="1" t="s">
        <v>12</v>
      </c>
      <c r="L2979" s="4">
        <v>3</v>
      </c>
      <c r="N2979" s="186">
        <v>0</v>
      </c>
      <c r="P2979" s="14">
        <v>10.4826</v>
      </c>
      <c r="R2979" s="14">
        <v>0</v>
      </c>
      <c r="T2979" s="14">
        <v>15.2623</v>
      </c>
      <c r="V2979" s="17">
        <v>0</v>
      </c>
      <c r="X2979" s="17">
        <v>0</v>
      </c>
      <c r="Z2979" s="17">
        <v>96419</v>
      </c>
      <c r="AB2979" s="17">
        <v>0</v>
      </c>
      <c r="AD2979" s="17">
        <v>0</v>
      </c>
      <c r="AF2979" s="17">
        <v>9198</v>
      </c>
      <c r="AH2979" s="17">
        <v>0</v>
      </c>
      <c r="AJ2979" s="17">
        <v>0</v>
      </c>
      <c r="AL2979" s="17">
        <v>0</v>
      </c>
      <c r="AN2979" s="17">
        <v>0</v>
      </c>
      <c r="AP2979" s="172">
        <v>0</v>
      </c>
      <c r="AR2979" s="17">
        <v>140383</v>
      </c>
      <c r="AT2979" s="17">
        <v>0</v>
      </c>
      <c r="AV2979" s="185">
        <v>0</v>
      </c>
      <c r="AW2979" s="1" t="s">
        <v>5655</v>
      </c>
      <c r="AX2979" s="1" t="str">
        <f t="shared" si="46"/>
        <v>No</v>
      </c>
    </row>
    <row r="2980" spans="1:50" x14ac:dyDescent="0.2">
      <c r="A2980" s="1" t="s">
        <v>151</v>
      </c>
      <c r="B2980" s="1" t="s">
        <v>1233</v>
      </c>
      <c r="C2980" s="1" t="s">
        <v>83</v>
      </c>
      <c r="D2980" s="174">
        <v>4198</v>
      </c>
      <c r="E2980" s="177">
        <v>40198</v>
      </c>
      <c r="F2980" s="1" t="s">
        <v>194</v>
      </c>
      <c r="G2980" s="1" t="s">
        <v>5273</v>
      </c>
      <c r="H2980" s="17">
        <v>2148346</v>
      </c>
      <c r="I2980" s="12">
        <v>6</v>
      </c>
      <c r="J2980" s="1" t="s">
        <v>10</v>
      </c>
      <c r="K2980" s="1" t="s">
        <v>8</v>
      </c>
      <c r="L2980" s="4">
        <v>2</v>
      </c>
      <c r="N2980" s="186">
        <v>0</v>
      </c>
      <c r="P2980" s="14">
        <v>21.6005</v>
      </c>
      <c r="R2980" s="14">
        <v>0</v>
      </c>
      <c r="T2980" s="14">
        <v>5.9055999999999997</v>
      </c>
      <c r="V2980" s="17">
        <v>0</v>
      </c>
      <c r="X2980" s="17">
        <v>0</v>
      </c>
      <c r="Z2980" s="17">
        <v>8921</v>
      </c>
      <c r="AB2980" s="17">
        <v>0</v>
      </c>
      <c r="AD2980" s="17">
        <v>0</v>
      </c>
      <c r="AF2980" s="17">
        <v>413</v>
      </c>
      <c r="AH2980" s="17">
        <v>0</v>
      </c>
      <c r="AJ2980" s="17">
        <v>0</v>
      </c>
      <c r="AL2980" s="17">
        <v>0</v>
      </c>
      <c r="AN2980" s="17">
        <v>0</v>
      </c>
      <c r="AP2980" s="172">
        <v>0</v>
      </c>
      <c r="AR2980" s="17">
        <v>2439</v>
      </c>
      <c r="AT2980" s="17">
        <v>0</v>
      </c>
      <c r="AV2980" s="185">
        <v>0</v>
      </c>
      <c r="AW2980" s="1" t="s">
        <v>5655</v>
      </c>
      <c r="AX2980" s="1" t="str">
        <f t="shared" si="46"/>
        <v>No</v>
      </c>
    </row>
    <row r="2981" spans="1:50" x14ac:dyDescent="0.2">
      <c r="A2981" s="1" t="s">
        <v>1023</v>
      </c>
      <c r="B2981" s="1" t="s">
        <v>1024</v>
      </c>
      <c r="C2981" s="1" t="s">
        <v>71</v>
      </c>
      <c r="D2981" s="174" t="s">
        <v>1025</v>
      </c>
      <c r="E2981" s="177">
        <v>66152</v>
      </c>
      <c r="F2981" s="1" t="s">
        <v>138</v>
      </c>
      <c r="G2981" s="1" t="s">
        <v>5273</v>
      </c>
      <c r="H2981" s="17">
        <v>0</v>
      </c>
      <c r="I2981" s="12">
        <v>6</v>
      </c>
      <c r="J2981" s="1" t="s">
        <v>11</v>
      </c>
      <c r="K2981" s="1" t="s">
        <v>8</v>
      </c>
      <c r="L2981" s="4">
        <v>6</v>
      </c>
      <c r="N2981" s="186">
        <v>0</v>
      </c>
      <c r="P2981" s="14">
        <v>12.0158</v>
      </c>
      <c r="R2981" s="14">
        <v>0</v>
      </c>
      <c r="T2981" s="14">
        <v>8.6382999999999992</v>
      </c>
      <c r="V2981" s="17">
        <v>0</v>
      </c>
      <c r="X2981" s="17">
        <v>0</v>
      </c>
      <c r="Z2981" s="17">
        <v>79929</v>
      </c>
      <c r="AB2981" s="17">
        <v>0</v>
      </c>
      <c r="AD2981" s="17">
        <v>0</v>
      </c>
      <c r="AF2981" s="17">
        <v>6652</v>
      </c>
      <c r="AH2981" s="17">
        <v>0</v>
      </c>
      <c r="AJ2981" s="17">
        <v>0</v>
      </c>
      <c r="AL2981" s="17">
        <v>0</v>
      </c>
      <c r="AN2981" s="17">
        <v>0</v>
      </c>
      <c r="AP2981" s="172">
        <v>0</v>
      </c>
      <c r="AR2981" s="17">
        <v>57462</v>
      </c>
      <c r="AT2981" s="17">
        <v>0</v>
      </c>
      <c r="AV2981" s="185">
        <v>0</v>
      </c>
      <c r="AW2981" s="1" t="s">
        <v>5655</v>
      </c>
      <c r="AX2981" s="1" t="str">
        <f t="shared" si="46"/>
        <v>No</v>
      </c>
    </row>
    <row r="2982" spans="1:50" x14ac:dyDescent="0.2">
      <c r="A2982" s="1" t="s">
        <v>5177</v>
      </c>
      <c r="B2982" s="1" t="s">
        <v>5178</v>
      </c>
      <c r="C2982" s="1" t="s">
        <v>31</v>
      </c>
      <c r="D2982" s="174" t="s">
        <v>5179</v>
      </c>
      <c r="E2982" s="177" t="s">
        <v>5180</v>
      </c>
      <c r="F2982" s="1" t="s">
        <v>194</v>
      </c>
      <c r="G2982" s="1" t="s">
        <v>229</v>
      </c>
      <c r="H2982" s="17">
        <v>0</v>
      </c>
      <c r="I2982" s="12">
        <v>6</v>
      </c>
      <c r="J2982" s="1" t="s">
        <v>11</v>
      </c>
      <c r="K2982" s="1" t="s">
        <v>8</v>
      </c>
      <c r="L2982" s="4">
        <v>1</v>
      </c>
      <c r="N2982" s="186">
        <v>0</v>
      </c>
      <c r="P2982" s="14">
        <v>2.3698999999999999</v>
      </c>
      <c r="R2982" s="14">
        <v>0</v>
      </c>
      <c r="T2982" s="14">
        <v>12.5397</v>
      </c>
      <c r="V2982" s="17">
        <v>0</v>
      </c>
      <c r="X2982" s="17">
        <v>0</v>
      </c>
      <c r="Z2982" s="17">
        <v>865</v>
      </c>
      <c r="AB2982" s="17">
        <v>0</v>
      </c>
      <c r="AD2982" s="17">
        <v>0</v>
      </c>
      <c r="AF2982" s="17">
        <v>365</v>
      </c>
      <c r="AH2982" s="17">
        <v>0</v>
      </c>
      <c r="AJ2982" s="17">
        <v>0</v>
      </c>
      <c r="AL2982" s="17">
        <v>0</v>
      </c>
      <c r="AN2982" s="17">
        <v>0</v>
      </c>
      <c r="AP2982" s="172">
        <v>0</v>
      </c>
      <c r="AR2982" s="17">
        <v>4577</v>
      </c>
      <c r="AT2982" s="17">
        <v>0</v>
      </c>
      <c r="AV2982" s="185">
        <v>0</v>
      </c>
      <c r="AW2982" s="1" t="s">
        <v>5655</v>
      </c>
      <c r="AX2982" s="1" t="str">
        <f t="shared" si="46"/>
        <v>No</v>
      </c>
    </row>
    <row r="2983" spans="1:50" x14ac:dyDescent="0.2">
      <c r="A2983" s="1" t="s">
        <v>3356</v>
      </c>
      <c r="B2983" s="1" t="s">
        <v>3357</v>
      </c>
      <c r="C2983" s="1" t="s">
        <v>55</v>
      </c>
      <c r="D2983" s="174" t="s">
        <v>3358</v>
      </c>
      <c r="E2983" s="177" t="s">
        <v>3359</v>
      </c>
      <c r="F2983" s="1" t="s">
        <v>196</v>
      </c>
      <c r="G2983" s="1" t="s">
        <v>229</v>
      </c>
      <c r="H2983" s="17">
        <v>0</v>
      </c>
      <c r="I2983" s="12">
        <v>6</v>
      </c>
      <c r="J2983" s="1" t="s">
        <v>10</v>
      </c>
      <c r="K2983" s="1" t="s">
        <v>8</v>
      </c>
      <c r="L2983" s="4">
        <v>6</v>
      </c>
      <c r="N2983" s="186">
        <v>0</v>
      </c>
      <c r="P2983" s="14">
        <v>12.884499999999999</v>
      </c>
      <c r="R2983" s="14">
        <v>0</v>
      </c>
      <c r="T2983" s="14">
        <v>5.4165000000000001</v>
      </c>
      <c r="V2983" s="17">
        <v>0</v>
      </c>
      <c r="X2983" s="17">
        <v>0</v>
      </c>
      <c r="Z2983" s="17">
        <v>156006</v>
      </c>
      <c r="AB2983" s="17">
        <v>0</v>
      </c>
      <c r="AD2983" s="17">
        <v>0</v>
      </c>
      <c r="AF2983" s="17">
        <v>12108</v>
      </c>
      <c r="AH2983" s="17">
        <v>0</v>
      </c>
      <c r="AJ2983" s="17">
        <v>0</v>
      </c>
      <c r="AL2983" s="17">
        <v>0</v>
      </c>
      <c r="AN2983" s="17">
        <v>0</v>
      </c>
      <c r="AP2983" s="172">
        <v>0</v>
      </c>
      <c r="AR2983" s="17">
        <v>65583</v>
      </c>
      <c r="AT2983" s="17">
        <v>0</v>
      </c>
      <c r="AV2983" s="185">
        <v>0</v>
      </c>
      <c r="AW2983" s="1" t="s">
        <v>5655</v>
      </c>
      <c r="AX2983" s="1" t="str">
        <f t="shared" si="46"/>
        <v>No</v>
      </c>
    </row>
    <row r="2984" spans="1:50" x14ac:dyDescent="0.2">
      <c r="A2984" s="1" t="s">
        <v>6426</v>
      </c>
      <c r="B2984" s="1" t="s">
        <v>2250</v>
      </c>
      <c r="C2984" s="1" t="s">
        <v>62</v>
      </c>
      <c r="D2984" s="174" t="s">
        <v>2251</v>
      </c>
      <c r="E2984" s="177" t="s">
        <v>2252</v>
      </c>
      <c r="F2984" s="1" t="s">
        <v>194</v>
      </c>
      <c r="G2984" s="1" t="s">
        <v>229</v>
      </c>
      <c r="H2984" s="17">
        <v>0</v>
      </c>
      <c r="I2984" s="12">
        <v>6</v>
      </c>
      <c r="J2984" s="1" t="s">
        <v>10</v>
      </c>
      <c r="K2984" s="1" t="s">
        <v>8</v>
      </c>
      <c r="L2984" s="4">
        <v>5</v>
      </c>
      <c r="N2984" s="186">
        <v>0</v>
      </c>
      <c r="P2984" s="14">
        <v>14.901400000000001</v>
      </c>
      <c r="R2984" s="14">
        <v>0</v>
      </c>
      <c r="T2984" s="14">
        <v>2.5209000000000001</v>
      </c>
      <c r="V2984" s="17">
        <v>0</v>
      </c>
      <c r="X2984" s="17">
        <v>0</v>
      </c>
      <c r="Z2984" s="17">
        <v>80125</v>
      </c>
      <c r="AB2984" s="17">
        <v>0</v>
      </c>
      <c r="AD2984" s="17">
        <v>0</v>
      </c>
      <c r="AF2984" s="17">
        <v>5377</v>
      </c>
      <c r="AH2984" s="17">
        <v>0</v>
      </c>
      <c r="AJ2984" s="17">
        <v>0</v>
      </c>
      <c r="AL2984" s="17">
        <v>0</v>
      </c>
      <c r="AN2984" s="17">
        <v>0</v>
      </c>
      <c r="AP2984" s="172">
        <v>0</v>
      </c>
      <c r="AR2984" s="17">
        <v>13555</v>
      </c>
      <c r="AT2984" s="17">
        <v>0</v>
      </c>
      <c r="AV2984" s="185">
        <v>0</v>
      </c>
      <c r="AW2984" s="1" t="s">
        <v>5655</v>
      </c>
      <c r="AX2984" s="1" t="str">
        <f t="shared" si="46"/>
        <v>No</v>
      </c>
    </row>
    <row r="2985" spans="1:50" x14ac:dyDescent="0.2">
      <c r="A2985" s="1" t="s">
        <v>6414</v>
      </c>
      <c r="B2985" s="1" t="s">
        <v>6415</v>
      </c>
      <c r="C2985" s="1" t="s">
        <v>56</v>
      </c>
      <c r="E2985" s="177" t="s">
        <v>6416</v>
      </c>
      <c r="F2985" s="1" t="s">
        <v>196</v>
      </c>
      <c r="G2985" s="1" t="s">
        <v>229</v>
      </c>
      <c r="H2985" s="17">
        <v>0</v>
      </c>
      <c r="I2985" s="12">
        <v>6</v>
      </c>
      <c r="J2985" s="1" t="s">
        <v>10</v>
      </c>
      <c r="K2985" s="1" t="s">
        <v>8</v>
      </c>
      <c r="L2985" s="4">
        <v>5</v>
      </c>
      <c r="N2985" s="186">
        <v>0</v>
      </c>
      <c r="P2985" s="14">
        <v>10.085100000000001</v>
      </c>
      <c r="R2985" s="14">
        <v>0</v>
      </c>
      <c r="T2985" s="14">
        <v>6.7751999999999999</v>
      </c>
      <c r="V2985" s="17">
        <v>0</v>
      </c>
      <c r="X2985" s="17">
        <v>0</v>
      </c>
      <c r="Z2985" s="17">
        <v>101496</v>
      </c>
      <c r="AB2985" s="17">
        <v>0</v>
      </c>
      <c r="AD2985" s="17">
        <v>0</v>
      </c>
      <c r="AF2985" s="17">
        <v>10064</v>
      </c>
      <c r="AH2985" s="17">
        <v>0</v>
      </c>
      <c r="AJ2985" s="17">
        <v>0</v>
      </c>
      <c r="AL2985" s="17">
        <v>0</v>
      </c>
      <c r="AN2985" s="17">
        <v>0</v>
      </c>
      <c r="AP2985" s="172">
        <v>0</v>
      </c>
      <c r="AR2985" s="17">
        <v>68186</v>
      </c>
      <c r="AT2985" s="17">
        <v>0</v>
      </c>
      <c r="AV2985" s="185">
        <v>0</v>
      </c>
      <c r="AW2985" s="1" t="s">
        <v>5655</v>
      </c>
      <c r="AX2985" s="1" t="str">
        <f t="shared" si="46"/>
        <v>No</v>
      </c>
    </row>
    <row r="2986" spans="1:50" x14ac:dyDescent="0.2">
      <c r="A2986" s="1" t="s">
        <v>6430</v>
      </c>
      <c r="B2986" s="1" t="s">
        <v>1230</v>
      </c>
      <c r="C2986" s="1" t="s">
        <v>71</v>
      </c>
      <c r="D2986" s="174" t="s">
        <v>1231</v>
      </c>
      <c r="E2986" s="177">
        <v>60620</v>
      </c>
      <c r="F2986" s="1" t="s">
        <v>138</v>
      </c>
      <c r="G2986" s="1" t="s">
        <v>5273</v>
      </c>
      <c r="H2986" s="17">
        <v>0</v>
      </c>
      <c r="I2986" s="12">
        <v>6</v>
      </c>
      <c r="J2986" s="1" t="s">
        <v>10</v>
      </c>
      <c r="K2986" s="1" t="s">
        <v>8</v>
      </c>
      <c r="L2986" s="4">
        <v>5</v>
      </c>
      <c r="N2986" s="186">
        <v>0</v>
      </c>
      <c r="P2986" s="14">
        <v>15.0792</v>
      </c>
      <c r="R2986" s="14">
        <v>0</v>
      </c>
      <c r="T2986" s="14">
        <v>1.4335</v>
      </c>
      <c r="V2986" s="17">
        <v>0</v>
      </c>
      <c r="X2986" s="17">
        <v>0</v>
      </c>
      <c r="Z2986" s="17">
        <v>57678</v>
      </c>
      <c r="AB2986" s="17">
        <v>0</v>
      </c>
      <c r="AD2986" s="17">
        <v>0</v>
      </c>
      <c r="AF2986" s="17">
        <v>3825</v>
      </c>
      <c r="AH2986" s="17">
        <v>0</v>
      </c>
      <c r="AJ2986" s="17">
        <v>0</v>
      </c>
      <c r="AL2986" s="17">
        <v>0</v>
      </c>
      <c r="AN2986" s="17">
        <v>0</v>
      </c>
      <c r="AP2986" s="172">
        <v>0</v>
      </c>
      <c r="AR2986" s="17">
        <v>5483</v>
      </c>
      <c r="AT2986" s="17">
        <v>0</v>
      </c>
      <c r="AV2986" s="185">
        <v>0</v>
      </c>
      <c r="AW2986" s="1" t="s">
        <v>5655</v>
      </c>
      <c r="AX2986" s="1" t="str">
        <f t="shared" si="46"/>
        <v>No</v>
      </c>
    </row>
    <row r="2987" spans="1:50" x14ac:dyDescent="0.2">
      <c r="A2987" s="1" t="s">
        <v>6412</v>
      </c>
      <c r="B2987" s="1" t="s">
        <v>5749</v>
      </c>
      <c r="C2987" s="1" t="s">
        <v>20</v>
      </c>
      <c r="E2987" s="177">
        <v>90251</v>
      </c>
      <c r="F2987" s="1" t="s">
        <v>194</v>
      </c>
      <c r="G2987" s="1" t="s">
        <v>5273</v>
      </c>
      <c r="H2987" s="17">
        <v>12150996</v>
      </c>
      <c r="I2987" s="12">
        <v>6</v>
      </c>
      <c r="J2987" s="1" t="s">
        <v>10</v>
      </c>
      <c r="K2987" s="1" t="s">
        <v>12</v>
      </c>
      <c r="L2987" s="4">
        <v>2</v>
      </c>
      <c r="N2987" s="186">
        <v>0</v>
      </c>
      <c r="P2987" s="14">
        <v>8.2072000000000003</v>
      </c>
      <c r="R2987" s="14">
        <v>0</v>
      </c>
      <c r="T2987" s="14">
        <v>3.0476999999999999</v>
      </c>
      <c r="V2987" s="17">
        <v>0</v>
      </c>
      <c r="X2987" s="17">
        <v>0</v>
      </c>
      <c r="Z2987" s="17">
        <v>36514</v>
      </c>
      <c r="AB2987" s="17">
        <v>0</v>
      </c>
      <c r="AD2987" s="17">
        <v>0</v>
      </c>
      <c r="AF2987" s="17">
        <v>4449</v>
      </c>
      <c r="AH2987" s="17">
        <v>0</v>
      </c>
      <c r="AJ2987" s="17">
        <v>0</v>
      </c>
      <c r="AL2987" s="17">
        <v>0</v>
      </c>
      <c r="AN2987" s="17">
        <v>0</v>
      </c>
      <c r="AP2987" s="172">
        <v>0</v>
      </c>
      <c r="AR2987" s="17">
        <v>13559</v>
      </c>
      <c r="AT2987" s="17">
        <v>0</v>
      </c>
      <c r="AV2987" s="185">
        <v>0</v>
      </c>
      <c r="AW2987" s="1" t="s">
        <v>5655</v>
      </c>
      <c r="AX2987" s="1" t="str">
        <f t="shared" si="46"/>
        <v>No</v>
      </c>
    </row>
    <row r="2988" spans="1:50" x14ac:dyDescent="0.2">
      <c r="A2988" s="1" t="s">
        <v>6440</v>
      </c>
      <c r="B2988" s="1" t="s">
        <v>3508</v>
      </c>
      <c r="C2988" s="1" t="s">
        <v>89</v>
      </c>
      <c r="D2988" s="174" t="s">
        <v>3509</v>
      </c>
      <c r="E2988" s="177" t="s">
        <v>3510</v>
      </c>
      <c r="F2988" s="1" t="s">
        <v>194</v>
      </c>
      <c r="G2988" s="1" t="s">
        <v>229</v>
      </c>
      <c r="H2988" s="17">
        <v>0</v>
      </c>
      <c r="I2988" s="12">
        <v>6</v>
      </c>
      <c r="J2988" s="1" t="s">
        <v>11</v>
      </c>
      <c r="K2988" s="1" t="s">
        <v>8</v>
      </c>
      <c r="L2988" s="4">
        <v>6</v>
      </c>
      <c r="N2988" s="186">
        <v>0</v>
      </c>
      <c r="P2988" s="14">
        <v>17.653099999999998</v>
      </c>
      <c r="R2988" s="14">
        <v>0</v>
      </c>
      <c r="T2988" s="14">
        <v>20.407599999999999</v>
      </c>
      <c r="V2988" s="17">
        <v>0</v>
      </c>
      <c r="X2988" s="17">
        <v>0</v>
      </c>
      <c r="Z2988" s="17">
        <v>360723</v>
      </c>
      <c r="AB2988" s="17">
        <v>0</v>
      </c>
      <c r="AD2988" s="17">
        <v>0</v>
      </c>
      <c r="AF2988" s="17">
        <v>20434</v>
      </c>
      <c r="AH2988" s="17">
        <v>0</v>
      </c>
      <c r="AJ2988" s="17">
        <v>0</v>
      </c>
      <c r="AL2988" s="17">
        <v>0</v>
      </c>
      <c r="AN2988" s="17">
        <v>0</v>
      </c>
      <c r="AP2988" s="172">
        <v>0</v>
      </c>
      <c r="AR2988" s="17">
        <v>417009</v>
      </c>
      <c r="AT2988" s="17">
        <v>0</v>
      </c>
      <c r="AV2988" s="185">
        <v>0</v>
      </c>
      <c r="AW2988" s="1" t="s">
        <v>5655</v>
      </c>
      <c r="AX2988" s="1" t="str">
        <f t="shared" si="46"/>
        <v>No</v>
      </c>
    </row>
    <row r="2989" spans="1:50" x14ac:dyDescent="0.2">
      <c r="A2989" s="1" t="s">
        <v>4901</v>
      </c>
      <c r="B2989" s="1" t="s">
        <v>4835</v>
      </c>
      <c r="C2989" s="1" t="s">
        <v>72</v>
      </c>
      <c r="D2989" s="174" t="s">
        <v>4902</v>
      </c>
      <c r="E2989" s="177" t="s">
        <v>4903</v>
      </c>
      <c r="F2989" s="1" t="s">
        <v>242</v>
      </c>
      <c r="G2989" s="1" t="s">
        <v>229</v>
      </c>
      <c r="H2989" s="17">
        <v>0</v>
      </c>
      <c r="I2989" s="12">
        <v>6</v>
      </c>
      <c r="J2989" s="1" t="s">
        <v>10</v>
      </c>
      <c r="K2989" s="1" t="s">
        <v>8</v>
      </c>
      <c r="L2989" s="4">
        <v>2</v>
      </c>
      <c r="N2989" s="186">
        <v>0</v>
      </c>
      <c r="P2989" s="14">
        <v>8.8199000000000005</v>
      </c>
      <c r="R2989" s="14">
        <v>0</v>
      </c>
      <c r="T2989" s="14">
        <v>2.2134</v>
      </c>
      <c r="V2989" s="17">
        <v>0</v>
      </c>
      <c r="X2989" s="17">
        <v>0</v>
      </c>
      <c r="Z2989" s="17">
        <v>23311</v>
      </c>
      <c r="AB2989" s="17">
        <v>0</v>
      </c>
      <c r="AD2989" s="17">
        <v>0</v>
      </c>
      <c r="AF2989" s="17">
        <v>2643</v>
      </c>
      <c r="AH2989" s="17">
        <v>0</v>
      </c>
      <c r="AJ2989" s="17">
        <v>0</v>
      </c>
      <c r="AL2989" s="17">
        <v>0</v>
      </c>
      <c r="AN2989" s="17">
        <v>0</v>
      </c>
      <c r="AP2989" s="172">
        <v>0</v>
      </c>
      <c r="AR2989" s="17">
        <v>5850</v>
      </c>
      <c r="AT2989" s="17">
        <v>0</v>
      </c>
      <c r="AV2989" s="185">
        <v>0</v>
      </c>
      <c r="AW2989" s="1" t="s">
        <v>5655</v>
      </c>
      <c r="AX2989" s="1" t="str">
        <f t="shared" si="46"/>
        <v>No</v>
      </c>
    </row>
    <row r="2990" spans="1:50" x14ac:dyDescent="0.2">
      <c r="A2990" s="1" t="s">
        <v>153</v>
      </c>
      <c r="B2990" s="1" t="s">
        <v>877</v>
      </c>
      <c r="C2990" s="1" t="s">
        <v>83</v>
      </c>
      <c r="D2990" s="174">
        <v>4121</v>
      </c>
      <c r="E2990" s="177">
        <v>40121</v>
      </c>
      <c r="F2990" s="1" t="s">
        <v>194</v>
      </c>
      <c r="G2990" s="1" t="s">
        <v>5273</v>
      </c>
      <c r="H2990" s="17">
        <v>109572</v>
      </c>
      <c r="I2990" s="12">
        <v>6</v>
      </c>
      <c r="J2990" s="1" t="s">
        <v>11</v>
      </c>
      <c r="K2990" s="1" t="s">
        <v>8</v>
      </c>
      <c r="L2990" s="4">
        <v>4</v>
      </c>
      <c r="N2990" s="186">
        <v>0</v>
      </c>
      <c r="P2990" s="14">
        <v>11.1227</v>
      </c>
      <c r="R2990" s="14">
        <v>0</v>
      </c>
      <c r="T2990" s="14">
        <v>14.267799999999999</v>
      </c>
      <c r="V2990" s="17">
        <v>0</v>
      </c>
      <c r="X2990" s="17">
        <v>0</v>
      </c>
      <c r="Z2990" s="17">
        <v>29653</v>
      </c>
      <c r="AB2990" s="17">
        <v>0</v>
      </c>
      <c r="AD2990" s="17">
        <v>0</v>
      </c>
      <c r="AF2990" s="17">
        <v>2666</v>
      </c>
      <c r="AH2990" s="17">
        <v>0</v>
      </c>
      <c r="AJ2990" s="17">
        <v>0</v>
      </c>
      <c r="AL2990" s="17">
        <v>0</v>
      </c>
      <c r="AN2990" s="17">
        <v>0</v>
      </c>
      <c r="AP2990" s="172">
        <v>0</v>
      </c>
      <c r="AR2990" s="17">
        <v>38038</v>
      </c>
      <c r="AT2990" s="17">
        <v>0</v>
      </c>
      <c r="AV2990" s="185">
        <v>0</v>
      </c>
      <c r="AW2990" s="1" t="s">
        <v>5655</v>
      </c>
      <c r="AX2990" s="1" t="str">
        <f t="shared" si="46"/>
        <v>No</v>
      </c>
    </row>
    <row r="2991" spans="1:50" x14ac:dyDescent="0.2">
      <c r="A2991" s="1" t="s">
        <v>3458</v>
      </c>
      <c r="B2991" s="1" t="s">
        <v>3459</v>
      </c>
      <c r="C2991" s="1" t="s">
        <v>51</v>
      </c>
      <c r="D2991" s="174" t="s">
        <v>3460</v>
      </c>
      <c r="E2991" s="177" t="s">
        <v>3461</v>
      </c>
      <c r="F2991" s="1" t="s">
        <v>1252</v>
      </c>
      <c r="G2991" s="1" t="s">
        <v>229</v>
      </c>
      <c r="H2991" s="17">
        <v>0</v>
      </c>
      <c r="I2991" s="12">
        <v>6</v>
      </c>
      <c r="J2991" s="1" t="s">
        <v>10</v>
      </c>
      <c r="K2991" s="1" t="s">
        <v>8</v>
      </c>
      <c r="L2991" s="4">
        <v>6</v>
      </c>
      <c r="N2991" s="186">
        <v>0</v>
      </c>
      <c r="P2991" s="14">
        <v>22.314699999999998</v>
      </c>
      <c r="R2991" s="14">
        <v>0</v>
      </c>
      <c r="T2991" s="14">
        <v>2.6749999999999998</v>
      </c>
      <c r="V2991" s="17">
        <v>0</v>
      </c>
      <c r="X2991" s="17">
        <v>0</v>
      </c>
      <c r="Z2991" s="17">
        <v>86090</v>
      </c>
      <c r="AB2991" s="17">
        <v>0</v>
      </c>
      <c r="AD2991" s="17">
        <v>0</v>
      </c>
      <c r="AF2991" s="17">
        <v>3858</v>
      </c>
      <c r="AH2991" s="17">
        <v>0</v>
      </c>
      <c r="AJ2991" s="17">
        <v>0</v>
      </c>
      <c r="AL2991" s="17">
        <v>0</v>
      </c>
      <c r="AN2991" s="17">
        <v>0</v>
      </c>
      <c r="AP2991" s="172">
        <v>0</v>
      </c>
      <c r="AR2991" s="17">
        <v>10320</v>
      </c>
      <c r="AT2991" s="17">
        <v>0</v>
      </c>
      <c r="AV2991" s="185">
        <v>0</v>
      </c>
      <c r="AW2991" s="1" t="s">
        <v>5655</v>
      </c>
      <c r="AX2991" s="1" t="str">
        <f t="shared" si="46"/>
        <v>No</v>
      </c>
    </row>
    <row r="2992" spans="1:50" x14ac:dyDescent="0.2">
      <c r="A2992" s="1" t="s">
        <v>5524</v>
      </c>
      <c r="B2992" s="1" t="s">
        <v>853</v>
      </c>
      <c r="C2992" s="1" t="s">
        <v>51</v>
      </c>
      <c r="E2992" s="177" t="s">
        <v>5523</v>
      </c>
      <c r="F2992" s="1" t="s">
        <v>1252</v>
      </c>
      <c r="G2992" s="1" t="s">
        <v>229</v>
      </c>
      <c r="H2992" s="17">
        <v>0</v>
      </c>
      <c r="I2992" s="12">
        <v>6</v>
      </c>
      <c r="J2992" s="1" t="s">
        <v>10</v>
      </c>
      <c r="K2992" s="1" t="s">
        <v>8</v>
      </c>
      <c r="L2992" s="4">
        <v>6</v>
      </c>
      <c r="N2992" s="186">
        <v>0</v>
      </c>
      <c r="P2992" s="14">
        <v>18.208600000000001</v>
      </c>
      <c r="R2992" s="14">
        <v>0</v>
      </c>
      <c r="T2992" s="14">
        <v>1.6085</v>
      </c>
      <c r="V2992" s="17">
        <v>0</v>
      </c>
      <c r="X2992" s="17">
        <v>0</v>
      </c>
      <c r="Z2992" s="17">
        <v>117518</v>
      </c>
      <c r="AB2992" s="17">
        <v>0</v>
      </c>
      <c r="AD2992" s="17">
        <v>0</v>
      </c>
      <c r="AF2992" s="17">
        <v>6454</v>
      </c>
      <c r="AH2992" s="17">
        <v>0</v>
      </c>
      <c r="AJ2992" s="17">
        <v>0</v>
      </c>
      <c r="AL2992" s="17">
        <v>0</v>
      </c>
      <c r="AN2992" s="17">
        <v>0</v>
      </c>
      <c r="AP2992" s="172">
        <v>0</v>
      </c>
      <c r="AR2992" s="17">
        <v>10381</v>
      </c>
      <c r="AT2992" s="17">
        <v>0</v>
      </c>
      <c r="AV2992" s="185">
        <v>0</v>
      </c>
      <c r="AW2992" s="1" t="s">
        <v>5655</v>
      </c>
      <c r="AX2992" s="1" t="str">
        <f t="shared" si="46"/>
        <v>No</v>
      </c>
    </row>
    <row r="2993" spans="1:50" x14ac:dyDescent="0.2">
      <c r="A2993" s="1" t="s">
        <v>76</v>
      </c>
      <c r="B2993" s="1" t="s">
        <v>215</v>
      </c>
      <c r="C2993" s="1" t="s">
        <v>73</v>
      </c>
      <c r="D2993" s="174">
        <v>2175</v>
      </c>
      <c r="E2993" s="177">
        <v>20175</v>
      </c>
      <c r="F2993" s="1" t="s">
        <v>208</v>
      </c>
      <c r="G2993" s="1" t="s">
        <v>192</v>
      </c>
      <c r="H2993" s="17">
        <v>18351295</v>
      </c>
      <c r="I2993" s="12">
        <v>6</v>
      </c>
      <c r="J2993" s="1" t="s">
        <v>11</v>
      </c>
      <c r="K2993" s="1" t="s">
        <v>12</v>
      </c>
      <c r="L2993" s="4">
        <v>6</v>
      </c>
      <c r="N2993" s="186">
        <v>0</v>
      </c>
      <c r="P2993" s="14">
        <v>12.827299999999999</v>
      </c>
      <c r="R2993" s="14">
        <v>5.9161000000000001</v>
      </c>
      <c r="T2993" s="14">
        <v>44.095199999999998</v>
      </c>
      <c r="V2993" s="17">
        <v>210902</v>
      </c>
      <c r="X2993" s="17">
        <v>211672</v>
      </c>
      <c r="Z2993" s="17">
        <v>202774</v>
      </c>
      <c r="AB2993" s="17">
        <v>8898</v>
      </c>
      <c r="AD2993" s="17">
        <v>16591</v>
      </c>
      <c r="AF2993" s="17">
        <v>15808</v>
      </c>
      <c r="AH2993" s="17">
        <v>783</v>
      </c>
      <c r="AJ2993" s="17">
        <v>0</v>
      </c>
      <c r="AL2993" s="17">
        <v>0</v>
      </c>
      <c r="AN2993" s="17">
        <v>0</v>
      </c>
      <c r="AP2993" s="172">
        <v>0</v>
      </c>
      <c r="AR2993" s="17">
        <v>697057</v>
      </c>
      <c r="AT2993" s="17">
        <v>4123830</v>
      </c>
      <c r="AV2993" s="185">
        <v>7.6</v>
      </c>
      <c r="AW2993" s="1" t="s">
        <v>5655</v>
      </c>
      <c r="AX2993" s="1" t="str">
        <f t="shared" si="46"/>
        <v>No</v>
      </c>
    </row>
    <row r="2994" spans="1:50" x14ac:dyDescent="0.2">
      <c r="A2994" s="1" t="s">
        <v>1858</v>
      </c>
      <c r="B2994" s="1" t="s">
        <v>1859</v>
      </c>
      <c r="C2994" s="1" t="s">
        <v>14</v>
      </c>
      <c r="D2994" s="174" t="s">
        <v>1860</v>
      </c>
      <c r="E2994" s="177" t="s">
        <v>1861</v>
      </c>
      <c r="F2994" s="1" t="s">
        <v>194</v>
      </c>
      <c r="G2994" s="1" t="s">
        <v>229</v>
      </c>
      <c r="H2994" s="17">
        <v>0</v>
      </c>
      <c r="I2994" s="12">
        <v>6</v>
      </c>
      <c r="J2994" s="1" t="s">
        <v>10</v>
      </c>
      <c r="K2994" s="1" t="s">
        <v>8</v>
      </c>
      <c r="L2994" s="4">
        <v>6</v>
      </c>
      <c r="N2994" s="186">
        <v>0</v>
      </c>
      <c r="P2994" s="14">
        <v>9.8772000000000002</v>
      </c>
      <c r="R2994" s="14">
        <v>0</v>
      </c>
      <c r="T2994" s="14">
        <v>4.4043999999999999</v>
      </c>
      <c r="V2994" s="17">
        <v>0</v>
      </c>
      <c r="X2994" s="17">
        <v>0</v>
      </c>
      <c r="Z2994" s="17">
        <v>62552</v>
      </c>
      <c r="AB2994" s="17">
        <v>0</v>
      </c>
      <c r="AD2994" s="17">
        <v>0</v>
      </c>
      <c r="AF2994" s="17">
        <v>6333</v>
      </c>
      <c r="AH2994" s="17">
        <v>0</v>
      </c>
      <c r="AJ2994" s="17">
        <v>0</v>
      </c>
      <c r="AL2994" s="17">
        <v>0</v>
      </c>
      <c r="AN2994" s="17">
        <v>0</v>
      </c>
      <c r="AP2994" s="172">
        <v>0</v>
      </c>
      <c r="AR2994" s="17">
        <v>27893</v>
      </c>
      <c r="AT2994" s="17">
        <v>0</v>
      </c>
      <c r="AV2994" s="185">
        <v>0</v>
      </c>
      <c r="AW2994" s="1" t="s">
        <v>5655</v>
      </c>
      <c r="AX2994" s="1" t="str">
        <f t="shared" si="46"/>
        <v>No</v>
      </c>
    </row>
    <row r="2995" spans="1:50" x14ac:dyDescent="0.2">
      <c r="A2995" s="1" t="s">
        <v>6423</v>
      </c>
      <c r="B2995" s="1" t="s">
        <v>6424</v>
      </c>
      <c r="C2995" s="1" t="s">
        <v>31</v>
      </c>
      <c r="E2995" s="177" t="s">
        <v>6425</v>
      </c>
      <c r="F2995" s="1" t="s">
        <v>242</v>
      </c>
      <c r="G2995" s="1" t="s">
        <v>229</v>
      </c>
      <c r="H2995" s="17">
        <v>0</v>
      </c>
      <c r="I2995" s="12">
        <v>6</v>
      </c>
      <c r="J2995" s="1" t="s">
        <v>11</v>
      </c>
      <c r="K2995" s="1" t="s">
        <v>8</v>
      </c>
      <c r="L2995" s="4">
        <v>1</v>
      </c>
      <c r="N2995" s="186">
        <v>0</v>
      </c>
      <c r="P2995" s="14">
        <v>10.347300000000001</v>
      </c>
      <c r="R2995" s="14">
        <v>0</v>
      </c>
      <c r="T2995" s="14">
        <v>2.6261000000000001</v>
      </c>
      <c r="V2995" s="17">
        <v>0</v>
      </c>
      <c r="X2995" s="17">
        <v>0</v>
      </c>
      <c r="Z2995" s="17">
        <v>4677</v>
      </c>
      <c r="AB2995" s="17">
        <v>0</v>
      </c>
      <c r="AD2995" s="17">
        <v>0</v>
      </c>
      <c r="AF2995" s="17">
        <v>452</v>
      </c>
      <c r="AH2995" s="17">
        <v>0</v>
      </c>
      <c r="AJ2995" s="17">
        <v>0</v>
      </c>
      <c r="AL2995" s="17">
        <v>0</v>
      </c>
      <c r="AN2995" s="17">
        <v>0</v>
      </c>
      <c r="AP2995" s="172">
        <v>0</v>
      </c>
      <c r="AR2995" s="17">
        <v>1187</v>
      </c>
      <c r="AT2995" s="17">
        <v>0</v>
      </c>
      <c r="AV2995" s="185">
        <v>0</v>
      </c>
      <c r="AW2995" s="1" t="s">
        <v>5655</v>
      </c>
      <c r="AX2995" s="1" t="str">
        <f t="shared" si="46"/>
        <v>No</v>
      </c>
    </row>
    <row r="2996" spans="1:50" x14ac:dyDescent="0.2">
      <c r="A2996" s="1" t="s">
        <v>4705</v>
      </c>
      <c r="B2996" s="1" t="s">
        <v>931</v>
      </c>
      <c r="C2996" s="1" t="s">
        <v>20</v>
      </c>
      <c r="D2996" s="174" t="s">
        <v>4706</v>
      </c>
      <c r="E2996" s="177" t="s">
        <v>4707</v>
      </c>
      <c r="F2996" s="1" t="s">
        <v>194</v>
      </c>
      <c r="G2996" s="1" t="s">
        <v>229</v>
      </c>
      <c r="H2996" s="17">
        <v>0</v>
      </c>
      <c r="I2996" s="12">
        <v>6</v>
      </c>
      <c r="J2996" s="1" t="s">
        <v>22</v>
      </c>
      <c r="K2996" s="1" t="s">
        <v>12</v>
      </c>
      <c r="L2996" s="4">
        <v>4</v>
      </c>
      <c r="N2996" s="186">
        <v>0</v>
      </c>
      <c r="P2996" s="14">
        <v>28.651399999999999</v>
      </c>
      <c r="R2996" s="14">
        <v>0</v>
      </c>
      <c r="T2996" s="14">
        <v>3.5466000000000002</v>
      </c>
      <c r="V2996" s="17">
        <v>0</v>
      </c>
      <c r="X2996" s="17">
        <v>0</v>
      </c>
      <c r="Z2996" s="17">
        <v>214341</v>
      </c>
      <c r="AB2996" s="17">
        <v>0</v>
      </c>
      <c r="AD2996" s="17">
        <v>0</v>
      </c>
      <c r="AF2996" s="17">
        <v>7481</v>
      </c>
      <c r="AH2996" s="17">
        <v>0</v>
      </c>
      <c r="AJ2996" s="17">
        <v>0</v>
      </c>
      <c r="AL2996" s="17">
        <v>0</v>
      </c>
      <c r="AN2996" s="17">
        <v>0</v>
      </c>
      <c r="AP2996" s="172">
        <v>0</v>
      </c>
      <c r="AR2996" s="17">
        <v>26532</v>
      </c>
      <c r="AT2996" s="17">
        <v>0</v>
      </c>
      <c r="AV2996" s="185">
        <v>0</v>
      </c>
      <c r="AW2996" s="1" t="s">
        <v>5655</v>
      </c>
      <c r="AX2996" s="1" t="str">
        <f t="shared" si="46"/>
        <v>No</v>
      </c>
    </row>
    <row r="2997" spans="1:50" x14ac:dyDescent="0.2">
      <c r="A2997" s="1" t="s">
        <v>3730</v>
      </c>
      <c r="B2997" s="1" t="s">
        <v>3486</v>
      </c>
      <c r="C2997" s="1" t="s">
        <v>51</v>
      </c>
      <c r="D2997" s="174" t="s">
        <v>3731</v>
      </c>
      <c r="E2997" s="177" t="s">
        <v>3732</v>
      </c>
      <c r="F2997" s="1" t="s">
        <v>1252</v>
      </c>
      <c r="G2997" s="1" t="s">
        <v>229</v>
      </c>
      <c r="H2997" s="17">
        <v>0</v>
      </c>
      <c r="I2997" s="12">
        <v>6</v>
      </c>
      <c r="J2997" s="1" t="s">
        <v>10</v>
      </c>
      <c r="K2997" s="1" t="s">
        <v>8</v>
      </c>
      <c r="L2997" s="4">
        <v>6</v>
      </c>
      <c r="N2997" s="186">
        <v>0</v>
      </c>
      <c r="P2997" s="14">
        <v>15.8423</v>
      </c>
      <c r="R2997" s="14">
        <v>0</v>
      </c>
      <c r="T2997" s="14">
        <v>1.2803</v>
      </c>
      <c r="V2997" s="17">
        <v>0</v>
      </c>
      <c r="X2997" s="17">
        <v>0</v>
      </c>
      <c r="Z2997" s="17">
        <v>130667</v>
      </c>
      <c r="AB2997" s="17">
        <v>0</v>
      </c>
      <c r="AD2997" s="17">
        <v>0</v>
      </c>
      <c r="AF2997" s="17">
        <v>8248</v>
      </c>
      <c r="AH2997" s="17">
        <v>0</v>
      </c>
      <c r="AJ2997" s="17">
        <v>0</v>
      </c>
      <c r="AL2997" s="17">
        <v>0</v>
      </c>
      <c r="AN2997" s="17">
        <v>0</v>
      </c>
      <c r="AP2997" s="172">
        <v>0</v>
      </c>
      <c r="AR2997" s="17">
        <v>10560</v>
      </c>
      <c r="AT2997" s="17">
        <v>0</v>
      </c>
      <c r="AV2997" s="185">
        <v>0</v>
      </c>
      <c r="AW2997" s="1" t="s">
        <v>5655</v>
      </c>
      <c r="AX2997" s="1" t="str">
        <f t="shared" si="46"/>
        <v>No</v>
      </c>
    </row>
    <row r="2998" spans="1:50" x14ac:dyDescent="0.2">
      <c r="A2998" s="1" t="s">
        <v>5777</v>
      </c>
      <c r="B2998" s="1" t="s">
        <v>434</v>
      </c>
      <c r="C2998" s="1" t="s">
        <v>77</v>
      </c>
      <c r="D2998" s="174">
        <v>3098</v>
      </c>
      <c r="E2998" s="177" t="s">
        <v>5778</v>
      </c>
      <c r="F2998" s="1" t="s">
        <v>194</v>
      </c>
      <c r="G2998" s="1" t="s">
        <v>229</v>
      </c>
      <c r="H2998" s="17">
        <v>0</v>
      </c>
      <c r="I2998" s="12">
        <v>6</v>
      </c>
      <c r="J2998" s="1" t="s">
        <v>10</v>
      </c>
      <c r="K2998" s="1" t="s">
        <v>12</v>
      </c>
      <c r="L2998" s="4">
        <v>1</v>
      </c>
      <c r="N2998" s="186">
        <v>0</v>
      </c>
      <c r="P2998" s="14">
        <v>5.9465000000000003</v>
      </c>
      <c r="R2998" s="14">
        <v>0</v>
      </c>
      <c r="T2998" s="14">
        <v>1.2529999999999999</v>
      </c>
      <c r="V2998" s="17">
        <v>0</v>
      </c>
      <c r="X2998" s="17">
        <v>0</v>
      </c>
      <c r="Z2998" s="17">
        <v>15110</v>
      </c>
      <c r="AB2998" s="17">
        <v>0</v>
      </c>
      <c r="AD2998" s="17">
        <v>0</v>
      </c>
      <c r="AF2998" s="17">
        <v>2541</v>
      </c>
      <c r="AH2998" s="17">
        <v>0</v>
      </c>
      <c r="AJ2998" s="17">
        <v>0</v>
      </c>
      <c r="AL2998" s="17">
        <v>0</v>
      </c>
      <c r="AN2998" s="17">
        <v>0</v>
      </c>
      <c r="AP2998" s="172">
        <v>0</v>
      </c>
      <c r="AR2998" s="17">
        <v>3184</v>
      </c>
      <c r="AT2998" s="17">
        <v>0</v>
      </c>
      <c r="AV2998" s="185">
        <v>0</v>
      </c>
      <c r="AW2998" s="1" t="s">
        <v>5655</v>
      </c>
      <c r="AX2998" s="1" t="str">
        <f t="shared" si="46"/>
        <v>No</v>
      </c>
    </row>
    <row r="2999" spans="1:50" x14ac:dyDescent="0.2">
      <c r="A2999" s="1" t="s">
        <v>2421</v>
      </c>
      <c r="B2999" s="1" t="s">
        <v>2422</v>
      </c>
      <c r="C2999" s="1" t="s">
        <v>40</v>
      </c>
      <c r="D2999" s="174" t="s">
        <v>2423</v>
      </c>
      <c r="E2999" s="177" t="s">
        <v>2424</v>
      </c>
      <c r="F2999" s="1" t="s">
        <v>194</v>
      </c>
      <c r="G2999" s="1" t="s">
        <v>229</v>
      </c>
      <c r="H2999" s="17">
        <v>0</v>
      </c>
      <c r="I2999" s="12">
        <v>6</v>
      </c>
      <c r="J2999" s="1" t="s">
        <v>10</v>
      </c>
      <c r="K2999" s="1" t="s">
        <v>8</v>
      </c>
      <c r="L2999" s="4">
        <v>6</v>
      </c>
      <c r="N2999" s="186">
        <v>0</v>
      </c>
      <c r="P2999" s="14">
        <v>15.8963</v>
      </c>
      <c r="R2999" s="14">
        <v>0</v>
      </c>
      <c r="T2999" s="14">
        <v>2.3290999999999999</v>
      </c>
      <c r="V2999" s="17">
        <v>0</v>
      </c>
      <c r="X2999" s="17">
        <v>0</v>
      </c>
      <c r="Z2999" s="17">
        <v>232833</v>
      </c>
      <c r="AB2999" s="17">
        <v>0</v>
      </c>
      <c r="AD2999" s="17">
        <v>0</v>
      </c>
      <c r="AF2999" s="17">
        <v>14647</v>
      </c>
      <c r="AH2999" s="17">
        <v>0</v>
      </c>
      <c r="AJ2999" s="17">
        <v>0</v>
      </c>
      <c r="AL2999" s="17">
        <v>0</v>
      </c>
      <c r="AN2999" s="17">
        <v>0</v>
      </c>
      <c r="AP2999" s="172">
        <v>0</v>
      </c>
      <c r="AR2999" s="17">
        <v>34114</v>
      </c>
      <c r="AT2999" s="17">
        <v>0</v>
      </c>
      <c r="AV2999" s="185">
        <v>0</v>
      </c>
      <c r="AW2999" s="1" t="s">
        <v>5655</v>
      </c>
      <c r="AX2999" s="1" t="str">
        <f t="shared" si="46"/>
        <v>No</v>
      </c>
    </row>
    <row r="3000" spans="1:50" x14ac:dyDescent="0.2">
      <c r="A3000" s="1" t="s">
        <v>5764</v>
      </c>
      <c r="B3000" s="1" t="s">
        <v>5765</v>
      </c>
      <c r="C3000" s="1" t="s">
        <v>20</v>
      </c>
      <c r="E3000" s="177">
        <v>90262</v>
      </c>
      <c r="F3000" s="1" t="s">
        <v>194</v>
      </c>
      <c r="G3000" s="1" t="s">
        <v>5273</v>
      </c>
      <c r="H3000" s="17">
        <v>12150996</v>
      </c>
      <c r="I3000" s="12">
        <v>6</v>
      </c>
      <c r="J3000" s="1" t="s">
        <v>15</v>
      </c>
      <c r="K3000" s="1" t="s">
        <v>12</v>
      </c>
      <c r="L3000" s="4">
        <v>5</v>
      </c>
      <c r="N3000" s="186">
        <v>0</v>
      </c>
      <c r="P3000" s="14">
        <v>14.920400000000001</v>
      </c>
      <c r="R3000" s="14">
        <v>0</v>
      </c>
      <c r="T3000" s="14">
        <v>4.5640000000000001</v>
      </c>
      <c r="V3000" s="17">
        <v>0</v>
      </c>
      <c r="X3000" s="17">
        <v>0</v>
      </c>
      <c r="Z3000" s="17">
        <v>17248</v>
      </c>
      <c r="AB3000" s="17">
        <v>0</v>
      </c>
      <c r="AD3000" s="17">
        <v>0</v>
      </c>
      <c r="AF3000" s="17">
        <v>1156</v>
      </c>
      <c r="AH3000" s="17">
        <v>0</v>
      </c>
      <c r="AJ3000" s="17">
        <v>0</v>
      </c>
      <c r="AL3000" s="17">
        <v>0</v>
      </c>
      <c r="AN3000" s="17">
        <v>0</v>
      </c>
      <c r="AP3000" s="172">
        <v>0</v>
      </c>
      <c r="AR3000" s="17">
        <v>5276</v>
      </c>
      <c r="AT3000" s="17">
        <v>0</v>
      </c>
      <c r="AV3000" s="185">
        <v>0</v>
      </c>
      <c r="AW3000" s="1" t="s">
        <v>5655</v>
      </c>
      <c r="AX3000" s="1" t="str">
        <f t="shared" si="46"/>
        <v>No</v>
      </c>
    </row>
    <row r="3001" spans="1:50" x14ac:dyDescent="0.2">
      <c r="A3001" s="1" t="s">
        <v>3660</v>
      </c>
      <c r="B3001" s="1" t="s">
        <v>2014</v>
      </c>
      <c r="C3001" s="1" t="s">
        <v>51</v>
      </c>
      <c r="D3001" s="174" t="s">
        <v>3661</v>
      </c>
      <c r="E3001" s="177" t="s">
        <v>3662</v>
      </c>
      <c r="F3001" s="1" t="s">
        <v>194</v>
      </c>
      <c r="G3001" s="1" t="s">
        <v>229</v>
      </c>
      <c r="H3001" s="17">
        <v>0</v>
      </c>
      <c r="I3001" s="12">
        <v>6</v>
      </c>
      <c r="J3001" s="1" t="s">
        <v>10</v>
      </c>
      <c r="K3001" s="1" t="s">
        <v>8</v>
      </c>
      <c r="L3001" s="4">
        <v>6</v>
      </c>
      <c r="N3001" s="186">
        <v>0</v>
      </c>
      <c r="P3001" s="14">
        <v>19.334499999999998</v>
      </c>
      <c r="R3001" s="14">
        <v>0</v>
      </c>
      <c r="T3001" s="14">
        <v>0.97099999999999997</v>
      </c>
      <c r="V3001" s="17">
        <v>0</v>
      </c>
      <c r="X3001" s="17">
        <v>0</v>
      </c>
      <c r="Z3001" s="17">
        <v>102009</v>
      </c>
      <c r="AB3001" s="17">
        <v>0</v>
      </c>
      <c r="AD3001" s="17">
        <v>0</v>
      </c>
      <c r="AF3001" s="17">
        <v>5276</v>
      </c>
      <c r="AH3001" s="17">
        <v>0</v>
      </c>
      <c r="AJ3001" s="17">
        <v>0</v>
      </c>
      <c r="AL3001" s="17">
        <v>0</v>
      </c>
      <c r="AN3001" s="17">
        <v>0</v>
      </c>
      <c r="AP3001" s="172">
        <v>0</v>
      </c>
      <c r="AR3001" s="17">
        <v>5123</v>
      </c>
      <c r="AT3001" s="17">
        <v>0</v>
      </c>
      <c r="AV3001" s="185">
        <v>0</v>
      </c>
      <c r="AW3001" s="1" t="s">
        <v>5655</v>
      </c>
      <c r="AX3001" s="1" t="str">
        <f t="shared" si="46"/>
        <v>No</v>
      </c>
    </row>
    <row r="3002" spans="1:50" x14ac:dyDescent="0.2">
      <c r="A3002" s="1" t="s">
        <v>1259</v>
      </c>
      <c r="B3002" s="1" t="s">
        <v>1260</v>
      </c>
      <c r="C3002" s="1" t="s">
        <v>61</v>
      </c>
      <c r="D3002" s="174" t="s">
        <v>1261</v>
      </c>
      <c r="E3002" s="177">
        <v>88188</v>
      </c>
      <c r="F3002" s="1" t="s">
        <v>138</v>
      </c>
      <c r="G3002" s="1" t="s">
        <v>5273</v>
      </c>
      <c r="H3002" s="17">
        <v>0</v>
      </c>
      <c r="I3002" s="12">
        <v>6</v>
      </c>
      <c r="J3002" s="1" t="s">
        <v>10</v>
      </c>
      <c r="K3002" s="1" t="s">
        <v>8</v>
      </c>
      <c r="L3002" s="4">
        <v>2</v>
      </c>
      <c r="N3002" s="186">
        <v>0</v>
      </c>
      <c r="P3002" s="14">
        <v>39.758000000000003</v>
      </c>
      <c r="R3002" s="14">
        <v>0</v>
      </c>
      <c r="T3002" s="14">
        <v>0.90839999999999999</v>
      </c>
      <c r="V3002" s="17">
        <v>0</v>
      </c>
      <c r="X3002" s="17">
        <v>0</v>
      </c>
      <c r="Z3002" s="17">
        <v>58166</v>
      </c>
      <c r="AB3002" s="17">
        <v>0</v>
      </c>
      <c r="AD3002" s="17">
        <v>0</v>
      </c>
      <c r="AF3002" s="17">
        <v>1463</v>
      </c>
      <c r="AH3002" s="17">
        <v>0</v>
      </c>
      <c r="AJ3002" s="17">
        <v>0</v>
      </c>
      <c r="AL3002" s="17">
        <v>0</v>
      </c>
      <c r="AN3002" s="17">
        <v>0</v>
      </c>
      <c r="AP3002" s="172">
        <v>0</v>
      </c>
      <c r="AR3002" s="17">
        <v>1329</v>
      </c>
      <c r="AT3002" s="17">
        <v>0</v>
      </c>
      <c r="AV3002" s="185">
        <v>0</v>
      </c>
      <c r="AW3002" s="1" t="s">
        <v>5655</v>
      </c>
      <c r="AX3002" s="1" t="str">
        <f t="shared" si="46"/>
        <v>No</v>
      </c>
    </row>
    <row r="3003" spans="1:50" x14ac:dyDescent="0.2">
      <c r="A3003" s="1" t="s">
        <v>6410</v>
      </c>
      <c r="B3003" s="1" t="s">
        <v>569</v>
      </c>
      <c r="C3003" s="1" t="s">
        <v>71</v>
      </c>
      <c r="E3003" s="177">
        <v>66283</v>
      </c>
      <c r="F3003" s="1" t="s">
        <v>196</v>
      </c>
      <c r="G3003" s="1" t="s">
        <v>5273</v>
      </c>
      <c r="H3003" s="17">
        <v>128600</v>
      </c>
      <c r="I3003" s="12">
        <v>6</v>
      </c>
      <c r="J3003" s="1" t="s">
        <v>11</v>
      </c>
      <c r="K3003" s="1" t="s">
        <v>8</v>
      </c>
      <c r="L3003" s="4">
        <v>6</v>
      </c>
      <c r="N3003" s="186">
        <v>0</v>
      </c>
      <c r="P3003" s="14">
        <v>26.6157</v>
      </c>
      <c r="R3003" s="14">
        <v>0</v>
      </c>
      <c r="T3003" s="14">
        <v>3.4085000000000001</v>
      </c>
      <c r="V3003" s="17">
        <v>0</v>
      </c>
      <c r="X3003" s="17">
        <v>0</v>
      </c>
      <c r="Z3003" s="17">
        <v>236853</v>
      </c>
      <c r="AB3003" s="17">
        <v>0</v>
      </c>
      <c r="AD3003" s="17">
        <v>0</v>
      </c>
      <c r="AF3003" s="17">
        <v>8899</v>
      </c>
      <c r="AH3003" s="17">
        <v>0</v>
      </c>
      <c r="AJ3003" s="17">
        <v>0</v>
      </c>
      <c r="AL3003" s="17">
        <v>0</v>
      </c>
      <c r="AN3003" s="17">
        <v>0</v>
      </c>
      <c r="AP3003" s="172">
        <v>0</v>
      </c>
      <c r="AR3003" s="17">
        <v>30332</v>
      </c>
      <c r="AT3003" s="17">
        <v>0</v>
      </c>
      <c r="AV3003" s="185">
        <v>0</v>
      </c>
      <c r="AW3003" s="1" t="s">
        <v>5655</v>
      </c>
      <c r="AX3003" s="1" t="str">
        <f t="shared" si="46"/>
        <v>No</v>
      </c>
    </row>
    <row r="3004" spans="1:50" x14ac:dyDescent="0.2">
      <c r="A3004" s="1" t="s">
        <v>6420</v>
      </c>
      <c r="B3004" s="1" t="s">
        <v>419</v>
      </c>
      <c r="C3004" s="1" t="s">
        <v>18</v>
      </c>
      <c r="D3004" s="174" t="s">
        <v>1336</v>
      </c>
      <c r="E3004" s="177">
        <v>99376</v>
      </c>
      <c r="F3004" s="1" t="s">
        <v>138</v>
      </c>
      <c r="G3004" s="1" t="s">
        <v>5273</v>
      </c>
      <c r="H3004" s="17">
        <v>0</v>
      </c>
      <c r="I3004" s="12">
        <v>6</v>
      </c>
      <c r="J3004" s="1" t="s">
        <v>10</v>
      </c>
      <c r="K3004" s="1" t="s">
        <v>8</v>
      </c>
      <c r="L3004" s="4">
        <v>6</v>
      </c>
      <c r="N3004" s="186">
        <v>0</v>
      </c>
      <c r="P3004" s="14">
        <v>14.513</v>
      </c>
      <c r="R3004" s="14">
        <v>0</v>
      </c>
      <c r="T3004" s="14">
        <v>1.9943</v>
      </c>
      <c r="V3004" s="17">
        <v>0</v>
      </c>
      <c r="X3004" s="17">
        <v>0</v>
      </c>
      <c r="Z3004" s="17">
        <v>178408</v>
      </c>
      <c r="AB3004" s="17">
        <v>0</v>
      </c>
      <c r="AD3004" s="17">
        <v>0</v>
      </c>
      <c r="AF3004" s="17">
        <v>12293</v>
      </c>
      <c r="AH3004" s="17">
        <v>0</v>
      </c>
      <c r="AJ3004" s="17">
        <v>0</v>
      </c>
      <c r="AL3004" s="17">
        <v>0</v>
      </c>
      <c r="AN3004" s="17">
        <v>0</v>
      </c>
      <c r="AP3004" s="172">
        <v>0</v>
      </c>
      <c r="AR3004" s="17">
        <v>24516</v>
      </c>
      <c r="AT3004" s="17">
        <v>0</v>
      </c>
      <c r="AV3004" s="185">
        <v>0</v>
      </c>
      <c r="AW3004" s="1" t="s">
        <v>5655</v>
      </c>
      <c r="AX3004" s="1" t="str">
        <f t="shared" si="46"/>
        <v>No</v>
      </c>
    </row>
    <row r="3005" spans="1:50" x14ac:dyDescent="0.2">
      <c r="A3005" s="1" t="s">
        <v>5521</v>
      </c>
      <c r="B3005" s="1" t="s">
        <v>5629</v>
      </c>
      <c r="C3005" s="1" t="s">
        <v>89</v>
      </c>
      <c r="D3005" s="174">
        <v>6129</v>
      </c>
      <c r="E3005" s="177">
        <v>60129</v>
      </c>
      <c r="F3005" s="1" t="s">
        <v>194</v>
      </c>
      <c r="G3005" s="1" t="s">
        <v>5273</v>
      </c>
      <c r="H3005" s="17">
        <v>239938</v>
      </c>
      <c r="I3005" s="12">
        <v>6</v>
      </c>
      <c r="J3005" s="1" t="s">
        <v>11</v>
      </c>
      <c r="K3005" s="1" t="s">
        <v>12</v>
      </c>
      <c r="L3005" s="4">
        <v>4</v>
      </c>
      <c r="N3005" s="186">
        <v>0</v>
      </c>
      <c r="P3005" s="14">
        <v>11.197100000000001</v>
      </c>
      <c r="R3005" s="14">
        <v>0</v>
      </c>
      <c r="T3005" s="14">
        <v>4.5997000000000003</v>
      </c>
      <c r="V3005" s="17">
        <v>0</v>
      </c>
      <c r="X3005" s="17">
        <v>0</v>
      </c>
      <c r="Z3005" s="17">
        <v>71449</v>
      </c>
      <c r="AB3005" s="17">
        <v>0</v>
      </c>
      <c r="AD3005" s="17">
        <v>0</v>
      </c>
      <c r="AF3005" s="17">
        <v>6381</v>
      </c>
      <c r="AH3005" s="17">
        <v>0</v>
      </c>
      <c r="AJ3005" s="17">
        <v>0</v>
      </c>
      <c r="AL3005" s="17">
        <v>0</v>
      </c>
      <c r="AN3005" s="17">
        <v>0</v>
      </c>
      <c r="AP3005" s="172">
        <v>0</v>
      </c>
      <c r="AR3005" s="17">
        <v>29351</v>
      </c>
      <c r="AT3005" s="17">
        <v>0</v>
      </c>
      <c r="AV3005" s="185">
        <v>0</v>
      </c>
      <c r="AW3005" s="1" t="s">
        <v>5655</v>
      </c>
      <c r="AX3005" s="1" t="str">
        <f t="shared" si="46"/>
        <v>No</v>
      </c>
    </row>
    <row r="3006" spans="1:50" x14ac:dyDescent="0.2">
      <c r="A3006" s="1" t="s">
        <v>6431</v>
      </c>
      <c r="B3006" s="1" t="s">
        <v>1228</v>
      </c>
      <c r="C3006" s="1" t="s">
        <v>79</v>
      </c>
      <c r="D3006" s="174" t="s">
        <v>1229</v>
      </c>
      <c r="E3006" s="177">
        <v>66194</v>
      </c>
      <c r="F3006" s="1" t="s">
        <v>138</v>
      </c>
      <c r="G3006" s="1" t="s">
        <v>5273</v>
      </c>
      <c r="H3006" s="17">
        <v>0</v>
      </c>
      <c r="I3006" s="12">
        <v>6</v>
      </c>
      <c r="J3006" s="1" t="s">
        <v>10</v>
      </c>
      <c r="K3006" s="1" t="s">
        <v>8</v>
      </c>
      <c r="L3006" s="4">
        <v>2</v>
      </c>
      <c r="N3006" s="186">
        <v>0</v>
      </c>
      <c r="P3006" s="14">
        <v>33.153199999999998</v>
      </c>
      <c r="R3006" s="14">
        <v>0</v>
      </c>
      <c r="T3006" s="14">
        <v>0.85589999999999999</v>
      </c>
      <c r="V3006" s="17">
        <v>0</v>
      </c>
      <c r="X3006" s="17">
        <v>0</v>
      </c>
      <c r="Z3006" s="17">
        <v>3680</v>
      </c>
      <c r="AB3006" s="17">
        <v>0</v>
      </c>
      <c r="AD3006" s="17">
        <v>0</v>
      </c>
      <c r="AF3006" s="17">
        <v>111</v>
      </c>
      <c r="AH3006" s="17">
        <v>0</v>
      </c>
      <c r="AJ3006" s="17">
        <v>0</v>
      </c>
      <c r="AL3006" s="17">
        <v>0</v>
      </c>
      <c r="AN3006" s="17">
        <v>0</v>
      </c>
      <c r="AP3006" s="172">
        <v>0</v>
      </c>
      <c r="AR3006" s="17">
        <v>95</v>
      </c>
      <c r="AT3006" s="17">
        <v>0</v>
      </c>
      <c r="AV3006" s="185">
        <v>0</v>
      </c>
      <c r="AW3006" s="1" t="s">
        <v>5655</v>
      </c>
      <c r="AX3006" s="1" t="str">
        <f t="shared" si="46"/>
        <v>No</v>
      </c>
    </row>
    <row r="3007" spans="1:50" x14ac:dyDescent="0.2">
      <c r="A3007" s="1" t="s">
        <v>5474</v>
      </c>
      <c r="B3007" s="1" t="s">
        <v>1562</v>
      </c>
      <c r="C3007" s="1" t="s">
        <v>73</v>
      </c>
      <c r="D3007" s="174" t="s">
        <v>1563</v>
      </c>
      <c r="E3007" s="177" t="s">
        <v>1564</v>
      </c>
      <c r="F3007" s="1" t="s">
        <v>194</v>
      </c>
      <c r="G3007" s="1" t="s">
        <v>229</v>
      </c>
      <c r="H3007" s="17">
        <v>0</v>
      </c>
      <c r="I3007" s="12">
        <v>6</v>
      </c>
      <c r="J3007" s="1" t="s">
        <v>10</v>
      </c>
      <c r="K3007" s="1" t="s">
        <v>12</v>
      </c>
      <c r="L3007" s="4">
        <v>1</v>
      </c>
      <c r="N3007" s="186">
        <v>0</v>
      </c>
      <c r="P3007" s="14">
        <v>26.813300000000002</v>
      </c>
      <c r="R3007" s="14">
        <v>0</v>
      </c>
      <c r="T3007" s="14">
        <v>3.3252999999999999</v>
      </c>
      <c r="V3007" s="17">
        <v>0</v>
      </c>
      <c r="X3007" s="17">
        <v>0</v>
      </c>
      <c r="Z3007" s="17">
        <v>4451</v>
      </c>
      <c r="AB3007" s="17">
        <v>0</v>
      </c>
      <c r="AD3007" s="17">
        <v>0</v>
      </c>
      <c r="AF3007" s="17">
        <v>166</v>
      </c>
      <c r="AH3007" s="17">
        <v>0</v>
      </c>
      <c r="AJ3007" s="17">
        <v>0</v>
      </c>
      <c r="AL3007" s="17">
        <v>0</v>
      </c>
      <c r="AN3007" s="17">
        <v>0</v>
      </c>
      <c r="AP3007" s="172">
        <v>0</v>
      </c>
      <c r="AR3007" s="17">
        <v>552</v>
      </c>
      <c r="AT3007" s="17">
        <v>0</v>
      </c>
      <c r="AV3007" s="185">
        <v>0</v>
      </c>
      <c r="AW3007" s="1" t="s">
        <v>5655</v>
      </c>
      <c r="AX3007" s="1" t="str">
        <f t="shared" si="46"/>
        <v>No</v>
      </c>
    </row>
    <row r="3008" spans="1:50" x14ac:dyDescent="0.2">
      <c r="A3008" s="1" t="s">
        <v>3605</v>
      </c>
      <c r="B3008" s="1" t="s">
        <v>3606</v>
      </c>
      <c r="C3008" s="1" t="s">
        <v>51</v>
      </c>
      <c r="D3008" s="174" t="s">
        <v>3607</v>
      </c>
      <c r="E3008" s="177" t="s">
        <v>3608</v>
      </c>
      <c r="F3008" s="1" t="s">
        <v>1252</v>
      </c>
      <c r="G3008" s="1" t="s">
        <v>229</v>
      </c>
      <c r="H3008" s="17">
        <v>0</v>
      </c>
      <c r="I3008" s="12">
        <v>6</v>
      </c>
      <c r="J3008" s="1" t="s">
        <v>10</v>
      </c>
      <c r="K3008" s="1" t="s">
        <v>8</v>
      </c>
      <c r="L3008" s="4">
        <v>6</v>
      </c>
      <c r="N3008" s="186">
        <v>0</v>
      </c>
      <c r="P3008" s="14">
        <v>14.1523</v>
      </c>
      <c r="R3008" s="14">
        <v>0</v>
      </c>
      <c r="T3008" s="14">
        <v>1.3945000000000001</v>
      </c>
      <c r="V3008" s="17">
        <v>0</v>
      </c>
      <c r="X3008" s="17">
        <v>0</v>
      </c>
      <c r="Z3008" s="17">
        <v>72007</v>
      </c>
      <c r="AB3008" s="17">
        <v>0</v>
      </c>
      <c r="AD3008" s="17">
        <v>0</v>
      </c>
      <c r="AF3008" s="17">
        <v>5088</v>
      </c>
      <c r="AH3008" s="17">
        <v>0</v>
      </c>
      <c r="AJ3008" s="17">
        <v>0</v>
      </c>
      <c r="AL3008" s="17">
        <v>0</v>
      </c>
      <c r="AN3008" s="17">
        <v>0</v>
      </c>
      <c r="AP3008" s="172">
        <v>0</v>
      </c>
      <c r="AR3008" s="17">
        <v>7095</v>
      </c>
      <c r="AT3008" s="17">
        <v>0</v>
      </c>
      <c r="AV3008" s="185">
        <v>0</v>
      </c>
      <c r="AW3008" s="1" t="s">
        <v>5655</v>
      </c>
      <c r="AX3008" s="1" t="str">
        <f t="shared" si="46"/>
        <v>No</v>
      </c>
    </row>
    <row r="3009" spans="1:50" x14ac:dyDescent="0.2">
      <c r="A3009" s="1" t="s">
        <v>1284</v>
      </c>
      <c r="B3009" s="1" t="s">
        <v>1285</v>
      </c>
      <c r="C3009" s="1" t="s">
        <v>51</v>
      </c>
      <c r="D3009" s="174">
        <v>6127</v>
      </c>
      <c r="E3009" s="177">
        <v>60127</v>
      </c>
      <c r="F3009" s="1" t="s">
        <v>194</v>
      </c>
      <c r="G3009" s="1" t="s">
        <v>192</v>
      </c>
      <c r="H3009" s="17">
        <v>899703</v>
      </c>
      <c r="I3009" s="12">
        <v>6</v>
      </c>
      <c r="J3009" s="1" t="s">
        <v>10</v>
      </c>
      <c r="K3009" s="1" t="s">
        <v>8</v>
      </c>
      <c r="L3009" s="4">
        <v>4</v>
      </c>
      <c r="N3009" s="186">
        <v>0</v>
      </c>
      <c r="P3009" s="14">
        <v>21.824100000000001</v>
      </c>
      <c r="R3009" s="14">
        <v>41.502000000000002</v>
      </c>
      <c r="T3009" s="14">
        <v>2.2612000000000001</v>
      </c>
      <c r="V3009" s="17">
        <v>0</v>
      </c>
      <c r="X3009" s="17">
        <v>130878</v>
      </c>
      <c r="Z3009" s="17">
        <v>98252</v>
      </c>
      <c r="AB3009" s="17">
        <v>32626</v>
      </c>
      <c r="AD3009" s="17">
        <v>5237</v>
      </c>
      <c r="AF3009" s="17">
        <v>4502</v>
      </c>
      <c r="AH3009" s="17">
        <v>735</v>
      </c>
      <c r="AJ3009" s="17">
        <v>0</v>
      </c>
      <c r="AL3009" s="17">
        <v>0</v>
      </c>
      <c r="AN3009" s="17">
        <v>0</v>
      </c>
      <c r="AP3009" s="172">
        <v>0</v>
      </c>
      <c r="AR3009" s="17">
        <v>10180</v>
      </c>
      <c r="AT3009" s="17">
        <v>422490</v>
      </c>
      <c r="AV3009" s="185">
        <v>0</v>
      </c>
      <c r="AW3009" s="1" t="s">
        <v>5655</v>
      </c>
      <c r="AX3009" s="1" t="str">
        <f t="shared" si="46"/>
        <v>No</v>
      </c>
    </row>
    <row r="3010" spans="1:50" x14ac:dyDescent="0.2">
      <c r="A3010" s="1" t="s">
        <v>2292</v>
      </c>
      <c r="B3010" s="1" t="s">
        <v>2293</v>
      </c>
      <c r="C3010" s="1" t="s">
        <v>40</v>
      </c>
      <c r="D3010" s="174" t="s">
        <v>2294</v>
      </c>
      <c r="E3010" s="177" t="s">
        <v>2295</v>
      </c>
      <c r="F3010" s="1" t="s">
        <v>194</v>
      </c>
      <c r="G3010" s="1" t="s">
        <v>229</v>
      </c>
      <c r="H3010" s="17">
        <v>0</v>
      </c>
      <c r="I3010" s="12">
        <v>6</v>
      </c>
      <c r="J3010" s="1" t="s">
        <v>10</v>
      </c>
      <c r="K3010" s="1" t="s">
        <v>8</v>
      </c>
      <c r="L3010" s="4">
        <v>6</v>
      </c>
      <c r="N3010" s="186">
        <v>0</v>
      </c>
      <c r="P3010" s="14">
        <v>16.9313</v>
      </c>
      <c r="R3010" s="14">
        <v>0</v>
      </c>
      <c r="T3010" s="14">
        <v>1.5623</v>
      </c>
      <c r="V3010" s="17">
        <v>0</v>
      </c>
      <c r="X3010" s="17">
        <v>0</v>
      </c>
      <c r="Z3010" s="17">
        <v>194151</v>
      </c>
      <c r="AB3010" s="17">
        <v>0</v>
      </c>
      <c r="AD3010" s="17">
        <v>0</v>
      </c>
      <c r="AF3010" s="17">
        <v>11467</v>
      </c>
      <c r="AH3010" s="17">
        <v>0</v>
      </c>
      <c r="AJ3010" s="17">
        <v>0</v>
      </c>
      <c r="AL3010" s="17">
        <v>0</v>
      </c>
      <c r="AN3010" s="17">
        <v>0</v>
      </c>
      <c r="AP3010" s="172">
        <v>0</v>
      </c>
      <c r="AR3010" s="17">
        <v>17915</v>
      </c>
      <c r="AT3010" s="17">
        <v>0</v>
      </c>
      <c r="AV3010" s="185">
        <v>0</v>
      </c>
      <c r="AW3010" s="1" t="s">
        <v>5655</v>
      </c>
      <c r="AX3010" s="1" t="str">
        <f t="shared" ref="AX3010:AX3073" si="47">IF(AW3010&amp;AU3010&amp;AS3010&amp;AQ3010&amp;AO3010&amp;AM3010&amp;AK3010&amp;AI3010&amp;AG3010&amp;AE3010&amp;AC3010&amp;AA3010&amp;Y3010&amp;W3010&amp;U3010&amp;S3010&amp;Q3010&amp;O3010&amp;M3010&lt;&gt;"","Yes","No")</f>
        <v>No</v>
      </c>
    </row>
    <row r="3011" spans="1:50" x14ac:dyDescent="0.2">
      <c r="A3011" s="1" t="s">
        <v>6437</v>
      </c>
      <c r="B3011" s="1" t="s">
        <v>6438</v>
      </c>
      <c r="C3011" s="1" t="s">
        <v>83</v>
      </c>
      <c r="E3011" s="177" t="s">
        <v>6439</v>
      </c>
      <c r="F3011" s="1" t="s">
        <v>194</v>
      </c>
      <c r="G3011" s="1" t="s">
        <v>229</v>
      </c>
      <c r="H3011" s="17">
        <v>0</v>
      </c>
      <c r="I3011" s="12">
        <v>6</v>
      </c>
      <c r="J3011" s="1" t="s">
        <v>10</v>
      </c>
      <c r="K3011" s="1" t="s">
        <v>8</v>
      </c>
      <c r="L3011" s="4">
        <v>1</v>
      </c>
      <c r="N3011" s="186">
        <v>0</v>
      </c>
      <c r="P3011" s="14">
        <v>8.7371999999999996</v>
      </c>
      <c r="R3011" s="14">
        <v>0</v>
      </c>
      <c r="T3011" s="14">
        <v>0.93430000000000002</v>
      </c>
      <c r="V3011" s="17">
        <v>0</v>
      </c>
      <c r="X3011" s="17">
        <v>0</v>
      </c>
      <c r="Z3011" s="17">
        <v>1197</v>
      </c>
      <c r="AB3011" s="17">
        <v>0</v>
      </c>
      <c r="AD3011" s="17">
        <v>0</v>
      </c>
      <c r="AF3011" s="17">
        <v>137</v>
      </c>
      <c r="AH3011" s="17">
        <v>0</v>
      </c>
      <c r="AJ3011" s="17">
        <v>0</v>
      </c>
      <c r="AL3011" s="17">
        <v>0</v>
      </c>
      <c r="AN3011" s="17">
        <v>0</v>
      </c>
      <c r="AP3011" s="172">
        <v>0</v>
      </c>
      <c r="AR3011" s="17">
        <v>128</v>
      </c>
      <c r="AT3011" s="17">
        <v>0</v>
      </c>
      <c r="AV3011" s="185">
        <v>0</v>
      </c>
      <c r="AW3011" s="1" t="s">
        <v>5655</v>
      </c>
      <c r="AX3011" s="1" t="str">
        <f t="shared" si="47"/>
        <v>No</v>
      </c>
    </row>
    <row r="3012" spans="1:50" x14ac:dyDescent="0.2">
      <c r="A3012" s="1" t="s">
        <v>4202</v>
      </c>
      <c r="B3012" s="1" t="s">
        <v>4203</v>
      </c>
      <c r="C3012" s="1" t="s">
        <v>64</v>
      </c>
      <c r="D3012" s="174" t="s">
        <v>4204</v>
      </c>
      <c r="E3012" s="177" t="s">
        <v>4205</v>
      </c>
      <c r="F3012" s="1" t="s">
        <v>242</v>
      </c>
      <c r="G3012" s="1" t="s">
        <v>229</v>
      </c>
      <c r="H3012" s="17">
        <v>0</v>
      </c>
      <c r="I3012" s="12">
        <v>6</v>
      </c>
      <c r="J3012" s="1" t="s">
        <v>10</v>
      </c>
      <c r="K3012" s="1" t="s">
        <v>8</v>
      </c>
      <c r="L3012" s="4">
        <v>6</v>
      </c>
      <c r="N3012" s="186">
        <v>0</v>
      </c>
      <c r="P3012" s="14">
        <v>16.194700000000001</v>
      </c>
      <c r="R3012" s="14">
        <v>0</v>
      </c>
      <c r="T3012" s="14">
        <v>3.9022999999999999</v>
      </c>
      <c r="V3012" s="17">
        <v>0</v>
      </c>
      <c r="X3012" s="17">
        <v>0</v>
      </c>
      <c r="Z3012" s="17">
        <v>58981</v>
      </c>
      <c r="AB3012" s="17">
        <v>0</v>
      </c>
      <c r="AD3012" s="17">
        <v>0</v>
      </c>
      <c r="AF3012" s="17">
        <v>3642</v>
      </c>
      <c r="AH3012" s="17">
        <v>0</v>
      </c>
      <c r="AJ3012" s="17">
        <v>0</v>
      </c>
      <c r="AL3012" s="17">
        <v>0</v>
      </c>
      <c r="AN3012" s="17">
        <v>0</v>
      </c>
      <c r="AP3012" s="172">
        <v>0</v>
      </c>
      <c r="AR3012" s="17">
        <v>14212</v>
      </c>
      <c r="AT3012" s="17">
        <v>0</v>
      </c>
      <c r="AV3012" s="185">
        <v>0</v>
      </c>
      <c r="AW3012" s="1" t="s">
        <v>5655</v>
      </c>
      <c r="AX3012" s="1" t="str">
        <f t="shared" si="47"/>
        <v>No</v>
      </c>
    </row>
    <row r="3013" spans="1:50" x14ac:dyDescent="0.2">
      <c r="A3013" s="1" t="s">
        <v>4750</v>
      </c>
      <c r="B3013" s="1" t="s">
        <v>4751</v>
      </c>
      <c r="C3013" s="1" t="s">
        <v>20</v>
      </c>
      <c r="D3013" s="174" t="s">
        <v>4752</v>
      </c>
      <c r="E3013" s="177" t="s">
        <v>4753</v>
      </c>
      <c r="F3013" s="1" t="s">
        <v>194</v>
      </c>
      <c r="G3013" s="1" t="s">
        <v>229</v>
      </c>
      <c r="H3013" s="17">
        <v>0</v>
      </c>
      <c r="I3013" s="12">
        <v>6</v>
      </c>
      <c r="J3013" s="1" t="s">
        <v>10</v>
      </c>
      <c r="K3013" s="1" t="s">
        <v>8</v>
      </c>
      <c r="L3013" s="4">
        <v>1</v>
      </c>
      <c r="N3013" s="186">
        <v>0</v>
      </c>
      <c r="P3013" s="14">
        <v>5.3978999999999999</v>
      </c>
      <c r="R3013" s="14">
        <v>0</v>
      </c>
      <c r="T3013" s="14">
        <v>4.4273999999999996</v>
      </c>
      <c r="V3013" s="17">
        <v>0</v>
      </c>
      <c r="X3013" s="17">
        <v>0</v>
      </c>
      <c r="Z3013" s="17">
        <v>10256</v>
      </c>
      <c r="AB3013" s="17">
        <v>0</v>
      </c>
      <c r="AD3013" s="17">
        <v>0</v>
      </c>
      <c r="AF3013" s="17">
        <v>1900</v>
      </c>
      <c r="AH3013" s="17">
        <v>0</v>
      </c>
      <c r="AJ3013" s="17">
        <v>0</v>
      </c>
      <c r="AL3013" s="17">
        <v>0</v>
      </c>
      <c r="AN3013" s="17">
        <v>0</v>
      </c>
      <c r="AP3013" s="172">
        <v>0</v>
      </c>
      <c r="AR3013" s="17">
        <v>8412</v>
      </c>
      <c r="AT3013" s="17">
        <v>0</v>
      </c>
      <c r="AV3013" s="185">
        <v>0</v>
      </c>
      <c r="AW3013" s="1" t="s">
        <v>5655</v>
      </c>
      <c r="AX3013" s="1" t="str">
        <f t="shared" si="47"/>
        <v>No</v>
      </c>
    </row>
    <row r="3014" spans="1:50" x14ac:dyDescent="0.2">
      <c r="A3014" s="1" t="s">
        <v>3545</v>
      </c>
      <c r="B3014" s="1" t="s">
        <v>3546</v>
      </c>
      <c r="C3014" s="1" t="s">
        <v>71</v>
      </c>
      <c r="D3014" s="174" t="s">
        <v>3547</v>
      </c>
      <c r="E3014" s="177" t="s">
        <v>3548</v>
      </c>
      <c r="F3014" s="1" t="s">
        <v>194</v>
      </c>
      <c r="G3014" s="1" t="s">
        <v>229</v>
      </c>
      <c r="H3014" s="17">
        <v>0</v>
      </c>
      <c r="I3014" s="12">
        <v>6</v>
      </c>
      <c r="J3014" s="1" t="s">
        <v>10</v>
      </c>
      <c r="K3014" s="1" t="s">
        <v>8</v>
      </c>
      <c r="L3014" s="4">
        <v>2</v>
      </c>
      <c r="N3014" s="186">
        <v>0</v>
      </c>
      <c r="P3014" s="14">
        <v>15.110900000000001</v>
      </c>
      <c r="R3014" s="14">
        <v>0</v>
      </c>
      <c r="T3014" s="14">
        <v>3.0743</v>
      </c>
      <c r="V3014" s="17">
        <v>0</v>
      </c>
      <c r="X3014" s="17">
        <v>0</v>
      </c>
      <c r="Z3014" s="17">
        <v>24389</v>
      </c>
      <c r="AB3014" s="17">
        <v>0</v>
      </c>
      <c r="AD3014" s="17">
        <v>0</v>
      </c>
      <c r="AF3014" s="17">
        <v>1614</v>
      </c>
      <c r="AH3014" s="17">
        <v>0</v>
      </c>
      <c r="AJ3014" s="17">
        <v>0</v>
      </c>
      <c r="AL3014" s="17">
        <v>0</v>
      </c>
      <c r="AN3014" s="17">
        <v>0</v>
      </c>
      <c r="AP3014" s="172">
        <v>0</v>
      </c>
      <c r="AR3014" s="17">
        <v>4962</v>
      </c>
      <c r="AT3014" s="17">
        <v>0</v>
      </c>
      <c r="AV3014" s="185">
        <v>0</v>
      </c>
      <c r="AW3014" s="1" t="s">
        <v>5655</v>
      </c>
      <c r="AX3014" s="1" t="str">
        <f t="shared" si="47"/>
        <v>No</v>
      </c>
    </row>
    <row r="3015" spans="1:50" x14ac:dyDescent="0.2">
      <c r="A3015" s="1" t="s">
        <v>6409</v>
      </c>
      <c r="B3015" s="1" t="s">
        <v>685</v>
      </c>
      <c r="C3015" s="1" t="s">
        <v>7</v>
      </c>
      <c r="D3015" s="174">
        <v>6034</v>
      </c>
      <c r="E3015" s="177">
        <v>60034</v>
      </c>
      <c r="F3015" s="1" t="s">
        <v>194</v>
      </c>
      <c r="G3015" s="1" t="s">
        <v>5273</v>
      </c>
      <c r="H3015" s="17">
        <v>53495</v>
      </c>
      <c r="I3015" s="12">
        <v>6</v>
      </c>
      <c r="J3015" s="1" t="s">
        <v>10</v>
      </c>
      <c r="K3015" s="1" t="s">
        <v>8</v>
      </c>
      <c r="L3015" s="4">
        <v>2</v>
      </c>
      <c r="N3015" s="186">
        <v>0</v>
      </c>
      <c r="P3015" s="14">
        <v>10.5909</v>
      </c>
      <c r="R3015" s="14">
        <v>0</v>
      </c>
      <c r="T3015" s="14">
        <v>1.5266999999999999</v>
      </c>
      <c r="V3015" s="17">
        <v>0</v>
      </c>
      <c r="X3015" s="17">
        <v>0</v>
      </c>
      <c r="Z3015" s="17">
        <v>59436</v>
      </c>
      <c r="AB3015" s="17">
        <v>0</v>
      </c>
      <c r="AD3015" s="17">
        <v>0</v>
      </c>
      <c r="AF3015" s="17">
        <v>5612</v>
      </c>
      <c r="AH3015" s="17">
        <v>0</v>
      </c>
      <c r="AJ3015" s="17">
        <v>0</v>
      </c>
      <c r="AL3015" s="17">
        <v>0</v>
      </c>
      <c r="AN3015" s="17">
        <v>0</v>
      </c>
      <c r="AP3015" s="172">
        <v>0</v>
      </c>
      <c r="AR3015" s="17">
        <v>8568</v>
      </c>
      <c r="AT3015" s="17">
        <v>0</v>
      </c>
      <c r="AV3015" s="185">
        <v>0</v>
      </c>
      <c r="AW3015" s="1" t="s">
        <v>5655</v>
      </c>
      <c r="AX3015" s="1" t="str">
        <f t="shared" si="47"/>
        <v>No</v>
      </c>
    </row>
    <row r="3016" spans="1:50" x14ac:dyDescent="0.2">
      <c r="A3016" s="1" t="s">
        <v>6419</v>
      </c>
      <c r="B3016" s="1" t="s">
        <v>509</v>
      </c>
      <c r="C3016" s="1" t="s">
        <v>73</v>
      </c>
      <c r="D3016" s="174">
        <v>2120</v>
      </c>
      <c r="E3016" s="177">
        <v>20120</v>
      </c>
      <c r="F3016" s="1" t="s">
        <v>194</v>
      </c>
      <c r="G3016" s="1" t="s">
        <v>5273</v>
      </c>
      <c r="H3016" s="17">
        <v>65443</v>
      </c>
      <c r="I3016" s="12">
        <v>6</v>
      </c>
      <c r="J3016" s="1" t="s">
        <v>10</v>
      </c>
      <c r="K3016" s="1" t="s">
        <v>8</v>
      </c>
      <c r="L3016" s="4">
        <v>1</v>
      </c>
      <c r="N3016" s="186">
        <v>0</v>
      </c>
      <c r="P3016" s="14">
        <v>6.6085000000000003</v>
      </c>
      <c r="R3016" s="14">
        <v>0</v>
      </c>
      <c r="T3016" s="14">
        <v>1.3442000000000001</v>
      </c>
      <c r="V3016" s="17">
        <v>0</v>
      </c>
      <c r="X3016" s="17">
        <v>0</v>
      </c>
      <c r="Z3016" s="17">
        <v>12979</v>
      </c>
      <c r="AB3016" s="17">
        <v>0</v>
      </c>
      <c r="AD3016" s="17">
        <v>0</v>
      </c>
      <c r="AF3016" s="17">
        <v>1964</v>
      </c>
      <c r="AH3016" s="17">
        <v>0</v>
      </c>
      <c r="AJ3016" s="17">
        <v>0</v>
      </c>
      <c r="AL3016" s="17">
        <v>0</v>
      </c>
      <c r="AN3016" s="17">
        <v>0</v>
      </c>
      <c r="AP3016" s="172">
        <v>0</v>
      </c>
      <c r="AR3016" s="17">
        <v>2640</v>
      </c>
      <c r="AT3016" s="17">
        <v>0</v>
      </c>
      <c r="AV3016" s="185">
        <v>0</v>
      </c>
      <c r="AW3016" s="1" t="s">
        <v>5655</v>
      </c>
      <c r="AX3016" s="1" t="str">
        <f t="shared" si="47"/>
        <v>No</v>
      </c>
    </row>
    <row r="3017" spans="1:50" x14ac:dyDescent="0.2">
      <c r="A3017" s="1" t="s">
        <v>5553</v>
      </c>
      <c r="B3017" s="1" t="s">
        <v>5644</v>
      </c>
      <c r="C3017" s="1" t="s">
        <v>161</v>
      </c>
      <c r="D3017" s="174" t="s">
        <v>5552</v>
      </c>
      <c r="E3017" s="177" t="s">
        <v>5551</v>
      </c>
      <c r="F3017" s="1" t="s">
        <v>242</v>
      </c>
      <c r="G3017" s="1" t="s">
        <v>229</v>
      </c>
      <c r="H3017" s="17">
        <v>0</v>
      </c>
      <c r="I3017" s="12">
        <v>6</v>
      </c>
      <c r="J3017" s="1" t="s">
        <v>10</v>
      </c>
      <c r="K3017" s="1" t="s">
        <v>8</v>
      </c>
      <c r="L3017" s="4">
        <v>6</v>
      </c>
      <c r="N3017" s="186">
        <v>0</v>
      </c>
      <c r="P3017" s="14">
        <v>5.6284000000000001</v>
      </c>
      <c r="R3017" s="14">
        <v>0</v>
      </c>
      <c r="T3017" s="14">
        <v>1.0832999999999999</v>
      </c>
      <c r="V3017" s="17">
        <v>0</v>
      </c>
      <c r="X3017" s="17">
        <v>0</v>
      </c>
      <c r="Z3017" s="17">
        <v>68712</v>
      </c>
      <c r="AB3017" s="17">
        <v>0</v>
      </c>
      <c r="AD3017" s="17">
        <v>0</v>
      </c>
      <c r="AF3017" s="17">
        <v>12208</v>
      </c>
      <c r="AH3017" s="17">
        <v>0</v>
      </c>
      <c r="AJ3017" s="17">
        <v>0</v>
      </c>
      <c r="AL3017" s="17">
        <v>0</v>
      </c>
      <c r="AN3017" s="17">
        <v>0</v>
      </c>
      <c r="AP3017" s="172">
        <v>0</v>
      </c>
      <c r="AR3017" s="17">
        <v>13225</v>
      </c>
      <c r="AT3017" s="17">
        <v>0</v>
      </c>
      <c r="AV3017" s="185">
        <v>0</v>
      </c>
      <c r="AW3017" s="1" t="s">
        <v>5655</v>
      </c>
      <c r="AX3017" s="1" t="str">
        <f t="shared" si="47"/>
        <v>No</v>
      </c>
    </row>
    <row r="3018" spans="1:50" x14ac:dyDescent="0.2">
      <c r="A3018" s="1" t="s">
        <v>2271</v>
      </c>
      <c r="B3018" s="1" t="s">
        <v>587</v>
      </c>
      <c r="C3018" s="1" t="s">
        <v>40</v>
      </c>
      <c r="D3018" s="174" t="s">
        <v>2272</v>
      </c>
      <c r="E3018" s="177" t="s">
        <v>2273</v>
      </c>
      <c r="F3018" s="1" t="s">
        <v>194</v>
      </c>
      <c r="G3018" s="1" t="s">
        <v>229</v>
      </c>
      <c r="H3018" s="17">
        <v>0</v>
      </c>
      <c r="I3018" s="12">
        <v>6</v>
      </c>
      <c r="J3018" s="1" t="s">
        <v>10</v>
      </c>
      <c r="K3018" s="1" t="s">
        <v>8</v>
      </c>
      <c r="L3018" s="4">
        <v>6</v>
      </c>
      <c r="N3018" s="186">
        <v>0</v>
      </c>
      <c r="P3018" s="14">
        <v>13.779199999999999</v>
      </c>
      <c r="R3018" s="14">
        <v>0</v>
      </c>
      <c r="T3018" s="14">
        <v>2.3633000000000002</v>
      </c>
      <c r="V3018" s="17">
        <v>0</v>
      </c>
      <c r="X3018" s="17">
        <v>0</v>
      </c>
      <c r="Z3018" s="17">
        <v>135518</v>
      </c>
      <c r="AB3018" s="17">
        <v>0</v>
      </c>
      <c r="AD3018" s="17">
        <v>0</v>
      </c>
      <c r="AF3018" s="17">
        <v>9835</v>
      </c>
      <c r="AH3018" s="17">
        <v>0</v>
      </c>
      <c r="AJ3018" s="17">
        <v>0</v>
      </c>
      <c r="AL3018" s="17">
        <v>0</v>
      </c>
      <c r="AN3018" s="17">
        <v>0</v>
      </c>
      <c r="AP3018" s="172">
        <v>0</v>
      </c>
      <c r="AR3018" s="17">
        <v>23243</v>
      </c>
      <c r="AT3018" s="17">
        <v>0</v>
      </c>
      <c r="AV3018" s="185">
        <v>0</v>
      </c>
      <c r="AW3018" s="1" t="s">
        <v>5655</v>
      </c>
      <c r="AX3018" s="1" t="str">
        <f t="shared" si="47"/>
        <v>No</v>
      </c>
    </row>
    <row r="3019" spans="1:50" x14ac:dyDescent="0.2">
      <c r="A3019" s="1" t="s">
        <v>3106</v>
      </c>
      <c r="B3019" s="1" t="s">
        <v>524</v>
      </c>
      <c r="C3019" s="1" t="s">
        <v>55</v>
      </c>
      <c r="D3019" s="174" t="s">
        <v>3107</v>
      </c>
      <c r="E3019" s="177" t="s">
        <v>3108</v>
      </c>
      <c r="F3019" s="1" t="s">
        <v>194</v>
      </c>
      <c r="G3019" s="1" t="s">
        <v>229</v>
      </c>
      <c r="H3019" s="17">
        <v>0</v>
      </c>
      <c r="I3019" s="12">
        <v>6</v>
      </c>
      <c r="J3019" s="1" t="s">
        <v>10</v>
      </c>
      <c r="K3019" s="1" t="s">
        <v>8</v>
      </c>
      <c r="L3019" s="4">
        <v>6</v>
      </c>
      <c r="N3019" s="186">
        <v>0</v>
      </c>
      <c r="P3019" s="14">
        <v>13.0025</v>
      </c>
      <c r="R3019" s="14">
        <v>0</v>
      </c>
      <c r="T3019" s="14">
        <v>4.5237999999999996</v>
      </c>
      <c r="V3019" s="17">
        <v>0</v>
      </c>
      <c r="X3019" s="17">
        <v>0</v>
      </c>
      <c r="Z3019" s="17">
        <v>78275</v>
      </c>
      <c r="AB3019" s="17">
        <v>0</v>
      </c>
      <c r="AD3019" s="17">
        <v>0</v>
      </c>
      <c r="AF3019" s="17">
        <v>6020</v>
      </c>
      <c r="AH3019" s="17">
        <v>0</v>
      </c>
      <c r="AJ3019" s="17">
        <v>0</v>
      </c>
      <c r="AL3019" s="17">
        <v>0</v>
      </c>
      <c r="AN3019" s="17">
        <v>0</v>
      </c>
      <c r="AP3019" s="172">
        <v>0</v>
      </c>
      <c r="AR3019" s="17">
        <v>27233</v>
      </c>
      <c r="AT3019" s="17">
        <v>0</v>
      </c>
      <c r="AV3019" s="185">
        <v>0</v>
      </c>
      <c r="AW3019" s="1" t="s">
        <v>5655</v>
      </c>
      <c r="AX3019" s="1" t="str">
        <f t="shared" si="47"/>
        <v>No</v>
      </c>
    </row>
    <row r="3020" spans="1:50" x14ac:dyDescent="0.2">
      <c r="A3020" s="1" t="s">
        <v>2558</v>
      </c>
      <c r="B3020" s="1" t="s">
        <v>2558</v>
      </c>
      <c r="C3020" s="1" t="s">
        <v>83</v>
      </c>
      <c r="D3020" s="174" t="s">
        <v>2559</v>
      </c>
      <c r="E3020" s="177" t="s">
        <v>2560</v>
      </c>
      <c r="F3020" s="1" t="s">
        <v>194</v>
      </c>
      <c r="G3020" s="1" t="s">
        <v>229</v>
      </c>
      <c r="H3020" s="17">
        <v>0</v>
      </c>
      <c r="I3020" s="12">
        <v>6</v>
      </c>
      <c r="J3020" s="1" t="s">
        <v>10</v>
      </c>
      <c r="K3020" s="1" t="s">
        <v>8</v>
      </c>
      <c r="L3020" s="4">
        <v>1</v>
      </c>
      <c r="N3020" s="186">
        <v>0</v>
      </c>
      <c r="P3020" s="14">
        <v>4.8</v>
      </c>
      <c r="R3020" s="14">
        <v>0</v>
      </c>
      <c r="T3020" s="14">
        <v>1.96</v>
      </c>
      <c r="V3020" s="17">
        <v>0</v>
      </c>
      <c r="X3020" s="17">
        <v>0</v>
      </c>
      <c r="Z3020" s="17">
        <v>3120</v>
      </c>
      <c r="AB3020" s="17">
        <v>0</v>
      </c>
      <c r="AD3020" s="17">
        <v>0</v>
      </c>
      <c r="AF3020" s="17">
        <v>650</v>
      </c>
      <c r="AH3020" s="17">
        <v>0</v>
      </c>
      <c r="AJ3020" s="17">
        <v>0</v>
      </c>
      <c r="AL3020" s="17">
        <v>0</v>
      </c>
      <c r="AN3020" s="17">
        <v>0</v>
      </c>
      <c r="AP3020" s="172">
        <v>0</v>
      </c>
      <c r="AR3020" s="17">
        <v>1274</v>
      </c>
      <c r="AT3020" s="17">
        <v>0</v>
      </c>
      <c r="AV3020" s="185">
        <v>0</v>
      </c>
      <c r="AW3020" s="1" t="s">
        <v>5655</v>
      </c>
      <c r="AX3020" s="1" t="str">
        <f t="shared" si="47"/>
        <v>No</v>
      </c>
    </row>
    <row r="3021" spans="1:50" x14ac:dyDescent="0.2">
      <c r="A3021" s="1" t="s">
        <v>1817</v>
      </c>
      <c r="B3021" s="1" t="s">
        <v>5611</v>
      </c>
      <c r="C3021" s="1" t="s">
        <v>40</v>
      </c>
      <c r="D3021" s="174" t="s">
        <v>1819</v>
      </c>
      <c r="E3021" s="177" t="s">
        <v>1820</v>
      </c>
      <c r="F3021" s="1" t="s">
        <v>194</v>
      </c>
      <c r="G3021" s="1" t="s">
        <v>229</v>
      </c>
      <c r="H3021" s="17">
        <v>0</v>
      </c>
      <c r="I3021" s="12">
        <v>6</v>
      </c>
      <c r="J3021" s="1" t="s">
        <v>10</v>
      </c>
      <c r="K3021" s="1" t="s">
        <v>8</v>
      </c>
      <c r="L3021" s="4">
        <v>6</v>
      </c>
      <c r="N3021" s="186">
        <v>0</v>
      </c>
      <c r="P3021" s="14">
        <v>17.0245</v>
      </c>
      <c r="R3021" s="14">
        <v>0</v>
      </c>
      <c r="T3021" s="14">
        <v>1.6099000000000001</v>
      </c>
      <c r="V3021" s="17">
        <v>0</v>
      </c>
      <c r="X3021" s="17">
        <v>0</v>
      </c>
      <c r="Z3021" s="17">
        <v>215343</v>
      </c>
      <c r="AB3021" s="17">
        <v>0</v>
      </c>
      <c r="AD3021" s="17">
        <v>0</v>
      </c>
      <c r="AF3021" s="17">
        <v>12649</v>
      </c>
      <c r="AH3021" s="17">
        <v>0</v>
      </c>
      <c r="AJ3021" s="17">
        <v>0</v>
      </c>
      <c r="AL3021" s="17">
        <v>0</v>
      </c>
      <c r="AN3021" s="17">
        <v>0</v>
      </c>
      <c r="AP3021" s="172">
        <v>0</v>
      </c>
      <c r="AR3021" s="17">
        <v>20363</v>
      </c>
      <c r="AT3021" s="17">
        <v>0</v>
      </c>
      <c r="AV3021" s="185">
        <v>0</v>
      </c>
      <c r="AW3021" s="1" t="s">
        <v>5655</v>
      </c>
      <c r="AX3021" s="1" t="str">
        <f t="shared" si="47"/>
        <v>No</v>
      </c>
    </row>
    <row r="3022" spans="1:50" x14ac:dyDescent="0.2">
      <c r="A3022" s="1" t="s">
        <v>6428</v>
      </c>
      <c r="B3022" s="1" t="s">
        <v>6429</v>
      </c>
      <c r="C3022" s="1" t="s">
        <v>73</v>
      </c>
      <c r="D3022" s="174" t="s">
        <v>1555</v>
      </c>
      <c r="E3022" s="177" t="s">
        <v>1556</v>
      </c>
      <c r="F3022" s="1" t="s">
        <v>194</v>
      </c>
      <c r="G3022" s="1" t="s">
        <v>229</v>
      </c>
      <c r="H3022" s="17">
        <v>0</v>
      </c>
      <c r="I3022" s="12">
        <v>6</v>
      </c>
      <c r="J3022" s="1" t="s">
        <v>11</v>
      </c>
      <c r="K3022" s="1" t="s">
        <v>8</v>
      </c>
      <c r="L3022" s="4">
        <v>6</v>
      </c>
      <c r="N3022" s="186">
        <v>0</v>
      </c>
      <c r="P3022" s="14">
        <v>13.6206</v>
      </c>
      <c r="R3022" s="14">
        <v>0</v>
      </c>
      <c r="T3022" s="14">
        <v>13.1722</v>
      </c>
      <c r="V3022" s="17">
        <v>0</v>
      </c>
      <c r="X3022" s="17">
        <v>0</v>
      </c>
      <c r="Z3022" s="17">
        <v>153599</v>
      </c>
      <c r="AB3022" s="17">
        <v>0</v>
      </c>
      <c r="AD3022" s="17">
        <v>0</v>
      </c>
      <c r="AF3022" s="17">
        <v>11277</v>
      </c>
      <c r="AH3022" s="17">
        <v>0</v>
      </c>
      <c r="AJ3022" s="17">
        <v>0</v>
      </c>
      <c r="AL3022" s="17">
        <v>0</v>
      </c>
      <c r="AN3022" s="17">
        <v>0</v>
      </c>
      <c r="AP3022" s="172">
        <v>0</v>
      </c>
      <c r="AR3022" s="17">
        <v>148543</v>
      </c>
      <c r="AT3022" s="17">
        <v>0</v>
      </c>
      <c r="AV3022" s="185">
        <v>0</v>
      </c>
      <c r="AW3022" s="1" t="s">
        <v>5655</v>
      </c>
      <c r="AX3022" s="1" t="str">
        <f t="shared" si="47"/>
        <v>No</v>
      </c>
    </row>
    <row r="3023" spans="1:50" x14ac:dyDescent="0.2">
      <c r="A3023" s="1" t="s">
        <v>151</v>
      </c>
      <c r="B3023" s="1" t="s">
        <v>1233</v>
      </c>
      <c r="C3023" s="1" t="s">
        <v>83</v>
      </c>
      <c r="D3023" s="174">
        <v>4198</v>
      </c>
      <c r="E3023" s="177">
        <v>40198</v>
      </c>
      <c r="F3023" s="1" t="s">
        <v>194</v>
      </c>
      <c r="G3023" s="1" t="s">
        <v>5273</v>
      </c>
      <c r="H3023" s="17">
        <v>2148346</v>
      </c>
      <c r="I3023" s="12">
        <v>6</v>
      </c>
      <c r="J3023" s="1" t="s">
        <v>11</v>
      </c>
      <c r="K3023" s="1" t="s">
        <v>12</v>
      </c>
      <c r="L3023" s="4">
        <v>2</v>
      </c>
      <c r="N3023" s="186">
        <v>0</v>
      </c>
      <c r="P3023" s="14">
        <v>10.5899</v>
      </c>
      <c r="R3023" s="14">
        <v>0</v>
      </c>
      <c r="T3023" s="14">
        <v>9.7675999999999998</v>
      </c>
      <c r="V3023" s="17">
        <v>0</v>
      </c>
      <c r="X3023" s="17">
        <v>0</v>
      </c>
      <c r="Z3023" s="17">
        <v>57323</v>
      </c>
      <c r="AB3023" s="17">
        <v>0</v>
      </c>
      <c r="AD3023" s="17">
        <v>0</v>
      </c>
      <c r="AF3023" s="17">
        <v>5413</v>
      </c>
      <c r="AH3023" s="17">
        <v>0</v>
      </c>
      <c r="AJ3023" s="17">
        <v>0</v>
      </c>
      <c r="AL3023" s="17">
        <v>0</v>
      </c>
      <c r="AN3023" s="17">
        <v>0</v>
      </c>
      <c r="AP3023" s="172">
        <v>0</v>
      </c>
      <c r="AR3023" s="17">
        <v>52872</v>
      </c>
      <c r="AT3023" s="17">
        <v>0</v>
      </c>
      <c r="AV3023" s="185">
        <v>0</v>
      </c>
      <c r="AW3023" s="1" t="s">
        <v>5655</v>
      </c>
      <c r="AX3023" s="1" t="str">
        <f t="shared" si="47"/>
        <v>No</v>
      </c>
    </row>
    <row r="3024" spans="1:50" x14ac:dyDescent="0.2">
      <c r="A3024" s="1" t="s">
        <v>1112</v>
      </c>
      <c r="B3024" s="1" t="s">
        <v>1113</v>
      </c>
      <c r="C3024" s="1" t="s">
        <v>79</v>
      </c>
      <c r="D3024" s="174" t="s">
        <v>1114</v>
      </c>
      <c r="E3024" s="177">
        <v>66164</v>
      </c>
      <c r="F3024" s="1" t="s">
        <v>138</v>
      </c>
      <c r="G3024" s="1" t="s">
        <v>5273</v>
      </c>
      <c r="H3024" s="17">
        <v>0</v>
      </c>
      <c r="I3024" s="12">
        <v>6</v>
      </c>
      <c r="J3024" s="1" t="s">
        <v>10</v>
      </c>
      <c r="K3024" s="1" t="s">
        <v>8</v>
      </c>
      <c r="L3024" s="4">
        <v>6</v>
      </c>
      <c r="N3024" s="186">
        <v>0</v>
      </c>
      <c r="P3024" s="14">
        <v>42.103400000000001</v>
      </c>
      <c r="R3024" s="14">
        <v>0</v>
      </c>
      <c r="T3024" s="14">
        <v>4.0994000000000002</v>
      </c>
      <c r="V3024" s="17">
        <v>0</v>
      </c>
      <c r="X3024" s="17">
        <v>0</v>
      </c>
      <c r="Z3024" s="17">
        <v>62692</v>
      </c>
      <c r="AB3024" s="17">
        <v>0</v>
      </c>
      <c r="AD3024" s="17">
        <v>0</v>
      </c>
      <c r="AF3024" s="17">
        <v>1489</v>
      </c>
      <c r="AH3024" s="17">
        <v>0</v>
      </c>
      <c r="AJ3024" s="17">
        <v>0</v>
      </c>
      <c r="AL3024" s="17">
        <v>0</v>
      </c>
      <c r="AN3024" s="17">
        <v>0</v>
      </c>
      <c r="AP3024" s="172">
        <v>0</v>
      </c>
      <c r="AR3024" s="17">
        <v>6104</v>
      </c>
      <c r="AT3024" s="17">
        <v>0</v>
      </c>
      <c r="AV3024" s="185">
        <v>0</v>
      </c>
      <c r="AW3024" s="1" t="s">
        <v>5655</v>
      </c>
      <c r="AX3024" s="1" t="str">
        <f t="shared" si="47"/>
        <v>No</v>
      </c>
    </row>
    <row r="3025" spans="1:50" x14ac:dyDescent="0.2">
      <c r="A3025" s="1" t="s">
        <v>6411</v>
      </c>
      <c r="B3025" s="1" t="s">
        <v>1381</v>
      </c>
      <c r="C3025" s="1" t="s">
        <v>18</v>
      </c>
      <c r="D3025" s="174">
        <v>9239</v>
      </c>
      <c r="E3025" s="177">
        <v>90239</v>
      </c>
      <c r="F3025" s="1" t="s">
        <v>194</v>
      </c>
      <c r="G3025" s="1" t="s">
        <v>5273</v>
      </c>
      <c r="H3025" s="17">
        <v>52745</v>
      </c>
      <c r="I3025" s="12">
        <v>6</v>
      </c>
      <c r="J3025" s="1" t="s">
        <v>11</v>
      </c>
      <c r="K3025" s="1" t="s">
        <v>8</v>
      </c>
      <c r="L3025" s="4">
        <v>4</v>
      </c>
      <c r="N3025" s="186">
        <v>0</v>
      </c>
      <c r="P3025" s="14">
        <v>12.3834</v>
      </c>
      <c r="R3025" s="14">
        <v>0</v>
      </c>
      <c r="T3025" s="14">
        <v>12.528</v>
      </c>
      <c r="V3025" s="17">
        <v>0</v>
      </c>
      <c r="X3025" s="17">
        <v>0</v>
      </c>
      <c r="Z3025" s="17">
        <v>138087</v>
      </c>
      <c r="AB3025" s="17">
        <v>0</v>
      </c>
      <c r="AD3025" s="17">
        <v>0</v>
      </c>
      <c r="AF3025" s="17">
        <v>11151</v>
      </c>
      <c r="AH3025" s="17">
        <v>0</v>
      </c>
      <c r="AJ3025" s="17">
        <v>0</v>
      </c>
      <c r="AL3025" s="17">
        <v>0</v>
      </c>
      <c r="AN3025" s="17">
        <v>0</v>
      </c>
      <c r="AP3025" s="172">
        <v>0</v>
      </c>
      <c r="AR3025" s="17">
        <v>139700</v>
      </c>
      <c r="AT3025" s="17">
        <v>0</v>
      </c>
      <c r="AV3025" s="185">
        <v>0</v>
      </c>
      <c r="AW3025" s="1" t="s">
        <v>5655</v>
      </c>
      <c r="AX3025" s="1" t="str">
        <f t="shared" si="47"/>
        <v>No</v>
      </c>
    </row>
    <row r="3026" spans="1:50" x14ac:dyDescent="0.2">
      <c r="A3026" s="1" t="s">
        <v>6441</v>
      </c>
      <c r="B3026" s="1" t="s">
        <v>318</v>
      </c>
      <c r="C3026" s="1" t="s">
        <v>81</v>
      </c>
      <c r="D3026" s="174">
        <v>3077</v>
      </c>
      <c r="E3026" s="177">
        <v>30077</v>
      </c>
      <c r="F3026" s="1" t="s">
        <v>194</v>
      </c>
      <c r="G3026" s="1" t="s">
        <v>192</v>
      </c>
      <c r="H3026" s="17">
        <v>107682</v>
      </c>
      <c r="I3026" s="12">
        <v>6</v>
      </c>
      <c r="J3026" s="1" t="s">
        <v>10</v>
      </c>
      <c r="K3026" s="1" t="s">
        <v>12</v>
      </c>
      <c r="L3026" s="4">
        <v>1</v>
      </c>
      <c r="N3026" s="186">
        <v>0</v>
      </c>
      <c r="P3026" s="14">
        <v>5.3491</v>
      </c>
      <c r="R3026" s="14">
        <v>2.6753999999999998</v>
      </c>
      <c r="T3026" s="14">
        <v>1.9655</v>
      </c>
      <c r="V3026" s="17">
        <v>0</v>
      </c>
      <c r="X3026" s="17">
        <v>18896</v>
      </c>
      <c r="Z3026" s="17">
        <v>15031</v>
      </c>
      <c r="AB3026" s="17">
        <v>3865</v>
      </c>
      <c r="AD3026" s="17">
        <v>3654</v>
      </c>
      <c r="AF3026" s="17">
        <v>2810</v>
      </c>
      <c r="AH3026" s="17">
        <v>844</v>
      </c>
      <c r="AJ3026" s="17">
        <v>0</v>
      </c>
      <c r="AL3026" s="17">
        <v>0</v>
      </c>
      <c r="AN3026" s="17">
        <v>0</v>
      </c>
      <c r="AP3026" s="172">
        <v>0</v>
      </c>
      <c r="AR3026" s="17">
        <v>5523</v>
      </c>
      <c r="AT3026" s="17">
        <v>14776</v>
      </c>
      <c r="AV3026" s="185">
        <v>0</v>
      </c>
      <c r="AW3026" s="1" t="s">
        <v>5655</v>
      </c>
      <c r="AX3026" s="1" t="str">
        <f t="shared" si="47"/>
        <v>No</v>
      </c>
    </row>
    <row r="3027" spans="1:50" x14ac:dyDescent="0.2">
      <c r="A3027" s="1" t="s">
        <v>5758</v>
      </c>
      <c r="B3027" s="1" t="s">
        <v>5759</v>
      </c>
      <c r="C3027" s="1" t="s">
        <v>20</v>
      </c>
      <c r="E3027" s="177">
        <v>90253</v>
      </c>
      <c r="F3027" s="1" t="s">
        <v>194</v>
      </c>
      <c r="G3027" s="1" t="s">
        <v>5273</v>
      </c>
      <c r="H3027" s="17">
        <v>12150996</v>
      </c>
      <c r="I3027" s="12">
        <v>6</v>
      </c>
      <c r="J3027" s="1" t="s">
        <v>10</v>
      </c>
      <c r="K3027" s="1" t="s">
        <v>12</v>
      </c>
      <c r="L3027" s="4">
        <v>3</v>
      </c>
      <c r="N3027" s="186">
        <v>0</v>
      </c>
      <c r="P3027" s="14">
        <v>7.9653999999999998</v>
      </c>
      <c r="R3027" s="14">
        <v>0</v>
      </c>
      <c r="T3027" s="14">
        <v>5.6098999999999997</v>
      </c>
      <c r="V3027" s="17">
        <v>0</v>
      </c>
      <c r="X3027" s="17">
        <v>0</v>
      </c>
      <c r="Z3027" s="17">
        <v>52500</v>
      </c>
      <c r="AB3027" s="17">
        <v>0</v>
      </c>
      <c r="AD3027" s="17">
        <v>0</v>
      </c>
      <c r="AF3027" s="17">
        <v>6591</v>
      </c>
      <c r="AH3027" s="17">
        <v>0</v>
      </c>
      <c r="AJ3027" s="17">
        <v>0</v>
      </c>
      <c r="AL3027" s="17">
        <v>0</v>
      </c>
      <c r="AN3027" s="17">
        <v>0</v>
      </c>
      <c r="AP3027" s="172">
        <v>0</v>
      </c>
      <c r="AR3027" s="17">
        <v>36975</v>
      </c>
      <c r="AT3027" s="17">
        <v>0</v>
      </c>
      <c r="AV3027" s="185">
        <v>0</v>
      </c>
      <c r="AW3027" s="1" t="s">
        <v>5655</v>
      </c>
      <c r="AX3027" s="1" t="str">
        <f t="shared" si="47"/>
        <v>No</v>
      </c>
    </row>
    <row r="3028" spans="1:50" x14ac:dyDescent="0.2">
      <c r="A3028" s="1" t="s">
        <v>5762</v>
      </c>
      <c r="B3028" s="1" t="s">
        <v>238</v>
      </c>
      <c r="C3028" s="1" t="s">
        <v>73</v>
      </c>
      <c r="D3028" s="174">
        <v>2179</v>
      </c>
      <c r="E3028" s="177">
        <v>20179</v>
      </c>
      <c r="F3028" s="1" t="s">
        <v>239</v>
      </c>
      <c r="G3028" s="1" t="s">
        <v>5273</v>
      </c>
      <c r="H3028" s="17">
        <v>423566</v>
      </c>
      <c r="I3028" s="12">
        <v>6</v>
      </c>
      <c r="J3028" s="1" t="s">
        <v>22</v>
      </c>
      <c r="K3028" s="1" t="s">
        <v>8</v>
      </c>
      <c r="L3028" s="4">
        <v>6</v>
      </c>
      <c r="N3028" s="186">
        <v>0</v>
      </c>
      <c r="P3028" s="14">
        <v>24.638999999999999</v>
      </c>
      <c r="R3028" s="14">
        <v>0</v>
      </c>
      <c r="T3028" s="14">
        <v>2.0632999999999999</v>
      </c>
      <c r="V3028" s="17">
        <v>0</v>
      </c>
      <c r="X3028" s="17">
        <v>0</v>
      </c>
      <c r="Z3028" s="17">
        <v>367540</v>
      </c>
      <c r="AB3028" s="17">
        <v>0</v>
      </c>
      <c r="AD3028" s="17">
        <v>0</v>
      </c>
      <c r="AF3028" s="17">
        <v>14917</v>
      </c>
      <c r="AH3028" s="17">
        <v>0</v>
      </c>
      <c r="AJ3028" s="17">
        <v>0</v>
      </c>
      <c r="AL3028" s="17">
        <v>0</v>
      </c>
      <c r="AN3028" s="17">
        <v>0</v>
      </c>
      <c r="AP3028" s="172">
        <v>0</v>
      </c>
      <c r="AR3028" s="17">
        <v>30778</v>
      </c>
      <c r="AT3028" s="17">
        <v>0</v>
      </c>
      <c r="AV3028" s="185">
        <v>0</v>
      </c>
      <c r="AW3028" s="1" t="s">
        <v>5655</v>
      </c>
      <c r="AX3028" s="1" t="str">
        <f t="shared" si="47"/>
        <v>No</v>
      </c>
    </row>
    <row r="3029" spans="1:50" x14ac:dyDescent="0.2">
      <c r="A3029" s="1" t="s">
        <v>6436</v>
      </c>
      <c r="B3029" s="1" t="s">
        <v>1021</v>
      </c>
      <c r="C3029" s="1" t="s">
        <v>79</v>
      </c>
      <c r="D3029" s="174" t="s">
        <v>1022</v>
      </c>
      <c r="E3029" s="177">
        <v>66146</v>
      </c>
      <c r="F3029" s="1" t="s">
        <v>138</v>
      </c>
      <c r="G3029" s="1" t="s">
        <v>5273</v>
      </c>
      <c r="H3029" s="17">
        <v>0</v>
      </c>
      <c r="I3029" s="12">
        <v>6</v>
      </c>
      <c r="J3029" s="1" t="s">
        <v>10</v>
      </c>
      <c r="K3029" s="1" t="s">
        <v>8</v>
      </c>
      <c r="L3029" s="4">
        <v>6</v>
      </c>
      <c r="N3029" s="186">
        <v>0</v>
      </c>
      <c r="P3029" s="14">
        <v>32.251899999999999</v>
      </c>
      <c r="R3029" s="14">
        <v>0</v>
      </c>
      <c r="T3029" s="14">
        <v>4.6097999999999999</v>
      </c>
      <c r="V3029" s="17">
        <v>0</v>
      </c>
      <c r="X3029" s="17">
        <v>0</v>
      </c>
      <c r="Z3029" s="17">
        <v>108689</v>
      </c>
      <c r="AB3029" s="17">
        <v>0</v>
      </c>
      <c r="AD3029" s="17">
        <v>0</v>
      </c>
      <c r="AF3029" s="17">
        <v>3370</v>
      </c>
      <c r="AH3029" s="17">
        <v>0</v>
      </c>
      <c r="AJ3029" s="17">
        <v>0</v>
      </c>
      <c r="AL3029" s="17">
        <v>0</v>
      </c>
      <c r="AN3029" s="17">
        <v>0</v>
      </c>
      <c r="AP3029" s="172">
        <v>0</v>
      </c>
      <c r="AR3029" s="17">
        <v>15535</v>
      </c>
      <c r="AT3029" s="17">
        <v>0</v>
      </c>
      <c r="AV3029" s="185">
        <v>0</v>
      </c>
      <c r="AW3029" s="1" t="s">
        <v>5655</v>
      </c>
      <c r="AX3029" s="1" t="str">
        <f t="shared" si="47"/>
        <v>No</v>
      </c>
    </row>
    <row r="3030" spans="1:50" x14ac:dyDescent="0.2">
      <c r="A3030" s="1" t="s">
        <v>5177</v>
      </c>
      <c r="B3030" s="1" t="s">
        <v>5178</v>
      </c>
      <c r="C3030" s="1" t="s">
        <v>31</v>
      </c>
      <c r="D3030" s="174" t="s">
        <v>5179</v>
      </c>
      <c r="E3030" s="177" t="s">
        <v>5180</v>
      </c>
      <c r="F3030" s="1" t="s">
        <v>194</v>
      </c>
      <c r="G3030" s="1" t="s">
        <v>229</v>
      </c>
      <c r="H3030" s="17">
        <v>0</v>
      </c>
      <c r="I3030" s="12">
        <v>6</v>
      </c>
      <c r="J3030" s="1" t="s">
        <v>10</v>
      </c>
      <c r="K3030" s="1" t="s">
        <v>8</v>
      </c>
      <c r="L3030" s="4">
        <v>5</v>
      </c>
      <c r="N3030" s="186">
        <v>0</v>
      </c>
      <c r="P3030" s="14">
        <v>6.7340999999999998</v>
      </c>
      <c r="R3030" s="14">
        <v>0</v>
      </c>
      <c r="T3030" s="14">
        <v>3.9493</v>
      </c>
      <c r="V3030" s="17">
        <v>0</v>
      </c>
      <c r="X3030" s="17">
        <v>0</v>
      </c>
      <c r="Z3030" s="17">
        <v>77409</v>
      </c>
      <c r="AB3030" s="17">
        <v>0</v>
      </c>
      <c r="AD3030" s="17">
        <v>0</v>
      </c>
      <c r="AF3030" s="17">
        <v>11495</v>
      </c>
      <c r="AH3030" s="17">
        <v>0</v>
      </c>
      <c r="AJ3030" s="17">
        <v>0</v>
      </c>
      <c r="AL3030" s="17">
        <v>0</v>
      </c>
      <c r="AN3030" s="17">
        <v>0</v>
      </c>
      <c r="AP3030" s="172">
        <v>0</v>
      </c>
      <c r="AR3030" s="17">
        <v>45397</v>
      </c>
      <c r="AT3030" s="17">
        <v>0</v>
      </c>
      <c r="AV3030" s="185">
        <v>0</v>
      </c>
      <c r="AW3030" s="1" t="s">
        <v>5655</v>
      </c>
      <c r="AX3030" s="1" t="str">
        <f t="shared" si="47"/>
        <v>No</v>
      </c>
    </row>
    <row r="3031" spans="1:50" x14ac:dyDescent="0.2">
      <c r="A3031" s="1" t="s">
        <v>4392</v>
      </c>
      <c r="B3031" s="1" t="s">
        <v>6432</v>
      </c>
      <c r="C3031" s="1" t="s">
        <v>61</v>
      </c>
      <c r="D3031" s="174" t="s">
        <v>4393</v>
      </c>
      <c r="E3031" s="177" t="s">
        <v>4394</v>
      </c>
      <c r="F3031" s="1" t="s">
        <v>194</v>
      </c>
      <c r="G3031" s="1" t="s">
        <v>229</v>
      </c>
      <c r="H3031" s="17">
        <v>0</v>
      </c>
      <c r="I3031" s="12">
        <v>6</v>
      </c>
      <c r="J3031" s="1" t="s">
        <v>10</v>
      </c>
      <c r="K3031" s="1" t="s">
        <v>8</v>
      </c>
      <c r="L3031" s="4">
        <v>6</v>
      </c>
      <c r="N3031" s="186">
        <v>0</v>
      </c>
      <c r="P3031" s="14">
        <v>24.701799999999999</v>
      </c>
      <c r="R3031" s="14">
        <v>0</v>
      </c>
      <c r="T3031" s="14">
        <v>19.8187</v>
      </c>
      <c r="V3031" s="17">
        <v>0</v>
      </c>
      <c r="X3031" s="17">
        <v>0</v>
      </c>
      <c r="Z3031" s="17">
        <v>41005</v>
      </c>
      <c r="AB3031" s="17">
        <v>0</v>
      </c>
      <c r="AD3031" s="17">
        <v>0</v>
      </c>
      <c r="AF3031" s="17">
        <v>1660</v>
      </c>
      <c r="AH3031" s="17">
        <v>0</v>
      </c>
      <c r="AJ3031" s="17">
        <v>0</v>
      </c>
      <c r="AL3031" s="17">
        <v>0</v>
      </c>
      <c r="AN3031" s="17">
        <v>0</v>
      </c>
      <c r="AP3031" s="172">
        <v>0</v>
      </c>
      <c r="AR3031" s="17">
        <v>32899</v>
      </c>
      <c r="AT3031" s="17">
        <v>0</v>
      </c>
      <c r="AV3031" s="185">
        <v>0</v>
      </c>
      <c r="AW3031" s="1" t="s">
        <v>5655</v>
      </c>
      <c r="AX3031" s="1" t="str">
        <f t="shared" si="47"/>
        <v>No</v>
      </c>
    </row>
    <row r="3032" spans="1:50" x14ac:dyDescent="0.2">
      <c r="A3032" s="1" t="s">
        <v>4180</v>
      </c>
      <c r="B3032" s="1" t="s">
        <v>2539</v>
      </c>
      <c r="C3032" s="1" t="s">
        <v>48</v>
      </c>
      <c r="D3032" s="174" t="s">
        <v>4181</v>
      </c>
      <c r="E3032" s="177" t="s">
        <v>4182</v>
      </c>
      <c r="F3032" s="1" t="s">
        <v>194</v>
      </c>
      <c r="G3032" s="1" t="s">
        <v>229</v>
      </c>
      <c r="H3032" s="17">
        <v>0</v>
      </c>
      <c r="I3032" s="12">
        <v>6</v>
      </c>
      <c r="J3032" s="1" t="s">
        <v>10</v>
      </c>
      <c r="K3032" s="1" t="s">
        <v>8</v>
      </c>
      <c r="L3032" s="4">
        <v>6</v>
      </c>
      <c r="N3032" s="186">
        <v>0</v>
      </c>
      <c r="P3032" s="14">
        <v>10.5731</v>
      </c>
      <c r="R3032" s="14">
        <v>0</v>
      </c>
      <c r="T3032" s="14">
        <v>2.0264000000000002</v>
      </c>
      <c r="V3032" s="17">
        <v>0</v>
      </c>
      <c r="X3032" s="17">
        <v>0</v>
      </c>
      <c r="Z3032" s="17">
        <v>103172</v>
      </c>
      <c r="AB3032" s="17">
        <v>0</v>
      </c>
      <c r="AD3032" s="17">
        <v>0</v>
      </c>
      <c r="AF3032" s="17">
        <v>9758</v>
      </c>
      <c r="AH3032" s="17">
        <v>0</v>
      </c>
      <c r="AJ3032" s="17">
        <v>0</v>
      </c>
      <c r="AL3032" s="17">
        <v>0</v>
      </c>
      <c r="AN3032" s="17">
        <v>0</v>
      </c>
      <c r="AP3032" s="172">
        <v>0</v>
      </c>
      <c r="AR3032" s="17">
        <v>19774</v>
      </c>
      <c r="AT3032" s="17">
        <v>0</v>
      </c>
      <c r="AV3032" s="185">
        <v>0</v>
      </c>
      <c r="AW3032" s="1" t="s">
        <v>5655</v>
      </c>
      <c r="AX3032" s="1" t="str">
        <f t="shared" si="47"/>
        <v>No</v>
      </c>
    </row>
    <row r="3033" spans="1:50" x14ac:dyDescent="0.2">
      <c r="A3033" s="1" t="s">
        <v>4904</v>
      </c>
      <c r="B3033" s="1" t="s">
        <v>4905</v>
      </c>
      <c r="C3033" s="1" t="s">
        <v>20</v>
      </c>
      <c r="D3033" s="174" t="s">
        <v>4906</v>
      </c>
      <c r="E3033" s="177" t="s">
        <v>4907</v>
      </c>
      <c r="F3033" s="1" t="s">
        <v>194</v>
      </c>
      <c r="G3033" s="1" t="s">
        <v>229</v>
      </c>
      <c r="H3033" s="17">
        <v>0</v>
      </c>
      <c r="I3033" s="12">
        <v>6</v>
      </c>
      <c r="J3033" s="1" t="s">
        <v>10</v>
      </c>
      <c r="K3033" s="1" t="s">
        <v>8</v>
      </c>
      <c r="L3033" s="4">
        <v>6</v>
      </c>
      <c r="N3033" s="186">
        <v>0</v>
      </c>
      <c r="P3033" s="14">
        <v>16.6188</v>
      </c>
      <c r="R3033" s="14">
        <v>0</v>
      </c>
      <c r="T3033" s="14">
        <v>4.0067000000000004</v>
      </c>
      <c r="V3033" s="17">
        <v>0</v>
      </c>
      <c r="X3033" s="17">
        <v>0</v>
      </c>
      <c r="Z3033" s="17">
        <v>179300</v>
      </c>
      <c r="AB3033" s="17">
        <v>0</v>
      </c>
      <c r="AD3033" s="17">
        <v>0</v>
      </c>
      <c r="AF3033" s="17">
        <v>10789</v>
      </c>
      <c r="AH3033" s="17">
        <v>0</v>
      </c>
      <c r="AJ3033" s="17">
        <v>0</v>
      </c>
      <c r="AL3033" s="17">
        <v>0</v>
      </c>
      <c r="AN3033" s="17">
        <v>0</v>
      </c>
      <c r="AP3033" s="172">
        <v>0</v>
      </c>
      <c r="AR3033" s="17">
        <v>43228</v>
      </c>
      <c r="AT3033" s="17">
        <v>0</v>
      </c>
      <c r="AV3033" s="185">
        <v>0</v>
      </c>
      <c r="AW3033" s="1" t="s">
        <v>5655</v>
      </c>
      <c r="AX3033" s="1" t="str">
        <f t="shared" si="47"/>
        <v>No</v>
      </c>
    </row>
    <row r="3034" spans="1:50" x14ac:dyDescent="0.2">
      <c r="A3034" s="1" t="s">
        <v>6433</v>
      </c>
      <c r="B3034" s="1" t="s">
        <v>6434</v>
      </c>
      <c r="C3034" s="1" t="s">
        <v>73</v>
      </c>
      <c r="E3034" s="177" t="s">
        <v>6435</v>
      </c>
      <c r="F3034" s="1" t="s">
        <v>194</v>
      </c>
      <c r="G3034" s="1" t="s">
        <v>229</v>
      </c>
      <c r="H3034" s="17">
        <v>0</v>
      </c>
      <c r="I3034" s="12">
        <v>6</v>
      </c>
      <c r="J3034" s="1" t="s">
        <v>11</v>
      </c>
      <c r="K3034" s="1" t="s">
        <v>8</v>
      </c>
      <c r="L3034" s="4">
        <v>6</v>
      </c>
      <c r="N3034" s="186">
        <v>0</v>
      </c>
      <c r="P3034" s="14">
        <v>25.059000000000001</v>
      </c>
      <c r="R3034" s="14">
        <v>0</v>
      </c>
      <c r="T3034" s="14">
        <v>5.9960000000000004</v>
      </c>
      <c r="V3034" s="17">
        <v>0</v>
      </c>
      <c r="X3034" s="17">
        <v>0</v>
      </c>
      <c r="Z3034" s="17">
        <v>168321</v>
      </c>
      <c r="AB3034" s="17">
        <v>0</v>
      </c>
      <c r="AD3034" s="17">
        <v>0</v>
      </c>
      <c r="AF3034" s="17">
        <v>6717</v>
      </c>
      <c r="AH3034" s="17">
        <v>0</v>
      </c>
      <c r="AJ3034" s="17">
        <v>0</v>
      </c>
      <c r="AL3034" s="17">
        <v>0</v>
      </c>
      <c r="AN3034" s="17">
        <v>0</v>
      </c>
      <c r="AP3034" s="172">
        <v>0</v>
      </c>
      <c r="AR3034" s="17">
        <v>40275</v>
      </c>
      <c r="AT3034" s="17">
        <v>0</v>
      </c>
      <c r="AV3034" s="185">
        <v>0</v>
      </c>
      <c r="AW3034" s="1" t="s">
        <v>5655</v>
      </c>
      <c r="AX3034" s="1" t="str">
        <f t="shared" si="47"/>
        <v>No</v>
      </c>
    </row>
    <row r="3035" spans="1:50" x14ac:dyDescent="0.2">
      <c r="A3035" s="1" t="s">
        <v>263</v>
      </c>
      <c r="B3035" s="1" t="s">
        <v>264</v>
      </c>
      <c r="C3035" s="1" t="s">
        <v>83</v>
      </c>
      <c r="D3035" s="174">
        <v>4122</v>
      </c>
      <c r="E3035" s="177">
        <v>40122</v>
      </c>
      <c r="F3035" s="1" t="s">
        <v>194</v>
      </c>
      <c r="G3035" s="1" t="s">
        <v>5273</v>
      </c>
      <c r="H3035" s="17">
        <v>2148346</v>
      </c>
      <c r="I3035" s="12">
        <v>6</v>
      </c>
      <c r="J3035" s="1" t="s">
        <v>11</v>
      </c>
      <c r="K3035" s="1" t="s">
        <v>8</v>
      </c>
      <c r="L3035" s="4">
        <v>4</v>
      </c>
      <c r="N3035" s="186">
        <v>0</v>
      </c>
      <c r="P3035" s="14">
        <v>8.6134000000000004</v>
      </c>
      <c r="R3035" s="14">
        <v>0</v>
      </c>
      <c r="T3035" s="14">
        <v>12.872299999999999</v>
      </c>
      <c r="V3035" s="17">
        <v>0</v>
      </c>
      <c r="X3035" s="17">
        <v>0</v>
      </c>
      <c r="Z3035" s="17">
        <v>23954</v>
      </c>
      <c r="AB3035" s="17">
        <v>0</v>
      </c>
      <c r="AD3035" s="17">
        <v>0</v>
      </c>
      <c r="AF3035" s="17">
        <v>2781</v>
      </c>
      <c r="AH3035" s="17">
        <v>0</v>
      </c>
      <c r="AJ3035" s="17">
        <v>0</v>
      </c>
      <c r="AL3035" s="17">
        <v>0</v>
      </c>
      <c r="AN3035" s="17">
        <v>0</v>
      </c>
      <c r="AP3035" s="172">
        <v>0</v>
      </c>
      <c r="AR3035" s="17">
        <v>35798</v>
      </c>
      <c r="AT3035" s="17">
        <v>0</v>
      </c>
      <c r="AV3035" s="185">
        <v>0</v>
      </c>
      <c r="AW3035" s="1" t="s">
        <v>5655</v>
      </c>
      <c r="AX3035" s="1" t="str">
        <f t="shared" si="47"/>
        <v>No</v>
      </c>
    </row>
    <row r="3036" spans="1:50" x14ac:dyDescent="0.2">
      <c r="A3036" s="1" t="s">
        <v>4779</v>
      </c>
      <c r="B3036" s="1" t="s">
        <v>4780</v>
      </c>
      <c r="C3036" s="1" t="s">
        <v>20</v>
      </c>
      <c r="D3036" s="174" t="s">
        <v>4781</v>
      </c>
      <c r="E3036" s="177" t="s">
        <v>4782</v>
      </c>
      <c r="F3036" s="1" t="s">
        <v>194</v>
      </c>
      <c r="G3036" s="1" t="s">
        <v>229</v>
      </c>
      <c r="H3036" s="17">
        <v>0</v>
      </c>
      <c r="I3036" s="12">
        <v>6</v>
      </c>
      <c r="J3036" s="1" t="s">
        <v>11</v>
      </c>
      <c r="K3036" s="1" t="s">
        <v>8</v>
      </c>
      <c r="L3036" s="4">
        <v>4</v>
      </c>
      <c r="N3036" s="186">
        <v>0</v>
      </c>
      <c r="P3036" s="14">
        <v>14.291700000000001</v>
      </c>
      <c r="R3036" s="14">
        <v>0</v>
      </c>
      <c r="T3036" s="14">
        <v>1.5496000000000001</v>
      </c>
      <c r="V3036" s="17">
        <v>0</v>
      </c>
      <c r="X3036" s="17">
        <v>0</v>
      </c>
      <c r="Z3036" s="17">
        <v>180032</v>
      </c>
      <c r="AB3036" s="17">
        <v>0</v>
      </c>
      <c r="AD3036" s="17">
        <v>0</v>
      </c>
      <c r="AF3036" s="17">
        <v>12597</v>
      </c>
      <c r="AH3036" s="17">
        <v>0</v>
      </c>
      <c r="AJ3036" s="17">
        <v>0</v>
      </c>
      <c r="AL3036" s="17">
        <v>0</v>
      </c>
      <c r="AN3036" s="17">
        <v>0</v>
      </c>
      <c r="AP3036" s="172">
        <v>0</v>
      </c>
      <c r="AR3036" s="17">
        <v>19520</v>
      </c>
      <c r="AT3036" s="17">
        <v>0</v>
      </c>
      <c r="AV3036" s="185">
        <v>0</v>
      </c>
      <c r="AW3036" s="1" t="s">
        <v>5655</v>
      </c>
      <c r="AX3036" s="1" t="str">
        <f t="shared" si="47"/>
        <v>No</v>
      </c>
    </row>
    <row r="3037" spans="1:50" x14ac:dyDescent="0.2">
      <c r="A3037" s="1" t="s">
        <v>3188</v>
      </c>
      <c r="B3037" s="1" t="s">
        <v>3189</v>
      </c>
      <c r="C3037" s="1" t="s">
        <v>98</v>
      </c>
      <c r="D3037" s="174" t="s">
        <v>3190</v>
      </c>
      <c r="E3037" s="177" t="s">
        <v>3191</v>
      </c>
      <c r="F3037" s="1" t="s">
        <v>194</v>
      </c>
      <c r="G3037" s="1" t="s">
        <v>229</v>
      </c>
      <c r="H3037" s="17">
        <v>0</v>
      </c>
      <c r="I3037" s="12">
        <v>6</v>
      </c>
      <c r="J3037" s="1" t="s">
        <v>11</v>
      </c>
      <c r="K3037" s="1" t="s">
        <v>12</v>
      </c>
      <c r="L3037" s="4">
        <v>3</v>
      </c>
      <c r="N3037" s="186">
        <v>0</v>
      </c>
      <c r="P3037" s="14">
        <v>13.0206</v>
      </c>
      <c r="R3037" s="14">
        <v>0</v>
      </c>
      <c r="T3037" s="14">
        <v>8.5915999999999997</v>
      </c>
      <c r="V3037" s="17">
        <v>0</v>
      </c>
      <c r="X3037" s="17">
        <v>0</v>
      </c>
      <c r="Z3037" s="17">
        <v>92720</v>
      </c>
      <c r="AB3037" s="17">
        <v>0</v>
      </c>
      <c r="AD3037" s="17">
        <v>0</v>
      </c>
      <c r="AF3037" s="17">
        <v>7121</v>
      </c>
      <c r="AH3037" s="17">
        <v>0</v>
      </c>
      <c r="AJ3037" s="17">
        <v>0</v>
      </c>
      <c r="AL3037" s="17">
        <v>0</v>
      </c>
      <c r="AN3037" s="17">
        <v>0</v>
      </c>
      <c r="AP3037" s="172">
        <v>0</v>
      </c>
      <c r="AR3037" s="17">
        <v>61181</v>
      </c>
      <c r="AT3037" s="17">
        <v>0</v>
      </c>
      <c r="AV3037" s="185">
        <v>0</v>
      </c>
      <c r="AW3037" s="1" t="s">
        <v>5655</v>
      </c>
      <c r="AX3037" s="1" t="str">
        <f t="shared" si="47"/>
        <v>No</v>
      </c>
    </row>
    <row r="3038" spans="1:50" x14ac:dyDescent="0.2">
      <c r="A3038" s="1" t="s">
        <v>5767</v>
      </c>
      <c r="B3038" s="1" t="s">
        <v>5768</v>
      </c>
      <c r="C3038" s="1" t="s">
        <v>20</v>
      </c>
      <c r="E3038" s="177">
        <v>90250</v>
      </c>
      <c r="F3038" s="1" t="s">
        <v>194</v>
      </c>
      <c r="G3038" s="1" t="s">
        <v>5273</v>
      </c>
      <c r="H3038" s="17">
        <v>12150996</v>
      </c>
      <c r="I3038" s="12">
        <v>6</v>
      </c>
      <c r="J3038" s="1" t="s">
        <v>10</v>
      </c>
      <c r="K3038" s="1" t="s">
        <v>8</v>
      </c>
      <c r="L3038" s="4">
        <v>6</v>
      </c>
      <c r="N3038" s="186">
        <v>0</v>
      </c>
      <c r="P3038" s="14">
        <v>9.4382000000000001</v>
      </c>
      <c r="R3038" s="14">
        <v>0</v>
      </c>
      <c r="T3038" s="14">
        <v>3.4977999999999998</v>
      </c>
      <c r="V3038" s="17">
        <v>0</v>
      </c>
      <c r="X3038" s="17">
        <v>0</v>
      </c>
      <c r="Z3038" s="17">
        <v>95307</v>
      </c>
      <c r="AB3038" s="17">
        <v>0</v>
      </c>
      <c r="AD3038" s="17">
        <v>0</v>
      </c>
      <c r="AF3038" s="17">
        <v>10098</v>
      </c>
      <c r="AH3038" s="17">
        <v>0</v>
      </c>
      <c r="AJ3038" s="17">
        <v>0</v>
      </c>
      <c r="AL3038" s="17">
        <v>0</v>
      </c>
      <c r="AN3038" s="17">
        <v>0</v>
      </c>
      <c r="AP3038" s="172">
        <v>0</v>
      </c>
      <c r="AR3038" s="17">
        <v>35321</v>
      </c>
      <c r="AT3038" s="17">
        <v>0</v>
      </c>
      <c r="AV3038" s="185">
        <v>0</v>
      </c>
      <c r="AW3038" s="1" t="s">
        <v>5655</v>
      </c>
      <c r="AX3038" s="1" t="str">
        <f t="shared" si="47"/>
        <v>No</v>
      </c>
    </row>
    <row r="3039" spans="1:50" x14ac:dyDescent="0.2">
      <c r="A3039" s="1" t="s">
        <v>4891</v>
      </c>
      <c r="B3039" s="1" t="s">
        <v>4892</v>
      </c>
      <c r="C3039" s="1" t="s">
        <v>20</v>
      </c>
      <c r="D3039" s="174" t="s">
        <v>4893</v>
      </c>
      <c r="E3039" s="177" t="s">
        <v>4894</v>
      </c>
      <c r="F3039" s="1" t="s">
        <v>194</v>
      </c>
      <c r="G3039" s="1" t="s">
        <v>229</v>
      </c>
      <c r="H3039" s="17">
        <v>0</v>
      </c>
      <c r="I3039" s="12">
        <v>6</v>
      </c>
      <c r="J3039" s="1" t="s">
        <v>11</v>
      </c>
      <c r="K3039" s="1" t="s">
        <v>12</v>
      </c>
      <c r="L3039" s="4">
        <v>3</v>
      </c>
      <c r="N3039" s="186">
        <v>0</v>
      </c>
      <c r="P3039" s="14">
        <v>18.645099999999999</v>
      </c>
      <c r="R3039" s="14">
        <v>0</v>
      </c>
      <c r="T3039" s="14">
        <v>3.7866</v>
      </c>
      <c r="V3039" s="17">
        <v>0</v>
      </c>
      <c r="X3039" s="17">
        <v>0</v>
      </c>
      <c r="Z3039" s="17">
        <v>63617</v>
      </c>
      <c r="AB3039" s="17">
        <v>0</v>
      </c>
      <c r="AD3039" s="17">
        <v>0</v>
      </c>
      <c r="AF3039" s="17">
        <v>3412</v>
      </c>
      <c r="AH3039" s="17">
        <v>0</v>
      </c>
      <c r="AJ3039" s="17">
        <v>0</v>
      </c>
      <c r="AL3039" s="17">
        <v>0</v>
      </c>
      <c r="AN3039" s="17">
        <v>0</v>
      </c>
      <c r="AP3039" s="172">
        <v>0</v>
      </c>
      <c r="AR3039" s="17">
        <v>12920</v>
      </c>
      <c r="AT3039" s="17">
        <v>0</v>
      </c>
      <c r="AV3039" s="185">
        <v>0</v>
      </c>
      <c r="AW3039" s="1" t="s">
        <v>5655</v>
      </c>
      <c r="AX3039" s="1" t="str">
        <f t="shared" si="47"/>
        <v>No</v>
      </c>
    </row>
    <row r="3040" spans="1:50" x14ac:dyDescent="0.2">
      <c r="A3040" s="1" t="s">
        <v>4371</v>
      </c>
      <c r="B3040" s="1" t="s">
        <v>2464</v>
      </c>
      <c r="C3040" s="1" t="s">
        <v>61</v>
      </c>
      <c r="D3040" s="174" t="s">
        <v>4372</v>
      </c>
      <c r="E3040" s="177" t="s">
        <v>4373</v>
      </c>
      <c r="F3040" s="1" t="s">
        <v>194</v>
      </c>
      <c r="G3040" s="1" t="s">
        <v>229</v>
      </c>
      <c r="H3040" s="17">
        <v>0</v>
      </c>
      <c r="I3040" s="12">
        <v>6</v>
      </c>
      <c r="J3040" s="1" t="s">
        <v>10</v>
      </c>
      <c r="K3040" s="1" t="s">
        <v>8</v>
      </c>
      <c r="L3040" s="4">
        <v>6</v>
      </c>
      <c r="N3040" s="186">
        <v>0</v>
      </c>
      <c r="P3040" s="14">
        <v>10.8192</v>
      </c>
      <c r="R3040" s="14">
        <v>0</v>
      </c>
      <c r="T3040" s="14">
        <v>3.7894000000000001</v>
      </c>
      <c r="V3040" s="17">
        <v>0</v>
      </c>
      <c r="X3040" s="17">
        <v>0</v>
      </c>
      <c r="Z3040" s="17">
        <v>32977</v>
      </c>
      <c r="AB3040" s="17">
        <v>0</v>
      </c>
      <c r="AD3040" s="17">
        <v>0</v>
      </c>
      <c r="AF3040" s="17">
        <v>3048</v>
      </c>
      <c r="AH3040" s="17">
        <v>0</v>
      </c>
      <c r="AJ3040" s="17">
        <v>0</v>
      </c>
      <c r="AL3040" s="17">
        <v>0</v>
      </c>
      <c r="AN3040" s="17">
        <v>0</v>
      </c>
      <c r="AP3040" s="172">
        <v>0</v>
      </c>
      <c r="AR3040" s="17">
        <v>11550</v>
      </c>
      <c r="AT3040" s="17">
        <v>0</v>
      </c>
      <c r="AV3040" s="185">
        <v>0</v>
      </c>
      <c r="AW3040" s="1" t="s">
        <v>5655</v>
      </c>
      <c r="AX3040" s="1" t="str">
        <f t="shared" si="47"/>
        <v>No</v>
      </c>
    </row>
    <row r="3041" spans="1:50" x14ac:dyDescent="0.2">
      <c r="A3041" s="1" t="s">
        <v>4901</v>
      </c>
      <c r="B3041" s="1" t="s">
        <v>4835</v>
      </c>
      <c r="C3041" s="1" t="s">
        <v>72</v>
      </c>
      <c r="D3041" s="174" t="s">
        <v>4902</v>
      </c>
      <c r="E3041" s="177" t="s">
        <v>4903</v>
      </c>
      <c r="F3041" s="1" t="s">
        <v>242</v>
      </c>
      <c r="G3041" s="1" t="s">
        <v>229</v>
      </c>
      <c r="H3041" s="17">
        <v>0</v>
      </c>
      <c r="I3041" s="12">
        <v>6</v>
      </c>
      <c r="J3041" s="1" t="s">
        <v>22</v>
      </c>
      <c r="K3041" s="1" t="s">
        <v>8</v>
      </c>
      <c r="L3041" s="4">
        <v>1</v>
      </c>
      <c r="N3041" s="186">
        <v>0</v>
      </c>
      <c r="P3041" s="14">
        <v>28.033200000000001</v>
      </c>
      <c r="R3041" s="14">
        <v>0</v>
      </c>
      <c r="T3041" s="14">
        <v>1.6065</v>
      </c>
      <c r="V3041" s="17">
        <v>0</v>
      </c>
      <c r="X3041" s="17">
        <v>0</v>
      </c>
      <c r="Z3041" s="17">
        <v>47236</v>
      </c>
      <c r="AB3041" s="17">
        <v>0</v>
      </c>
      <c r="AD3041" s="17">
        <v>0</v>
      </c>
      <c r="AF3041" s="17">
        <v>1685</v>
      </c>
      <c r="AH3041" s="17">
        <v>0</v>
      </c>
      <c r="AJ3041" s="17">
        <v>0</v>
      </c>
      <c r="AL3041" s="17">
        <v>0</v>
      </c>
      <c r="AN3041" s="17">
        <v>0</v>
      </c>
      <c r="AP3041" s="172">
        <v>0</v>
      </c>
      <c r="AR3041" s="17">
        <v>2707</v>
      </c>
      <c r="AT3041" s="17">
        <v>0</v>
      </c>
      <c r="AV3041" s="185">
        <v>0</v>
      </c>
      <c r="AW3041" s="1" t="s">
        <v>5655</v>
      </c>
      <c r="AX3041" s="1" t="str">
        <f t="shared" si="47"/>
        <v>No</v>
      </c>
    </row>
    <row r="3042" spans="1:50" x14ac:dyDescent="0.2">
      <c r="A3042" s="1" t="s">
        <v>153</v>
      </c>
      <c r="B3042" s="1" t="s">
        <v>877</v>
      </c>
      <c r="C3042" s="1" t="s">
        <v>83</v>
      </c>
      <c r="D3042" s="174">
        <v>4121</v>
      </c>
      <c r="E3042" s="177">
        <v>40121</v>
      </c>
      <c r="F3042" s="1" t="s">
        <v>194</v>
      </c>
      <c r="G3042" s="1" t="s">
        <v>5273</v>
      </c>
      <c r="H3042" s="17">
        <v>109572</v>
      </c>
      <c r="I3042" s="12">
        <v>6</v>
      </c>
      <c r="J3042" s="1" t="s">
        <v>10</v>
      </c>
      <c r="K3042" s="1" t="s">
        <v>8</v>
      </c>
      <c r="L3042" s="4">
        <v>2</v>
      </c>
      <c r="N3042" s="186">
        <v>0</v>
      </c>
      <c r="P3042" s="14">
        <v>11.349500000000001</v>
      </c>
      <c r="R3042" s="14">
        <v>0</v>
      </c>
      <c r="T3042" s="14">
        <v>1.7314000000000001</v>
      </c>
      <c r="V3042" s="17">
        <v>0</v>
      </c>
      <c r="X3042" s="17">
        <v>0</v>
      </c>
      <c r="Z3042" s="17">
        <v>14028</v>
      </c>
      <c r="AB3042" s="17">
        <v>0</v>
      </c>
      <c r="AD3042" s="17">
        <v>0</v>
      </c>
      <c r="AF3042" s="17">
        <v>1236</v>
      </c>
      <c r="AH3042" s="17">
        <v>0</v>
      </c>
      <c r="AJ3042" s="17">
        <v>0</v>
      </c>
      <c r="AL3042" s="17">
        <v>0</v>
      </c>
      <c r="AN3042" s="17">
        <v>0</v>
      </c>
      <c r="AP3042" s="172">
        <v>0</v>
      </c>
      <c r="AR3042" s="17">
        <v>2140</v>
      </c>
      <c r="AT3042" s="17">
        <v>0</v>
      </c>
      <c r="AV3042" s="185">
        <v>0</v>
      </c>
      <c r="AW3042" s="1" t="s">
        <v>5655</v>
      </c>
      <c r="AX3042" s="1" t="str">
        <f t="shared" si="47"/>
        <v>No</v>
      </c>
    </row>
    <row r="3043" spans="1:50" x14ac:dyDescent="0.2">
      <c r="A3043" s="1" t="s">
        <v>6427</v>
      </c>
      <c r="B3043" s="1" t="s">
        <v>4573</v>
      </c>
      <c r="C3043" s="1" t="s">
        <v>31</v>
      </c>
      <c r="D3043" s="174" t="s">
        <v>4574</v>
      </c>
      <c r="E3043" s="177" t="s">
        <v>4575</v>
      </c>
      <c r="F3043" s="1" t="s">
        <v>242</v>
      </c>
      <c r="G3043" s="1" t="s">
        <v>229</v>
      </c>
      <c r="H3043" s="17">
        <v>0</v>
      </c>
      <c r="I3043" s="12">
        <v>6</v>
      </c>
      <c r="J3043" s="1" t="s">
        <v>10</v>
      </c>
      <c r="K3043" s="1" t="s">
        <v>8</v>
      </c>
      <c r="L3043" s="4">
        <v>5</v>
      </c>
      <c r="N3043" s="186">
        <v>0</v>
      </c>
      <c r="P3043" s="14">
        <v>28.057600000000001</v>
      </c>
      <c r="R3043" s="14">
        <v>0</v>
      </c>
      <c r="T3043" s="14">
        <v>3.5895999999999999</v>
      </c>
      <c r="V3043" s="17">
        <v>0</v>
      </c>
      <c r="X3043" s="17">
        <v>0</v>
      </c>
      <c r="Z3043" s="17">
        <v>101877</v>
      </c>
      <c r="AB3043" s="17">
        <v>0</v>
      </c>
      <c r="AD3043" s="17">
        <v>0</v>
      </c>
      <c r="AF3043" s="17">
        <v>3631</v>
      </c>
      <c r="AH3043" s="17">
        <v>0</v>
      </c>
      <c r="AJ3043" s="17">
        <v>0</v>
      </c>
      <c r="AL3043" s="17">
        <v>0</v>
      </c>
      <c r="AN3043" s="17">
        <v>0</v>
      </c>
      <c r="AP3043" s="172">
        <v>0</v>
      </c>
      <c r="AR3043" s="17">
        <v>13034</v>
      </c>
      <c r="AT3043" s="17">
        <v>0</v>
      </c>
      <c r="AV3043" s="185">
        <v>0</v>
      </c>
      <c r="AW3043" s="1" t="s">
        <v>5655</v>
      </c>
      <c r="AX3043" s="1" t="str">
        <f t="shared" si="47"/>
        <v>No</v>
      </c>
    </row>
    <row r="3044" spans="1:50" x14ac:dyDescent="0.2">
      <c r="A3044" s="1" t="s">
        <v>6423</v>
      </c>
      <c r="B3044" s="1" t="s">
        <v>6424</v>
      </c>
      <c r="C3044" s="1" t="s">
        <v>31</v>
      </c>
      <c r="E3044" s="177" t="s">
        <v>6425</v>
      </c>
      <c r="F3044" s="1" t="s">
        <v>242</v>
      </c>
      <c r="G3044" s="1" t="s">
        <v>229</v>
      </c>
      <c r="H3044" s="17">
        <v>0</v>
      </c>
      <c r="I3044" s="12">
        <v>6</v>
      </c>
      <c r="J3044" s="1" t="s">
        <v>10</v>
      </c>
      <c r="K3044" s="1" t="s">
        <v>8</v>
      </c>
      <c r="L3044" s="4">
        <v>5</v>
      </c>
      <c r="N3044" s="186">
        <v>0</v>
      </c>
      <c r="P3044" s="14">
        <v>15.6023</v>
      </c>
      <c r="R3044" s="14">
        <v>0</v>
      </c>
      <c r="T3044" s="14">
        <v>1.1701999999999999</v>
      </c>
      <c r="V3044" s="17">
        <v>0</v>
      </c>
      <c r="X3044" s="17">
        <v>0</v>
      </c>
      <c r="Z3044" s="17">
        <v>72036</v>
      </c>
      <c r="AB3044" s="17">
        <v>0</v>
      </c>
      <c r="AD3044" s="17">
        <v>0</v>
      </c>
      <c r="AF3044" s="17">
        <v>4617</v>
      </c>
      <c r="AH3044" s="17">
        <v>0</v>
      </c>
      <c r="AJ3044" s="17">
        <v>0</v>
      </c>
      <c r="AL3044" s="17">
        <v>0</v>
      </c>
      <c r="AN3044" s="17">
        <v>0</v>
      </c>
      <c r="AP3044" s="172">
        <v>0</v>
      </c>
      <c r="AR3044" s="17">
        <v>5403</v>
      </c>
      <c r="AT3044" s="17">
        <v>0</v>
      </c>
      <c r="AV3044" s="185">
        <v>0</v>
      </c>
      <c r="AW3044" s="1" t="s">
        <v>5655</v>
      </c>
      <c r="AX3044" s="1" t="str">
        <f t="shared" si="47"/>
        <v>No</v>
      </c>
    </row>
    <row r="3045" spans="1:50" x14ac:dyDescent="0.2">
      <c r="A3045" s="1" t="s">
        <v>4701</v>
      </c>
      <c r="B3045" s="1" t="s">
        <v>4702</v>
      </c>
      <c r="C3045" s="1" t="s">
        <v>20</v>
      </c>
      <c r="D3045" s="174" t="s">
        <v>4703</v>
      </c>
      <c r="E3045" s="177" t="s">
        <v>4704</v>
      </c>
      <c r="F3045" s="1" t="s">
        <v>194</v>
      </c>
      <c r="G3045" s="1" t="s">
        <v>229</v>
      </c>
      <c r="H3045" s="17">
        <v>0</v>
      </c>
      <c r="I3045" s="12">
        <v>6</v>
      </c>
      <c r="J3045" s="1" t="s">
        <v>10</v>
      </c>
      <c r="K3045" s="1" t="s">
        <v>8</v>
      </c>
      <c r="L3045" s="4">
        <v>6</v>
      </c>
      <c r="N3045" s="186">
        <v>0</v>
      </c>
      <c r="P3045" s="14">
        <v>10.5875</v>
      </c>
      <c r="R3045" s="14">
        <v>0</v>
      </c>
      <c r="T3045" s="14">
        <v>6.5273000000000003</v>
      </c>
      <c r="V3045" s="17">
        <v>0</v>
      </c>
      <c r="X3045" s="17">
        <v>0</v>
      </c>
      <c r="Z3045" s="17">
        <v>55394</v>
      </c>
      <c r="AB3045" s="17">
        <v>0</v>
      </c>
      <c r="AD3045" s="17">
        <v>0</v>
      </c>
      <c r="AF3045" s="17">
        <v>5232</v>
      </c>
      <c r="AH3045" s="17">
        <v>0</v>
      </c>
      <c r="AJ3045" s="17">
        <v>0</v>
      </c>
      <c r="AL3045" s="17">
        <v>0</v>
      </c>
      <c r="AN3045" s="17">
        <v>0</v>
      </c>
      <c r="AP3045" s="172">
        <v>0</v>
      </c>
      <c r="AR3045" s="17">
        <v>34151</v>
      </c>
      <c r="AT3045" s="17">
        <v>0</v>
      </c>
      <c r="AV3045" s="185">
        <v>0</v>
      </c>
      <c r="AW3045" s="1" t="s">
        <v>5655</v>
      </c>
      <c r="AX3045" s="1" t="str">
        <f t="shared" si="47"/>
        <v>No</v>
      </c>
    </row>
    <row r="3046" spans="1:50" x14ac:dyDescent="0.2">
      <c r="A3046" s="1" t="s">
        <v>3097</v>
      </c>
      <c r="B3046" s="1" t="s">
        <v>3098</v>
      </c>
      <c r="C3046" s="1" t="s">
        <v>98</v>
      </c>
      <c r="D3046" s="174" t="s">
        <v>3099</v>
      </c>
      <c r="E3046" s="177" t="s">
        <v>3100</v>
      </c>
      <c r="F3046" s="1" t="s">
        <v>194</v>
      </c>
      <c r="G3046" s="1" t="s">
        <v>229</v>
      </c>
      <c r="H3046" s="17">
        <v>0</v>
      </c>
      <c r="I3046" s="12">
        <v>6</v>
      </c>
      <c r="J3046" s="1" t="s">
        <v>10</v>
      </c>
      <c r="K3046" s="1" t="s">
        <v>12</v>
      </c>
      <c r="L3046" s="4">
        <v>6</v>
      </c>
      <c r="N3046" s="186">
        <v>0</v>
      </c>
      <c r="P3046" s="14">
        <v>7.8010000000000002</v>
      </c>
      <c r="R3046" s="14">
        <v>0</v>
      </c>
      <c r="T3046" s="14">
        <v>3.1949000000000001</v>
      </c>
      <c r="V3046" s="17">
        <v>0</v>
      </c>
      <c r="X3046" s="17">
        <v>0</v>
      </c>
      <c r="Z3046" s="17">
        <v>113450</v>
      </c>
      <c r="AB3046" s="17">
        <v>0</v>
      </c>
      <c r="AD3046" s="17">
        <v>0</v>
      </c>
      <c r="AF3046" s="17">
        <v>14543</v>
      </c>
      <c r="AH3046" s="17">
        <v>0</v>
      </c>
      <c r="AJ3046" s="17">
        <v>0</v>
      </c>
      <c r="AL3046" s="17">
        <v>0</v>
      </c>
      <c r="AN3046" s="17">
        <v>0</v>
      </c>
      <c r="AP3046" s="172">
        <v>0</v>
      </c>
      <c r="AR3046" s="17">
        <v>46464</v>
      </c>
      <c r="AT3046" s="17">
        <v>0</v>
      </c>
      <c r="AV3046" s="185">
        <v>0</v>
      </c>
      <c r="AW3046" s="1" t="s">
        <v>5655</v>
      </c>
      <c r="AX3046" s="1" t="str">
        <f t="shared" si="47"/>
        <v>No</v>
      </c>
    </row>
    <row r="3047" spans="1:50" x14ac:dyDescent="0.2">
      <c r="A3047" s="1" t="s">
        <v>2700</v>
      </c>
      <c r="B3047" s="1" t="s">
        <v>2701</v>
      </c>
      <c r="C3047" s="1" t="s">
        <v>45</v>
      </c>
      <c r="D3047" s="174" t="s">
        <v>2702</v>
      </c>
      <c r="E3047" s="177" t="s">
        <v>2703</v>
      </c>
      <c r="F3047" s="1" t="s">
        <v>194</v>
      </c>
      <c r="G3047" s="1" t="s">
        <v>229</v>
      </c>
      <c r="H3047" s="17">
        <v>0</v>
      </c>
      <c r="I3047" s="12">
        <v>6</v>
      </c>
      <c r="J3047" s="1" t="s">
        <v>10</v>
      </c>
      <c r="K3047" s="1" t="s">
        <v>8</v>
      </c>
      <c r="L3047" s="4">
        <v>6</v>
      </c>
      <c r="N3047" s="186">
        <v>0</v>
      </c>
      <c r="P3047" s="14">
        <v>20.880299999999998</v>
      </c>
      <c r="R3047" s="14">
        <v>0</v>
      </c>
      <c r="T3047" s="14">
        <v>1.7984</v>
      </c>
      <c r="V3047" s="17">
        <v>0</v>
      </c>
      <c r="X3047" s="17">
        <v>0</v>
      </c>
      <c r="Z3047" s="17">
        <v>194604</v>
      </c>
      <c r="AB3047" s="17">
        <v>0</v>
      </c>
      <c r="AD3047" s="17">
        <v>0</v>
      </c>
      <c r="AF3047" s="17">
        <v>9320</v>
      </c>
      <c r="AH3047" s="17">
        <v>0</v>
      </c>
      <c r="AJ3047" s="17">
        <v>0</v>
      </c>
      <c r="AL3047" s="17">
        <v>0</v>
      </c>
      <c r="AN3047" s="17">
        <v>0</v>
      </c>
      <c r="AP3047" s="172">
        <v>0</v>
      </c>
      <c r="AR3047" s="17">
        <v>16761</v>
      </c>
      <c r="AT3047" s="17">
        <v>0</v>
      </c>
      <c r="AV3047" s="185">
        <v>0</v>
      </c>
      <c r="AW3047" s="1" t="s">
        <v>5655</v>
      </c>
      <c r="AX3047" s="1" t="str">
        <f t="shared" si="47"/>
        <v>No</v>
      </c>
    </row>
    <row r="3048" spans="1:50" x14ac:dyDescent="0.2">
      <c r="A3048" s="1" t="s">
        <v>1964</v>
      </c>
      <c r="B3048" s="1" t="s">
        <v>5613</v>
      </c>
      <c r="C3048" s="1" t="s">
        <v>40</v>
      </c>
      <c r="D3048" s="174" t="s">
        <v>1965</v>
      </c>
      <c r="E3048" s="177" t="s">
        <v>1966</v>
      </c>
      <c r="F3048" s="1" t="s">
        <v>194</v>
      </c>
      <c r="G3048" s="1" t="s">
        <v>229</v>
      </c>
      <c r="H3048" s="17">
        <v>0</v>
      </c>
      <c r="I3048" s="12">
        <v>6</v>
      </c>
      <c r="J3048" s="1" t="s">
        <v>10</v>
      </c>
      <c r="K3048" s="1" t="s">
        <v>8</v>
      </c>
      <c r="L3048" s="4">
        <v>6</v>
      </c>
      <c r="N3048" s="186">
        <v>0</v>
      </c>
      <c r="P3048" s="14">
        <v>20.172899999999998</v>
      </c>
      <c r="R3048" s="14">
        <v>0</v>
      </c>
      <c r="T3048" s="14">
        <v>1.6624000000000001</v>
      </c>
      <c r="V3048" s="17">
        <v>0</v>
      </c>
      <c r="X3048" s="17">
        <v>0</v>
      </c>
      <c r="Z3048" s="17">
        <v>290349</v>
      </c>
      <c r="AB3048" s="17">
        <v>0</v>
      </c>
      <c r="AD3048" s="17">
        <v>0</v>
      </c>
      <c r="AF3048" s="17">
        <v>14393</v>
      </c>
      <c r="AH3048" s="17">
        <v>0</v>
      </c>
      <c r="AJ3048" s="17">
        <v>0</v>
      </c>
      <c r="AL3048" s="17">
        <v>0</v>
      </c>
      <c r="AN3048" s="17">
        <v>0</v>
      </c>
      <c r="AP3048" s="172">
        <v>0</v>
      </c>
      <c r="AR3048" s="17">
        <v>23927</v>
      </c>
      <c r="AT3048" s="17">
        <v>0</v>
      </c>
      <c r="AV3048" s="185">
        <v>0</v>
      </c>
      <c r="AW3048" s="1" t="s">
        <v>5655</v>
      </c>
      <c r="AX3048" s="1" t="str">
        <f t="shared" si="47"/>
        <v>No</v>
      </c>
    </row>
    <row r="3049" spans="1:50" x14ac:dyDescent="0.2">
      <c r="A3049" s="1" t="s">
        <v>3679</v>
      </c>
      <c r="B3049" s="1" t="s">
        <v>3680</v>
      </c>
      <c r="C3049" s="1" t="s">
        <v>71</v>
      </c>
      <c r="D3049" s="174" t="s">
        <v>3681</v>
      </c>
      <c r="E3049" s="177" t="s">
        <v>3682</v>
      </c>
      <c r="F3049" s="1" t="s">
        <v>242</v>
      </c>
      <c r="G3049" s="1" t="s">
        <v>229</v>
      </c>
      <c r="H3049" s="17">
        <v>0</v>
      </c>
      <c r="I3049" s="12">
        <v>6</v>
      </c>
      <c r="J3049" s="1" t="s">
        <v>10</v>
      </c>
      <c r="K3049" s="1" t="s">
        <v>8</v>
      </c>
      <c r="L3049" s="4">
        <v>6</v>
      </c>
      <c r="N3049" s="186">
        <v>0</v>
      </c>
      <c r="P3049" s="14">
        <v>11.1988</v>
      </c>
      <c r="R3049" s="14">
        <v>0</v>
      </c>
      <c r="T3049" s="14">
        <v>1.2286999999999999</v>
      </c>
      <c r="V3049" s="17">
        <v>0</v>
      </c>
      <c r="X3049" s="17">
        <v>0</v>
      </c>
      <c r="Z3049" s="17">
        <v>83633</v>
      </c>
      <c r="AB3049" s="17">
        <v>0</v>
      </c>
      <c r="AD3049" s="17">
        <v>0</v>
      </c>
      <c r="AF3049" s="17">
        <v>7468</v>
      </c>
      <c r="AH3049" s="17">
        <v>0</v>
      </c>
      <c r="AJ3049" s="17">
        <v>0</v>
      </c>
      <c r="AL3049" s="17">
        <v>0</v>
      </c>
      <c r="AN3049" s="17">
        <v>0</v>
      </c>
      <c r="AP3049" s="172">
        <v>0</v>
      </c>
      <c r="AR3049" s="17">
        <v>9176</v>
      </c>
      <c r="AT3049" s="17">
        <v>0</v>
      </c>
      <c r="AV3049" s="185">
        <v>0</v>
      </c>
      <c r="AW3049" s="1" t="s">
        <v>5655</v>
      </c>
      <c r="AX3049" s="1" t="str">
        <f t="shared" si="47"/>
        <v>No</v>
      </c>
    </row>
    <row r="3050" spans="1:50" x14ac:dyDescent="0.2">
      <c r="A3050" s="1" t="s">
        <v>2872</v>
      </c>
      <c r="B3050" s="1" t="s">
        <v>2873</v>
      </c>
      <c r="C3050" s="1" t="s">
        <v>55</v>
      </c>
      <c r="D3050" s="174" t="s">
        <v>2874</v>
      </c>
      <c r="E3050" s="177" t="s">
        <v>2875</v>
      </c>
      <c r="F3050" s="1" t="s">
        <v>194</v>
      </c>
      <c r="G3050" s="1" t="s">
        <v>229</v>
      </c>
      <c r="H3050" s="17">
        <v>0</v>
      </c>
      <c r="I3050" s="12">
        <v>6</v>
      </c>
      <c r="J3050" s="1" t="s">
        <v>10</v>
      </c>
      <c r="K3050" s="1" t="s">
        <v>12</v>
      </c>
      <c r="L3050" s="4">
        <v>6</v>
      </c>
      <c r="N3050" s="186">
        <v>0</v>
      </c>
      <c r="P3050" s="14">
        <v>9.5853000000000002</v>
      </c>
      <c r="R3050" s="14">
        <v>0</v>
      </c>
      <c r="T3050" s="14">
        <v>5.4046000000000003</v>
      </c>
      <c r="V3050" s="17">
        <v>0</v>
      </c>
      <c r="X3050" s="17">
        <v>0</v>
      </c>
      <c r="Z3050" s="17">
        <v>107145</v>
      </c>
      <c r="AB3050" s="17">
        <v>0</v>
      </c>
      <c r="AD3050" s="17">
        <v>0</v>
      </c>
      <c r="AF3050" s="17">
        <v>11178</v>
      </c>
      <c r="AH3050" s="17">
        <v>0</v>
      </c>
      <c r="AJ3050" s="17">
        <v>0</v>
      </c>
      <c r="AL3050" s="17">
        <v>0</v>
      </c>
      <c r="AN3050" s="17">
        <v>0</v>
      </c>
      <c r="AP3050" s="172">
        <v>0</v>
      </c>
      <c r="AR3050" s="17">
        <v>60413</v>
      </c>
      <c r="AT3050" s="17">
        <v>0</v>
      </c>
      <c r="AV3050" s="185">
        <v>0</v>
      </c>
      <c r="AW3050" s="1" t="s">
        <v>5655</v>
      </c>
      <c r="AX3050" s="1" t="str">
        <f t="shared" si="47"/>
        <v>No</v>
      </c>
    </row>
    <row r="3051" spans="1:50" x14ac:dyDescent="0.2">
      <c r="A3051" s="1" t="s">
        <v>3328</v>
      </c>
      <c r="B3051" s="1" t="s">
        <v>1663</v>
      </c>
      <c r="C3051" s="1" t="s">
        <v>46</v>
      </c>
      <c r="D3051" s="174" t="s">
        <v>3329</v>
      </c>
      <c r="E3051" s="177" t="s">
        <v>3330</v>
      </c>
      <c r="F3051" s="1" t="s">
        <v>194</v>
      </c>
      <c r="G3051" s="1" t="s">
        <v>229</v>
      </c>
      <c r="H3051" s="17">
        <v>0</v>
      </c>
      <c r="I3051" s="12">
        <v>6</v>
      </c>
      <c r="J3051" s="1" t="s">
        <v>11</v>
      </c>
      <c r="K3051" s="1" t="s">
        <v>8</v>
      </c>
      <c r="L3051" s="4">
        <v>6</v>
      </c>
      <c r="N3051" s="186">
        <v>0</v>
      </c>
      <c r="P3051" s="14">
        <v>15.1709</v>
      </c>
      <c r="R3051" s="14">
        <v>0</v>
      </c>
      <c r="T3051" s="14">
        <v>18.865400000000001</v>
      </c>
      <c r="V3051" s="17">
        <v>0</v>
      </c>
      <c r="X3051" s="17">
        <v>0</v>
      </c>
      <c r="Z3051" s="17">
        <v>218810</v>
      </c>
      <c r="AB3051" s="17">
        <v>0</v>
      </c>
      <c r="AD3051" s="17">
        <v>0</v>
      </c>
      <c r="AF3051" s="17">
        <v>14423</v>
      </c>
      <c r="AH3051" s="17">
        <v>0</v>
      </c>
      <c r="AJ3051" s="17">
        <v>0</v>
      </c>
      <c r="AL3051" s="17">
        <v>0</v>
      </c>
      <c r="AN3051" s="17">
        <v>0</v>
      </c>
      <c r="AP3051" s="172">
        <v>0</v>
      </c>
      <c r="AR3051" s="17">
        <v>272096</v>
      </c>
      <c r="AT3051" s="17">
        <v>0</v>
      </c>
      <c r="AV3051" s="185">
        <v>0</v>
      </c>
      <c r="AW3051" s="1" t="s">
        <v>5655</v>
      </c>
      <c r="AX3051" s="1" t="str">
        <f t="shared" si="47"/>
        <v>No</v>
      </c>
    </row>
    <row r="3052" spans="1:50" x14ac:dyDescent="0.2">
      <c r="A3052" s="1" t="s">
        <v>5154</v>
      </c>
      <c r="B3052" s="1" t="s">
        <v>343</v>
      </c>
      <c r="C3052" s="1" t="s">
        <v>80</v>
      </c>
      <c r="D3052" s="174" t="s">
        <v>5155</v>
      </c>
      <c r="E3052" s="177" t="s">
        <v>5156</v>
      </c>
      <c r="F3052" s="1" t="s">
        <v>242</v>
      </c>
      <c r="G3052" s="1" t="s">
        <v>229</v>
      </c>
      <c r="H3052" s="17">
        <v>0</v>
      </c>
      <c r="I3052" s="12">
        <v>5</v>
      </c>
      <c r="J3052" s="1" t="s">
        <v>10</v>
      </c>
      <c r="K3052" s="1" t="s">
        <v>8</v>
      </c>
      <c r="L3052" s="4">
        <v>1</v>
      </c>
      <c r="N3052" s="186">
        <v>0</v>
      </c>
      <c r="P3052" s="14">
        <v>9.7521000000000004</v>
      </c>
      <c r="R3052" s="14">
        <v>0</v>
      </c>
      <c r="T3052" s="14">
        <v>1.8385</v>
      </c>
      <c r="V3052" s="17">
        <v>0</v>
      </c>
      <c r="X3052" s="17">
        <v>0</v>
      </c>
      <c r="Z3052" s="17">
        <v>18178</v>
      </c>
      <c r="AB3052" s="17">
        <v>0</v>
      </c>
      <c r="AD3052" s="17">
        <v>0</v>
      </c>
      <c r="AF3052" s="17">
        <v>1864</v>
      </c>
      <c r="AH3052" s="17">
        <v>0</v>
      </c>
      <c r="AJ3052" s="17">
        <v>0</v>
      </c>
      <c r="AL3052" s="17">
        <v>0</v>
      </c>
      <c r="AN3052" s="17">
        <v>0</v>
      </c>
      <c r="AP3052" s="172">
        <v>0</v>
      </c>
      <c r="AR3052" s="17">
        <v>3427</v>
      </c>
      <c r="AT3052" s="17">
        <v>0</v>
      </c>
      <c r="AV3052" s="185">
        <v>0</v>
      </c>
      <c r="AW3052" s="1" t="s">
        <v>5655</v>
      </c>
      <c r="AX3052" s="1" t="str">
        <f t="shared" si="47"/>
        <v>No</v>
      </c>
    </row>
    <row r="3053" spans="1:50" x14ac:dyDescent="0.2">
      <c r="A3053" s="1" t="s">
        <v>3371</v>
      </c>
      <c r="B3053" s="1" t="s">
        <v>3372</v>
      </c>
      <c r="C3053" s="1" t="s">
        <v>98</v>
      </c>
      <c r="D3053" s="174" t="s">
        <v>3373</v>
      </c>
      <c r="E3053" s="177" t="s">
        <v>3374</v>
      </c>
      <c r="F3053" s="1" t="s">
        <v>194</v>
      </c>
      <c r="G3053" s="1" t="s">
        <v>229</v>
      </c>
      <c r="H3053" s="17">
        <v>0</v>
      </c>
      <c r="I3053" s="12">
        <v>5</v>
      </c>
      <c r="J3053" s="1" t="s">
        <v>10</v>
      </c>
      <c r="K3053" s="1" t="s">
        <v>12</v>
      </c>
      <c r="L3053" s="4">
        <v>5</v>
      </c>
      <c r="N3053" s="186">
        <v>0</v>
      </c>
      <c r="P3053" s="14">
        <v>11.9643</v>
      </c>
      <c r="R3053" s="14">
        <v>0</v>
      </c>
      <c r="T3053" s="14">
        <v>2.9148999999999998</v>
      </c>
      <c r="V3053" s="17">
        <v>0</v>
      </c>
      <c r="X3053" s="17">
        <v>0</v>
      </c>
      <c r="Z3053" s="17">
        <v>340792</v>
      </c>
      <c r="AB3053" s="17">
        <v>0</v>
      </c>
      <c r="AD3053" s="17">
        <v>0</v>
      </c>
      <c r="AF3053" s="17">
        <v>28484</v>
      </c>
      <c r="AH3053" s="17">
        <v>0</v>
      </c>
      <c r="AJ3053" s="17">
        <v>0</v>
      </c>
      <c r="AL3053" s="17">
        <v>0</v>
      </c>
      <c r="AN3053" s="17">
        <v>0</v>
      </c>
      <c r="AP3053" s="172">
        <v>0</v>
      </c>
      <c r="AR3053" s="17">
        <v>83028</v>
      </c>
      <c r="AT3053" s="17">
        <v>0</v>
      </c>
      <c r="AV3053" s="185">
        <v>0</v>
      </c>
      <c r="AW3053" s="1" t="s">
        <v>5655</v>
      </c>
      <c r="AX3053" s="1" t="str">
        <f t="shared" si="47"/>
        <v>No</v>
      </c>
    </row>
    <row r="3054" spans="1:50" x14ac:dyDescent="0.2">
      <c r="A3054" s="1" t="s">
        <v>2373</v>
      </c>
      <c r="B3054" s="1" t="s">
        <v>2374</v>
      </c>
      <c r="C3054" s="1" t="s">
        <v>62</v>
      </c>
      <c r="D3054" s="174" t="s">
        <v>2375</v>
      </c>
      <c r="E3054" s="177" t="s">
        <v>2376</v>
      </c>
      <c r="F3054" s="1" t="s">
        <v>194</v>
      </c>
      <c r="G3054" s="1" t="s">
        <v>229</v>
      </c>
      <c r="H3054" s="17">
        <v>0</v>
      </c>
      <c r="I3054" s="12">
        <v>5</v>
      </c>
      <c r="J3054" s="1" t="s">
        <v>15</v>
      </c>
      <c r="K3054" s="1" t="s">
        <v>12</v>
      </c>
      <c r="L3054" s="4">
        <v>1</v>
      </c>
      <c r="N3054" s="186">
        <v>0</v>
      </c>
      <c r="P3054" s="14">
        <v>20.075399999999998</v>
      </c>
      <c r="R3054" s="14">
        <v>0</v>
      </c>
      <c r="T3054" s="14">
        <v>3.0038</v>
      </c>
      <c r="V3054" s="17">
        <v>0</v>
      </c>
      <c r="X3054" s="17">
        <v>0</v>
      </c>
      <c r="Z3054" s="17">
        <v>15980</v>
      </c>
      <c r="AB3054" s="17">
        <v>0</v>
      </c>
      <c r="AD3054" s="17">
        <v>0</v>
      </c>
      <c r="AF3054" s="17">
        <v>796</v>
      </c>
      <c r="AH3054" s="17">
        <v>0</v>
      </c>
      <c r="AJ3054" s="17">
        <v>0</v>
      </c>
      <c r="AL3054" s="17">
        <v>0</v>
      </c>
      <c r="AN3054" s="17">
        <v>0</v>
      </c>
      <c r="AP3054" s="172">
        <v>0</v>
      </c>
      <c r="AR3054" s="17">
        <v>2391</v>
      </c>
      <c r="AT3054" s="17">
        <v>0</v>
      </c>
      <c r="AV3054" s="185">
        <v>0</v>
      </c>
      <c r="AW3054" s="1" t="s">
        <v>5655</v>
      </c>
      <c r="AX3054" s="1" t="str">
        <f t="shared" si="47"/>
        <v>No</v>
      </c>
    </row>
    <row r="3055" spans="1:50" x14ac:dyDescent="0.2">
      <c r="A3055" s="1" t="s">
        <v>5791</v>
      </c>
      <c r="B3055" s="1" t="s">
        <v>2761</v>
      </c>
      <c r="C3055" s="1" t="s">
        <v>46</v>
      </c>
      <c r="D3055" s="174" t="s">
        <v>2762</v>
      </c>
      <c r="E3055" s="177" t="s">
        <v>2763</v>
      </c>
      <c r="F3055" s="1" t="s">
        <v>242</v>
      </c>
      <c r="G3055" s="1" t="s">
        <v>229</v>
      </c>
      <c r="H3055" s="17">
        <v>0</v>
      </c>
      <c r="I3055" s="12">
        <v>5</v>
      </c>
      <c r="J3055" s="1" t="s">
        <v>10</v>
      </c>
      <c r="K3055" s="1" t="s">
        <v>8</v>
      </c>
      <c r="L3055" s="4">
        <v>5</v>
      </c>
      <c r="N3055" s="186">
        <v>0</v>
      </c>
      <c r="P3055" s="14">
        <v>16.1601</v>
      </c>
      <c r="R3055" s="14">
        <v>0</v>
      </c>
      <c r="T3055" s="14">
        <v>1.9177999999999999</v>
      </c>
      <c r="V3055" s="17">
        <v>0</v>
      </c>
      <c r="X3055" s="17">
        <v>0</v>
      </c>
      <c r="Z3055" s="17">
        <v>78845</v>
      </c>
      <c r="AB3055" s="17">
        <v>0</v>
      </c>
      <c r="AD3055" s="17">
        <v>0</v>
      </c>
      <c r="AF3055" s="17">
        <v>4879</v>
      </c>
      <c r="AH3055" s="17">
        <v>0</v>
      </c>
      <c r="AJ3055" s="17">
        <v>0</v>
      </c>
      <c r="AL3055" s="17">
        <v>0</v>
      </c>
      <c r="AN3055" s="17">
        <v>0</v>
      </c>
      <c r="AP3055" s="172">
        <v>0</v>
      </c>
      <c r="AR3055" s="17">
        <v>9357</v>
      </c>
      <c r="AT3055" s="17">
        <v>0</v>
      </c>
      <c r="AV3055" s="185">
        <v>0</v>
      </c>
      <c r="AW3055" s="1" t="s">
        <v>5655</v>
      </c>
      <c r="AX3055" s="1" t="str">
        <f t="shared" si="47"/>
        <v>No</v>
      </c>
    </row>
    <row r="3056" spans="1:50" x14ac:dyDescent="0.2">
      <c r="A3056" s="1" t="s">
        <v>1171</v>
      </c>
      <c r="B3056" s="1" t="s">
        <v>1172</v>
      </c>
      <c r="C3056" s="1" t="s">
        <v>71</v>
      </c>
      <c r="D3056" s="174" t="s">
        <v>1173</v>
      </c>
      <c r="E3056" s="177">
        <v>66188</v>
      </c>
      <c r="F3056" s="1" t="s">
        <v>138</v>
      </c>
      <c r="G3056" s="1" t="s">
        <v>5273</v>
      </c>
      <c r="H3056" s="17">
        <v>0</v>
      </c>
      <c r="I3056" s="12">
        <v>5</v>
      </c>
      <c r="J3056" s="1" t="s">
        <v>10</v>
      </c>
      <c r="K3056" s="1" t="s">
        <v>8</v>
      </c>
      <c r="L3056" s="4">
        <v>5</v>
      </c>
      <c r="N3056" s="186">
        <v>0</v>
      </c>
      <c r="P3056" s="14">
        <v>8.6617999999999995</v>
      </c>
      <c r="R3056" s="14">
        <v>0</v>
      </c>
      <c r="T3056" s="14">
        <v>2.0918000000000001</v>
      </c>
      <c r="V3056" s="17">
        <v>0</v>
      </c>
      <c r="X3056" s="17">
        <v>0</v>
      </c>
      <c r="Z3056" s="17">
        <v>52837</v>
      </c>
      <c r="AB3056" s="17">
        <v>0</v>
      </c>
      <c r="AD3056" s="17">
        <v>0</v>
      </c>
      <c r="AF3056" s="17">
        <v>6100</v>
      </c>
      <c r="AH3056" s="17">
        <v>0</v>
      </c>
      <c r="AJ3056" s="17">
        <v>0</v>
      </c>
      <c r="AL3056" s="17">
        <v>0</v>
      </c>
      <c r="AN3056" s="17">
        <v>0</v>
      </c>
      <c r="AP3056" s="172">
        <v>0</v>
      </c>
      <c r="AR3056" s="17">
        <v>12760</v>
      </c>
      <c r="AT3056" s="17">
        <v>0</v>
      </c>
      <c r="AV3056" s="185">
        <v>0</v>
      </c>
      <c r="AW3056" s="1" t="s">
        <v>5655</v>
      </c>
      <c r="AX3056" s="1" t="str">
        <f t="shared" si="47"/>
        <v>No</v>
      </c>
    </row>
    <row r="3057" spans="1:50" x14ac:dyDescent="0.2">
      <c r="A3057" s="1" t="s">
        <v>6453</v>
      </c>
      <c r="B3057" s="1" t="s">
        <v>619</v>
      </c>
      <c r="C3057" s="1" t="s">
        <v>18</v>
      </c>
      <c r="D3057" s="174" t="s">
        <v>4828</v>
      </c>
      <c r="E3057" s="177" t="s">
        <v>4829</v>
      </c>
      <c r="F3057" s="1" t="s">
        <v>194</v>
      </c>
      <c r="G3057" s="1" t="s">
        <v>229</v>
      </c>
      <c r="H3057" s="17">
        <v>0</v>
      </c>
      <c r="I3057" s="12">
        <v>5</v>
      </c>
      <c r="J3057" s="1" t="s">
        <v>10</v>
      </c>
      <c r="K3057" s="1" t="s">
        <v>8</v>
      </c>
      <c r="L3057" s="4">
        <v>2</v>
      </c>
      <c r="N3057" s="186">
        <v>0</v>
      </c>
      <c r="P3057" s="14">
        <v>5.4523000000000001</v>
      </c>
      <c r="R3057" s="14">
        <v>0</v>
      </c>
      <c r="T3057" s="14">
        <v>1.4515</v>
      </c>
      <c r="V3057" s="17">
        <v>0</v>
      </c>
      <c r="X3057" s="17">
        <v>0</v>
      </c>
      <c r="Z3057" s="17">
        <v>13936</v>
      </c>
      <c r="AB3057" s="17">
        <v>0</v>
      </c>
      <c r="AD3057" s="17">
        <v>0</v>
      </c>
      <c r="AF3057" s="17">
        <v>2556</v>
      </c>
      <c r="AH3057" s="17">
        <v>0</v>
      </c>
      <c r="AJ3057" s="17">
        <v>0</v>
      </c>
      <c r="AL3057" s="17">
        <v>0</v>
      </c>
      <c r="AN3057" s="17">
        <v>0</v>
      </c>
      <c r="AP3057" s="172">
        <v>0</v>
      </c>
      <c r="AR3057" s="17">
        <v>3710</v>
      </c>
      <c r="AT3057" s="17">
        <v>0</v>
      </c>
      <c r="AV3057" s="185">
        <v>0</v>
      </c>
      <c r="AW3057" s="1" t="s">
        <v>5655</v>
      </c>
      <c r="AX3057" s="1" t="str">
        <f t="shared" si="47"/>
        <v>No</v>
      </c>
    </row>
    <row r="3058" spans="1:50" x14ac:dyDescent="0.2">
      <c r="A3058" s="1" t="s">
        <v>6442</v>
      </c>
      <c r="B3058" s="1" t="s">
        <v>1091</v>
      </c>
      <c r="C3058" s="1" t="s">
        <v>20</v>
      </c>
      <c r="D3058" s="174">
        <v>9217</v>
      </c>
      <c r="E3058" s="177">
        <v>90217</v>
      </c>
      <c r="F3058" s="1" t="s">
        <v>194</v>
      </c>
      <c r="G3058" s="1" t="s">
        <v>5273</v>
      </c>
      <c r="H3058" s="17">
        <v>83578</v>
      </c>
      <c r="I3058" s="12">
        <v>5</v>
      </c>
      <c r="J3058" s="1" t="s">
        <v>11</v>
      </c>
      <c r="K3058" s="1" t="s">
        <v>12</v>
      </c>
      <c r="L3058" s="4">
        <v>3</v>
      </c>
      <c r="N3058" s="186">
        <v>0</v>
      </c>
      <c r="P3058" s="14">
        <v>13.0844</v>
      </c>
      <c r="R3058" s="14">
        <v>0</v>
      </c>
      <c r="T3058" s="14">
        <v>4.8171999999999997</v>
      </c>
      <c r="V3058" s="17">
        <v>0</v>
      </c>
      <c r="X3058" s="17">
        <v>0</v>
      </c>
      <c r="Z3058" s="17">
        <v>135031</v>
      </c>
      <c r="AB3058" s="17">
        <v>0</v>
      </c>
      <c r="AD3058" s="17">
        <v>0</v>
      </c>
      <c r="AF3058" s="17">
        <v>10320</v>
      </c>
      <c r="AH3058" s="17">
        <v>0</v>
      </c>
      <c r="AJ3058" s="17">
        <v>0</v>
      </c>
      <c r="AL3058" s="17">
        <v>0</v>
      </c>
      <c r="AN3058" s="17">
        <v>0</v>
      </c>
      <c r="AP3058" s="172">
        <v>0</v>
      </c>
      <c r="AR3058" s="17">
        <v>49713</v>
      </c>
      <c r="AT3058" s="17">
        <v>0</v>
      </c>
      <c r="AV3058" s="185">
        <v>0</v>
      </c>
      <c r="AW3058" s="1" t="s">
        <v>5655</v>
      </c>
      <c r="AX3058" s="1" t="str">
        <f t="shared" si="47"/>
        <v>No</v>
      </c>
    </row>
    <row r="3059" spans="1:50" x14ac:dyDescent="0.2">
      <c r="A3059" s="1" t="s">
        <v>3602</v>
      </c>
      <c r="B3059" s="1" t="s">
        <v>265</v>
      </c>
      <c r="C3059" s="1" t="s">
        <v>51</v>
      </c>
      <c r="D3059" s="174" t="s">
        <v>3603</v>
      </c>
      <c r="E3059" s="177" t="s">
        <v>3604</v>
      </c>
      <c r="F3059" s="1" t="s">
        <v>1252</v>
      </c>
      <c r="G3059" s="1" t="s">
        <v>229</v>
      </c>
      <c r="H3059" s="17">
        <v>0</v>
      </c>
      <c r="I3059" s="12">
        <v>5</v>
      </c>
      <c r="J3059" s="1" t="s">
        <v>10</v>
      </c>
      <c r="K3059" s="1" t="s">
        <v>8</v>
      </c>
      <c r="L3059" s="4">
        <v>5</v>
      </c>
      <c r="N3059" s="186">
        <v>0</v>
      </c>
      <c r="P3059" s="14">
        <v>23.6097</v>
      </c>
      <c r="R3059" s="14">
        <v>0</v>
      </c>
      <c r="T3059" s="14">
        <v>4.9688999999999997</v>
      </c>
      <c r="V3059" s="17">
        <v>0</v>
      </c>
      <c r="X3059" s="17">
        <v>0</v>
      </c>
      <c r="Z3059" s="17">
        <v>51540</v>
      </c>
      <c r="AB3059" s="17">
        <v>0</v>
      </c>
      <c r="AD3059" s="17">
        <v>0</v>
      </c>
      <c r="AF3059" s="17">
        <v>2183</v>
      </c>
      <c r="AH3059" s="17">
        <v>0</v>
      </c>
      <c r="AJ3059" s="17">
        <v>0</v>
      </c>
      <c r="AL3059" s="17">
        <v>0</v>
      </c>
      <c r="AN3059" s="17">
        <v>0</v>
      </c>
      <c r="AP3059" s="172">
        <v>0</v>
      </c>
      <c r="AR3059" s="17">
        <v>10847</v>
      </c>
      <c r="AT3059" s="17">
        <v>0</v>
      </c>
      <c r="AV3059" s="185">
        <v>0</v>
      </c>
      <c r="AW3059" s="1" t="s">
        <v>5655</v>
      </c>
      <c r="AX3059" s="1" t="str">
        <f t="shared" si="47"/>
        <v>No</v>
      </c>
    </row>
    <row r="3060" spans="1:50" x14ac:dyDescent="0.2">
      <c r="A3060" s="1" t="s">
        <v>2474</v>
      </c>
      <c r="B3060" s="1" t="s">
        <v>2475</v>
      </c>
      <c r="C3060" s="1" t="s">
        <v>40</v>
      </c>
      <c r="D3060" s="174" t="s">
        <v>2476</v>
      </c>
      <c r="E3060" s="177" t="s">
        <v>2477</v>
      </c>
      <c r="F3060" s="1" t="s">
        <v>194</v>
      </c>
      <c r="G3060" s="1" t="s">
        <v>229</v>
      </c>
      <c r="H3060" s="17">
        <v>0</v>
      </c>
      <c r="I3060" s="12">
        <v>5</v>
      </c>
      <c r="J3060" s="1" t="s">
        <v>10</v>
      </c>
      <c r="K3060" s="1" t="s">
        <v>8</v>
      </c>
      <c r="L3060" s="4">
        <v>5</v>
      </c>
      <c r="N3060" s="186">
        <v>0</v>
      </c>
      <c r="P3060" s="14">
        <v>10.504099999999999</v>
      </c>
      <c r="R3060" s="14">
        <v>0</v>
      </c>
      <c r="T3060" s="14">
        <v>1.978</v>
      </c>
      <c r="V3060" s="17">
        <v>0</v>
      </c>
      <c r="X3060" s="17">
        <v>0</v>
      </c>
      <c r="Z3060" s="17">
        <v>67279</v>
      </c>
      <c r="AB3060" s="17">
        <v>0</v>
      </c>
      <c r="AD3060" s="17">
        <v>0</v>
      </c>
      <c r="AF3060" s="17">
        <v>6405</v>
      </c>
      <c r="AH3060" s="17">
        <v>0</v>
      </c>
      <c r="AJ3060" s="17">
        <v>0</v>
      </c>
      <c r="AL3060" s="17">
        <v>0</v>
      </c>
      <c r="AN3060" s="17">
        <v>0</v>
      </c>
      <c r="AP3060" s="172">
        <v>0</v>
      </c>
      <c r="AR3060" s="17">
        <v>12669</v>
      </c>
      <c r="AT3060" s="17">
        <v>0</v>
      </c>
      <c r="AV3060" s="185">
        <v>0</v>
      </c>
      <c r="AW3060" s="1" t="s">
        <v>5655</v>
      </c>
      <c r="AX3060" s="1" t="str">
        <f t="shared" si="47"/>
        <v>No</v>
      </c>
    </row>
    <row r="3061" spans="1:50" x14ac:dyDescent="0.2">
      <c r="A3061" s="1" t="s">
        <v>4659</v>
      </c>
      <c r="B3061" s="1" t="s">
        <v>1371</v>
      </c>
      <c r="C3061" s="1" t="s">
        <v>161</v>
      </c>
      <c r="D3061" s="174" t="s">
        <v>4660</v>
      </c>
      <c r="E3061" s="177" t="s">
        <v>4661</v>
      </c>
      <c r="F3061" s="1" t="s">
        <v>242</v>
      </c>
      <c r="G3061" s="1" t="s">
        <v>229</v>
      </c>
      <c r="H3061" s="17">
        <v>0</v>
      </c>
      <c r="I3061" s="12">
        <v>5</v>
      </c>
      <c r="J3061" s="1" t="s">
        <v>10</v>
      </c>
      <c r="K3061" s="1" t="s">
        <v>8</v>
      </c>
      <c r="L3061" s="4">
        <v>5</v>
      </c>
      <c r="N3061" s="186">
        <v>0</v>
      </c>
      <c r="P3061" s="14">
        <v>10.408799999999999</v>
      </c>
      <c r="R3061" s="14">
        <v>0</v>
      </c>
      <c r="T3061" s="14">
        <v>3.7212999999999998</v>
      </c>
      <c r="V3061" s="17">
        <v>0</v>
      </c>
      <c r="X3061" s="17">
        <v>0</v>
      </c>
      <c r="Z3061" s="17">
        <v>44404</v>
      </c>
      <c r="AB3061" s="17">
        <v>0</v>
      </c>
      <c r="AD3061" s="17">
        <v>0</v>
      </c>
      <c r="AF3061" s="17">
        <v>4266</v>
      </c>
      <c r="AH3061" s="17">
        <v>0</v>
      </c>
      <c r="AJ3061" s="17">
        <v>0</v>
      </c>
      <c r="AL3061" s="17">
        <v>0</v>
      </c>
      <c r="AN3061" s="17">
        <v>0</v>
      </c>
      <c r="AP3061" s="172">
        <v>0</v>
      </c>
      <c r="AR3061" s="17">
        <v>15875</v>
      </c>
      <c r="AT3061" s="17">
        <v>0</v>
      </c>
      <c r="AV3061" s="185">
        <v>0</v>
      </c>
      <c r="AW3061" s="1" t="s">
        <v>5655</v>
      </c>
      <c r="AX3061" s="1" t="str">
        <f t="shared" si="47"/>
        <v>No</v>
      </c>
    </row>
    <row r="3062" spans="1:50" x14ac:dyDescent="0.2">
      <c r="A3062" s="1" t="s">
        <v>159</v>
      </c>
      <c r="B3062" s="1" t="s">
        <v>5204</v>
      </c>
      <c r="C3062" s="1" t="s">
        <v>98</v>
      </c>
      <c r="D3062" s="174">
        <v>5217</v>
      </c>
      <c r="E3062" s="177">
        <v>55308</v>
      </c>
      <c r="F3062" s="1" t="s">
        <v>194</v>
      </c>
      <c r="G3062" s="1" t="s">
        <v>5273</v>
      </c>
      <c r="H3062" s="17">
        <v>401661</v>
      </c>
      <c r="I3062" s="12">
        <v>5</v>
      </c>
      <c r="J3062" s="1" t="s">
        <v>15</v>
      </c>
      <c r="K3062" s="1" t="s">
        <v>12</v>
      </c>
      <c r="L3062" s="4">
        <v>5</v>
      </c>
      <c r="N3062" s="186">
        <v>0</v>
      </c>
      <c r="P3062" s="14">
        <v>8.4428000000000001</v>
      </c>
      <c r="R3062" s="14">
        <v>0</v>
      </c>
      <c r="T3062" s="14">
        <v>2.6682000000000001</v>
      </c>
      <c r="V3062" s="17">
        <v>0</v>
      </c>
      <c r="X3062" s="17">
        <v>0</v>
      </c>
      <c r="Z3062" s="17">
        <v>94889</v>
      </c>
      <c r="AB3062" s="17">
        <v>0</v>
      </c>
      <c r="AD3062" s="17">
        <v>0</v>
      </c>
      <c r="AF3062" s="17">
        <v>11239</v>
      </c>
      <c r="AH3062" s="17">
        <v>0</v>
      </c>
      <c r="AJ3062" s="17">
        <v>0</v>
      </c>
      <c r="AL3062" s="17">
        <v>0</v>
      </c>
      <c r="AN3062" s="17">
        <v>0</v>
      </c>
      <c r="AP3062" s="172">
        <v>0</v>
      </c>
      <c r="AR3062" s="17">
        <v>29988</v>
      </c>
      <c r="AT3062" s="17">
        <v>0</v>
      </c>
      <c r="AV3062" s="185">
        <v>0</v>
      </c>
      <c r="AW3062" s="1" t="s">
        <v>5655</v>
      </c>
      <c r="AX3062" s="1" t="str">
        <f t="shared" si="47"/>
        <v>No</v>
      </c>
    </row>
    <row r="3063" spans="1:50" x14ac:dyDescent="0.2">
      <c r="A3063" s="1" t="s">
        <v>6464</v>
      </c>
      <c r="B3063" s="1" t="s">
        <v>1814</v>
      </c>
      <c r="C3063" s="1" t="s">
        <v>14</v>
      </c>
      <c r="D3063" s="174" t="s">
        <v>1815</v>
      </c>
      <c r="E3063" s="177" t="s">
        <v>1816</v>
      </c>
      <c r="F3063" s="1" t="s">
        <v>242</v>
      </c>
      <c r="G3063" s="1" t="s">
        <v>229</v>
      </c>
      <c r="H3063" s="17">
        <v>0</v>
      </c>
      <c r="I3063" s="12">
        <v>5</v>
      </c>
      <c r="J3063" s="1" t="s">
        <v>10</v>
      </c>
      <c r="K3063" s="1" t="s">
        <v>8</v>
      </c>
      <c r="L3063" s="4">
        <v>5</v>
      </c>
      <c r="N3063" s="186">
        <v>0</v>
      </c>
      <c r="P3063" s="14">
        <v>15.021100000000001</v>
      </c>
      <c r="R3063" s="14">
        <v>0</v>
      </c>
      <c r="T3063" s="14">
        <v>0.84089999999999998</v>
      </c>
      <c r="V3063" s="17">
        <v>0</v>
      </c>
      <c r="X3063" s="17">
        <v>0</v>
      </c>
      <c r="Z3063" s="17">
        <v>78185</v>
      </c>
      <c r="AB3063" s="17">
        <v>0</v>
      </c>
      <c r="AD3063" s="17">
        <v>0</v>
      </c>
      <c r="AF3063" s="17">
        <v>5205</v>
      </c>
      <c r="AH3063" s="17">
        <v>0</v>
      </c>
      <c r="AJ3063" s="17">
        <v>0</v>
      </c>
      <c r="AL3063" s="17">
        <v>0</v>
      </c>
      <c r="AN3063" s="17">
        <v>0</v>
      </c>
      <c r="AP3063" s="172">
        <v>0</v>
      </c>
      <c r="AR3063" s="17">
        <v>4377</v>
      </c>
      <c r="AT3063" s="17">
        <v>0</v>
      </c>
      <c r="AV3063" s="185">
        <v>0</v>
      </c>
      <c r="AW3063" s="1" t="s">
        <v>5655</v>
      </c>
      <c r="AX3063" s="1" t="str">
        <f t="shared" si="47"/>
        <v>No</v>
      </c>
    </row>
    <row r="3064" spans="1:50" x14ac:dyDescent="0.2">
      <c r="A3064" s="1" t="s">
        <v>6446</v>
      </c>
      <c r="B3064" s="1" t="s">
        <v>530</v>
      </c>
      <c r="C3064" s="1" t="s">
        <v>50</v>
      </c>
      <c r="D3064" s="174">
        <v>5107</v>
      </c>
      <c r="E3064" s="177">
        <v>50107</v>
      </c>
      <c r="F3064" s="1" t="s">
        <v>194</v>
      </c>
      <c r="G3064" s="1" t="s">
        <v>5273</v>
      </c>
      <c r="H3064" s="17">
        <v>229351</v>
      </c>
      <c r="I3064" s="12">
        <v>5</v>
      </c>
      <c r="J3064" s="1" t="s">
        <v>11</v>
      </c>
      <c r="K3064" s="1" t="s">
        <v>8</v>
      </c>
      <c r="L3064" s="4">
        <v>3</v>
      </c>
      <c r="N3064" s="186">
        <v>0</v>
      </c>
      <c r="P3064" s="14">
        <v>14.1967</v>
      </c>
      <c r="R3064" s="14">
        <v>0</v>
      </c>
      <c r="T3064" s="14">
        <v>10.361800000000001</v>
      </c>
      <c r="V3064" s="17">
        <v>0</v>
      </c>
      <c r="X3064" s="17">
        <v>0</v>
      </c>
      <c r="Z3064" s="17">
        <v>152047</v>
      </c>
      <c r="AB3064" s="17">
        <v>0</v>
      </c>
      <c r="AD3064" s="17">
        <v>0</v>
      </c>
      <c r="AF3064" s="17">
        <v>10710</v>
      </c>
      <c r="AH3064" s="17">
        <v>0</v>
      </c>
      <c r="AJ3064" s="17">
        <v>0</v>
      </c>
      <c r="AL3064" s="17">
        <v>0</v>
      </c>
      <c r="AN3064" s="17">
        <v>0</v>
      </c>
      <c r="AP3064" s="172">
        <v>0</v>
      </c>
      <c r="AR3064" s="17">
        <v>110975</v>
      </c>
      <c r="AT3064" s="17">
        <v>0</v>
      </c>
      <c r="AV3064" s="185">
        <v>0</v>
      </c>
      <c r="AW3064" s="1" t="s">
        <v>5655</v>
      </c>
      <c r="AX3064" s="1" t="str">
        <f t="shared" si="47"/>
        <v>No</v>
      </c>
    </row>
    <row r="3065" spans="1:50" x14ac:dyDescent="0.2">
      <c r="A3065" s="1" t="s">
        <v>2577</v>
      </c>
      <c r="B3065" s="1" t="s">
        <v>2578</v>
      </c>
      <c r="C3065" s="1" t="s">
        <v>14</v>
      </c>
      <c r="D3065" s="174" t="s">
        <v>2579</v>
      </c>
      <c r="E3065" s="177" t="s">
        <v>2580</v>
      </c>
      <c r="F3065" s="1" t="s">
        <v>242</v>
      </c>
      <c r="G3065" s="1" t="s">
        <v>229</v>
      </c>
      <c r="H3065" s="17">
        <v>0</v>
      </c>
      <c r="I3065" s="12">
        <v>5</v>
      </c>
      <c r="J3065" s="1" t="s">
        <v>10</v>
      </c>
      <c r="K3065" s="1" t="s">
        <v>8</v>
      </c>
      <c r="L3065" s="4">
        <v>5</v>
      </c>
      <c r="N3065" s="186">
        <v>0</v>
      </c>
      <c r="P3065" s="14">
        <v>12.060700000000001</v>
      </c>
      <c r="R3065" s="14">
        <v>0</v>
      </c>
      <c r="T3065" s="14">
        <v>3.1347</v>
      </c>
      <c r="V3065" s="17">
        <v>0</v>
      </c>
      <c r="X3065" s="17">
        <v>0</v>
      </c>
      <c r="Z3065" s="17">
        <v>46663</v>
      </c>
      <c r="AB3065" s="17">
        <v>0</v>
      </c>
      <c r="AD3065" s="17">
        <v>0</v>
      </c>
      <c r="AF3065" s="17">
        <v>3869</v>
      </c>
      <c r="AH3065" s="17">
        <v>0</v>
      </c>
      <c r="AJ3065" s="17">
        <v>0</v>
      </c>
      <c r="AL3065" s="17">
        <v>0</v>
      </c>
      <c r="AN3065" s="17">
        <v>0</v>
      </c>
      <c r="AP3065" s="172">
        <v>0</v>
      </c>
      <c r="AR3065" s="17">
        <v>12128</v>
      </c>
      <c r="AT3065" s="17">
        <v>0</v>
      </c>
      <c r="AV3065" s="185">
        <v>0</v>
      </c>
      <c r="AW3065" s="1" t="s">
        <v>5655</v>
      </c>
      <c r="AX3065" s="1" t="str">
        <f t="shared" si="47"/>
        <v>No</v>
      </c>
    </row>
    <row r="3066" spans="1:50" x14ac:dyDescent="0.2">
      <c r="A3066" s="1" t="s">
        <v>1056</v>
      </c>
      <c r="B3066" s="1" t="s">
        <v>1057</v>
      </c>
      <c r="C3066" s="1" t="s">
        <v>94</v>
      </c>
      <c r="D3066" s="174" t="s">
        <v>1058</v>
      </c>
      <c r="E3066" s="177">
        <v>111</v>
      </c>
      <c r="F3066" s="1" t="s">
        <v>138</v>
      </c>
      <c r="G3066" s="1" t="s">
        <v>5273</v>
      </c>
      <c r="H3066" s="17">
        <v>0</v>
      </c>
      <c r="I3066" s="12">
        <v>5</v>
      </c>
      <c r="J3066" s="1" t="s">
        <v>10</v>
      </c>
      <c r="K3066" s="1" t="s">
        <v>8</v>
      </c>
      <c r="L3066" s="4">
        <v>2</v>
      </c>
      <c r="N3066" s="186">
        <v>0</v>
      </c>
      <c r="P3066" s="14">
        <v>23.084599999999998</v>
      </c>
      <c r="R3066" s="14">
        <v>0</v>
      </c>
      <c r="T3066" s="14">
        <v>4.8692000000000002</v>
      </c>
      <c r="V3066" s="17">
        <v>0</v>
      </c>
      <c r="X3066" s="17">
        <v>0</v>
      </c>
      <c r="Z3066" s="17">
        <v>3001</v>
      </c>
      <c r="AB3066" s="17">
        <v>0</v>
      </c>
      <c r="AD3066" s="17">
        <v>0</v>
      </c>
      <c r="AF3066" s="17">
        <v>130</v>
      </c>
      <c r="AH3066" s="17">
        <v>0</v>
      </c>
      <c r="AJ3066" s="17">
        <v>0</v>
      </c>
      <c r="AL3066" s="17">
        <v>0</v>
      </c>
      <c r="AN3066" s="17">
        <v>0</v>
      </c>
      <c r="AP3066" s="172">
        <v>0</v>
      </c>
      <c r="AR3066" s="17">
        <v>633</v>
      </c>
      <c r="AT3066" s="17">
        <v>0</v>
      </c>
      <c r="AV3066" s="185">
        <v>0</v>
      </c>
      <c r="AW3066" s="1" t="s">
        <v>5655</v>
      </c>
      <c r="AX3066" s="1" t="str">
        <f t="shared" si="47"/>
        <v>No</v>
      </c>
    </row>
    <row r="3067" spans="1:50" x14ac:dyDescent="0.2">
      <c r="A3067" s="1" t="s">
        <v>4190</v>
      </c>
      <c r="B3067" s="1" t="s">
        <v>4191</v>
      </c>
      <c r="C3067" s="1" t="s">
        <v>64</v>
      </c>
      <c r="D3067" s="174" t="s">
        <v>4192</v>
      </c>
      <c r="E3067" s="177" t="s">
        <v>4193</v>
      </c>
      <c r="F3067" s="1" t="s">
        <v>242</v>
      </c>
      <c r="G3067" s="1" t="s">
        <v>229</v>
      </c>
      <c r="H3067" s="17">
        <v>0</v>
      </c>
      <c r="I3067" s="12">
        <v>5</v>
      </c>
      <c r="J3067" s="1" t="s">
        <v>10</v>
      </c>
      <c r="K3067" s="1" t="s">
        <v>8</v>
      </c>
      <c r="L3067" s="4">
        <v>5</v>
      </c>
      <c r="N3067" s="186">
        <v>0</v>
      </c>
      <c r="P3067" s="14">
        <v>26.684200000000001</v>
      </c>
      <c r="R3067" s="14">
        <v>0</v>
      </c>
      <c r="T3067" s="14">
        <v>0.93620000000000003</v>
      </c>
      <c r="V3067" s="17">
        <v>0</v>
      </c>
      <c r="X3067" s="17">
        <v>0</v>
      </c>
      <c r="Z3067" s="17">
        <v>89072</v>
      </c>
      <c r="AB3067" s="17">
        <v>0</v>
      </c>
      <c r="AD3067" s="17">
        <v>0</v>
      </c>
      <c r="AF3067" s="17">
        <v>3338</v>
      </c>
      <c r="AH3067" s="17">
        <v>0</v>
      </c>
      <c r="AJ3067" s="17">
        <v>0</v>
      </c>
      <c r="AL3067" s="17">
        <v>0</v>
      </c>
      <c r="AN3067" s="17">
        <v>0</v>
      </c>
      <c r="AP3067" s="172">
        <v>0</v>
      </c>
      <c r="AR3067" s="17">
        <v>3125</v>
      </c>
      <c r="AT3067" s="17">
        <v>0</v>
      </c>
      <c r="AV3067" s="185">
        <v>0</v>
      </c>
      <c r="AW3067" s="1" t="s">
        <v>5655</v>
      </c>
      <c r="AX3067" s="1" t="str">
        <f t="shared" si="47"/>
        <v>No</v>
      </c>
    </row>
    <row r="3068" spans="1:50" x14ac:dyDescent="0.2">
      <c r="A3068" s="1" t="s">
        <v>6454</v>
      </c>
      <c r="B3068" s="1" t="s">
        <v>223</v>
      </c>
      <c r="C3068" s="1" t="s">
        <v>46</v>
      </c>
      <c r="D3068" s="174">
        <v>5162</v>
      </c>
      <c r="E3068" s="177">
        <v>50162</v>
      </c>
      <c r="F3068" s="1" t="s">
        <v>194</v>
      </c>
      <c r="G3068" s="1" t="s">
        <v>5273</v>
      </c>
      <c r="H3068" s="17">
        <v>66025</v>
      </c>
      <c r="I3068" s="12">
        <v>5</v>
      </c>
      <c r="J3068" s="1" t="s">
        <v>10</v>
      </c>
      <c r="K3068" s="1" t="s">
        <v>8</v>
      </c>
      <c r="L3068" s="4">
        <v>5</v>
      </c>
      <c r="N3068" s="186">
        <v>0</v>
      </c>
      <c r="P3068" s="14">
        <v>9.7124000000000006</v>
      </c>
      <c r="R3068" s="14">
        <v>0</v>
      </c>
      <c r="T3068" s="14">
        <v>3.2408000000000001</v>
      </c>
      <c r="V3068" s="17">
        <v>0</v>
      </c>
      <c r="X3068" s="17">
        <v>0</v>
      </c>
      <c r="Z3068" s="17">
        <v>125309</v>
      </c>
      <c r="AB3068" s="17">
        <v>0</v>
      </c>
      <c r="AD3068" s="17">
        <v>0</v>
      </c>
      <c r="AF3068" s="17">
        <v>12902</v>
      </c>
      <c r="AH3068" s="17">
        <v>0</v>
      </c>
      <c r="AJ3068" s="17">
        <v>0</v>
      </c>
      <c r="AL3068" s="17">
        <v>0</v>
      </c>
      <c r="AN3068" s="17">
        <v>0</v>
      </c>
      <c r="AP3068" s="172">
        <v>0</v>
      </c>
      <c r="AR3068" s="17">
        <v>41813</v>
      </c>
      <c r="AT3068" s="17">
        <v>0</v>
      </c>
      <c r="AV3068" s="185">
        <v>0</v>
      </c>
      <c r="AW3068" s="1" t="s">
        <v>5655</v>
      </c>
      <c r="AX3068" s="1" t="str">
        <f t="shared" si="47"/>
        <v>No</v>
      </c>
    </row>
    <row r="3069" spans="1:50" x14ac:dyDescent="0.2">
      <c r="A3069" s="1" t="s">
        <v>4446</v>
      </c>
      <c r="B3069" s="1" t="s">
        <v>1253</v>
      </c>
      <c r="C3069" s="1" t="s">
        <v>61</v>
      </c>
      <c r="D3069" s="174" t="s">
        <v>4447</v>
      </c>
      <c r="E3069" s="177" t="s">
        <v>4448</v>
      </c>
      <c r="F3069" s="1" t="s">
        <v>194</v>
      </c>
      <c r="G3069" s="1" t="s">
        <v>229</v>
      </c>
      <c r="H3069" s="17">
        <v>0</v>
      </c>
      <c r="I3069" s="12">
        <v>5</v>
      </c>
      <c r="J3069" s="1" t="s">
        <v>11</v>
      </c>
      <c r="K3069" s="1" t="s">
        <v>8</v>
      </c>
      <c r="L3069" s="4">
        <v>5</v>
      </c>
      <c r="N3069" s="186">
        <v>0</v>
      </c>
      <c r="P3069" s="14">
        <v>54.354500000000002</v>
      </c>
      <c r="R3069" s="14">
        <v>0</v>
      </c>
      <c r="T3069" s="14">
        <v>5.9421999999999997</v>
      </c>
      <c r="V3069" s="17">
        <v>0</v>
      </c>
      <c r="X3069" s="17">
        <v>0</v>
      </c>
      <c r="Z3069" s="17">
        <v>121265</v>
      </c>
      <c r="AB3069" s="17">
        <v>0</v>
      </c>
      <c r="AD3069" s="17">
        <v>0</v>
      </c>
      <c r="AF3069" s="17">
        <v>2231</v>
      </c>
      <c r="AH3069" s="17">
        <v>0</v>
      </c>
      <c r="AJ3069" s="17">
        <v>0</v>
      </c>
      <c r="AL3069" s="17">
        <v>0</v>
      </c>
      <c r="AN3069" s="17">
        <v>0</v>
      </c>
      <c r="AP3069" s="172">
        <v>0</v>
      </c>
      <c r="AR3069" s="17">
        <v>13257</v>
      </c>
      <c r="AT3069" s="17">
        <v>0</v>
      </c>
      <c r="AV3069" s="185">
        <v>0</v>
      </c>
      <c r="AW3069" s="1" t="s">
        <v>5655</v>
      </c>
      <c r="AX3069" s="1" t="str">
        <f t="shared" si="47"/>
        <v>No</v>
      </c>
    </row>
    <row r="3070" spans="1:50" x14ac:dyDescent="0.2">
      <c r="A3070" s="1" t="s">
        <v>946</v>
      </c>
      <c r="B3070" s="1" t="s">
        <v>947</v>
      </c>
      <c r="C3070" s="1" t="s">
        <v>83</v>
      </c>
      <c r="D3070" s="174">
        <v>4151</v>
      </c>
      <c r="E3070" s="177">
        <v>40151</v>
      </c>
      <c r="F3070" s="1" t="s">
        <v>194</v>
      </c>
      <c r="G3070" s="1" t="s">
        <v>5273</v>
      </c>
      <c r="H3070" s="17">
        <v>139171</v>
      </c>
      <c r="I3070" s="12">
        <v>5</v>
      </c>
      <c r="J3070" s="1" t="s">
        <v>10</v>
      </c>
      <c r="K3070" s="1" t="s">
        <v>8</v>
      </c>
      <c r="L3070" s="4">
        <v>2</v>
      </c>
      <c r="N3070" s="186">
        <v>0</v>
      </c>
      <c r="P3070" s="14">
        <v>4.9111000000000002</v>
      </c>
      <c r="R3070" s="14">
        <v>0</v>
      </c>
      <c r="T3070" s="14">
        <v>0.98570000000000002</v>
      </c>
      <c r="V3070" s="17">
        <v>0</v>
      </c>
      <c r="X3070" s="17">
        <v>0</v>
      </c>
      <c r="Z3070" s="17">
        <v>8953</v>
      </c>
      <c r="AB3070" s="17">
        <v>0</v>
      </c>
      <c r="AD3070" s="17">
        <v>0</v>
      </c>
      <c r="AF3070" s="17">
        <v>1823</v>
      </c>
      <c r="AH3070" s="17">
        <v>0</v>
      </c>
      <c r="AJ3070" s="17">
        <v>0</v>
      </c>
      <c r="AL3070" s="17">
        <v>0</v>
      </c>
      <c r="AN3070" s="17">
        <v>0</v>
      </c>
      <c r="AP3070" s="172">
        <v>0</v>
      </c>
      <c r="AR3070" s="17">
        <v>1797</v>
      </c>
      <c r="AT3070" s="17">
        <v>0</v>
      </c>
      <c r="AV3070" s="185">
        <v>0</v>
      </c>
      <c r="AW3070" s="1" t="s">
        <v>5655</v>
      </c>
      <c r="AX3070" s="1" t="str">
        <f t="shared" si="47"/>
        <v>No</v>
      </c>
    </row>
    <row r="3071" spans="1:50" x14ac:dyDescent="0.2">
      <c r="A3071" s="1" t="s">
        <v>995</v>
      </c>
      <c r="B3071" s="1" t="s">
        <v>996</v>
      </c>
      <c r="C3071" s="1" t="s">
        <v>6</v>
      </c>
      <c r="D3071" s="174" t="s">
        <v>997</v>
      </c>
      <c r="E3071" s="177">
        <v>85</v>
      </c>
      <c r="F3071" s="1" t="s">
        <v>138</v>
      </c>
      <c r="G3071" s="1" t="s">
        <v>5273</v>
      </c>
      <c r="H3071" s="17">
        <v>0</v>
      </c>
      <c r="I3071" s="12">
        <v>5</v>
      </c>
      <c r="J3071" s="1" t="s">
        <v>11</v>
      </c>
      <c r="K3071" s="1" t="s">
        <v>8</v>
      </c>
      <c r="L3071" s="4">
        <v>3</v>
      </c>
      <c r="N3071" s="186">
        <v>0</v>
      </c>
      <c r="P3071" s="14">
        <v>32.221400000000003</v>
      </c>
      <c r="R3071" s="14">
        <v>0</v>
      </c>
      <c r="T3071" s="14">
        <v>1.5745</v>
      </c>
      <c r="V3071" s="17">
        <v>0</v>
      </c>
      <c r="X3071" s="17">
        <v>0</v>
      </c>
      <c r="Z3071" s="17">
        <v>164007</v>
      </c>
      <c r="AB3071" s="17">
        <v>0</v>
      </c>
      <c r="AD3071" s="17">
        <v>0</v>
      </c>
      <c r="AF3071" s="17">
        <v>5090</v>
      </c>
      <c r="AH3071" s="17">
        <v>0</v>
      </c>
      <c r="AJ3071" s="17">
        <v>0</v>
      </c>
      <c r="AL3071" s="17">
        <v>0</v>
      </c>
      <c r="AN3071" s="17">
        <v>0</v>
      </c>
      <c r="AP3071" s="172">
        <v>0</v>
      </c>
      <c r="AR3071" s="17">
        <v>8014</v>
      </c>
      <c r="AT3071" s="17">
        <v>0</v>
      </c>
      <c r="AV3071" s="185">
        <v>0</v>
      </c>
      <c r="AW3071" s="1" t="s">
        <v>5655</v>
      </c>
      <c r="AX3071" s="1" t="str">
        <f t="shared" si="47"/>
        <v>No</v>
      </c>
    </row>
    <row r="3072" spans="1:50" x14ac:dyDescent="0.2">
      <c r="A3072" s="1" t="s">
        <v>5787</v>
      </c>
      <c r="B3072" s="1" t="s">
        <v>5788</v>
      </c>
      <c r="C3072" s="1" t="s">
        <v>20</v>
      </c>
      <c r="E3072" s="177">
        <v>90292</v>
      </c>
      <c r="F3072" s="1" t="s">
        <v>194</v>
      </c>
      <c r="G3072" s="1" t="s">
        <v>5273</v>
      </c>
      <c r="H3072" s="17">
        <v>12150996</v>
      </c>
      <c r="I3072" s="12">
        <v>5</v>
      </c>
      <c r="J3072" s="1" t="s">
        <v>10</v>
      </c>
      <c r="K3072" s="1" t="s">
        <v>8</v>
      </c>
      <c r="L3072" s="4">
        <v>5</v>
      </c>
      <c r="N3072" s="186">
        <v>0</v>
      </c>
      <c r="P3072" s="14">
        <v>9.0075000000000003</v>
      </c>
      <c r="R3072" s="14">
        <v>0</v>
      </c>
      <c r="T3072" s="14">
        <v>2.427</v>
      </c>
      <c r="V3072" s="17">
        <v>0</v>
      </c>
      <c r="X3072" s="17">
        <v>0</v>
      </c>
      <c r="Z3072" s="17">
        <v>36012</v>
      </c>
      <c r="AB3072" s="17">
        <v>0</v>
      </c>
      <c r="AD3072" s="17">
        <v>0</v>
      </c>
      <c r="AF3072" s="17">
        <v>3998</v>
      </c>
      <c r="AH3072" s="17">
        <v>0</v>
      </c>
      <c r="AJ3072" s="17">
        <v>0</v>
      </c>
      <c r="AL3072" s="17">
        <v>0</v>
      </c>
      <c r="AN3072" s="17">
        <v>0</v>
      </c>
      <c r="AP3072" s="172">
        <v>0</v>
      </c>
      <c r="AR3072" s="17">
        <v>9703</v>
      </c>
      <c r="AT3072" s="17">
        <v>0</v>
      </c>
      <c r="AV3072" s="185">
        <v>0</v>
      </c>
      <c r="AW3072" s="1" t="s">
        <v>5655</v>
      </c>
      <c r="AX3072" s="1" t="str">
        <f t="shared" si="47"/>
        <v>No</v>
      </c>
    </row>
    <row r="3073" spans="1:50" x14ac:dyDescent="0.2">
      <c r="A3073" s="1" t="s">
        <v>2377</v>
      </c>
      <c r="B3073" s="1" t="s">
        <v>307</v>
      </c>
      <c r="C3073" s="1" t="s">
        <v>14</v>
      </c>
      <c r="D3073" s="174" t="s">
        <v>2378</v>
      </c>
      <c r="E3073" s="177" t="s">
        <v>2379</v>
      </c>
      <c r="F3073" s="1" t="s">
        <v>242</v>
      </c>
      <c r="G3073" s="1" t="s">
        <v>229</v>
      </c>
      <c r="H3073" s="17">
        <v>0</v>
      </c>
      <c r="I3073" s="12">
        <v>5</v>
      </c>
      <c r="J3073" s="1" t="s">
        <v>11</v>
      </c>
      <c r="K3073" s="1" t="s">
        <v>12</v>
      </c>
      <c r="L3073" s="4">
        <v>1</v>
      </c>
      <c r="N3073" s="186">
        <v>0</v>
      </c>
      <c r="P3073" s="14">
        <v>39.3521</v>
      </c>
      <c r="R3073" s="14">
        <v>0</v>
      </c>
      <c r="T3073" s="14">
        <v>4.4507000000000003</v>
      </c>
      <c r="V3073" s="17">
        <v>0</v>
      </c>
      <c r="X3073" s="17">
        <v>0</v>
      </c>
      <c r="Z3073" s="17">
        <v>8382</v>
      </c>
      <c r="AB3073" s="17">
        <v>0</v>
      </c>
      <c r="AD3073" s="17">
        <v>0</v>
      </c>
      <c r="AF3073" s="17">
        <v>213</v>
      </c>
      <c r="AH3073" s="17">
        <v>0</v>
      </c>
      <c r="AJ3073" s="17">
        <v>0</v>
      </c>
      <c r="AL3073" s="17">
        <v>0</v>
      </c>
      <c r="AN3073" s="17">
        <v>0</v>
      </c>
      <c r="AP3073" s="172">
        <v>0</v>
      </c>
      <c r="AR3073" s="17">
        <v>948</v>
      </c>
      <c r="AT3073" s="17">
        <v>0</v>
      </c>
      <c r="AV3073" s="185">
        <v>0</v>
      </c>
      <c r="AW3073" s="1" t="s">
        <v>5655</v>
      </c>
      <c r="AX3073" s="1" t="str">
        <f t="shared" si="47"/>
        <v>No</v>
      </c>
    </row>
    <row r="3074" spans="1:50" x14ac:dyDescent="0.2">
      <c r="A3074" s="1" t="s">
        <v>5139</v>
      </c>
      <c r="B3074" s="1" t="s">
        <v>913</v>
      </c>
      <c r="C3074" s="1" t="s">
        <v>80</v>
      </c>
      <c r="D3074" s="174" t="s">
        <v>5140</v>
      </c>
      <c r="E3074" s="177" t="s">
        <v>5141</v>
      </c>
      <c r="F3074" s="1" t="s">
        <v>194</v>
      </c>
      <c r="G3074" s="1" t="s">
        <v>229</v>
      </c>
      <c r="H3074" s="17">
        <v>0</v>
      </c>
      <c r="I3074" s="12">
        <v>5</v>
      </c>
      <c r="J3074" s="1" t="s">
        <v>10</v>
      </c>
      <c r="K3074" s="1" t="s">
        <v>8</v>
      </c>
      <c r="L3074" s="4">
        <v>4</v>
      </c>
      <c r="N3074" s="186">
        <v>0</v>
      </c>
      <c r="P3074" s="14">
        <v>9.1065000000000005</v>
      </c>
      <c r="R3074" s="14">
        <v>0</v>
      </c>
      <c r="T3074" s="14">
        <v>4.3154000000000003</v>
      </c>
      <c r="V3074" s="17">
        <v>0</v>
      </c>
      <c r="X3074" s="17">
        <v>0</v>
      </c>
      <c r="Z3074" s="17">
        <v>41544</v>
      </c>
      <c r="AB3074" s="17">
        <v>0</v>
      </c>
      <c r="AD3074" s="17">
        <v>0</v>
      </c>
      <c r="AF3074" s="17">
        <v>4562</v>
      </c>
      <c r="AH3074" s="17">
        <v>0</v>
      </c>
      <c r="AJ3074" s="17">
        <v>0</v>
      </c>
      <c r="AL3074" s="17">
        <v>0</v>
      </c>
      <c r="AN3074" s="17">
        <v>0</v>
      </c>
      <c r="AP3074" s="172">
        <v>0</v>
      </c>
      <c r="AR3074" s="17">
        <v>19687</v>
      </c>
      <c r="AT3074" s="17">
        <v>0</v>
      </c>
      <c r="AV3074" s="185">
        <v>0</v>
      </c>
      <c r="AW3074" s="1" t="s">
        <v>5655</v>
      </c>
      <c r="AX3074" s="1" t="str">
        <f t="shared" ref="AX3074:AX3137" si="48">IF(AW3074&amp;AU3074&amp;AS3074&amp;AQ3074&amp;AO3074&amp;AM3074&amp;AK3074&amp;AI3074&amp;AG3074&amp;AE3074&amp;AC3074&amp;AA3074&amp;Y3074&amp;W3074&amp;U3074&amp;S3074&amp;Q3074&amp;O3074&amp;M3074&lt;&gt;"","Yes","No")</f>
        <v>No</v>
      </c>
    </row>
    <row r="3075" spans="1:50" x14ac:dyDescent="0.2">
      <c r="A3075" s="1" t="s">
        <v>1032</v>
      </c>
      <c r="B3075" s="1" t="s">
        <v>1033</v>
      </c>
      <c r="C3075" s="1" t="s">
        <v>63</v>
      </c>
      <c r="D3075" s="174" t="s">
        <v>1034</v>
      </c>
      <c r="E3075" s="177">
        <v>88128</v>
      </c>
      <c r="F3075" s="1" t="s">
        <v>138</v>
      </c>
      <c r="G3075" s="1" t="s">
        <v>5273</v>
      </c>
      <c r="H3075" s="17">
        <v>0</v>
      </c>
      <c r="I3075" s="12">
        <v>5</v>
      </c>
      <c r="J3075" s="1" t="s">
        <v>10</v>
      </c>
      <c r="K3075" s="1" t="s">
        <v>8</v>
      </c>
      <c r="L3075" s="4">
        <v>5</v>
      </c>
      <c r="N3075" s="186">
        <v>0</v>
      </c>
      <c r="P3075" s="14">
        <v>21.6647</v>
      </c>
      <c r="R3075" s="14">
        <v>0</v>
      </c>
      <c r="T3075" s="14">
        <v>1.3346</v>
      </c>
      <c r="V3075" s="17">
        <v>0</v>
      </c>
      <c r="X3075" s="17">
        <v>0</v>
      </c>
      <c r="Z3075" s="17">
        <v>204645</v>
      </c>
      <c r="AB3075" s="17">
        <v>0</v>
      </c>
      <c r="AD3075" s="17">
        <v>0</v>
      </c>
      <c r="AF3075" s="17">
        <v>9446</v>
      </c>
      <c r="AH3075" s="17">
        <v>0</v>
      </c>
      <c r="AJ3075" s="17">
        <v>0</v>
      </c>
      <c r="AL3075" s="17">
        <v>0</v>
      </c>
      <c r="AN3075" s="17">
        <v>0</v>
      </c>
      <c r="AP3075" s="172">
        <v>0</v>
      </c>
      <c r="AR3075" s="17">
        <v>12607</v>
      </c>
      <c r="AT3075" s="17">
        <v>0</v>
      </c>
      <c r="AV3075" s="185">
        <v>0</v>
      </c>
      <c r="AW3075" s="1" t="s">
        <v>5655</v>
      </c>
      <c r="AX3075" s="1" t="str">
        <f t="shared" si="48"/>
        <v>No</v>
      </c>
    </row>
    <row r="3076" spans="1:50" x14ac:dyDescent="0.2">
      <c r="A3076" s="1" t="s">
        <v>4934</v>
      </c>
      <c r="B3076" s="1" t="s">
        <v>544</v>
      </c>
      <c r="C3076" s="1" t="s">
        <v>94</v>
      </c>
      <c r="D3076" s="174" t="s">
        <v>4935</v>
      </c>
      <c r="E3076" s="177" t="s">
        <v>4936</v>
      </c>
      <c r="F3076" s="1" t="s">
        <v>260</v>
      </c>
      <c r="G3076" s="1" t="s">
        <v>229</v>
      </c>
      <c r="H3076" s="17">
        <v>0</v>
      </c>
      <c r="I3076" s="12">
        <v>5</v>
      </c>
      <c r="J3076" s="1" t="s">
        <v>11</v>
      </c>
      <c r="K3076" s="1" t="s">
        <v>12</v>
      </c>
      <c r="L3076" s="4">
        <v>5</v>
      </c>
      <c r="N3076" s="186">
        <v>0</v>
      </c>
      <c r="P3076" s="14">
        <v>25.366</v>
      </c>
      <c r="R3076" s="14">
        <v>0</v>
      </c>
      <c r="T3076" s="14">
        <v>5.3103999999999996</v>
      </c>
      <c r="V3076" s="17">
        <v>0</v>
      </c>
      <c r="X3076" s="17">
        <v>0</v>
      </c>
      <c r="Z3076" s="17">
        <v>194735</v>
      </c>
      <c r="AB3076" s="17">
        <v>0</v>
      </c>
      <c r="AD3076" s="17">
        <v>0</v>
      </c>
      <c r="AF3076" s="17">
        <v>7677</v>
      </c>
      <c r="AH3076" s="17">
        <v>0</v>
      </c>
      <c r="AJ3076" s="17">
        <v>0</v>
      </c>
      <c r="AL3076" s="17">
        <v>0</v>
      </c>
      <c r="AN3076" s="17">
        <v>0</v>
      </c>
      <c r="AP3076" s="172">
        <v>0</v>
      </c>
      <c r="AR3076" s="17">
        <v>40768</v>
      </c>
      <c r="AT3076" s="17">
        <v>0</v>
      </c>
      <c r="AV3076" s="185">
        <v>0</v>
      </c>
      <c r="AW3076" s="1" t="s">
        <v>5655</v>
      </c>
      <c r="AX3076" s="1" t="str">
        <f t="shared" si="48"/>
        <v>No</v>
      </c>
    </row>
    <row r="3077" spans="1:50" x14ac:dyDescent="0.2">
      <c r="A3077" s="1" t="s">
        <v>921</v>
      </c>
      <c r="B3077" s="1" t="s">
        <v>922</v>
      </c>
      <c r="C3077" s="1" t="s">
        <v>83</v>
      </c>
      <c r="D3077" s="174">
        <v>4145</v>
      </c>
      <c r="E3077" s="177">
        <v>40145</v>
      </c>
      <c r="F3077" s="1" t="s">
        <v>194</v>
      </c>
      <c r="G3077" s="1" t="s">
        <v>5273</v>
      </c>
      <c r="H3077" s="17">
        <v>2148346</v>
      </c>
      <c r="I3077" s="12">
        <v>5</v>
      </c>
      <c r="J3077" s="1" t="s">
        <v>11</v>
      </c>
      <c r="K3077" s="1" t="s">
        <v>8</v>
      </c>
      <c r="L3077" s="4">
        <v>3</v>
      </c>
      <c r="N3077" s="186">
        <v>0</v>
      </c>
      <c r="P3077" s="14">
        <v>5.3792999999999997</v>
      </c>
      <c r="R3077" s="14">
        <v>0</v>
      </c>
      <c r="T3077" s="14">
        <v>4.2603</v>
      </c>
      <c r="V3077" s="17">
        <v>0</v>
      </c>
      <c r="X3077" s="17">
        <v>0</v>
      </c>
      <c r="Z3077" s="17">
        <v>24718</v>
      </c>
      <c r="AB3077" s="17">
        <v>0</v>
      </c>
      <c r="AD3077" s="17">
        <v>0</v>
      </c>
      <c r="AF3077" s="17">
        <v>4595</v>
      </c>
      <c r="AH3077" s="17">
        <v>0</v>
      </c>
      <c r="AJ3077" s="17">
        <v>0</v>
      </c>
      <c r="AL3077" s="17">
        <v>0</v>
      </c>
      <c r="AN3077" s="17">
        <v>0</v>
      </c>
      <c r="AP3077" s="172">
        <v>0</v>
      </c>
      <c r="AR3077" s="17">
        <v>19576</v>
      </c>
      <c r="AT3077" s="17">
        <v>0</v>
      </c>
      <c r="AV3077" s="185">
        <v>0</v>
      </c>
      <c r="AW3077" s="1" t="s">
        <v>5655</v>
      </c>
      <c r="AX3077" s="1" t="str">
        <f t="shared" si="48"/>
        <v>No</v>
      </c>
    </row>
    <row r="3078" spans="1:50" x14ac:dyDescent="0.2">
      <c r="A3078" s="1" t="s">
        <v>1053</v>
      </c>
      <c r="B3078" s="1" t="s">
        <v>1054</v>
      </c>
      <c r="C3078" s="1" t="s">
        <v>79</v>
      </c>
      <c r="D3078" s="174" t="s">
        <v>1055</v>
      </c>
      <c r="E3078" s="177">
        <v>66158</v>
      </c>
      <c r="F3078" s="1" t="s">
        <v>138</v>
      </c>
      <c r="G3078" s="1" t="s">
        <v>5273</v>
      </c>
      <c r="H3078" s="17">
        <v>0</v>
      </c>
      <c r="I3078" s="12">
        <v>5</v>
      </c>
      <c r="J3078" s="1" t="s">
        <v>10</v>
      </c>
      <c r="K3078" s="1" t="s">
        <v>8</v>
      </c>
      <c r="L3078" s="4">
        <v>5</v>
      </c>
      <c r="N3078" s="186">
        <v>0</v>
      </c>
      <c r="P3078" s="14">
        <v>26.292000000000002</v>
      </c>
      <c r="R3078" s="14">
        <v>0</v>
      </c>
      <c r="T3078" s="14">
        <v>3.0068000000000001</v>
      </c>
      <c r="V3078" s="17">
        <v>0</v>
      </c>
      <c r="X3078" s="17">
        <v>0</v>
      </c>
      <c r="Z3078" s="17">
        <v>231895</v>
      </c>
      <c r="AB3078" s="17">
        <v>0</v>
      </c>
      <c r="AD3078" s="17">
        <v>0</v>
      </c>
      <c r="AF3078" s="17">
        <v>8820</v>
      </c>
      <c r="AH3078" s="17">
        <v>0</v>
      </c>
      <c r="AJ3078" s="17">
        <v>0</v>
      </c>
      <c r="AL3078" s="17">
        <v>0</v>
      </c>
      <c r="AN3078" s="17">
        <v>0</v>
      </c>
      <c r="AP3078" s="172">
        <v>0</v>
      </c>
      <c r="AR3078" s="17">
        <v>26520</v>
      </c>
      <c r="AT3078" s="17">
        <v>0</v>
      </c>
      <c r="AV3078" s="185">
        <v>0</v>
      </c>
      <c r="AW3078" s="1" t="s">
        <v>5655</v>
      </c>
      <c r="AX3078" s="1" t="str">
        <f t="shared" si="48"/>
        <v>No</v>
      </c>
    </row>
    <row r="3079" spans="1:50" x14ac:dyDescent="0.2">
      <c r="A3079" s="1" t="s">
        <v>4176</v>
      </c>
      <c r="B3079" s="1" t="s">
        <v>4177</v>
      </c>
      <c r="C3079" s="1" t="s">
        <v>64</v>
      </c>
      <c r="D3079" s="174" t="s">
        <v>4178</v>
      </c>
      <c r="E3079" s="177" t="s">
        <v>4179</v>
      </c>
      <c r="F3079" s="1" t="s">
        <v>194</v>
      </c>
      <c r="G3079" s="1" t="s">
        <v>229</v>
      </c>
      <c r="H3079" s="17">
        <v>0</v>
      </c>
      <c r="I3079" s="12">
        <v>5</v>
      </c>
      <c r="J3079" s="1" t="s">
        <v>10</v>
      </c>
      <c r="K3079" s="1" t="s">
        <v>8</v>
      </c>
      <c r="L3079" s="4">
        <v>5</v>
      </c>
      <c r="N3079" s="186">
        <v>0</v>
      </c>
      <c r="P3079" s="14">
        <v>25.454999999999998</v>
      </c>
      <c r="R3079" s="14">
        <v>0</v>
      </c>
      <c r="T3079" s="14">
        <v>1.0854999999999999</v>
      </c>
      <c r="V3079" s="17">
        <v>0</v>
      </c>
      <c r="X3079" s="17">
        <v>0</v>
      </c>
      <c r="Z3079" s="17">
        <v>124755</v>
      </c>
      <c r="AB3079" s="17">
        <v>0</v>
      </c>
      <c r="AD3079" s="17">
        <v>0</v>
      </c>
      <c r="AF3079" s="17">
        <v>4901</v>
      </c>
      <c r="AH3079" s="17">
        <v>0</v>
      </c>
      <c r="AJ3079" s="17">
        <v>0</v>
      </c>
      <c r="AL3079" s="17">
        <v>0</v>
      </c>
      <c r="AN3079" s="17">
        <v>0</v>
      </c>
      <c r="AP3079" s="172">
        <v>0</v>
      </c>
      <c r="AR3079" s="17">
        <v>5320</v>
      </c>
      <c r="AT3079" s="17">
        <v>0</v>
      </c>
      <c r="AV3079" s="185">
        <v>0</v>
      </c>
      <c r="AW3079" s="1" t="s">
        <v>5655</v>
      </c>
      <c r="AX3079" s="1" t="str">
        <f t="shared" si="48"/>
        <v>No</v>
      </c>
    </row>
    <row r="3080" spans="1:50" x14ac:dyDescent="0.2">
      <c r="A3080" s="1" t="s">
        <v>6449</v>
      </c>
      <c r="B3080" s="1" t="s">
        <v>1386</v>
      </c>
      <c r="C3080" s="1" t="s">
        <v>73</v>
      </c>
      <c r="D3080" s="174">
        <v>2215</v>
      </c>
      <c r="E3080" s="177">
        <v>20215</v>
      </c>
      <c r="F3080" s="1" t="s">
        <v>194</v>
      </c>
      <c r="G3080" s="1" t="s">
        <v>5273</v>
      </c>
      <c r="H3080" s="17">
        <v>57840</v>
      </c>
      <c r="I3080" s="12">
        <v>5</v>
      </c>
      <c r="J3080" s="1" t="s">
        <v>10</v>
      </c>
      <c r="K3080" s="1" t="s">
        <v>12</v>
      </c>
      <c r="L3080" s="4">
        <v>2</v>
      </c>
      <c r="N3080" s="186">
        <v>0</v>
      </c>
      <c r="P3080" s="14">
        <v>8.9260000000000002</v>
      </c>
      <c r="R3080" s="14">
        <v>0</v>
      </c>
      <c r="T3080" s="14">
        <v>2.9992999999999999</v>
      </c>
      <c r="V3080" s="17">
        <v>0</v>
      </c>
      <c r="X3080" s="17">
        <v>0</v>
      </c>
      <c r="Z3080" s="17">
        <v>25680</v>
      </c>
      <c r="AB3080" s="17">
        <v>0</v>
      </c>
      <c r="AD3080" s="17">
        <v>0</v>
      </c>
      <c r="AF3080" s="17">
        <v>2877</v>
      </c>
      <c r="AH3080" s="17">
        <v>0</v>
      </c>
      <c r="AJ3080" s="17">
        <v>0</v>
      </c>
      <c r="AL3080" s="17">
        <v>0</v>
      </c>
      <c r="AN3080" s="17">
        <v>0</v>
      </c>
      <c r="AP3080" s="172">
        <v>0</v>
      </c>
      <c r="AR3080" s="17">
        <v>8629</v>
      </c>
      <c r="AT3080" s="17">
        <v>0</v>
      </c>
      <c r="AV3080" s="185">
        <v>0</v>
      </c>
      <c r="AW3080" s="1" t="s">
        <v>5655</v>
      </c>
      <c r="AX3080" s="1" t="str">
        <f t="shared" si="48"/>
        <v>No</v>
      </c>
    </row>
    <row r="3081" spans="1:50" x14ac:dyDescent="0.2">
      <c r="A3081" s="1" t="s">
        <v>6451</v>
      </c>
      <c r="B3081" s="1" t="s">
        <v>405</v>
      </c>
      <c r="C3081" s="1" t="s">
        <v>77</v>
      </c>
      <c r="D3081" s="174">
        <v>5019</v>
      </c>
      <c r="E3081" s="177">
        <v>50019</v>
      </c>
      <c r="F3081" s="1" t="s">
        <v>194</v>
      </c>
      <c r="G3081" s="1" t="s">
        <v>5273</v>
      </c>
      <c r="H3081" s="17">
        <v>97503</v>
      </c>
      <c r="I3081" s="12">
        <v>5</v>
      </c>
      <c r="J3081" s="1" t="s">
        <v>10</v>
      </c>
      <c r="K3081" s="1" t="s">
        <v>8</v>
      </c>
      <c r="L3081" s="4">
        <v>1</v>
      </c>
      <c r="N3081" s="186">
        <v>0</v>
      </c>
      <c r="P3081" s="14">
        <v>8.9499999999999993</v>
      </c>
      <c r="R3081" s="14">
        <v>0</v>
      </c>
      <c r="T3081" s="14">
        <v>1.6001000000000001</v>
      </c>
      <c r="V3081" s="17">
        <v>0</v>
      </c>
      <c r="X3081" s="17">
        <v>0</v>
      </c>
      <c r="Z3081" s="17">
        <v>25069</v>
      </c>
      <c r="AB3081" s="17">
        <v>0</v>
      </c>
      <c r="AD3081" s="17">
        <v>0</v>
      </c>
      <c r="AF3081" s="17">
        <v>2801</v>
      </c>
      <c r="AH3081" s="17">
        <v>0</v>
      </c>
      <c r="AJ3081" s="17">
        <v>0</v>
      </c>
      <c r="AL3081" s="17">
        <v>0</v>
      </c>
      <c r="AN3081" s="17">
        <v>0</v>
      </c>
      <c r="AP3081" s="172">
        <v>0</v>
      </c>
      <c r="AR3081" s="17">
        <v>4482</v>
      </c>
      <c r="AT3081" s="17">
        <v>0</v>
      </c>
      <c r="AV3081" s="185">
        <v>0</v>
      </c>
      <c r="AW3081" s="1" t="s">
        <v>5655</v>
      </c>
      <c r="AX3081" s="1" t="str">
        <f t="shared" si="48"/>
        <v>No</v>
      </c>
    </row>
    <row r="3082" spans="1:50" x14ac:dyDescent="0.2">
      <c r="A3082" s="1" t="s">
        <v>5507</v>
      </c>
      <c r="B3082" s="1" t="s">
        <v>5627</v>
      </c>
      <c r="C3082" s="1" t="s">
        <v>45</v>
      </c>
      <c r="E3082" s="177" t="s">
        <v>5506</v>
      </c>
      <c r="F3082" s="1" t="s">
        <v>194</v>
      </c>
      <c r="G3082" s="1" t="s">
        <v>229</v>
      </c>
      <c r="H3082" s="17">
        <v>0</v>
      </c>
      <c r="I3082" s="12">
        <v>5</v>
      </c>
      <c r="J3082" s="1" t="s">
        <v>10</v>
      </c>
      <c r="K3082" s="1" t="s">
        <v>8</v>
      </c>
      <c r="L3082" s="4">
        <v>5</v>
      </c>
      <c r="N3082" s="186">
        <v>0</v>
      </c>
      <c r="P3082" s="14">
        <v>19.154599999999999</v>
      </c>
      <c r="R3082" s="14">
        <v>0</v>
      </c>
      <c r="T3082" s="14">
        <v>1.0337000000000001</v>
      </c>
      <c r="V3082" s="17">
        <v>0</v>
      </c>
      <c r="X3082" s="17">
        <v>0</v>
      </c>
      <c r="Z3082" s="17">
        <v>135289</v>
      </c>
      <c r="AB3082" s="17">
        <v>0</v>
      </c>
      <c r="AD3082" s="17">
        <v>0</v>
      </c>
      <c r="AF3082" s="17">
        <v>7063</v>
      </c>
      <c r="AH3082" s="17">
        <v>0</v>
      </c>
      <c r="AJ3082" s="17">
        <v>0</v>
      </c>
      <c r="AL3082" s="17">
        <v>0</v>
      </c>
      <c r="AN3082" s="17">
        <v>0</v>
      </c>
      <c r="AP3082" s="172">
        <v>0</v>
      </c>
      <c r="AR3082" s="17">
        <v>7301</v>
      </c>
      <c r="AT3082" s="17">
        <v>0</v>
      </c>
      <c r="AV3082" s="185">
        <v>0</v>
      </c>
      <c r="AW3082" s="1" t="s">
        <v>5655</v>
      </c>
      <c r="AX3082" s="1" t="str">
        <f t="shared" si="48"/>
        <v>No</v>
      </c>
    </row>
    <row r="3083" spans="1:50" x14ac:dyDescent="0.2">
      <c r="A3083" s="1" t="s">
        <v>3875</v>
      </c>
      <c r="B3083" s="1" t="s">
        <v>3876</v>
      </c>
      <c r="C3083" s="1" t="s">
        <v>64</v>
      </c>
      <c r="D3083" s="174" t="s">
        <v>3877</v>
      </c>
      <c r="E3083" s="177" t="s">
        <v>3878</v>
      </c>
      <c r="F3083" s="1" t="s">
        <v>194</v>
      </c>
      <c r="G3083" s="1" t="s">
        <v>229</v>
      </c>
      <c r="H3083" s="17">
        <v>0</v>
      </c>
      <c r="I3083" s="12">
        <v>5</v>
      </c>
      <c r="J3083" s="1" t="s">
        <v>10</v>
      </c>
      <c r="K3083" s="1" t="s">
        <v>8</v>
      </c>
      <c r="L3083" s="4">
        <v>5</v>
      </c>
      <c r="N3083" s="186">
        <v>0</v>
      </c>
      <c r="P3083" s="14">
        <v>13.8156</v>
      </c>
      <c r="R3083" s="14">
        <v>0</v>
      </c>
      <c r="T3083" s="14">
        <v>5.5762</v>
      </c>
      <c r="V3083" s="17">
        <v>0</v>
      </c>
      <c r="X3083" s="17">
        <v>0</v>
      </c>
      <c r="Z3083" s="17">
        <v>71551</v>
      </c>
      <c r="AB3083" s="17">
        <v>0</v>
      </c>
      <c r="AD3083" s="17">
        <v>0</v>
      </c>
      <c r="AF3083" s="17">
        <v>5179</v>
      </c>
      <c r="AH3083" s="17">
        <v>0</v>
      </c>
      <c r="AJ3083" s="17">
        <v>0</v>
      </c>
      <c r="AL3083" s="17">
        <v>0</v>
      </c>
      <c r="AN3083" s="17">
        <v>0</v>
      </c>
      <c r="AP3083" s="172">
        <v>0</v>
      </c>
      <c r="AR3083" s="17">
        <v>28879</v>
      </c>
      <c r="AT3083" s="17">
        <v>0</v>
      </c>
      <c r="AV3083" s="185">
        <v>0</v>
      </c>
      <c r="AW3083" s="1" t="s">
        <v>5655</v>
      </c>
      <c r="AX3083" s="1" t="str">
        <f t="shared" si="48"/>
        <v>No</v>
      </c>
    </row>
    <row r="3084" spans="1:50" x14ac:dyDescent="0.2">
      <c r="A3084" s="1" t="s">
        <v>6450</v>
      </c>
      <c r="B3084" s="1" t="s">
        <v>4453</v>
      </c>
      <c r="C3084" s="1" t="s">
        <v>87</v>
      </c>
      <c r="E3084" s="177">
        <v>80298</v>
      </c>
      <c r="F3084" s="1" t="s">
        <v>242</v>
      </c>
      <c r="G3084" s="1" t="s">
        <v>5273</v>
      </c>
      <c r="H3084" s="17">
        <v>156777</v>
      </c>
      <c r="I3084" s="12">
        <v>5</v>
      </c>
      <c r="J3084" s="1" t="s">
        <v>10</v>
      </c>
      <c r="K3084" s="1" t="s">
        <v>8</v>
      </c>
      <c r="L3084" s="4">
        <v>5</v>
      </c>
      <c r="N3084" s="186">
        <v>0</v>
      </c>
      <c r="P3084" s="14">
        <v>8.4982000000000006</v>
      </c>
      <c r="R3084" s="14">
        <v>0</v>
      </c>
      <c r="T3084" s="14">
        <v>3.4836</v>
      </c>
      <c r="V3084" s="17">
        <v>0</v>
      </c>
      <c r="X3084" s="17">
        <v>0</v>
      </c>
      <c r="Z3084" s="17">
        <v>57431</v>
      </c>
      <c r="AB3084" s="17">
        <v>0</v>
      </c>
      <c r="AD3084" s="17">
        <v>0</v>
      </c>
      <c r="AF3084" s="17">
        <v>6758</v>
      </c>
      <c r="AH3084" s="17">
        <v>0</v>
      </c>
      <c r="AJ3084" s="17">
        <v>0</v>
      </c>
      <c r="AL3084" s="17">
        <v>0</v>
      </c>
      <c r="AN3084" s="17">
        <v>0</v>
      </c>
      <c r="AP3084" s="172">
        <v>0</v>
      </c>
      <c r="AR3084" s="17">
        <v>23542</v>
      </c>
      <c r="AT3084" s="17">
        <v>0</v>
      </c>
      <c r="AV3084" s="185">
        <v>0</v>
      </c>
      <c r="AW3084" s="1" t="s">
        <v>5655</v>
      </c>
      <c r="AX3084" s="1" t="str">
        <f t="shared" si="48"/>
        <v>No</v>
      </c>
    </row>
    <row r="3085" spans="1:50" x14ac:dyDescent="0.2">
      <c r="A3085" s="1" t="s">
        <v>4627</v>
      </c>
      <c r="B3085" s="1" t="s">
        <v>1342</v>
      </c>
      <c r="C3085" s="1" t="s">
        <v>63</v>
      </c>
      <c r="D3085" s="174" t="s">
        <v>4628</v>
      </c>
      <c r="E3085" s="177">
        <v>80266</v>
      </c>
      <c r="F3085" s="1" t="s">
        <v>138</v>
      </c>
      <c r="G3085" s="1" t="s">
        <v>5273</v>
      </c>
      <c r="H3085" s="17">
        <v>0</v>
      </c>
      <c r="I3085" s="12">
        <v>5</v>
      </c>
      <c r="J3085" s="1" t="s">
        <v>10</v>
      </c>
      <c r="K3085" s="1" t="s">
        <v>8</v>
      </c>
      <c r="L3085" s="4">
        <v>5</v>
      </c>
      <c r="N3085" s="186">
        <v>0</v>
      </c>
      <c r="P3085" s="14">
        <v>48.127200000000002</v>
      </c>
      <c r="R3085" s="14">
        <v>0</v>
      </c>
      <c r="T3085" s="14">
        <v>2.3504</v>
      </c>
      <c r="V3085" s="17">
        <v>0</v>
      </c>
      <c r="X3085" s="17">
        <v>0</v>
      </c>
      <c r="Z3085" s="17">
        <v>46154</v>
      </c>
      <c r="AB3085" s="17">
        <v>0</v>
      </c>
      <c r="AD3085" s="17">
        <v>0</v>
      </c>
      <c r="AF3085" s="17">
        <v>959</v>
      </c>
      <c r="AH3085" s="17">
        <v>0</v>
      </c>
      <c r="AJ3085" s="17">
        <v>0</v>
      </c>
      <c r="AL3085" s="17">
        <v>0</v>
      </c>
      <c r="AN3085" s="17">
        <v>0</v>
      </c>
      <c r="AP3085" s="172">
        <v>0</v>
      </c>
      <c r="AR3085" s="17">
        <v>2254</v>
      </c>
      <c r="AT3085" s="17">
        <v>0</v>
      </c>
      <c r="AV3085" s="185">
        <v>0</v>
      </c>
      <c r="AW3085" s="1" t="s">
        <v>5655</v>
      </c>
      <c r="AX3085" s="1" t="str">
        <f t="shared" si="48"/>
        <v>No</v>
      </c>
    </row>
    <row r="3086" spans="1:50" x14ac:dyDescent="0.2">
      <c r="A3086" s="1" t="s">
        <v>6469</v>
      </c>
      <c r="B3086" s="1" t="s">
        <v>4326</v>
      </c>
      <c r="C3086" s="1" t="s">
        <v>87</v>
      </c>
      <c r="D3086" s="174" t="s">
        <v>4327</v>
      </c>
      <c r="E3086" s="177" t="s">
        <v>4328</v>
      </c>
      <c r="F3086" s="1" t="s">
        <v>242</v>
      </c>
      <c r="G3086" s="1" t="s">
        <v>229</v>
      </c>
      <c r="H3086" s="17">
        <v>0</v>
      </c>
      <c r="I3086" s="12">
        <v>5</v>
      </c>
      <c r="J3086" s="1" t="s">
        <v>10</v>
      </c>
      <c r="K3086" s="1" t="s">
        <v>8</v>
      </c>
      <c r="L3086" s="4">
        <v>5</v>
      </c>
      <c r="N3086" s="186">
        <v>0</v>
      </c>
      <c r="P3086" s="14">
        <v>10.5733</v>
      </c>
      <c r="R3086" s="14">
        <v>0</v>
      </c>
      <c r="T3086" s="14">
        <v>7.3982000000000001</v>
      </c>
      <c r="V3086" s="17">
        <v>0</v>
      </c>
      <c r="X3086" s="17">
        <v>0</v>
      </c>
      <c r="Z3086" s="17">
        <v>84914</v>
      </c>
      <c r="AB3086" s="17">
        <v>0</v>
      </c>
      <c r="AD3086" s="17">
        <v>0</v>
      </c>
      <c r="AF3086" s="17">
        <v>8031</v>
      </c>
      <c r="AH3086" s="17">
        <v>0</v>
      </c>
      <c r="AJ3086" s="17">
        <v>0</v>
      </c>
      <c r="AL3086" s="17">
        <v>0</v>
      </c>
      <c r="AN3086" s="17">
        <v>0</v>
      </c>
      <c r="AP3086" s="172">
        <v>0</v>
      </c>
      <c r="AR3086" s="17">
        <v>59415</v>
      </c>
      <c r="AT3086" s="17">
        <v>0</v>
      </c>
      <c r="AV3086" s="185">
        <v>0</v>
      </c>
      <c r="AW3086" s="1" t="s">
        <v>5655</v>
      </c>
      <c r="AX3086" s="1" t="str">
        <f t="shared" si="48"/>
        <v>No</v>
      </c>
    </row>
    <row r="3087" spans="1:50" x14ac:dyDescent="0.2">
      <c r="A3087" s="1" t="s">
        <v>5771</v>
      </c>
      <c r="B3087" s="1" t="s">
        <v>5772</v>
      </c>
      <c r="C3087" s="1" t="s">
        <v>37</v>
      </c>
      <c r="E3087" s="177">
        <v>40262</v>
      </c>
      <c r="F3087" s="1" t="s">
        <v>194</v>
      </c>
      <c r="G3087" s="1" t="s">
        <v>5273</v>
      </c>
      <c r="H3087" s="17">
        <v>5502379</v>
      </c>
      <c r="I3087" s="12">
        <v>5</v>
      </c>
      <c r="J3087" s="1" t="s">
        <v>11</v>
      </c>
      <c r="K3087" s="1" t="s">
        <v>12</v>
      </c>
      <c r="L3087" s="4">
        <v>5</v>
      </c>
      <c r="N3087" s="186">
        <v>0</v>
      </c>
      <c r="P3087" s="14">
        <v>14.7296</v>
      </c>
      <c r="R3087" s="14">
        <v>0</v>
      </c>
      <c r="T3087" s="14">
        <v>11.980700000000001</v>
      </c>
      <c r="V3087" s="17">
        <v>0</v>
      </c>
      <c r="X3087" s="17">
        <v>0</v>
      </c>
      <c r="Z3087" s="17">
        <v>229487</v>
      </c>
      <c r="AB3087" s="17">
        <v>0</v>
      </c>
      <c r="AD3087" s="17">
        <v>0</v>
      </c>
      <c r="AF3087" s="17">
        <v>15580</v>
      </c>
      <c r="AH3087" s="17">
        <v>0</v>
      </c>
      <c r="AJ3087" s="17">
        <v>0</v>
      </c>
      <c r="AL3087" s="17">
        <v>0</v>
      </c>
      <c r="AN3087" s="17">
        <v>0</v>
      </c>
      <c r="AP3087" s="172">
        <v>0</v>
      </c>
      <c r="AR3087" s="17">
        <v>186659</v>
      </c>
      <c r="AT3087" s="17">
        <v>0</v>
      </c>
      <c r="AV3087" s="185">
        <v>0</v>
      </c>
      <c r="AW3087" s="1" t="s">
        <v>5655</v>
      </c>
      <c r="AX3087" s="1" t="str">
        <f t="shared" si="48"/>
        <v>No</v>
      </c>
    </row>
    <row r="3088" spans="1:50" x14ac:dyDescent="0.2">
      <c r="A3088" s="1" t="s">
        <v>2609</v>
      </c>
      <c r="B3088" s="1" t="s">
        <v>2610</v>
      </c>
      <c r="C3088" s="1" t="s">
        <v>98</v>
      </c>
      <c r="D3088" s="174" t="s">
        <v>2611</v>
      </c>
      <c r="E3088" s="177" t="s">
        <v>2612</v>
      </c>
      <c r="F3088" s="1" t="s">
        <v>194</v>
      </c>
      <c r="G3088" s="1" t="s">
        <v>229</v>
      </c>
      <c r="H3088" s="17">
        <v>0</v>
      </c>
      <c r="I3088" s="12">
        <v>5</v>
      </c>
      <c r="J3088" s="1" t="s">
        <v>10</v>
      </c>
      <c r="K3088" s="1" t="s">
        <v>12</v>
      </c>
      <c r="L3088" s="4">
        <v>5</v>
      </c>
      <c r="N3088" s="186">
        <v>0</v>
      </c>
      <c r="P3088" s="14">
        <v>10.279500000000001</v>
      </c>
      <c r="R3088" s="14">
        <v>0</v>
      </c>
      <c r="T3088" s="14">
        <v>2.5796999999999999</v>
      </c>
      <c r="V3088" s="17">
        <v>0</v>
      </c>
      <c r="X3088" s="17">
        <v>0</v>
      </c>
      <c r="Z3088" s="17">
        <v>114986</v>
      </c>
      <c r="AB3088" s="17">
        <v>0</v>
      </c>
      <c r="AD3088" s="17">
        <v>0</v>
      </c>
      <c r="AF3088" s="17">
        <v>11186</v>
      </c>
      <c r="AH3088" s="17">
        <v>0</v>
      </c>
      <c r="AJ3088" s="17">
        <v>0</v>
      </c>
      <c r="AL3088" s="17">
        <v>0</v>
      </c>
      <c r="AN3088" s="17">
        <v>0</v>
      </c>
      <c r="AP3088" s="172">
        <v>0</v>
      </c>
      <c r="AR3088" s="17">
        <v>28856</v>
      </c>
      <c r="AT3088" s="17">
        <v>0</v>
      </c>
      <c r="AV3088" s="185">
        <v>0</v>
      </c>
      <c r="AW3088" s="1" t="s">
        <v>5655</v>
      </c>
      <c r="AX3088" s="1" t="str">
        <f t="shared" si="48"/>
        <v>No</v>
      </c>
    </row>
    <row r="3089" spans="1:50" x14ac:dyDescent="0.2">
      <c r="A3089" s="1" t="s">
        <v>6443</v>
      </c>
      <c r="B3089" s="1" t="s">
        <v>4070</v>
      </c>
      <c r="C3089" s="1" t="s">
        <v>48</v>
      </c>
      <c r="E3089" s="177" t="s">
        <v>6444</v>
      </c>
      <c r="F3089" s="1" t="s">
        <v>242</v>
      </c>
      <c r="G3089" s="1" t="s">
        <v>229</v>
      </c>
      <c r="H3089" s="17">
        <v>0</v>
      </c>
      <c r="I3089" s="12">
        <v>5</v>
      </c>
      <c r="J3089" s="1" t="s">
        <v>10</v>
      </c>
      <c r="K3089" s="1" t="s">
        <v>8</v>
      </c>
      <c r="L3089" s="4">
        <v>5</v>
      </c>
      <c r="N3089" s="186">
        <v>0</v>
      </c>
      <c r="P3089" s="14">
        <v>19.892199999999999</v>
      </c>
      <c r="R3089" s="14">
        <v>0</v>
      </c>
      <c r="T3089" s="14">
        <v>9.0577000000000005</v>
      </c>
      <c r="V3089" s="17">
        <v>0</v>
      </c>
      <c r="X3089" s="17">
        <v>0</v>
      </c>
      <c r="Z3089" s="17">
        <v>49651</v>
      </c>
      <c r="AB3089" s="17">
        <v>0</v>
      </c>
      <c r="AD3089" s="17">
        <v>0</v>
      </c>
      <c r="AF3089" s="17">
        <v>2496</v>
      </c>
      <c r="AH3089" s="17">
        <v>0</v>
      </c>
      <c r="AJ3089" s="17">
        <v>0</v>
      </c>
      <c r="AL3089" s="17">
        <v>0</v>
      </c>
      <c r="AN3089" s="17">
        <v>0</v>
      </c>
      <c r="AP3089" s="172">
        <v>0</v>
      </c>
      <c r="AR3089" s="17">
        <v>22608</v>
      </c>
      <c r="AT3089" s="17">
        <v>0</v>
      </c>
      <c r="AV3089" s="185">
        <v>0</v>
      </c>
      <c r="AW3089" s="1" t="s">
        <v>5655</v>
      </c>
      <c r="AX3089" s="1" t="str">
        <f t="shared" si="48"/>
        <v>No</v>
      </c>
    </row>
    <row r="3090" spans="1:50" x14ac:dyDescent="0.2">
      <c r="A3090" s="1" t="s">
        <v>5571</v>
      </c>
      <c r="B3090" s="1" t="s">
        <v>1039</v>
      </c>
      <c r="C3090" s="1" t="s">
        <v>20</v>
      </c>
      <c r="D3090" s="174" t="s">
        <v>5570</v>
      </c>
      <c r="E3090" s="177" t="s">
        <v>5569</v>
      </c>
      <c r="F3090" s="1" t="s">
        <v>194</v>
      </c>
      <c r="G3090" s="1" t="s">
        <v>229</v>
      </c>
      <c r="H3090" s="17">
        <v>0</v>
      </c>
      <c r="I3090" s="12">
        <v>5</v>
      </c>
      <c r="J3090" s="1" t="s">
        <v>22</v>
      </c>
      <c r="K3090" s="1" t="s">
        <v>12</v>
      </c>
      <c r="L3090" s="4">
        <v>3</v>
      </c>
      <c r="N3090" s="186">
        <v>0</v>
      </c>
      <c r="P3090" s="14">
        <v>34.669199999999996</v>
      </c>
      <c r="R3090" s="14">
        <v>0</v>
      </c>
      <c r="T3090" s="14">
        <v>4.5918999999999999</v>
      </c>
      <c r="V3090" s="17">
        <v>0</v>
      </c>
      <c r="X3090" s="17">
        <v>0</v>
      </c>
      <c r="Z3090" s="17">
        <v>166100</v>
      </c>
      <c r="AB3090" s="17">
        <v>0</v>
      </c>
      <c r="AD3090" s="17">
        <v>0</v>
      </c>
      <c r="AF3090" s="17">
        <v>4791</v>
      </c>
      <c r="AH3090" s="17">
        <v>0</v>
      </c>
      <c r="AJ3090" s="17">
        <v>0</v>
      </c>
      <c r="AL3090" s="17">
        <v>0</v>
      </c>
      <c r="AN3090" s="17">
        <v>0</v>
      </c>
      <c r="AP3090" s="172">
        <v>0</v>
      </c>
      <c r="AR3090" s="17">
        <v>22000</v>
      </c>
      <c r="AT3090" s="17">
        <v>0</v>
      </c>
      <c r="AV3090" s="185">
        <v>0</v>
      </c>
      <c r="AW3090" s="1" t="s">
        <v>5655</v>
      </c>
      <c r="AX3090" s="1" t="str">
        <f t="shared" si="48"/>
        <v>No</v>
      </c>
    </row>
    <row r="3091" spans="1:50" x14ac:dyDescent="0.2">
      <c r="A3091" s="1" t="s">
        <v>6459</v>
      </c>
      <c r="B3091" s="1" t="s">
        <v>6460</v>
      </c>
      <c r="C3091" s="1" t="s">
        <v>31</v>
      </c>
      <c r="E3091" s="177" t="s">
        <v>6461</v>
      </c>
      <c r="F3091" s="1" t="s">
        <v>194</v>
      </c>
      <c r="G3091" s="1" t="s">
        <v>229</v>
      </c>
      <c r="H3091" s="17">
        <v>0</v>
      </c>
      <c r="I3091" s="12">
        <v>5</v>
      </c>
      <c r="J3091" s="1" t="s">
        <v>11</v>
      </c>
      <c r="K3091" s="1" t="s">
        <v>8</v>
      </c>
      <c r="L3091" s="4">
        <v>4</v>
      </c>
      <c r="N3091" s="186">
        <v>0</v>
      </c>
      <c r="P3091" s="14">
        <v>34.833799999999997</v>
      </c>
      <c r="R3091" s="14">
        <v>0</v>
      </c>
      <c r="T3091" s="14">
        <v>5.7069000000000001</v>
      </c>
      <c r="V3091" s="17">
        <v>0</v>
      </c>
      <c r="X3091" s="17">
        <v>0</v>
      </c>
      <c r="Z3091" s="17">
        <v>204091</v>
      </c>
      <c r="AB3091" s="17">
        <v>0</v>
      </c>
      <c r="AD3091" s="17">
        <v>0</v>
      </c>
      <c r="AF3091" s="17">
        <v>5859</v>
      </c>
      <c r="AH3091" s="17">
        <v>0</v>
      </c>
      <c r="AJ3091" s="17">
        <v>0</v>
      </c>
      <c r="AL3091" s="17">
        <v>0</v>
      </c>
      <c r="AN3091" s="17">
        <v>0</v>
      </c>
      <c r="AP3091" s="172">
        <v>0</v>
      </c>
      <c r="AR3091" s="17">
        <v>33437</v>
      </c>
      <c r="AT3091" s="17">
        <v>0</v>
      </c>
      <c r="AV3091" s="185">
        <v>0</v>
      </c>
      <c r="AW3091" s="1" t="s">
        <v>5655</v>
      </c>
      <c r="AX3091" s="1" t="str">
        <f t="shared" si="48"/>
        <v>No</v>
      </c>
    </row>
    <row r="3092" spans="1:50" x14ac:dyDescent="0.2">
      <c r="A3092" s="1" t="s">
        <v>5533</v>
      </c>
      <c r="B3092" s="1" t="s">
        <v>5633</v>
      </c>
      <c r="C3092" s="1" t="s">
        <v>89</v>
      </c>
      <c r="E3092" s="177" t="s">
        <v>5532</v>
      </c>
      <c r="F3092" s="1" t="s">
        <v>302</v>
      </c>
      <c r="G3092" s="1" t="s">
        <v>229</v>
      </c>
      <c r="H3092" s="17">
        <v>0</v>
      </c>
      <c r="I3092" s="12">
        <v>5</v>
      </c>
      <c r="J3092" s="1" t="s">
        <v>10</v>
      </c>
      <c r="K3092" s="1" t="s">
        <v>12</v>
      </c>
      <c r="L3092" s="4">
        <v>5</v>
      </c>
      <c r="N3092" s="186">
        <v>0</v>
      </c>
      <c r="P3092" s="14">
        <v>20.597300000000001</v>
      </c>
      <c r="R3092" s="14">
        <v>0</v>
      </c>
      <c r="T3092" s="14">
        <v>1.4297</v>
      </c>
      <c r="V3092" s="17">
        <v>0</v>
      </c>
      <c r="X3092" s="17">
        <v>0</v>
      </c>
      <c r="Z3092" s="17">
        <v>227909</v>
      </c>
      <c r="AB3092" s="17">
        <v>0</v>
      </c>
      <c r="AD3092" s="17">
        <v>0</v>
      </c>
      <c r="AF3092" s="17">
        <v>11065</v>
      </c>
      <c r="AH3092" s="17">
        <v>0</v>
      </c>
      <c r="AJ3092" s="17">
        <v>0</v>
      </c>
      <c r="AL3092" s="17">
        <v>0</v>
      </c>
      <c r="AN3092" s="17">
        <v>0</v>
      </c>
      <c r="AP3092" s="172">
        <v>0</v>
      </c>
      <c r="AR3092" s="17">
        <v>15820</v>
      </c>
      <c r="AT3092" s="17">
        <v>0</v>
      </c>
      <c r="AV3092" s="185">
        <v>0</v>
      </c>
      <c r="AW3092" s="1" t="s">
        <v>5655</v>
      </c>
      <c r="AX3092" s="1" t="str">
        <f t="shared" si="48"/>
        <v>No</v>
      </c>
    </row>
    <row r="3093" spans="1:50" x14ac:dyDescent="0.2">
      <c r="A3093" s="1" t="s">
        <v>1212</v>
      </c>
      <c r="B3093" s="1" t="s">
        <v>1200</v>
      </c>
      <c r="C3093" s="1" t="s">
        <v>66</v>
      </c>
      <c r="D3093" s="174">
        <v>2201</v>
      </c>
      <c r="E3093" s="177">
        <v>20201</v>
      </c>
      <c r="F3093" s="1" t="s">
        <v>194</v>
      </c>
      <c r="G3093" s="1" t="s">
        <v>5273</v>
      </c>
      <c r="H3093" s="17">
        <v>5441567</v>
      </c>
      <c r="I3093" s="12">
        <v>5</v>
      </c>
      <c r="J3093" s="1" t="s">
        <v>11</v>
      </c>
      <c r="K3093" s="1" t="s">
        <v>8</v>
      </c>
      <c r="L3093" s="4">
        <v>5</v>
      </c>
      <c r="N3093" s="186">
        <v>0</v>
      </c>
      <c r="P3093" s="14">
        <v>14.6241</v>
      </c>
      <c r="R3093" s="14">
        <v>0</v>
      </c>
      <c r="T3093" s="14">
        <v>6.8318000000000003</v>
      </c>
      <c r="V3093" s="17">
        <v>0</v>
      </c>
      <c r="X3093" s="17">
        <v>0</v>
      </c>
      <c r="Z3093" s="17">
        <v>142629</v>
      </c>
      <c r="AB3093" s="17">
        <v>0</v>
      </c>
      <c r="AD3093" s="17">
        <v>0</v>
      </c>
      <c r="AF3093" s="17">
        <v>9753</v>
      </c>
      <c r="AH3093" s="17">
        <v>0</v>
      </c>
      <c r="AJ3093" s="17">
        <v>0</v>
      </c>
      <c r="AL3093" s="17">
        <v>0</v>
      </c>
      <c r="AN3093" s="17">
        <v>0</v>
      </c>
      <c r="AP3093" s="172">
        <v>0</v>
      </c>
      <c r="AR3093" s="17">
        <v>66631</v>
      </c>
      <c r="AT3093" s="17">
        <v>0</v>
      </c>
      <c r="AV3093" s="185">
        <v>0</v>
      </c>
      <c r="AW3093" s="1" t="s">
        <v>5655</v>
      </c>
      <c r="AX3093" s="1" t="str">
        <f t="shared" si="48"/>
        <v>No</v>
      </c>
    </row>
    <row r="3094" spans="1:50" x14ac:dyDescent="0.2">
      <c r="A3094" s="1" t="s">
        <v>1997</v>
      </c>
      <c r="B3094" s="1" t="s">
        <v>819</v>
      </c>
      <c r="C3094" s="1" t="s">
        <v>40</v>
      </c>
      <c r="D3094" s="174" t="s">
        <v>1998</v>
      </c>
      <c r="E3094" s="177" t="s">
        <v>1999</v>
      </c>
      <c r="F3094" s="1" t="s">
        <v>194</v>
      </c>
      <c r="G3094" s="1" t="s">
        <v>229</v>
      </c>
      <c r="H3094" s="17">
        <v>0</v>
      </c>
      <c r="I3094" s="12">
        <v>5</v>
      </c>
      <c r="J3094" s="1" t="s">
        <v>10</v>
      </c>
      <c r="K3094" s="1" t="s">
        <v>8</v>
      </c>
      <c r="L3094" s="4">
        <v>5</v>
      </c>
      <c r="N3094" s="186">
        <v>0</v>
      </c>
      <c r="P3094" s="14">
        <v>15.114599999999999</v>
      </c>
      <c r="R3094" s="14">
        <v>0</v>
      </c>
      <c r="T3094" s="14">
        <v>2.2839</v>
      </c>
      <c r="V3094" s="17">
        <v>0</v>
      </c>
      <c r="X3094" s="17">
        <v>0</v>
      </c>
      <c r="Z3094" s="17">
        <v>180438</v>
      </c>
      <c r="AB3094" s="17">
        <v>0</v>
      </c>
      <c r="AD3094" s="17">
        <v>0</v>
      </c>
      <c r="AF3094" s="17">
        <v>11938</v>
      </c>
      <c r="AH3094" s="17">
        <v>0</v>
      </c>
      <c r="AJ3094" s="17">
        <v>0</v>
      </c>
      <c r="AL3094" s="17">
        <v>0</v>
      </c>
      <c r="AN3094" s="17">
        <v>0</v>
      </c>
      <c r="AP3094" s="172">
        <v>0</v>
      </c>
      <c r="AR3094" s="17">
        <v>27265</v>
      </c>
      <c r="AT3094" s="17">
        <v>0</v>
      </c>
      <c r="AV3094" s="185">
        <v>0</v>
      </c>
      <c r="AW3094" s="1" t="s">
        <v>5655</v>
      </c>
      <c r="AX3094" s="1" t="str">
        <f t="shared" si="48"/>
        <v>No</v>
      </c>
    </row>
    <row r="3095" spans="1:50" x14ac:dyDescent="0.2">
      <c r="A3095" s="1" t="s">
        <v>6463</v>
      </c>
      <c r="B3095" s="1" t="s">
        <v>778</v>
      </c>
      <c r="C3095" s="1" t="s">
        <v>64</v>
      </c>
      <c r="E3095" s="177">
        <v>70275</v>
      </c>
      <c r="F3095" s="1" t="s">
        <v>191</v>
      </c>
      <c r="G3095" s="1" t="s">
        <v>5273</v>
      </c>
      <c r="H3095" s="17">
        <v>725008</v>
      </c>
      <c r="I3095" s="12">
        <v>5</v>
      </c>
      <c r="J3095" s="1" t="s">
        <v>13</v>
      </c>
      <c r="K3095" s="1" t="s">
        <v>12</v>
      </c>
      <c r="L3095" s="4">
        <v>5</v>
      </c>
      <c r="N3095" s="186">
        <v>0</v>
      </c>
      <c r="P3095" s="14">
        <v>56.799700000000001</v>
      </c>
      <c r="R3095" s="14">
        <v>0</v>
      </c>
      <c r="T3095" s="14">
        <v>9.6428999999999991</v>
      </c>
      <c r="V3095" s="17">
        <v>0</v>
      </c>
      <c r="X3095" s="17">
        <v>0</v>
      </c>
      <c r="Z3095" s="17">
        <v>44531</v>
      </c>
      <c r="AB3095" s="17">
        <v>0</v>
      </c>
      <c r="AD3095" s="17">
        <v>0</v>
      </c>
      <c r="AF3095" s="17">
        <v>784</v>
      </c>
      <c r="AH3095" s="17">
        <v>0</v>
      </c>
      <c r="AJ3095" s="17">
        <v>0</v>
      </c>
      <c r="AL3095" s="17">
        <v>0</v>
      </c>
      <c r="AN3095" s="17">
        <v>0</v>
      </c>
      <c r="AP3095" s="172">
        <v>0</v>
      </c>
      <c r="AR3095" s="17">
        <v>7560</v>
      </c>
      <c r="AT3095" s="17">
        <v>0</v>
      </c>
      <c r="AV3095" s="185">
        <v>0</v>
      </c>
      <c r="AW3095" s="1" t="s">
        <v>5655</v>
      </c>
      <c r="AX3095" s="1" t="str">
        <f t="shared" si="48"/>
        <v>No</v>
      </c>
    </row>
    <row r="3096" spans="1:50" x14ac:dyDescent="0.2">
      <c r="A3096" s="1" t="s">
        <v>4639</v>
      </c>
      <c r="B3096" s="1" t="s">
        <v>4640</v>
      </c>
      <c r="C3096" s="1" t="s">
        <v>63</v>
      </c>
      <c r="D3096" s="174" t="s">
        <v>4641</v>
      </c>
      <c r="E3096" s="177" t="s">
        <v>4642</v>
      </c>
      <c r="F3096" s="1" t="s">
        <v>242</v>
      </c>
      <c r="G3096" s="1" t="s">
        <v>229</v>
      </c>
      <c r="H3096" s="17">
        <v>0</v>
      </c>
      <c r="I3096" s="12">
        <v>5</v>
      </c>
      <c r="J3096" s="1" t="s">
        <v>10</v>
      </c>
      <c r="K3096" s="1" t="s">
        <v>8</v>
      </c>
      <c r="L3096" s="4">
        <v>5</v>
      </c>
      <c r="N3096" s="186">
        <v>0</v>
      </c>
      <c r="P3096" s="14">
        <v>23.4527</v>
      </c>
      <c r="R3096" s="14">
        <v>0</v>
      </c>
      <c r="T3096" s="14">
        <v>0.8427</v>
      </c>
      <c r="V3096" s="17">
        <v>0</v>
      </c>
      <c r="X3096" s="17">
        <v>0</v>
      </c>
      <c r="Z3096" s="17">
        <v>91700</v>
      </c>
      <c r="AB3096" s="17">
        <v>0</v>
      </c>
      <c r="AD3096" s="17">
        <v>0</v>
      </c>
      <c r="AF3096" s="17">
        <v>3910</v>
      </c>
      <c r="AH3096" s="17">
        <v>0</v>
      </c>
      <c r="AJ3096" s="17">
        <v>0</v>
      </c>
      <c r="AL3096" s="17">
        <v>0</v>
      </c>
      <c r="AN3096" s="17">
        <v>0</v>
      </c>
      <c r="AP3096" s="172">
        <v>0</v>
      </c>
      <c r="AR3096" s="17">
        <v>3295</v>
      </c>
      <c r="AT3096" s="17">
        <v>0</v>
      </c>
      <c r="AV3096" s="185">
        <v>0</v>
      </c>
      <c r="AW3096" s="1" t="s">
        <v>5655</v>
      </c>
      <c r="AX3096" s="1" t="str">
        <f t="shared" si="48"/>
        <v>No</v>
      </c>
    </row>
    <row r="3097" spans="1:50" x14ac:dyDescent="0.2">
      <c r="A3097" s="1" t="s">
        <v>6468</v>
      </c>
      <c r="B3097" s="1" t="s">
        <v>651</v>
      </c>
      <c r="C3097" s="1" t="s">
        <v>55</v>
      </c>
      <c r="D3097" s="174">
        <v>5038</v>
      </c>
      <c r="E3097" s="177">
        <v>50038</v>
      </c>
      <c r="F3097" s="1" t="s">
        <v>194</v>
      </c>
      <c r="G3097" s="1" t="s">
        <v>5273</v>
      </c>
      <c r="H3097" s="17">
        <v>278165</v>
      </c>
      <c r="I3097" s="12">
        <v>5</v>
      </c>
      <c r="J3097" s="1" t="s">
        <v>10</v>
      </c>
      <c r="K3097" s="1" t="s">
        <v>8</v>
      </c>
      <c r="L3097" s="4">
        <v>4</v>
      </c>
      <c r="N3097" s="186">
        <v>0</v>
      </c>
      <c r="P3097" s="14">
        <v>12.825200000000001</v>
      </c>
      <c r="R3097" s="14">
        <v>0</v>
      </c>
      <c r="T3097" s="14">
        <v>3.5015000000000001</v>
      </c>
      <c r="V3097" s="17">
        <v>0</v>
      </c>
      <c r="X3097" s="17">
        <v>0</v>
      </c>
      <c r="Z3097" s="17">
        <v>100306</v>
      </c>
      <c r="AB3097" s="17">
        <v>0</v>
      </c>
      <c r="AD3097" s="17">
        <v>0</v>
      </c>
      <c r="AF3097" s="17">
        <v>7821</v>
      </c>
      <c r="AH3097" s="17">
        <v>0</v>
      </c>
      <c r="AJ3097" s="17">
        <v>0</v>
      </c>
      <c r="AL3097" s="17">
        <v>0</v>
      </c>
      <c r="AN3097" s="17">
        <v>0</v>
      </c>
      <c r="AP3097" s="172">
        <v>0</v>
      </c>
      <c r="AR3097" s="17">
        <v>27385</v>
      </c>
      <c r="AT3097" s="17">
        <v>0</v>
      </c>
      <c r="AV3097" s="185">
        <v>0</v>
      </c>
      <c r="AW3097" s="1" t="s">
        <v>5655</v>
      </c>
      <c r="AX3097" s="1" t="str">
        <f t="shared" si="48"/>
        <v>No</v>
      </c>
    </row>
    <row r="3098" spans="1:50" x14ac:dyDescent="0.2">
      <c r="A3098" s="1" t="s">
        <v>2133</v>
      </c>
      <c r="B3098" s="1" t="s">
        <v>2134</v>
      </c>
      <c r="C3098" s="1" t="s">
        <v>62</v>
      </c>
      <c r="D3098" s="174" t="s">
        <v>2135</v>
      </c>
      <c r="E3098" s="177" t="s">
        <v>2136</v>
      </c>
      <c r="F3098" s="1" t="s">
        <v>194</v>
      </c>
      <c r="G3098" s="1" t="s">
        <v>229</v>
      </c>
      <c r="H3098" s="17">
        <v>0</v>
      </c>
      <c r="I3098" s="12">
        <v>5</v>
      </c>
      <c r="J3098" s="1" t="s">
        <v>10</v>
      </c>
      <c r="K3098" s="1" t="s">
        <v>8</v>
      </c>
      <c r="L3098" s="4">
        <v>3</v>
      </c>
      <c r="N3098" s="186">
        <v>0</v>
      </c>
      <c r="P3098" s="14">
        <v>19.3552</v>
      </c>
      <c r="R3098" s="14">
        <v>0</v>
      </c>
      <c r="T3098" s="14">
        <v>2.5707</v>
      </c>
      <c r="V3098" s="17">
        <v>0</v>
      </c>
      <c r="X3098" s="17">
        <v>0</v>
      </c>
      <c r="Z3098" s="17">
        <v>132428</v>
      </c>
      <c r="AB3098" s="17">
        <v>0</v>
      </c>
      <c r="AD3098" s="17">
        <v>0</v>
      </c>
      <c r="AF3098" s="17">
        <v>6842</v>
      </c>
      <c r="AH3098" s="17">
        <v>0</v>
      </c>
      <c r="AJ3098" s="17">
        <v>0</v>
      </c>
      <c r="AL3098" s="17">
        <v>0</v>
      </c>
      <c r="AN3098" s="17">
        <v>0</v>
      </c>
      <c r="AP3098" s="172">
        <v>0</v>
      </c>
      <c r="AR3098" s="17">
        <v>17589</v>
      </c>
      <c r="AT3098" s="17">
        <v>0</v>
      </c>
      <c r="AV3098" s="185">
        <v>0</v>
      </c>
      <c r="AW3098" s="1" t="s">
        <v>5655</v>
      </c>
      <c r="AX3098" s="1" t="str">
        <f t="shared" si="48"/>
        <v>No</v>
      </c>
    </row>
    <row r="3099" spans="1:50" x14ac:dyDescent="0.2">
      <c r="A3099" s="1" t="s">
        <v>4345</v>
      </c>
      <c r="B3099" s="1" t="s">
        <v>4346</v>
      </c>
      <c r="C3099" s="1" t="s">
        <v>161</v>
      </c>
      <c r="D3099" s="174" t="s">
        <v>4347</v>
      </c>
      <c r="E3099" s="177" t="s">
        <v>4348</v>
      </c>
      <c r="F3099" s="1" t="s">
        <v>242</v>
      </c>
      <c r="G3099" s="1" t="s">
        <v>229</v>
      </c>
      <c r="H3099" s="17">
        <v>0</v>
      </c>
      <c r="I3099" s="12">
        <v>5</v>
      </c>
      <c r="J3099" s="1" t="s">
        <v>10</v>
      </c>
      <c r="K3099" s="1" t="s">
        <v>8</v>
      </c>
      <c r="L3099" s="4">
        <v>5</v>
      </c>
      <c r="N3099" s="186">
        <v>0</v>
      </c>
      <c r="P3099" s="14">
        <v>26.295300000000001</v>
      </c>
      <c r="R3099" s="14">
        <v>0</v>
      </c>
      <c r="T3099" s="14">
        <v>5.0867000000000004</v>
      </c>
      <c r="V3099" s="17">
        <v>0</v>
      </c>
      <c r="X3099" s="17">
        <v>0</v>
      </c>
      <c r="Z3099" s="17">
        <v>43992</v>
      </c>
      <c r="AB3099" s="17">
        <v>0</v>
      </c>
      <c r="AD3099" s="17">
        <v>0</v>
      </c>
      <c r="AF3099" s="17">
        <v>1673</v>
      </c>
      <c r="AH3099" s="17">
        <v>0</v>
      </c>
      <c r="AJ3099" s="17">
        <v>0</v>
      </c>
      <c r="AL3099" s="17">
        <v>0</v>
      </c>
      <c r="AN3099" s="17">
        <v>0</v>
      </c>
      <c r="AP3099" s="172">
        <v>0</v>
      </c>
      <c r="AR3099" s="17">
        <v>8510</v>
      </c>
      <c r="AT3099" s="17">
        <v>0</v>
      </c>
      <c r="AV3099" s="185">
        <v>0</v>
      </c>
      <c r="AW3099" s="1" t="s">
        <v>5655</v>
      </c>
      <c r="AX3099" s="1" t="str">
        <f t="shared" si="48"/>
        <v>No</v>
      </c>
    </row>
    <row r="3100" spans="1:50" x14ac:dyDescent="0.2">
      <c r="A3100" s="1" t="s">
        <v>6457</v>
      </c>
      <c r="B3100" s="1" t="s">
        <v>1416</v>
      </c>
      <c r="C3100" s="1" t="s">
        <v>62</v>
      </c>
      <c r="D3100" s="174">
        <v>4229</v>
      </c>
      <c r="E3100" s="177">
        <v>40229</v>
      </c>
      <c r="F3100" s="1" t="s">
        <v>194</v>
      </c>
      <c r="G3100" s="1" t="s">
        <v>5273</v>
      </c>
      <c r="H3100" s="17">
        <v>280648</v>
      </c>
      <c r="I3100" s="12">
        <v>5</v>
      </c>
      <c r="J3100" s="1" t="s">
        <v>11</v>
      </c>
      <c r="K3100" s="1" t="s">
        <v>12</v>
      </c>
      <c r="L3100" s="4">
        <v>3</v>
      </c>
      <c r="N3100" s="186">
        <v>0</v>
      </c>
      <c r="P3100" s="14">
        <v>17.305599999999998</v>
      </c>
      <c r="R3100" s="14">
        <v>0</v>
      </c>
      <c r="T3100" s="14">
        <v>8.2857000000000003</v>
      </c>
      <c r="V3100" s="17">
        <v>0</v>
      </c>
      <c r="X3100" s="17">
        <v>0</v>
      </c>
      <c r="Z3100" s="17">
        <v>155750</v>
      </c>
      <c r="AB3100" s="17">
        <v>0</v>
      </c>
      <c r="AD3100" s="17">
        <v>0</v>
      </c>
      <c r="AF3100" s="17">
        <v>9000</v>
      </c>
      <c r="AH3100" s="17">
        <v>0</v>
      </c>
      <c r="AJ3100" s="17">
        <v>0</v>
      </c>
      <c r="AL3100" s="17">
        <v>0</v>
      </c>
      <c r="AN3100" s="17">
        <v>0</v>
      </c>
      <c r="AP3100" s="172">
        <v>0</v>
      </c>
      <c r="AR3100" s="17">
        <v>74571</v>
      </c>
      <c r="AT3100" s="17">
        <v>0</v>
      </c>
      <c r="AV3100" s="185">
        <v>0</v>
      </c>
      <c r="AW3100" s="1" t="s">
        <v>5655</v>
      </c>
      <c r="AX3100" s="1" t="str">
        <f t="shared" si="48"/>
        <v>No</v>
      </c>
    </row>
    <row r="3101" spans="1:50" x14ac:dyDescent="0.2">
      <c r="A3101" s="1" t="s">
        <v>4007</v>
      </c>
      <c r="B3101" s="1" t="s">
        <v>4008</v>
      </c>
      <c r="C3101" s="1" t="s">
        <v>64</v>
      </c>
      <c r="D3101" s="174" t="s">
        <v>4009</v>
      </c>
      <c r="E3101" s="177" t="s">
        <v>4010</v>
      </c>
      <c r="F3101" s="1" t="s">
        <v>194</v>
      </c>
      <c r="G3101" s="1" t="s">
        <v>229</v>
      </c>
      <c r="H3101" s="17">
        <v>0</v>
      </c>
      <c r="I3101" s="12">
        <v>5</v>
      </c>
      <c r="J3101" s="1" t="s">
        <v>10</v>
      </c>
      <c r="K3101" s="1" t="s">
        <v>8</v>
      </c>
      <c r="L3101" s="4">
        <v>5</v>
      </c>
      <c r="N3101" s="186">
        <v>0</v>
      </c>
      <c r="P3101" s="14">
        <v>18.379799999999999</v>
      </c>
      <c r="R3101" s="14">
        <v>0</v>
      </c>
      <c r="T3101" s="14">
        <v>2.5026000000000002</v>
      </c>
      <c r="V3101" s="17">
        <v>0</v>
      </c>
      <c r="X3101" s="17">
        <v>0</v>
      </c>
      <c r="Z3101" s="17">
        <v>69549</v>
      </c>
      <c r="AB3101" s="17">
        <v>0</v>
      </c>
      <c r="AD3101" s="17">
        <v>0</v>
      </c>
      <c r="AF3101" s="17">
        <v>3784</v>
      </c>
      <c r="AH3101" s="17">
        <v>0</v>
      </c>
      <c r="AJ3101" s="17">
        <v>0</v>
      </c>
      <c r="AL3101" s="17">
        <v>0</v>
      </c>
      <c r="AN3101" s="17">
        <v>0</v>
      </c>
      <c r="AP3101" s="172">
        <v>0</v>
      </c>
      <c r="AR3101" s="17">
        <v>9470</v>
      </c>
      <c r="AT3101" s="17">
        <v>0</v>
      </c>
      <c r="AV3101" s="185">
        <v>0</v>
      </c>
      <c r="AW3101" s="1" t="s">
        <v>5655</v>
      </c>
      <c r="AX3101" s="1" t="str">
        <f t="shared" si="48"/>
        <v>No</v>
      </c>
    </row>
    <row r="3102" spans="1:50" x14ac:dyDescent="0.2">
      <c r="A3102" s="1" t="s">
        <v>1621</v>
      </c>
      <c r="B3102" s="1" t="s">
        <v>1599</v>
      </c>
      <c r="C3102" s="1" t="s">
        <v>73</v>
      </c>
      <c r="D3102" s="174" t="s">
        <v>1622</v>
      </c>
      <c r="E3102" s="177" t="s">
        <v>1623</v>
      </c>
      <c r="F3102" s="1" t="s">
        <v>194</v>
      </c>
      <c r="G3102" s="1" t="s">
        <v>229</v>
      </c>
      <c r="H3102" s="17">
        <v>0</v>
      </c>
      <c r="I3102" s="12">
        <v>5</v>
      </c>
      <c r="J3102" s="1" t="s">
        <v>10</v>
      </c>
      <c r="K3102" s="1" t="s">
        <v>8</v>
      </c>
      <c r="L3102" s="4">
        <v>2</v>
      </c>
      <c r="N3102" s="186">
        <v>0</v>
      </c>
      <c r="P3102" s="14">
        <v>4.1742999999999997</v>
      </c>
      <c r="R3102" s="14">
        <v>0</v>
      </c>
      <c r="T3102" s="14">
        <v>4.2046999999999999</v>
      </c>
      <c r="V3102" s="17">
        <v>0</v>
      </c>
      <c r="X3102" s="17">
        <v>0</v>
      </c>
      <c r="Z3102" s="17">
        <v>7159</v>
      </c>
      <c r="AB3102" s="17">
        <v>0</v>
      </c>
      <c r="AD3102" s="17">
        <v>0</v>
      </c>
      <c r="AF3102" s="17">
        <v>1715</v>
      </c>
      <c r="AH3102" s="17">
        <v>0</v>
      </c>
      <c r="AJ3102" s="17">
        <v>0</v>
      </c>
      <c r="AL3102" s="17">
        <v>0</v>
      </c>
      <c r="AN3102" s="17">
        <v>0</v>
      </c>
      <c r="AP3102" s="172">
        <v>0</v>
      </c>
      <c r="AR3102" s="17">
        <v>7211</v>
      </c>
      <c r="AT3102" s="17">
        <v>0</v>
      </c>
      <c r="AV3102" s="185">
        <v>0</v>
      </c>
      <c r="AW3102" s="1" t="s">
        <v>5655</v>
      </c>
      <c r="AX3102" s="1" t="str">
        <f t="shared" si="48"/>
        <v>No</v>
      </c>
    </row>
    <row r="3103" spans="1:50" x14ac:dyDescent="0.2">
      <c r="A3103" s="1" t="s">
        <v>3395</v>
      </c>
      <c r="B3103" s="1" t="s">
        <v>1242</v>
      </c>
      <c r="C3103" s="1" t="s">
        <v>98</v>
      </c>
      <c r="D3103" s="174" t="s">
        <v>3396</v>
      </c>
      <c r="E3103" s="177" t="s">
        <v>3397</v>
      </c>
      <c r="F3103" s="1" t="s">
        <v>194</v>
      </c>
      <c r="G3103" s="1" t="s">
        <v>229</v>
      </c>
      <c r="H3103" s="17">
        <v>0</v>
      </c>
      <c r="I3103" s="12">
        <v>5</v>
      </c>
      <c r="J3103" s="1" t="s">
        <v>10</v>
      </c>
      <c r="K3103" s="1" t="s">
        <v>12</v>
      </c>
      <c r="L3103" s="4">
        <v>5</v>
      </c>
      <c r="N3103" s="186">
        <v>0</v>
      </c>
      <c r="P3103" s="14">
        <v>10.626200000000001</v>
      </c>
      <c r="R3103" s="14">
        <v>0</v>
      </c>
      <c r="T3103" s="14">
        <v>2.4134000000000002</v>
      </c>
      <c r="V3103" s="17">
        <v>0</v>
      </c>
      <c r="X3103" s="17">
        <v>0</v>
      </c>
      <c r="Z3103" s="17">
        <v>94988</v>
      </c>
      <c r="AB3103" s="17">
        <v>0</v>
      </c>
      <c r="AD3103" s="17">
        <v>0</v>
      </c>
      <c r="AF3103" s="17">
        <v>8939</v>
      </c>
      <c r="AH3103" s="17">
        <v>0</v>
      </c>
      <c r="AJ3103" s="17">
        <v>0</v>
      </c>
      <c r="AL3103" s="17">
        <v>0</v>
      </c>
      <c r="AN3103" s="17">
        <v>0</v>
      </c>
      <c r="AP3103" s="172">
        <v>0</v>
      </c>
      <c r="AR3103" s="17">
        <v>21573</v>
      </c>
      <c r="AT3103" s="17">
        <v>0</v>
      </c>
      <c r="AV3103" s="185">
        <v>0</v>
      </c>
      <c r="AW3103" s="1" t="s">
        <v>5655</v>
      </c>
      <c r="AX3103" s="1" t="str">
        <f t="shared" si="48"/>
        <v>No</v>
      </c>
    </row>
    <row r="3104" spans="1:50" x14ac:dyDescent="0.2">
      <c r="A3104" s="1" t="s">
        <v>4514</v>
      </c>
      <c r="B3104" s="1" t="s">
        <v>4515</v>
      </c>
      <c r="C3104" s="1" t="s">
        <v>61</v>
      </c>
      <c r="D3104" s="174" t="s">
        <v>4516</v>
      </c>
      <c r="E3104" s="177" t="s">
        <v>4517</v>
      </c>
      <c r="F3104" s="1" t="s">
        <v>242</v>
      </c>
      <c r="G3104" s="1" t="s">
        <v>229</v>
      </c>
      <c r="H3104" s="17">
        <v>0</v>
      </c>
      <c r="I3104" s="12">
        <v>5</v>
      </c>
      <c r="J3104" s="1" t="s">
        <v>11</v>
      </c>
      <c r="K3104" s="1" t="s">
        <v>8</v>
      </c>
      <c r="L3104" s="4">
        <v>5</v>
      </c>
      <c r="N3104" s="186">
        <v>0</v>
      </c>
      <c r="P3104" s="14">
        <v>12.713800000000001</v>
      </c>
      <c r="R3104" s="14">
        <v>0</v>
      </c>
      <c r="T3104" s="14">
        <v>2.2105000000000001</v>
      </c>
      <c r="V3104" s="17">
        <v>0</v>
      </c>
      <c r="X3104" s="17">
        <v>0</v>
      </c>
      <c r="Z3104" s="17">
        <v>106567</v>
      </c>
      <c r="AB3104" s="17">
        <v>0</v>
      </c>
      <c r="AD3104" s="17">
        <v>0</v>
      </c>
      <c r="AF3104" s="17">
        <v>8382</v>
      </c>
      <c r="AH3104" s="17">
        <v>0</v>
      </c>
      <c r="AJ3104" s="17">
        <v>0</v>
      </c>
      <c r="AL3104" s="17">
        <v>0</v>
      </c>
      <c r="AN3104" s="17">
        <v>0</v>
      </c>
      <c r="AP3104" s="172">
        <v>0</v>
      </c>
      <c r="AR3104" s="17">
        <v>18528</v>
      </c>
      <c r="AT3104" s="17">
        <v>0</v>
      </c>
      <c r="AV3104" s="185">
        <v>0</v>
      </c>
      <c r="AW3104" s="1" t="s">
        <v>5655</v>
      </c>
      <c r="AX3104" s="1" t="str">
        <f t="shared" si="48"/>
        <v>No</v>
      </c>
    </row>
    <row r="3105" spans="1:50" x14ac:dyDescent="0.2">
      <c r="A3105" s="1" t="s">
        <v>5789</v>
      </c>
      <c r="B3105" s="1" t="s">
        <v>5790</v>
      </c>
      <c r="C3105" s="1" t="s">
        <v>20</v>
      </c>
      <c r="E3105" s="177">
        <v>90300</v>
      </c>
      <c r="F3105" s="1" t="s">
        <v>194</v>
      </c>
      <c r="G3105" s="1" t="s">
        <v>5273</v>
      </c>
      <c r="H3105" s="17">
        <v>12150996</v>
      </c>
      <c r="I3105" s="12">
        <v>5</v>
      </c>
      <c r="J3105" s="1" t="s">
        <v>15</v>
      </c>
      <c r="K3105" s="1" t="s">
        <v>12</v>
      </c>
      <c r="L3105" s="4">
        <v>5</v>
      </c>
      <c r="N3105" s="186">
        <v>0</v>
      </c>
      <c r="P3105" s="14">
        <v>16.5413</v>
      </c>
      <c r="R3105" s="14">
        <v>0</v>
      </c>
      <c r="T3105" s="14">
        <v>12.3926</v>
      </c>
      <c r="V3105" s="17">
        <v>0</v>
      </c>
      <c r="X3105" s="17">
        <v>0</v>
      </c>
      <c r="Z3105" s="17">
        <v>13018</v>
      </c>
      <c r="AB3105" s="17">
        <v>0</v>
      </c>
      <c r="AD3105" s="17">
        <v>0</v>
      </c>
      <c r="AF3105" s="17">
        <v>787</v>
      </c>
      <c r="AH3105" s="17">
        <v>0</v>
      </c>
      <c r="AJ3105" s="17">
        <v>0</v>
      </c>
      <c r="AL3105" s="17">
        <v>0</v>
      </c>
      <c r="AN3105" s="17">
        <v>0</v>
      </c>
      <c r="AP3105" s="172">
        <v>0</v>
      </c>
      <c r="AR3105" s="17">
        <v>9753</v>
      </c>
      <c r="AT3105" s="17">
        <v>0</v>
      </c>
      <c r="AV3105" s="185">
        <v>0</v>
      </c>
      <c r="AW3105" s="1" t="s">
        <v>5655</v>
      </c>
      <c r="AX3105" s="1" t="str">
        <f t="shared" si="48"/>
        <v>No</v>
      </c>
    </row>
    <row r="3106" spans="1:50" x14ac:dyDescent="0.2">
      <c r="A3106" s="1" t="s">
        <v>6458</v>
      </c>
      <c r="B3106" s="1" t="s">
        <v>4315</v>
      </c>
      <c r="C3106" s="1" t="s">
        <v>18</v>
      </c>
      <c r="D3106" s="174" t="s">
        <v>4842</v>
      </c>
      <c r="E3106" s="177" t="s">
        <v>4843</v>
      </c>
      <c r="F3106" s="1" t="s">
        <v>194</v>
      </c>
      <c r="G3106" s="1" t="s">
        <v>229</v>
      </c>
      <c r="H3106" s="17">
        <v>0</v>
      </c>
      <c r="I3106" s="12">
        <v>5</v>
      </c>
      <c r="J3106" s="1" t="s">
        <v>11</v>
      </c>
      <c r="K3106" s="1" t="s">
        <v>8</v>
      </c>
      <c r="L3106" s="4">
        <v>5</v>
      </c>
      <c r="N3106" s="186">
        <v>0</v>
      </c>
      <c r="P3106" s="14">
        <v>13.2981</v>
      </c>
      <c r="R3106" s="14">
        <v>0</v>
      </c>
      <c r="T3106" s="14">
        <v>7.5235000000000003</v>
      </c>
      <c r="V3106" s="17">
        <v>0</v>
      </c>
      <c r="X3106" s="17">
        <v>0</v>
      </c>
      <c r="Z3106" s="17">
        <v>190323</v>
      </c>
      <c r="AB3106" s="17">
        <v>0</v>
      </c>
      <c r="AD3106" s="17">
        <v>0</v>
      </c>
      <c r="AF3106" s="17">
        <v>14312</v>
      </c>
      <c r="AH3106" s="17">
        <v>0</v>
      </c>
      <c r="AJ3106" s="17">
        <v>0</v>
      </c>
      <c r="AL3106" s="17">
        <v>0</v>
      </c>
      <c r="AN3106" s="17">
        <v>0</v>
      </c>
      <c r="AP3106" s="172">
        <v>0</v>
      </c>
      <c r="AR3106" s="17">
        <v>107676</v>
      </c>
      <c r="AT3106" s="17">
        <v>0</v>
      </c>
      <c r="AV3106" s="185">
        <v>0</v>
      </c>
      <c r="AW3106" s="1" t="s">
        <v>5655</v>
      </c>
      <c r="AX3106" s="1" t="str">
        <f t="shared" si="48"/>
        <v>No</v>
      </c>
    </row>
    <row r="3107" spans="1:50" x14ac:dyDescent="0.2">
      <c r="A3107" s="1" t="s">
        <v>4762</v>
      </c>
      <c r="B3107" s="1" t="s">
        <v>850</v>
      </c>
      <c r="C3107" s="1" t="s">
        <v>20</v>
      </c>
      <c r="D3107" s="174" t="s">
        <v>4763</v>
      </c>
      <c r="E3107" s="177" t="s">
        <v>4764</v>
      </c>
      <c r="F3107" s="1" t="s">
        <v>194</v>
      </c>
      <c r="G3107" s="1" t="s">
        <v>229</v>
      </c>
      <c r="H3107" s="17">
        <v>0</v>
      </c>
      <c r="I3107" s="12">
        <v>5</v>
      </c>
      <c r="J3107" s="1" t="s">
        <v>11</v>
      </c>
      <c r="K3107" s="1" t="s">
        <v>8</v>
      </c>
      <c r="L3107" s="4">
        <v>5</v>
      </c>
      <c r="N3107" s="186">
        <v>0</v>
      </c>
      <c r="P3107" s="14">
        <v>14.162599999999999</v>
      </c>
      <c r="R3107" s="14">
        <v>0</v>
      </c>
      <c r="T3107" s="14">
        <v>9.0075000000000003</v>
      </c>
      <c r="V3107" s="17">
        <v>0</v>
      </c>
      <c r="X3107" s="17">
        <v>0</v>
      </c>
      <c r="Z3107" s="17">
        <v>60800</v>
      </c>
      <c r="AB3107" s="17">
        <v>0</v>
      </c>
      <c r="AD3107" s="17">
        <v>0</v>
      </c>
      <c r="AF3107" s="17">
        <v>4293</v>
      </c>
      <c r="AH3107" s="17">
        <v>0</v>
      </c>
      <c r="AJ3107" s="17">
        <v>0</v>
      </c>
      <c r="AL3107" s="17">
        <v>0</v>
      </c>
      <c r="AN3107" s="17">
        <v>0</v>
      </c>
      <c r="AP3107" s="172">
        <v>0</v>
      </c>
      <c r="AR3107" s="17">
        <v>38669</v>
      </c>
      <c r="AT3107" s="17">
        <v>0</v>
      </c>
      <c r="AV3107" s="185">
        <v>0</v>
      </c>
      <c r="AW3107" s="1" t="s">
        <v>5655</v>
      </c>
      <c r="AX3107" s="1" t="str">
        <f t="shared" si="48"/>
        <v>No</v>
      </c>
    </row>
    <row r="3108" spans="1:50" x14ac:dyDescent="0.2">
      <c r="A3108" s="1" t="s">
        <v>2373</v>
      </c>
      <c r="B3108" s="1" t="s">
        <v>2374</v>
      </c>
      <c r="C3108" s="1" t="s">
        <v>62</v>
      </c>
      <c r="D3108" s="174" t="s">
        <v>2375</v>
      </c>
      <c r="E3108" s="177" t="s">
        <v>2376</v>
      </c>
      <c r="F3108" s="1" t="s">
        <v>194</v>
      </c>
      <c r="G3108" s="1" t="s">
        <v>229</v>
      </c>
      <c r="H3108" s="17">
        <v>0</v>
      </c>
      <c r="I3108" s="12">
        <v>5</v>
      </c>
      <c r="J3108" s="1" t="s">
        <v>10</v>
      </c>
      <c r="K3108" s="1" t="s">
        <v>8</v>
      </c>
      <c r="L3108" s="4">
        <v>4</v>
      </c>
      <c r="N3108" s="186">
        <v>0</v>
      </c>
      <c r="P3108" s="14">
        <v>15.6012</v>
      </c>
      <c r="R3108" s="14">
        <v>0</v>
      </c>
      <c r="T3108" s="14">
        <v>3.5103</v>
      </c>
      <c r="V3108" s="17">
        <v>0</v>
      </c>
      <c r="X3108" s="17">
        <v>0</v>
      </c>
      <c r="Z3108" s="17">
        <v>112906</v>
      </c>
      <c r="AB3108" s="17">
        <v>0</v>
      </c>
      <c r="AD3108" s="17">
        <v>0</v>
      </c>
      <c r="AF3108" s="17">
        <v>7237</v>
      </c>
      <c r="AH3108" s="17">
        <v>0</v>
      </c>
      <c r="AJ3108" s="17">
        <v>0</v>
      </c>
      <c r="AL3108" s="17">
        <v>0</v>
      </c>
      <c r="AN3108" s="17">
        <v>0</v>
      </c>
      <c r="AP3108" s="172">
        <v>0</v>
      </c>
      <c r="AR3108" s="17">
        <v>25404</v>
      </c>
      <c r="AT3108" s="17">
        <v>0</v>
      </c>
      <c r="AV3108" s="185">
        <v>0</v>
      </c>
      <c r="AW3108" s="1" t="s">
        <v>5655</v>
      </c>
      <c r="AX3108" s="1" t="str">
        <f t="shared" si="48"/>
        <v>No</v>
      </c>
    </row>
    <row r="3109" spans="1:50" x14ac:dyDescent="0.2">
      <c r="A3109" s="1" t="s">
        <v>4069</v>
      </c>
      <c r="B3109" s="1" t="s">
        <v>4070</v>
      </c>
      <c r="C3109" s="1" t="s">
        <v>48</v>
      </c>
      <c r="D3109" s="174" t="s">
        <v>4071</v>
      </c>
      <c r="E3109" s="177" t="s">
        <v>4072</v>
      </c>
      <c r="F3109" s="1" t="s">
        <v>242</v>
      </c>
      <c r="G3109" s="1" t="s">
        <v>229</v>
      </c>
      <c r="H3109" s="17">
        <v>0</v>
      </c>
      <c r="I3109" s="12">
        <v>5</v>
      </c>
      <c r="J3109" s="1" t="s">
        <v>10</v>
      </c>
      <c r="K3109" s="1" t="s">
        <v>8</v>
      </c>
      <c r="L3109" s="4">
        <v>5</v>
      </c>
      <c r="N3109" s="186">
        <v>0</v>
      </c>
      <c r="P3109" s="14">
        <v>7.0778999999999996</v>
      </c>
      <c r="R3109" s="14">
        <v>0</v>
      </c>
      <c r="T3109" s="14">
        <v>2.6377000000000002</v>
      </c>
      <c r="V3109" s="17">
        <v>0</v>
      </c>
      <c r="X3109" s="17">
        <v>0</v>
      </c>
      <c r="Z3109" s="17">
        <v>30166</v>
      </c>
      <c r="AB3109" s="17">
        <v>0</v>
      </c>
      <c r="AD3109" s="17">
        <v>0</v>
      </c>
      <c r="AF3109" s="17">
        <v>4262</v>
      </c>
      <c r="AH3109" s="17">
        <v>0</v>
      </c>
      <c r="AJ3109" s="17">
        <v>0</v>
      </c>
      <c r="AL3109" s="17">
        <v>0</v>
      </c>
      <c r="AN3109" s="17">
        <v>0</v>
      </c>
      <c r="AP3109" s="172">
        <v>0</v>
      </c>
      <c r="AR3109" s="17">
        <v>11242</v>
      </c>
      <c r="AT3109" s="17">
        <v>0</v>
      </c>
      <c r="AV3109" s="185">
        <v>0</v>
      </c>
      <c r="AW3109" s="1" t="s">
        <v>5655</v>
      </c>
      <c r="AX3109" s="1" t="str">
        <f t="shared" si="48"/>
        <v>No</v>
      </c>
    </row>
    <row r="3110" spans="1:50" x14ac:dyDescent="0.2">
      <c r="A3110" s="1" t="s">
        <v>6455</v>
      </c>
      <c r="B3110" s="1" t="s">
        <v>278</v>
      </c>
      <c r="C3110" s="1" t="s">
        <v>86</v>
      </c>
      <c r="D3110" s="174">
        <v>4081</v>
      </c>
      <c r="E3110" s="177">
        <v>40081</v>
      </c>
      <c r="F3110" s="1" t="s">
        <v>194</v>
      </c>
      <c r="G3110" s="1" t="s">
        <v>5273</v>
      </c>
      <c r="H3110" s="17">
        <v>75702</v>
      </c>
      <c r="I3110" s="12">
        <v>5</v>
      </c>
      <c r="J3110" s="1" t="s">
        <v>11</v>
      </c>
      <c r="K3110" s="1" t="s">
        <v>8</v>
      </c>
      <c r="L3110" s="4">
        <v>5</v>
      </c>
      <c r="N3110" s="186">
        <v>0</v>
      </c>
      <c r="P3110" s="14">
        <v>15.503</v>
      </c>
      <c r="R3110" s="14">
        <v>0</v>
      </c>
      <c r="T3110" s="14">
        <v>22.114599999999999</v>
      </c>
      <c r="V3110" s="17">
        <v>0</v>
      </c>
      <c r="X3110" s="17">
        <v>0</v>
      </c>
      <c r="Z3110" s="17">
        <v>238312</v>
      </c>
      <c r="AB3110" s="17">
        <v>0</v>
      </c>
      <c r="AD3110" s="17">
        <v>0</v>
      </c>
      <c r="AF3110" s="17">
        <v>15372</v>
      </c>
      <c r="AH3110" s="17">
        <v>0</v>
      </c>
      <c r="AJ3110" s="17">
        <v>0</v>
      </c>
      <c r="AL3110" s="17">
        <v>0</v>
      </c>
      <c r="AN3110" s="17">
        <v>0</v>
      </c>
      <c r="AP3110" s="172">
        <v>0</v>
      </c>
      <c r="AR3110" s="17">
        <v>339946</v>
      </c>
      <c r="AT3110" s="17">
        <v>0</v>
      </c>
      <c r="AV3110" s="185">
        <v>0</v>
      </c>
      <c r="AW3110" s="1" t="s">
        <v>5655</v>
      </c>
      <c r="AX3110" s="1" t="str">
        <f t="shared" si="48"/>
        <v>No</v>
      </c>
    </row>
    <row r="3111" spans="1:50" x14ac:dyDescent="0.2">
      <c r="A3111" s="1" t="s">
        <v>3946</v>
      </c>
      <c r="B3111" s="1" t="s">
        <v>3947</v>
      </c>
      <c r="C3111" s="1" t="s">
        <v>64</v>
      </c>
      <c r="D3111" s="174" t="s">
        <v>3948</v>
      </c>
      <c r="E3111" s="177" t="s">
        <v>3949</v>
      </c>
      <c r="F3111" s="1" t="s">
        <v>194</v>
      </c>
      <c r="G3111" s="1" t="s">
        <v>229</v>
      </c>
      <c r="H3111" s="17">
        <v>0</v>
      </c>
      <c r="I3111" s="12">
        <v>5</v>
      </c>
      <c r="J3111" s="1" t="s">
        <v>10</v>
      </c>
      <c r="K3111" s="1" t="s">
        <v>8</v>
      </c>
      <c r="L3111" s="4">
        <v>5</v>
      </c>
      <c r="N3111" s="186">
        <v>0</v>
      </c>
      <c r="P3111" s="14">
        <v>12.360900000000001</v>
      </c>
      <c r="R3111" s="14">
        <v>0</v>
      </c>
      <c r="T3111" s="14">
        <v>5.0686999999999998</v>
      </c>
      <c r="V3111" s="17">
        <v>0</v>
      </c>
      <c r="X3111" s="17">
        <v>0</v>
      </c>
      <c r="Z3111" s="17">
        <v>64598</v>
      </c>
      <c r="AB3111" s="17">
        <v>0</v>
      </c>
      <c r="AD3111" s="17">
        <v>0</v>
      </c>
      <c r="AF3111" s="17">
        <v>5226</v>
      </c>
      <c r="AH3111" s="17">
        <v>0</v>
      </c>
      <c r="AJ3111" s="17">
        <v>0</v>
      </c>
      <c r="AL3111" s="17">
        <v>0</v>
      </c>
      <c r="AN3111" s="17">
        <v>0</v>
      </c>
      <c r="AP3111" s="172">
        <v>0</v>
      </c>
      <c r="AR3111" s="17">
        <v>26489</v>
      </c>
      <c r="AT3111" s="17">
        <v>0</v>
      </c>
      <c r="AV3111" s="185">
        <v>0</v>
      </c>
      <c r="AW3111" s="1" t="s">
        <v>5655</v>
      </c>
      <c r="AX3111" s="1" t="str">
        <f t="shared" si="48"/>
        <v>No</v>
      </c>
    </row>
    <row r="3112" spans="1:50" x14ac:dyDescent="0.2">
      <c r="A3112" s="1" t="s">
        <v>6448</v>
      </c>
      <c r="B3112" s="1" t="s">
        <v>775</v>
      </c>
      <c r="C3112" s="1" t="s">
        <v>51</v>
      </c>
      <c r="D3112" s="174">
        <v>6058</v>
      </c>
      <c r="E3112" s="177">
        <v>60058</v>
      </c>
      <c r="F3112" s="1" t="s">
        <v>194</v>
      </c>
      <c r="G3112" s="1" t="s">
        <v>5273</v>
      </c>
      <c r="H3112" s="17">
        <v>899703</v>
      </c>
      <c r="I3112" s="12">
        <v>5</v>
      </c>
      <c r="J3112" s="1" t="s">
        <v>11</v>
      </c>
      <c r="K3112" s="1" t="s">
        <v>8</v>
      </c>
      <c r="L3112" s="4">
        <v>5</v>
      </c>
      <c r="N3112" s="186">
        <v>0</v>
      </c>
      <c r="P3112" s="14">
        <v>20.229800000000001</v>
      </c>
      <c r="R3112" s="14">
        <v>0</v>
      </c>
      <c r="T3112" s="14">
        <v>13.0258</v>
      </c>
      <c r="V3112" s="17">
        <v>0</v>
      </c>
      <c r="X3112" s="17">
        <v>0</v>
      </c>
      <c r="Z3112" s="17">
        <v>141042</v>
      </c>
      <c r="AB3112" s="17">
        <v>0</v>
      </c>
      <c r="AD3112" s="17">
        <v>0</v>
      </c>
      <c r="AF3112" s="17">
        <v>6972</v>
      </c>
      <c r="AH3112" s="17">
        <v>0</v>
      </c>
      <c r="AJ3112" s="17">
        <v>0</v>
      </c>
      <c r="AL3112" s="17">
        <v>0</v>
      </c>
      <c r="AN3112" s="17">
        <v>0</v>
      </c>
      <c r="AP3112" s="172">
        <v>0</v>
      </c>
      <c r="AR3112" s="17">
        <v>90816</v>
      </c>
      <c r="AT3112" s="17">
        <v>0</v>
      </c>
      <c r="AV3112" s="185">
        <v>0</v>
      </c>
      <c r="AW3112" s="1" t="s">
        <v>5655</v>
      </c>
      <c r="AX3112" s="1" t="str">
        <f t="shared" si="48"/>
        <v>No</v>
      </c>
    </row>
    <row r="3113" spans="1:50" x14ac:dyDescent="0.2">
      <c r="A3113" s="1" t="s">
        <v>6442</v>
      </c>
      <c r="B3113" s="1" t="s">
        <v>1091</v>
      </c>
      <c r="C3113" s="1" t="s">
        <v>20</v>
      </c>
      <c r="D3113" s="174">
        <v>9217</v>
      </c>
      <c r="E3113" s="177">
        <v>90217</v>
      </c>
      <c r="F3113" s="1" t="s">
        <v>194</v>
      </c>
      <c r="G3113" s="1" t="s">
        <v>5273</v>
      </c>
      <c r="H3113" s="17">
        <v>83578</v>
      </c>
      <c r="I3113" s="12">
        <v>5</v>
      </c>
      <c r="J3113" s="1" t="s">
        <v>10</v>
      </c>
      <c r="K3113" s="1" t="s">
        <v>12</v>
      </c>
      <c r="L3113" s="4">
        <v>2</v>
      </c>
      <c r="N3113" s="186">
        <v>0</v>
      </c>
      <c r="P3113" s="14">
        <v>10.369199999999999</v>
      </c>
      <c r="R3113" s="14">
        <v>0</v>
      </c>
      <c r="T3113" s="14">
        <v>2.8647</v>
      </c>
      <c r="V3113" s="17">
        <v>0</v>
      </c>
      <c r="X3113" s="17">
        <v>0</v>
      </c>
      <c r="Z3113" s="17">
        <v>43312</v>
      </c>
      <c r="AB3113" s="17">
        <v>0</v>
      </c>
      <c r="AD3113" s="17">
        <v>0</v>
      </c>
      <c r="AF3113" s="17">
        <v>4177</v>
      </c>
      <c r="AH3113" s="17">
        <v>0</v>
      </c>
      <c r="AJ3113" s="17">
        <v>0</v>
      </c>
      <c r="AL3113" s="17">
        <v>0</v>
      </c>
      <c r="AN3113" s="17">
        <v>0</v>
      </c>
      <c r="AP3113" s="172">
        <v>0</v>
      </c>
      <c r="AR3113" s="17">
        <v>11966</v>
      </c>
      <c r="AT3113" s="17">
        <v>0</v>
      </c>
      <c r="AV3113" s="185">
        <v>0</v>
      </c>
      <c r="AW3113" s="1" t="s">
        <v>5655</v>
      </c>
      <c r="AX3113" s="1" t="str">
        <f t="shared" si="48"/>
        <v>No</v>
      </c>
    </row>
    <row r="3114" spans="1:50" x14ac:dyDescent="0.2">
      <c r="A3114" s="1" t="s">
        <v>4243</v>
      </c>
      <c r="B3114" s="1" t="s">
        <v>4244</v>
      </c>
      <c r="C3114" s="1" t="s">
        <v>48</v>
      </c>
      <c r="D3114" s="174" t="s">
        <v>4245</v>
      </c>
      <c r="E3114" s="177" t="s">
        <v>4246</v>
      </c>
      <c r="F3114" s="1" t="s">
        <v>242</v>
      </c>
      <c r="G3114" s="1" t="s">
        <v>229</v>
      </c>
      <c r="H3114" s="17">
        <v>0</v>
      </c>
      <c r="I3114" s="12">
        <v>5</v>
      </c>
      <c r="J3114" s="1" t="s">
        <v>10</v>
      </c>
      <c r="K3114" s="1" t="s">
        <v>8</v>
      </c>
      <c r="L3114" s="4">
        <v>5</v>
      </c>
      <c r="N3114" s="186">
        <v>0</v>
      </c>
      <c r="P3114" s="14">
        <v>10.748200000000001</v>
      </c>
      <c r="R3114" s="14">
        <v>0</v>
      </c>
      <c r="T3114" s="14">
        <v>2.0931999999999999</v>
      </c>
      <c r="V3114" s="17">
        <v>0</v>
      </c>
      <c r="X3114" s="17">
        <v>0</v>
      </c>
      <c r="Z3114" s="17">
        <v>63769</v>
      </c>
      <c r="AB3114" s="17">
        <v>0</v>
      </c>
      <c r="AD3114" s="17">
        <v>0</v>
      </c>
      <c r="AF3114" s="17">
        <v>5933</v>
      </c>
      <c r="AH3114" s="17">
        <v>0</v>
      </c>
      <c r="AJ3114" s="17">
        <v>0</v>
      </c>
      <c r="AL3114" s="17">
        <v>0</v>
      </c>
      <c r="AN3114" s="17">
        <v>0</v>
      </c>
      <c r="AP3114" s="172">
        <v>0</v>
      </c>
      <c r="AR3114" s="17">
        <v>12419</v>
      </c>
      <c r="AT3114" s="17">
        <v>0</v>
      </c>
      <c r="AV3114" s="185">
        <v>0</v>
      </c>
      <c r="AW3114" s="1" t="s">
        <v>5655</v>
      </c>
      <c r="AX3114" s="1" t="str">
        <f t="shared" si="48"/>
        <v>No</v>
      </c>
    </row>
    <row r="3115" spans="1:50" x14ac:dyDescent="0.2">
      <c r="A3115" s="1" t="s">
        <v>4367</v>
      </c>
      <c r="B3115" s="1" t="s">
        <v>4368</v>
      </c>
      <c r="C3115" s="1" t="s">
        <v>63</v>
      </c>
      <c r="D3115" s="174" t="s">
        <v>4369</v>
      </c>
      <c r="E3115" s="177" t="s">
        <v>4370</v>
      </c>
      <c r="F3115" s="1" t="s">
        <v>242</v>
      </c>
      <c r="G3115" s="1" t="s">
        <v>229</v>
      </c>
      <c r="H3115" s="17">
        <v>0</v>
      </c>
      <c r="I3115" s="12">
        <v>5</v>
      </c>
      <c r="J3115" s="1" t="s">
        <v>10</v>
      </c>
      <c r="K3115" s="1" t="s">
        <v>8</v>
      </c>
      <c r="L3115" s="4">
        <v>5</v>
      </c>
      <c r="N3115" s="186">
        <v>0</v>
      </c>
      <c r="P3115" s="14">
        <v>19.3674</v>
      </c>
      <c r="R3115" s="14">
        <v>0</v>
      </c>
      <c r="T3115" s="14">
        <v>1.2186999999999999</v>
      </c>
      <c r="V3115" s="17">
        <v>0</v>
      </c>
      <c r="X3115" s="17">
        <v>0</v>
      </c>
      <c r="Z3115" s="17">
        <v>104487</v>
      </c>
      <c r="AB3115" s="17">
        <v>0</v>
      </c>
      <c r="AD3115" s="17">
        <v>0</v>
      </c>
      <c r="AF3115" s="17">
        <v>5395</v>
      </c>
      <c r="AH3115" s="17">
        <v>0</v>
      </c>
      <c r="AJ3115" s="17">
        <v>0</v>
      </c>
      <c r="AL3115" s="17">
        <v>0</v>
      </c>
      <c r="AN3115" s="17">
        <v>0</v>
      </c>
      <c r="AP3115" s="172">
        <v>0</v>
      </c>
      <c r="AR3115" s="17">
        <v>6575</v>
      </c>
      <c r="AT3115" s="17">
        <v>0</v>
      </c>
      <c r="AV3115" s="185">
        <v>0</v>
      </c>
      <c r="AW3115" s="1" t="s">
        <v>5655</v>
      </c>
      <c r="AX3115" s="1" t="str">
        <f t="shared" si="48"/>
        <v>No</v>
      </c>
    </row>
    <row r="3116" spans="1:50" x14ac:dyDescent="0.2">
      <c r="A3116" s="1" t="s">
        <v>2284</v>
      </c>
      <c r="B3116" s="1" t="s">
        <v>2285</v>
      </c>
      <c r="C3116" s="1" t="s">
        <v>40</v>
      </c>
      <c r="D3116" s="174" t="s">
        <v>2286</v>
      </c>
      <c r="E3116" s="177" t="s">
        <v>2287</v>
      </c>
      <c r="F3116" s="1" t="s">
        <v>194</v>
      </c>
      <c r="G3116" s="1" t="s">
        <v>229</v>
      </c>
      <c r="H3116" s="17">
        <v>0</v>
      </c>
      <c r="I3116" s="12">
        <v>5</v>
      </c>
      <c r="J3116" s="1" t="s">
        <v>10</v>
      </c>
      <c r="K3116" s="1" t="s">
        <v>8</v>
      </c>
      <c r="L3116" s="4">
        <v>5</v>
      </c>
      <c r="N3116" s="186">
        <v>0</v>
      </c>
      <c r="P3116" s="14">
        <v>17.4255</v>
      </c>
      <c r="R3116" s="14">
        <v>0</v>
      </c>
      <c r="T3116" s="14">
        <v>1.1336999999999999</v>
      </c>
      <c r="V3116" s="17">
        <v>0</v>
      </c>
      <c r="X3116" s="17">
        <v>0</v>
      </c>
      <c r="Z3116" s="17">
        <v>94481</v>
      </c>
      <c r="AB3116" s="17">
        <v>0</v>
      </c>
      <c r="AD3116" s="17">
        <v>0</v>
      </c>
      <c r="AF3116" s="17">
        <v>5422</v>
      </c>
      <c r="AH3116" s="17">
        <v>0</v>
      </c>
      <c r="AJ3116" s="17">
        <v>0</v>
      </c>
      <c r="AL3116" s="17">
        <v>0</v>
      </c>
      <c r="AN3116" s="17">
        <v>0</v>
      </c>
      <c r="AP3116" s="172">
        <v>0</v>
      </c>
      <c r="AR3116" s="17">
        <v>6147</v>
      </c>
      <c r="AT3116" s="17">
        <v>0</v>
      </c>
      <c r="AV3116" s="185">
        <v>0</v>
      </c>
      <c r="AW3116" s="1" t="s">
        <v>5655</v>
      </c>
      <c r="AX3116" s="1" t="str">
        <f t="shared" si="48"/>
        <v>No</v>
      </c>
    </row>
    <row r="3117" spans="1:50" x14ac:dyDescent="0.2">
      <c r="A3117" s="1" t="s">
        <v>6446</v>
      </c>
      <c r="B3117" s="1" t="s">
        <v>530</v>
      </c>
      <c r="C3117" s="1" t="s">
        <v>50</v>
      </c>
      <c r="D3117" s="174">
        <v>5107</v>
      </c>
      <c r="E3117" s="177">
        <v>50107</v>
      </c>
      <c r="F3117" s="1" t="s">
        <v>194</v>
      </c>
      <c r="G3117" s="1" t="s">
        <v>5273</v>
      </c>
      <c r="H3117" s="17">
        <v>229351</v>
      </c>
      <c r="I3117" s="12">
        <v>5</v>
      </c>
      <c r="J3117" s="1" t="s">
        <v>10</v>
      </c>
      <c r="K3117" s="1" t="s">
        <v>8</v>
      </c>
      <c r="L3117" s="4">
        <v>2</v>
      </c>
      <c r="N3117" s="186">
        <v>0</v>
      </c>
      <c r="P3117" s="14">
        <v>10.1899</v>
      </c>
      <c r="R3117" s="14">
        <v>0</v>
      </c>
      <c r="T3117" s="14">
        <v>2.1139999999999999</v>
      </c>
      <c r="V3117" s="17">
        <v>0</v>
      </c>
      <c r="X3117" s="17">
        <v>0</v>
      </c>
      <c r="Z3117" s="17">
        <v>53110</v>
      </c>
      <c r="AB3117" s="17">
        <v>0</v>
      </c>
      <c r="AD3117" s="17">
        <v>0</v>
      </c>
      <c r="AF3117" s="17">
        <v>5212</v>
      </c>
      <c r="AH3117" s="17">
        <v>0</v>
      </c>
      <c r="AJ3117" s="17">
        <v>0</v>
      </c>
      <c r="AL3117" s="17">
        <v>0</v>
      </c>
      <c r="AN3117" s="17">
        <v>0</v>
      </c>
      <c r="AP3117" s="172">
        <v>0</v>
      </c>
      <c r="AR3117" s="17">
        <v>11018</v>
      </c>
      <c r="AT3117" s="17">
        <v>0</v>
      </c>
      <c r="AV3117" s="185">
        <v>0</v>
      </c>
      <c r="AW3117" s="1" t="s">
        <v>5655</v>
      </c>
      <c r="AX3117" s="1" t="str">
        <f t="shared" si="48"/>
        <v>No</v>
      </c>
    </row>
    <row r="3118" spans="1:50" x14ac:dyDescent="0.2">
      <c r="A3118" s="1" t="s">
        <v>5798</v>
      </c>
      <c r="B3118" s="1" t="s">
        <v>5799</v>
      </c>
      <c r="C3118" s="1" t="s">
        <v>37</v>
      </c>
      <c r="E3118" s="177">
        <v>40249</v>
      </c>
      <c r="F3118" s="1" t="s">
        <v>194</v>
      </c>
      <c r="G3118" s="1" t="s">
        <v>5273</v>
      </c>
      <c r="H3118" s="17">
        <v>5502379</v>
      </c>
      <c r="I3118" s="12">
        <v>5</v>
      </c>
      <c r="J3118" s="1" t="s">
        <v>11</v>
      </c>
      <c r="K3118" s="1" t="s">
        <v>12</v>
      </c>
      <c r="L3118" s="4">
        <v>5</v>
      </c>
      <c r="N3118" s="186">
        <v>0</v>
      </c>
      <c r="P3118" s="14">
        <v>9.4044000000000008</v>
      </c>
      <c r="R3118" s="14">
        <v>0</v>
      </c>
      <c r="T3118" s="14">
        <v>14.586499999999999</v>
      </c>
      <c r="V3118" s="17">
        <v>0</v>
      </c>
      <c r="X3118" s="17">
        <v>0</v>
      </c>
      <c r="Z3118" s="17">
        <v>179595</v>
      </c>
      <c r="AB3118" s="17">
        <v>0</v>
      </c>
      <c r="AD3118" s="17">
        <v>0</v>
      </c>
      <c r="AF3118" s="17">
        <v>19097</v>
      </c>
      <c r="AH3118" s="17">
        <v>0</v>
      </c>
      <c r="AJ3118" s="17">
        <v>0</v>
      </c>
      <c r="AL3118" s="17">
        <v>0</v>
      </c>
      <c r="AN3118" s="17">
        <v>0</v>
      </c>
      <c r="AP3118" s="172">
        <v>0</v>
      </c>
      <c r="AR3118" s="17">
        <v>278559</v>
      </c>
      <c r="AT3118" s="17">
        <v>0</v>
      </c>
      <c r="AV3118" s="185">
        <v>0</v>
      </c>
      <c r="AW3118" s="1" t="s">
        <v>5655</v>
      </c>
      <c r="AX3118" s="1" t="str">
        <f t="shared" si="48"/>
        <v>No</v>
      </c>
    </row>
    <row r="3119" spans="1:50" x14ac:dyDescent="0.2">
      <c r="A3119" s="1" t="s">
        <v>2227</v>
      </c>
      <c r="B3119" s="1" t="s">
        <v>2228</v>
      </c>
      <c r="C3119" s="1" t="s">
        <v>40</v>
      </c>
      <c r="D3119" s="174" t="s">
        <v>2229</v>
      </c>
      <c r="E3119" s="177" t="s">
        <v>2230</v>
      </c>
      <c r="F3119" s="1" t="s">
        <v>194</v>
      </c>
      <c r="G3119" s="1" t="s">
        <v>229</v>
      </c>
      <c r="H3119" s="17">
        <v>0</v>
      </c>
      <c r="I3119" s="12">
        <v>5</v>
      </c>
      <c r="J3119" s="1" t="s">
        <v>10</v>
      </c>
      <c r="K3119" s="1" t="s">
        <v>8</v>
      </c>
      <c r="L3119" s="4">
        <v>5</v>
      </c>
      <c r="N3119" s="186">
        <v>0</v>
      </c>
      <c r="P3119" s="14">
        <v>15.3003</v>
      </c>
      <c r="R3119" s="14">
        <v>0</v>
      </c>
      <c r="T3119" s="14">
        <v>1.9501999999999999</v>
      </c>
      <c r="V3119" s="17">
        <v>0</v>
      </c>
      <c r="X3119" s="17">
        <v>0</v>
      </c>
      <c r="Z3119" s="17">
        <v>90685</v>
      </c>
      <c r="AB3119" s="17">
        <v>0</v>
      </c>
      <c r="AD3119" s="17">
        <v>0</v>
      </c>
      <c r="AF3119" s="17">
        <v>5927</v>
      </c>
      <c r="AH3119" s="17">
        <v>0</v>
      </c>
      <c r="AJ3119" s="17">
        <v>0</v>
      </c>
      <c r="AL3119" s="17">
        <v>0</v>
      </c>
      <c r="AN3119" s="17">
        <v>0</v>
      </c>
      <c r="AP3119" s="172">
        <v>0</v>
      </c>
      <c r="AR3119" s="17">
        <v>11559</v>
      </c>
      <c r="AT3119" s="17">
        <v>0</v>
      </c>
      <c r="AV3119" s="185">
        <v>0</v>
      </c>
      <c r="AW3119" s="1" t="s">
        <v>5655</v>
      </c>
      <c r="AX3119" s="1" t="str">
        <f t="shared" si="48"/>
        <v>No</v>
      </c>
    </row>
    <row r="3120" spans="1:50" x14ac:dyDescent="0.2">
      <c r="A3120" s="1" t="s">
        <v>2377</v>
      </c>
      <c r="B3120" s="1" t="s">
        <v>307</v>
      </c>
      <c r="C3120" s="1" t="s">
        <v>14</v>
      </c>
      <c r="D3120" s="174" t="s">
        <v>2378</v>
      </c>
      <c r="E3120" s="177" t="s">
        <v>2379</v>
      </c>
      <c r="F3120" s="1" t="s">
        <v>242</v>
      </c>
      <c r="G3120" s="1" t="s">
        <v>229</v>
      </c>
      <c r="H3120" s="17">
        <v>0</v>
      </c>
      <c r="I3120" s="12">
        <v>5</v>
      </c>
      <c r="J3120" s="1" t="s">
        <v>10</v>
      </c>
      <c r="K3120" s="1" t="s">
        <v>12</v>
      </c>
      <c r="L3120" s="4">
        <v>4</v>
      </c>
      <c r="N3120" s="186">
        <v>0</v>
      </c>
      <c r="P3120" s="14">
        <v>11.4663</v>
      </c>
      <c r="R3120" s="14">
        <v>0</v>
      </c>
      <c r="T3120" s="14">
        <v>3.0243000000000002</v>
      </c>
      <c r="V3120" s="17">
        <v>0</v>
      </c>
      <c r="X3120" s="17">
        <v>0</v>
      </c>
      <c r="Z3120" s="17">
        <v>18862</v>
      </c>
      <c r="AB3120" s="17">
        <v>0</v>
      </c>
      <c r="AD3120" s="17">
        <v>0</v>
      </c>
      <c r="AF3120" s="17">
        <v>1645</v>
      </c>
      <c r="AH3120" s="17">
        <v>0</v>
      </c>
      <c r="AJ3120" s="17">
        <v>0</v>
      </c>
      <c r="AL3120" s="17">
        <v>0</v>
      </c>
      <c r="AN3120" s="17">
        <v>0</v>
      </c>
      <c r="AP3120" s="172">
        <v>0</v>
      </c>
      <c r="AR3120" s="17">
        <v>4975</v>
      </c>
      <c r="AT3120" s="17">
        <v>0</v>
      </c>
      <c r="AV3120" s="185">
        <v>0</v>
      </c>
      <c r="AW3120" s="1" t="s">
        <v>5655</v>
      </c>
      <c r="AX3120" s="1" t="str">
        <f t="shared" si="48"/>
        <v>No</v>
      </c>
    </row>
    <row r="3121" spans="1:50" x14ac:dyDescent="0.2">
      <c r="A3121" s="1" t="s">
        <v>921</v>
      </c>
      <c r="B3121" s="1" t="s">
        <v>922</v>
      </c>
      <c r="C3121" s="1" t="s">
        <v>83</v>
      </c>
      <c r="D3121" s="174">
        <v>4145</v>
      </c>
      <c r="E3121" s="177">
        <v>40145</v>
      </c>
      <c r="F3121" s="1" t="s">
        <v>194</v>
      </c>
      <c r="G3121" s="1" t="s">
        <v>5273</v>
      </c>
      <c r="H3121" s="17">
        <v>2148346</v>
      </c>
      <c r="I3121" s="12">
        <v>5</v>
      </c>
      <c r="J3121" s="1" t="s">
        <v>10</v>
      </c>
      <c r="K3121" s="1" t="s">
        <v>8</v>
      </c>
      <c r="L3121" s="4">
        <v>2</v>
      </c>
      <c r="N3121" s="186">
        <v>0</v>
      </c>
      <c r="P3121" s="14">
        <v>6.9866999999999999</v>
      </c>
      <c r="R3121" s="14">
        <v>0</v>
      </c>
      <c r="T3121" s="14">
        <v>1.8521000000000001</v>
      </c>
      <c r="V3121" s="17">
        <v>0</v>
      </c>
      <c r="X3121" s="17">
        <v>0</v>
      </c>
      <c r="Z3121" s="17">
        <v>8929</v>
      </c>
      <c r="AB3121" s="17">
        <v>0</v>
      </c>
      <c r="AD3121" s="17">
        <v>0</v>
      </c>
      <c r="AF3121" s="17">
        <v>1278</v>
      </c>
      <c r="AH3121" s="17">
        <v>0</v>
      </c>
      <c r="AJ3121" s="17">
        <v>0</v>
      </c>
      <c r="AL3121" s="17">
        <v>0</v>
      </c>
      <c r="AN3121" s="17">
        <v>0</v>
      </c>
      <c r="AP3121" s="172">
        <v>0</v>
      </c>
      <c r="AR3121" s="17">
        <v>2367</v>
      </c>
      <c r="AT3121" s="17">
        <v>0</v>
      </c>
      <c r="AV3121" s="185">
        <v>0</v>
      </c>
      <c r="AW3121" s="1" t="s">
        <v>5655</v>
      </c>
      <c r="AX3121" s="1" t="str">
        <f t="shared" si="48"/>
        <v>No</v>
      </c>
    </row>
    <row r="3122" spans="1:50" x14ac:dyDescent="0.2">
      <c r="A3122" s="1" t="s">
        <v>5769</v>
      </c>
      <c r="B3122" s="1" t="s">
        <v>5770</v>
      </c>
      <c r="C3122" s="1" t="s">
        <v>20</v>
      </c>
      <c r="E3122" s="177">
        <v>90289</v>
      </c>
      <c r="F3122" s="1" t="s">
        <v>194</v>
      </c>
      <c r="G3122" s="1" t="s">
        <v>5273</v>
      </c>
      <c r="H3122" s="17">
        <v>12150996</v>
      </c>
      <c r="I3122" s="12">
        <v>5</v>
      </c>
      <c r="J3122" s="1" t="s">
        <v>11</v>
      </c>
      <c r="K3122" s="1" t="s">
        <v>12</v>
      </c>
      <c r="L3122" s="4">
        <v>2</v>
      </c>
      <c r="N3122" s="186">
        <v>0</v>
      </c>
      <c r="P3122" s="14">
        <v>12.911899999999999</v>
      </c>
      <c r="R3122" s="14">
        <v>0</v>
      </c>
      <c r="T3122" s="14">
        <v>7.5523999999999996</v>
      </c>
      <c r="V3122" s="17">
        <v>0</v>
      </c>
      <c r="X3122" s="17">
        <v>0</v>
      </c>
      <c r="Z3122" s="17">
        <v>115949</v>
      </c>
      <c r="AB3122" s="17">
        <v>0</v>
      </c>
      <c r="AD3122" s="17">
        <v>0</v>
      </c>
      <c r="AF3122" s="17">
        <v>8980</v>
      </c>
      <c r="AH3122" s="17">
        <v>0</v>
      </c>
      <c r="AJ3122" s="17">
        <v>0</v>
      </c>
      <c r="AL3122" s="17">
        <v>0</v>
      </c>
      <c r="AN3122" s="17">
        <v>0</v>
      </c>
      <c r="AP3122" s="172">
        <v>0</v>
      </c>
      <c r="AR3122" s="17">
        <v>67821</v>
      </c>
      <c r="AT3122" s="17">
        <v>0</v>
      </c>
      <c r="AV3122" s="185">
        <v>0</v>
      </c>
      <c r="AW3122" s="1" t="s">
        <v>5655</v>
      </c>
      <c r="AX3122" s="1" t="str">
        <f t="shared" si="48"/>
        <v>No</v>
      </c>
    </row>
    <row r="3123" spans="1:50" x14ac:dyDescent="0.2">
      <c r="A3123" s="1" t="s">
        <v>2181</v>
      </c>
      <c r="B3123" s="1" t="s">
        <v>261</v>
      </c>
      <c r="C3123" s="1" t="s">
        <v>40</v>
      </c>
      <c r="D3123" s="174" t="s">
        <v>2182</v>
      </c>
      <c r="E3123" s="177" t="s">
        <v>2183</v>
      </c>
      <c r="F3123" s="1" t="s">
        <v>194</v>
      </c>
      <c r="G3123" s="1" t="s">
        <v>229</v>
      </c>
      <c r="H3123" s="17">
        <v>0</v>
      </c>
      <c r="I3123" s="12">
        <v>5</v>
      </c>
      <c r="J3123" s="1" t="s">
        <v>10</v>
      </c>
      <c r="K3123" s="1" t="s">
        <v>8</v>
      </c>
      <c r="L3123" s="4">
        <v>5</v>
      </c>
      <c r="N3123" s="186">
        <v>0</v>
      </c>
      <c r="P3123" s="14">
        <v>25.202200000000001</v>
      </c>
      <c r="R3123" s="14">
        <v>0</v>
      </c>
      <c r="T3123" s="14">
        <v>2.2599</v>
      </c>
      <c r="V3123" s="17">
        <v>0</v>
      </c>
      <c r="X3123" s="17">
        <v>0</v>
      </c>
      <c r="Z3123" s="17">
        <v>233826</v>
      </c>
      <c r="AB3123" s="17">
        <v>0</v>
      </c>
      <c r="AD3123" s="17">
        <v>0</v>
      </c>
      <c r="AF3123" s="17">
        <v>9278</v>
      </c>
      <c r="AH3123" s="17">
        <v>0</v>
      </c>
      <c r="AJ3123" s="17">
        <v>0</v>
      </c>
      <c r="AL3123" s="17">
        <v>0</v>
      </c>
      <c r="AN3123" s="17">
        <v>0</v>
      </c>
      <c r="AP3123" s="172">
        <v>0</v>
      </c>
      <c r="AR3123" s="17">
        <v>20967</v>
      </c>
      <c r="AT3123" s="17">
        <v>0</v>
      </c>
      <c r="AV3123" s="185">
        <v>0</v>
      </c>
      <c r="AW3123" s="1" t="s">
        <v>5655</v>
      </c>
      <c r="AX3123" s="1" t="str">
        <f t="shared" si="48"/>
        <v>No</v>
      </c>
    </row>
    <row r="3124" spans="1:50" x14ac:dyDescent="0.2">
      <c r="A3124" s="1" t="s">
        <v>3034</v>
      </c>
      <c r="B3124" s="1" t="s">
        <v>3035</v>
      </c>
      <c r="C3124" s="1" t="s">
        <v>56</v>
      </c>
      <c r="D3124" s="174" t="s">
        <v>3036</v>
      </c>
      <c r="E3124" s="177" t="s">
        <v>3037</v>
      </c>
      <c r="F3124" s="1" t="s">
        <v>196</v>
      </c>
      <c r="G3124" s="1" t="s">
        <v>229</v>
      </c>
      <c r="H3124" s="17">
        <v>0</v>
      </c>
      <c r="I3124" s="12">
        <v>5</v>
      </c>
      <c r="J3124" s="1" t="s">
        <v>10</v>
      </c>
      <c r="K3124" s="1" t="s">
        <v>8</v>
      </c>
      <c r="L3124" s="4">
        <v>5</v>
      </c>
      <c r="N3124" s="186">
        <v>0</v>
      </c>
      <c r="P3124" s="14">
        <v>11.2315</v>
      </c>
      <c r="R3124" s="14">
        <v>0</v>
      </c>
      <c r="T3124" s="14">
        <v>4.5532000000000004</v>
      </c>
      <c r="V3124" s="17">
        <v>0</v>
      </c>
      <c r="X3124" s="17">
        <v>0</v>
      </c>
      <c r="Z3124" s="17">
        <v>101151</v>
      </c>
      <c r="AB3124" s="17">
        <v>0</v>
      </c>
      <c r="AD3124" s="17">
        <v>0</v>
      </c>
      <c r="AF3124" s="17">
        <v>9006</v>
      </c>
      <c r="AH3124" s="17">
        <v>0</v>
      </c>
      <c r="AJ3124" s="17">
        <v>0</v>
      </c>
      <c r="AL3124" s="17">
        <v>0</v>
      </c>
      <c r="AN3124" s="17">
        <v>0</v>
      </c>
      <c r="AP3124" s="172">
        <v>0</v>
      </c>
      <c r="AR3124" s="17">
        <v>41006</v>
      </c>
      <c r="AT3124" s="17">
        <v>0</v>
      </c>
      <c r="AV3124" s="185">
        <v>0</v>
      </c>
      <c r="AW3124" s="1" t="s">
        <v>5655</v>
      </c>
      <c r="AX3124" s="1" t="str">
        <f t="shared" si="48"/>
        <v>No</v>
      </c>
    </row>
    <row r="3125" spans="1:50" x14ac:dyDescent="0.2">
      <c r="A3125" s="1" t="s">
        <v>6447</v>
      </c>
      <c r="B3125" s="1" t="s">
        <v>1385</v>
      </c>
      <c r="C3125" s="1" t="s">
        <v>73</v>
      </c>
      <c r="D3125" s="174">
        <v>2214</v>
      </c>
      <c r="E3125" s="177">
        <v>20214</v>
      </c>
      <c r="F3125" s="1" t="s">
        <v>194</v>
      </c>
      <c r="G3125" s="1" t="s">
        <v>5273</v>
      </c>
      <c r="H3125" s="17">
        <v>423566</v>
      </c>
      <c r="I3125" s="12">
        <v>5</v>
      </c>
      <c r="J3125" s="1" t="s">
        <v>11</v>
      </c>
      <c r="K3125" s="1" t="s">
        <v>8</v>
      </c>
      <c r="L3125" s="4">
        <v>1</v>
      </c>
      <c r="N3125" s="186">
        <v>0</v>
      </c>
      <c r="P3125" s="14">
        <v>11.8697</v>
      </c>
      <c r="R3125" s="14">
        <v>0</v>
      </c>
      <c r="T3125" s="14">
        <v>4.0758999999999999</v>
      </c>
      <c r="V3125" s="17">
        <v>0</v>
      </c>
      <c r="X3125" s="17">
        <v>0</v>
      </c>
      <c r="Z3125" s="17">
        <v>28606</v>
      </c>
      <c r="AB3125" s="17">
        <v>0</v>
      </c>
      <c r="AD3125" s="17">
        <v>0</v>
      </c>
      <c r="AF3125" s="17">
        <v>2410</v>
      </c>
      <c r="AH3125" s="17">
        <v>0</v>
      </c>
      <c r="AJ3125" s="17">
        <v>0</v>
      </c>
      <c r="AL3125" s="17">
        <v>0</v>
      </c>
      <c r="AN3125" s="17">
        <v>0</v>
      </c>
      <c r="AP3125" s="172">
        <v>0</v>
      </c>
      <c r="AR3125" s="17">
        <v>9823</v>
      </c>
      <c r="AT3125" s="17">
        <v>0</v>
      </c>
      <c r="AV3125" s="185">
        <v>0</v>
      </c>
      <c r="AW3125" s="1" t="s">
        <v>5655</v>
      </c>
      <c r="AX3125" s="1" t="str">
        <f t="shared" si="48"/>
        <v>No</v>
      </c>
    </row>
    <row r="3126" spans="1:50" x14ac:dyDescent="0.2">
      <c r="A3126" s="1" t="s">
        <v>1797</v>
      </c>
      <c r="B3126" s="1" t="s">
        <v>5609</v>
      </c>
      <c r="C3126" s="1" t="s">
        <v>40</v>
      </c>
      <c r="D3126" s="174" t="s">
        <v>1799</v>
      </c>
      <c r="E3126" s="177" t="s">
        <v>1800</v>
      </c>
      <c r="F3126" s="1" t="s">
        <v>194</v>
      </c>
      <c r="G3126" s="1" t="s">
        <v>229</v>
      </c>
      <c r="H3126" s="17">
        <v>0</v>
      </c>
      <c r="I3126" s="12">
        <v>5</v>
      </c>
      <c r="J3126" s="1" t="s">
        <v>10</v>
      </c>
      <c r="K3126" s="1" t="s">
        <v>8</v>
      </c>
      <c r="L3126" s="4">
        <v>5</v>
      </c>
      <c r="N3126" s="186">
        <v>0</v>
      </c>
      <c r="P3126" s="14">
        <v>12.1547</v>
      </c>
      <c r="R3126" s="14">
        <v>0</v>
      </c>
      <c r="T3126" s="14">
        <v>0.97809999999999997</v>
      </c>
      <c r="V3126" s="17">
        <v>0</v>
      </c>
      <c r="X3126" s="17">
        <v>0</v>
      </c>
      <c r="Z3126" s="17">
        <v>106414</v>
      </c>
      <c r="AB3126" s="17">
        <v>0</v>
      </c>
      <c r="AD3126" s="17">
        <v>0</v>
      </c>
      <c r="AF3126" s="17">
        <v>8755</v>
      </c>
      <c r="AH3126" s="17">
        <v>0</v>
      </c>
      <c r="AJ3126" s="17">
        <v>0</v>
      </c>
      <c r="AL3126" s="17">
        <v>0</v>
      </c>
      <c r="AN3126" s="17">
        <v>0</v>
      </c>
      <c r="AP3126" s="172">
        <v>0</v>
      </c>
      <c r="AR3126" s="17">
        <v>8563</v>
      </c>
      <c r="AT3126" s="17">
        <v>0</v>
      </c>
      <c r="AV3126" s="185">
        <v>0</v>
      </c>
      <c r="AW3126" s="1" t="s">
        <v>5655</v>
      </c>
      <c r="AX3126" s="1" t="str">
        <f t="shared" si="48"/>
        <v>No</v>
      </c>
    </row>
    <row r="3127" spans="1:50" x14ac:dyDescent="0.2">
      <c r="A3127" s="1" t="s">
        <v>3331</v>
      </c>
      <c r="B3127" s="1" t="s">
        <v>3332</v>
      </c>
      <c r="C3127" s="1" t="s">
        <v>55</v>
      </c>
      <c r="D3127" s="174" t="s">
        <v>3333</v>
      </c>
      <c r="E3127" s="177" t="s">
        <v>3334</v>
      </c>
      <c r="F3127" s="1" t="s">
        <v>194</v>
      </c>
      <c r="G3127" s="1" t="s">
        <v>229</v>
      </c>
      <c r="H3127" s="17">
        <v>0</v>
      </c>
      <c r="I3127" s="12">
        <v>5</v>
      </c>
      <c r="J3127" s="1" t="s">
        <v>10</v>
      </c>
      <c r="K3127" s="1" t="s">
        <v>8</v>
      </c>
      <c r="L3127" s="4">
        <v>5</v>
      </c>
      <c r="N3127" s="186">
        <v>0</v>
      </c>
      <c r="P3127" s="14">
        <v>10.1144</v>
      </c>
      <c r="R3127" s="14">
        <v>0</v>
      </c>
      <c r="T3127" s="14">
        <v>2.8712</v>
      </c>
      <c r="V3127" s="17">
        <v>0</v>
      </c>
      <c r="X3127" s="17">
        <v>0</v>
      </c>
      <c r="Z3127" s="17">
        <v>109569</v>
      </c>
      <c r="AB3127" s="17">
        <v>0</v>
      </c>
      <c r="AD3127" s="17">
        <v>0</v>
      </c>
      <c r="AF3127" s="17">
        <v>10833</v>
      </c>
      <c r="AH3127" s="17">
        <v>0</v>
      </c>
      <c r="AJ3127" s="17">
        <v>0</v>
      </c>
      <c r="AL3127" s="17">
        <v>0</v>
      </c>
      <c r="AN3127" s="17">
        <v>0</v>
      </c>
      <c r="AP3127" s="172">
        <v>0</v>
      </c>
      <c r="AR3127" s="17">
        <v>31104</v>
      </c>
      <c r="AT3127" s="17">
        <v>0</v>
      </c>
      <c r="AV3127" s="185">
        <v>0</v>
      </c>
      <c r="AW3127" s="1" t="s">
        <v>5655</v>
      </c>
      <c r="AX3127" s="1" t="str">
        <f t="shared" si="48"/>
        <v>No</v>
      </c>
    </row>
    <row r="3128" spans="1:50" x14ac:dyDescent="0.2">
      <c r="A3128" s="1" t="s">
        <v>1225</v>
      </c>
      <c r="B3128" s="1" t="s">
        <v>1226</v>
      </c>
      <c r="C3128" s="1" t="s">
        <v>56</v>
      </c>
      <c r="D3128" s="174" t="s">
        <v>1227</v>
      </c>
      <c r="E3128" s="177">
        <v>55246</v>
      </c>
      <c r="F3128" s="1" t="s">
        <v>138</v>
      </c>
      <c r="G3128" s="1" t="s">
        <v>5273</v>
      </c>
      <c r="H3128" s="17">
        <v>0</v>
      </c>
      <c r="I3128" s="12">
        <v>5</v>
      </c>
      <c r="J3128" s="1" t="s">
        <v>11</v>
      </c>
      <c r="K3128" s="1" t="s">
        <v>8</v>
      </c>
      <c r="L3128" s="4">
        <v>1</v>
      </c>
      <c r="N3128" s="186">
        <v>0</v>
      </c>
      <c r="P3128" s="14">
        <v>22.022600000000001</v>
      </c>
      <c r="R3128" s="14">
        <v>0</v>
      </c>
      <c r="T3128" s="14">
        <v>1.7770999999999999</v>
      </c>
      <c r="V3128" s="17">
        <v>0</v>
      </c>
      <c r="X3128" s="17">
        <v>0</v>
      </c>
      <c r="Z3128" s="17">
        <v>69151</v>
      </c>
      <c r="AB3128" s="17">
        <v>0</v>
      </c>
      <c r="AD3128" s="17">
        <v>0</v>
      </c>
      <c r="AF3128" s="17">
        <v>3140</v>
      </c>
      <c r="AH3128" s="17">
        <v>0</v>
      </c>
      <c r="AJ3128" s="17">
        <v>0</v>
      </c>
      <c r="AL3128" s="17">
        <v>0</v>
      </c>
      <c r="AN3128" s="17">
        <v>0</v>
      </c>
      <c r="AP3128" s="172">
        <v>0</v>
      </c>
      <c r="AR3128" s="17">
        <v>5580</v>
      </c>
      <c r="AT3128" s="17">
        <v>0</v>
      </c>
      <c r="AV3128" s="185">
        <v>0</v>
      </c>
      <c r="AW3128" s="1" t="s">
        <v>5655</v>
      </c>
      <c r="AX3128" s="1" t="str">
        <f t="shared" si="48"/>
        <v>No</v>
      </c>
    </row>
    <row r="3129" spans="1:50" x14ac:dyDescent="0.2">
      <c r="A3129" s="1" t="s">
        <v>5345</v>
      </c>
      <c r="B3129" s="1" t="s">
        <v>3357</v>
      </c>
      <c r="C3129" s="1" t="s">
        <v>161</v>
      </c>
      <c r="D3129" s="174" t="s">
        <v>4526</v>
      </c>
      <c r="E3129" s="177" t="s">
        <v>4527</v>
      </c>
      <c r="F3129" s="1" t="s">
        <v>242</v>
      </c>
      <c r="G3129" s="1" t="s">
        <v>229</v>
      </c>
      <c r="H3129" s="17">
        <v>0</v>
      </c>
      <c r="I3129" s="12">
        <v>5</v>
      </c>
      <c r="J3129" s="1" t="s">
        <v>10</v>
      </c>
      <c r="K3129" s="1" t="s">
        <v>8</v>
      </c>
      <c r="L3129" s="4">
        <v>5</v>
      </c>
      <c r="N3129" s="186">
        <v>0</v>
      </c>
      <c r="P3129" s="14">
        <v>11.8443</v>
      </c>
      <c r="R3129" s="14">
        <v>0</v>
      </c>
      <c r="T3129" s="14">
        <v>4.7088000000000001</v>
      </c>
      <c r="V3129" s="17">
        <v>0</v>
      </c>
      <c r="X3129" s="17">
        <v>0</v>
      </c>
      <c r="Z3129" s="17">
        <v>53856</v>
      </c>
      <c r="AB3129" s="17">
        <v>0</v>
      </c>
      <c r="AD3129" s="17">
        <v>0</v>
      </c>
      <c r="AF3129" s="17">
        <v>4547</v>
      </c>
      <c r="AH3129" s="17">
        <v>0</v>
      </c>
      <c r="AJ3129" s="17">
        <v>0</v>
      </c>
      <c r="AL3129" s="17">
        <v>0</v>
      </c>
      <c r="AN3129" s="17">
        <v>0</v>
      </c>
      <c r="AP3129" s="172">
        <v>0</v>
      </c>
      <c r="AR3129" s="17">
        <v>21411</v>
      </c>
      <c r="AT3129" s="17">
        <v>0</v>
      </c>
      <c r="AV3129" s="185">
        <v>0</v>
      </c>
      <c r="AW3129" s="1" t="s">
        <v>5655</v>
      </c>
      <c r="AX3129" s="1" t="str">
        <f t="shared" si="48"/>
        <v>No</v>
      </c>
    </row>
    <row r="3130" spans="1:50" x14ac:dyDescent="0.2">
      <c r="A3130" s="1" t="s">
        <v>1026</v>
      </c>
      <c r="B3130" s="1" t="s">
        <v>1027</v>
      </c>
      <c r="C3130" s="1" t="s">
        <v>56</v>
      </c>
      <c r="D3130" s="174" t="s">
        <v>1028</v>
      </c>
      <c r="E3130" s="177">
        <v>55234</v>
      </c>
      <c r="F3130" s="1" t="s">
        <v>138</v>
      </c>
      <c r="G3130" s="1" t="s">
        <v>5273</v>
      </c>
      <c r="H3130" s="17">
        <v>0</v>
      </c>
      <c r="I3130" s="12">
        <v>5</v>
      </c>
      <c r="J3130" s="1" t="s">
        <v>11</v>
      </c>
      <c r="K3130" s="1" t="s">
        <v>8</v>
      </c>
      <c r="L3130" s="4">
        <v>2</v>
      </c>
      <c r="N3130" s="186">
        <v>0</v>
      </c>
      <c r="P3130" s="14">
        <v>13.920999999999999</v>
      </c>
      <c r="R3130" s="14">
        <v>0</v>
      </c>
      <c r="T3130" s="14">
        <v>2.7871000000000001</v>
      </c>
      <c r="V3130" s="17">
        <v>0</v>
      </c>
      <c r="X3130" s="17">
        <v>0</v>
      </c>
      <c r="Z3130" s="17">
        <v>23081</v>
      </c>
      <c r="AB3130" s="17">
        <v>0</v>
      </c>
      <c r="AD3130" s="17">
        <v>0</v>
      </c>
      <c r="AF3130" s="17">
        <v>1658</v>
      </c>
      <c r="AH3130" s="17">
        <v>0</v>
      </c>
      <c r="AJ3130" s="17">
        <v>0</v>
      </c>
      <c r="AL3130" s="17">
        <v>0</v>
      </c>
      <c r="AN3130" s="17">
        <v>0</v>
      </c>
      <c r="AP3130" s="172">
        <v>0</v>
      </c>
      <c r="AR3130" s="17">
        <v>4621</v>
      </c>
      <c r="AT3130" s="17">
        <v>0</v>
      </c>
      <c r="AV3130" s="185">
        <v>0</v>
      </c>
      <c r="AW3130" s="1" t="s">
        <v>5655</v>
      </c>
      <c r="AX3130" s="1" t="str">
        <f t="shared" si="48"/>
        <v>No</v>
      </c>
    </row>
    <row r="3131" spans="1:50" x14ac:dyDescent="0.2">
      <c r="A3131" s="1" t="s">
        <v>6452</v>
      </c>
      <c r="B3131" s="1" t="s">
        <v>4708</v>
      </c>
      <c r="C3131" s="1" t="s">
        <v>20</v>
      </c>
      <c r="D3131" s="174" t="s">
        <v>4709</v>
      </c>
      <c r="E3131" s="177" t="s">
        <v>4710</v>
      </c>
      <c r="F3131" s="1" t="s">
        <v>194</v>
      </c>
      <c r="G3131" s="1" t="s">
        <v>229</v>
      </c>
      <c r="H3131" s="17">
        <v>0</v>
      </c>
      <c r="I3131" s="12">
        <v>5</v>
      </c>
      <c r="J3131" s="1" t="s">
        <v>11</v>
      </c>
      <c r="K3131" s="1" t="s">
        <v>8</v>
      </c>
      <c r="L3131" s="4">
        <v>4</v>
      </c>
      <c r="N3131" s="186">
        <v>0</v>
      </c>
      <c r="P3131" s="14">
        <v>10.331200000000001</v>
      </c>
      <c r="R3131" s="14">
        <v>0</v>
      </c>
      <c r="T3131" s="14">
        <v>1.4994000000000001</v>
      </c>
      <c r="V3131" s="17">
        <v>0</v>
      </c>
      <c r="X3131" s="17">
        <v>0</v>
      </c>
      <c r="Z3131" s="17">
        <v>66884</v>
      </c>
      <c r="AB3131" s="17">
        <v>0</v>
      </c>
      <c r="AD3131" s="17">
        <v>0</v>
      </c>
      <c r="AF3131" s="17">
        <v>6474</v>
      </c>
      <c r="AH3131" s="17">
        <v>0</v>
      </c>
      <c r="AJ3131" s="17">
        <v>0</v>
      </c>
      <c r="AL3131" s="17">
        <v>0</v>
      </c>
      <c r="AN3131" s="17">
        <v>0</v>
      </c>
      <c r="AP3131" s="172">
        <v>0</v>
      </c>
      <c r="AR3131" s="17">
        <v>9707</v>
      </c>
      <c r="AT3131" s="17">
        <v>0</v>
      </c>
      <c r="AV3131" s="185">
        <v>0</v>
      </c>
      <c r="AW3131" s="1" t="s">
        <v>5655</v>
      </c>
      <c r="AX3131" s="1" t="str">
        <f t="shared" si="48"/>
        <v>No</v>
      </c>
    </row>
    <row r="3132" spans="1:50" x14ac:dyDescent="0.2">
      <c r="A3132" s="1" t="s">
        <v>5571</v>
      </c>
      <c r="B3132" s="1" t="s">
        <v>1039</v>
      </c>
      <c r="C3132" s="1" t="s">
        <v>20</v>
      </c>
      <c r="D3132" s="174" t="s">
        <v>5570</v>
      </c>
      <c r="E3132" s="177" t="s">
        <v>5569</v>
      </c>
      <c r="F3132" s="1" t="s">
        <v>194</v>
      </c>
      <c r="G3132" s="1" t="s">
        <v>229</v>
      </c>
      <c r="H3132" s="17">
        <v>0</v>
      </c>
      <c r="I3132" s="12">
        <v>5</v>
      </c>
      <c r="J3132" s="1" t="s">
        <v>11</v>
      </c>
      <c r="K3132" s="1" t="s">
        <v>12</v>
      </c>
      <c r="L3132" s="4">
        <v>1</v>
      </c>
      <c r="N3132" s="186">
        <v>0</v>
      </c>
      <c r="P3132" s="14">
        <v>14.8896</v>
      </c>
      <c r="R3132" s="14">
        <v>0</v>
      </c>
      <c r="T3132" s="14">
        <v>12.4748</v>
      </c>
      <c r="V3132" s="17">
        <v>0</v>
      </c>
      <c r="X3132" s="17">
        <v>0</v>
      </c>
      <c r="Z3132" s="17">
        <v>52337</v>
      </c>
      <c r="AB3132" s="17">
        <v>0</v>
      </c>
      <c r="AD3132" s="17">
        <v>0</v>
      </c>
      <c r="AF3132" s="17">
        <v>3515</v>
      </c>
      <c r="AH3132" s="17">
        <v>0</v>
      </c>
      <c r="AJ3132" s="17">
        <v>0</v>
      </c>
      <c r="AL3132" s="17">
        <v>0</v>
      </c>
      <c r="AN3132" s="17">
        <v>0</v>
      </c>
      <c r="AP3132" s="172">
        <v>0</v>
      </c>
      <c r="AR3132" s="17">
        <v>43849</v>
      </c>
      <c r="AT3132" s="17">
        <v>0</v>
      </c>
      <c r="AV3132" s="185">
        <v>0</v>
      </c>
      <c r="AW3132" s="1" t="s">
        <v>5655</v>
      </c>
      <c r="AX3132" s="1" t="str">
        <f t="shared" si="48"/>
        <v>No</v>
      </c>
    </row>
    <row r="3133" spans="1:50" x14ac:dyDescent="0.2">
      <c r="A3133" s="1" t="s">
        <v>5184</v>
      </c>
      <c r="B3133" s="1" t="s">
        <v>5185</v>
      </c>
      <c r="C3133" s="1" t="s">
        <v>18</v>
      </c>
      <c r="E3133" s="177" t="s">
        <v>5186</v>
      </c>
      <c r="F3133" s="1" t="s">
        <v>242</v>
      </c>
      <c r="G3133" s="1" t="s">
        <v>229</v>
      </c>
      <c r="H3133" s="17">
        <v>0</v>
      </c>
      <c r="I3133" s="12">
        <v>5</v>
      </c>
      <c r="J3133" s="1" t="s">
        <v>11</v>
      </c>
      <c r="K3133" s="1" t="s">
        <v>8</v>
      </c>
      <c r="L3133" s="4">
        <v>5</v>
      </c>
      <c r="N3133" s="186">
        <v>0</v>
      </c>
      <c r="P3133" s="14">
        <v>14.848800000000001</v>
      </c>
      <c r="R3133" s="14">
        <v>0</v>
      </c>
      <c r="T3133" s="14">
        <v>1.879</v>
      </c>
      <c r="V3133" s="17">
        <v>0</v>
      </c>
      <c r="X3133" s="17">
        <v>0</v>
      </c>
      <c r="Z3133" s="17">
        <v>68245</v>
      </c>
      <c r="AB3133" s="17">
        <v>0</v>
      </c>
      <c r="AD3133" s="17">
        <v>0</v>
      </c>
      <c r="AF3133" s="17">
        <v>4596</v>
      </c>
      <c r="AH3133" s="17">
        <v>0</v>
      </c>
      <c r="AJ3133" s="17">
        <v>0</v>
      </c>
      <c r="AL3133" s="17">
        <v>0</v>
      </c>
      <c r="AN3133" s="17">
        <v>0</v>
      </c>
      <c r="AP3133" s="172">
        <v>0</v>
      </c>
      <c r="AR3133" s="17">
        <v>8636</v>
      </c>
      <c r="AT3133" s="17">
        <v>0</v>
      </c>
      <c r="AV3133" s="185">
        <v>0</v>
      </c>
      <c r="AW3133" s="1" t="s">
        <v>5655</v>
      </c>
      <c r="AX3133" s="1" t="str">
        <f t="shared" si="48"/>
        <v>No</v>
      </c>
    </row>
    <row r="3134" spans="1:50" x14ac:dyDescent="0.2">
      <c r="A3134" s="1" t="s">
        <v>6465</v>
      </c>
      <c r="B3134" s="1" t="s">
        <v>630</v>
      </c>
      <c r="C3134" s="1" t="s">
        <v>61</v>
      </c>
      <c r="D3134" s="174">
        <v>8107</v>
      </c>
      <c r="E3134" s="177">
        <v>80107</v>
      </c>
      <c r="F3134" s="1" t="s">
        <v>17</v>
      </c>
      <c r="G3134" s="1" t="s">
        <v>192</v>
      </c>
      <c r="H3134" s="17">
        <v>82157</v>
      </c>
      <c r="I3134" s="12">
        <v>5</v>
      </c>
      <c r="J3134" s="1" t="s">
        <v>11</v>
      </c>
      <c r="K3134" s="1" t="s">
        <v>8</v>
      </c>
      <c r="L3134" s="4">
        <v>5</v>
      </c>
      <c r="N3134" s="186">
        <v>0</v>
      </c>
      <c r="P3134" s="14">
        <v>10.8405</v>
      </c>
      <c r="R3134" s="14">
        <v>1.6597</v>
      </c>
      <c r="T3134" s="14">
        <v>30.2956</v>
      </c>
      <c r="V3134" s="17">
        <v>100671</v>
      </c>
      <c r="X3134" s="17">
        <v>101050</v>
      </c>
      <c r="Z3134" s="17">
        <v>98432</v>
      </c>
      <c r="AB3134" s="17">
        <v>2618</v>
      </c>
      <c r="AD3134" s="17">
        <v>9256</v>
      </c>
      <c r="AF3134" s="17">
        <v>9080</v>
      </c>
      <c r="AH3134" s="17">
        <v>176</v>
      </c>
      <c r="AJ3134" s="17">
        <v>0</v>
      </c>
      <c r="AL3134" s="17">
        <v>0</v>
      </c>
      <c r="AN3134" s="17">
        <v>0</v>
      </c>
      <c r="AP3134" s="172">
        <v>0</v>
      </c>
      <c r="AR3134" s="17">
        <v>275084</v>
      </c>
      <c r="AT3134" s="17">
        <v>456558</v>
      </c>
      <c r="AV3134" s="185">
        <v>9.8000000000000007</v>
      </c>
      <c r="AW3134" s="1" t="s">
        <v>5655</v>
      </c>
      <c r="AX3134" s="1" t="str">
        <f t="shared" si="48"/>
        <v>No</v>
      </c>
    </row>
    <row r="3135" spans="1:50" x14ac:dyDescent="0.2">
      <c r="A3135" s="1" t="s">
        <v>6456</v>
      </c>
      <c r="B3135" s="1" t="s">
        <v>4342</v>
      </c>
      <c r="C3135" s="1" t="s">
        <v>31</v>
      </c>
      <c r="D3135" s="174" t="s">
        <v>4343</v>
      </c>
      <c r="E3135" s="177" t="s">
        <v>4344</v>
      </c>
      <c r="F3135" s="1" t="s">
        <v>242</v>
      </c>
      <c r="G3135" s="1" t="s">
        <v>229</v>
      </c>
      <c r="H3135" s="17">
        <v>0</v>
      </c>
      <c r="I3135" s="12">
        <v>5</v>
      </c>
      <c r="J3135" s="1" t="s">
        <v>10</v>
      </c>
      <c r="K3135" s="1" t="s">
        <v>8</v>
      </c>
      <c r="L3135" s="4">
        <v>5</v>
      </c>
      <c r="N3135" s="186">
        <v>0</v>
      </c>
      <c r="P3135" s="14">
        <v>21.693200000000001</v>
      </c>
      <c r="R3135" s="14">
        <v>0</v>
      </c>
      <c r="T3135" s="14">
        <v>0.98680000000000001</v>
      </c>
      <c r="V3135" s="17">
        <v>0</v>
      </c>
      <c r="X3135" s="17">
        <v>0</v>
      </c>
      <c r="Z3135" s="17">
        <v>50762</v>
      </c>
      <c r="AB3135" s="17">
        <v>0</v>
      </c>
      <c r="AD3135" s="17">
        <v>0</v>
      </c>
      <c r="AF3135" s="17">
        <v>2340</v>
      </c>
      <c r="AH3135" s="17">
        <v>0</v>
      </c>
      <c r="AJ3135" s="17">
        <v>0</v>
      </c>
      <c r="AL3135" s="17">
        <v>0</v>
      </c>
      <c r="AN3135" s="17">
        <v>0</v>
      </c>
      <c r="AP3135" s="172">
        <v>0</v>
      </c>
      <c r="AR3135" s="17">
        <v>2309</v>
      </c>
      <c r="AT3135" s="17">
        <v>0</v>
      </c>
      <c r="AV3135" s="185">
        <v>0</v>
      </c>
      <c r="AW3135" s="1" t="s">
        <v>5655</v>
      </c>
      <c r="AX3135" s="1" t="str">
        <f t="shared" si="48"/>
        <v>No</v>
      </c>
    </row>
    <row r="3136" spans="1:50" x14ac:dyDescent="0.2">
      <c r="A3136" s="1" t="s">
        <v>5082</v>
      </c>
      <c r="B3136" s="1" t="s">
        <v>936</v>
      </c>
      <c r="C3136" s="1" t="s">
        <v>1</v>
      </c>
      <c r="D3136" s="174" t="s">
        <v>5083</v>
      </c>
      <c r="E3136" s="177" t="s">
        <v>5084</v>
      </c>
      <c r="F3136" s="1" t="s">
        <v>242</v>
      </c>
      <c r="G3136" s="1" t="s">
        <v>229</v>
      </c>
      <c r="H3136" s="17">
        <v>0</v>
      </c>
      <c r="I3136" s="12">
        <v>5</v>
      </c>
      <c r="J3136" s="1" t="s">
        <v>11</v>
      </c>
      <c r="K3136" s="1" t="s">
        <v>8</v>
      </c>
      <c r="L3136" s="4">
        <v>2</v>
      </c>
      <c r="N3136" s="186">
        <v>0</v>
      </c>
      <c r="P3136" s="14">
        <v>10.0137</v>
      </c>
      <c r="R3136" s="14">
        <v>0</v>
      </c>
      <c r="T3136" s="14">
        <v>25.322099999999999</v>
      </c>
      <c r="V3136" s="17">
        <v>0</v>
      </c>
      <c r="X3136" s="17">
        <v>0</v>
      </c>
      <c r="Z3136" s="17">
        <v>56367</v>
      </c>
      <c r="AB3136" s="17">
        <v>0</v>
      </c>
      <c r="AD3136" s="17">
        <v>0</v>
      </c>
      <c r="AF3136" s="17">
        <v>5629</v>
      </c>
      <c r="AH3136" s="17">
        <v>0</v>
      </c>
      <c r="AJ3136" s="17">
        <v>0</v>
      </c>
      <c r="AL3136" s="17">
        <v>0</v>
      </c>
      <c r="AN3136" s="17">
        <v>0</v>
      </c>
      <c r="AP3136" s="172">
        <v>0</v>
      </c>
      <c r="AR3136" s="17">
        <v>142538</v>
      </c>
      <c r="AT3136" s="17">
        <v>0</v>
      </c>
      <c r="AV3136" s="185">
        <v>0</v>
      </c>
      <c r="AW3136" s="1" t="s">
        <v>5655</v>
      </c>
      <c r="AX3136" s="1" t="str">
        <f t="shared" si="48"/>
        <v>No</v>
      </c>
    </row>
    <row r="3137" spans="1:50" x14ac:dyDescent="0.2">
      <c r="A3137" s="1" t="s">
        <v>6459</v>
      </c>
      <c r="B3137" s="1" t="s">
        <v>6460</v>
      </c>
      <c r="C3137" s="1" t="s">
        <v>31</v>
      </c>
      <c r="E3137" s="177" t="s">
        <v>6461</v>
      </c>
      <c r="F3137" s="1" t="s">
        <v>194</v>
      </c>
      <c r="G3137" s="1" t="s">
        <v>229</v>
      </c>
      <c r="H3137" s="17">
        <v>0</v>
      </c>
      <c r="I3137" s="12">
        <v>5</v>
      </c>
      <c r="J3137" s="1" t="s">
        <v>10</v>
      </c>
      <c r="K3137" s="1" t="s">
        <v>8</v>
      </c>
      <c r="L3137" s="4">
        <v>1</v>
      </c>
      <c r="N3137" s="186">
        <v>0</v>
      </c>
      <c r="P3137" s="14">
        <v>11.196899999999999</v>
      </c>
      <c r="R3137" s="14">
        <v>0</v>
      </c>
      <c r="T3137" s="14">
        <v>6.5167999999999999</v>
      </c>
      <c r="V3137" s="17">
        <v>0</v>
      </c>
      <c r="X3137" s="17">
        <v>0</v>
      </c>
      <c r="Z3137" s="17">
        <v>19673</v>
      </c>
      <c r="AB3137" s="17">
        <v>0</v>
      </c>
      <c r="AD3137" s="17">
        <v>0</v>
      </c>
      <c r="AF3137" s="17">
        <v>1757</v>
      </c>
      <c r="AH3137" s="17">
        <v>0</v>
      </c>
      <c r="AJ3137" s="17">
        <v>0</v>
      </c>
      <c r="AL3137" s="17">
        <v>0</v>
      </c>
      <c r="AN3137" s="17">
        <v>0</v>
      </c>
      <c r="AP3137" s="172">
        <v>0</v>
      </c>
      <c r="AR3137" s="17">
        <v>11450</v>
      </c>
      <c r="AT3137" s="17">
        <v>0</v>
      </c>
      <c r="AV3137" s="185">
        <v>0</v>
      </c>
      <c r="AW3137" s="1" t="s">
        <v>5655</v>
      </c>
      <c r="AX3137" s="1" t="str">
        <f t="shared" si="48"/>
        <v>No</v>
      </c>
    </row>
    <row r="3138" spans="1:50" x14ac:dyDescent="0.2">
      <c r="A3138" s="1" t="s">
        <v>5801</v>
      </c>
      <c r="B3138" s="1" t="s">
        <v>5802</v>
      </c>
      <c r="C3138" s="1" t="s">
        <v>20</v>
      </c>
      <c r="E3138" s="177">
        <v>90284</v>
      </c>
      <c r="F3138" s="1" t="s">
        <v>194</v>
      </c>
      <c r="G3138" s="1" t="s">
        <v>5273</v>
      </c>
      <c r="H3138" s="17">
        <v>12150996</v>
      </c>
      <c r="I3138" s="12">
        <v>5</v>
      </c>
      <c r="J3138" s="1" t="s">
        <v>11</v>
      </c>
      <c r="K3138" s="1" t="s">
        <v>12</v>
      </c>
      <c r="L3138" s="4">
        <v>1</v>
      </c>
      <c r="N3138" s="186">
        <v>0</v>
      </c>
      <c r="P3138" s="14">
        <v>11.429600000000001</v>
      </c>
      <c r="R3138" s="14">
        <v>0</v>
      </c>
      <c r="T3138" s="14">
        <v>34.890500000000003</v>
      </c>
      <c r="V3138" s="17">
        <v>0</v>
      </c>
      <c r="X3138" s="17">
        <v>0</v>
      </c>
      <c r="Z3138" s="17">
        <v>32140</v>
      </c>
      <c r="AB3138" s="17">
        <v>0</v>
      </c>
      <c r="AD3138" s="17">
        <v>0</v>
      </c>
      <c r="AF3138" s="17">
        <v>2812</v>
      </c>
      <c r="AH3138" s="17">
        <v>0</v>
      </c>
      <c r="AJ3138" s="17">
        <v>0</v>
      </c>
      <c r="AL3138" s="17">
        <v>0</v>
      </c>
      <c r="AN3138" s="17">
        <v>0</v>
      </c>
      <c r="AP3138" s="172">
        <v>0</v>
      </c>
      <c r="AR3138" s="17">
        <v>98112</v>
      </c>
      <c r="AT3138" s="17">
        <v>0</v>
      </c>
      <c r="AV3138" s="185">
        <v>0</v>
      </c>
      <c r="AW3138" s="1" t="s">
        <v>5655</v>
      </c>
      <c r="AX3138" s="1" t="str">
        <f t="shared" ref="AX3138:AX3201" si="49">IF(AW3138&amp;AU3138&amp;AS3138&amp;AQ3138&amp;AO3138&amp;AM3138&amp;AK3138&amp;AI3138&amp;AG3138&amp;AE3138&amp;AC3138&amp;AA3138&amp;Y3138&amp;W3138&amp;U3138&amp;S3138&amp;Q3138&amp;O3138&amp;M3138&lt;&gt;"","Yes","No")</f>
        <v>No</v>
      </c>
    </row>
    <row r="3139" spans="1:50" x14ac:dyDescent="0.2">
      <c r="A3139" s="1" t="s">
        <v>3448</v>
      </c>
      <c r="B3139" s="1" t="s">
        <v>981</v>
      </c>
      <c r="C3139" s="1" t="s">
        <v>79</v>
      </c>
      <c r="D3139" s="174" t="s">
        <v>3449</v>
      </c>
      <c r="E3139" s="177" t="s">
        <v>3450</v>
      </c>
      <c r="F3139" s="1" t="s">
        <v>194</v>
      </c>
      <c r="G3139" s="1" t="s">
        <v>229</v>
      </c>
      <c r="H3139" s="17">
        <v>0</v>
      </c>
      <c r="I3139" s="12">
        <v>5</v>
      </c>
      <c r="J3139" s="1" t="s">
        <v>10</v>
      </c>
      <c r="K3139" s="1" t="s">
        <v>8</v>
      </c>
      <c r="L3139" s="4">
        <v>5</v>
      </c>
      <c r="N3139" s="186">
        <v>0</v>
      </c>
      <c r="P3139" s="14">
        <v>10.9535</v>
      </c>
      <c r="R3139" s="14">
        <v>0</v>
      </c>
      <c r="T3139" s="14">
        <v>3.6394000000000002</v>
      </c>
      <c r="V3139" s="17">
        <v>0</v>
      </c>
      <c r="X3139" s="17">
        <v>0</v>
      </c>
      <c r="Z3139" s="17">
        <v>79128</v>
      </c>
      <c r="AB3139" s="17">
        <v>0</v>
      </c>
      <c r="AD3139" s="17">
        <v>0</v>
      </c>
      <c r="AF3139" s="17">
        <v>7224</v>
      </c>
      <c r="AH3139" s="17">
        <v>0</v>
      </c>
      <c r="AJ3139" s="17">
        <v>0</v>
      </c>
      <c r="AL3139" s="17">
        <v>0</v>
      </c>
      <c r="AN3139" s="17">
        <v>0</v>
      </c>
      <c r="AP3139" s="172">
        <v>0</v>
      </c>
      <c r="AR3139" s="17">
        <v>26291</v>
      </c>
      <c r="AT3139" s="17">
        <v>0</v>
      </c>
      <c r="AV3139" s="185">
        <v>0</v>
      </c>
      <c r="AW3139" s="1" t="s">
        <v>5655</v>
      </c>
      <c r="AX3139" s="1" t="str">
        <f t="shared" si="49"/>
        <v>No</v>
      </c>
    </row>
    <row r="3140" spans="1:50" x14ac:dyDescent="0.2">
      <c r="A3140" s="1" t="s">
        <v>5782</v>
      </c>
      <c r="B3140" s="1" t="s">
        <v>5783</v>
      </c>
      <c r="C3140" s="1" t="s">
        <v>1</v>
      </c>
      <c r="D3140" s="174" t="s">
        <v>5068</v>
      </c>
      <c r="E3140" s="177" t="s">
        <v>5069</v>
      </c>
      <c r="F3140" s="1" t="s">
        <v>242</v>
      </c>
      <c r="G3140" s="1" t="s">
        <v>229</v>
      </c>
      <c r="H3140" s="17">
        <v>0</v>
      </c>
      <c r="I3140" s="12">
        <v>5</v>
      </c>
      <c r="J3140" s="1" t="s">
        <v>11</v>
      </c>
      <c r="K3140" s="1" t="s">
        <v>8</v>
      </c>
      <c r="L3140" s="4">
        <v>2</v>
      </c>
      <c r="N3140" s="186">
        <v>0</v>
      </c>
      <c r="P3140" s="14">
        <v>14.986700000000001</v>
      </c>
      <c r="R3140" s="14">
        <v>0</v>
      </c>
      <c r="T3140" s="14">
        <v>6.7930000000000001</v>
      </c>
      <c r="V3140" s="17">
        <v>0</v>
      </c>
      <c r="X3140" s="17">
        <v>0</v>
      </c>
      <c r="Z3140" s="17">
        <v>136469</v>
      </c>
      <c r="AB3140" s="17">
        <v>0</v>
      </c>
      <c r="AD3140" s="17">
        <v>0</v>
      </c>
      <c r="AF3140" s="17">
        <v>9106</v>
      </c>
      <c r="AH3140" s="17">
        <v>0</v>
      </c>
      <c r="AJ3140" s="17">
        <v>0</v>
      </c>
      <c r="AL3140" s="17">
        <v>0</v>
      </c>
      <c r="AN3140" s="17">
        <v>0</v>
      </c>
      <c r="AP3140" s="172">
        <v>0</v>
      </c>
      <c r="AR3140" s="17">
        <v>61857</v>
      </c>
      <c r="AT3140" s="17">
        <v>0</v>
      </c>
      <c r="AV3140" s="185">
        <v>0</v>
      </c>
      <c r="AW3140" s="1" t="s">
        <v>5655</v>
      </c>
      <c r="AX3140" s="1" t="str">
        <f t="shared" si="49"/>
        <v>No</v>
      </c>
    </row>
    <row r="3141" spans="1:50" x14ac:dyDescent="0.2">
      <c r="A3141" s="1" t="s">
        <v>4302</v>
      </c>
      <c r="B3141" s="1" t="s">
        <v>4303</v>
      </c>
      <c r="C3141" s="1" t="s">
        <v>48</v>
      </c>
      <c r="D3141" s="174" t="s">
        <v>4304</v>
      </c>
      <c r="E3141" s="177" t="s">
        <v>4305</v>
      </c>
      <c r="F3141" s="1" t="s">
        <v>242</v>
      </c>
      <c r="G3141" s="1" t="s">
        <v>229</v>
      </c>
      <c r="H3141" s="17">
        <v>0</v>
      </c>
      <c r="I3141" s="12">
        <v>5</v>
      </c>
      <c r="J3141" s="1" t="s">
        <v>10</v>
      </c>
      <c r="K3141" s="1" t="s">
        <v>8</v>
      </c>
      <c r="L3141" s="4">
        <v>5</v>
      </c>
      <c r="N3141" s="186">
        <v>0</v>
      </c>
      <c r="P3141" s="14">
        <v>18.4693</v>
      </c>
      <c r="R3141" s="14">
        <v>0</v>
      </c>
      <c r="T3141" s="14">
        <v>5.8846999999999996</v>
      </c>
      <c r="V3141" s="17">
        <v>0</v>
      </c>
      <c r="X3141" s="17">
        <v>0</v>
      </c>
      <c r="Z3141" s="17">
        <v>74339</v>
      </c>
      <c r="AB3141" s="17">
        <v>0</v>
      </c>
      <c r="AD3141" s="17">
        <v>0</v>
      </c>
      <c r="AF3141" s="17">
        <v>4025</v>
      </c>
      <c r="AH3141" s="17">
        <v>0</v>
      </c>
      <c r="AJ3141" s="17">
        <v>0</v>
      </c>
      <c r="AL3141" s="17">
        <v>0</v>
      </c>
      <c r="AN3141" s="17">
        <v>0</v>
      </c>
      <c r="AP3141" s="172">
        <v>0</v>
      </c>
      <c r="AR3141" s="17">
        <v>23686</v>
      </c>
      <c r="AT3141" s="17">
        <v>0</v>
      </c>
      <c r="AV3141" s="185">
        <v>0</v>
      </c>
      <c r="AW3141" s="1" t="s">
        <v>5655</v>
      </c>
      <c r="AX3141" s="1" t="str">
        <f t="shared" si="49"/>
        <v>No</v>
      </c>
    </row>
    <row r="3142" spans="1:50" x14ac:dyDescent="0.2">
      <c r="A3142" s="1" t="s">
        <v>6457</v>
      </c>
      <c r="B3142" s="1" t="s">
        <v>1416</v>
      </c>
      <c r="C3142" s="1" t="s">
        <v>62</v>
      </c>
      <c r="D3142" s="174">
        <v>4229</v>
      </c>
      <c r="E3142" s="177">
        <v>40229</v>
      </c>
      <c r="F3142" s="1" t="s">
        <v>194</v>
      </c>
      <c r="G3142" s="1" t="s">
        <v>5273</v>
      </c>
      <c r="H3142" s="17">
        <v>280648</v>
      </c>
      <c r="I3142" s="12">
        <v>5</v>
      </c>
      <c r="J3142" s="1" t="s">
        <v>10</v>
      </c>
      <c r="K3142" s="1" t="s">
        <v>12</v>
      </c>
      <c r="L3142" s="4">
        <v>2</v>
      </c>
      <c r="N3142" s="186">
        <v>0</v>
      </c>
      <c r="P3142" s="14">
        <v>16.776499999999999</v>
      </c>
      <c r="R3142" s="14">
        <v>0</v>
      </c>
      <c r="T3142" s="14">
        <v>4.3583999999999996</v>
      </c>
      <c r="V3142" s="17">
        <v>0</v>
      </c>
      <c r="X3142" s="17">
        <v>0</v>
      </c>
      <c r="Z3142" s="17">
        <v>7583</v>
      </c>
      <c r="AB3142" s="17">
        <v>0</v>
      </c>
      <c r="AD3142" s="17">
        <v>0</v>
      </c>
      <c r="AF3142" s="17">
        <v>452</v>
      </c>
      <c r="AH3142" s="17">
        <v>0</v>
      </c>
      <c r="AJ3142" s="17">
        <v>0</v>
      </c>
      <c r="AL3142" s="17">
        <v>0</v>
      </c>
      <c r="AN3142" s="17">
        <v>0</v>
      </c>
      <c r="AP3142" s="172">
        <v>0</v>
      </c>
      <c r="AR3142" s="17">
        <v>1970</v>
      </c>
      <c r="AT3142" s="17">
        <v>0</v>
      </c>
      <c r="AV3142" s="185">
        <v>0</v>
      </c>
      <c r="AW3142" s="1" t="s">
        <v>5655</v>
      </c>
      <c r="AX3142" s="1" t="str">
        <f t="shared" si="49"/>
        <v>No</v>
      </c>
    </row>
    <row r="3143" spans="1:50" x14ac:dyDescent="0.2">
      <c r="A3143" s="1" t="s">
        <v>3349</v>
      </c>
      <c r="B3143" s="1" t="s">
        <v>792</v>
      </c>
      <c r="C3143" s="1" t="s">
        <v>46</v>
      </c>
      <c r="D3143" s="174" t="s">
        <v>3350</v>
      </c>
      <c r="E3143" s="177" t="s">
        <v>3351</v>
      </c>
      <c r="F3143" s="1" t="s">
        <v>260</v>
      </c>
      <c r="G3143" s="1" t="s">
        <v>229</v>
      </c>
      <c r="H3143" s="17">
        <v>0</v>
      </c>
      <c r="I3143" s="12">
        <v>5</v>
      </c>
      <c r="J3143" s="1" t="s">
        <v>10</v>
      </c>
      <c r="K3143" s="1" t="s">
        <v>8</v>
      </c>
      <c r="L3143" s="4">
        <v>5</v>
      </c>
      <c r="N3143" s="186">
        <v>0</v>
      </c>
      <c r="P3143" s="14">
        <v>13.1013</v>
      </c>
      <c r="R3143" s="14">
        <v>0</v>
      </c>
      <c r="T3143" s="14">
        <v>1.5802</v>
      </c>
      <c r="V3143" s="17">
        <v>0</v>
      </c>
      <c r="X3143" s="17">
        <v>0</v>
      </c>
      <c r="Z3143" s="17">
        <v>107169</v>
      </c>
      <c r="AB3143" s="17">
        <v>0</v>
      </c>
      <c r="AD3143" s="17">
        <v>0</v>
      </c>
      <c r="AF3143" s="17">
        <v>8180</v>
      </c>
      <c r="AH3143" s="17">
        <v>0</v>
      </c>
      <c r="AJ3143" s="17">
        <v>0</v>
      </c>
      <c r="AL3143" s="17">
        <v>0</v>
      </c>
      <c r="AN3143" s="17">
        <v>0</v>
      </c>
      <c r="AP3143" s="172">
        <v>0</v>
      </c>
      <c r="AR3143" s="17">
        <v>12926</v>
      </c>
      <c r="AT3143" s="17">
        <v>0</v>
      </c>
      <c r="AV3143" s="185">
        <v>0</v>
      </c>
      <c r="AW3143" s="1" t="s">
        <v>5655</v>
      </c>
      <c r="AX3143" s="1" t="str">
        <f t="shared" si="49"/>
        <v>No</v>
      </c>
    </row>
    <row r="3144" spans="1:50" x14ac:dyDescent="0.2">
      <c r="A3144" s="1" t="s">
        <v>1502</v>
      </c>
      <c r="B3144" s="1" t="s">
        <v>1242</v>
      </c>
      <c r="C3144" s="1" t="s">
        <v>65</v>
      </c>
      <c r="D3144" s="174" t="s">
        <v>1503</v>
      </c>
      <c r="E3144" s="177" t="s">
        <v>1504</v>
      </c>
      <c r="F3144" s="1" t="s">
        <v>242</v>
      </c>
      <c r="G3144" s="1" t="s">
        <v>229</v>
      </c>
      <c r="H3144" s="17">
        <v>0</v>
      </c>
      <c r="I3144" s="12">
        <v>5</v>
      </c>
      <c r="J3144" s="1" t="s">
        <v>11</v>
      </c>
      <c r="K3144" s="1" t="s">
        <v>8</v>
      </c>
      <c r="L3144" s="4">
        <v>2</v>
      </c>
      <c r="N3144" s="186">
        <v>0</v>
      </c>
      <c r="P3144" s="14">
        <v>16.8583</v>
      </c>
      <c r="R3144" s="14">
        <v>0</v>
      </c>
      <c r="T3144" s="14">
        <v>0.1875</v>
      </c>
      <c r="V3144" s="17">
        <v>0</v>
      </c>
      <c r="X3144" s="17">
        <v>0</v>
      </c>
      <c r="Z3144" s="17">
        <v>8092</v>
      </c>
      <c r="AB3144" s="17">
        <v>0</v>
      </c>
      <c r="AD3144" s="17">
        <v>0</v>
      </c>
      <c r="AF3144" s="17">
        <v>480</v>
      </c>
      <c r="AH3144" s="17">
        <v>0</v>
      </c>
      <c r="AJ3144" s="17">
        <v>0</v>
      </c>
      <c r="AL3144" s="17">
        <v>0</v>
      </c>
      <c r="AN3144" s="17">
        <v>0</v>
      </c>
      <c r="AP3144" s="172">
        <v>0</v>
      </c>
      <c r="AR3144" s="17">
        <v>90</v>
      </c>
      <c r="AT3144" s="17">
        <v>0</v>
      </c>
      <c r="AV3144" s="185">
        <v>0</v>
      </c>
      <c r="AW3144" s="1" t="s">
        <v>5655</v>
      </c>
      <c r="AX3144" s="1" t="str">
        <f t="shared" si="49"/>
        <v>No</v>
      </c>
    </row>
    <row r="3145" spans="1:50" x14ac:dyDescent="0.2">
      <c r="A3145" s="1" t="s">
        <v>5154</v>
      </c>
      <c r="B3145" s="1" t="s">
        <v>343</v>
      </c>
      <c r="C3145" s="1" t="s">
        <v>80</v>
      </c>
      <c r="D3145" s="174" t="s">
        <v>5155</v>
      </c>
      <c r="E3145" s="177" t="s">
        <v>5156</v>
      </c>
      <c r="F3145" s="1" t="s">
        <v>242</v>
      </c>
      <c r="G3145" s="1" t="s">
        <v>229</v>
      </c>
      <c r="H3145" s="17">
        <v>0</v>
      </c>
      <c r="I3145" s="12">
        <v>5</v>
      </c>
      <c r="J3145" s="1" t="s">
        <v>11</v>
      </c>
      <c r="K3145" s="1" t="s">
        <v>8</v>
      </c>
      <c r="L3145" s="4">
        <v>4</v>
      </c>
      <c r="N3145" s="186">
        <v>0</v>
      </c>
      <c r="P3145" s="14">
        <v>26.942399999999999</v>
      </c>
      <c r="R3145" s="14">
        <v>0</v>
      </c>
      <c r="T3145" s="14">
        <v>1.8653999999999999</v>
      </c>
      <c r="V3145" s="17">
        <v>0</v>
      </c>
      <c r="X3145" s="17">
        <v>0</v>
      </c>
      <c r="Z3145" s="17">
        <v>143172</v>
      </c>
      <c r="AB3145" s="17">
        <v>0</v>
      </c>
      <c r="AD3145" s="17">
        <v>0</v>
      </c>
      <c r="AF3145" s="17">
        <v>5314</v>
      </c>
      <c r="AH3145" s="17">
        <v>0</v>
      </c>
      <c r="AJ3145" s="17">
        <v>0</v>
      </c>
      <c r="AL3145" s="17">
        <v>0</v>
      </c>
      <c r="AN3145" s="17">
        <v>0</v>
      </c>
      <c r="AP3145" s="172">
        <v>0</v>
      </c>
      <c r="AR3145" s="17">
        <v>9913</v>
      </c>
      <c r="AT3145" s="17">
        <v>0</v>
      </c>
      <c r="AV3145" s="185">
        <v>0</v>
      </c>
      <c r="AW3145" s="1" t="s">
        <v>5655</v>
      </c>
      <c r="AX3145" s="1" t="str">
        <f t="shared" si="49"/>
        <v>No</v>
      </c>
    </row>
    <row r="3146" spans="1:50" x14ac:dyDescent="0.2">
      <c r="A3146" s="1" t="s">
        <v>3666</v>
      </c>
      <c r="B3146" s="1" t="s">
        <v>876</v>
      </c>
      <c r="C3146" s="1" t="s">
        <v>71</v>
      </c>
      <c r="D3146" s="174" t="s">
        <v>3667</v>
      </c>
      <c r="E3146" s="177" t="s">
        <v>3668</v>
      </c>
      <c r="F3146" s="1" t="s">
        <v>194</v>
      </c>
      <c r="G3146" s="1" t="s">
        <v>229</v>
      </c>
      <c r="H3146" s="17">
        <v>0</v>
      </c>
      <c r="I3146" s="12">
        <v>5</v>
      </c>
      <c r="J3146" s="1" t="s">
        <v>10</v>
      </c>
      <c r="K3146" s="1" t="s">
        <v>8</v>
      </c>
      <c r="L3146" s="4">
        <v>5</v>
      </c>
      <c r="N3146" s="186">
        <v>0</v>
      </c>
      <c r="P3146" s="14">
        <v>14.447800000000001</v>
      </c>
      <c r="R3146" s="14">
        <v>0</v>
      </c>
      <c r="T3146" s="14">
        <v>3.6560999999999999</v>
      </c>
      <c r="V3146" s="17">
        <v>0</v>
      </c>
      <c r="X3146" s="17">
        <v>0</v>
      </c>
      <c r="Z3146" s="17">
        <v>73684</v>
      </c>
      <c r="AB3146" s="17">
        <v>0</v>
      </c>
      <c r="AD3146" s="17">
        <v>0</v>
      </c>
      <c r="AF3146" s="17">
        <v>5100</v>
      </c>
      <c r="AH3146" s="17">
        <v>0</v>
      </c>
      <c r="AJ3146" s="17">
        <v>0</v>
      </c>
      <c r="AL3146" s="17">
        <v>0</v>
      </c>
      <c r="AN3146" s="17">
        <v>0</v>
      </c>
      <c r="AP3146" s="172">
        <v>0</v>
      </c>
      <c r="AR3146" s="17">
        <v>18646</v>
      </c>
      <c r="AT3146" s="17">
        <v>0</v>
      </c>
      <c r="AV3146" s="185">
        <v>0</v>
      </c>
      <c r="AW3146" s="1" t="s">
        <v>5655</v>
      </c>
      <c r="AX3146" s="1" t="str">
        <f t="shared" si="49"/>
        <v>No</v>
      </c>
    </row>
    <row r="3147" spans="1:50" x14ac:dyDescent="0.2">
      <c r="A3147" s="1" t="s">
        <v>6467</v>
      </c>
      <c r="B3147" s="1" t="s">
        <v>516</v>
      </c>
      <c r="C3147" s="1" t="s">
        <v>18</v>
      </c>
      <c r="D3147" s="174">
        <v>9140</v>
      </c>
      <c r="E3147" s="177">
        <v>90140</v>
      </c>
      <c r="F3147" s="1" t="s">
        <v>194</v>
      </c>
      <c r="G3147" s="1" t="s">
        <v>192</v>
      </c>
      <c r="H3147" s="17">
        <v>3629114</v>
      </c>
      <c r="I3147" s="12">
        <v>5</v>
      </c>
      <c r="J3147" s="1" t="s">
        <v>10</v>
      </c>
      <c r="K3147" s="1" t="s">
        <v>8</v>
      </c>
      <c r="L3147" s="4">
        <v>5</v>
      </c>
      <c r="N3147" s="186">
        <v>0</v>
      </c>
      <c r="P3147" s="14">
        <v>10.7934</v>
      </c>
      <c r="R3147" s="14">
        <v>4.6874000000000002</v>
      </c>
      <c r="T3147" s="14">
        <v>2.7084999999999999</v>
      </c>
      <c r="V3147" s="17">
        <v>0</v>
      </c>
      <c r="X3147" s="17">
        <v>90504</v>
      </c>
      <c r="Z3147" s="17">
        <v>82980</v>
      </c>
      <c r="AB3147" s="17">
        <v>7524</v>
      </c>
      <c r="AD3147" s="17">
        <v>8456</v>
      </c>
      <c r="AF3147" s="17">
        <v>7688</v>
      </c>
      <c r="AH3147" s="17">
        <v>768</v>
      </c>
      <c r="AJ3147" s="17">
        <v>0</v>
      </c>
      <c r="AL3147" s="17">
        <v>0</v>
      </c>
      <c r="AN3147" s="17">
        <v>0</v>
      </c>
      <c r="AP3147" s="172">
        <v>0</v>
      </c>
      <c r="AR3147" s="17">
        <v>20823</v>
      </c>
      <c r="AT3147" s="17">
        <v>97606</v>
      </c>
      <c r="AV3147" s="185">
        <v>0</v>
      </c>
      <c r="AW3147" s="1" t="s">
        <v>5655</v>
      </c>
      <c r="AX3147" s="1" t="str">
        <f t="shared" si="49"/>
        <v>No</v>
      </c>
    </row>
    <row r="3148" spans="1:50" x14ac:dyDescent="0.2">
      <c r="A3148" s="1" t="s">
        <v>2338</v>
      </c>
      <c r="B3148" s="1" t="s">
        <v>2339</v>
      </c>
      <c r="C3148" s="1" t="s">
        <v>40</v>
      </c>
      <c r="D3148" s="174" t="s">
        <v>2340</v>
      </c>
      <c r="E3148" s="177" t="s">
        <v>2341</v>
      </c>
      <c r="F3148" s="1" t="s">
        <v>194</v>
      </c>
      <c r="G3148" s="1" t="s">
        <v>229</v>
      </c>
      <c r="H3148" s="17">
        <v>0</v>
      </c>
      <c r="I3148" s="12">
        <v>5</v>
      </c>
      <c r="J3148" s="1" t="s">
        <v>10</v>
      </c>
      <c r="K3148" s="1" t="s">
        <v>8</v>
      </c>
      <c r="L3148" s="4">
        <v>5</v>
      </c>
      <c r="N3148" s="186">
        <v>0</v>
      </c>
      <c r="P3148" s="14">
        <v>17.3827</v>
      </c>
      <c r="R3148" s="14">
        <v>0</v>
      </c>
      <c r="T3148" s="14">
        <v>1.2284999999999999</v>
      </c>
      <c r="V3148" s="17">
        <v>0</v>
      </c>
      <c r="X3148" s="17">
        <v>0</v>
      </c>
      <c r="Z3148" s="17">
        <v>194912</v>
      </c>
      <c r="AB3148" s="17">
        <v>0</v>
      </c>
      <c r="AD3148" s="17">
        <v>0</v>
      </c>
      <c r="AF3148" s="17">
        <v>11213</v>
      </c>
      <c r="AH3148" s="17">
        <v>0</v>
      </c>
      <c r="AJ3148" s="17">
        <v>0</v>
      </c>
      <c r="AL3148" s="17">
        <v>0</v>
      </c>
      <c r="AN3148" s="17">
        <v>0</v>
      </c>
      <c r="AP3148" s="172">
        <v>0</v>
      </c>
      <c r="AR3148" s="17">
        <v>13775</v>
      </c>
      <c r="AT3148" s="17">
        <v>0</v>
      </c>
      <c r="AV3148" s="185">
        <v>0</v>
      </c>
      <c r="AW3148" s="1" t="s">
        <v>5655</v>
      </c>
      <c r="AX3148" s="1" t="str">
        <f t="shared" si="49"/>
        <v>No</v>
      </c>
    </row>
    <row r="3149" spans="1:50" x14ac:dyDescent="0.2">
      <c r="A3149" s="1" t="s">
        <v>1110</v>
      </c>
      <c r="B3149" s="1" t="s">
        <v>403</v>
      </c>
      <c r="C3149" s="1" t="s">
        <v>94</v>
      </c>
      <c r="D3149" s="174" t="s">
        <v>1111</v>
      </c>
      <c r="E3149" s="177">
        <v>127</v>
      </c>
      <c r="F3149" s="1" t="s">
        <v>138</v>
      </c>
      <c r="G3149" s="1" t="s">
        <v>5273</v>
      </c>
      <c r="H3149" s="17">
        <v>0</v>
      </c>
      <c r="I3149" s="12">
        <v>5</v>
      </c>
      <c r="J3149" s="1" t="s">
        <v>10</v>
      </c>
      <c r="K3149" s="1" t="s">
        <v>8</v>
      </c>
      <c r="L3149" s="4">
        <v>5</v>
      </c>
      <c r="N3149" s="186">
        <v>0</v>
      </c>
      <c r="P3149" s="14">
        <v>30.934799999999999</v>
      </c>
      <c r="R3149" s="14">
        <v>0</v>
      </c>
      <c r="T3149" s="14">
        <v>1.7082999999999999</v>
      </c>
      <c r="V3149" s="17">
        <v>0</v>
      </c>
      <c r="X3149" s="17">
        <v>0</v>
      </c>
      <c r="Z3149" s="17">
        <v>119006</v>
      </c>
      <c r="AB3149" s="17">
        <v>0</v>
      </c>
      <c r="AD3149" s="17">
        <v>0</v>
      </c>
      <c r="AF3149" s="17">
        <v>3847</v>
      </c>
      <c r="AH3149" s="17">
        <v>0</v>
      </c>
      <c r="AJ3149" s="17">
        <v>0</v>
      </c>
      <c r="AL3149" s="17">
        <v>0</v>
      </c>
      <c r="AN3149" s="17">
        <v>0</v>
      </c>
      <c r="AP3149" s="172">
        <v>0</v>
      </c>
      <c r="AR3149" s="17">
        <v>6572</v>
      </c>
      <c r="AT3149" s="17">
        <v>0</v>
      </c>
      <c r="AV3149" s="185">
        <v>0</v>
      </c>
      <c r="AW3149" s="1" t="s">
        <v>5655</v>
      </c>
      <c r="AX3149" s="1" t="str">
        <f t="shared" si="49"/>
        <v>No</v>
      </c>
    </row>
    <row r="3150" spans="1:50" x14ac:dyDescent="0.2">
      <c r="A3150" s="1" t="s">
        <v>6453</v>
      </c>
      <c r="B3150" s="1" t="s">
        <v>619</v>
      </c>
      <c r="C3150" s="1" t="s">
        <v>18</v>
      </c>
      <c r="D3150" s="174" t="s">
        <v>4828</v>
      </c>
      <c r="E3150" s="177" t="s">
        <v>4829</v>
      </c>
      <c r="F3150" s="1" t="s">
        <v>194</v>
      </c>
      <c r="G3150" s="1" t="s">
        <v>229</v>
      </c>
      <c r="H3150" s="17">
        <v>0</v>
      </c>
      <c r="I3150" s="12">
        <v>5</v>
      </c>
      <c r="J3150" s="1" t="s">
        <v>11</v>
      </c>
      <c r="K3150" s="1" t="s">
        <v>8</v>
      </c>
      <c r="L3150" s="4">
        <v>3</v>
      </c>
      <c r="N3150" s="186">
        <v>0</v>
      </c>
      <c r="P3150" s="14">
        <v>10.159599999999999</v>
      </c>
      <c r="R3150" s="14">
        <v>0</v>
      </c>
      <c r="T3150" s="14">
        <v>1.8048999999999999</v>
      </c>
      <c r="V3150" s="17">
        <v>0</v>
      </c>
      <c r="X3150" s="17">
        <v>0</v>
      </c>
      <c r="Z3150" s="17">
        <v>59982</v>
      </c>
      <c r="AB3150" s="17">
        <v>0</v>
      </c>
      <c r="AD3150" s="17">
        <v>0</v>
      </c>
      <c r="AF3150" s="17">
        <v>5904</v>
      </c>
      <c r="AH3150" s="17">
        <v>0</v>
      </c>
      <c r="AJ3150" s="17">
        <v>0</v>
      </c>
      <c r="AL3150" s="17">
        <v>0</v>
      </c>
      <c r="AN3150" s="17">
        <v>0</v>
      </c>
      <c r="AP3150" s="172">
        <v>0</v>
      </c>
      <c r="AR3150" s="17">
        <v>10656</v>
      </c>
      <c r="AT3150" s="17">
        <v>0</v>
      </c>
      <c r="AV3150" s="185">
        <v>0</v>
      </c>
      <c r="AW3150" s="1" t="s">
        <v>5655</v>
      </c>
      <c r="AX3150" s="1" t="str">
        <f t="shared" si="49"/>
        <v>No</v>
      </c>
    </row>
    <row r="3151" spans="1:50" x14ac:dyDescent="0.2">
      <c r="A3151" s="1" t="s">
        <v>3339</v>
      </c>
      <c r="B3151" s="1" t="s">
        <v>3340</v>
      </c>
      <c r="C3151" s="1" t="s">
        <v>98</v>
      </c>
      <c r="D3151" s="174" t="s">
        <v>3341</v>
      </c>
      <c r="E3151" s="177" t="s">
        <v>3342</v>
      </c>
      <c r="F3151" s="1" t="s">
        <v>194</v>
      </c>
      <c r="G3151" s="1" t="s">
        <v>229</v>
      </c>
      <c r="H3151" s="17">
        <v>0</v>
      </c>
      <c r="I3151" s="12">
        <v>5</v>
      </c>
      <c r="J3151" s="1" t="s">
        <v>10</v>
      </c>
      <c r="K3151" s="1" t="s">
        <v>12</v>
      </c>
      <c r="L3151" s="4">
        <v>5</v>
      </c>
      <c r="N3151" s="186">
        <v>0</v>
      </c>
      <c r="P3151" s="14">
        <v>10.4941</v>
      </c>
      <c r="R3151" s="14">
        <v>0</v>
      </c>
      <c r="T3151" s="14">
        <v>2.7837999999999998</v>
      </c>
      <c r="V3151" s="17">
        <v>0</v>
      </c>
      <c r="X3151" s="17">
        <v>0</v>
      </c>
      <c r="Z3151" s="17">
        <v>148282</v>
      </c>
      <c r="AB3151" s="17">
        <v>0</v>
      </c>
      <c r="AD3151" s="17">
        <v>0</v>
      </c>
      <c r="AF3151" s="17">
        <v>14130</v>
      </c>
      <c r="AH3151" s="17">
        <v>0</v>
      </c>
      <c r="AJ3151" s="17">
        <v>0</v>
      </c>
      <c r="AL3151" s="17">
        <v>0</v>
      </c>
      <c r="AN3151" s="17">
        <v>0</v>
      </c>
      <c r="AP3151" s="172">
        <v>0</v>
      </c>
      <c r="AR3151" s="17">
        <v>39335</v>
      </c>
      <c r="AT3151" s="17">
        <v>0</v>
      </c>
      <c r="AV3151" s="185">
        <v>0</v>
      </c>
      <c r="AW3151" s="1" t="s">
        <v>5655</v>
      </c>
      <c r="AX3151" s="1" t="str">
        <f t="shared" si="49"/>
        <v>No</v>
      </c>
    </row>
    <row r="3152" spans="1:50" x14ac:dyDescent="0.2">
      <c r="A3152" s="1" t="s">
        <v>2861</v>
      </c>
      <c r="B3152" s="1" t="s">
        <v>2862</v>
      </c>
      <c r="C3152" s="1" t="s">
        <v>98</v>
      </c>
      <c r="D3152" s="174" t="s">
        <v>2863</v>
      </c>
      <c r="E3152" s="177" t="s">
        <v>2864</v>
      </c>
      <c r="F3152" s="1" t="s">
        <v>194</v>
      </c>
      <c r="G3152" s="1" t="s">
        <v>229</v>
      </c>
      <c r="H3152" s="17">
        <v>0</v>
      </c>
      <c r="I3152" s="12">
        <v>5</v>
      </c>
      <c r="J3152" s="1" t="s">
        <v>10</v>
      </c>
      <c r="K3152" s="1" t="s">
        <v>12</v>
      </c>
      <c r="L3152" s="4">
        <v>5</v>
      </c>
      <c r="N3152" s="186">
        <v>0</v>
      </c>
      <c r="P3152" s="14">
        <v>11.1579</v>
      </c>
      <c r="R3152" s="14">
        <v>0</v>
      </c>
      <c r="T3152" s="14">
        <v>3.2934999999999999</v>
      </c>
      <c r="V3152" s="17">
        <v>0</v>
      </c>
      <c r="X3152" s="17">
        <v>0</v>
      </c>
      <c r="Z3152" s="17">
        <v>211397</v>
      </c>
      <c r="AB3152" s="17">
        <v>0</v>
      </c>
      <c r="AD3152" s="17">
        <v>0</v>
      </c>
      <c r="AF3152" s="17">
        <v>18946</v>
      </c>
      <c r="AH3152" s="17">
        <v>0</v>
      </c>
      <c r="AJ3152" s="17">
        <v>0</v>
      </c>
      <c r="AL3152" s="17">
        <v>0</v>
      </c>
      <c r="AN3152" s="17">
        <v>0</v>
      </c>
      <c r="AP3152" s="172">
        <v>0</v>
      </c>
      <c r="AR3152" s="17">
        <v>62399</v>
      </c>
      <c r="AT3152" s="17">
        <v>0</v>
      </c>
      <c r="AV3152" s="185">
        <v>0</v>
      </c>
      <c r="AW3152" s="1" t="s">
        <v>5655</v>
      </c>
      <c r="AX3152" s="1" t="str">
        <f t="shared" si="49"/>
        <v>No</v>
      </c>
    </row>
    <row r="3153" spans="1:50" x14ac:dyDescent="0.2">
      <c r="A3153" s="1" t="s">
        <v>4401</v>
      </c>
      <c r="B3153" s="1" t="s">
        <v>4402</v>
      </c>
      <c r="C3153" s="1" t="s">
        <v>63</v>
      </c>
      <c r="D3153" s="174" t="s">
        <v>4403</v>
      </c>
      <c r="E3153" s="177" t="s">
        <v>4404</v>
      </c>
      <c r="F3153" s="1" t="s">
        <v>242</v>
      </c>
      <c r="G3153" s="1" t="s">
        <v>229</v>
      </c>
      <c r="H3153" s="17">
        <v>0</v>
      </c>
      <c r="I3153" s="12">
        <v>5</v>
      </c>
      <c r="J3153" s="1" t="s">
        <v>10</v>
      </c>
      <c r="K3153" s="1" t="s">
        <v>8</v>
      </c>
      <c r="L3153" s="4">
        <v>5</v>
      </c>
      <c r="N3153" s="186">
        <v>0</v>
      </c>
      <c r="P3153" s="14">
        <v>29.388500000000001</v>
      </c>
      <c r="R3153" s="14">
        <v>0</v>
      </c>
      <c r="T3153" s="14">
        <v>1.4879</v>
      </c>
      <c r="V3153" s="17">
        <v>0</v>
      </c>
      <c r="X3153" s="17">
        <v>0</v>
      </c>
      <c r="Z3153" s="17">
        <v>223852</v>
      </c>
      <c r="AB3153" s="17">
        <v>0</v>
      </c>
      <c r="AD3153" s="17">
        <v>0</v>
      </c>
      <c r="AF3153" s="17">
        <v>7617</v>
      </c>
      <c r="AH3153" s="17">
        <v>0</v>
      </c>
      <c r="AJ3153" s="17">
        <v>0</v>
      </c>
      <c r="AL3153" s="17">
        <v>0</v>
      </c>
      <c r="AN3153" s="17">
        <v>0</v>
      </c>
      <c r="AP3153" s="172">
        <v>0</v>
      </c>
      <c r="AR3153" s="17">
        <v>11333</v>
      </c>
      <c r="AT3153" s="17">
        <v>0</v>
      </c>
      <c r="AV3153" s="185">
        <v>0</v>
      </c>
      <c r="AW3153" s="1" t="s">
        <v>5655</v>
      </c>
      <c r="AX3153" s="1" t="str">
        <f t="shared" si="49"/>
        <v>No</v>
      </c>
    </row>
    <row r="3154" spans="1:50" x14ac:dyDescent="0.2">
      <c r="A3154" s="1" t="s">
        <v>5781</v>
      </c>
      <c r="B3154" s="1" t="s">
        <v>278</v>
      </c>
      <c r="C3154" s="1" t="s">
        <v>46</v>
      </c>
      <c r="D3154" s="174" t="s">
        <v>2747</v>
      </c>
      <c r="E3154" s="177" t="s">
        <v>2748</v>
      </c>
      <c r="F3154" s="1" t="s">
        <v>260</v>
      </c>
      <c r="G3154" s="1" t="s">
        <v>229</v>
      </c>
      <c r="H3154" s="17">
        <v>0</v>
      </c>
      <c r="I3154" s="12">
        <v>5</v>
      </c>
      <c r="J3154" s="1" t="s">
        <v>10</v>
      </c>
      <c r="K3154" s="1" t="s">
        <v>8</v>
      </c>
      <c r="L3154" s="4">
        <v>5</v>
      </c>
      <c r="N3154" s="186">
        <v>0</v>
      </c>
      <c r="P3154" s="14">
        <v>20.5077</v>
      </c>
      <c r="R3154" s="14">
        <v>0</v>
      </c>
      <c r="T3154" s="14">
        <v>2.2865000000000002</v>
      </c>
      <c r="V3154" s="17">
        <v>0</v>
      </c>
      <c r="X3154" s="17">
        <v>0</v>
      </c>
      <c r="Z3154" s="17">
        <v>161621</v>
      </c>
      <c r="AB3154" s="17">
        <v>0</v>
      </c>
      <c r="AD3154" s="17">
        <v>0</v>
      </c>
      <c r="AF3154" s="17">
        <v>7881</v>
      </c>
      <c r="AH3154" s="17">
        <v>0</v>
      </c>
      <c r="AJ3154" s="17">
        <v>0</v>
      </c>
      <c r="AL3154" s="17">
        <v>0</v>
      </c>
      <c r="AN3154" s="17">
        <v>0</v>
      </c>
      <c r="AP3154" s="172">
        <v>0</v>
      </c>
      <c r="AR3154" s="17">
        <v>18020</v>
      </c>
      <c r="AT3154" s="17">
        <v>0</v>
      </c>
      <c r="AV3154" s="185">
        <v>0</v>
      </c>
      <c r="AW3154" s="1" t="s">
        <v>5655</v>
      </c>
      <c r="AX3154" s="1" t="str">
        <f t="shared" si="49"/>
        <v>No</v>
      </c>
    </row>
    <row r="3155" spans="1:50" x14ac:dyDescent="0.2">
      <c r="A3155" s="1" t="s">
        <v>1056</v>
      </c>
      <c r="B3155" s="1" t="s">
        <v>1057</v>
      </c>
      <c r="C3155" s="1" t="s">
        <v>94</v>
      </c>
      <c r="D3155" s="174" t="s">
        <v>1058</v>
      </c>
      <c r="E3155" s="177">
        <v>111</v>
      </c>
      <c r="F3155" s="1" t="s">
        <v>138</v>
      </c>
      <c r="G3155" s="1" t="s">
        <v>5273</v>
      </c>
      <c r="H3155" s="17">
        <v>0</v>
      </c>
      <c r="I3155" s="12">
        <v>5</v>
      </c>
      <c r="J3155" s="1" t="s">
        <v>11</v>
      </c>
      <c r="K3155" s="1" t="s">
        <v>8</v>
      </c>
      <c r="L3155" s="4">
        <v>3</v>
      </c>
      <c r="N3155" s="186">
        <v>0</v>
      </c>
      <c r="P3155" s="14">
        <v>26.322199999999999</v>
      </c>
      <c r="R3155" s="14">
        <v>0</v>
      </c>
      <c r="T3155" s="14">
        <v>4.3917999999999999</v>
      </c>
      <c r="V3155" s="17">
        <v>0</v>
      </c>
      <c r="X3155" s="17">
        <v>0</v>
      </c>
      <c r="Z3155" s="17">
        <v>152037</v>
      </c>
      <c r="AB3155" s="17">
        <v>0</v>
      </c>
      <c r="AD3155" s="17">
        <v>0</v>
      </c>
      <c r="AF3155" s="17">
        <v>5776</v>
      </c>
      <c r="AH3155" s="17">
        <v>0</v>
      </c>
      <c r="AJ3155" s="17">
        <v>0</v>
      </c>
      <c r="AL3155" s="17">
        <v>0</v>
      </c>
      <c r="AN3155" s="17">
        <v>0</v>
      </c>
      <c r="AP3155" s="172">
        <v>0</v>
      </c>
      <c r="AR3155" s="17">
        <v>25367</v>
      </c>
      <c r="AT3155" s="17">
        <v>0</v>
      </c>
      <c r="AV3155" s="185">
        <v>0</v>
      </c>
      <c r="AW3155" s="1" t="s">
        <v>5655</v>
      </c>
      <c r="AX3155" s="1" t="str">
        <f t="shared" si="49"/>
        <v>No</v>
      </c>
    </row>
    <row r="3156" spans="1:50" x14ac:dyDescent="0.2">
      <c r="A3156" s="1" t="s">
        <v>5792</v>
      </c>
      <c r="B3156" s="1" t="s">
        <v>5793</v>
      </c>
      <c r="C3156" s="1" t="s">
        <v>55</v>
      </c>
      <c r="E3156" s="177" t="s">
        <v>5794</v>
      </c>
      <c r="F3156" s="1" t="s">
        <v>242</v>
      </c>
      <c r="G3156" s="1" t="s">
        <v>229</v>
      </c>
      <c r="H3156" s="17">
        <v>0</v>
      </c>
      <c r="I3156" s="12">
        <v>5</v>
      </c>
      <c r="J3156" s="1" t="s">
        <v>10</v>
      </c>
      <c r="K3156" s="1" t="s">
        <v>8</v>
      </c>
      <c r="L3156" s="4">
        <v>5</v>
      </c>
      <c r="N3156" s="186">
        <v>0</v>
      </c>
      <c r="P3156" s="14">
        <v>18.295400000000001</v>
      </c>
      <c r="R3156" s="14">
        <v>0</v>
      </c>
      <c r="T3156" s="14">
        <v>2.5996999999999999</v>
      </c>
      <c r="V3156" s="17">
        <v>0</v>
      </c>
      <c r="X3156" s="17">
        <v>0</v>
      </c>
      <c r="Z3156" s="17">
        <v>104119</v>
      </c>
      <c r="AB3156" s="17">
        <v>0</v>
      </c>
      <c r="AD3156" s="17">
        <v>0</v>
      </c>
      <c r="AF3156" s="17">
        <v>5691</v>
      </c>
      <c r="AH3156" s="17">
        <v>0</v>
      </c>
      <c r="AJ3156" s="17">
        <v>0</v>
      </c>
      <c r="AL3156" s="17">
        <v>0</v>
      </c>
      <c r="AN3156" s="17">
        <v>0</v>
      </c>
      <c r="AP3156" s="172">
        <v>0</v>
      </c>
      <c r="AR3156" s="17">
        <v>14795</v>
      </c>
      <c r="AT3156" s="17">
        <v>0</v>
      </c>
      <c r="AV3156" s="185">
        <v>0</v>
      </c>
      <c r="AW3156" s="1" t="s">
        <v>5655</v>
      </c>
      <c r="AX3156" s="1" t="str">
        <f t="shared" si="49"/>
        <v>No</v>
      </c>
    </row>
    <row r="3157" spans="1:50" x14ac:dyDescent="0.2">
      <c r="A3157" s="1" t="s">
        <v>946</v>
      </c>
      <c r="B3157" s="1" t="s">
        <v>947</v>
      </c>
      <c r="C3157" s="1" t="s">
        <v>83</v>
      </c>
      <c r="D3157" s="174">
        <v>4151</v>
      </c>
      <c r="E3157" s="177">
        <v>40151</v>
      </c>
      <c r="F3157" s="1" t="s">
        <v>194</v>
      </c>
      <c r="G3157" s="1" t="s">
        <v>5273</v>
      </c>
      <c r="H3157" s="17">
        <v>139171</v>
      </c>
      <c r="I3157" s="12">
        <v>5</v>
      </c>
      <c r="J3157" s="1" t="s">
        <v>11</v>
      </c>
      <c r="K3157" s="1" t="s">
        <v>8</v>
      </c>
      <c r="L3157" s="4">
        <v>3</v>
      </c>
      <c r="N3157" s="186">
        <v>0</v>
      </c>
      <c r="P3157" s="14">
        <v>8.9244000000000003</v>
      </c>
      <c r="R3157" s="14">
        <v>0</v>
      </c>
      <c r="T3157" s="14">
        <v>1.7361</v>
      </c>
      <c r="V3157" s="17">
        <v>0</v>
      </c>
      <c r="X3157" s="17">
        <v>0</v>
      </c>
      <c r="Z3157" s="17">
        <v>10620</v>
      </c>
      <c r="AB3157" s="17">
        <v>0</v>
      </c>
      <c r="AD3157" s="17">
        <v>0</v>
      </c>
      <c r="AF3157" s="17">
        <v>1190</v>
      </c>
      <c r="AH3157" s="17">
        <v>0</v>
      </c>
      <c r="AJ3157" s="17">
        <v>0</v>
      </c>
      <c r="AL3157" s="17">
        <v>0</v>
      </c>
      <c r="AN3157" s="17">
        <v>0</v>
      </c>
      <c r="AP3157" s="172">
        <v>0</v>
      </c>
      <c r="AR3157" s="17">
        <v>2066</v>
      </c>
      <c r="AT3157" s="17">
        <v>0</v>
      </c>
      <c r="AV3157" s="185">
        <v>0</v>
      </c>
      <c r="AW3157" s="1" t="s">
        <v>5655</v>
      </c>
      <c r="AX3157" s="1" t="str">
        <f t="shared" si="49"/>
        <v>No</v>
      </c>
    </row>
    <row r="3158" spans="1:50" x14ac:dyDescent="0.2">
      <c r="A3158" s="1" t="s">
        <v>2732</v>
      </c>
      <c r="B3158" s="1" t="s">
        <v>1994</v>
      </c>
      <c r="C3158" s="1" t="s">
        <v>55</v>
      </c>
      <c r="D3158" s="174" t="s">
        <v>2733</v>
      </c>
      <c r="E3158" s="177" t="s">
        <v>2734</v>
      </c>
      <c r="F3158" s="1" t="s">
        <v>194</v>
      </c>
      <c r="G3158" s="1" t="s">
        <v>229</v>
      </c>
      <c r="H3158" s="17">
        <v>0</v>
      </c>
      <c r="I3158" s="12">
        <v>5</v>
      </c>
      <c r="J3158" s="1" t="s">
        <v>10</v>
      </c>
      <c r="K3158" s="1" t="s">
        <v>8</v>
      </c>
      <c r="L3158" s="4">
        <v>5</v>
      </c>
      <c r="N3158" s="186">
        <v>0</v>
      </c>
      <c r="P3158" s="14">
        <v>13.0479</v>
      </c>
      <c r="R3158" s="14">
        <v>0</v>
      </c>
      <c r="T3158" s="14">
        <v>3.9704999999999999</v>
      </c>
      <c r="V3158" s="17">
        <v>0</v>
      </c>
      <c r="X3158" s="17">
        <v>0</v>
      </c>
      <c r="Z3158" s="17">
        <v>101669</v>
      </c>
      <c r="AB3158" s="17">
        <v>0</v>
      </c>
      <c r="AD3158" s="17">
        <v>0</v>
      </c>
      <c r="AF3158" s="17">
        <v>7792</v>
      </c>
      <c r="AH3158" s="17">
        <v>0</v>
      </c>
      <c r="AJ3158" s="17">
        <v>0</v>
      </c>
      <c r="AL3158" s="17">
        <v>0</v>
      </c>
      <c r="AN3158" s="17">
        <v>0</v>
      </c>
      <c r="AP3158" s="172">
        <v>0</v>
      </c>
      <c r="AR3158" s="17">
        <v>30938</v>
      </c>
      <c r="AT3158" s="17">
        <v>0</v>
      </c>
      <c r="AV3158" s="185">
        <v>0</v>
      </c>
      <c r="AW3158" s="1" t="s">
        <v>5655</v>
      </c>
      <c r="AX3158" s="1" t="str">
        <f t="shared" si="49"/>
        <v>No</v>
      </c>
    </row>
    <row r="3159" spans="1:50" x14ac:dyDescent="0.2">
      <c r="A3159" s="1" t="s">
        <v>3116</v>
      </c>
      <c r="B3159" s="1" t="s">
        <v>3117</v>
      </c>
      <c r="C3159" s="1" t="s">
        <v>46</v>
      </c>
      <c r="D3159" s="174" t="s">
        <v>3118</v>
      </c>
      <c r="E3159" s="177" t="s">
        <v>3119</v>
      </c>
      <c r="F3159" s="1" t="s">
        <v>194</v>
      </c>
      <c r="G3159" s="1" t="s">
        <v>229</v>
      </c>
      <c r="H3159" s="17">
        <v>0</v>
      </c>
      <c r="I3159" s="12">
        <v>5</v>
      </c>
      <c r="J3159" s="1" t="s">
        <v>10</v>
      </c>
      <c r="K3159" s="1" t="s">
        <v>8</v>
      </c>
      <c r="L3159" s="4">
        <v>5</v>
      </c>
      <c r="N3159" s="186">
        <v>0</v>
      </c>
      <c r="P3159" s="14">
        <v>10.148099999999999</v>
      </c>
      <c r="R3159" s="14">
        <v>0</v>
      </c>
      <c r="T3159" s="14">
        <v>4.9607999999999999</v>
      </c>
      <c r="V3159" s="17">
        <v>0</v>
      </c>
      <c r="X3159" s="17">
        <v>0</v>
      </c>
      <c r="Z3159" s="17">
        <v>74903</v>
      </c>
      <c r="AB3159" s="17">
        <v>0</v>
      </c>
      <c r="AD3159" s="17">
        <v>0</v>
      </c>
      <c r="AF3159" s="17">
        <v>7381</v>
      </c>
      <c r="AH3159" s="17">
        <v>0</v>
      </c>
      <c r="AJ3159" s="17">
        <v>0</v>
      </c>
      <c r="AL3159" s="17">
        <v>0</v>
      </c>
      <c r="AN3159" s="17">
        <v>0</v>
      </c>
      <c r="AP3159" s="172">
        <v>0</v>
      </c>
      <c r="AR3159" s="17">
        <v>36616</v>
      </c>
      <c r="AT3159" s="17">
        <v>0</v>
      </c>
      <c r="AV3159" s="185">
        <v>0</v>
      </c>
      <c r="AW3159" s="1" t="s">
        <v>5655</v>
      </c>
      <c r="AX3159" s="1" t="str">
        <f t="shared" si="49"/>
        <v>No</v>
      </c>
    </row>
    <row r="3160" spans="1:50" x14ac:dyDescent="0.2">
      <c r="A3160" s="1" t="s">
        <v>5139</v>
      </c>
      <c r="B3160" s="1" t="s">
        <v>913</v>
      </c>
      <c r="C3160" s="1" t="s">
        <v>80</v>
      </c>
      <c r="D3160" s="174" t="s">
        <v>5140</v>
      </c>
      <c r="E3160" s="177" t="s">
        <v>5141</v>
      </c>
      <c r="F3160" s="1" t="s">
        <v>194</v>
      </c>
      <c r="G3160" s="1" t="s">
        <v>229</v>
      </c>
      <c r="H3160" s="17">
        <v>0</v>
      </c>
      <c r="I3160" s="12">
        <v>5</v>
      </c>
      <c r="J3160" s="1" t="s">
        <v>11</v>
      </c>
      <c r="K3160" s="1" t="s">
        <v>8</v>
      </c>
      <c r="L3160" s="4">
        <v>1</v>
      </c>
      <c r="N3160" s="186">
        <v>0</v>
      </c>
      <c r="P3160" s="14">
        <v>10.164</v>
      </c>
      <c r="R3160" s="14">
        <v>0</v>
      </c>
      <c r="T3160" s="14">
        <v>2.34</v>
      </c>
      <c r="V3160" s="17">
        <v>0</v>
      </c>
      <c r="X3160" s="17">
        <v>0</v>
      </c>
      <c r="Z3160" s="17">
        <v>2541</v>
      </c>
      <c r="AB3160" s="17">
        <v>0</v>
      </c>
      <c r="AD3160" s="17">
        <v>0</v>
      </c>
      <c r="AF3160" s="17">
        <v>250</v>
      </c>
      <c r="AH3160" s="17">
        <v>0</v>
      </c>
      <c r="AJ3160" s="17">
        <v>0</v>
      </c>
      <c r="AL3160" s="17">
        <v>0</v>
      </c>
      <c r="AN3160" s="17">
        <v>0</v>
      </c>
      <c r="AP3160" s="172">
        <v>0</v>
      </c>
      <c r="AR3160" s="17">
        <v>585</v>
      </c>
      <c r="AT3160" s="17">
        <v>0</v>
      </c>
      <c r="AV3160" s="185">
        <v>0</v>
      </c>
      <c r="AW3160" s="1" t="s">
        <v>5655</v>
      </c>
      <c r="AX3160" s="1" t="str">
        <f t="shared" si="49"/>
        <v>No</v>
      </c>
    </row>
    <row r="3161" spans="1:50" x14ac:dyDescent="0.2">
      <c r="A3161" s="1" t="s">
        <v>4732</v>
      </c>
      <c r="B3161" s="1" t="s">
        <v>4733</v>
      </c>
      <c r="C3161" s="1" t="s">
        <v>18</v>
      </c>
      <c r="D3161" s="174" t="s">
        <v>4734</v>
      </c>
      <c r="E3161" s="177" t="s">
        <v>4735</v>
      </c>
      <c r="F3161" s="1" t="s">
        <v>242</v>
      </c>
      <c r="G3161" s="1" t="s">
        <v>229</v>
      </c>
      <c r="H3161" s="17">
        <v>0</v>
      </c>
      <c r="I3161" s="12">
        <v>5</v>
      </c>
      <c r="J3161" s="1" t="s">
        <v>11</v>
      </c>
      <c r="K3161" s="1" t="s">
        <v>8</v>
      </c>
      <c r="L3161" s="4">
        <v>5</v>
      </c>
      <c r="N3161" s="186">
        <v>0</v>
      </c>
      <c r="P3161" s="14">
        <v>25.189399999999999</v>
      </c>
      <c r="R3161" s="14">
        <v>0</v>
      </c>
      <c r="T3161" s="14">
        <v>2.0621999999999998</v>
      </c>
      <c r="V3161" s="17">
        <v>0</v>
      </c>
      <c r="X3161" s="17">
        <v>0</v>
      </c>
      <c r="Z3161" s="17">
        <v>307286</v>
      </c>
      <c r="AB3161" s="17">
        <v>0</v>
      </c>
      <c r="AD3161" s="17">
        <v>0</v>
      </c>
      <c r="AF3161" s="17">
        <v>12199</v>
      </c>
      <c r="AH3161" s="17">
        <v>0</v>
      </c>
      <c r="AJ3161" s="17">
        <v>0</v>
      </c>
      <c r="AL3161" s="17">
        <v>0</v>
      </c>
      <c r="AN3161" s="17">
        <v>0</v>
      </c>
      <c r="AP3161" s="172">
        <v>0</v>
      </c>
      <c r="AR3161" s="17">
        <v>25157</v>
      </c>
      <c r="AT3161" s="17">
        <v>0</v>
      </c>
      <c r="AV3161" s="185">
        <v>0</v>
      </c>
      <c r="AW3161" s="1" t="s">
        <v>5655</v>
      </c>
      <c r="AX3161" s="1" t="str">
        <f t="shared" si="49"/>
        <v>No</v>
      </c>
    </row>
    <row r="3162" spans="1:50" x14ac:dyDescent="0.2">
      <c r="A3162" s="1" t="s">
        <v>2223</v>
      </c>
      <c r="B3162" s="1" t="s">
        <v>2224</v>
      </c>
      <c r="C3162" s="1" t="s">
        <v>40</v>
      </c>
      <c r="D3162" s="174" t="s">
        <v>2225</v>
      </c>
      <c r="E3162" s="177" t="s">
        <v>2226</v>
      </c>
      <c r="F3162" s="1" t="s">
        <v>194</v>
      </c>
      <c r="G3162" s="1" t="s">
        <v>229</v>
      </c>
      <c r="H3162" s="17">
        <v>0</v>
      </c>
      <c r="I3162" s="12">
        <v>5</v>
      </c>
      <c r="J3162" s="1" t="s">
        <v>10</v>
      </c>
      <c r="K3162" s="1" t="s">
        <v>8</v>
      </c>
      <c r="L3162" s="4">
        <v>5</v>
      </c>
      <c r="N3162" s="186">
        <v>0</v>
      </c>
      <c r="P3162" s="14">
        <v>13.898400000000001</v>
      </c>
      <c r="R3162" s="14">
        <v>0</v>
      </c>
      <c r="T3162" s="14">
        <v>3.4003000000000001</v>
      </c>
      <c r="V3162" s="17">
        <v>0</v>
      </c>
      <c r="X3162" s="17">
        <v>0</v>
      </c>
      <c r="Z3162" s="17">
        <v>121625</v>
      </c>
      <c r="AB3162" s="17">
        <v>0</v>
      </c>
      <c r="AD3162" s="17">
        <v>0</v>
      </c>
      <c r="AF3162" s="17">
        <v>8751</v>
      </c>
      <c r="AH3162" s="17">
        <v>0</v>
      </c>
      <c r="AJ3162" s="17">
        <v>0</v>
      </c>
      <c r="AL3162" s="17">
        <v>0</v>
      </c>
      <c r="AN3162" s="17">
        <v>0</v>
      </c>
      <c r="AP3162" s="172">
        <v>0</v>
      </c>
      <c r="AR3162" s="17">
        <v>29756</v>
      </c>
      <c r="AT3162" s="17">
        <v>0</v>
      </c>
      <c r="AV3162" s="185">
        <v>0</v>
      </c>
      <c r="AW3162" s="1" t="s">
        <v>5655</v>
      </c>
      <c r="AX3162" s="1" t="str">
        <f t="shared" si="49"/>
        <v>No</v>
      </c>
    </row>
    <row r="3163" spans="1:50" x14ac:dyDescent="0.2">
      <c r="A3163" s="1" t="s">
        <v>2789</v>
      </c>
      <c r="B3163" s="1" t="s">
        <v>2790</v>
      </c>
      <c r="C3163" s="1" t="s">
        <v>98</v>
      </c>
      <c r="D3163" s="174" t="s">
        <v>2791</v>
      </c>
      <c r="E3163" s="177" t="s">
        <v>2792</v>
      </c>
      <c r="F3163" s="1" t="s">
        <v>194</v>
      </c>
      <c r="G3163" s="1" t="s">
        <v>229</v>
      </c>
      <c r="H3163" s="17">
        <v>0</v>
      </c>
      <c r="I3163" s="12">
        <v>5</v>
      </c>
      <c r="J3163" s="1" t="s">
        <v>10</v>
      </c>
      <c r="K3163" s="1" t="s">
        <v>12</v>
      </c>
      <c r="L3163" s="4">
        <v>5</v>
      </c>
      <c r="N3163" s="186">
        <v>0</v>
      </c>
      <c r="P3163" s="14">
        <v>8.3780999999999999</v>
      </c>
      <c r="R3163" s="14">
        <v>0</v>
      </c>
      <c r="T3163" s="14">
        <v>2.7151000000000001</v>
      </c>
      <c r="V3163" s="17">
        <v>0</v>
      </c>
      <c r="X3163" s="17">
        <v>0</v>
      </c>
      <c r="Z3163" s="17">
        <v>108622</v>
      </c>
      <c r="AB3163" s="17">
        <v>0</v>
      </c>
      <c r="AD3163" s="17">
        <v>0</v>
      </c>
      <c r="AF3163" s="17">
        <v>12965</v>
      </c>
      <c r="AH3163" s="17">
        <v>0</v>
      </c>
      <c r="AJ3163" s="17">
        <v>0</v>
      </c>
      <c r="AL3163" s="17">
        <v>0</v>
      </c>
      <c r="AN3163" s="17">
        <v>0</v>
      </c>
      <c r="AP3163" s="172">
        <v>0</v>
      </c>
      <c r="AR3163" s="17">
        <v>35201</v>
      </c>
      <c r="AT3163" s="17">
        <v>0</v>
      </c>
      <c r="AV3163" s="185">
        <v>0</v>
      </c>
      <c r="AW3163" s="1" t="s">
        <v>5655</v>
      </c>
      <c r="AX3163" s="1" t="str">
        <f t="shared" si="49"/>
        <v>No</v>
      </c>
    </row>
    <row r="3164" spans="1:50" x14ac:dyDescent="0.2">
      <c r="A3164" s="1" t="s">
        <v>4183</v>
      </c>
      <c r="B3164" s="1" t="s">
        <v>349</v>
      </c>
      <c r="C3164" s="1" t="s">
        <v>64</v>
      </c>
      <c r="D3164" s="174" t="s">
        <v>4184</v>
      </c>
      <c r="E3164" s="177" t="s">
        <v>4185</v>
      </c>
      <c r="F3164" s="1" t="s">
        <v>194</v>
      </c>
      <c r="G3164" s="1" t="s">
        <v>229</v>
      </c>
      <c r="H3164" s="17">
        <v>0</v>
      </c>
      <c r="I3164" s="12">
        <v>5</v>
      </c>
      <c r="J3164" s="1" t="s">
        <v>10</v>
      </c>
      <c r="K3164" s="1" t="s">
        <v>8</v>
      </c>
      <c r="L3164" s="4">
        <v>5</v>
      </c>
      <c r="N3164" s="186">
        <v>0</v>
      </c>
      <c r="P3164" s="14">
        <v>10.690200000000001</v>
      </c>
      <c r="R3164" s="14">
        <v>0</v>
      </c>
      <c r="T3164" s="14">
        <v>2.9001999999999999</v>
      </c>
      <c r="V3164" s="17">
        <v>0</v>
      </c>
      <c r="X3164" s="17">
        <v>0</v>
      </c>
      <c r="Z3164" s="17">
        <v>36849</v>
      </c>
      <c r="AB3164" s="17">
        <v>0</v>
      </c>
      <c r="AD3164" s="17">
        <v>0</v>
      </c>
      <c r="AF3164" s="17">
        <v>3447</v>
      </c>
      <c r="AH3164" s="17">
        <v>0</v>
      </c>
      <c r="AJ3164" s="17">
        <v>0</v>
      </c>
      <c r="AL3164" s="17">
        <v>0</v>
      </c>
      <c r="AN3164" s="17">
        <v>0</v>
      </c>
      <c r="AP3164" s="172">
        <v>0</v>
      </c>
      <c r="AR3164" s="17">
        <v>9997</v>
      </c>
      <c r="AT3164" s="17">
        <v>0</v>
      </c>
      <c r="AV3164" s="185">
        <v>0</v>
      </c>
      <c r="AW3164" s="1" t="s">
        <v>5655</v>
      </c>
      <c r="AX3164" s="1" t="str">
        <f t="shared" si="49"/>
        <v>No</v>
      </c>
    </row>
    <row r="3165" spans="1:50" x14ac:dyDescent="0.2">
      <c r="A3165" s="1" t="s">
        <v>6449</v>
      </c>
      <c r="B3165" s="1" t="s">
        <v>1386</v>
      </c>
      <c r="C3165" s="1" t="s">
        <v>73</v>
      </c>
      <c r="D3165" s="174">
        <v>2215</v>
      </c>
      <c r="E3165" s="177">
        <v>20215</v>
      </c>
      <c r="F3165" s="1" t="s">
        <v>194</v>
      </c>
      <c r="G3165" s="1" t="s">
        <v>5273</v>
      </c>
      <c r="H3165" s="17">
        <v>57840</v>
      </c>
      <c r="I3165" s="12">
        <v>5</v>
      </c>
      <c r="J3165" s="1" t="s">
        <v>11</v>
      </c>
      <c r="K3165" s="1" t="s">
        <v>8</v>
      </c>
      <c r="L3165" s="4">
        <v>3</v>
      </c>
      <c r="N3165" s="186">
        <v>0</v>
      </c>
      <c r="P3165" s="14">
        <v>11.1799</v>
      </c>
      <c r="R3165" s="14">
        <v>0</v>
      </c>
      <c r="T3165" s="14">
        <v>10.6273</v>
      </c>
      <c r="V3165" s="17">
        <v>0</v>
      </c>
      <c r="X3165" s="17">
        <v>0</v>
      </c>
      <c r="Z3165" s="17">
        <v>113018</v>
      </c>
      <c r="AB3165" s="17">
        <v>0</v>
      </c>
      <c r="AD3165" s="17">
        <v>0</v>
      </c>
      <c r="AF3165" s="17">
        <v>10109</v>
      </c>
      <c r="AH3165" s="17">
        <v>0</v>
      </c>
      <c r="AJ3165" s="17">
        <v>0</v>
      </c>
      <c r="AL3165" s="17">
        <v>0</v>
      </c>
      <c r="AN3165" s="17">
        <v>0</v>
      </c>
      <c r="AP3165" s="172">
        <v>0</v>
      </c>
      <c r="AR3165" s="17">
        <v>107431</v>
      </c>
      <c r="AT3165" s="17">
        <v>0</v>
      </c>
      <c r="AV3165" s="185">
        <v>0</v>
      </c>
      <c r="AW3165" s="1" t="s">
        <v>5655</v>
      </c>
      <c r="AX3165" s="1" t="str">
        <f t="shared" si="49"/>
        <v>No</v>
      </c>
    </row>
    <row r="3166" spans="1:50" x14ac:dyDescent="0.2">
      <c r="A3166" s="1" t="s">
        <v>995</v>
      </c>
      <c r="B3166" s="1" t="s">
        <v>996</v>
      </c>
      <c r="C3166" s="1" t="s">
        <v>6</v>
      </c>
      <c r="D3166" s="174" t="s">
        <v>997</v>
      </c>
      <c r="E3166" s="177">
        <v>85</v>
      </c>
      <c r="F3166" s="1" t="s">
        <v>138</v>
      </c>
      <c r="G3166" s="1" t="s">
        <v>5273</v>
      </c>
      <c r="H3166" s="17">
        <v>0</v>
      </c>
      <c r="I3166" s="12">
        <v>5</v>
      </c>
      <c r="J3166" s="1" t="s">
        <v>10</v>
      </c>
      <c r="K3166" s="1" t="s">
        <v>8</v>
      </c>
      <c r="L3166" s="4">
        <v>2</v>
      </c>
      <c r="N3166" s="186">
        <v>0</v>
      </c>
      <c r="P3166" s="14">
        <v>39.4375</v>
      </c>
      <c r="R3166" s="14">
        <v>0</v>
      </c>
      <c r="T3166" s="14">
        <v>0.84379999999999999</v>
      </c>
      <c r="V3166" s="17">
        <v>0</v>
      </c>
      <c r="X3166" s="17">
        <v>0</v>
      </c>
      <c r="Z3166" s="17">
        <v>1262</v>
      </c>
      <c r="AB3166" s="17">
        <v>0</v>
      </c>
      <c r="AD3166" s="17">
        <v>0</v>
      </c>
      <c r="AF3166" s="17">
        <v>32</v>
      </c>
      <c r="AH3166" s="17">
        <v>0</v>
      </c>
      <c r="AJ3166" s="17">
        <v>0</v>
      </c>
      <c r="AL3166" s="17">
        <v>0</v>
      </c>
      <c r="AN3166" s="17">
        <v>0</v>
      </c>
      <c r="AP3166" s="172">
        <v>0</v>
      </c>
      <c r="AR3166" s="17">
        <v>27</v>
      </c>
      <c r="AT3166" s="17">
        <v>0</v>
      </c>
      <c r="AV3166" s="185">
        <v>0</v>
      </c>
      <c r="AW3166" s="1" t="s">
        <v>5655</v>
      </c>
      <c r="AX3166" s="1" t="str">
        <f t="shared" si="49"/>
        <v>No</v>
      </c>
    </row>
    <row r="3167" spans="1:50" x14ac:dyDescent="0.2">
      <c r="A3167" s="1" t="s">
        <v>6451</v>
      </c>
      <c r="B3167" s="1" t="s">
        <v>405</v>
      </c>
      <c r="C3167" s="1" t="s">
        <v>77</v>
      </c>
      <c r="D3167" s="174">
        <v>5019</v>
      </c>
      <c r="E3167" s="177">
        <v>50019</v>
      </c>
      <c r="F3167" s="1" t="s">
        <v>194</v>
      </c>
      <c r="G3167" s="1" t="s">
        <v>5273</v>
      </c>
      <c r="H3167" s="17">
        <v>97503</v>
      </c>
      <c r="I3167" s="12">
        <v>5</v>
      </c>
      <c r="J3167" s="1" t="s">
        <v>11</v>
      </c>
      <c r="K3167" s="1" t="s">
        <v>8</v>
      </c>
      <c r="L3167" s="4">
        <v>4</v>
      </c>
      <c r="N3167" s="186">
        <v>0</v>
      </c>
      <c r="P3167" s="14">
        <v>13.1671</v>
      </c>
      <c r="R3167" s="14">
        <v>0</v>
      </c>
      <c r="T3167" s="14">
        <v>10.1609</v>
      </c>
      <c r="V3167" s="17">
        <v>0</v>
      </c>
      <c r="X3167" s="17">
        <v>0</v>
      </c>
      <c r="Z3167" s="17">
        <v>183629</v>
      </c>
      <c r="AB3167" s="17">
        <v>0</v>
      </c>
      <c r="AD3167" s="17">
        <v>0</v>
      </c>
      <c r="AF3167" s="17">
        <v>13946</v>
      </c>
      <c r="AH3167" s="17">
        <v>0</v>
      </c>
      <c r="AJ3167" s="17">
        <v>0</v>
      </c>
      <c r="AL3167" s="17">
        <v>0</v>
      </c>
      <c r="AN3167" s="17">
        <v>0</v>
      </c>
      <c r="AP3167" s="172">
        <v>0</v>
      </c>
      <c r="AR3167" s="17">
        <v>141704</v>
      </c>
      <c r="AT3167" s="17">
        <v>0</v>
      </c>
      <c r="AV3167" s="185">
        <v>0</v>
      </c>
      <c r="AW3167" s="1" t="s">
        <v>5655</v>
      </c>
      <c r="AX3167" s="1" t="str">
        <f t="shared" si="49"/>
        <v>No</v>
      </c>
    </row>
    <row r="3168" spans="1:50" x14ac:dyDescent="0.2">
      <c r="A3168" s="1" t="s">
        <v>5769</v>
      </c>
      <c r="B3168" s="1" t="s">
        <v>5770</v>
      </c>
      <c r="C3168" s="1" t="s">
        <v>20</v>
      </c>
      <c r="E3168" s="177">
        <v>90289</v>
      </c>
      <c r="F3168" s="1" t="s">
        <v>194</v>
      </c>
      <c r="G3168" s="1" t="s">
        <v>5273</v>
      </c>
      <c r="H3168" s="17">
        <v>12150996</v>
      </c>
      <c r="I3168" s="12">
        <v>5</v>
      </c>
      <c r="J3168" s="1" t="s">
        <v>10</v>
      </c>
      <c r="K3168" s="1" t="s">
        <v>12</v>
      </c>
      <c r="L3168" s="4">
        <v>3</v>
      </c>
      <c r="N3168" s="186">
        <v>0</v>
      </c>
      <c r="P3168" s="14">
        <v>10.8849</v>
      </c>
      <c r="R3168" s="14">
        <v>0</v>
      </c>
      <c r="T3168" s="14">
        <v>2.3833000000000002</v>
      </c>
      <c r="V3168" s="17">
        <v>0</v>
      </c>
      <c r="X3168" s="17">
        <v>0</v>
      </c>
      <c r="Z3168" s="17">
        <v>42854</v>
      </c>
      <c r="AB3168" s="17">
        <v>0</v>
      </c>
      <c r="AD3168" s="17">
        <v>0</v>
      </c>
      <c r="AF3168" s="17">
        <v>3937</v>
      </c>
      <c r="AH3168" s="17">
        <v>0</v>
      </c>
      <c r="AJ3168" s="17">
        <v>0</v>
      </c>
      <c r="AL3168" s="17">
        <v>0</v>
      </c>
      <c r="AN3168" s="17">
        <v>0</v>
      </c>
      <c r="AP3168" s="172">
        <v>0</v>
      </c>
      <c r="AR3168" s="17">
        <v>9383</v>
      </c>
      <c r="AT3168" s="17">
        <v>0</v>
      </c>
      <c r="AV3168" s="185">
        <v>0</v>
      </c>
      <c r="AW3168" s="1" t="s">
        <v>5655</v>
      </c>
      <c r="AX3168" s="1" t="str">
        <f t="shared" si="49"/>
        <v>No</v>
      </c>
    </row>
    <row r="3169" spans="1:50" x14ac:dyDescent="0.2">
      <c r="A3169" s="1" t="s">
        <v>3887</v>
      </c>
      <c r="B3169" s="1" t="s">
        <v>3888</v>
      </c>
      <c r="C3169" s="1" t="s">
        <v>64</v>
      </c>
      <c r="D3169" s="174" t="s">
        <v>3889</v>
      </c>
      <c r="E3169" s="177" t="s">
        <v>3890</v>
      </c>
      <c r="F3169" s="1" t="s">
        <v>242</v>
      </c>
      <c r="G3169" s="1" t="s">
        <v>229</v>
      </c>
      <c r="H3169" s="17">
        <v>0</v>
      </c>
      <c r="I3169" s="12">
        <v>5</v>
      </c>
      <c r="J3169" s="1" t="s">
        <v>10</v>
      </c>
      <c r="K3169" s="1" t="s">
        <v>8</v>
      </c>
      <c r="L3169" s="4">
        <v>5</v>
      </c>
      <c r="N3169" s="186">
        <v>0</v>
      </c>
      <c r="P3169" s="14">
        <v>14.1999</v>
      </c>
      <c r="R3169" s="14">
        <v>0</v>
      </c>
      <c r="T3169" s="14">
        <v>0.64639999999999997</v>
      </c>
      <c r="V3169" s="17">
        <v>0</v>
      </c>
      <c r="X3169" s="17">
        <v>0</v>
      </c>
      <c r="Z3169" s="17">
        <v>54329</v>
      </c>
      <c r="AB3169" s="17">
        <v>0</v>
      </c>
      <c r="AD3169" s="17">
        <v>0</v>
      </c>
      <c r="AF3169" s="17">
        <v>3826</v>
      </c>
      <c r="AH3169" s="17">
        <v>0</v>
      </c>
      <c r="AJ3169" s="17">
        <v>0</v>
      </c>
      <c r="AL3169" s="17">
        <v>0</v>
      </c>
      <c r="AN3169" s="17">
        <v>0</v>
      </c>
      <c r="AP3169" s="172">
        <v>0</v>
      </c>
      <c r="AR3169" s="17">
        <v>2473</v>
      </c>
      <c r="AT3169" s="17">
        <v>0</v>
      </c>
      <c r="AV3169" s="185">
        <v>0</v>
      </c>
      <c r="AW3169" s="1" t="s">
        <v>5655</v>
      </c>
      <c r="AX3169" s="1" t="str">
        <f t="shared" si="49"/>
        <v>No</v>
      </c>
    </row>
    <row r="3170" spans="1:50" x14ac:dyDescent="0.2">
      <c r="A3170" s="1" t="s">
        <v>6447</v>
      </c>
      <c r="B3170" s="1" t="s">
        <v>1385</v>
      </c>
      <c r="C3170" s="1" t="s">
        <v>73</v>
      </c>
      <c r="D3170" s="174">
        <v>2214</v>
      </c>
      <c r="E3170" s="177">
        <v>20214</v>
      </c>
      <c r="F3170" s="1" t="s">
        <v>194</v>
      </c>
      <c r="G3170" s="1" t="s">
        <v>5273</v>
      </c>
      <c r="H3170" s="17">
        <v>423566</v>
      </c>
      <c r="I3170" s="12">
        <v>5</v>
      </c>
      <c r="J3170" s="1" t="s">
        <v>10</v>
      </c>
      <c r="K3170" s="1" t="s">
        <v>8</v>
      </c>
      <c r="L3170" s="4">
        <v>4</v>
      </c>
      <c r="N3170" s="186">
        <v>0</v>
      </c>
      <c r="P3170" s="14">
        <v>13.053100000000001</v>
      </c>
      <c r="R3170" s="14">
        <v>0</v>
      </c>
      <c r="T3170" s="14">
        <v>2.7</v>
      </c>
      <c r="V3170" s="17">
        <v>0</v>
      </c>
      <c r="X3170" s="17">
        <v>0</v>
      </c>
      <c r="Z3170" s="17">
        <v>81569</v>
      </c>
      <c r="AB3170" s="17">
        <v>0</v>
      </c>
      <c r="AD3170" s="17">
        <v>0</v>
      </c>
      <c r="AF3170" s="17">
        <v>6249</v>
      </c>
      <c r="AH3170" s="17">
        <v>0</v>
      </c>
      <c r="AJ3170" s="17">
        <v>0</v>
      </c>
      <c r="AL3170" s="17">
        <v>0</v>
      </c>
      <c r="AN3170" s="17">
        <v>0</v>
      </c>
      <c r="AP3170" s="172">
        <v>0</v>
      </c>
      <c r="AR3170" s="17">
        <v>16872</v>
      </c>
      <c r="AT3170" s="17">
        <v>0</v>
      </c>
      <c r="AV3170" s="185">
        <v>0</v>
      </c>
      <c r="AW3170" s="1" t="s">
        <v>5655</v>
      </c>
      <c r="AX3170" s="1" t="str">
        <f t="shared" si="49"/>
        <v>No</v>
      </c>
    </row>
    <row r="3171" spans="1:50" x14ac:dyDescent="0.2">
      <c r="A3171" s="1" t="s">
        <v>3018</v>
      </c>
      <c r="B3171" s="1" t="s">
        <v>3019</v>
      </c>
      <c r="C3171" s="1" t="s">
        <v>55</v>
      </c>
      <c r="D3171" s="174" t="s">
        <v>3020</v>
      </c>
      <c r="E3171" s="177" t="s">
        <v>3021</v>
      </c>
      <c r="F3171" s="1" t="s">
        <v>194</v>
      </c>
      <c r="G3171" s="1" t="s">
        <v>229</v>
      </c>
      <c r="H3171" s="17">
        <v>0</v>
      </c>
      <c r="I3171" s="12">
        <v>5</v>
      </c>
      <c r="J3171" s="1" t="s">
        <v>10</v>
      </c>
      <c r="K3171" s="1" t="s">
        <v>8</v>
      </c>
      <c r="L3171" s="4">
        <v>5</v>
      </c>
      <c r="N3171" s="186">
        <v>0</v>
      </c>
      <c r="P3171" s="14">
        <v>16.764900000000001</v>
      </c>
      <c r="R3171" s="14">
        <v>0</v>
      </c>
      <c r="T3171" s="14">
        <v>4.2054</v>
      </c>
      <c r="V3171" s="17">
        <v>0</v>
      </c>
      <c r="X3171" s="17">
        <v>0</v>
      </c>
      <c r="Z3171" s="17">
        <v>132728</v>
      </c>
      <c r="AB3171" s="17">
        <v>0</v>
      </c>
      <c r="AD3171" s="17">
        <v>0</v>
      </c>
      <c r="AF3171" s="17">
        <v>7917</v>
      </c>
      <c r="AH3171" s="17">
        <v>0</v>
      </c>
      <c r="AJ3171" s="17">
        <v>0</v>
      </c>
      <c r="AL3171" s="17">
        <v>0</v>
      </c>
      <c r="AN3171" s="17">
        <v>0</v>
      </c>
      <c r="AP3171" s="172">
        <v>0</v>
      </c>
      <c r="AR3171" s="17">
        <v>33294</v>
      </c>
      <c r="AT3171" s="17">
        <v>0</v>
      </c>
      <c r="AV3171" s="185">
        <v>0</v>
      </c>
      <c r="AW3171" s="1" t="s">
        <v>5655</v>
      </c>
      <c r="AX3171" s="1" t="str">
        <f t="shared" si="49"/>
        <v>No</v>
      </c>
    </row>
    <row r="3172" spans="1:50" x14ac:dyDescent="0.2">
      <c r="A3172" s="1" t="s">
        <v>6466</v>
      </c>
      <c r="B3172" s="1" t="s">
        <v>382</v>
      </c>
      <c r="C3172" s="1" t="s">
        <v>55</v>
      </c>
      <c r="D3172" s="174">
        <v>5213</v>
      </c>
      <c r="E3172" s="177">
        <v>50213</v>
      </c>
      <c r="F3172" s="1" t="s">
        <v>242</v>
      </c>
      <c r="G3172" s="1" t="s">
        <v>192</v>
      </c>
      <c r="H3172" s="17">
        <v>3734090</v>
      </c>
      <c r="I3172" s="12">
        <v>5</v>
      </c>
      <c r="J3172" s="1" t="s">
        <v>16</v>
      </c>
      <c r="K3172" s="1" t="s">
        <v>12</v>
      </c>
      <c r="L3172" s="4">
        <v>5</v>
      </c>
      <c r="N3172" s="186">
        <v>5</v>
      </c>
      <c r="P3172" s="14">
        <v>6.6883999999999997</v>
      </c>
      <c r="R3172" s="14">
        <v>1.52</v>
      </c>
      <c r="T3172" s="14">
        <v>43.417299999999997</v>
      </c>
      <c r="V3172" s="17">
        <v>187011</v>
      </c>
      <c r="X3172" s="17">
        <v>187011</v>
      </c>
      <c r="Z3172" s="17">
        <v>183644</v>
      </c>
      <c r="AB3172" s="17">
        <v>3367</v>
      </c>
      <c r="AD3172" s="17">
        <v>28401</v>
      </c>
      <c r="AF3172" s="17">
        <v>27457</v>
      </c>
      <c r="AH3172" s="17">
        <v>944</v>
      </c>
      <c r="AJ3172" s="17">
        <v>187011</v>
      </c>
      <c r="AL3172" s="17">
        <v>183644</v>
      </c>
      <c r="AN3172" s="17">
        <v>28401</v>
      </c>
      <c r="AP3172" s="172">
        <v>27457</v>
      </c>
      <c r="AR3172" s="17">
        <v>1192110</v>
      </c>
      <c r="AT3172" s="17">
        <v>1812007</v>
      </c>
      <c r="AV3172" s="185">
        <v>6.65</v>
      </c>
      <c r="AW3172" s="1" t="s">
        <v>5655</v>
      </c>
      <c r="AX3172" s="1" t="str">
        <f t="shared" si="49"/>
        <v>No</v>
      </c>
    </row>
    <row r="3173" spans="1:50" x14ac:dyDescent="0.2">
      <c r="A3173" s="1" t="s">
        <v>1225</v>
      </c>
      <c r="B3173" s="1" t="s">
        <v>1226</v>
      </c>
      <c r="C3173" s="1" t="s">
        <v>56</v>
      </c>
      <c r="D3173" s="174" t="s">
        <v>1227</v>
      </c>
      <c r="E3173" s="177">
        <v>55246</v>
      </c>
      <c r="F3173" s="1" t="s">
        <v>138</v>
      </c>
      <c r="G3173" s="1" t="s">
        <v>5273</v>
      </c>
      <c r="H3173" s="17">
        <v>0</v>
      </c>
      <c r="I3173" s="12">
        <v>5</v>
      </c>
      <c r="J3173" s="1" t="s">
        <v>10</v>
      </c>
      <c r="K3173" s="1" t="s">
        <v>8</v>
      </c>
      <c r="L3173" s="4">
        <v>4</v>
      </c>
      <c r="N3173" s="186">
        <v>0</v>
      </c>
      <c r="P3173" s="14">
        <v>17.464099999999998</v>
      </c>
      <c r="R3173" s="14">
        <v>0</v>
      </c>
      <c r="T3173" s="14">
        <v>1.9621</v>
      </c>
      <c r="V3173" s="17">
        <v>0</v>
      </c>
      <c r="X3173" s="17">
        <v>0</v>
      </c>
      <c r="Z3173" s="17">
        <v>219506</v>
      </c>
      <c r="AB3173" s="17">
        <v>0</v>
      </c>
      <c r="AD3173" s="17">
        <v>0</v>
      </c>
      <c r="AF3173" s="17">
        <v>12569</v>
      </c>
      <c r="AH3173" s="17">
        <v>0</v>
      </c>
      <c r="AJ3173" s="17">
        <v>0</v>
      </c>
      <c r="AL3173" s="17">
        <v>0</v>
      </c>
      <c r="AN3173" s="17">
        <v>0</v>
      </c>
      <c r="AP3173" s="172">
        <v>0</v>
      </c>
      <c r="AR3173" s="17">
        <v>24662</v>
      </c>
      <c r="AT3173" s="17">
        <v>0</v>
      </c>
      <c r="AV3173" s="185">
        <v>0</v>
      </c>
      <c r="AW3173" s="1" t="s">
        <v>5655</v>
      </c>
      <c r="AX3173" s="1" t="str">
        <f t="shared" si="49"/>
        <v>No</v>
      </c>
    </row>
    <row r="3174" spans="1:50" x14ac:dyDescent="0.2">
      <c r="A3174" s="1" t="s">
        <v>4908</v>
      </c>
      <c r="B3174" s="1" t="s">
        <v>4909</v>
      </c>
      <c r="C3174" s="1" t="s">
        <v>72</v>
      </c>
      <c r="D3174" s="174" t="s">
        <v>4910</v>
      </c>
      <c r="E3174" s="177" t="s">
        <v>4911</v>
      </c>
      <c r="F3174" s="1" t="s">
        <v>194</v>
      </c>
      <c r="G3174" s="1" t="s">
        <v>229</v>
      </c>
      <c r="H3174" s="17">
        <v>0</v>
      </c>
      <c r="I3174" s="12">
        <v>5</v>
      </c>
      <c r="J3174" s="1" t="s">
        <v>10</v>
      </c>
      <c r="K3174" s="1" t="s">
        <v>8</v>
      </c>
      <c r="L3174" s="4">
        <v>5</v>
      </c>
      <c r="N3174" s="186">
        <v>0</v>
      </c>
      <c r="P3174" s="14">
        <v>8.8325999999999993</v>
      </c>
      <c r="R3174" s="14">
        <v>0</v>
      </c>
      <c r="T3174" s="14">
        <v>1.9263999999999999</v>
      </c>
      <c r="V3174" s="17">
        <v>0</v>
      </c>
      <c r="X3174" s="17">
        <v>0</v>
      </c>
      <c r="Z3174" s="17">
        <v>48023</v>
      </c>
      <c r="AB3174" s="17">
        <v>0</v>
      </c>
      <c r="AD3174" s="17">
        <v>0</v>
      </c>
      <c r="AF3174" s="17">
        <v>5437</v>
      </c>
      <c r="AH3174" s="17">
        <v>0</v>
      </c>
      <c r="AJ3174" s="17">
        <v>0</v>
      </c>
      <c r="AL3174" s="17">
        <v>0</v>
      </c>
      <c r="AN3174" s="17">
        <v>0</v>
      </c>
      <c r="AP3174" s="172">
        <v>0</v>
      </c>
      <c r="AR3174" s="17">
        <v>10474</v>
      </c>
      <c r="AT3174" s="17">
        <v>0</v>
      </c>
      <c r="AV3174" s="185">
        <v>0</v>
      </c>
      <c r="AW3174" s="1" t="s">
        <v>5655</v>
      </c>
      <c r="AX3174" s="1" t="str">
        <f t="shared" si="49"/>
        <v>No</v>
      </c>
    </row>
    <row r="3175" spans="1:50" x14ac:dyDescent="0.2">
      <c r="A3175" s="1" t="s">
        <v>1026</v>
      </c>
      <c r="B3175" s="1" t="s">
        <v>1027</v>
      </c>
      <c r="C3175" s="1" t="s">
        <v>56</v>
      </c>
      <c r="D3175" s="174" t="s">
        <v>1028</v>
      </c>
      <c r="E3175" s="177">
        <v>55234</v>
      </c>
      <c r="F3175" s="1" t="s">
        <v>138</v>
      </c>
      <c r="G3175" s="1" t="s">
        <v>5273</v>
      </c>
      <c r="H3175" s="17">
        <v>0</v>
      </c>
      <c r="I3175" s="12">
        <v>5</v>
      </c>
      <c r="J3175" s="1" t="s">
        <v>10</v>
      </c>
      <c r="K3175" s="1" t="s">
        <v>8</v>
      </c>
      <c r="L3175" s="4">
        <v>3</v>
      </c>
      <c r="N3175" s="186">
        <v>0</v>
      </c>
      <c r="P3175" s="14">
        <v>13.923500000000001</v>
      </c>
      <c r="Q3175" s="12" t="s">
        <v>102</v>
      </c>
      <c r="R3175" s="14">
        <v>0</v>
      </c>
      <c r="T3175" s="14">
        <v>2.7877000000000001</v>
      </c>
      <c r="V3175" s="17">
        <v>0</v>
      </c>
      <c r="X3175" s="17">
        <v>0</v>
      </c>
      <c r="Z3175" s="17">
        <v>53856</v>
      </c>
      <c r="AA3175" s="12" t="s">
        <v>102</v>
      </c>
      <c r="AB3175" s="17">
        <v>0</v>
      </c>
      <c r="AD3175" s="17">
        <v>0</v>
      </c>
      <c r="AF3175" s="17">
        <v>3868</v>
      </c>
      <c r="AH3175" s="17">
        <v>0</v>
      </c>
      <c r="AJ3175" s="17">
        <v>0</v>
      </c>
      <c r="AL3175" s="17">
        <v>0</v>
      </c>
      <c r="AN3175" s="17">
        <v>0</v>
      </c>
      <c r="AP3175" s="172">
        <v>0</v>
      </c>
      <c r="AR3175" s="17">
        <v>10783</v>
      </c>
      <c r="AT3175" s="17">
        <v>0</v>
      </c>
      <c r="AV3175" s="185">
        <v>0</v>
      </c>
      <c r="AW3175" s="1" t="s">
        <v>5655</v>
      </c>
      <c r="AX3175" s="1" t="str">
        <f t="shared" si="49"/>
        <v>Yes</v>
      </c>
    </row>
    <row r="3176" spans="1:50" x14ac:dyDescent="0.2">
      <c r="A3176" s="1" t="s">
        <v>5441</v>
      </c>
      <c r="B3176" s="1" t="s">
        <v>5582</v>
      </c>
      <c r="C3176" s="1" t="s">
        <v>94</v>
      </c>
      <c r="D3176" s="174" t="s">
        <v>5440</v>
      </c>
      <c r="E3176" s="177">
        <v>15</v>
      </c>
      <c r="F3176" s="1" t="s">
        <v>138</v>
      </c>
      <c r="G3176" s="1" t="s">
        <v>5273</v>
      </c>
      <c r="H3176" s="17">
        <v>0</v>
      </c>
      <c r="I3176" s="12">
        <v>5</v>
      </c>
      <c r="J3176" s="1" t="s">
        <v>10</v>
      </c>
      <c r="K3176" s="1" t="s">
        <v>8</v>
      </c>
      <c r="L3176" s="4">
        <v>5</v>
      </c>
      <c r="N3176" s="186">
        <v>0</v>
      </c>
      <c r="P3176" s="14">
        <v>35.326999999999998</v>
      </c>
      <c r="R3176" s="14">
        <v>0</v>
      </c>
      <c r="T3176" s="14">
        <v>0.54490000000000005</v>
      </c>
      <c r="V3176" s="17">
        <v>0</v>
      </c>
      <c r="X3176" s="17">
        <v>0</v>
      </c>
      <c r="Z3176" s="17">
        <v>71184</v>
      </c>
      <c r="AB3176" s="17">
        <v>0</v>
      </c>
      <c r="AD3176" s="17">
        <v>0</v>
      </c>
      <c r="AF3176" s="17">
        <v>2015</v>
      </c>
      <c r="AH3176" s="17">
        <v>0</v>
      </c>
      <c r="AJ3176" s="17">
        <v>0</v>
      </c>
      <c r="AL3176" s="17">
        <v>0</v>
      </c>
      <c r="AN3176" s="17">
        <v>0</v>
      </c>
      <c r="AP3176" s="172">
        <v>0</v>
      </c>
      <c r="AR3176" s="17">
        <v>1098</v>
      </c>
      <c r="AT3176" s="17">
        <v>0</v>
      </c>
      <c r="AV3176" s="185">
        <v>0</v>
      </c>
      <c r="AW3176" s="1" t="s">
        <v>5655</v>
      </c>
      <c r="AX3176" s="1" t="str">
        <f t="shared" si="49"/>
        <v>No</v>
      </c>
    </row>
    <row r="3177" spans="1:50" x14ac:dyDescent="0.2">
      <c r="A3177" s="1" t="s">
        <v>6452</v>
      </c>
      <c r="B3177" s="1" t="s">
        <v>4708</v>
      </c>
      <c r="C3177" s="1" t="s">
        <v>20</v>
      </c>
      <c r="D3177" s="174" t="s">
        <v>4709</v>
      </c>
      <c r="E3177" s="177" t="s">
        <v>4710</v>
      </c>
      <c r="F3177" s="1" t="s">
        <v>194</v>
      </c>
      <c r="G3177" s="1" t="s">
        <v>229</v>
      </c>
      <c r="H3177" s="17">
        <v>0</v>
      </c>
      <c r="I3177" s="12">
        <v>5</v>
      </c>
      <c r="J3177" s="1" t="s">
        <v>10</v>
      </c>
      <c r="K3177" s="1" t="s">
        <v>8</v>
      </c>
      <c r="L3177" s="4">
        <v>1</v>
      </c>
      <c r="N3177" s="186">
        <v>0</v>
      </c>
      <c r="P3177" s="14">
        <v>21.239699999999999</v>
      </c>
      <c r="R3177" s="14">
        <v>0</v>
      </c>
      <c r="T3177" s="14">
        <v>3.7313000000000001</v>
      </c>
      <c r="V3177" s="17">
        <v>0</v>
      </c>
      <c r="X3177" s="17">
        <v>0</v>
      </c>
      <c r="Z3177" s="17">
        <v>13912</v>
      </c>
      <c r="AB3177" s="17">
        <v>0</v>
      </c>
      <c r="AD3177" s="17">
        <v>0</v>
      </c>
      <c r="AF3177" s="17">
        <v>655</v>
      </c>
      <c r="AH3177" s="17">
        <v>0</v>
      </c>
      <c r="AJ3177" s="17">
        <v>0</v>
      </c>
      <c r="AL3177" s="17">
        <v>0</v>
      </c>
      <c r="AN3177" s="17">
        <v>0</v>
      </c>
      <c r="AP3177" s="172">
        <v>0</v>
      </c>
      <c r="AR3177" s="17">
        <v>2444</v>
      </c>
      <c r="AT3177" s="17">
        <v>0</v>
      </c>
      <c r="AV3177" s="185">
        <v>0</v>
      </c>
      <c r="AW3177" s="1" t="s">
        <v>5655</v>
      </c>
      <c r="AX3177" s="1" t="str">
        <f t="shared" si="49"/>
        <v>No</v>
      </c>
    </row>
    <row r="3178" spans="1:50" x14ac:dyDescent="0.2">
      <c r="A3178" s="1" t="s">
        <v>5460</v>
      </c>
      <c r="B3178" s="1" t="s">
        <v>5591</v>
      </c>
      <c r="C3178" s="1" t="s">
        <v>32</v>
      </c>
      <c r="D3178" s="174" t="s">
        <v>5459</v>
      </c>
      <c r="E3178" s="177">
        <v>11152</v>
      </c>
      <c r="F3178" s="1" t="s">
        <v>138</v>
      </c>
      <c r="G3178" s="1" t="s">
        <v>5273</v>
      </c>
      <c r="H3178" s="17">
        <v>0</v>
      </c>
      <c r="I3178" s="12">
        <v>5</v>
      </c>
      <c r="J3178" s="1" t="s">
        <v>11</v>
      </c>
      <c r="K3178" s="1" t="s">
        <v>8</v>
      </c>
      <c r="L3178" s="4">
        <v>5</v>
      </c>
      <c r="N3178" s="186">
        <v>0</v>
      </c>
      <c r="P3178" s="14">
        <v>8.7494999999999994</v>
      </c>
      <c r="R3178" s="14">
        <v>0</v>
      </c>
      <c r="T3178" s="14">
        <v>20.315000000000001</v>
      </c>
      <c r="V3178" s="17">
        <v>0</v>
      </c>
      <c r="X3178" s="17">
        <v>0</v>
      </c>
      <c r="Z3178" s="17">
        <v>132118</v>
      </c>
      <c r="AB3178" s="17">
        <v>0</v>
      </c>
      <c r="AD3178" s="17">
        <v>0</v>
      </c>
      <c r="AF3178" s="17">
        <v>15100</v>
      </c>
      <c r="AH3178" s="17">
        <v>0</v>
      </c>
      <c r="AJ3178" s="17">
        <v>0</v>
      </c>
      <c r="AL3178" s="17">
        <v>0</v>
      </c>
      <c r="AN3178" s="17">
        <v>0</v>
      </c>
      <c r="AP3178" s="172">
        <v>0</v>
      </c>
      <c r="AR3178" s="17">
        <v>306756</v>
      </c>
      <c r="AT3178" s="17">
        <v>0</v>
      </c>
      <c r="AV3178" s="185">
        <v>0</v>
      </c>
      <c r="AW3178" s="1" t="s">
        <v>5655</v>
      </c>
      <c r="AX3178" s="1" t="str">
        <f t="shared" si="49"/>
        <v>No</v>
      </c>
    </row>
    <row r="3179" spans="1:50" x14ac:dyDescent="0.2">
      <c r="A3179" s="1" t="s">
        <v>6462</v>
      </c>
      <c r="B3179" s="1" t="s">
        <v>4687</v>
      </c>
      <c r="C3179" s="1" t="s">
        <v>63</v>
      </c>
      <c r="D3179" s="174" t="s">
        <v>4690</v>
      </c>
      <c r="E3179" s="177" t="s">
        <v>4691</v>
      </c>
      <c r="F3179" s="1" t="s">
        <v>194</v>
      </c>
      <c r="G3179" s="1" t="s">
        <v>229</v>
      </c>
      <c r="H3179" s="17">
        <v>0</v>
      </c>
      <c r="I3179" s="12">
        <v>5</v>
      </c>
      <c r="J3179" s="1" t="s">
        <v>11</v>
      </c>
      <c r="K3179" s="1" t="s">
        <v>8</v>
      </c>
      <c r="L3179" s="4">
        <v>5</v>
      </c>
      <c r="N3179" s="186">
        <v>0</v>
      </c>
      <c r="P3179" s="14">
        <v>14.0761</v>
      </c>
      <c r="R3179" s="14">
        <v>0</v>
      </c>
      <c r="T3179" s="14">
        <v>7.7126000000000001</v>
      </c>
      <c r="V3179" s="17">
        <v>0</v>
      </c>
      <c r="X3179" s="17">
        <v>0</v>
      </c>
      <c r="Z3179" s="17">
        <v>159440</v>
      </c>
      <c r="AB3179" s="17">
        <v>0</v>
      </c>
      <c r="AD3179" s="17">
        <v>0</v>
      </c>
      <c r="AF3179" s="17">
        <v>11327</v>
      </c>
      <c r="AH3179" s="17">
        <v>0</v>
      </c>
      <c r="AJ3179" s="17">
        <v>0</v>
      </c>
      <c r="AL3179" s="17">
        <v>0</v>
      </c>
      <c r="AN3179" s="17">
        <v>0</v>
      </c>
      <c r="AP3179" s="172">
        <v>0</v>
      </c>
      <c r="AR3179" s="17">
        <v>87361</v>
      </c>
      <c r="AT3179" s="17">
        <v>0</v>
      </c>
      <c r="AV3179" s="185">
        <v>0</v>
      </c>
      <c r="AW3179" s="1" t="s">
        <v>5655</v>
      </c>
      <c r="AX3179" s="1" t="str">
        <f t="shared" si="49"/>
        <v>No</v>
      </c>
    </row>
    <row r="3180" spans="1:50" x14ac:dyDescent="0.2">
      <c r="A3180" s="1" t="s">
        <v>5571</v>
      </c>
      <c r="B3180" s="1" t="s">
        <v>1039</v>
      </c>
      <c r="C3180" s="1" t="s">
        <v>20</v>
      </c>
      <c r="D3180" s="174" t="s">
        <v>5570</v>
      </c>
      <c r="E3180" s="177" t="s">
        <v>5569</v>
      </c>
      <c r="F3180" s="1" t="s">
        <v>194</v>
      </c>
      <c r="G3180" s="1" t="s">
        <v>229</v>
      </c>
      <c r="H3180" s="17">
        <v>0</v>
      </c>
      <c r="I3180" s="12">
        <v>5</v>
      </c>
      <c r="J3180" s="1" t="s">
        <v>10</v>
      </c>
      <c r="K3180" s="1" t="s">
        <v>12</v>
      </c>
      <c r="L3180" s="4">
        <v>1</v>
      </c>
      <c r="N3180" s="186">
        <v>0</v>
      </c>
      <c r="P3180" s="14">
        <v>12.821099999999999</v>
      </c>
      <c r="R3180" s="14">
        <v>0</v>
      </c>
      <c r="T3180" s="14">
        <v>18.1462</v>
      </c>
      <c r="V3180" s="17">
        <v>0</v>
      </c>
      <c r="X3180" s="17">
        <v>0</v>
      </c>
      <c r="Z3180" s="17">
        <v>14116</v>
      </c>
      <c r="AB3180" s="17">
        <v>0</v>
      </c>
      <c r="AD3180" s="17">
        <v>0</v>
      </c>
      <c r="AF3180" s="17">
        <v>1101</v>
      </c>
      <c r="AH3180" s="17">
        <v>0</v>
      </c>
      <c r="AJ3180" s="17">
        <v>0</v>
      </c>
      <c r="AL3180" s="17">
        <v>0</v>
      </c>
      <c r="AN3180" s="17">
        <v>0</v>
      </c>
      <c r="AP3180" s="172">
        <v>0</v>
      </c>
      <c r="AR3180" s="17">
        <v>19979</v>
      </c>
      <c r="AT3180" s="17">
        <v>0</v>
      </c>
      <c r="AV3180" s="185">
        <v>0</v>
      </c>
      <c r="AW3180" s="1" t="s">
        <v>5655</v>
      </c>
      <c r="AX3180" s="1" t="str">
        <f t="shared" si="49"/>
        <v>No</v>
      </c>
    </row>
    <row r="3181" spans="1:50" x14ac:dyDescent="0.2">
      <c r="A3181" s="1" t="s">
        <v>6445</v>
      </c>
      <c r="B3181" s="1" t="s">
        <v>4835</v>
      </c>
      <c r="C3181" s="1" t="s">
        <v>72</v>
      </c>
      <c r="D3181" s="174" t="s">
        <v>4889</v>
      </c>
      <c r="E3181" s="177" t="s">
        <v>4890</v>
      </c>
      <c r="F3181" s="1" t="s">
        <v>242</v>
      </c>
      <c r="G3181" s="1" t="s">
        <v>229</v>
      </c>
      <c r="H3181" s="17">
        <v>0</v>
      </c>
      <c r="I3181" s="12">
        <v>5</v>
      </c>
      <c r="J3181" s="1" t="s">
        <v>10</v>
      </c>
      <c r="K3181" s="1" t="s">
        <v>8</v>
      </c>
      <c r="L3181" s="4">
        <v>5</v>
      </c>
      <c r="N3181" s="186">
        <v>0</v>
      </c>
      <c r="P3181" s="14">
        <v>8.26</v>
      </c>
      <c r="R3181" s="14">
        <v>0</v>
      </c>
      <c r="T3181" s="14">
        <v>3.1779999999999999</v>
      </c>
      <c r="V3181" s="17">
        <v>0</v>
      </c>
      <c r="X3181" s="17">
        <v>0</v>
      </c>
      <c r="Z3181" s="17">
        <v>60133</v>
      </c>
      <c r="AB3181" s="17">
        <v>0</v>
      </c>
      <c r="AD3181" s="17">
        <v>0</v>
      </c>
      <c r="AF3181" s="17">
        <v>7280</v>
      </c>
      <c r="AH3181" s="17">
        <v>0</v>
      </c>
      <c r="AJ3181" s="17">
        <v>0</v>
      </c>
      <c r="AL3181" s="17">
        <v>0</v>
      </c>
      <c r="AN3181" s="17">
        <v>0</v>
      </c>
      <c r="AP3181" s="172">
        <v>0</v>
      </c>
      <c r="AR3181" s="17">
        <v>23136</v>
      </c>
      <c r="AT3181" s="17">
        <v>0</v>
      </c>
      <c r="AV3181" s="185">
        <v>0</v>
      </c>
      <c r="AW3181" s="1" t="s">
        <v>5655</v>
      </c>
      <c r="AX3181" s="1" t="str">
        <f t="shared" si="49"/>
        <v>No</v>
      </c>
    </row>
    <row r="3182" spans="1:50" x14ac:dyDescent="0.2">
      <c r="A3182" s="1" t="s">
        <v>4669</v>
      </c>
      <c r="B3182" s="1" t="s">
        <v>4670</v>
      </c>
      <c r="C3182" s="1" t="s">
        <v>63</v>
      </c>
      <c r="D3182" s="174" t="s">
        <v>4671</v>
      </c>
      <c r="E3182" s="177" t="s">
        <v>4672</v>
      </c>
      <c r="F3182" s="1" t="s">
        <v>194</v>
      </c>
      <c r="G3182" s="1" t="s">
        <v>229</v>
      </c>
      <c r="H3182" s="17">
        <v>0</v>
      </c>
      <c r="I3182" s="12">
        <v>5</v>
      </c>
      <c r="J3182" s="1" t="s">
        <v>10</v>
      </c>
      <c r="K3182" s="1" t="s">
        <v>8</v>
      </c>
      <c r="L3182" s="4">
        <v>5</v>
      </c>
      <c r="N3182" s="186">
        <v>0</v>
      </c>
      <c r="P3182" s="14">
        <v>6.0940000000000003</v>
      </c>
      <c r="R3182" s="14">
        <v>0</v>
      </c>
      <c r="T3182" s="14">
        <v>3.4672000000000001</v>
      </c>
      <c r="V3182" s="17">
        <v>0</v>
      </c>
      <c r="X3182" s="17">
        <v>0</v>
      </c>
      <c r="Z3182" s="17">
        <v>40525</v>
      </c>
      <c r="AB3182" s="17">
        <v>0</v>
      </c>
      <c r="AD3182" s="17">
        <v>0</v>
      </c>
      <c r="AF3182" s="17">
        <v>6650</v>
      </c>
      <c r="AH3182" s="17">
        <v>0</v>
      </c>
      <c r="AJ3182" s="17">
        <v>0</v>
      </c>
      <c r="AL3182" s="17">
        <v>0</v>
      </c>
      <c r="AN3182" s="17">
        <v>0</v>
      </c>
      <c r="AP3182" s="172">
        <v>0</v>
      </c>
      <c r="AR3182" s="17">
        <v>23057</v>
      </c>
      <c r="AT3182" s="17">
        <v>0</v>
      </c>
      <c r="AV3182" s="185">
        <v>0</v>
      </c>
      <c r="AW3182" s="1" t="s">
        <v>5655</v>
      </c>
      <c r="AX3182" s="1" t="str">
        <f t="shared" si="49"/>
        <v>No</v>
      </c>
    </row>
    <row r="3183" spans="1:50" x14ac:dyDescent="0.2">
      <c r="A3183" s="1" t="s">
        <v>4332</v>
      </c>
      <c r="B3183" s="1" t="s">
        <v>4173</v>
      </c>
      <c r="C3183" s="1" t="s">
        <v>31</v>
      </c>
      <c r="D3183" s="174" t="s">
        <v>4333</v>
      </c>
      <c r="E3183" s="177" t="s">
        <v>4334</v>
      </c>
      <c r="F3183" s="1" t="s">
        <v>194</v>
      </c>
      <c r="G3183" s="1" t="s">
        <v>229</v>
      </c>
      <c r="H3183" s="17">
        <v>0</v>
      </c>
      <c r="I3183" s="12">
        <v>5</v>
      </c>
      <c r="J3183" s="1" t="s">
        <v>10</v>
      </c>
      <c r="K3183" s="1" t="s">
        <v>8</v>
      </c>
      <c r="L3183" s="4">
        <v>5</v>
      </c>
      <c r="N3183" s="186">
        <v>0</v>
      </c>
      <c r="P3183" s="14">
        <v>11.607100000000001</v>
      </c>
      <c r="R3183" s="14">
        <v>0</v>
      </c>
      <c r="T3183" s="14">
        <v>3.1381000000000001</v>
      </c>
      <c r="V3183" s="17">
        <v>0</v>
      </c>
      <c r="X3183" s="17">
        <v>0</v>
      </c>
      <c r="Z3183" s="17">
        <v>93971</v>
      </c>
      <c r="AB3183" s="17">
        <v>0</v>
      </c>
      <c r="AD3183" s="17">
        <v>0</v>
      </c>
      <c r="AF3183" s="17">
        <v>8096</v>
      </c>
      <c r="AH3183" s="17">
        <v>0</v>
      </c>
      <c r="AJ3183" s="17">
        <v>0</v>
      </c>
      <c r="AL3183" s="17">
        <v>0</v>
      </c>
      <c r="AN3183" s="17">
        <v>0</v>
      </c>
      <c r="AP3183" s="172">
        <v>0</v>
      </c>
      <c r="AR3183" s="17">
        <v>25406</v>
      </c>
      <c r="AT3183" s="17">
        <v>0</v>
      </c>
      <c r="AV3183" s="185">
        <v>0</v>
      </c>
      <c r="AW3183" s="1" t="s">
        <v>5655</v>
      </c>
      <c r="AX3183" s="1" t="str">
        <f t="shared" si="49"/>
        <v>No</v>
      </c>
    </row>
    <row r="3184" spans="1:50" x14ac:dyDescent="0.2">
      <c r="A3184" s="1" t="s">
        <v>5082</v>
      </c>
      <c r="B3184" s="1" t="s">
        <v>936</v>
      </c>
      <c r="C3184" s="1" t="s">
        <v>1</v>
      </c>
      <c r="D3184" s="174" t="s">
        <v>5083</v>
      </c>
      <c r="E3184" s="177" t="s">
        <v>5084</v>
      </c>
      <c r="F3184" s="1" t="s">
        <v>242</v>
      </c>
      <c r="G3184" s="1" t="s">
        <v>229</v>
      </c>
      <c r="H3184" s="17">
        <v>0</v>
      </c>
      <c r="I3184" s="12">
        <v>5</v>
      </c>
      <c r="J3184" s="1" t="s">
        <v>10</v>
      </c>
      <c r="K3184" s="1" t="s">
        <v>8</v>
      </c>
      <c r="L3184" s="4">
        <v>3</v>
      </c>
      <c r="N3184" s="186">
        <v>0</v>
      </c>
      <c r="P3184" s="14">
        <v>9.6325000000000003</v>
      </c>
      <c r="R3184" s="14">
        <v>0</v>
      </c>
      <c r="T3184" s="14">
        <v>4.5259</v>
      </c>
      <c r="V3184" s="17">
        <v>0</v>
      </c>
      <c r="X3184" s="17">
        <v>0</v>
      </c>
      <c r="Z3184" s="17">
        <v>27732</v>
      </c>
      <c r="AB3184" s="17">
        <v>0</v>
      </c>
      <c r="AD3184" s="17">
        <v>0</v>
      </c>
      <c r="AF3184" s="17">
        <v>2879</v>
      </c>
      <c r="AH3184" s="17">
        <v>0</v>
      </c>
      <c r="AJ3184" s="17">
        <v>0</v>
      </c>
      <c r="AL3184" s="17">
        <v>0</v>
      </c>
      <c r="AN3184" s="17">
        <v>0</v>
      </c>
      <c r="AP3184" s="172">
        <v>0</v>
      </c>
      <c r="AR3184" s="17">
        <v>13030</v>
      </c>
      <c r="AT3184" s="17">
        <v>0</v>
      </c>
      <c r="AV3184" s="185">
        <v>0</v>
      </c>
      <c r="AW3184" s="1" t="s">
        <v>5655</v>
      </c>
      <c r="AX3184" s="1" t="str">
        <f t="shared" si="49"/>
        <v>No</v>
      </c>
    </row>
    <row r="3185" spans="1:50" x14ac:dyDescent="0.2">
      <c r="A3185" s="1" t="s">
        <v>6468</v>
      </c>
      <c r="B3185" s="1" t="s">
        <v>651</v>
      </c>
      <c r="C3185" s="1" t="s">
        <v>55</v>
      </c>
      <c r="D3185" s="174">
        <v>5038</v>
      </c>
      <c r="E3185" s="177">
        <v>50038</v>
      </c>
      <c r="F3185" s="1" t="s">
        <v>194</v>
      </c>
      <c r="G3185" s="1" t="s">
        <v>5273</v>
      </c>
      <c r="H3185" s="17">
        <v>278165</v>
      </c>
      <c r="I3185" s="12">
        <v>5</v>
      </c>
      <c r="J3185" s="1" t="s">
        <v>11</v>
      </c>
      <c r="K3185" s="1" t="s">
        <v>8</v>
      </c>
      <c r="L3185" s="4">
        <v>1</v>
      </c>
      <c r="N3185" s="186">
        <v>0</v>
      </c>
      <c r="P3185" s="14">
        <v>12.508599999999999</v>
      </c>
      <c r="R3185" s="14">
        <v>0</v>
      </c>
      <c r="T3185" s="14">
        <v>4.4108000000000001</v>
      </c>
      <c r="V3185" s="17">
        <v>0</v>
      </c>
      <c r="X3185" s="17">
        <v>0</v>
      </c>
      <c r="Z3185" s="17">
        <v>21740</v>
      </c>
      <c r="AB3185" s="17">
        <v>0</v>
      </c>
      <c r="AD3185" s="17">
        <v>0</v>
      </c>
      <c r="AF3185" s="17">
        <v>1738</v>
      </c>
      <c r="AH3185" s="17">
        <v>0</v>
      </c>
      <c r="AJ3185" s="17">
        <v>0</v>
      </c>
      <c r="AL3185" s="17">
        <v>0</v>
      </c>
      <c r="AN3185" s="17">
        <v>0</v>
      </c>
      <c r="AP3185" s="172">
        <v>0</v>
      </c>
      <c r="AR3185" s="17">
        <v>7666</v>
      </c>
      <c r="AT3185" s="17">
        <v>0</v>
      </c>
      <c r="AV3185" s="185">
        <v>0</v>
      </c>
      <c r="AW3185" s="1" t="s">
        <v>5655</v>
      </c>
      <c r="AX3185" s="1" t="str">
        <f t="shared" si="49"/>
        <v>No</v>
      </c>
    </row>
    <row r="3186" spans="1:50" x14ac:dyDescent="0.2">
      <c r="A3186" s="1" t="s">
        <v>5801</v>
      </c>
      <c r="B3186" s="1" t="s">
        <v>5802</v>
      </c>
      <c r="C3186" s="1" t="s">
        <v>20</v>
      </c>
      <c r="E3186" s="177">
        <v>90284</v>
      </c>
      <c r="F3186" s="1" t="s">
        <v>194</v>
      </c>
      <c r="G3186" s="1" t="s">
        <v>5273</v>
      </c>
      <c r="H3186" s="17">
        <v>12150996</v>
      </c>
      <c r="I3186" s="12">
        <v>5</v>
      </c>
      <c r="J3186" s="1" t="s">
        <v>10</v>
      </c>
      <c r="K3186" s="1" t="s">
        <v>12</v>
      </c>
      <c r="L3186" s="4">
        <v>4</v>
      </c>
      <c r="N3186" s="186">
        <v>0</v>
      </c>
      <c r="P3186" s="14">
        <v>15.997299999999999</v>
      </c>
      <c r="R3186" s="14">
        <v>0</v>
      </c>
      <c r="T3186" s="14">
        <v>3.9992999999999999</v>
      </c>
      <c r="V3186" s="17">
        <v>0</v>
      </c>
      <c r="X3186" s="17">
        <v>0</v>
      </c>
      <c r="Z3186" s="17">
        <v>23820</v>
      </c>
      <c r="AB3186" s="17">
        <v>0</v>
      </c>
      <c r="AD3186" s="17">
        <v>0</v>
      </c>
      <c r="AF3186" s="17">
        <v>1489</v>
      </c>
      <c r="AH3186" s="17">
        <v>0</v>
      </c>
      <c r="AJ3186" s="17">
        <v>0</v>
      </c>
      <c r="AL3186" s="17">
        <v>0</v>
      </c>
      <c r="AN3186" s="17">
        <v>0</v>
      </c>
      <c r="AP3186" s="172">
        <v>0</v>
      </c>
      <c r="AR3186" s="17">
        <v>5955</v>
      </c>
      <c r="AT3186" s="17">
        <v>0</v>
      </c>
      <c r="AV3186" s="185">
        <v>0</v>
      </c>
      <c r="AW3186" s="1" t="s">
        <v>5655</v>
      </c>
      <c r="AX3186" s="1" t="str">
        <f t="shared" si="49"/>
        <v>No</v>
      </c>
    </row>
    <row r="3187" spans="1:50" x14ac:dyDescent="0.2">
      <c r="A3187" s="1" t="s">
        <v>2133</v>
      </c>
      <c r="B3187" s="1" t="s">
        <v>2134</v>
      </c>
      <c r="C3187" s="1" t="s">
        <v>62</v>
      </c>
      <c r="D3187" s="174" t="s">
        <v>2135</v>
      </c>
      <c r="E3187" s="177" t="s">
        <v>2136</v>
      </c>
      <c r="F3187" s="1" t="s">
        <v>194</v>
      </c>
      <c r="G3187" s="1" t="s">
        <v>229</v>
      </c>
      <c r="H3187" s="17">
        <v>0</v>
      </c>
      <c r="I3187" s="12">
        <v>5</v>
      </c>
      <c r="J3187" s="1" t="s">
        <v>11</v>
      </c>
      <c r="K3187" s="1" t="s">
        <v>8</v>
      </c>
      <c r="L3187" s="4">
        <v>2</v>
      </c>
      <c r="N3187" s="186">
        <v>0</v>
      </c>
      <c r="P3187" s="14">
        <v>12.3003</v>
      </c>
      <c r="R3187" s="14">
        <v>0</v>
      </c>
      <c r="T3187" s="14">
        <v>2.5345</v>
      </c>
      <c r="V3187" s="17">
        <v>0</v>
      </c>
      <c r="X3187" s="17">
        <v>0</v>
      </c>
      <c r="Z3187" s="17">
        <v>45634</v>
      </c>
      <c r="AB3187" s="17">
        <v>0</v>
      </c>
      <c r="AD3187" s="17">
        <v>0</v>
      </c>
      <c r="AF3187" s="17">
        <v>3710</v>
      </c>
      <c r="AH3187" s="17">
        <v>0</v>
      </c>
      <c r="AJ3187" s="17">
        <v>0</v>
      </c>
      <c r="AL3187" s="17">
        <v>0</v>
      </c>
      <c r="AN3187" s="17">
        <v>0</v>
      </c>
      <c r="AP3187" s="172">
        <v>0</v>
      </c>
      <c r="AR3187" s="17">
        <v>9403</v>
      </c>
      <c r="AT3187" s="17">
        <v>0</v>
      </c>
      <c r="AV3187" s="185">
        <v>0</v>
      </c>
      <c r="AW3187" s="1" t="s">
        <v>5655</v>
      </c>
      <c r="AX3187" s="1" t="str">
        <f t="shared" si="49"/>
        <v>No</v>
      </c>
    </row>
    <row r="3188" spans="1:50" x14ac:dyDescent="0.2">
      <c r="A3188" s="1" t="s">
        <v>5782</v>
      </c>
      <c r="B3188" s="1" t="s">
        <v>5783</v>
      </c>
      <c r="C3188" s="1" t="s">
        <v>1</v>
      </c>
      <c r="D3188" s="174" t="s">
        <v>5068</v>
      </c>
      <c r="E3188" s="177" t="s">
        <v>5069</v>
      </c>
      <c r="F3188" s="1" t="s">
        <v>242</v>
      </c>
      <c r="G3188" s="1" t="s">
        <v>229</v>
      </c>
      <c r="H3188" s="17">
        <v>0</v>
      </c>
      <c r="I3188" s="12">
        <v>5</v>
      </c>
      <c r="J3188" s="1" t="s">
        <v>10</v>
      </c>
      <c r="K3188" s="1" t="s">
        <v>8</v>
      </c>
      <c r="L3188" s="4">
        <v>3</v>
      </c>
      <c r="N3188" s="186">
        <v>0</v>
      </c>
      <c r="P3188" s="14">
        <v>9.2477</v>
      </c>
      <c r="R3188" s="14">
        <v>0</v>
      </c>
      <c r="T3188" s="14">
        <v>2.4085000000000001</v>
      </c>
      <c r="V3188" s="17">
        <v>0</v>
      </c>
      <c r="X3188" s="17">
        <v>0</v>
      </c>
      <c r="Z3188" s="17">
        <v>30582</v>
      </c>
      <c r="AB3188" s="17">
        <v>0</v>
      </c>
      <c r="AD3188" s="17">
        <v>0</v>
      </c>
      <c r="AF3188" s="17">
        <v>3307</v>
      </c>
      <c r="AH3188" s="17">
        <v>0</v>
      </c>
      <c r="AJ3188" s="17">
        <v>0</v>
      </c>
      <c r="AL3188" s="17">
        <v>0</v>
      </c>
      <c r="AN3188" s="17">
        <v>0</v>
      </c>
      <c r="AP3188" s="172">
        <v>0</v>
      </c>
      <c r="AR3188" s="17">
        <v>7965</v>
      </c>
      <c r="AT3188" s="17">
        <v>0</v>
      </c>
      <c r="AV3188" s="185">
        <v>0</v>
      </c>
      <c r="AW3188" s="1" t="s">
        <v>5655</v>
      </c>
      <c r="AX3188" s="1" t="str">
        <f t="shared" si="49"/>
        <v>No</v>
      </c>
    </row>
    <row r="3189" spans="1:50" x14ac:dyDescent="0.2">
      <c r="A3189" s="1" t="s">
        <v>2723</v>
      </c>
      <c r="B3189" s="1" t="s">
        <v>2701</v>
      </c>
      <c r="C3189" s="1" t="s">
        <v>56</v>
      </c>
      <c r="D3189" s="174" t="s">
        <v>2724</v>
      </c>
      <c r="E3189" s="177" t="s">
        <v>2725</v>
      </c>
      <c r="F3189" s="1" t="s">
        <v>196</v>
      </c>
      <c r="G3189" s="1" t="s">
        <v>229</v>
      </c>
      <c r="H3189" s="17">
        <v>0</v>
      </c>
      <c r="I3189" s="12">
        <v>5</v>
      </c>
      <c r="J3189" s="1" t="s">
        <v>10</v>
      </c>
      <c r="K3189" s="1" t="s">
        <v>8</v>
      </c>
      <c r="L3189" s="4">
        <v>5</v>
      </c>
      <c r="N3189" s="186">
        <v>0</v>
      </c>
      <c r="P3189" s="14">
        <v>8.8658000000000001</v>
      </c>
      <c r="R3189" s="14">
        <v>0</v>
      </c>
      <c r="T3189" s="14">
        <v>5.4569999999999999</v>
      </c>
      <c r="V3189" s="17">
        <v>0</v>
      </c>
      <c r="X3189" s="17">
        <v>0</v>
      </c>
      <c r="Z3189" s="17">
        <v>102125</v>
      </c>
      <c r="AB3189" s="17">
        <v>0</v>
      </c>
      <c r="AD3189" s="17">
        <v>0</v>
      </c>
      <c r="AF3189" s="17">
        <v>11519</v>
      </c>
      <c r="AH3189" s="17">
        <v>0</v>
      </c>
      <c r="AJ3189" s="17">
        <v>0</v>
      </c>
      <c r="AL3189" s="17">
        <v>0</v>
      </c>
      <c r="AN3189" s="17">
        <v>0</v>
      </c>
      <c r="AP3189" s="172">
        <v>0</v>
      </c>
      <c r="AR3189" s="17">
        <v>62859</v>
      </c>
      <c r="AT3189" s="17">
        <v>0</v>
      </c>
      <c r="AV3189" s="185">
        <v>0</v>
      </c>
      <c r="AW3189" s="1" t="s">
        <v>5655</v>
      </c>
      <c r="AX3189" s="1" t="str">
        <f t="shared" si="49"/>
        <v>No</v>
      </c>
    </row>
    <row r="3190" spans="1:50" x14ac:dyDescent="0.2">
      <c r="A3190" s="1" t="s">
        <v>1621</v>
      </c>
      <c r="B3190" s="1" t="s">
        <v>1599</v>
      </c>
      <c r="C3190" s="1" t="s">
        <v>73</v>
      </c>
      <c r="D3190" s="174" t="s">
        <v>1622</v>
      </c>
      <c r="E3190" s="177" t="s">
        <v>1623</v>
      </c>
      <c r="F3190" s="1" t="s">
        <v>194</v>
      </c>
      <c r="G3190" s="1" t="s">
        <v>229</v>
      </c>
      <c r="H3190" s="17">
        <v>0</v>
      </c>
      <c r="I3190" s="12">
        <v>5</v>
      </c>
      <c r="J3190" s="1" t="s">
        <v>11</v>
      </c>
      <c r="K3190" s="1" t="s">
        <v>8</v>
      </c>
      <c r="L3190" s="4">
        <v>3</v>
      </c>
      <c r="N3190" s="186">
        <v>0</v>
      </c>
      <c r="P3190" s="14">
        <v>13.898099999999999</v>
      </c>
      <c r="R3190" s="14">
        <v>0</v>
      </c>
      <c r="T3190" s="14">
        <v>4.9504999999999999</v>
      </c>
      <c r="V3190" s="17">
        <v>0</v>
      </c>
      <c r="X3190" s="17">
        <v>0</v>
      </c>
      <c r="Z3190" s="17">
        <v>134283</v>
      </c>
      <c r="AB3190" s="17">
        <v>0</v>
      </c>
      <c r="AD3190" s="17">
        <v>0</v>
      </c>
      <c r="AF3190" s="17">
        <v>9662</v>
      </c>
      <c r="AH3190" s="17">
        <v>0</v>
      </c>
      <c r="AJ3190" s="17">
        <v>0</v>
      </c>
      <c r="AL3190" s="17">
        <v>0</v>
      </c>
      <c r="AN3190" s="17">
        <v>0</v>
      </c>
      <c r="AP3190" s="172">
        <v>0</v>
      </c>
      <c r="AR3190" s="17">
        <v>47832</v>
      </c>
      <c r="AT3190" s="17">
        <v>0</v>
      </c>
      <c r="AV3190" s="185">
        <v>0</v>
      </c>
      <c r="AW3190" s="1" t="s">
        <v>5655</v>
      </c>
      <c r="AX3190" s="1" t="str">
        <f t="shared" si="49"/>
        <v>No</v>
      </c>
    </row>
    <row r="3191" spans="1:50" x14ac:dyDescent="0.2">
      <c r="A3191" s="1" t="s">
        <v>5812</v>
      </c>
      <c r="B3191" s="1" t="s">
        <v>5813</v>
      </c>
      <c r="C3191" s="1" t="s">
        <v>20</v>
      </c>
      <c r="E3191" s="177">
        <v>90261</v>
      </c>
      <c r="F3191" s="1" t="s">
        <v>194</v>
      </c>
      <c r="G3191" s="1" t="s">
        <v>5273</v>
      </c>
      <c r="H3191" s="17">
        <v>12150996</v>
      </c>
      <c r="I3191" s="12">
        <v>5</v>
      </c>
      <c r="J3191" s="1" t="s">
        <v>10</v>
      </c>
      <c r="K3191" s="1" t="s">
        <v>12</v>
      </c>
      <c r="L3191" s="4">
        <v>5</v>
      </c>
      <c r="N3191" s="186">
        <v>0</v>
      </c>
      <c r="P3191" s="14">
        <v>8.5549999999999997</v>
      </c>
      <c r="R3191" s="14">
        <v>0</v>
      </c>
      <c r="T3191" s="14">
        <v>2.8031999999999999</v>
      </c>
      <c r="V3191" s="17">
        <v>0</v>
      </c>
      <c r="X3191" s="17">
        <v>0</v>
      </c>
      <c r="Z3191" s="17">
        <v>58773</v>
      </c>
      <c r="AB3191" s="17">
        <v>0</v>
      </c>
      <c r="AD3191" s="17">
        <v>0</v>
      </c>
      <c r="AF3191" s="17">
        <v>6870</v>
      </c>
      <c r="AH3191" s="17">
        <v>0</v>
      </c>
      <c r="AJ3191" s="17">
        <v>0</v>
      </c>
      <c r="AL3191" s="17">
        <v>0</v>
      </c>
      <c r="AN3191" s="17">
        <v>0</v>
      </c>
      <c r="AP3191" s="172">
        <v>0</v>
      </c>
      <c r="AR3191" s="17">
        <v>19258</v>
      </c>
      <c r="AT3191" s="17">
        <v>0</v>
      </c>
      <c r="AV3191" s="185">
        <v>0</v>
      </c>
      <c r="AW3191" s="1" t="s">
        <v>5655</v>
      </c>
      <c r="AX3191" s="1" t="str">
        <f t="shared" si="49"/>
        <v>No</v>
      </c>
    </row>
    <row r="3192" spans="1:50" x14ac:dyDescent="0.2">
      <c r="A3192" s="1" t="s">
        <v>4289</v>
      </c>
      <c r="B3192" s="1" t="s">
        <v>376</v>
      </c>
      <c r="C3192" s="1" t="s">
        <v>48</v>
      </c>
      <c r="D3192" s="174" t="s">
        <v>4290</v>
      </c>
      <c r="E3192" s="177" t="s">
        <v>4291</v>
      </c>
      <c r="F3192" s="1" t="s">
        <v>242</v>
      </c>
      <c r="G3192" s="1" t="s">
        <v>229</v>
      </c>
      <c r="H3192" s="17">
        <v>0</v>
      </c>
      <c r="I3192" s="12">
        <v>5</v>
      </c>
      <c r="J3192" s="1" t="s">
        <v>10</v>
      </c>
      <c r="K3192" s="1" t="s">
        <v>8</v>
      </c>
      <c r="L3192" s="4">
        <v>5</v>
      </c>
      <c r="N3192" s="186">
        <v>0</v>
      </c>
      <c r="P3192" s="14">
        <v>31.733499999999999</v>
      </c>
      <c r="R3192" s="14">
        <v>0</v>
      </c>
      <c r="T3192" s="14">
        <v>1.7099</v>
      </c>
      <c r="V3192" s="17">
        <v>0</v>
      </c>
      <c r="X3192" s="17">
        <v>0</v>
      </c>
      <c r="Z3192" s="17">
        <v>173360</v>
      </c>
      <c r="AB3192" s="17">
        <v>0</v>
      </c>
      <c r="AD3192" s="17">
        <v>0</v>
      </c>
      <c r="AF3192" s="17">
        <v>5463</v>
      </c>
      <c r="AH3192" s="17">
        <v>0</v>
      </c>
      <c r="AJ3192" s="17">
        <v>0</v>
      </c>
      <c r="AL3192" s="17">
        <v>0</v>
      </c>
      <c r="AN3192" s="17">
        <v>0</v>
      </c>
      <c r="AP3192" s="172">
        <v>0</v>
      </c>
      <c r="AR3192" s="17">
        <v>9341</v>
      </c>
      <c r="AT3192" s="17">
        <v>0</v>
      </c>
      <c r="AV3192" s="185">
        <v>0</v>
      </c>
      <c r="AW3192" s="1" t="s">
        <v>5655</v>
      </c>
      <c r="AX3192" s="1" t="str">
        <f t="shared" si="49"/>
        <v>No</v>
      </c>
    </row>
    <row r="3193" spans="1:50" x14ac:dyDescent="0.2">
      <c r="A3193" s="1" t="s">
        <v>4096</v>
      </c>
      <c r="B3193" s="1" t="s">
        <v>2893</v>
      </c>
      <c r="C3193" s="1" t="s">
        <v>48</v>
      </c>
      <c r="D3193" s="174" t="s">
        <v>4097</v>
      </c>
      <c r="E3193" s="177" t="s">
        <v>4098</v>
      </c>
      <c r="F3193" s="1" t="s">
        <v>242</v>
      </c>
      <c r="G3193" s="1" t="s">
        <v>229</v>
      </c>
      <c r="H3193" s="17">
        <v>0</v>
      </c>
      <c r="I3193" s="12">
        <v>5</v>
      </c>
      <c r="J3193" s="1" t="s">
        <v>10</v>
      </c>
      <c r="K3193" s="1" t="s">
        <v>8</v>
      </c>
      <c r="L3193" s="4">
        <v>5</v>
      </c>
      <c r="N3193" s="186">
        <v>0</v>
      </c>
      <c r="P3193" s="14">
        <v>12.887499999999999</v>
      </c>
      <c r="R3193" s="14">
        <v>0</v>
      </c>
      <c r="T3193" s="14">
        <v>5.8384</v>
      </c>
      <c r="V3193" s="17">
        <v>0</v>
      </c>
      <c r="X3193" s="17">
        <v>0</v>
      </c>
      <c r="Z3193" s="17">
        <v>58999</v>
      </c>
      <c r="AB3193" s="17">
        <v>0</v>
      </c>
      <c r="AD3193" s="17">
        <v>0</v>
      </c>
      <c r="AF3193" s="17">
        <v>4578</v>
      </c>
      <c r="AH3193" s="17">
        <v>0</v>
      </c>
      <c r="AJ3193" s="17">
        <v>0</v>
      </c>
      <c r="AL3193" s="17">
        <v>0</v>
      </c>
      <c r="AN3193" s="17">
        <v>0</v>
      </c>
      <c r="AP3193" s="172">
        <v>0</v>
      </c>
      <c r="AR3193" s="17">
        <v>26728</v>
      </c>
      <c r="AT3193" s="17">
        <v>0</v>
      </c>
      <c r="AV3193" s="185">
        <v>0</v>
      </c>
      <c r="AW3193" s="1" t="s">
        <v>5655</v>
      </c>
      <c r="AX3193" s="1" t="str">
        <f t="shared" si="49"/>
        <v>No</v>
      </c>
    </row>
    <row r="3194" spans="1:50" x14ac:dyDescent="0.2">
      <c r="A3194" s="1" t="s">
        <v>2354</v>
      </c>
      <c r="B3194" s="1" t="s">
        <v>2103</v>
      </c>
      <c r="C3194" s="1" t="s">
        <v>40</v>
      </c>
      <c r="D3194" s="174" t="s">
        <v>2355</v>
      </c>
      <c r="E3194" s="177" t="s">
        <v>2356</v>
      </c>
      <c r="F3194" s="1" t="s">
        <v>194</v>
      </c>
      <c r="G3194" s="1" t="s">
        <v>229</v>
      </c>
      <c r="H3194" s="17">
        <v>0</v>
      </c>
      <c r="I3194" s="12">
        <v>5</v>
      </c>
      <c r="J3194" s="1" t="s">
        <v>10</v>
      </c>
      <c r="K3194" s="1" t="s">
        <v>8</v>
      </c>
      <c r="L3194" s="4">
        <v>5</v>
      </c>
      <c r="N3194" s="186">
        <v>0</v>
      </c>
      <c r="P3194" s="14">
        <v>11.9701</v>
      </c>
      <c r="R3194" s="14">
        <v>0</v>
      </c>
      <c r="T3194" s="14">
        <v>3.0426000000000002</v>
      </c>
      <c r="V3194" s="17">
        <v>0</v>
      </c>
      <c r="X3194" s="17">
        <v>0</v>
      </c>
      <c r="Z3194" s="17">
        <v>74442</v>
      </c>
      <c r="AB3194" s="17">
        <v>0</v>
      </c>
      <c r="AD3194" s="17">
        <v>0</v>
      </c>
      <c r="AF3194" s="17">
        <v>6219</v>
      </c>
      <c r="AH3194" s="17">
        <v>0</v>
      </c>
      <c r="AJ3194" s="17">
        <v>0</v>
      </c>
      <c r="AL3194" s="17">
        <v>0</v>
      </c>
      <c r="AN3194" s="17">
        <v>0</v>
      </c>
      <c r="AP3194" s="172">
        <v>0</v>
      </c>
      <c r="AR3194" s="17">
        <v>18922</v>
      </c>
      <c r="AT3194" s="17">
        <v>0</v>
      </c>
      <c r="AV3194" s="185">
        <v>0</v>
      </c>
      <c r="AW3194" s="1" t="s">
        <v>5655</v>
      </c>
      <c r="AX3194" s="1" t="str">
        <f t="shared" si="49"/>
        <v>No</v>
      </c>
    </row>
    <row r="3195" spans="1:50" x14ac:dyDescent="0.2">
      <c r="A3195" s="1" t="s">
        <v>1502</v>
      </c>
      <c r="B3195" s="1" t="s">
        <v>1242</v>
      </c>
      <c r="C3195" s="1" t="s">
        <v>65</v>
      </c>
      <c r="D3195" s="174" t="s">
        <v>1503</v>
      </c>
      <c r="E3195" s="177" t="s">
        <v>1504</v>
      </c>
      <c r="F3195" s="1" t="s">
        <v>242</v>
      </c>
      <c r="G3195" s="1" t="s">
        <v>229</v>
      </c>
      <c r="H3195" s="17">
        <v>0</v>
      </c>
      <c r="I3195" s="12">
        <v>5</v>
      </c>
      <c r="J3195" s="1" t="s">
        <v>10</v>
      </c>
      <c r="K3195" s="1" t="s">
        <v>8</v>
      </c>
      <c r="L3195" s="4">
        <v>3</v>
      </c>
      <c r="N3195" s="186">
        <v>0</v>
      </c>
      <c r="P3195" s="14">
        <v>9.6158999999999999</v>
      </c>
      <c r="R3195" s="14">
        <v>0</v>
      </c>
      <c r="T3195" s="14">
        <v>0.71379999999999999</v>
      </c>
      <c r="V3195" s="17">
        <v>0</v>
      </c>
      <c r="X3195" s="17">
        <v>0</v>
      </c>
      <c r="Z3195" s="17">
        <v>85216</v>
      </c>
      <c r="AB3195" s="17">
        <v>0</v>
      </c>
      <c r="AD3195" s="17">
        <v>0</v>
      </c>
      <c r="AF3195" s="17">
        <v>8862</v>
      </c>
      <c r="AH3195" s="17">
        <v>0</v>
      </c>
      <c r="AJ3195" s="17">
        <v>0</v>
      </c>
      <c r="AL3195" s="17">
        <v>0</v>
      </c>
      <c r="AN3195" s="17">
        <v>0</v>
      </c>
      <c r="AP3195" s="172">
        <v>0</v>
      </c>
      <c r="AR3195" s="17">
        <v>6326</v>
      </c>
      <c r="AT3195" s="17">
        <v>0</v>
      </c>
      <c r="AV3195" s="185">
        <v>0</v>
      </c>
      <c r="AW3195" s="1" t="s">
        <v>5655</v>
      </c>
      <c r="AX3195" s="1" t="str">
        <f t="shared" si="49"/>
        <v>No</v>
      </c>
    </row>
    <row r="3196" spans="1:50" x14ac:dyDescent="0.2">
      <c r="A3196" s="1" t="s">
        <v>1565</v>
      </c>
      <c r="B3196" s="1" t="s">
        <v>365</v>
      </c>
      <c r="C3196" s="1" t="s">
        <v>73</v>
      </c>
      <c r="D3196" s="174" t="s">
        <v>1566</v>
      </c>
      <c r="E3196" s="177" t="s">
        <v>1567</v>
      </c>
      <c r="F3196" s="1" t="s">
        <v>194</v>
      </c>
      <c r="G3196" s="1" t="s">
        <v>229</v>
      </c>
      <c r="H3196" s="17">
        <v>0</v>
      </c>
      <c r="I3196" s="12">
        <v>4</v>
      </c>
      <c r="J3196" s="1" t="s">
        <v>11</v>
      </c>
      <c r="K3196" s="1" t="s">
        <v>8</v>
      </c>
      <c r="L3196" s="4">
        <v>4</v>
      </c>
      <c r="N3196" s="186">
        <v>0</v>
      </c>
      <c r="P3196" s="14">
        <v>23.506799999999998</v>
      </c>
      <c r="R3196" s="14">
        <v>0</v>
      </c>
      <c r="T3196" s="14">
        <v>6.3505000000000003</v>
      </c>
      <c r="V3196" s="17">
        <v>0</v>
      </c>
      <c r="X3196" s="17">
        <v>0</v>
      </c>
      <c r="Z3196" s="17">
        <v>289157</v>
      </c>
      <c r="AB3196" s="17">
        <v>0</v>
      </c>
      <c r="AD3196" s="17">
        <v>0</v>
      </c>
      <c r="AF3196" s="17">
        <v>12301</v>
      </c>
      <c r="AH3196" s="17">
        <v>0</v>
      </c>
      <c r="AJ3196" s="17">
        <v>0</v>
      </c>
      <c r="AL3196" s="17">
        <v>0</v>
      </c>
      <c r="AN3196" s="17">
        <v>0</v>
      </c>
      <c r="AP3196" s="172">
        <v>0</v>
      </c>
      <c r="AR3196" s="17">
        <v>78118</v>
      </c>
      <c r="AT3196" s="17">
        <v>0</v>
      </c>
      <c r="AV3196" s="185">
        <v>0</v>
      </c>
      <c r="AW3196" s="1" t="s">
        <v>5655</v>
      </c>
      <c r="AX3196" s="1" t="str">
        <f t="shared" si="49"/>
        <v>No</v>
      </c>
    </row>
    <row r="3197" spans="1:50" x14ac:dyDescent="0.2">
      <c r="A3197" s="1" t="s">
        <v>1047</v>
      </c>
      <c r="B3197" s="1" t="s">
        <v>1048</v>
      </c>
      <c r="C3197" s="1" t="s">
        <v>94</v>
      </c>
      <c r="D3197" s="174" t="s">
        <v>1049</v>
      </c>
      <c r="E3197" s="177">
        <v>4</v>
      </c>
      <c r="F3197" s="1" t="s">
        <v>138</v>
      </c>
      <c r="G3197" s="1" t="s">
        <v>5273</v>
      </c>
      <c r="H3197" s="17">
        <v>0</v>
      </c>
      <c r="I3197" s="12">
        <v>4</v>
      </c>
      <c r="J3197" s="1" t="s">
        <v>23</v>
      </c>
      <c r="K3197" s="1" t="s">
        <v>8</v>
      </c>
      <c r="L3197" s="4">
        <v>1</v>
      </c>
      <c r="N3197" s="186">
        <v>0</v>
      </c>
      <c r="P3197" s="14">
        <v>4.4904999999999999</v>
      </c>
      <c r="R3197" s="14">
        <v>0</v>
      </c>
      <c r="T3197" s="14">
        <v>27.7136</v>
      </c>
      <c r="V3197" s="17">
        <v>0</v>
      </c>
      <c r="X3197" s="17">
        <v>0</v>
      </c>
      <c r="Z3197" s="17">
        <v>24222</v>
      </c>
      <c r="AB3197" s="17">
        <v>0</v>
      </c>
      <c r="AD3197" s="17">
        <v>0</v>
      </c>
      <c r="AF3197" s="17">
        <v>5394</v>
      </c>
      <c r="AH3197" s="17">
        <v>0</v>
      </c>
      <c r="AJ3197" s="17">
        <v>0</v>
      </c>
      <c r="AL3197" s="17">
        <v>0</v>
      </c>
      <c r="AN3197" s="17">
        <v>0</v>
      </c>
      <c r="AP3197" s="172">
        <v>0</v>
      </c>
      <c r="AR3197" s="17">
        <v>149487</v>
      </c>
      <c r="AT3197" s="17">
        <v>0</v>
      </c>
      <c r="AV3197" s="185">
        <v>0</v>
      </c>
      <c r="AW3197" s="1" t="s">
        <v>5655</v>
      </c>
      <c r="AX3197" s="1" t="str">
        <f t="shared" si="49"/>
        <v>No</v>
      </c>
    </row>
    <row r="3198" spans="1:50" x14ac:dyDescent="0.2">
      <c r="A3198" s="1" t="s">
        <v>4765</v>
      </c>
      <c r="B3198" s="1" t="s">
        <v>4766</v>
      </c>
      <c r="C3198" s="1" t="s">
        <v>20</v>
      </c>
      <c r="D3198" s="174" t="s">
        <v>4767</v>
      </c>
      <c r="E3198" s="177" t="s">
        <v>4768</v>
      </c>
      <c r="F3198" s="1" t="s">
        <v>194</v>
      </c>
      <c r="G3198" s="1" t="s">
        <v>229</v>
      </c>
      <c r="H3198" s="17">
        <v>0</v>
      </c>
      <c r="I3198" s="12">
        <v>4</v>
      </c>
      <c r="J3198" s="1" t="s">
        <v>11</v>
      </c>
      <c r="K3198" s="1" t="s">
        <v>8</v>
      </c>
      <c r="L3198" s="4">
        <v>4</v>
      </c>
      <c r="N3198" s="186">
        <v>0</v>
      </c>
      <c r="P3198" s="14">
        <v>32.096200000000003</v>
      </c>
      <c r="R3198" s="14">
        <v>0</v>
      </c>
      <c r="T3198" s="14">
        <v>2.9895999999999998</v>
      </c>
      <c r="V3198" s="17">
        <v>0</v>
      </c>
      <c r="X3198" s="17">
        <v>0</v>
      </c>
      <c r="Z3198" s="17">
        <v>150820</v>
      </c>
      <c r="AB3198" s="17">
        <v>0</v>
      </c>
      <c r="AD3198" s="17">
        <v>0</v>
      </c>
      <c r="AF3198" s="17">
        <v>4699</v>
      </c>
      <c r="AH3198" s="17">
        <v>0</v>
      </c>
      <c r="AJ3198" s="17">
        <v>0</v>
      </c>
      <c r="AL3198" s="17">
        <v>0</v>
      </c>
      <c r="AN3198" s="17">
        <v>0</v>
      </c>
      <c r="AP3198" s="172">
        <v>0</v>
      </c>
      <c r="AR3198" s="17">
        <v>14048</v>
      </c>
      <c r="AT3198" s="17">
        <v>0</v>
      </c>
      <c r="AV3198" s="185">
        <v>0</v>
      </c>
      <c r="AW3198" s="1" t="s">
        <v>5655</v>
      </c>
      <c r="AX3198" s="1" t="str">
        <f t="shared" si="49"/>
        <v>No</v>
      </c>
    </row>
    <row r="3199" spans="1:50" x14ac:dyDescent="0.2">
      <c r="A3199" s="1" t="s">
        <v>5556</v>
      </c>
      <c r="B3199" s="1" t="s">
        <v>5645</v>
      </c>
      <c r="C3199" s="1" t="s">
        <v>161</v>
      </c>
      <c r="D3199" s="174" t="s">
        <v>5555</v>
      </c>
      <c r="E3199" s="177" t="s">
        <v>5554</v>
      </c>
      <c r="F3199" s="1" t="s">
        <v>242</v>
      </c>
      <c r="G3199" s="1" t="s">
        <v>229</v>
      </c>
      <c r="H3199" s="17">
        <v>0</v>
      </c>
      <c r="I3199" s="12">
        <v>4</v>
      </c>
      <c r="J3199" s="1" t="s">
        <v>10</v>
      </c>
      <c r="K3199" s="1" t="s">
        <v>8</v>
      </c>
      <c r="L3199" s="4">
        <v>4</v>
      </c>
      <c r="N3199" s="186">
        <v>0</v>
      </c>
      <c r="P3199" s="14">
        <v>15.213699999999999</v>
      </c>
      <c r="R3199" s="14">
        <v>0</v>
      </c>
      <c r="T3199" s="14">
        <v>0.18129999999999999</v>
      </c>
      <c r="V3199" s="17">
        <v>0</v>
      </c>
      <c r="X3199" s="17">
        <v>0</v>
      </c>
      <c r="Z3199" s="17">
        <v>20219</v>
      </c>
      <c r="AB3199" s="17">
        <v>0</v>
      </c>
      <c r="AD3199" s="17">
        <v>0</v>
      </c>
      <c r="AF3199" s="17">
        <v>1329</v>
      </c>
      <c r="AH3199" s="17">
        <v>0</v>
      </c>
      <c r="AJ3199" s="17">
        <v>0</v>
      </c>
      <c r="AL3199" s="17">
        <v>0</v>
      </c>
      <c r="AN3199" s="17">
        <v>0</v>
      </c>
      <c r="AP3199" s="172">
        <v>0</v>
      </c>
      <c r="AR3199" s="17">
        <v>241</v>
      </c>
      <c r="AT3199" s="17">
        <v>0</v>
      </c>
      <c r="AV3199" s="185">
        <v>0</v>
      </c>
      <c r="AW3199" s="1" t="s">
        <v>5655</v>
      </c>
      <c r="AX3199" s="1" t="str">
        <f t="shared" si="49"/>
        <v>No</v>
      </c>
    </row>
    <row r="3200" spans="1:50" x14ac:dyDescent="0.2">
      <c r="A3200" s="1" t="s">
        <v>1159</v>
      </c>
      <c r="B3200" s="1" t="s">
        <v>1160</v>
      </c>
      <c r="C3200" s="1" t="s">
        <v>61</v>
      </c>
      <c r="D3200" s="174" t="s">
        <v>1161</v>
      </c>
      <c r="E3200" s="177">
        <v>88164</v>
      </c>
      <c r="F3200" s="1" t="s">
        <v>138</v>
      </c>
      <c r="G3200" s="1" t="s">
        <v>5273</v>
      </c>
      <c r="H3200" s="17">
        <v>0</v>
      </c>
      <c r="I3200" s="12">
        <v>4</v>
      </c>
      <c r="J3200" s="1" t="s">
        <v>11</v>
      </c>
      <c r="K3200" s="1" t="s">
        <v>8</v>
      </c>
      <c r="L3200" s="4">
        <v>2</v>
      </c>
      <c r="N3200" s="186">
        <v>0</v>
      </c>
      <c r="P3200" s="14">
        <v>16.038</v>
      </c>
      <c r="R3200" s="14">
        <v>0</v>
      </c>
      <c r="T3200" s="14">
        <v>1.5593999999999999</v>
      </c>
      <c r="V3200" s="17">
        <v>0</v>
      </c>
      <c r="X3200" s="17">
        <v>0</v>
      </c>
      <c r="Z3200" s="17">
        <v>51546</v>
      </c>
      <c r="AB3200" s="17">
        <v>0</v>
      </c>
      <c r="AD3200" s="17">
        <v>0</v>
      </c>
      <c r="AF3200" s="17">
        <v>3214</v>
      </c>
      <c r="AH3200" s="17">
        <v>0</v>
      </c>
      <c r="AJ3200" s="17">
        <v>0</v>
      </c>
      <c r="AL3200" s="17">
        <v>0</v>
      </c>
      <c r="AN3200" s="17">
        <v>0</v>
      </c>
      <c r="AP3200" s="172">
        <v>0</v>
      </c>
      <c r="AR3200" s="17">
        <v>5012</v>
      </c>
      <c r="AT3200" s="17">
        <v>0</v>
      </c>
      <c r="AV3200" s="185">
        <v>0</v>
      </c>
      <c r="AW3200" s="1" t="s">
        <v>5655</v>
      </c>
      <c r="AX3200" s="1" t="str">
        <f t="shared" si="49"/>
        <v>No</v>
      </c>
    </row>
    <row r="3201" spans="1:50" x14ac:dyDescent="0.2">
      <c r="A3201" s="1" t="s">
        <v>5763</v>
      </c>
      <c r="B3201" s="1" t="s">
        <v>835</v>
      </c>
      <c r="C3201" s="1" t="s">
        <v>20</v>
      </c>
      <c r="E3201" s="177">
        <v>90298</v>
      </c>
      <c r="F3201" s="1" t="s">
        <v>194</v>
      </c>
      <c r="G3201" s="1" t="s">
        <v>5273</v>
      </c>
      <c r="H3201" s="17">
        <v>214811</v>
      </c>
      <c r="I3201" s="12">
        <v>4</v>
      </c>
      <c r="J3201" s="1" t="s">
        <v>11</v>
      </c>
      <c r="K3201" s="1" t="s">
        <v>12</v>
      </c>
      <c r="L3201" s="4">
        <v>4</v>
      </c>
      <c r="N3201" s="186">
        <v>0</v>
      </c>
      <c r="P3201" s="14">
        <v>13.7064</v>
      </c>
      <c r="R3201" s="14">
        <v>0</v>
      </c>
      <c r="T3201" s="14">
        <v>16.0413</v>
      </c>
      <c r="V3201" s="17">
        <v>0</v>
      </c>
      <c r="X3201" s="17">
        <v>0</v>
      </c>
      <c r="Z3201" s="17">
        <v>68025</v>
      </c>
      <c r="AB3201" s="17">
        <v>0</v>
      </c>
      <c r="AD3201" s="17">
        <v>0</v>
      </c>
      <c r="AF3201" s="17">
        <v>4963</v>
      </c>
      <c r="AH3201" s="17">
        <v>0</v>
      </c>
      <c r="AJ3201" s="17">
        <v>0</v>
      </c>
      <c r="AL3201" s="17">
        <v>0</v>
      </c>
      <c r="AN3201" s="17">
        <v>0</v>
      </c>
      <c r="AP3201" s="172">
        <v>0</v>
      </c>
      <c r="AR3201" s="17">
        <v>79613</v>
      </c>
      <c r="AT3201" s="17">
        <v>0</v>
      </c>
      <c r="AV3201" s="185">
        <v>0</v>
      </c>
      <c r="AW3201" s="1" t="s">
        <v>5655</v>
      </c>
      <c r="AX3201" s="1" t="str">
        <f t="shared" si="49"/>
        <v>No</v>
      </c>
    </row>
    <row r="3202" spans="1:50" x14ac:dyDescent="0.2">
      <c r="A3202" s="1" t="s">
        <v>3953</v>
      </c>
      <c r="B3202" s="1" t="s">
        <v>3954</v>
      </c>
      <c r="C3202" s="1" t="s">
        <v>64</v>
      </c>
      <c r="D3202" s="174" t="s">
        <v>3955</v>
      </c>
      <c r="E3202" s="177" t="s">
        <v>3956</v>
      </c>
      <c r="F3202" s="1" t="s">
        <v>242</v>
      </c>
      <c r="G3202" s="1" t="s">
        <v>229</v>
      </c>
      <c r="H3202" s="17">
        <v>0</v>
      </c>
      <c r="I3202" s="12">
        <v>4</v>
      </c>
      <c r="J3202" s="1" t="s">
        <v>10</v>
      </c>
      <c r="K3202" s="1" t="s">
        <v>8</v>
      </c>
      <c r="L3202" s="4">
        <v>4</v>
      </c>
      <c r="N3202" s="186">
        <v>0</v>
      </c>
      <c r="P3202" s="14">
        <v>34.907600000000002</v>
      </c>
      <c r="R3202" s="14">
        <v>0</v>
      </c>
      <c r="T3202" s="14">
        <v>3.0301999999999998</v>
      </c>
      <c r="V3202" s="17">
        <v>0</v>
      </c>
      <c r="X3202" s="17">
        <v>0</v>
      </c>
      <c r="Z3202" s="17">
        <v>37037</v>
      </c>
      <c r="AB3202" s="17">
        <v>0</v>
      </c>
      <c r="AD3202" s="17">
        <v>0</v>
      </c>
      <c r="AF3202" s="17">
        <v>1061</v>
      </c>
      <c r="AH3202" s="17">
        <v>0</v>
      </c>
      <c r="AJ3202" s="17">
        <v>0</v>
      </c>
      <c r="AL3202" s="17">
        <v>0</v>
      </c>
      <c r="AN3202" s="17">
        <v>0</v>
      </c>
      <c r="AP3202" s="172">
        <v>0</v>
      </c>
      <c r="AR3202" s="17">
        <v>3215</v>
      </c>
      <c r="AT3202" s="17">
        <v>0</v>
      </c>
      <c r="AV3202" s="185">
        <v>0</v>
      </c>
      <c r="AW3202" s="1" t="s">
        <v>5655</v>
      </c>
      <c r="AX3202" s="1" t="str">
        <f t="shared" ref="AX3202:AX3265" si="50">IF(AW3202&amp;AU3202&amp;AS3202&amp;AQ3202&amp;AO3202&amp;AM3202&amp;AK3202&amp;AI3202&amp;AG3202&amp;AE3202&amp;AC3202&amp;AA3202&amp;Y3202&amp;W3202&amp;U3202&amp;S3202&amp;Q3202&amp;O3202&amp;M3202&lt;&gt;"","Yes","No")</f>
        <v>No</v>
      </c>
    </row>
    <row r="3203" spans="1:50" x14ac:dyDescent="0.2">
      <c r="A3203" s="1" t="s">
        <v>1614</v>
      </c>
      <c r="B3203" s="1" t="s">
        <v>1540</v>
      </c>
      <c r="C3203" s="1" t="s">
        <v>73</v>
      </c>
      <c r="D3203" s="174" t="s">
        <v>1615</v>
      </c>
      <c r="E3203" s="177" t="s">
        <v>1616</v>
      </c>
      <c r="F3203" s="1" t="s">
        <v>194</v>
      </c>
      <c r="G3203" s="1" t="s">
        <v>229</v>
      </c>
      <c r="H3203" s="17">
        <v>0</v>
      </c>
      <c r="I3203" s="12">
        <v>4</v>
      </c>
      <c r="J3203" s="1" t="s">
        <v>11</v>
      </c>
      <c r="K3203" s="1" t="s">
        <v>8</v>
      </c>
      <c r="L3203" s="4">
        <v>4</v>
      </c>
      <c r="N3203" s="186">
        <v>0</v>
      </c>
      <c r="P3203" s="14">
        <v>16.032900000000001</v>
      </c>
      <c r="R3203" s="14">
        <v>0</v>
      </c>
      <c r="T3203" s="14">
        <v>6.8314000000000004</v>
      </c>
      <c r="V3203" s="17">
        <v>0</v>
      </c>
      <c r="X3203" s="17">
        <v>0</v>
      </c>
      <c r="Z3203" s="17">
        <v>183016</v>
      </c>
      <c r="AB3203" s="17">
        <v>0</v>
      </c>
      <c r="AD3203" s="17">
        <v>0</v>
      </c>
      <c r="AF3203" s="17">
        <v>11415</v>
      </c>
      <c r="AH3203" s="17">
        <v>0</v>
      </c>
      <c r="AJ3203" s="17">
        <v>0</v>
      </c>
      <c r="AL3203" s="17">
        <v>0</v>
      </c>
      <c r="AN3203" s="17">
        <v>0</v>
      </c>
      <c r="AP3203" s="172">
        <v>0</v>
      </c>
      <c r="AR3203" s="17">
        <v>77981</v>
      </c>
      <c r="AT3203" s="17">
        <v>0</v>
      </c>
      <c r="AV3203" s="185">
        <v>0</v>
      </c>
      <c r="AW3203" s="1" t="s">
        <v>5655</v>
      </c>
      <c r="AX3203" s="1" t="str">
        <f t="shared" si="50"/>
        <v>No</v>
      </c>
    </row>
    <row r="3204" spans="1:50" x14ac:dyDescent="0.2">
      <c r="A3204" s="1" t="s">
        <v>4975</v>
      </c>
      <c r="B3204" s="1" t="s">
        <v>4976</v>
      </c>
      <c r="C3204" s="1" t="s">
        <v>80</v>
      </c>
      <c r="D3204" s="174" t="s">
        <v>4977</v>
      </c>
      <c r="E3204" s="177" t="s">
        <v>4978</v>
      </c>
      <c r="F3204" s="1" t="s">
        <v>196</v>
      </c>
      <c r="G3204" s="1" t="s">
        <v>229</v>
      </c>
      <c r="H3204" s="17">
        <v>0</v>
      </c>
      <c r="I3204" s="12">
        <v>4</v>
      </c>
      <c r="J3204" s="1" t="s">
        <v>11</v>
      </c>
      <c r="K3204" s="1" t="s">
        <v>12</v>
      </c>
      <c r="L3204" s="4">
        <v>1</v>
      </c>
      <c r="N3204" s="186">
        <v>0</v>
      </c>
      <c r="P3204" s="14">
        <v>6.7153999999999998</v>
      </c>
      <c r="R3204" s="14">
        <v>0</v>
      </c>
      <c r="T3204" s="14">
        <v>9.4102999999999994</v>
      </c>
      <c r="V3204" s="17">
        <v>0</v>
      </c>
      <c r="X3204" s="17">
        <v>0</v>
      </c>
      <c r="Z3204" s="17">
        <v>17104</v>
      </c>
      <c r="AB3204" s="17">
        <v>0</v>
      </c>
      <c r="AD3204" s="17">
        <v>0</v>
      </c>
      <c r="AF3204" s="17">
        <v>2547</v>
      </c>
      <c r="AH3204" s="17">
        <v>0</v>
      </c>
      <c r="AJ3204" s="17">
        <v>0</v>
      </c>
      <c r="AL3204" s="17">
        <v>0</v>
      </c>
      <c r="AN3204" s="17">
        <v>0</v>
      </c>
      <c r="AP3204" s="172">
        <v>0</v>
      </c>
      <c r="AR3204" s="17">
        <v>23968</v>
      </c>
      <c r="AT3204" s="17">
        <v>0</v>
      </c>
      <c r="AV3204" s="185">
        <v>0</v>
      </c>
      <c r="AW3204" s="1" t="s">
        <v>5655</v>
      </c>
      <c r="AX3204" s="1" t="str">
        <f t="shared" si="50"/>
        <v>No</v>
      </c>
    </row>
    <row r="3205" spans="1:50" x14ac:dyDescent="0.2">
      <c r="A3205" s="1" t="s">
        <v>1406</v>
      </c>
      <c r="B3205" s="1" t="s">
        <v>1371</v>
      </c>
      <c r="C3205" s="1" t="s">
        <v>32</v>
      </c>
      <c r="D3205" s="174">
        <v>1132</v>
      </c>
      <c r="E3205" s="177">
        <v>10132</v>
      </c>
      <c r="F3205" s="1" t="s">
        <v>208</v>
      </c>
      <c r="G3205" s="1" t="s">
        <v>5273</v>
      </c>
      <c r="H3205" s="17">
        <v>924859</v>
      </c>
      <c r="I3205" s="12">
        <v>4</v>
      </c>
      <c r="J3205" s="1" t="s">
        <v>22</v>
      </c>
      <c r="K3205" s="1" t="s">
        <v>12</v>
      </c>
      <c r="L3205" s="4">
        <v>4</v>
      </c>
      <c r="N3205" s="186">
        <v>0</v>
      </c>
      <c r="P3205" s="14">
        <v>34.395200000000003</v>
      </c>
      <c r="R3205" s="14">
        <v>0</v>
      </c>
      <c r="T3205" s="14">
        <v>9.0943000000000005</v>
      </c>
      <c r="V3205" s="17">
        <v>0</v>
      </c>
      <c r="X3205" s="17">
        <v>0</v>
      </c>
      <c r="Z3205" s="17">
        <v>56924</v>
      </c>
      <c r="AB3205" s="17">
        <v>0</v>
      </c>
      <c r="AD3205" s="17">
        <v>0</v>
      </c>
      <c r="AF3205" s="17">
        <v>1655</v>
      </c>
      <c r="AH3205" s="17">
        <v>0</v>
      </c>
      <c r="AJ3205" s="17">
        <v>0</v>
      </c>
      <c r="AL3205" s="17">
        <v>0</v>
      </c>
      <c r="AN3205" s="17">
        <v>0</v>
      </c>
      <c r="AP3205" s="172">
        <v>0</v>
      </c>
      <c r="AR3205" s="17">
        <v>15051</v>
      </c>
      <c r="AT3205" s="17">
        <v>0</v>
      </c>
      <c r="AV3205" s="185">
        <v>0</v>
      </c>
      <c r="AW3205" s="1" t="s">
        <v>5655</v>
      </c>
      <c r="AX3205" s="1" t="str">
        <f t="shared" si="50"/>
        <v>No</v>
      </c>
    </row>
    <row r="3206" spans="1:50" x14ac:dyDescent="0.2">
      <c r="A3206" s="1" t="s">
        <v>4860</v>
      </c>
      <c r="B3206" s="1" t="s">
        <v>4861</v>
      </c>
      <c r="C3206" s="1" t="s">
        <v>20</v>
      </c>
      <c r="D3206" s="174" t="s">
        <v>4862</v>
      </c>
      <c r="E3206" s="177" t="s">
        <v>4863</v>
      </c>
      <c r="F3206" s="1" t="s">
        <v>196</v>
      </c>
      <c r="G3206" s="1" t="s">
        <v>229</v>
      </c>
      <c r="H3206" s="17">
        <v>0</v>
      </c>
      <c r="I3206" s="12">
        <v>4</v>
      </c>
      <c r="J3206" s="1" t="s">
        <v>10</v>
      </c>
      <c r="K3206" s="1" t="s">
        <v>12</v>
      </c>
      <c r="L3206" s="4">
        <v>2</v>
      </c>
      <c r="N3206" s="186">
        <v>0</v>
      </c>
      <c r="P3206" s="14">
        <v>7.3208000000000002</v>
      </c>
      <c r="R3206" s="14">
        <v>0</v>
      </c>
      <c r="T3206" s="14">
        <v>2.3698999999999999</v>
      </c>
      <c r="V3206" s="17">
        <v>0</v>
      </c>
      <c r="X3206" s="17">
        <v>0</v>
      </c>
      <c r="Z3206" s="17">
        <v>6413</v>
      </c>
      <c r="AB3206" s="17">
        <v>0</v>
      </c>
      <c r="AD3206" s="17">
        <v>0</v>
      </c>
      <c r="AF3206" s="17">
        <v>876</v>
      </c>
      <c r="AH3206" s="17">
        <v>0</v>
      </c>
      <c r="AJ3206" s="17">
        <v>0</v>
      </c>
      <c r="AL3206" s="17">
        <v>0</v>
      </c>
      <c r="AN3206" s="17">
        <v>0</v>
      </c>
      <c r="AP3206" s="172">
        <v>0</v>
      </c>
      <c r="AR3206" s="17">
        <v>2076</v>
      </c>
      <c r="AT3206" s="17">
        <v>0</v>
      </c>
      <c r="AV3206" s="185">
        <v>0</v>
      </c>
      <c r="AW3206" s="1" t="s">
        <v>5655</v>
      </c>
      <c r="AX3206" s="1" t="str">
        <f t="shared" si="50"/>
        <v>No</v>
      </c>
    </row>
    <row r="3207" spans="1:50" x14ac:dyDescent="0.2">
      <c r="A3207" s="1" t="s">
        <v>4018</v>
      </c>
      <c r="B3207" s="1" t="s">
        <v>4019</v>
      </c>
      <c r="C3207" s="1" t="s">
        <v>59</v>
      </c>
      <c r="D3207" s="174" t="s">
        <v>4020</v>
      </c>
      <c r="E3207" s="177" t="s">
        <v>4021</v>
      </c>
      <c r="F3207" s="1" t="s">
        <v>194</v>
      </c>
      <c r="G3207" s="1" t="s">
        <v>229</v>
      </c>
      <c r="H3207" s="17">
        <v>0</v>
      </c>
      <c r="I3207" s="12">
        <v>4</v>
      </c>
      <c r="J3207" s="1" t="s">
        <v>10</v>
      </c>
      <c r="K3207" s="1" t="s">
        <v>8</v>
      </c>
      <c r="L3207" s="4">
        <v>4</v>
      </c>
      <c r="N3207" s="186">
        <v>0</v>
      </c>
      <c r="P3207" s="14">
        <v>11.5021</v>
      </c>
      <c r="R3207" s="14">
        <v>0</v>
      </c>
      <c r="T3207" s="14">
        <v>3.6671999999999998</v>
      </c>
      <c r="V3207" s="17">
        <v>0</v>
      </c>
      <c r="X3207" s="17">
        <v>0</v>
      </c>
      <c r="Z3207" s="17">
        <v>40683</v>
      </c>
      <c r="AB3207" s="17">
        <v>0</v>
      </c>
      <c r="AD3207" s="17">
        <v>0</v>
      </c>
      <c r="AF3207" s="17">
        <v>3537</v>
      </c>
      <c r="AH3207" s="17">
        <v>0</v>
      </c>
      <c r="AJ3207" s="17">
        <v>0</v>
      </c>
      <c r="AL3207" s="17">
        <v>0</v>
      </c>
      <c r="AN3207" s="17">
        <v>0</v>
      </c>
      <c r="AP3207" s="172">
        <v>0</v>
      </c>
      <c r="AR3207" s="17">
        <v>12971</v>
      </c>
      <c r="AT3207" s="17">
        <v>0</v>
      </c>
      <c r="AV3207" s="185">
        <v>0</v>
      </c>
      <c r="AW3207" s="1" t="s">
        <v>5655</v>
      </c>
      <c r="AX3207" s="1" t="str">
        <f t="shared" si="50"/>
        <v>No</v>
      </c>
    </row>
    <row r="3208" spans="1:50" x14ac:dyDescent="0.2">
      <c r="A3208" s="1" t="s">
        <v>6479</v>
      </c>
      <c r="B3208" s="1" t="s">
        <v>936</v>
      </c>
      <c r="C3208" s="1" t="s">
        <v>1</v>
      </c>
      <c r="D3208" s="174">
        <v>48</v>
      </c>
      <c r="E3208" s="177">
        <v>48</v>
      </c>
      <c r="F3208" s="1" t="s">
        <v>194</v>
      </c>
      <c r="G3208" s="1" t="s">
        <v>5273</v>
      </c>
      <c r="H3208" s="17">
        <v>51924</v>
      </c>
      <c r="I3208" s="12">
        <v>4</v>
      </c>
      <c r="J3208" s="1" t="s">
        <v>11</v>
      </c>
      <c r="K3208" s="1" t="s">
        <v>8</v>
      </c>
      <c r="L3208" s="4">
        <v>2</v>
      </c>
      <c r="N3208" s="186">
        <v>0</v>
      </c>
      <c r="P3208" s="14">
        <v>15.0709</v>
      </c>
      <c r="R3208" s="14">
        <v>0</v>
      </c>
      <c r="T3208" s="14">
        <v>7.8167999999999997</v>
      </c>
      <c r="V3208" s="17">
        <v>0</v>
      </c>
      <c r="X3208" s="17">
        <v>0</v>
      </c>
      <c r="Z3208" s="17">
        <v>106476</v>
      </c>
      <c r="AB3208" s="17">
        <v>0</v>
      </c>
      <c r="AD3208" s="17">
        <v>0</v>
      </c>
      <c r="AF3208" s="17">
        <v>7065</v>
      </c>
      <c r="AH3208" s="17">
        <v>0</v>
      </c>
      <c r="AJ3208" s="17">
        <v>0</v>
      </c>
      <c r="AL3208" s="17">
        <v>0</v>
      </c>
      <c r="AN3208" s="17">
        <v>0</v>
      </c>
      <c r="AP3208" s="172">
        <v>0</v>
      </c>
      <c r="AR3208" s="17">
        <v>55226</v>
      </c>
      <c r="AT3208" s="17">
        <v>0</v>
      </c>
      <c r="AV3208" s="185">
        <v>0</v>
      </c>
      <c r="AW3208" s="1" t="s">
        <v>5655</v>
      </c>
      <c r="AX3208" s="1" t="str">
        <f t="shared" si="50"/>
        <v>No</v>
      </c>
    </row>
    <row r="3209" spans="1:50" x14ac:dyDescent="0.2">
      <c r="A3209" s="1" t="s">
        <v>5550</v>
      </c>
      <c r="B3209" s="1" t="s">
        <v>4386</v>
      </c>
      <c r="C3209" s="1" t="s">
        <v>161</v>
      </c>
      <c r="D3209" s="174" t="s">
        <v>5549</v>
      </c>
      <c r="E3209" s="177" t="s">
        <v>5548</v>
      </c>
      <c r="F3209" s="1" t="s">
        <v>242</v>
      </c>
      <c r="G3209" s="1" t="s">
        <v>229</v>
      </c>
      <c r="H3209" s="17">
        <v>0</v>
      </c>
      <c r="I3209" s="12">
        <v>4</v>
      </c>
      <c r="J3209" s="1" t="s">
        <v>10</v>
      </c>
      <c r="K3209" s="1" t="s">
        <v>8</v>
      </c>
      <c r="L3209" s="4">
        <v>4</v>
      </c>
      <c r="N3209" s="186">
        <v>0</v>
      </c>
      <c r="P3209" s="14">
        <v>11.959199999999999</v>
      </c>
      <c r="R3209" s="14">
        <v>0</v>
      </c>
      <c r="T3209" s="14">
        <v>2.3012000000000001</v>
      </c>
      <c r="V3209" s="17">
        <v>0</v>
      </c>
      <c r="X3209" s="17">
        <v>0</v>
      </c>
      <c r="Z3209" s="17">
        <v>70009</v>
      </c>
      <c r="AB3209" s="17">
        <v>0</v>
      </c>
      <c r="AD3209" s="17">
        <v>0</v>
      </c>
      <c r="AF3209" s="17">
        <v>5854</v>
      </c>
      <c r="AH3209" s="17">
        <v>0</v>
      </c>
      <c r="AJ3209" s="17">
        <v>0</v>
      </c>
      <c r="AL3209" s="17">
        <v>0</v>
      </c>
      <c r="AN3209" s="17">
        <v>0</v>
      </c>
      <c r="AP3209" s="172">
        <v>0</v>
      </c>
      <c r="AR3209" s="17">
        <v>13471</v>
      </c>
      <c r="AT3209" s="17">
        <v>0</v>
      </c>
      <c r="AV3209" s="185">
        <v>0</v>
      </c>
      <c r="AW3209" s="1" t="s">
        <v>5655</v>
      </c>
      <c r="AX3209" s="1" t="str">
        <f t="shared" si="50"/>
        <v>No</v>
      </c>
    </row>
    <row r="3210" spans="1:50" x14ac:dyDescent="0.2">
      <c r="A3210" s="1" t="s">
        <v>6486</v>
      </c>
      <c r="B3210" s="1" t="s">
        <v>878</v>
      </c>
      <c r="C3210" s="1" t="s">
        <v>83</v>
      </c>
      <c r="D3210" s="174">
        <v>4123</v>
      </c>
      <c r="E3210" s="177">
        <v>40123</v>
      </c>
      <c r="F3210" s="1" t="s">
        <v>194</v>
      </c>
      <c r="G3210" s="1" t="s">
        <v>5273</v>
      </c>
      <c r="H3210" s="17">
        <v>2148346</v>
      </c>
      <c r="I3210" s="12">
        <v>4</v>
      </c>
      <c r="J3210" s="1" t="s">
        <v>10</v>
      </c>
      <c r="K3210" s="1" t="s">
        <v>8</v>
      </c>
      <c r="L3210" s="4">
        <v>1</v>
      </c>
      <c r="N3210" s="186">
        <v>0</v>
      </c>
      <c r="P3210" s="14">
        <v>4.4364999999999997</v>
      </c>
      <c r="R3210" s="14">
        <v>0</v>
      </c>
      <c r="T3210" s="14">
        <v>0.50919999999999999</v>
      </c>
      <c r="V3210" s="17">
        <v>0</v>
      </c>
      <c r="X3210" s="17">
        <v>0</v>
      </c>
      <c r="Z3210" s="17">
        <v>5803</v>
      </c>
      <c r="AB3210" s="17">
        <v>0</v>
      </c>
      <c r="AD3210" s="17">
        <v>0</v>
      </c>
      <c r="AF3210" s="17">
        <v>1308</v>
      </c>
      <c r="AH3210" s="17">
        <v>0</v>
      </c>
      <c r="AJ3210" s="17">
        <v>0</v>
      </c>
      <c r="AL3210" s="17">
        <v>0</v>
      </c>
      <c r="AN3210" s="17">
        <v>0</v>
      </c>
      <c r="AP3210" s="172">
        <v>0</v>
      </c>
      <c r="AR3210" s="17">
        <v>666</v>
      </c>
      <c r="AT3210" s="17">
        <v>0</v>
      </c>
      <c r="AV3210" s="185">
        <v>0</v>
      </c>
      <c r="AW3210" s="1" t="s">
        <v>5655</v>
      </c>
      <c r="AX3210" s="1" t="str">
        <f t="shared" si="50"/>
        <v>No</v>
      </c>
    </row>
    <row r="3211" spans="1:50" x14ac:dyDescent="0.2">
      <c r="A3211" s="1" t="s">
        <v>2268</v>
      </c>
      <c r="B3211" s="1" t="s">
        <v>1693</v>
      </c>
      <c r="C3211" s="1" t="s">
        <v>40</v>
      </c>
      <c r="D3211" s="174" t="s">
        <v>2269</v>
      </c>
      <c r="E3211" s="177" t="s">
        <v>2270</v>
      </c>
      <c r="F3211" s="1" t="s">
        <v>194</v>
      </c>
      <c r="G3211" s="1" t="s">
        <v>229</v>
      </c>
      <c r="H3211" s="17">
        <v>0</v>
      </c>
      <c r="I3211" s="12">
        <v>4</v>
      </c>
      <c r="J3211" s="1" t="s">
        <v>10</v>
      </c>
      <c r="K3211" s="1" t="s">
        <v>8</v>
      </c>
      <c r="L3211" s="4">
        <v>4</v>
      </c>
      <c r="N3211" s="186">
        <v>0</v>
      </c>
      <c r="P3211" s="14">
        <v>25.937799999999999</v>
      </c>
      <c r="R3211" s="14">
        <v>0</v>
      </c>
      <c r="T3211" s="14">
        <v>1.538</v>
      </c>
      <c r="V3211" s="17">
        <v>0</v>
      </c>
      <c r="X3211" s="17">
        <v>0</v>
      </c>
      <c r="Z3211" s="17">
        <v>143047</v>
      </c>
      <c r="AB3211" s="17">
        <v>0</v>
      </c>
      <c r="AD3211" s="17">
        <v>0</v>
      </c>
      <c r="AF3211" s="17">
        <v>5515</v>
      </c>
      <c r="AH3211" s="17">
        <v>0</v>
      </c>
      <c r="AJ3211" s="17">
        <v>0</v>
      </c>
      <c r="AL3211" s="17">
        <v>0</v>
      </c>
      <c r="AN3211" s="17">
        <v>0</v>
      </c>
      <c r="AP3211" s="172">
        <v>0</v>
      </c>
      <c r="AR3211" s="17">
        <v>8482</v>
      </c>
      <c r="AT3211" s="17">
        <v>0</v>
      </c>
      <c r="AV3211" s="185">
        <v>0</v>
      </c>
      <c r="AW3211" s="1" t="s">
        <v>5655</v>
      </c>
      <c r="AX3211" s="1" t="str">
        <f t="shared" si="50"/>
        <v>No</v>
      </c>
    </row>
    <row r="3212" spans="1:50" x14ac:dyDescent="0.2">
      <c r="A3212" s="1" t="s">
        <v>3089</v>
      </c>
      <c r="B3212" s="1" t="s">
        <v>3090</v>
      </c>
      <c r="C3212" s="1" t="s">
        <v>55</v>
      </c>
      <c r="D3212" s="174" t="s">
        <v>3091</v>
      </c>
      <c r="E3212" s="177" t="s">
        <v>3092</v>
      </c>
      <c r="F3212" s="1" t="s">
        <v>194</v>
      </c>
      <c r="G3212" s="1" t="s">
        <v>229</v>
      </c>
      <c r="H3212" s="17">
        <v>0</v>
      </c>
      <c r="I3212" s="12">
        <v>4</v>
      </c>
      <c r="J3212" s="1" t="s">
        <v>10</v>
      </c>
      <c r="K3212" s="1" t="s">
        <v>8</v>
      </c>
      <c r="L3212" s="4">
        <v>4</v>
      </c>
      <c r="N3212" s="186">
        <v>0</v>
      </c>
      <c r="P3212" s="14">
        <v>11.690099999999999</v>
      </c>
      <c r="R3212" s="14">
        <v>0</v>
      </c>
      <c r="T3212" s="14">
        <v>4.4718</v>
      </c>
      <c r="V3212" s="17">
        <v>0</v>
      </c>
      <c r="X3212" s="17">
        <v>0</v>
      </c>
      <c r="Z3212" s="17">
        <v>64424</v>
      </c>
      <c r="AB3212" s="17">
        <v>0</v>
      </c>
      <c r="AD3212" s="17">
        <v>0</v>
      </c>
      <c r="AF3212" s="17">
        <v>5511</v>
      </c>
      <c r="AH3212" s="17">
        <v>0</v>
      </c>
      <c r="AJ3212" s="17">
        <v>0</v>
      </c>
      <c r="AL3212" s="17">
        <v>0</v>
      </c>
      <c r="AN3212" s="17">
        <v>0</v>
      </c>
      <c r="AP3212" s="172">
        <v>0</v>
      </c>
      <c r="AR3212" s="17">
        <v>24644</v>
      </c>
      <c r="AT3212" s="17">
        <v>0</v>
      </c>
      <c r="AV3212" s="185">
        <v>0</v>
      </c>
      <c r="AW3212" s="1" t="s">
        <v>5655</v>
      </c>
      <c r="AX3212" s="1" t="str">
        <f t="shared" si="50"/>
        <v>No</v>
      </c>
    </row>
    <row r="3213" spans="1:50" x14ac:dyDescent="0.2">
      <c r="A3213" s="1" t="s">
        <v>2536</v>
      </c>
      <c r="B3213" s="1" t="s">
        <v>2103</v>
      </c>
      <c r="C3213" s="1" t="s">
        <v>14</v>
      </c>
      <c r="D3213" s="174" t="s">
        <v>2537</v>
      </c>
      <c r="E3213" s="177" t="s">
        <v>2538</v>
      </c>
      <c r="F3213" s="1" t="s">
        <v>194</v>
      </c>
      <c r="G3213" s="1" t="s">
        <v>229</v>
      </c>
      <c r="H3213" s="17">
        <v>0</v>
      </c>
      <c r="I3213" s="12">
        <v>4</v>
      </c>
      <c r="J3213" s="1" t="s">
        <v>10</v>
      </c>
      <c r="K3213" s="1" t="s">
        <v>12</v>
      </c>
      <c r="L3213" s="4">
        <v>3</v>
      </c>
      <c r="N3213" s="186">
        <v>0</v>
      </c>
      <c r="P3213" s="14">
        <v>6.0559000000000003</v>
      </c>
      <c r="R3213" s="14">
        <v>0</v>
      </c>
      <c r="T3213" s="14">
        <v>0.7863</v>
      </c>
      <c r="V3213" s="17">
        <v>0</v>
      </c>
      <c r="X3213" s="17">
        <v>0</v>
      </c>
      <c r="Z3213" s="17">
        <v>14849</v>
      </c>
      <c r="AB3213" s="17">
        <v>0</v>
      </c>
      <c r="AD3213" s="17">
        <v>0</v>
      </c>
      <c r="AF3213" s="17">
        <v>2452</v>
      </c>
      <c r="AH3213" s="17">
        <v>0</v>
      </c>
      <c r="AJ3213" s="17">
        <v>0</v>
      </c>
      <c r="AL3213" s="17">
        <v>0</v>
      </c>
      <c r="AN3213" s="17">
        <v>0</v>
      </c>
      <c r="AP3213" s="172">
        <v>0</v>
      </c>
      <c r="AR3213" s="17">
        <v>1928</v>
      </c>
      <c r="AT3213" s="17">
        <v>0</v>
      </c>
      <c r="AV3213" s="185">
        <v>0</v>
      </c>
      <c r="AW3213" s="1" t="s">
        <v>5655</v>
      </c>
      <c r="AX3213" s="1" t="str">
        <f t="shared" si="50"/>
        <v>No</v>
      </c>
    </row>
    <row r="3214" spans="1:50" x14ac:dyDescent="0.2">
      <c r="A3214" s="1" t="s">
        <v>3920</v>
      </c>
      <c r="B3214" s="1" t="s">
        <v>3921</v>
      </c>
      <c r="C3214" s="1" t="s">
        <v>64</v>
      </c>
      <c r="D3214" s="174" t="s">
        <v>3922</v>
      </c>
      <c r="E3214" s="177" t="s">
        <v>3923</v>
      </c>
      <c r="F3214" s="1" t="s">
        <v>194</v>
      </c>
      <c r="G3214" s="1" t="s">
        <v>229</v>
      </c>
      <c r="H3214" s="17">
        <v>0</v>
      </c>
      <c r="I3214" s="12">
        <v>4</v>
      </c>
      <c r="J3214" s="1" t="s">
        <v>10</v>
      </c>
      <c r="K3214" s="1" t="s">
        <v>8</v>
      </c>
      <c r="L3214" s="4">
        <v>4</v>
      </c>
      <c r="N3214" s="186">
        <v>0</v>
      </c>
      <c r="P3214" s="14">
        <v>28.549199999999999</v>
      </c>
      <c r="R3214" s="14">
        <v>0</v>
      </c>
      <c r="T3214" s="14">
        <v>2.7307000000000001</v>
      </c>
      <c r="V3214" s="17">
        <v>0</v>
      </c>
      <c r="X3214" s="17">
        <v>0</v>
      </c>
      <c r="Z3214" s="17">
        <v>46107</v>
      </c>
      <c r="AB3214" s="17">
        <v>0</v>
      </c>
      <c r="AD3214" s="17">
        <v>0</v>
      </c>
      <c r="AF3214" s="17">
        <v>1615</v>
      </c>
      <c r="AH3214" s="17">
        <v>0</v>
      </c>
      <c r="AJ3214" s="17">
        <v>0</v>
      </c>
      <c r="AL3214" s="17">
        <v>0</v>
      </c>
      <c r="AN3214" s="17">
        <v>0</v>
      </c>
      <c r="AP3214" s="172">
        <v>0</v>
      </c>
      <c r="AR3214" s="17">
        <v>4410</v>
      </c>
      <c r="AT3214" s="17">
        <v>0</v>
      </c>
      <c r="AV3214" s="185">
        <v>0</v>
      </c>
      <c r="AW3214" s="1" t="s">
        <v>5655</v>
      </c>
      <c r="AX3214" s="1" t="str">
        <f t="shared" si="50"/>
        <v>No</v>
      </c>
    </row>
    <row r="3215" spans="1:50" x14ac:dyDescent="0.2">
      <c r="A3215" s="1" t="s">
        <v>6473</v>
      </c>
      <c r="B3215" s="1" t="s">
        <v>237</v>
      </c>
      <c r="C3215" s="1" t="s">
        <v>73</v>
      </c>
      <c r="D3215" s="174">
        <v>2191</v>
      </c>
      <c r="E3215" s="177">
        <v>20191</v>
      </c>
      <c r="F3215" s="1" t="s">
        <v>194</v>
      </c>
      <c r="G3215" s="1" t="s">
        <v>5273</v>
      </c>
      <c r="H3215" s="17">
        <v>57442</v>
      </c>
      <c r="I3215" s="12">
        <v>4</v>
      </c>
      <c r="J3215" s="1" t="s">
        <v>10</v>
      </c>
      <c r="K3215" s="1" t="s">
        <v>8</v>
      </c>
      <c r="L3215" s="4">
        <v>1</v>
      </c>
      <c r="N3215" s="186">
        <v>0</v>
      </c>
      <c r="P3215" s="14">
        <v>4.5308000000000002</v>
      </c>
      <c r="R3215" s="14">
        <v>0</v>
      </c>
      <c r="T3215" s="14">
        <v>1.3968</v>
      </c>
      <c r="V3215" s="17">
        <v>0</v>
      </c>
      <c r="X3215" s="17">
        <v>0</v>
      </c>
      <c r="Z3215" s="17">
        <v>7068</v>
      </c>
      <c r="AB3215" s="17">
        <v>0</v>
      </c>
      <c r="AD3215" s="17">
        <v>0</v>
      </c>
      <c r="AF3215" s="17">
        <v>1560</v>
      </c>
      <c r="AH3215" s="17">
        <v>0</v>
      </c>
      <c r="AJ3215" s="17">
        <v>0</v>
      </c>
      <c r="AL3215" s="17">
        <v>0</v>
      </c>
      <c r="AN3215" s="17">
        <v>0</v>
      </c>
      <c r="AP3215" s="172">
        <v>0</v>
      </c>
      <c r="AR3215" s="17">
        <v>2179</v>
      </c>
      <c r="AT3215" s="17">
        <v>0</v>
      </c>
      <c r="AV3215" s="185">
        <v>0</v>
      </c>
      <c r="AW3215" s="1" t="s">
        <v>5655</v>
      </c>
      <c r="AX3215" s="1" t="str">
        <f t="shared" si="50"/>
        <v>No</v>
      </c>
    </row>
    <row r="3216" spans="1:50" x14ac:dyDescent="0.2">
      <c r="A3216" s="1" t="s">
        <v>2746</v>
      </c>
      <c r="B3216" s="1" t="s">
        <v>1552</v>
      </c>
      <c r="C3216" s="1" t="s">
        <v>73</v>
      </c>
      <c r="D3216" s="174" t="s">
        <v>1553</v>
      </c>
      <c r="E3216" s="177" t="s">
        <v>1554</v>
      </c>
      <c r="F3216" s="1" t="s">
        <v>194</v>
      </c>
      <c r="G3216" s="1" t="s">
        <v>229</v>
      </c>
      <c r="H3216" s="17">
        <v>0</v>
      </c>
      <c r="I3216" s="12">
        <v>4</v>
      </c>
      <c r="J3216" s="1" t="s">
        <v>11</v>
      </c>
      <c r="K3216" s="1" t="s">
        <v>12</v>
      </c>
      <c r="L3216" s="4">
        <v>4</v>
      </c>
      <c r="N3216" s="186">
        <v>0</v>
      </c>
      <c r="P3216" s="14">
        <v>19.761500000000002</v>
      </c>
      <c r="R3216" s="14">
        <v>0</v>
      </c>
      <c r="T3216" s="14">
        <v>2.8473000000000002</v>
      </c>
      <c r="V3216" s="17">
        <v>0</v>
      </c>
      <c r="X3216" s="17">
        <v>0</v>
      </c>
      <c r="Z3216" s="17">
        <v>162558</v>
      </c>
      <c r="AB3216" s="17">
        <v>0</v>
      </c>
      <c r="AD3216" s="17">
        <v>0</v>
      </c>
      <c r="AF3216" s="17">
        <v>8226</v>
      </c>
      <c r="AH3216" s="17">
        <v>0</v>
      </c>
      <c r="AJ3216" s="17">
        <v>0</v>
      </c>
      <c r="AL3216" s="17">
        <v>0</v>
      </c>
      <c r="AN3216" s="17">
        <v>0</v>
      </c>
      <c r="AP3216" s="172">
        <v>0</v>
      </c>
      <c r="AR3216" s="17">
        <v>23422</v>
      </c>
      <c r="AT3216" s="17">
        <v>0</v>
      </c>
      <c r="AV3216" s="185">
        <v>0</v>
      </c>
      <c r="AW3216" s="1" t="s">
        <v>5655</v>
      </c>
      <c r="AX3216" s="1" t="str">
        <f t="shared" si="50"/>
        <v>No</v>
      </c>
    </row>
    <row r="3217" spans="1:50" x14ac:dyDescent="0.2">
      <c r="A3217" s="1" t="s">
        <v>5807</v>
      </c>
      <c r="B3217" s="1" t="s">
        <v>5808</v>
      </c>
      <c r="C3217" s="1" t="s">
        <v>20</v>
      </c>
      <c r="E3217" s="177">
        <v>90254</v>
      </c>
      <c r="F3217" s="1" t="s">
        <v>194</v>
      </c>
      <c r="G3217" s="1" t="s">
        <v>5273</v>
      </c>
      <c r="H3217" s="17">
        <v>12150996</v>
      </c>
      <c r="I3217" s="12">
        <v>4</v>
      </c>
      <c r="J3217" s="1" t="s">
        <v>10</v>
      </c>
      <c r="K3217" s="1" t="s">
        <v>12</v>
      </c>
      <c r="L3217" s="4">
        <v>2</v>
      </c>
      <c r="N3217" s="186">
        <v>0</v>
      </c>
      <c r="P3217" s="14">
        <v>8.6525999999999996</v>
      </c>
      <c r="R3217" s="14">
        <v>0</v>
      </c>
      <c r="T3217" s="14">
        <v>2.4615999999999998</v>
      </c>
      <c r="V3217" s="17">
        <v>0</v>
      </c>
      <c r="X3217" s="17">
        <v>0</v>
      </c>
      <c r="Z3217" s="17">
        <v>28718</v>
      </c>
      <c r="AB3217" s="17">
        <v>0</v>
      </c>
      <c r="AD3217" s="17">
        <v>0</v>
      </c>
      <c r="AF3217" s="17">
        <v>3319</v>
      </c>
      <c r="AH3217" s="17">
        <v>0</v>
      </c>
      <c r="AJ3217" s="17">
        <v>0</v>
      </c>
      <c r="AL3217" s="17">
        <v>0</v>
      </c>
      <c r="AN3217" s="17">
        <v>0</v>
      </c>
      <c r="AP3217" s="172">
        <v>0</v>
      </c>
      <c r="AR3217" s="17">
        <v>8170</v>
      </c>
      <c r="AT3217" s="17">
        <v>0</v>
      </c>
      <c r="AV3217" s="185">
        <v>0</v>
      </c>
      <c r="AW3217" s="1" t="s">
        <v>5655</v>
      </c>
      <c r="AX3217" s="1" t="str">
        <f t="shared" si="50"/>
        <v>No</v>
      </c>
    </row>
    <row r="3218" spans="1:50" x14ac:dyDescent="0.2">
      <c r="A3218" s="1" t="s">
        <v>3897</v>
      </c>
      <c r="B3218" s="1" t="s">
        <v>3898</v>
      </c>
      <c r="C3218" s="1" t="s">
        <v>64</v>
      </c>
      <c r="D3218" s="174" t="s">
        <v>3899</v>
      </c>
      <c r="E3218" s="177" t="s">
        <v>3900</v>
      </c>
      <c r="F3218" s="1" t="s">
        <v>242</v>
      </c>
      <c r="G3218" s="1" t="s">
        <v>229</v>
      </c>
      <c r="H3218" s="17">
        <v>0</v>
      </c>
      <c r="I3218" s="12">
        <v>4</v>
      </c>
      <c r="J3218" s="1" t="s">
        <v>10</v>
      </c>
      <c r="K3218" s="1" t="s">
        <v>8</v>
      </c>
      <c r="L3218" s="4">
        <v>4</v>
      </c>
      <c r="N3218" s="186">
        <v>0</v>
      </c>
      <c r="P3218" s="14">
        <v>15.473699999999999</v>
      </c>
      <c r="R3218" s="14">
        <v>0</v>
      </c>
      <c r="T3218" s="14">
        <v>0.39019999999999999</v>
      </c>
      <c r="V3218" s="17">
        <v>0</v>
      </c>
      <c r="X3218" s="17">
        <v>0</v>
      </c>
      <c r="Z3218" s="17">
        <v>24108</v>
      </c>
      <c r="AB3218" s="17">
        <v>0</v>
      </c>
      <c r="AD3218" s="17">
        <v>0</v>
      </c>
      <c r="AF3218" s="17">
        <v>1558</v>
      </c>
      <c r="AH3218" s="17">
        <v>0</v>
      </c>
      <c r="AJ3218" s="17">
        <v>0</v>
      </c>
      <c r="AL3218" s="17">
        <v>0</v>
      </c>
      <c r="AN3218" s="17">
        <v>0</v>
      </c>
      <c r="AP3218" s="172">
        <v>0</v>
      </c>
      <c r="AR3218" s="17">
        <v>608</v>
      </c>
      <c r="AT3218" s="17">
        <v>0</v>
      </c>
      <c r="AV3218" s="185">
        <v>0</v>
      </c>
      <c r="AW3218" s="1" t="s">
        <v>5655</v>
      </c>
      <c r="AX3218" s="1" t="str">
        <f t="shared" si="50"/>
        <v>No</v>
      </c>
    </row>
    <row r="3219" spans="1:50" x14ac:dyDescent="0.2">
      <c r="A3219" s="1" t="s">
        <v>6471</v>
      </c>
      <c r="B3219" s="1" t="s">
        <v>321</v>
      </c>
      <c r="C3219" s="1" t="s">
        <v>91</v>
      </c>
      <c r="D3219" s="174">
        <v>3053</v>
      </c>
      <c r="E3219" s="177">
        <v>30053</v>
      </c>
      <c r="F3219" s="1" t="s">
        <v>194</v>
      </c>
      <c r="G3219" s="1" t="s">
        <v>5273</v>
      </c>
      <c r="H3219" s="17">
        <v>69501</v>
      </c>
      <c r="I3219" s="12">
        <v>4</v>
      </c>
      <c r="J3219" s="1" t="s">
        <v>11</v>
      </c>
      <c r="K3219" s="1" t="s">
        <v>8</v>
      </c>
      <c r="L3219" s="4">
        <v>3</v>
      </c>
      <c r="N3219" s="186">
        <v>0</v>
      </c>
      <c r="P3219" s="14">
        <v>11.3833</v>
      </c>
      <c r="R3219" s="14">
        <v>0</v>
      </c>
      <c r="T3219" s="14">
        <v>7.5265000000000004</v>
      </c>
      <c r="V3219" s="17">
        <v>0</v>
      </c>
      <c r="X3219" s="17">
        <v>0</v>
      </c>
      <c r="Z3219" s="17">
        <v>81163</v>
      </c>
      <c r="AB3219" s="17">
        <v>0</v>
      </c>
      <c r="AD3219" s="17">
        <v>0</v>
      </c>
      <c r="AF3219" s="17">
        <v>7130</v>
      </c>
      <c r="AH3219" s="17">
        <v>0</v>
      </c>
      <c r="AJ3219" s="17">
        <v>0</v>
      </c>
      <c r="AL3219" s="17">
        <v>0</v>
      </c>
      <c r="AN3219" s="17">
        <v>0</v>
      </c>
      <c r="AP3219" s="172">
        <v>0</v>
      </c>
      <c r="AR3219" s="17">
        <v>53664</v>
      </c>
      <c r="AT3219" s="17">
        <v>0</v>
      </c>
      <c r="AV3219" s="185">
        <v>0</v>
      </c>
      <c r="AW3219" s="1" t="s">
        <v>5655</v>
      </c>
      <c r="AX3219" s="1" t="str">
        <f t="shared" si="50"/>
        <v>No</v>
      </c>
    </row>
    <row r="3220" spans="1:50" x14ac:dyDescent="0.2">
      <c r="A3220" s="1" t="s">
        <v>1038</v>
      </c>
      <c r="B3220" s="1" t="s">
        <v>1039</v>
      </c>
      <c r="C3220" s="1" t="s">
        <v>20</v>
      </c>
      <c r="D3220" s="174" t="s">
        <v>1040</v>
      </c>
      <c r="E3220" s="177">
        <v>99256</v>
      </c>
      <c r="F3220" s="1" t="s">
        <v>138</v>
      </c>
      <c r="G3220" s="1" t="s">
        <v>5273</v>
      </c>
      <c r="H3220" s="17">
        <v>0</v>
      </c>
      <c r="I3220" s="12">
        <v>4</v>
      </c>
      <c r="J3220" s="1" t="s">
        <v>11</v>
      </c>
      <c r="K3220" s="1" t="s">
        <v>8</v>
      </c>
      <c r="L3220" s="4">
        <v>3</v>
      </c>
      <c r="N3220" s="186">
        <v>0</v>
      </c>
      <c r="P3220" s="14">
        <v>38.606999999999999</v>
      </c>
      <c r="R3220" s="14">
        <v>0</v>
      </c>
      <c r="T3220" s="14">
        <v>0.85189999999999999</v>
      </c>
      <c r="V3220" s="17">
        <v>0</v>
      </c>
      <c r="X3220" s="17">
        <v>0</v>
      </c>
      <c r="Z3220" s="17">
        <v>51077</v>
      </c>
      <c r="AB3220" s="17">
        <v>0</v>
      </c>
      <c r="AD3220" s="17">
        <v>0</v>
      </c>
      <c r="AF3220" s="17">
        <v>1323</v>
      </c>
      <c r="AH3220" s="17">
        <v>0</v>
      </c>
      <c r="AJ3220" s="17">
        <v>0</v>
      </c>
      <c r="AL3220" s="17">
        <v>0</v>
      </c>
      <c r="AN3220" s="17">
        <v>0</v>
      </c>
      <c r="AP3220" s="172">
        <v>0</v>
      </c>
      <c r="AR3220" s="17">
        <v>1127</v>
      </c>
      <c r="AT3220" s="17">
        <v>0</v>
      </c>
      <c r="AV3220" s="185">
        <v>0</v>
      </c>
      <c r="AW3220" s="1" t="s">
        <v>5655</v>
      </c>
      <c r="AX3220" s="1" t="str">
        <f t="shared" si="50"/>
        <v>No</v>
      </c>
    </row>
    <row r="3221" spans="1:50" x14ac:dyDescent="0.2">
      <c r="A3221" s="1" t="s">
        <v>2080</v>
      </c>
      <c r="B3221" s="1" t="s">
        <v>2081</v>
      </c>
      <c r="C3221" s="1" t="s">
        <v>14</v>
      </c>
      <c r="D3221" s="174" t="s">
        <v>2082</v>
      </c>
      <c r="E3221" s="177" t="s">
        <v>2083</v>
      </c>
      <c r="F3221" s="1" t="s">
        <v>194</v>
      </c>
      <c r="G3221" s="1" t="s">
        <v>229</v>
      </c>
      <c r="H3221" s="17">
        <v>0</v>
      </c>
      <c r="I3221" s="12">
        <v>4</v>
      </c>
      <c r="J3221" s="1" t="s">
        <v>10</v>
      </c>
      <c r="K3221" s="1" t="s">
        <v>8</v>
      </c>
      <c r="L3221" s="4">
        <v>4</v>
      </c>
      <c r="N3221" s="186">
        <v>0</v>
      </c>
      <c r="P3221" s="14">
        <v>19.428799999999999</v>
      </c>
      <c r="R3221" s="14">
        <v>0</v>
      </c>
      <c r="T3221" s="14">
        <v>4.0033000000000003</v>
      </c>
      <c r="V3221" s="17">
        <v>0</v>
      </c>
      <c r="X3221" s="17">
        <v>0</v>
      </c>
      <c r="Z3221" s="17">
        <v>81290</v>
      </c>
      <c r="AB3221" s="17">
        <v>0</v>
      </c>
      <c r="AD3221" s="17">
        <v>0</v>
      </c>
      <c r="AF3221" s="17">
        <v>4184</v>
      </c>
      <c r="AH3221" s="17">
        <v>0</v>
      </c>
      <c r="AJ3221" s="17">
        <v>0</v>
      </c>
      <c r="AL3221" s="17">
        <v>0</v>
      </c>
      <c r="AN3221" s="17">
        <v>0</v>
      </c>
      <c r="AP3221" s="172">
        <v>0</v>
      </c>
      <c r="AR3221" s="17">
        <v>16750</v>
      </c>
      <c r="AT3221" s="17">
        <v>0</v>
      </c>
      <c r="AV3221" s="185">
        <v>0</v>
      </c>
      <c r="AW3221" s="1" t="s">
        <v>5655</v>
      </c>
      <c r="AX3221" s="1" t="str">
        <f t="shared" si="50"/>
        <v>No</v>
      </c>
    </row>
    <row r="3222" spans="1:50" x14ac:dyDescent="0.2">
      <c r="A3222" s="1" t="s">
        <v>6477</v>
      </c>
      <c r="B3222" s="1" t="s">
        <v>476</v>
      </c>
      <c r="C3222" s="1" t="s">
        <v>46</v>
      </c>
      <c r="D3222" s="174">
        <v>5042</v>
      </c>
      <c r="E3222" s="177">
        <v>50042</v>
      </c>
      <c r="F3222" s="1" t="s">
        <v>194</v>
      </c>
      <c r="G3222" s="1" t="s">
        <v>5273</v>
      </c>
      <c r="H3222" s="17">
        <v>8608208</v>
      </c>
      <c r="I3222" s="12">
        <v>4</v>
      </c>
      <c r="J3222" s="1" t="s">
        <v>10</v>
      </c>
      <c r="K3222" s="1" t="s">
        <v>8</v>
      </c>
      <c r="L3222" s="4">
        <v>1</v>
      </c>
      <c r="N3222" s="186">
        <v>0</v>
      </c>
      <c r="P3222" s="14">
        <v>6.0701999999999998</v>
      </c>
      <c r="R3222" s="14">
        <v>0</v>
      </c>
      <c r="T3222" s="14">
        <v>1.9083000000000001</v>
      </c>
      <c r="V3222" s="17">
        <v>0</v>
      </c>
      <c r="X3222" s="17">
        <v>0</v>
      </c>
      <c r="Z3222" s="17">
        <v>20068</v>
      </c>
      <c r="AB3222" s="17">
        <v>0</v>
      </c>
      <c r="AD3222" s="17">
        <v>0</v>
      </c>
      <c r="AF3222" s="17">
        <v>3306</v>
      </c>
      <c r="AH3222" s="17">
        <v>0</v>
      </c>
      <c r="AJ3222" s="17">
        <v>0</v>
      </c>
      <c r="AL3222" s="17">
        <v>0</v>
      </c>
      <c r="AN3222" s="17">
        <v>0</v>
      </c>
      <c r="AP3222" s="172">
        <v>0</v>
      </c>
      <c r="AR3222" s="17">
        <v>6309</v>
      </c>
      <c r="AT3222" s="17">
        <v>0</v>
      </c>
      <c r="AV3222" s="185">
        <v>0</v>
      </c>
      <c r="AW3222" s="1" t="s">
        <v>5655</v>
      </c>
      <c r="AX3222" s="1" t="str">
        <f t="shared" si="50"/>
        <v>No</v>
      </c>
    </row>
    <row r="3223" spans="1:50" x14ac:dyDescent="0.2">
      <c r="A3223" s="1" t="s">
        <v>3192</v>
      </c>
      <c r="B3223" s="1" t="s">
        <v>559</v>
      </c>
      <c r="C3223" s="1" t="s">
        <v>98</v>
      </c>
      <c r="D3223" s="174" t="s">
        <v>3193</v>
      </c>
      <c r="E3223" s="177" t="s">
        <v>3194</v>
      </c>
      <c r="F3223" s="1" t="s">
        <v>194</v>
      </c>
      <c r="G3223" s="1" t="s">
        <v>229</v>
      </c>
      <c r="H3223" s="17">
        <v>0</v>
      </c>
      <c r="I3223" s="12">
        <v>4</v>
      </c>
      <c r="J3223" s="1" t="s">
        <v>11</v>
      </c>
      <c r="K3223" s="1" t="s">
        <v>12</v>
      </c>
      <c r="L3223" s="4">
        <v>2</v>
      </c>
      <c r="N3223" s="186">
        <v>0</v>
      </c>
      <c r="P3223" s="14">
        <v>19.918600000000001</v>
      </c>
      <c r="R3223" s="14">
        <v>0</v>
      </c>
      <c r="T3223" s="14">
        <v>1.2496</v>
      </c>
      <c r="V3223" s="17">
        <v>0</v>
      </c>
      <c r="X3223" s="17">
        <v>0</v>
      </c>
      <c r="Z3223" s="17">
        <v>139968</v>
      </c>
      <c r="AB3223" s="17">
        <v>0</v>
      </c>
      <c r="AD3223" s="17">
        <v>0</v>
      </c>
      <c r="AF3223" s="17">
        <v>7027</v>
      </c>
      <c r="AH3223" s="17">
        <v>0</v>
      </c>
      <c r="AJ3223" s="17">
        <v>0</v>
      </c>
      <c r="AL3223" s="17">
        <v>0</v>
      </c>
      <c r="AN3223" s="17">
        <v>0</v>
      </c>
      <c r="AP3223" s="172">
        <v>0</v>
      </c>
      <c r="AR3223" s="17">
        <v>8781</v>
      </c>
      <c r="AT3223" s="17">
        <v>0</v>
      </c>
      <c r="AV3223" s="185">
        <v>0</v>
      </c>
      <c r="AW3223" s="1" t="s">
        <v>5655</v>
      </c>
      <c r="AX3223" s="1" t="str">
        <f t="shared" si="50"/>
        <v>No</v>
      </c>
    </row>
    <row r="3224" spans="1:50" x14ac:dyDescent="0.2">
      <c r="A3224" s="1" t="s">
        <v>6496</v>
      </c>
      <c r="B3224" s="1" t="s">
        <v>6497</v>
      </c>
      <c r="C3224" s="1" t="s">
        <v>161</v>
      </c>
      <c r="D3224" s="174" t="s">
        <v>6498</v>
      </c>
      <c r="E3224" s="177" t="s">
        <v>6499</v>
      </c>
      <c r="F3224" s="1" t="s">
        <v>242</v>
      </c>
      <c r="G3224" s="1" t="s">
        <v>229</v>
      </c>
      <c r="H3224" s="17">
        <v>0</v>
      </c>
      <c r="I3224" s="12">
        <v>4</v>
      </c>
      <c r="J3224" s="1" t="s">
        <v>10</v>
      </c>
      <c r="K3224" s="1" t="s">
        <v>8</v>
      </c>
      <c r="L3224" s="4">
        <v>4</v>
      </c>
      <c r="N3224" s="186">
        <v>0</v>
      </c>
      <c r="P3224" s="14">
        <v>19.037400000000002</v>
      </c>
      <c r="R3224" s="14">
        <v>0</v>
      </c>
      <c r="T3224" s="14">
        <v>1.5157</v>
      </c>
      <c r="V3224" s="17">
        <v>0</v>
      </c>
      <c r="X3224" s="17">
        <v>0</v>
      </c>
      <c r="Z3224" s="17">
        <v>28499</v>
      </c>
      <c r="AB3224" s="17">
        <v>0</v>
      </c>
      <c r="AD3224" s="17">
        <v>0</v>
      </c>
      <c r="AF3224" s="17">
        <v>1497</v>
      </c>
      <c r="AH3224" s="17">
        <v>0</v>
      </c>
      <c r="AJ3224" s="17">
        <v>0</v>
      </c>
      <c r="AL3224" s="17">
        <v>0</v>
      </c>
      <c r="AN3224" s="17">
        <v>0</v>
      </c>
      <c r="AP3224" s="172">
        <v>0</v>
      </c>
      <c r="AR3224" s="17">
        <v>2269</v>
      </c>
      <c r="AT3224" s="17">
        <v>0</v>
      </c>
      <c r="AV3224" s="185">
        <v>0</v>
      </c>
      <c r="AW3224" s="1" t="s">
        <v>5655</v>
      </c>
      <c r="AX3224" s="1" t="str">
        <f t="shared" si="50"/>
        <v>No</v>
      </c>
    </row>
    <row r="3225" spans="1:50" x14ac:dyDescent="0.2">
      <c r="A3225" s="1" t="s">
        <v>5487</v>
      </c>
      <c r="B3225" s="1" t="s">
        <v>5604</v>
      </c>
      <c r="C3225" s="1" t="s">
        <v>37</v>
      </c>
      <c r="E3225" s="177">
        <v>40238</v>
      </c>
      <c r="F3225" s="1" t="s">
        <v>194</v>
      </c>
      <c r="G3225" s="1" t="s">
        <v>5273</v>
      </c>
      <c r="H3225" s="17">
        <v>5502379</v>
      </c>
      <c r="I3225" s="12">
        <v>4</v>
      </c>
      <c r="J3225" s="1" t="s">
        <v>11</v>
      </c>
      <c r="K3225" s="1" t="s">
        <v>8</v>
      </c>
      <c r="L3225" s="4">
        <v>4</v>
      </c>
      <c r="N3225" s="186">
        <v>0</v>
      </c>
      <c r="P3225" s="14">
        <v>13.8307</v>
      </c>
      <c r="R3225" s="14">
        <v>0</v>
      </c>
      <c r="T3225" s="14">
        <v>7.4974999999999996</v>
      </c>
      <c r="V3225" s="17">
        <v>0</v>
      </c>
      <c r="X3225" s="17">
        <v>0</v>
      </c>
      <c r="Z3225" s="17">
        <v>185249</v>
      </c>
      <c r="AB3225" s="17">
        <v>0</v>
      </c>
      <c r="AD3225" s="17">
        <v>0</v>
      </c>
      <c r="AF3225" s="17">
        <v>13394</v>
      </c>
      <c r="AH3225" s="17">
        <v>0</v>
      </c>
      <c r="AJ3225" s="17">
        <v>0</v>
      </c>
      <c r="AL3225" s="17">
        <v>0</v>
      </c>
      <c r="AN3225" s="17">
        <v>0</v>
      </c>
      <c r="AP3225" s="172">
        <v>0</v>
      </c>
      <c r="AR3225" s="17">
        <v>100422</v>
      </c>
      <c r="AT3225" s="17">
        <v>0</v>
      </c>
      <c r="AV3225" s="185">
        <v>0</v>
      </c>
      <c r="AW3225" s="1" t="s">
        <v>5655</v>
      </c>
      <c r="AX3225" s="1" t="str">
        <f t="shared" si="50"/>
        <v>No</v>
      </c>
    </row>
    <row r="3226" spans="1:50" x14ac:dyDescent="0.2">
      <c r="A3226" s="1" t="s">
        <v>1789</v>
      </c>
      <c r="B3226" s="1" t="s">
        <v>1790</v>
      </c>
      <c r="C3226" s="1" t="s">
        <v>40</v>
      </c>
      <c r="D3226" s="174" t="s">
        <v>1791</v>
      </c>
      <c r="E3226" s="177" t="s">
        <v>1792</v>
      </c>
      <c r="F3226" s="1" t="s">
        <v>194</v>
      </c>
      <c r="G3226" s="1" t="s">
        <v>229</v>
      </c>
      <c r="H3226" s="17">
        <v>0</v>
      </c>
      <c r="I3226" s="12">
        <v>4</v>
      </c>
      <c r="J3226" s="1" t="s">
        <v>10</v>
      </c>
      <c r="K3226" s="1" t="s">
        <v>8</v>
      </c>
      <c r="L3226" s="4">
        <v>4</v>
      </c>
      <c r="N3226" s="186">
        <v>0</v>
      </c>
      <c r="P3226" s="14">
        <v>12.8383</v>
      </c>
      <c r="R3226" s="14">
        <v>0</v>
      </c>
      <c r="T3226" s="14">
        <v>1.3116000000000001</v>
      </c>
      <c r="V3226" s="17">
        <v>0</v>
      </c>
      <c r="X3226" s="17">
        <v>0</v>
      </c>
      <c r="Z3226" s="17">
        <v>78853</v>
      </c>
      <c r="AB3226" s="17">
        <v>0</v>
      </c>
      <c r="AD3226" s="17">
        <v>0</v>
      </c>
      <c r="AF3226" s="17">
        <v>6142</v>
      </c>
      <c r="AH3226" s="17">
        <v>0</v>
      </c>
      <c r="AJ3226" s="17">
        <v>0</v>
      </c>
      <c r="AL3226" s="17">
        <v>0</v>
      </c>
      <c r="AN3226" s="17">
        <v>0</v>
      </c>
      <c r="AP3226" s="172">
        <v>0</v>
      </c>
      <c r="AR3226" s="17">
        <v>8056</v>
      </c>
      <c r="AT3226" s="17">
        <v>0</v>
      </c>
      <c r="AV3226" s="185">
        <v>0</v>
      </c>
      <c r="AW3226" s="1" t="s">
        <v>5655</v>
      </c>
      <c r="AX3226" s="1" t="str">
        <f t="shared" si="50"/>
        <v>No</v>
      </c>
    </row>
    <row r="3227" spans="1:50" x14ac:dyDescent="0.2">
      <c r="A3227" s="1" t="s">
        <v>6478</v>
      </c>
      <c r="B3227" s="1" t="s">
        <v>2006</v>
      </c>
      <c r="C3227" s="1" t="s">
        <v>14</v>
      </c>
      <c r="D3227" s="174" t="s">
        <v>2007</v>
      </c>
      <c r="E3227" s="177" t="s">
        <v>2008</v>
      </c>
      <c r="F3227" s="1" t="s">
        <v>242</v>
      </c>
      <c r="G3227" s="1" t="s">
        <v>229</v>
      </c>
      <c r="H3227" s="17">
        <v>0</v>
      </c>
      <c r="I3227" s="12">
        <v>4</v>
      </c>
      <c r="J3227" s="1" t="s">
        <v>10</v>
      </c>
      <c r="K3227" s="1" t="s">
        <v>8</v>
      </c>
      <c r="L3227" s="4">
        <v>4</v>
      </c>
      <c r="N3227" s="186">
        <v>0</v>
      </c>
      <c r="P3227" s="14">
        <v>16.232299999999999</v>
      </c>
      <c r="R3227" s="14">
        <v>0</v>
      </c>
      <c r="T3227" s="14">
        <v>3.0823999999999998</v>
      </c>
      <c r="V3227" s="17">
        <v>0</v>
      </c>
      <c r="X3227" s="17">
        <v>0</v>
      </c>
      <c r="Z3227" s="17">
        <v>52966</v>
      </c>
      <c r="AB3227" s="17">
        <v>0</v>
      </c>
      <c r="AD3227" s="17">
        <v>0</v>
      </c>
      <c r="AF3227" s="17">
        <v>3263</v>
      </c>
      <c r="AH3227" s="17">
        <v>0</v>
      </c>
      <c r="AJ3227" s="17">
        <v>0</v>
      </c>
      <c r="AL3227" s="17">
        <v>0</v>
      </c>
      <c r="AN3227" s="17">
        <v>0</v>
      </c>
      <c r="AP3227" s="172">
        <v>0</v>
      </c>
      <c r="AR3227" s="17">
        <v>10058</v>
      </c>
      <c r="AT3227" s="17">
        <v>0</v>
      </c>
      <c r="AV3227" s="185">
        <v>0</v>
      </c>
      <c r="AW3227" s="1" t="s">
        <v>5655</v>
      </c>
      <c r="AX3227" s="1" t="str">
        <f t="shared" si="50"/>
        <v>No</v>
      </c>
    </row>
    <row r="3228" spans="1:50" x14ac:dyDescent="0.2">
      <c r="A3228" s="1" t="s">
        <v>5809</v>
      </c>
      <c r="B3228" s="1" t="s">
        <v>5810</v>
      </c>
      <c r="C3228" s="1" t="s">
        <v>73</v>
      </c>
      <c r="E3228" s="177" t="s">
        <v>5811</v>
      </c>
      <c r="F3228" s="1" t="s">
        <v>194</v>
      </c>
      <c r="G3228" s="1" t="s">
        <v>229</v>
      </c>
      <c r="H3228" s="17">
        <v>0</v>
      </c>
      <c r="I3228" s="12">
        <v>4</v>
      </c>
      <c r="J3228" s="1" t="s">
        <v>11</v>
      </c>
      <c r="K3228" s="1" t="s">
        <v>12</v>
      </c>
      <c r="L3228" s="4">
        <v>2</v>
      </c>
      <c r="N3228" s="186">
        <v>0</v>
      </c>
      <c r="P3228" s="14">
        <v>13.533200000000001</v>
      </c>
      <c r="R3228" s="14">
        <v>0</v>
      </c>
      <c r="T3228" s="14">
        <v>6.0888999999999998</v>
      </c>
      <c r="V3228" s="17">
        <v>0</v>
      </c>
      <c r="X3228" s="17">
        <v>0</v>
      </c>
      <c r="Z3228" s="17">
        <v>51318</v>
      </c>
      <c r="AB3228" s="17">
        <v>0</v>
      </c>
      <c r="AD3228" s="17">
        <v>0</v>
      </c>
      <c r="AF3228" s="17">
        <v>3792</v>
      </c>
      <c r="AH3228" s="17">
        <v>0</v>
      </c>
      <c r="AJ3228" s="17">
        <v>0</v>
      </c>
      <c r="AL3228" s="17">
        <v>0</v>
      </c>
      <c r="AN3228" s="17">
        <v>0</v>
      </c>
      <c r="AP3228" s="172">
        <v>0</v>
      </c>
      <c r="AR3228" s="17">
        <v>23089</v>
      </c>
      <c r="AT3228" s="17">
        <v>0</v>
      </c>
      <c r="AV3228" s="185">
        <v>0</v>
      </c>
      <c r="AW3228" s="1" t="s">
        <v>5655</v>
      </c>
      <c r="AX3228" s="1" t="str">
        <f t="shared" si="50"/>
        <v>No</v>
      </c>
    </row>
    <row r="3229" spans="1:50" x14ac:dyDescent="0.2">
      <c r="A3229" s="1" t="s">
        <v>2096</v>
      </c>
      <c r="B3229" s="1" t="s">
        <v>5614</v>
      </c>
      <c r="C3229" s="1" t="s">
        <v>40</v>
      </c>
      <c r="D3229" s="174" t="s">
        <v>2097</v>
      </c>
      <c r="E3229" s="177" t="s">
        <v>2098</v>
      </c>
      <c r="F3229" s="1" t="s">
        <v>194</v>
      </c>
      <c r="G3229" s="1" t="s">
        <v>229</v>
      </c>
      <c r="H3229" s="17">
        <v>0</v>
      </c>
      <c r="I3229" s="12">
        <v>4</v>
      </c>
      <c r="J3229" s="1" t="s">
        <v>10</v>
      </c>
      <c r="K3229" s="1" t="s">
        <v>8</v>
      </c>
      <c r="L3229" s="4">
        <v>4</v>
      </c>
      <c r="N3229" s="186">
        <v>0</v>
      </c>
      <c r="P3229" s="14">
        <v>19.721</v>
      </c>
      <c r="R3229" s="14">
        <v>0</v>
      </c>
      <c r="T3229" s="14">
        <v>1.4460999999999999</v>
      </c>
      <c r="V3229" s="17">
        <v>0</v>
      </c>
      <c r="X3229" s="17">
        <v>0</v>
      </c>
      <c r="Z3229" s="17">
        <v>182183</v>
      </c>
      <c r="AB3229" s="17">
        <v>0</v>
      </c>
      <c r="AD3229" s="17">
        <v>0</v>
      </c>
      <c r="AF3229" s="17">
        <v>9238</v>
      </c>
      <c r="AH3229" s="17">
        <v>0</v>
      </c>
      <c r="AJ3229" s="17">
        <v>0</v>
      </c>
      <c r="AL3229" s="17">
        <v>0</v>
      </c>
      <c r="AN3229" s="17">
        <v>0</v>
      </c>
      <c r="AP3229" s="172">
        <v>0</v>
      </c>
      <c r="AR3229" s="17">
        <v>13359</v>
      </c>
      <c r="AT3229" s="17">
        <v>0</v>
      </c>
      <c r="AV3229" s="185">
        <v>0</v>
      </c>
      <c r="AW3229" s="1" t="s">
        <v>5655</v>
      </c>
      <c r="AX3229" s="1" t="str">
        <f t="shared" si="50"/>
        <v>No</v>
      </c>
    </row>
    <row r="3230" spans="1:50" x14ac:dyDescent="0.2">
      <c r="A3230" s="1" t="s">
        <v>5689</v>
      </c>
      <c r="B3230" s="1" t="s">
        <v>5690</v>
      </c>
      <c r="C3230" s="1" t="s">
        <v>20</v>
      </c>
      <c r="E3230" s="177">
        <v>90249</v>
      </c>
      <c r="F3230" s="1" t="s">
        <v>194</v>
      </c>
      <c r="G3230" s="1" t="s">
        <v>5273</v>
      </c>
      <c r="H3230" s="17">
        <v>12150996</v>
      </c>
      <c r="I3230" s="12">
        <v>4</v>
      </c>
      <c r="J3230" s="1" t="s">
        <v>11</v>
      </c>
      <c r="K3230" s="1" t="s">
        <v>12</v>
      </c>
      <c r="L3230" s="4">
        <v>2</v>
      </c>
      <c r="N3230" s="186">
        <v>0</v>
      </c>
      <c r="P3230" s="14">
        <v>6.2214999999999998</v>
      </c>
      <c r="R3230" s="14">
        <v>0</v>
      </c>
      <c r="T3230" s="14">
        <v>9.2644000000000002</v>
      </c>
      <c r="V3230" s="17">
        <v>0</v>
      </c>
      <c r="X3230" s="17">
        <v>0</v>
      </c>
      <c r="Z3230" s="17">
        <v>29297</v>
      </c>
      <c r="AB3230" s="17">
        <v>0</v>
      </c>
      <c r="AD3230" s="17">
        <v>0</v>
      </c>
      <c r="AF3230" s="17">
        <v>4709</v>
      </c>
      <c r="AH3230" s="17">
        <v>0</v>
      </c>
      <c r="AJ3230" s="17">
        <v>0</v>
      </c>
      <c r="AL3230" s="17">
        <v>0</v>
      </c>
      <c r="AN3230" s="17">
        <v>0</v>
      </c>
      <c r="AP3230" s="172">
        <v>0</v>
      </c>
      <c r="AR3230" s="17">
        <v>43626</v>
      </c>
      <c r="AT3230" s="17">
        <v>0</v>
      </c>
      <c r="AV3230" s="185">
        <v>0</v>
      </c>
      <c r="AW3230" s="1" t="s">
        <v>5655</v>
      </c>
      <c r="AX3230" s="1" t="str">
        <f t="shared" si="50"/>
        <v>No</v>
      </c>
    </row>
    <row r="3231" spans="1:50" x14ac:dyDescent="0.2">
      <c r="A3231" s="1" t="s">
        <v>3957</v>
      </c>
      <c r="B3231" s="1" t="s">
        <v>250</v>
      </c>
      <c r="C3231" s="1" t="s">
        <v>48</v>
      </c>
      <c r="D3231" s="174" t="s">
        <v>3958</v>
      </c>
      <c r="E3231" s="177" t="s">
        <v>3959</v>
      </c>
      <c r="F3231" s="1" t="s">
        <v>194</v>
      </c>
      <c r="G3231" s="1" t="s">
        <v>229</v>
      </c>
      <c r="H3231" s="17">
        <v>0</v>
      </c>
      <c r="I3231" s="12">
        <v>4</v>
      </c>
      <c r="J3231" s="1" t="s">
        <v>10</v>
      </c>
      <c r="K3231" s="1" t="s">
        <v>8</v>
      </c>
      <c r="L3231" s="4">
        <v>4</v>
      </c>
      <c r="N3231" s="186">
        <v>0</v>
      </c>
      <c r="P3231" s="14">
        <v>49.56</v>
      </c>
      <c r="R3231" s="14">
        <v>0</v>
      </c>
      <c r="T3231" s="14">
        <v>2.1173999999999999</v>
      </c>
      <c r="V3231" s="17">
        <v>0</v>
      </c>
      <c r="X3231" s="17">
        <v>0</v>
      </c>
      <c r="Z3231" s="17">
        <v>96642</v>
      </c>
      <c r="AB3231" s="17">
        <v>0</v>
      </c>
      <c r="AD3231" s="17">
        <v>0</v>
      </c>
      <c r="AF3231" s="17">
        <v>1950</v>
      </c>
      <c r="AH3231" s="17">
        <v>0</v>
      </c>
      <c r="AJ3231" s="17">
        <v>0</v>
      </c>
      <c r="AL3231" s="17">
        <v>0</v>
      </c>
      <c r="AN3231" s="17">
        <v>0</v>
      </c>
      <c r="AP3231" s="172">
        <v>0</v>
      </c>
      <c r="AR3231" s="17">
        <v>4129</v>
      </c>
      <c r="AT3231" s="17">
        <v>0</v>
      </c>
      <c r="AV3231" s="185">
        <v>0</v>
      </c>
      <c r="AW3231" s="1" t="s">
        <v>5655</v>
      </c>
      <c r="AX3231" s="1" t="str">
        <f t="shared" si="50"/>
        <v>No</v>
      </c>
    </row>
    <row r="3232" spans="1:50" x14ac:dyDescent="0.2">
      <c r="A3232" s="1" t="s">
        <v>5078</v>
      </c>
      <c r="B3232" s="1" t="s">
        <v>5079</v>
      </c>
      <c r="C3232" s="1" t="s">
        <v>6</v>
      </c>
      <c r="D3232" s="174" t="s">
        <v>5080</v>
      </c>
      <c r="E3232" s="177" t="s">
        <v>5081</v>
      </c>
      <c r="F3232" s="1" t="s">
        <v>242</v>
      </c>
      <c r="G3232" s="1" t="s">
        <v>229</v>
      </c>
      <c r="H3232" s="17">
        <v>0</v>
      </c>
      <c r="I3232" s="12">
        <v>4</v>
      </c>
      <c r="J3232" s="1" t="s">
        <v>11</v>
      </c>
      <c r="K3232" s="1" t="s">
        <v>12</v>
      </c>
      <c r="L3232" s="4">
        <v>4</v>
      </c>
      <c r="N3232" s="186">
        <v>0</v>
      </c>
      <c r="P3232" s="14">
        <v>14.907</v>
      </c>
      <c r="R3232" s="14">
        <v>0</v>
      </c>
      <c r="T3232" s="14">
        <v>12.009</v>
      </c>
      <c r="V3232" s="17">
        <v>0</v>
      </c>
      <c r="X3232" s="17">
        <v>0</v>
      </c>
      <c r="Z3232" s="17">
        <v>110461</v>
      </c>
      <c r="AB3232" s="17">
        <v>0</v>
      </c>
      <c r="AD3232" s="17">
        <v>0</v>
      </c>
      <c r="AF3232" s="17">
        <v>7410</v>
      </c>
      <c r="AH3232" s="17">
        <v>0</v>
      </c>
      <c r="AJ3232" s="17">
        <v>0</v>
      </c>
      <c r="AL3232" s="17">
        <v>0</v>
      </c>
      <c r="AN3232" s="17">
        <v>0</v>
      </c>
      <c r="AP3232" s="172">
        <v>0</v>
      </c>
      <c r="AR3232" s="17">
        <v>88987</v>
      </c>
      <c r="AT3232" s="17">
        <v>0</v>
      </c>
      <c r="AV3232" s="185">
        <v>0</v>
      </c>
      <c r="AW3232" s="1" t="s">
        <v>5655</v>
      </c>
      <c r="AX3232" s="1" t="str">
        <f t="shared" si="50"/>
        <v>No</v>
      </c>
    </row>
    <row r="3233" spans="1:50" x14ac:dyDescent="0.2">
      <c r="A3233" s="1" t="s">
        <v>2073</v>
      </c>
      <c r="B3233" s="1" t="s">
        <v>1342</v>
      </c>
      <c r="C3233" s="1" t="s">
        <v>40</v>
      </c>
      <c r="D3233" s="174" t="s">
        <v>2074</v>
      </c>
      <c r="E3233" s="177" t="s">
        <v>2075</v>
      </c>
      <c r="F3233" s="1" t="s">
        <v>194</v>
      </c>
      <c r="G3233" s="1" t="s">
        <v>229</v>
      </c>
      <c r="H3233" s="17">
        <v>0</v>
      </c>
      <c r="I3233" s="12">
        <v>4</v>
      </c>
      <c r="J3233" s="1" t="s">
        <v>10</v>
      </c>
      <c r="K3233" s="1" t="s">
        <v>8</v>
      </c>
      <c r="L3233" s="4">
        <v>4</v>
      </c>
      <c r="N3233" s="186">
        <v>0</v>
      </c>
      <c r="P3233" s="14">
        <v>14.657500000000001</v>
      </c>
      <c r="R3233" s="14">
        <v>0</v>
      </c>
      <c r="T3233" s="14">
        <v>2.6964000000000001</v>
      </c>
      <c r="V3233" s="17">
        <v>0</v>
      </c>
      <c r="X3233" s="17">
        <v>0</v>
      </c>
      <c r="Z3233" s="17">
        <v>105006</v>
      </c>
      <c r="AB3233" s="17">
        <v>0</v>
      </c>
      <c r="AD3233" s="17">
        <v>0</v>
      </c>
      <c r="AF3233" s="17">
        <v>7164</v>
      </c>
      <c r="AH3233" s="17">
        <v>0</v>
      </c>
      <c r="AJ3233" s="17">
        <v>0</v>
      </c>
      <c r="AL3233" s="17">
        <v>0</v>
      </c>
      <c r="AN3233" s="17">
        <v>0</v>
      </c>
      <c r="AP3233" s="172">
        <v>0</v>
      </c>
      <c r="AR3233" s="17">
        <v>19317</v>
      </c>
      <c r="AT3233" s="17">
        <v>0</v>
      </c>
      <c r="AV3233" s="185">
        <v>0</v>
      </c>
      <c r="AW3233" s="1" t="s">
        <v>5655</v>
      </c>
      <c r="AX3233" s="1" t="str">
        <f t="shared" si="50"/>
        <v>No</v>
      </c>
    </row>
    <row r="3234" spans="1:50" x14ac:dyDescent="0.2">
      <c r="A3234" s="1" t="s">
        <v>6487</v>
      </c>
      <c r="B3234" s="1" t="s">
        <v>6488</v>
      </c>
      <c r="C3234" s="1" t="s">
        <v>56</v>
      </c>
      <c r="D3234" s="174" t="s">
        <v>6489</v>
      </c>
      <c r="E3234" s="177" t="s">
        <v>6490</v>
      </c>
      <c r="F3234" s="1" t="s">
        <v>242</v>
      </c>
      <c r="G3234" s="1" t="s">
        <v>229</v>
      </c>
      <c r="H3234" s="17">
        <v>0</v>
      </c>
      <c r="I3234" s="12">
        <v>4</v>
      </c>
      <c r="J3234" s="1" t="s">
        <v>10</v>
      </c>
      <c r="K3234" s="1" t="s">
        <v>8</v>
      </c>
      <c r="L3234" s="4">
        <v>3</v>
      </c>
      <c r="N3234" s="186">
        <v>0</v>
      </c>
      <c r="P3234" s="14">
        <v>20.026199999999999</v>
      </c>
      <c r="R3234" s="14">
        <v>0</v>
      </c>
      <c r="T3234" s="14">
        <v>1.7524999999999999</v>
      </c>
      <c r="V3234" s="17">
        <v>0</v>
      </c>
      <c r="X3234" s="17">
        <v>0</v>
      </c>
      <c r="Z3234" s="17">
        <v>24432</v>
      </c>
      <c r="AB3234" s="17">
        <v>0</v>
      </c>
      <c r="AD3234" s="17">
        <v>0</v>
      </c>
      <c r="AF3234" s="17">
        <v>1220</v>
      </c>
      <c r="AH3234" s="17">
        <v>0</v>
      </c>
      <c r="AJ3234" s="17">
        <v>0</v>
      </c>
      <c r="AL3234" s="17">
        <v>0</v>
      </c>
      <c r="AN3234" s="17">
        <v>0</v>
      </c>
      <c r="AP3234" s="172">
        <v>0</v>
      </c>
      <c r="AR3234" s="17">
        <v>2138</v>
      </c>
      <c r="AT3234" s="17">
        <v>0</v>
      </c>
      <c r="AV3234" s="185">
        <v>0</v>
      </c>
      <c r="AW3234" s="1" t="s">
        <v>5655</v>
      </c>
      <c r="AX3234" s="1" t="str">
        <f t="shared" si="50"/>
        <v>No</v>
      </c>
    </row>
    <row r="3235" spans="1:50" x14ac:dyDescent="0.2">
      <c r="A3235" s="1" t="s">
        <v>5458</v>
      </c>
      <c r="B3235" s="1" t="s">
        <v>5590</v>
      </c>
      <c r="C3235" s="1" t="s">
        <v>52</v>
      </c>
      <c r="E3235" s="177">
        <v>10184</v>
      </c>
      <c r="F3235" s="1" t="s">
        <v>138</v>
      </c>
      <c r="G3235" s="1" t="s">
        <v>5273</v>
      </c>
      <c r="H3235" s="17">
        <v>246695</v>
      </c>
      <c r="I3235" s="12">
        <v>4</v>
      </c>
      <c r="J3235" s="1" t="s">
        <v>10</v>
      </c>
      <c r="K3235" s="1" t="s">
        <v>8</v>
      </c>
      <c r="L3235" s="4">
        <v>4</v>
      </c>
      <c r="N3235" s="186">
        <v>0</v>
      </c>
      <c r="P3235" s="14">
        <v>26.8385</v>
      </c>
      <c r="R3235" s="14">
        <v>0</v>
      </c>
      <c r="T3235" s="14">
        <v>1.3076000000000001</v>
      </c>
      <c r="V3235" s="17">
        <v>0</v>
      </c>
      <c r="X3235" s="17">
        <v>0</v>
      </c>
      <c r="Z3235" s="17">
        <v>97021</v>
      </c>
      <c r="AB3235" s="17">
        <v>0</v>
      </c>
      <c r="AD3235" s="17">
        <v>0</v>
      </c>
      <c r="AF3235" s="17">
        <v>3615</v>
      </c>
      <c r="AH3235" s="17">
        <v>0</v>
      </c>
      <c r="AJ3235" s="17">
        <v>0</v>
      </c>
      <c r="AL3235" s="17">
        <v>0</v>
      </c>
      <c r="AN3235" s="17">
        <v>0</v>
      </c>
      <c r="AP3235" s="172">
        <v>0</v>
      </c>
      <c r="AR3235" s="17">
        <v>4727</v>
      </c>
      <c r="AT3235" s="17">
        <v>0</v>
      </c>
      <c r="AV3235" s="185">
        <v>0</v>
      </c>
      <c r="AW3235" s="1" t="s">
        <v>5655</v>
      </c>
      <c r="AX3235" s="1" t="str">
        <f t="shared" si="50"/>
        <v>No</v>
      </c>
    </row>
    <row r="3236" spans="1:50" x14ac:dyDescent="0.2">
      <c r="A3236" s="1" t="s">
        <v>5451</v>
      </c>
      <c r="B3236" s="1" t="s">
        <v>232</v>
      </c>
      <c r="C3236" s="1" t="s">
        <v>94</v>
      </c>
      <c r="E3236" s="177" t="s">
        <v>5450</v>
      </c>
      <c r="F3236" s="1" t="s">
        <v>208</v>
      </c>
      <c r="G3236" s="1" t="s">
        <v>229</v>
      </c>
      <c r="H3236" s="17">
        <v>0</v>
      </c>
      <c r="I3236" s="12">
        <v>4</v>
      </c>
      <c r="J3236" s="1" t="s">
        <v>10</v>
      </c>
      <c r="K3236" s="1" t="s">
        <v>8</v>
      </c>
      <c r="L3236" s="4">
        <v>4</v>
      </c>
      <c r="N3236" s="186">
        <v>0</v>
      </c>
      <c r="P3236" s="14">
        <v>15.5158</v>
      </c>
      <c r="R3236" s="14">
        <v>0</v>
      </c>
      <c r="T3236" s="14">
        <v>0.8952</v>
      </c>
      <c r="V3236" s="17">
        <v>0</v>
      </c>
      <c r="X3236" s="17">
        <v>0</v>
      </c>
      <c r="Z3236" s="17">
        <v>68580</v>
      </c>
      <c r="AB3236" s="17">
        <v>0</v>
      </c>
      <c r="AD3236" s="17">
        <v>0</v>
      </c>
      <c r="AF3236" s="17">
        <v>4420</v>
      </c>
      <c r="AH3236" s="17">
        <v>0</v>
      </c>
      <c r="AJ3236" s="17">
        <v>0</v>
      </c>
      <c r="AL3236" s="17">
        <v>0</v>
      </c>
      <c r="AN3236" s="17">
        <v>0</v>
      </c>
      <c r="AP3236" s="172">
        <v>0</v>
      </c>
      <c r="AR3236" s="17">
        <v>3957</v>
      </c>
      <c r="AT3236" s="17">
        <v>0</v>
      </c>
      <c r="AV3236" s="185">
        <v>0</v>
      </c>
      <c r="AW3236" s="1" t="s">
        <v>5655</v>
      </c>
      <c r="AX3236" s="1" t="str">
        <f t="shared" si="50"/>
        <v>No</v>
      </c>
    </row>
    <row r="3237" spans="1:50" x14ac:dyDescent="0.2">
      <c r="A3237" s="1" t="s">
        <v>6485</v>
      </c>
      <c r="B3237" s="1" t="s">
        <v>5800</v>
      </c>
      <c r="C3237" s="1" t="s">
        <v>20</v>
      </c>
      <c r="E3237" s="177">
        <v>90283</v>
      </c>
      <c r="F3237" s="1" t="s">
        <v>194</v>
      </c>
      <c r="G3237" s="1" t="s">
        <v>5273</v>
      </c>
      <c r="H3237" s="17">
        <v>12150996</v>
      </c>
      <c r="I3237" s="12">
        <v>4</v>
      </c>
      <c r="J3237" s="1" t="s">
        <v>10</v>
      </c>
      <c r="K3237" s="1" t="s">
        <v>8</v>
      </c>
      <c r="L3237" s="4">
        <v>4</v>
      </c>
      <c r="N3237" s="186">
        <v>0</v>
      </c>
      <c r="P3237" s="14">
        <v>7.0050999999999997</v>
      </c>
      <c r="R3237" s="14">
        <v>0</v>
      </c>
      <c r="T3237" s="14">
        <v>4.2759</v>
      </c>
      <c r="V3237" s="17">
        <v>0</v>
      </c>
      <c r="X3237" s="17">
        <v>0</v>
      </c>
      <c r="Z3237" s="17">
        <v>42535</v>
      </c>
      <c r="AB3237" s="17">
        <v>0</v>
      </c>
      <c r="AD3237" s="17">
        <v>0</v>
      </c>
      <c r="AF3237" s="17">
        <v>6072</v>
      </c>
      <c r="AH3237" s="17">
        <v>0</v>
      </c>
      <c r="AJ3237" s="17">
        <v>0</v>
      </c>
      <c r="AL3237" s="17">
        <v>0</v>
      </c>
      <c r="AN3237" s="17">
        <v>0</v>
      </c>
      <c r="AP3237" s="172">
        <v>0</v>
      </c>
      <c r="AR3237" s="17">
        <v>25963</v>
      </c>
      <c r="AT3237" s="17">
        <v>0</v>
      </c>
      <c r="AV3237" s="185">
        <v>0</v>
      </c>
      <c r="AW3237" s="1" t="s">
        <v>5655</v>
      </c>
      <c r="AX3237" s="1" t="str">
        <f t="shared" si="50"/>
        <v>No</v>
      </c>
    </row>
    <row r="3238" spans="1:50" x14ac:dyDescent="0.2">
      <c r="A3238" s="1" t="s">
        <v>4548</v>
      </c>
      <c r="B3238" s="1" t="s">
        <v>4549</v>
      </c>
      <c r="C3238" s="1" t="s">
        <v>31</v>
      </c>
      <c r="D3238" s="174" t="s">
        <v>4550</v>
      </c>
      <c r="E3238" s="177" t="s">
        <v>4551</v>
      </c>
      <c r="F3238" s="1" t="s">
        <v>194</v>
      </c>
      <c r="G3238" s="1" t="s">
        <v>229</v>
      </c>
      <c r="H3238" s="17">
        <v>0</v>
      </c>
      <c r="I3238" s="12">
        <v>4</v>
      </c>
      <c r="J3238" s="1" t="s">
        <v>10</v>
      </c>
      <c r="K3238" s="1" t="s">
        <v>8</v>
      </c>
      <c r="L3238" s="4">
        <v>2</v>
      </c>
      <c r="N3238" s="186">
        <v>0</v>
      </c>
      <c r="P3238" s="14">
        <v>17.590800000000002</v>
      </c>
      <c r="R3238" s="14">
        <v>0</v>
      </c>
      <c r="T3238" s="14">
        <v>9.8275000000000006</v>
      </c>
      <c r="V3238" s="17">
        <v>0</v>
      </c>
      <c r="X3238" s="17">
        <v>0</v>
      </c>
      <c r="Z3238" s="17">
        <v>30696</v>
      </c>
      <c r="AB3238" s="17">
        <v>0</v>
      </c>
      <c r="AD3238" s="17">
        <v>0</v>
      </c>
      <c r="AF3238" s="17">
        <v>1745</v>
      </c>
      <c r="AH3238" s="17">
        <v>0</v>
      </c>
      <c r="AJ3238" s="17">
        <v>0</v>
      </c>
      <c r="AL3238" s="17">
        <v>0</v>
      </c>
      <c r="AN3238" s="17">
        <v>0</v>
      </c>
      <c r="AP3238" s="172">
        <v>0</v>
      </c>
      <c r="AR3238" s="17">
        <v>17149</v>
      </c>
      <c r="AT3238" s="17">
        <v>0</v>
      </c>
      <c r="AV3238" s="185">
        <v>0</v>
      </c>
      <c r="AW3238" s="1" t="s">
        <v>5655</v>
      </c>
      <c r="AX3238" s="1" t="str">
        <f t="shared" si="50"/>
        <v>No</v>
      </c>
    </row>
    <row r="3239" spans="1:50" x14ac:dyDescent="0.2">
      <c r="A3239" s="1" t="s">
        <v>4103</v>
      </c>
      <c r="B3239" s="1" t="s">
        <v>1872</v>
      </c>
      <c r="C3239" s="1" t="s">
        <v>59</v>
      </c>
      <c r="D3239" s="174" t="s">
        <v>4104</v>
      </c>
      <c r="E3239" s="177" t="s">
        <v>4105</v>
      </c>
      <c r="F3239" s="1" t="s">
        <v>194</v>
      </c>
      <c r="G3239" s="1" t="s">
        <v>229</v>
      </c>
      <c r="H3239" s="17">
        <v>0</v>
      </c>
      <c r="I3239" s="12">
        <v>4</v>
      </c>
      <c r="J3239" s="1" t="s">
        <v>10</v>
      </c>
      <c r="K3239" s="1" t="s">
        <v>8</v>
      </c>
      <c r="L3239" s="4">
        <v>4</v>
      </c>
      <c r="N3239" s="186">
        <v>0</v>
      </c>
      <c r="P3239" s="14">
        <v>8.2210999999999999</v>
      </c>
      <c r="R3239" s="14">
        <v>0</v>
      </c>
      <c r="T3239" s="14">
        <v>4.0208000000000004</v>
      </c>
      <c r="V3239" s="17">
        <v>0</v>
      </c>
      <c r="X3239" s="17">
        <v>0</v>
      </c>
      <c r="Z3239" s="17">
        <v>34841</v>
      </c>
      <c r="AB3239" s="17">
        <v>0</v>
      </c>
      <c r="AD3239" s="17">
        <v>0</v>
      </c>
      <c r="AF3239" s="17">
        <v>4238</v>
      </c>
      <c r="AH3239" s="17">
        <v>0</v>
      </c>
      <c r="AJ3239" s="17">
        <v>0</v>
      </c>
      <c r="AL3239" s="17">
        <v>0</v>
      </c>
      <c r="AN3239" s="17">
        <v>0</v>
      </c>
      <c r="AP3239" s="172">
        <v>0</v>
      </c>
      <c r="AR3239" s="17">
        <v>17040</v>
      </c>
      <c r="AT3239" s="17">
        <v>0</v>
      </c>
      <c r="AV3239" s="185">
        <v>0</v>
      </c>
      <c r="AW3239" s="1" t="s">
        <v>5655</v>
      </c>
      <c r="AX3239" s="1" t="str">
        <f t="shared" si="50"/>
        <v>No</v>
      </c>
    </row>
    <row r="3240" spans="1:50" x14ac:dyDescent="0.2">
      <c r="A3240" s="1" t="s">
        <v>5194</v>
      </c>
      <c r="B3240" s="1" t="s">
        <v>4364</v>
      </c>
      <c r="C3240" s="1" t="s">
        <v>94</v>
      </c>
      <c r="E3240" s="177" t="s">
        <v>5195</v>
      </c>
      <c r="F3240" s="1" t="s">
        <v>242</v>
      </c>
      <c r="G3240" s="1" t="s">
        <v>229</v>
      </c>
      <c r="H3240" s="17">
        <v>0</v>
      </c>
      <c r="I3240" s="12">
        <v>4</v>
      </c>
      <c r="J3240" s="1" t="s">
        <v>10</v>
      </c>
      <c r="K3240" s="1" t="s">
        <v>8</v>
      </c>
      <c r="L3240" s="4">
        <v>4</v>
      </c>
      <c r="N3240" s="186">
        <v>0</v>
      </c>
      <c r="P3240" s="14">
        <v>21.1709</v>
      </c>
      <c r="R3240" s="14">
        <v>0</v>
      </c>
      <c r="T3240" s="14">
        <v>1.0649999999999999</v>
      </c>
      <c r="V3240" s="17">
        <v>0</v>
      </c>
      <c r="X3240" s="17">
        <v>0</v>
      </c>
      <c r="Z3240" s="17">
        <v>99334</v>
      </c>
      <c r="AB3240" s="17">
        <v>0</v>
      </c>
      <c r="AD3240" s="17">
        <v>0</v>
      </c>
      <c r="AF3240" s="17">
        <v>4692</v>
      </c>
      <c r="AH3240" s="17">
        <v>0</v>
      </c>
      <c r="AJ3240" s="17">
        <v>0</v>
      </c>
      <c r="AL3240" s="17">
        <v>0</v>
      </c>
      <c r="AN3240" s="17">
        <v>0</v>
      </c>
      <c r="AP3240" s="172">
        <v>0</v>
      </c>
      <c r="AR3240" s="17">
        <v>4997</v>
      </c>
      <c r="AT3240" s="17">
        <v>0</v>
      </c>
      <c r="AV3240" s="185">
        <v>0</v>
      </c>
      <c r="AW3240" s="1" t="s">
        <v>5655</v>
      </c>
      <c r="AX3240" s="1" t="str">
        <f t="shared" si="50"/>
        <v>No</v>
      </c>
    </row>
    <row r="3241" spans="1:50" x14ac:dyDescent="0.2">
      <c r="A3241" s="1" t="s">
        <v>6494</v>
      </c>
      <c r="B3241" s="1" t="s">
        <v>1337</v>
      </c>
      <c r="C3241" s="1" t="s">
        <v>18</v>
      </c>
      <c r="D3241" s="174" t="s">
        <v>1338</v>
      </c>
      <c r="E3241" s="177">
        <v>99382</v>
      </c>
      <c r="F3241" s="1" t="s">
        <v>138</v>
      </c>
      <c r="G3241" s="1" t="s">
        <v>5273</v>
      </c>
      <c r="H3241" s="17">
        <v>0</v>
      </c>
      <c r="I3241" s="12">
        <v>4</v>
      </c>
      <c r="J3241" s="1" t="s">
        <v>11</v>
      </c>
      <c r="K3241" s="1" t="s">
        <v>8</v>
      </c>
      <c r="L3241" s="4">
        <v>4</v>
      </c>
      <c r="N3241" s="186">
        <v>0</v>
      </c>
      <c r="P3241" s="14">
        <v>40.9435</v>
      </c>
      <c r="R3241" s="14">
        <v>0</v>
      </c>
      <c r="T3241" s="14">
        <v>3.6524000000000001</v>
      </c>
      <c r="V3241" s="17">
        <v>0</v>
      </c>
      <c r="X3241" s="17">
        <v>0</v>
      </c>
      <c r="Z3241" s="17">
        <v>263021</v>
      </c>
      <c r="AB3241" s="17">
        <v>0</v>
      </c>
      <c r="AD3241" s="17">
        <v>0</v>
      </c>
      <c r="AF3241" s="17">
        <v>6424</v>
      </c>
      <c r="AH3241" s="17">
        <v>0</v>
      </c>
      <c r="AJ3241" s="17">
        <v>0</v>
      </c>
      <c r="AL3241" s="17">
        <v>0</v>
      </c>
      <c r="AN3241" s="17">
        <v>0</v>
      </c>
      <c r="AP3241" s="172">
        <v>0</v>
      </c>
      <c r="AR3241" s="17">
        <v>23463</v>
      </c>
      <c r="AT3241" s="17">
        <v>0</v>
      </c>
      <c r="AV3241" s="185">
        <v>0</v>
      </c>
      <c r="AW3241" s="1" t="s">
        <v>5655</v>
      </c>
      <c r="AX3241" s="1" t="str">
        <f t="shared" si="50"/>
        <v>No</v>
      </c>
    </row>
    <row r="3242" spans="1:50" x14ac:dyDescent="0.2">
      <c r="A3242" s="1" t="s">
        <v>5558</v>
      </c>
      <c r="B3242" s="1" t="s">
        <v>5646</v>
      </c>
      <c r="C3242" s="1" t="s">
        <v>161</v>
      </c>
      <c r="E3242" s="177" t="s">
        <v>5557</v>
      </c>
      <c r="F3242" s="1" t="s">
        <v>242</v>
      </c>
      <c r="G3242" s="1" t="s">
        <v>229</v>
      </c>
      <c r="H3242" s="17">
        <v>0</v>
      </c>
      <c r="I3242" s="12">
        <v>4</v>
      </c>
      <c r="J3242" s="1" t="s">
        <v>10</v>
      </c>
      <c r="K3242" s="1" t="s">
        <v>8</v>
      </c>
      <c r="L3242" s="4">
        <v>4</v>
      </c>
      <c r="N3242" s="186">
        <v>0</v>
      </c>
      <c r="P3242" s="14">
        <v>7.2384000000000004</v>
      </c>
      <c r="R3242" s="14">
        <v>0</v>
      </c>
      <c r="T3242" s="14">
        <v>2.3935</v>
      </c>
      <c r="V3242" s="17">
        <v>0</v>
      </c>
      <c r="X3242" s="17">
        <v>0</v>
      </c>
      <c r="Z3242" s="17">
        <v>27390</v>
      </c>
      <c r="AB3242" s="17">
        <v>0</v>
      </c>
      <c r="AD3242" s="17">
        <v>0</v>
      </c>
      <c r="AF3242" s="17">
        <v>3784</v>
      </c>
      <c r="AH3242" s="17">
        <v>0</v>
      </c>
      <c r="AJ3242" s="17">
        <v>0</v>
      </c>
      <c r="AL3242" s="17">
        <v>0</v>
      </c>
      <c r="AN3242" s="17">
        <v>0</v>
      </c>
      <c r="AP3242" s="172">
        <v>0</v>
      </c>
      <c r="AR3242" s="17">
        <v>9057</v>
      </c>
      <c r="AT3242" s="17">
        <v>0</v>
      </c>
      <c r="AV3242" s="185">
        <v>0</v>
      </c>
      <c r="AW3242" s="1" t="s">
        <v>5655</v>
      </c>
      <c r="AX3242" s="1" t="str">
        <f t="shared" si="50"/>
        <v>No</v>
      </c>
    </row>
    <row r="3243" spans="1:50" x14ac:dyDescent="0.2">
      <c r="A3243" s="1" t="s">
        <v>1167</v>
      </c>
      <c r="B3243" s="1" t="s">
        <v>1168</v>
      </c>
      <c r="C3243" s="1" t="s">
        <v>87</v>
      </c>
      <c r="D3243" s="174" t="s">
        <v>1169</v>
      </c>
      <c r="E3243" s="177">
        <v>88176</v>
      </c>
      <c r="F3243" s="1" t="s">
        <v>138</v>
      </c>
      <c r="G3243" s="1" t="s">
        <v>5273</v>
      </c>
      <c r="H3243" s="17">
        <v>0</v>
      </c>
      <c r="I3243" s="12">
        <v>4</v>
      </c>
      <c r="J3243" s="1" t="s">
        <v>10</v>
      </c>
      <c r="K3243" s="1" t="s">
        <v>8</v>
      </c>
      <c r="L3243" s="4">
        <v>4</v>
      </c>
      <c r="N3243" s="186">
        <v>0</v>
      </c>
      <c r="P3243" s="14">
        <v>37.040700000000001</v>
      </c>
      <c r="R3243" s="14">
        <v>0</v>
      </c>
      <c r="T3243" s="14">
        <v>0.83320000000000005</v>
      </c>
      <c r="V3243" s="17">
        <v>0</v>
      </c>
      <c r="X3243" s="17">
        <v>0</v>
      </c>
      <c r="Z3243" s="17">
        <v>317735</v>
      </c>
      <c r="AB3243" s="17">
        <v>0</v>
      </c>
      <c r="AD3243" s="17">
        <v>0</v>
      </c>
      <c r="AF3243" s="17">
        <v>8578</v>
      </c>
      <c r="AH3243" s="17">
        <v>0</v>
      </c>
      <c r="AJ3243" s="17">
        <v>0</v>
      </c>
      <c r="AL3243" s="17">
        <v>0</v>
      </c>
      <c r="AN3243" s="17">
        <v>0</v>
      </c>
      <c r="AP3243" s="172">
        <v>0</v>
      </c>
      <c r="AR3243" s="17">
        <v>7147</v>
      </c>
      <c r="AT3243" s="17">
        <v>0</v>
      </c>
      <c r="AV3243" s="185">
        <v>0</v>
      </c>
      <c r="AW3243" s="1" t="s">
        <v>5655</v>
      </c>
      <c r="AX3243" s="1" t="str">
        <f t="shared" si="50"/>
        <v>No</v>
      </c>
    </row>
    <row r="3244" spans="1:50" x14ac:dyDescent="0.2">
      <c r="A3244" s="1" t="s">
        <v>1121</v>
      </c>
      <c r="B3244" s="1" t="s">
        <v>1122</v>
      </c>
      <c r="C3244" s="1" t="s">
        <v>1</v>
      </c>
      <c r="D3244" s="174" t="s">
        <v>1123</v>
      </c>
      <c r="E3244" s="177">
        <v>135</v>
      </c>
      <c r="F3244" s="1" t="s">
        <v>138</v>
      </c>
      <c r="G3244" s="1" t="s">
        <v>5273</v>
      </c>
      <c r="H3244" s="17">
        <v>0</v>
      </c>
      <c r="I3244" s="12">
        <v>4</v>
      </c>
      <c r="J3244" s="1" t="s">
        <v>10</v>
      </c>
      <c r="K3244" s="1" t="s">
        <v>8</v>
      </c>
      <c r="L3244" s="4">
        <v>1</v>
      </c>
      <c r="N3244" s="186">
        <v>0</v>
      </c>
      <c r="P3244" s="14">
        <v>32.869300000000003</v>
      </c>
      <c r="R3244" s="14">
        <v>0</v>
      </c>
      <c r="T3244" s="14">
        <v>0.35510000000000003</v>
      </c>
      <c r="V3244" s="17">
        <v>0</v>
      </c>
      <c r="X3244" s="17">
        <v>0</v>
      </c>
      <c r="Z3244" s="17">
        <v>19623</v>
      </c>
      <c r="AB3244" s="17">
        <v>0</v>
      </c>
      <c r="AD3244" s="17">
        <v>0</v>
      </c>
      <c r="AF3244" s="17">
        <v>597</v>
      </c>
      <c r="AH3244" s="17">
        <v>0</v>
      </c>
      <c r="AJ3244" s="17">
        <v>0</v>
      </c>
      <c r="AL3244" s="17">
        <v>0</v>
      </c>
      <c r="AN3244" s="17">
        <v>0</v>
      </c>
      <c r="AP3244" s="172">
        <v>0</v>
      </c>
      <c r="AR3244" s="17">
        <v>212</v>
      </c>
      <c r="AT3244" s="17">
        <v>0</v>
      </c>
      <c r="AV3244" s="185">
        <v>0</v>
      </c>
      <c r="AW3244" s="1" t="s">
        <v>5655</v>
      </c>
      <c r="AX3244" s="1" t="str">
        <f t="shared" si="50"/>
        <v>No</v>
      </c>
    </row>
    <row r="3245" spans="1:50" x14ac:dyDescent="0.2">
      <c r="A3245" s="1" t="s">
        <v>1159</v>
      </c>
      <c r="B3245" s="1" t="s">
        <v>1160</v>
      </c>
      <c r="C3245" s="1" t="s">
        <v>61</v>
      </c>
      <c r="D3245" s="174" t="s">
        <v>1161</v>
      </c>
      <c r="E3245" s="177">
        <v>88164</v>
      </c>
      <c r="F3245" s="1" t="s">
        <v>138</v>
      </c>
      <c r="G3245" s="1" t="s">
        <v>5273</v>
      </c>
      <c r="H3245" s="17">
        <v>0</v>
      </c>
      <c r="I3245" s="12">
        <v>4</v>
      </c>
      <c r="J3245" s="1" t="s">
        <v>10</v>
      </c>
      <c r="K3245" s="1" t="s">
        <v>8</v>
      </c>
      <c r="L3245" s="4">
        <v>2</v>
      </c>
      <c r="N3245" s="186">
        <v>0</v>
      </c>
      <c r="P3245" s="14">
        <v>31.832000000000001</v>
      </c>
      <c r="R3245" s="14">
        <v>0</v>
      </c>
      <c r="T3245" s="14">
        <v>3.4016999999999999</v>
      </c>
      <c r="V3245" s="17">
        <v>0</v>
      </c>
      <c r="X3245" s="17">
        <v>0</v>
      </c>
      <c r="Z3245" s="17">
        <v>73150</v>
      </c>
      <c r="AB3245" s="17">
        <v>0</v>
      </c>
      <c r="AD3245" s="17">
        <v>0</v>
      </c>
      <c r="AF3245" s="17">
        <v>2298</v>
      </c>
      <c r="AH3245" s="17">
        <v>0</v>
      </c>
      <c r="AJ3245" s="17">
        <v>0</v>
      </c>
      <c r="AL3245" s="17">
        <v>0</v>
      </c>
      <c r="AN3245" s="17">
        <v>0</v>
      </c>
      <c r="AP3245" s="172">
        <v>0</v>
      </c>
      <c r="AR3245" s="17">
        <v>7817</v>
      </c>
      <c r="AT3245" s="17">
        <v>0</v>
      </c>
      <c r="AV3245" s="185">
        <v>0</v>
      </c>
      <c r="AW3245" s="1" t="s">
        <v>5655</v>
      </c>
      <c r="AX3245" s="1" t="str">
        <f t="shared" si="50"/>
        <v>No</v>
      </c>
    </row>
    <row r="3246" spans="1:50" x14ac:dyDescent="0.2">
      <c r="A3246" s="1" t="s">
        <v>5689</v>
      </c>
      <c r="B3246" s="1" t="s">
        <v>5690</v>
      </c>
      <c r="C3246" s="1" t="s">
        <v>20</v>
      </c>
      <c r="E3246" s="177">
        <v>90249</v>
      </c>
      <c r="F3246" s="1" t="s">
        <v>194</v>
      </c>
      <c r="G3246" s="1" t="s">
        <v>5273</v>
      </c>
      <c r="H3246" s="17">
        <v>12150996</v>
      </c>
      <c r="I3246" s="12">
        <v>4</v>
      </c>
      <c r="J3246" s="1" t="s">
        <v>10</v>
      </c>
      <c r="K3246" s="1" t="s">
        <v>12</v>
      </c>
      <c r="L3246" s="4">
        <v>2</v>
      </c>
      <c r="N3246" s="186">
        <v>0</v>
      </c>
      <c r="P3246" s="14">
        <v>1.8707</v>
      </c>
      <c r="R3246" s="14">
        <v>0</v>
      </c>
      <c r="T3246" s="14">
        <v>1.0276000000000001</v>
      </c>
      <c r="V3246" s="17">
        <v>0</v>
      </c>
      <c r="X3246" s="17">
        <v>0</v>
      </c>
      <c r="Z3246" s="17">
        <v>7535</v>
      </c>
      <c r="AB3246" s="17">
        <v>0</v>
      </c>
      <c r="AD3246" s="17">
        <v>0</v>
      </c>
      <c r="AF3246" s="17">
        <v>4028</v>
      </c>
      <c r="AH3246" s="17">
        <v>0</v>
      </c>
      <c r="AJ3246" s="17">
        <v>0</v>
      </c>
      <c r="AL3246" s="17">
        <v>0</v>
      </c>
      <c r="AN3246" s="17">
        <v>0</v>
      </c>
      <c r="AP3246" s="172">
        <v>0</v>
      </c>
      <c r="AR3246" s="17">
        <v>4139</v>
      </c>
      <c r="AT3246" s="17">
        <v>0</v>
      </c>
      <c r="AV3246" s="185">
        <v>0</v>
      </c>
      <c r="AW3246" s="1" t="s">
        <v>5655</v>
      </c>
      <c r="AX3246" s="1" t="str">
        <f t="shared" si="50"/>
        <v>No</v>
      </c>
    </row>
    <row r="3247" spans="1:50" x14ac:dyDescent="0.2">
      <c r="A3247" s="1" t="s">
        <v>6491</v>
      </c>
      <c r="B3247" s="1" t="s">
        <v>2740</v>
      </c>
      <c r="C3247" s="1" t="s">
        <v>55</v>
      </c>
      <c r="E3247" s="177" t="s">
        <v>6492</v>
      </c>
      <c r="F3247" s="1" t="s">
        <v>242</v>
      </c>
      <c r="G3247" s="1" t="s">
        <v>229</v>
      </c>
      <c r="H3247" s="17">
        <v>0</v>
      </c>
      <c r="I3247" s="12">
        <v>4</v>
      </c>
      <c r="J3247" s="1" t="s">
        <v>10</v>
      </c>
      <c r="K3247" s="1" t="s">
        <v>8</v>
      </c>
      <c r="L3247" s="4">
        <v>4</v>
      </c>
      <c r="N3247" s="186">
        <v>0</v>
      </c>
      <c r="P3247" s="14">
        <v>23.628900000000002</v>
      </c>
      <c r="R3247" s="14">
        <v>0</v>
      </c>
      <c r="T3247" s="14">
        <v>1.6695</v>
      </c>
      <c r="V3247" s="17">
        <v>0</v>
      </c>
      <c r="X3247" s="17">
        <v>0</v>
      </c>
      <c r="Z3247" s="17">
        <v>72210</v>
      </c>
      <c r="AB3247" s="17">
        <v>0</v>
      </c>
      <c r="AD3247" s="17">
        <v>0</v>
      </c>
      <c r="AF3247" s="17">
        <v>3056</v>
      </c>
      <c r="AH3247" s="17">
        <v>0</v>
      </c>
      <c r="AJ3247" s="17">
        <v>0</v>
      </c>
      <c r="AL3247" s="17">
        <v>0</v>
      </c>
      <c r="AN3247" s="17">
        <v>0</v>
      </c>
      <c r="AP3247" s="172">
        <v>0</v>
      </c>
      <c r="AR3247" s="17">
        <v>5102</v>
      </c>
      <c r="AT3247" s="17">
        <v>0</v>
      </c>
      <c r="AV3247" s="185">
        <v>0</v>
      </c>
      <c r="AW3247" s="1" t="s">
        <v>5655</v>
      </c>
      <c r="AX3247" s="1" t="str">
        <f t="shared" si="50"/>
        <v>No</v>
      </c>
    </row>
    <row r="3248" spans="1:50" x14ac:dyDescent="0.2">
      <c r="A3248" s="1" t="s">
        <v>4975</v>
      </c>
      <c r="B3248" s="1" t="s">
        <v>4976</v>
      </c>
      <c r="C3248" s="1" t="s">
        <v>80</v>
      </c>
      <c r="D3248" s="174" t="s">
        <v>4977</v>
      </c>
      <c r="E3248" s="177" t="s">
        <v>4978</v>
      </c>
      <c r="F3248" s="1" t="s">
        <v>196</v>
      </c>
      <c r="G3248" s="1" t="s">
        <v>229</v>
      </c>
      <c r="H3248" s="17">
        <v>0</v>
      </c>
      <c r="I3248" s="12">
        <v>4</v>
      </c>
      <c r="J3248" s="1" t="s">
        <v>22</v>
      </c>
      <c r="K3248" s="1" t="s">
        <v>12</v>
      </c>
      <c r="L3248" s="4">
        <v>3</v>
      </c>
      <c r="N3248" s="186">
        <v>0</v>
      </c>
      <c r="P3248" s="14">
        <v>27.239899999999999</v>
      </c>
      <c r="R3248" s="14">
        <v>0</v>
      </c>
      <c r="T3248" s="14">
        <v>7.4211999999999998</v>
      </c>
      <c r="V3248" s="17">
        <v>0</v>
      </c>
      <c r="X3248" s="17">
        <v>0</v>
      </c>
      <c r="Z3248" s="17">
        <v>246031</v>
      </c>
      <c r="AB3248" s="17">
        <v>0</v>
      </c>
      <c r="AD3248" s="17">
        <v>0</v>
      </c>
      <c r="AF3248" s="17">
        <v>9032</v>
      </c>
      <c r="AH3248" s="17">
        <v>0</v>
      </c>
      <c r="AJ3248" s="17">
        <v>0</v>
      </c>
      <c r="AL3248" s="17">
        <v>0</v>
      </c>
      <c r="AN3248" s="17">
        <v>0</v>
      </c>
      <c r="AP3248" s="172">
        <v>0</v>
      </c>
      <c r="AR3248" s="17">
        <v>67028</v>
      </c>
      <c r="AT3248" s="17">
        <v>0</v>
      </c>
      <c r="AV3248" s="185">
        <v>0</v>
      </c>
      <c r="AW3248" s="1" t="s">
        <v>5655</v>
      </c>
      <c r="AX3248" s="1" t="str">
        <f t="shared" si="50"/>
        <v>No</v>
      </c>
    </row>
    <row r="3249" spans="1:50" x14ac:dyDescent="0.2">
      <c r="A3249" s="1" t="s">
        <v>4213</v>
      </c>
      <c r="B3249" s="1" t="s">
        <v>870</v>
      </c>
      <c r="C3249" s="1" t="s">
        <v>64</v>
      </c>
      <c r="D3249" s="174" t="s">
        <v>4214</v>
      </c>
      <c r="E3249" s="177" t="s">
        <v>4215</v>
      </c>
      <c r="F3249" s="1" t="s">
        <v>194</v>
      </c>
      <c r="G3249" s="1" t="s">
        <v>229</v>
      </c>
      <c r="H3249" s="17">
        <v>0</v>
      </c>
      <c r="I3249" s="12">
        <v>4</v>
      </c>
      <c r="J3249" s="1" t="s">
        <v>10</v>
      </c>
      <c r="K3249" s="1" t="s">
        <v>8</v>
      </c>
      <c r="L3249" s="4">
        <v>4</v>
      </c>
      <c r="N3249" s="186">
        <v>0</v>
      </c>
      <c r="P3249" s="14">
        <v>18.364799999999999</v>
      </c>
      <c r="R3249" s="14">
        <v>0</v>
      </c>
      <c r="T3249" s="14">
        <v>2.9213</v>
      </c>
      <c r="V3249" s="17">
        <v>0</v>
      </c>
      <c r="X3249" s="17">
        <v>0</v>
      </c>
      <c r="Z3249" s="17">
        <v>54819</v>
      </c>
      <c r="AB3249" s="17">
        <v>0</v>
      </c>
      <c r="AD3249" s="17">
        <v>0</v>
      </c>
      <c r="AF3249" s="17">
        <v>2985</v>
      </c>
      <c r="AH3249" s="17">
        <v>0</v>
      </c>
      <c r="AJ3249" s="17">
        <v>0</v>
      </c>
      <c r="AL3249" s="17">
        <v>0</v>
      </c>
      <c r="AN3249" s="17">
        <v>0</v>
      </c>
      <c r="AP3249" s="172">
        <v>0</v>
      </c>
      <c r="AR3249" s="17">
        <v>8720</v>
      </c>
      <c r="AT3249" s="17">
        <v>0</v>
      </c>
      <c r="AV3249" s="185">
        <v>0</v>
      </c>
      <c r="AW3249" s="1" t="s">
        <v>5655</v>
      </c>
      <c r="AX3249" s="1" t="str">
        <f t="shared" si="50"/>
        <v>No</v>
      </c>
    </row>
    <row r="3250" spans="1:50" x14ac:dyDescent="0.2">
      <c r="A3250" s="1" t="s">
        <v>1324</v>
      </c>
      <c r="B3250" s="1" t="s">
        <v>1325</v>
      </c>
      <c r="C3250" s="1" t="s">
        <v>18</v>
      </c>
      <c r="D3250" s="174" t="s">
        <v>1326</v>
      </c>
      <c r="E3250" s="177">
        <v>99328</v>
      </c>
      <c r="F3250" s="1" t="s">
        <v>138</v>
      </c>
      <c r="G3250" s="1" t="s">
        <v>5273</v>
      </c>
      <c r="H3250" s="17">
        <v>0</v>
      </c>
      <c r="I3250" s="12">
        <v>4</v>
      </c>
      <c r="J3250" s="1" t="s">
        <v>11</v>
      </c>
      <c r="K3250" s="1" t="s">
        <v>8</v>
      </c>
      <c r="L3250" s="4">
        <v>2</v>
      </c>
      <c r="N3250" s="186">
        <v>0</v>
      </c>
      <c r="P3250" s="14">
        <v>16.510000000000002</v>
      </c>
      <c r="R3250" s="14">
        <v>0</v>
      </c>
      <c r="T3250" s="14">
        <v>0.81520000000000004</v>
      </c>
      <c r="V3250" s="17">
        <v>0</v>
      </c>
      <c r="X3250" s="17">
        <v>0</v>
      </c>
      <c r="Z3250" s="17">
        <v>111872</v>
      </c>
      <c r="AB3250" s="17">
        <v>0</v>
      </c>
      <c r="AD3250" s="17">
        <v>0</v>
      </c>
      <c r="AF3250" s="17">
        <v>6776</v>
      </c>
      <c r="AH3250" s="17">
        <v>0</v>
      </c>
      <c r="AJ3250" s="17">
        <v>0</v>
      </c>
      <c r="AL3250" s="17">
        <v>0</v>
      </c>
      <c r="AN3250" s="17">
        <v>0</v>
      </c>
      <c r="AP3250" s="172">
        <v>0</v>
      </c>
      <c r="AR3250" s="17">
        <v>5524</v>
      </c>
      <c r="AT3250" s="17">
        <v>0</v>
      </c>
      <c r="AV3250" s="185">
        <v>0</v>
      </c>
      <c r="AW3250" s="1" t="s">
        <v>5655</v>
      </c>
      <c r="AX3250" s="1" t="str">
        <f t="shared" si="50"/>
        <v>No</v>
      </c>
    </row>
    <row r="3251" spans="1:50" x14ac:dyDescent="0.2">
      <c r="A3251" s="1" t="s">
        <v>1132</v>
      </c>
      <c r="B3251" s="1" t="s">
        <v>1133</v>
      </c>
      <c r="C3251" s="1" t="s">
        <v>63</v>
      </c>
      <c r="D3251" s="174" t="s">
        <v>1134</v>
      </c>
      <c r="E3251" s="177">
        <v>88146</v>
      </c>
      <c r="F3251" s="1" t="s">
        <v>138</v>
      </c>
      <c r="G3251" s="1" t="s">
        <v>5273</v>
      </c>
      <c r="H3251" s="17">
        <v>0</v>
      </c>
      <c r="I3251" s="12">
        <v>4</v>
      </c>
      <c r="J3251" s="1" t="s">
        <v>11</v>
      </c>
      <c r="K3251" s="1" t="s">
        <v>8</v>
      </c>
      <c r="L3251" s="4">
        <v>4</v>
      </c>
      <c r="N3251" s="186">
        <v>0</v>
      </c>
      <c r="P3251" s="14">
        <v>14.0586</v>
      </c>
      <c r="R3251" s="14">
        <v>0</v>
      </c>
      <c r="T3251" s="14">
        <v>0.82899999999999996</v>
      </c>
      <c r="V3251" s="17">
        <v>0</v>
      </c>
      <c r="X3251" s="17">
        <v>0</v>
      </c>
      <c r="Z3251" s="17">
        <v>101925</v>
      </c>
      <c r="AB3251" s="17">
        <v>0</v>
      </c>
      <c r="AD3251" s="17">
        <v>0</v>
      </c>
      <c r="AF3251" s="17">
        <v>7250</v>
      </c>
      <c r="AH3251" s="17">
        <v>0</v>
      </c>
      <c r="AJ3251" s="17">
        <v>0</v>
      </c>
      <c r="AL3251" s="17">
        <v>0</v>
      </c>
      <c r="AN3251" s="17">
        <v>0</v>
      </c>
      <c r="AP3251" s="172">
        <v>0</v>
      </c>
      <c r="AR3251" s="17">
        <v>6010</v>
      </c>
      <c r="AT3251" s="17">
        <v>0</v>
      </c>
      <c r="AV3251" s="185">
        <v>0</v>
      </c>
      <c r="AW3251" s="1" t="s">
        <v>5655</v>
      </c>
      <c r="AX3251" s="1" t="str">
        <f t="shared" si="50"/>
        <v>No</v>
      </c>
    </row>
    <row r="3252" spans="1:50" x14ac:dyDescent="0.2">
      <c r="A3252" s="1" t="s">
        <v>6480</v>
      </c>
      <c r="B3252" s="1" t="s">
        <v>3120</v>
      </c>
      <c r="C3252" s="1" t="s">
        <v>55</v>
      </c>
      <c r="D3252" s="174" t="s">
        <v>3121</v>
      </c>
      <c r="E3252" s="177" t="s">
        <v>3122</v>
      </c>
      <c r="F3252" s="1" t="s">
        <v>194</v>
      </c>
      <c r="G3252" s="1" t="s">
        <v>229</v>
      </c>
      <c r="H3252" s="17">
        <v>0</v>
      </c>
      <c r="I3252" s="12">
        <v>4</v>
      </c>
      <c r="J3252" s="1" t="s">
        <v>10</v>
      </c>
      <c r="K3252" s="1" t="s">
        <v>8</v>
      </c>
      <c r="L3252" s="4">
        <v>4</v>
      </c>
      <c r="N3252" s="186">
        <v>0</v>
      </c>
      <c r="P3252" s="14">
        <v>9.7683999999999997</v>
      </c>
      <c r="R3252" s="14">
        <v>0</v>
      </c>
      <c r="T3252" s="14">
        <v>2.782</v>
      </c>
      <c r="V3252" s="17">
        <v>0</v>
      </c>
      <c r="X3252" s="17">
        <v>0</v>
      </c>
      <c r="Z3252" s="17">
        <v>66093</v>
      </c>
      <c r="AB3252" s="17">
        <v>0</v>
      </c>
      <c r="AD3252" s="17">
        <v>0</v>
      </c>
      <c r="AF3252" s="17">
        <v>6766</v>
      </c>
      <c r="AH3252" s="17">
        <v>0</v>
      </c>
      <c r="AJ3252" s="17">
        <v>0</v>
      </c>
      <c r="AL3252" s="17">
        <v>0</v>
      </c>
      <c r="AN3252" s="17">
        <v>0</v>
      </c>
      <c r="AP3252" s="172">
        <v>0</v>
      </c>
      <c r="AR3252" s="17">
        <v>18823</v>
      </c>
      <c r="AT3252" s="17">
        <v>0</v>
      </c>
      <c r="AV3252" s="185">
        <v>0</v>
      </c>
      <c r="AW3252" s="1" t="s">
        <v>5655</v>
      </c>
      <c r="AX3252" s="1" t="str">
        <f t="shared" si="50"/>
        <v>No</v>
      </c>
    </row>
    <row r="3253" spans="1:50" x14ac:dyDescent="0.2">
      <c r="A3253" s="1" t="s">
        <v>5814</v>
      </c>
      <c r="B3253" s="1" t="s">
        <v>5815</v>
      </c>
      <c r="C3253" s="1" t="s">
        <v>20</v>
      </c>
      <c r="E3253" s="177">
        <v>90255</v>
      </c>
      <c r="F3253" s="1" t="s">
        <v>194</v>
      </c>
      <c r="G3253" s="1" t="s">
        <v>5273</v>
      </c>
      <c r="H3253" s="17">
        <v>12150996</v>
      </c>
      <c r="I3253" s="12">
        <v>4</v>
      </c>
      <c r="J3253" s="1" t="s">
        <v>10</v>
      </c>
      <c r="K3253" s="1" t="s">
        <v>12</v>
      </c>
      <c r="L3253" s="4">
        <v>4</v>
      </c>
      <c r="N3253" s="186">
        <v>0</v>
      </c>
      <c r="P3253" s="14">
        <v>4.3373999999999997</v>
      </c>
      <c r="R3253" s="14">
        <v>0</v>
      </c>
      <c r="T3253" s="14">
        <v>1.5718000000000001</v>
      </c>
      <c r="V3253" s="17">
        <v>0</v>
      </c>
      <c r="X3253" s="17">
        <v>0</v>
      </c>
      <c r="Z3253" s="17">
        <v>30388</v>
      </c>
      <c r="AB3253" s="17">
        <v>0</v>
      </c>
      <c r="AD3253" s="17">
        <v>0</v>
      </c>
      <c r="AF3253" s="17">
        <v>7006</v>
      </c>
      <c r="AH3253" s="17">
        <v>0</v>
      </c>
      <c r="AJ3253" s="17">
        <v>0</v>
      </c>
      <c r="AL3253" s="17">
        <v>0</v>
      </c>
      <c r="AN3253" s="17">
        <v>0</v>
      </c>
      <c r="AP3253" s="172">
        <v>0</v>
      </c>
      <c r="AR3253" s="17">
        <v>11012</v>
      </c>
      <c r="AT3253" s="17">
        <v>0</v>
      </c>
      <c r="AV3253" s="185">
        <v>0</v>
      </c>
      <c r="AW3253" s="1" t="s">
        <v>5655</v>
      </c>
      <c r="AX3253" s="1" t="str">
        <f t="shared" si="50"/>
        <v>No</v>
      </c>
    </row>
    <row r="3254" spans="1:50" x14ac:dyDescent="0.2">
      <c r="A3254" s="1" t="s">
        <v>1041</v>
      </c>
      <c r="B3254" s="1" t="s">
        <v>1042</v>
      </c>
      <c r="C3254" s="1" t="s">
        <v>20</v>
      </c>
      <c r="D3254" s="174" t="s">
        <v>1043</v>
      </c>
      <c r="E3254" s="177">
        <v>99262</v>
      </c>
      <c r="F3254" s="1" t="s">
        <v>138</v>
      </c>
      <c r="G3254" s="1" t="s">
        <v>5273</v>
      </c>
      <c r="H3254" s="17">
        <v>0</v>
      </c>
      <c r="I3254" s="12">
        <v>4</v>
      </c>
      <c r="J3254" s="1" t="s">
        <v>23</v>
      </c>
      <c r="K3254" s="1" t="s">
        <v>8</v>
      </c>
      <c r="L3254" s="4">
        <v>1</v>
      </c>
      <c r="N3254" s="186">
        <v>0</v>
      </c>
      <c r="P3254" s="14">
        <v>18.210799999999999</v>
      </c>
      <c r="R3254" s="14">
        <v>0</v>
      </c>
      <c r="T3254" s="14">
        <v>2.2467999999999999</v>
      </c>
      <c r="V3254" s="17">
        <v>0</v>
      </c>
      <c r="X3254" s="17">
        <v>0</v>
      </c>
      <c r="Z3254" s="17">
        <v>7084</v>
      </c>
      <c r="AB3254" s="17">
        <v>0</v>
      </c>
      <c r="AD3254" s="17">
        <v>0</v>
      </c>
      <c r="AF3254" s="17">
        <v>389</v>
      </c>
      <c r="AH3254" s="17">
        <v>0</v>
      </c>
      <c r="AJ3254" s="17">
        <v>0</v>
      </c>
      <c r="AL3254" s="17">
        <v>0</v>
      </c>
      <c r="AN3254" s="17">
        <v>0</v>
      </c>
      <c r="AP3254" s="172">
        <v>0</v>
      </c>
      <c r="AR3254" s="17">
        <v>874</v>
      </c>
      <c r="AT3254" s="17">
        <v>0</v>
      </c>
      <c r="AV3254" s="185">
        <v>0</v>
      </c>
      <c r="AW3254" s="1" t="s">
        <v>5655</v>
      </c>
      <c r="AX3254" s="1" t="str">
        <f t="shared" si="50"/>
        <v>No</v>
      </c>
    </row>
    <row r="3255" spans="1:50" x14ac:dyDescent="0.2">
      <c r="A3255" s="1" t="s">
        <v>4220</v>
      </c>
      <c r="B3255" s="1" t="s">
        <v>2606</v>
      </c>
      <c r="C3255" s="1" t="s">
        <v>48</v>
      </c>
      <c r="D3255" s="174" t="s">
        <v>4221</v>
      </c>
      <c r="E3255" s="177" t="s">
        <v>4222</v>
      </c>
      <c r="F3255" s="1" t="s">
        <v>242</v>
      </c>
      <c r="G3255" s="1" t="s">
        <v>229</v>
      </c>
      <c r="H3255" s="17">
        <v>0</v>
      </c>
      <c r="I3255" s="12">
        <v>4</v>
      </c>
      <c r="J3255" s="1" t="s">
        <v>10</v>
      </c>
      <c r="K3255" s="1" t="s">
        <v>8</v>
      </c>
      <c r="L3255" s="4">
        <v>4</v>
      </c>
      <c r="N3255" s="186">
        <v>0</v>
      </c>
      <c r="P3255" s="14">
        <v>17.647200000000002</v>
      </c>
      <c r="R3255" s="14">
        <v>0</v>
      </c>
      <c r="T3255" s="14">
        <v>3.3618999999999999</v>
      </c>
      <c r="V3255" s="17">
        <v>0</v>
      </c>
      <c r="X3255" s="17">
        <v>0</v>
      </c>
      <c r="Z3255" s="17">
        <v>70324</v>
      </c>
      <c r="AB3255" s="17">
        <v>0</v>
      </c>
      <c r="AD3255" s="17">
        <v>0</v>
      </c>
      <c r="AF3255" s="17">
        <v>3985</v>
      </c>
      <c r="AH3255" s="17">
        <v>0</v>
      </c>
      <c r="AJ3255" s="17">
        <v>0</v>
      </c>
      <c r="AL3255" s="17">
        <v>0</v>
      </c>
      <c r="AN3255" s="17">
        <v>0</v>
      </c>
      <c r="AP3255" s="172">
        <v>0</v>
      </c>
      <c r="AR3255" s="17">
        <v>13397</v>
      </c>
      <c r="AT3255" s="17">
        <v>0</v>
      </c>
      <c r="AV3255" s="185">
        <v>0</v>
      </c>
      <c r="AW3255" s="1" t="s">
        <v>5655</v>
      </c>
      <c r="AX3255" s="1" t="str">
        <f t="shared" si="50"/>
        <v>No</v>
      </c>
    </row>
    <row r="3256" spans="1:50" x14ac:dyDescent="0.2">
      <c r="A3256" s="1" t="s">
        <v>4155</v>
      </c>
      <c r="B3256" s="1" t="s">
        <v>4156</v>
      </c>
      <c r="C3256" s="1" t="s">
        <v>64</v>
      </c>
      <c r="D3256" s="174" t="s">
        <v>4157</v>
      </c>
      <c r="E3256" s="177" t="s">
        <v>4158</v>
      </c>
      <c r="F3256" s="1" t="s">
        <v>242</v>
      </c>
      <c r="G3256" s="1" t="s">
        <v>229</v>
      </c>
      <c r="H3256" s="17">
        <v>0</v>
      </c>
      <c r="I3256" s="12">
        <v>4</v>
      </c>
      <c r="J3256" s="1" t="s">
        <v>10</v>
      </c>
      <c r="K3256" s="1" t="s">
        <v>8</v>
      </c>
      <c r="L3256" s="4">
        <v>4</v>
      </c>
      <c r="N3256" s="186">
        <v>0</v>
      </c>
      <c r="P3256" s="14">
        <v>18.4438</v>
      </c>
      <c r="R3256" s="14">
        <v>0</v>
      </c>
      <c r="T3256" s="14">
        <v>2.8085</v>
      </c>
      <c r="V3256" s="17">
        <v>0</v>
      </c>
      <c r="X3256" s="17">
        <v>0</v>
      </c>
      <c r="Z3256" s="17">
        <v>33328</v>
      </c>
      <c r="AB3256" s="17">
        <v>0</v>
      </c>
      <c r="AD3256" s="17">
        <v>0</v>
      </c>
      <c r="AF3256" s="17">
        <v>1807</v>
      </c>
      <c r="AH3256" s="17">
        <v>0</v>
      </c>
      <c r="AJ3256" s="17">
        <v>0</v>
      </c>
      <c r="AL3256" s="17">
        <v>0</v>
      </c>
      <c r="AN3256" s="17">
        <v>0</v>
      </c>
      <c r="AP3256" s="172">
        <v>0</v>
      </c>
      <c r="AR3256" s="17">
        <v>5075</v>
      </c>
      <c r="AT3256" s="17">
        <v>0</v>
      </c>
      <c r="AV3256" s="185">
        <v>0</v>
      </c>
      <c r="AW3256" s="1" t="s">
        <v>5655</v>
      </c>
      <c r="AX3256" s="1" t="str">
        <f t="shared" si="50"/>
        <v>No</v>
      </c>
    </row>
    <row r="3257" spans="1:50" x14ac:dyDescent="0.2">
      <c r="A3257" s="1" t="s">
        <v>6471</v>
      </c>
      <c r="B3257" s="1" t="s">
        <v>321</v>
      </c>
      <c r="C3257" s="1" t="s">
        <v>91</v>
      </c>
      <c r="D3257" s="174">
        <v>3053</v>
      </c>
      <c r="E3257" s="177">
        <v>30053</v>
      </c>
      <c r="F3257" s="1" t="s">
        <v>194</v>
      </c>
      <c r="G3257" s="1" t="s">
        <v>5273</v>
      </c>
      <c r="H3257" s="17">
        <v>69501</v>
      </c>
      <c r="I3257" s="12">
        <v>4</v>
      </c>
      <c r="J3257" s="1" t="s">
        <v>10</v>
      </c>
      <c r="K3257" s="1" t="s">
        <v>8</v>
      </c>
      <c r="L3257" s="4">
        <v>1</v>
      </c>
      <c r="N3257" s="186">
        <v>0</v>
      </c>
      <c r="P3257" s="14">
        <v>4.1078999999999999</v>
      </c>
      <c r="R3257" s="14">
        <v>0</v>
      </c>
      <c r="T3257" s="14">
        <v>0.89329999999999998</v>
      </c>
      <c r="V3257" s="17">
        <v>0</v>
      </c>
      <c r="X3257" s="17">
        <v>0</v>
      </c>
      <c r="Z3257" s="17">
        <v>7312</v>
      </c>
      <c r="AB3257" s="17">
        <v>0</v>
      </c>
      <c r="AD3257" s="17">
        <v>0</v>
      </c>
      <c r="AF3257" s="17">
        <v>1780</v>
      </c>
      <c r="AH3257" s="17">
        <v>0</v>
      </c>
      <c r="AJ3257" s="17">
        <v>0</v>
      </c>
      <c r="AL3257" s="17">
        <v>0</v>
      </c>
      <c r="AN3257" s="17">
        <v>0</v>
      </c>
      <c r="AP3257" s="172">
        <v>0</v>
      </c>
      <c r="AR3257" s="17">
        <v>1590</v>
      </c>
      <c r="AT3257" s="17">
        <v>0</v>
      </c>
      <c r="AV3257" s="185">
        <v>0</v>
      </c>
      <c r="AW3257" s="1" t="s">
        <v>5655</v>
      </c>
      <c r="AX3257" s="1" t="str">
        <f t="shared" si="50"/>
        <v>No</v>
      </c>
    </row>
    <row r="3258" spans="1:50" x14ac:dyDescent="0.2">
      <c r="A3258" s="1" t="s">
        <v>4138</v>
      </c>
      <c r="B3258" s="1" t="s">
        <v>4139</v>
      </c>
      <c r="C3258" s="1" t="s">
        <v>64</v>
      </c>
      <c r="D3258" s="174" t="s">
        <v>4140</v>
      </c>
      <c r="E3258" s="177" t="s">
        <v>4141</v>
      </c>
      <c r="F3258" s="1" t="s">
        <v>194</v>
      </c>
      <c r="G3258" s="1" t="s">
        <v>229</v>
      </c>
      <c r="H3258" s="17">
        <v>0</v>
      </c>
      <c r="I3258" s="12">
        <v>4</v>
      </c>
      <c r="J3258" s="1" t="s">
        <v>10</v>
      </c>
      <c r="K3258" s="1" t="s">
        <v>8</v>
      </c>
      <c r="L3258" s="4">
        <v>4</v>
      </c>
      <c r="N3258" s="186">
        <v>0</v>
      </c>
      <c r="P3258" s="14">
        <v>14.8109</v>
      </c>
      <c r="R3258" s="14">
        <v>0</v>
      </c>
      <c r="T3258" s="14">
        <v>4.8742999999999999</v>
      </c>
      <c r="V3258" s="17">
        <v>0</v>
      </c>
      <c r="X3258" s="17">
        <v>0</v>
      </c>
      <c r="Z3258" s="17">
        <v>28274</v>
      </c>
      <c r="AB3258" s="17">
        <v>0</v>
      </c>
      <c r="AD3258" s="17">
        <v>0</v>
      </c>
      <c r="AF3258" s="17">
        <v>1909</v>
      </c>
      <c r="AH3258" s="17">
        <v>0</v>
      </c>
      <c r="AJ3258" s="17">
        <v>0</v>
      </c>
      <c r="AL3258" s="17">
        <v>0</v>
      </c>
      <c r="AN3258" s="17">
        <v>0</v>
      </c>
      <c r="AP3258" s="172">
        <v>0</v>
      </c>
      <c r="AR3258" s="17">
        <v>9305</v>
      </c>
      <c r="AT3258" s="17">
        <v>0</v>
      </c>
      <c r="AV3258" s="185">
        <v>0</v>
      </c>
      <c r="AW3258" s="1" t="s">
        <v>5655</v>
      </c>
      <c r="AX3258" s="1" t="str">
        <f t="shared" si="50"/>
        <v>No</v>
      </c>
    </row>
    <row r="3259" spans="1:50" x14ac:dyDescent="0.2">
      <c r="A3259" s="1" t="s">
        <v>5747</v>
      </c>
      <c r="B3259" s="1" t="s">
        <v>370</v>
      </c>
      <c r="C3259" s="1" t="s">
        <v>45</v>
      </c>
      <c r="E3259" s="177" t="s">
        <v>5748</v>
      </c>
      <c r="F3259" s="1" t="s">
        <v>194</v>
      </c>
      <c r="G3259" s="1" t="s">
        <v>229</v>
      </c>
      <c r="H3259" s="17">
        <v>0</v>
      </c>
      <c r="I3259" s="12">
        <v>4</v>
      </c>
      <c r="J3259" s="1" t="s">
        <v>10</v>
      </c>
      <c r="K3259" s="1" t="s">
        <v>8</v>
      </c>
      <c r="L3259" s="4">
        <v>4</v>
      </c>
      <c r="N3259" s="186">
        <v>0</v>
      </c>
      <c r="P3259" s="14">
        <v>24.446100000000001</v>
      </c>
      <c r="R3259" s="14">
        <v>0</v>
      </c>
      <c r="T3259" s="14">
        <v>1.4282999999999999</v>
      </c>
      <c r="V3259" s="17">
        <v>0</v>
      </c>
      <c r="X3259" s="17">
        <v>0</v>
      </c>
      <c r="Z3259" s="17">
        <v>67129</v>
      </c>
      <c r="AB3259" s="17">
        <v>0</v>
      </c>
      <c r="AD3259" s="17">
        <v>0</v>
      </c>
      <c r="AF3259" s="17">
        <v>2746</v>
      </c>
      <c r="AH3259" s="17">
        <v>0</v>
      </c>
      <c r="AJ3259" s="17">
        <v>0</v>
      </c>
      <c r="AL3259" s="17">
        <v>0</v>
      </c>
      <c r="AN3259" s="17">
        <v>0</v>
      </c>
      <c r="AP3259" s="172">
        <v>0</v>
      </c>
      <c r="AR3259" s="17">
        <v>3922</v>
      </c>
      <c r="AT3259" s="17">
        <v>0</v>
      </c>
      <c r="AV3259" s="185">
        <v>0</v>
      </c>
      <c r="AW3259" s="1" t="s">
        <v>5655</v>
      </c>
      <c r="AX3259" s="1" t="str">
        <f t="shared" si="50"/>
        <v>No</v>
      </c>
    </row>
    <row r="3260" spans="1:50" x14ac:dyDescent="0.2">
      <c r="A3260" s="1" t="s">
        <v>2102</v>
      </c>
      <c r="B3260" s="1" t="s">
        <v>5615</v>
      </c>
      <c r="C3260" s="1" t="s">
        <v>40</v>
      </c>
      <c r="D3260" s="174" t="s">
        <v>2104</v>
      </c>
      <c r="E3260" s="177" t="s">
        <v>2105</v>
      </c>
      <c r="F3260" s="1" t="s">
        <v>194</v>
      </c>
      <c r="G3260" s="1" t="s">
        <v>229</v>
      </c>
      <c r="H3260" s="17">
        <v>0</v>
      </c>
      <c r="I3260" s="12">
        <v>4</v>
      </c>
      <c r="J3260" s="1" t="s">
        <v>10</v>
      </c>
      <c r="K3260" s="1" t="s">
        <v>8</v>
      </c>
      <c r="L3260" s="4">
        <v>4</v>
      </c>
      <c r="N3260" s="186">
        <v>0</v>
      </c>
      <c r="P3260" s="14">
        <v>16.055700000000002</v>
      </c>
      <c r="R3260" s="14">
        <v>0</v>
      </c>
      <c r="T3260" s="14">
        <v>1.9492</v>
      </c>
      <c r="V3260" s="17">
        <v>0</v>
      </c>
      <c r="X3260" s="17">
        <v>0</v>
      </c>
      <c r="Z3260" s="17">
        <v>109885</v>
      </c>
      <c r="AB3260" s="17">
        <v>0</v>
      </c>
      <c r="AD3260" s="17">
        <v>0</v>
      </c>
      <c r="AF3260" s="17">
        <v>6844</v>
      </c>
      <c r="AH3260" s="17">
        <v>0</v>
      </c>
      <c r="AJ3260" s="17">
        <v>0</v>
      </c>
      <c r="AL3260" s="17">
        <v>0</v>
      </c>
      <c r="AN3260" s="17">
        <v>0</v>
      </c>
      <c r="AP3260" s="172">
        <v>0</v>
      </c>
      <c r="AR3260" s="17">
        <v>13340</v>
      </c>
      <c r="AT3260" s="17">
        <v>0</v>
      </c>
      <c r="AV3260" s="185">
        <v>0</v>
      </c>
      <c r="AW3260" s="1" t="s">
        <v>5655</v>
      </c>
      <c r="AX3260" s="1" t="str">
        <f t="shared" si="50"/>
        <v>No</v>
      </c>
    </row>
    <row r="3261" spans="1:50" x14ac:dyDescent="0.2">
      <c r="A3261" s="1" t="s">
        <v>3192</v>
      </c>
      <c r="B3261" s="1" t="s">
        <v>559</v>
      </c>
      <c r="C3261" s="1" t="s">
        <v>98</v>
      </c>
      <c r="D3261" s="174" t="s">
        <v>3193</v>
      </c>
      <c r="E3261" s="177" t="s">
        <v>3194</v>
      </c>
      <c r="F3261" s="1" t="s">
        <v>194</v>
      </c>
      <c r="G3261" s="1" t="s">
        <v>229</v>
      </c>
      <c r="H3261" s="17">
        <v>0</v>
      </c>
      <c r="I3261" s="12">
        <v>4</v>
      </c>
      <c r="J3261" s="1" t="s">
        <v>10</v>
      </c>
      <c r="K3261" s="1" t="s">
        <v>12</v>
      </c>
      <c r="L3261" s="4">
        <v>2</v>
      </c>
      <c r="N3261" s="186">
        <v>0</v>
      </c>
      <c r="P3261" s="14">
        <v>20.739799999999999</v>
      </c>
      <c r="R3261" s="14">
        <v>0</v>
      </c>
      <c r="T3261" s="14">
        <v>1.4830000000000001</v>
      </c>
      <c r="V3261" s="17">
        <v>0</v>
      </c>
      <c r="X3261" s="17">
        <v>0</v>
      </c>
      <c r="Z3261" s="17">
        <v>100816</v>
      </c>
      <c r="AB3261" s="17">
        <v>0</v>
      </c>
      <c r="AD3261" s="17">
        <v>0</v>
      </c>
      <c r="AF3261" s="17">
        <v>4861</v>
      </c>
      <c r="AH3261" s="17">
        <v>0</v>
      </c>
      <c r="AJ3261" s="17">
        <v>0</v>
      </c>
      <c r="AL3261" s="17">
        <v>0</v>
      </c>
      <c r="AN3261" s="17">
        <v>0</v>
      </c>
      <c r="AP3261" s="172">
        <v>0</v>
      </c>
      <c r="AR3261" s="17">
        <v>7209</v>
      </c>
      <c r="AT3261" s="17">
        <v>0</v>
      </c>
      <c r="AV3261" s="185">
        <v>0</v>
      </c>
      <c r="AW3261" s="1" t="s">
        <v>5655</v>
      </c>
      <c r="AX3261" s="1" t="str">
        <f t="shared" si="50"/>
        <v>No</v>
      </c>
    </row>
    <row r="3262" spans="1:50" x14ac:dyDescent="0.2">
      <c r="A3262" s="1" t="s">
        <v>5445</v>
      </c>
      <c r="B3262" s="1" t="s">
        <v>5584</v>
      </c>
      <c r="C3262" s="1" t="s">
        <v>1</v>
      </c>
      <c r="E3262" s="177" t="s">
        <v>5444</v>
      </c>
      <c r="F3262" s="1" t="s">
        <v>194</v>
      </c>
      <c r="G3262" s="1" t="s">
        <v>229</v>
      </c>
      <c r="H3262" s="17">
        <v>0</v>
      </c>
      <c r="I3262" s="12">
        <v>4</v>
      </c>
      <c r="J3262" s="1" t="s">
        <v>10</v>
      </c>
      <c r="K3262" s="1" t="s">
        <v>8</v>
      </c>
      <c r="L3262" s="4">
        <v>4</v>
      </c>
      <c r="N3262" s="186">
        <v>0</v>
      </c>
      <c r="P3262" s="14">
        <v>19.116700000000002</v>
      </c>
      <c r="R3262" s="14">
        <v>0</v>
      </c>
      <c r="T3262" s="14">
        <v>8.0012000000000008</v>
      </c>
      <c r="V3262" s="17">
        <v>0</v>
      </c>
      <c r="X3262" s="17">
        <v>0</v>
      </c>
      <c r="Z3262" s="17">
        <v>32097</v>
      </c>
      <c r="AB3262" s="17">
        <v>0</v>
      </c>
      <c r="AD3262" s="17">
        <v>0</v>
      </c>
      <c r="AF3262" s="17">
        <v>1679</v>
      </c>
      <c r="AH3262" s="17">
        <v>0</v>
      </c>
      <c r="AJ3262" s="17">
        <v>0</v>
      </c>
      <c r="AL3262" s="17">
        <v>0</v>
      </c>
      <c r="AN3262" s="17">
        <v>0</v>
      </c>
      <c r="AP3262" s="172">
        <v>0</v>
      </c>
      <c r="AR3262" s="17">
        <v>13434</v>
      </c>
      <c r="AT3262" s="17">
        <v>0</v>
      </c>
      <c r="AV3262" s="185">
        <v>0</v>
      </c>
      <c r="AW3262" s="1" t="s">
        <v>5655</v>
      </c>
      <c r="AX3262" s="1" t="str">
        <f t="shared" si="50"/>
        <v>No</v>
      </c>
    </row>
    <row r="3263" spans="1:50" x14ac:dyDescent="0.2">
      <c r="A3263" s="1" t="s">
        <v>6495</v>
      </c>
      <c r="B3263" s="1" t="s">
        <v>2626</v>
      </c>
      <c r="C3263" s="1" t="s">
        <v>98</v>
      </c>
      <c r="D3263" s="174" t="s">
        <v>2627</v>
      </c>
      <c r="E3263" s="177" t="s">
        <v>2628</v>
      </c>
      <c r="F3263" s="1" t="s">
        <v>196</v>
      </c>
      <c r="G3263" s="1" t="s">
        <v>229</v>
      </c>
      <c r="H3263" s="17">
        <v>0</v>
      </c>
      <c r="I3263" s="12">
        <v>4</v>
      </c>
      <c r="J3263" s="1" t="s">
        <v>11</v>
      </c>
      <c r="K3263" s="1" t="s">
        <v>8</v>
      </c>
      <c r="L3263" s="4">
        <v>2</v>
      </c>
      <c r="N3263" s="186">
        <v>0</v>
      </c>
      <c r="P3263" s="14">
        <v>10.0428</v>
      </c>
      <c r="R3263" s="14">
        <v>0</v>
      </c>
      <c r="T3263" s="14">
        <v>22.533300000000001</v>
      </c>
      <c r="V3263" s="17">
        <v>0</v>
      </c>
      <c r="X3263" s="17">
        <v>0</v>
      </c>
      <c r="Z3263" s="17">
        <v>47834</v>
      </c>
      <c r="AB3263" s="17">
        <v>0</v>
      </c>
      <c r="AD3263" s="17">
        <v>0</v>
      </c>
      <c r="AF3263" s="17">
        <v>4763</v>
      </c>
      <c r="AH3263" s="17">
        <v>0</v>
      </c>
      <c r="AJ3263" s="17">
        <v>0</v>
      </c>
      <c r="AL3263" s="17">
        <v>0</v>
      </c>
      <c r="AN3263" s="17">
        <v>0</v>
      </c>
      <c r="AP3263" s="172">
        <v>0</v>
      </c>
      <c r="AR3263" s="17">
        <v>107326</v>
      </c>
      <c r="AT3263" s="17">
        <v>0</v>
      </c>
      <c r="AV3263" s="185">
        <v>0</v>
      </c>
      <c r="AW3263" s="1" t="s">
        <v>5655</v>
      </c>
      <c r="AX3263" s="1" t="str">
        <f t="shared" si="50"/>
        <v>No</v>
      </c>
    </row>
    <row r="3264" spans="1:50" x14ac:dyDescent="0.2">
      <c r="A3264" s="1" t="s">
        <v>5809</v>
      </c>
      <c r="B3264" s="1" t="s">
        <v>5810</v>
      </c>
      <c r="C3264" s="1" t="s">
        <v>73</v>
      </c>
      <c r="E3264" s="177" t="s">
        <v>5811</v>
      </c>
      <c r="F3264" s="1" t="s">
        <v>194</v>
      </c>
      <c r="G3264" s="1" t="s">
        <v>229</v>
      </c>
      <c r="H3264" s="17">
        <v>0</v>
      </c>
      <c r="I3264" s="12">
        <v>4</v>
      </c>
      <c r="J3264" s="1" t="s">
        <v>22</v>
      </c>
      <c r="K3264" s="1" t="s">
        <v>12</v>
      </c>
      <c r="L3264" s="4">
        <v>2</v>
      </c>
      <c r="N3264" s="186">
        <v>0</v>
      </c>
      <c r="P3264" s="14">
        <v>34.838900000000002</v>
      </c>
      <c r="R3264" s="14">
        <v>0</v>
      </c>
      <c r="T3264" s="14">
        <v>4.7088999999999999</v>
      </c>
      <c r="V3264" s="17">
        <v>0</v>
      </c>
      <c r="X3264" s="17">
        <v>0</v>
      </c>
      <c r="Z3264" s="17">
        <v>84136</v>
      </c>
      <c r="AB3264" s="17">
        <v>0</v>
      </c>
      <c r="AD3264" s="17">
        <v>0</v>
      </c>
      <c r="AF3264" s="17">
        <v>2415</v>
      </c>
      <c r="AH3264" s="17">
        <v>0</v>
      </c>
      <c r="AJ3264" s="17">
        <v>0</v>
      </c>
      <c r="AL3264" s="17">
        <v>0</v>
      </c>
      <c r="AN3264" s="17">
        <v>0</v>
      </c>
      <c r="AP3264" s="172">
        <v>0</v>
      </c>
      <c r="AR3264" s="17">
        <v>11372</v>
      </c>
      <c r="AT3264" s="17">
        <v>0</v>
      </c>
      <c r="AV3264" s="185">
        <v>0</v>
      </c>
      <c r="AW3264" s="1" t="s">
        <v>5655</v>
      </c>
      <c r="AX3264" s="1" t="str">
        <f t="shared" si="50"/>
        <v>No</v>
      </c>
    </row>
    <row r="3265" spans="1:50" x14ac:dyDescent="0.2">
      <c r="A3265" s="1" t="s">
        <v>5101</v>
      </c>
      <c r="B3265" s="1" t="s">
        <v>1108</v>
      </c>
      <c r="C3265" s="1" t="s">
        <v>80</v>
      </c>
      <c r="D3265" s="174" t="s">
        <v>5102</v>
      </c>
      <c r="E3265" s="177" t="s">
        <v>5103</v>
      </c>
      <c r="F3265" s="1" t="s">
        <v>194</v>
      </c>
      <c r="G3265" s="1" t="s">
        <v>229</v>
      </c>
      <c r="H3265" s="17">
        <v>0</v>
      </c>
      <c r="I3265" s="12">
        <v>4</v>
      </c>
      <c r="J3265" s="1" t="s">
        <v>15</v>
      </c>
      <c r="K3265" s="1" t="s">
        <v>12</v>
      </c>
      <c r="L3265" s="4">
        <v>2</v>
      </c>
      <c r="N3265" s="186">
        <v>0</v>
      </c>
      <c r="P3265" s="14">
        <v>7.5136000000000003</v>
      </c>
      <c r="R3265" s="14">
        <v>0</v>
      </c>
      <c r="T3265" s="14">
        <v>3.9992000000000001</v>
      </c>
      <c r="V3265" s="17">
        <v>0</v>
      </c>
      <c r="X3265" s="17">
        <v>0</v>
      </c>
      <c r="Z3265" s="17">
        <v>59726</v>
      </c>
      <c r="AB3265" s="17">
        <v>0</v>
      </c>
      <c r="AD3265" s="17">
        <v>0</v>
      </c>
      <c r="AF3265" s="17">
        <v>7949</v>
      </c>
      <c r="AH3265" s="17">
        <v>0</v>
      </c>
      <c r="AJ3265" s="17">
        <v>0</v>
      </c>
      <c r="AL3265" s="17">
        <v>0</v>
      </c>
      <c r="AN3265" s="17">
        <v>0</v>
      </c>
      <c r="AP3265" s="172">
        <v>0</v>
      </c>
      <c r="AR3265" s="17">
        <v>31790</v>
      </c>
      <c r="AT3265" s="17">
        <v>0</v>
      </c>
      <c r="AV3265" s="185">
        <v>0</v>
      </c>
      <c r="AW3265" s="1" t="s">
        <v>5655</v>
      </c>
      <c r="AX3265" s="1" t="str">
        <f t="shared" si="50"/>
        <v>No</v>
      </c>
    </row>
    <row r="3266" spans="1:50" x14ac:dyDescent="0.2">
      <c r="A3266" s="1" t="s">
        <v>4775</v>
      </c>
      <c r="B3266" s="1" t="s">
        <v>4776</v>
      </c>
      <c r="C3266" s="1" t="s">
        <v>20</v>
      </c>
      <c r="D3266" s="174" t="s">
        <v>4777</v>
      </c>
      <c r="E3266" s="177" t="s">
        <v>4778</v>
      </c>
      <c r="F3266" s="1" t="s">
        <v>194</v>
      </c>
      <c r="G3266" s="1" t="s">
        <v>229</v>
      </c>
      <c r="H3266" s="17">
        <v>0</v>
      </c>
      <c r="I3266" s="12">
        <v>4</v>
      </c>
      <c r="J3266" s="1" t="s">
        <v>10</v>
      </c>
      <c r="K3266" s="1" t="s">
        <v>8</v>
      </c>
      <c r="L3266" s="4">
        <v>4</v>
      </c>
      <c r="N3266" s="186">
        <v>0</v>
      </c>
      <c r="P3266" s="14">
        <v>21.9877</v>
      </c>
      <c r="R3266" s="14">
        <v>0</v>
      </c>
      <c r="T3266" s="14">
        <v>0.98429999999999995</v>
      </c>
      <c r="V3266" s="17">
        <v>0</v>
      </c>
      <c r="X3266" s="17">
        <v>0</v>
      </c>
      <c r="Z3266" s="17">
        <v>71350</v>
      </c>
      <c r="AB3266" s="17">
        <v>0</v>
      </c>
      <c r="AD3266" s="17">
        <v>0</v>
      </c>
      <c r="AF3266" s="17">
        <v>3245</v>
      </c>
      <c r="AH3266" s="17">
        <v>0</v>
      </c>
      <c r="AJ3266" s="17">
        <v>0</v>
      </c>
      <c r="AL3266" s="17">
        <v>0</v>
      </c>
      <c r="AN3266" s="17">
        <v>0</v>
      </c>
      <c r="AP3266" s="172">
        <v>0</v>
      </c>
      <c r="AR3266" s="17">
        <v>3194</v>
      </c>
      <c r="AT3266" s="17">
        <v>0</v>
      </c>
      <c r="AV3266" s="185">
        <v>0</v>
      </c>
      <c r="AW3266" s="1" t="s">
        <v>5655</v>
      </c>
      <c r="AX3266" s="1" t="str">
        <f t="shared" ref="AX3266:AX3329" si="51">IF(AW3266&amp;AU3266&amp;AS3266&amp;AQ3266&amp;AO3266&amp;AM3266&amp;AK3266&amp;AI3266&amp;AG3266&amp;AE3266&amp;AC3266&amp;AA3266&amp;Y3266&amp;W3266&amp;U3266&amp;S3266&amp;Q3266&amp;O3266&amp;M3266&lt;&gt;"","Yes","No")</f>
        <v>No</v>
      </c>
    </row>
    <row r="3267" spans="1:50" x14ac:dyDescent="0.2">
      <c r="A3267" s="1" t="s">
        <v>3151</v>
      </c>
      <c r="B3267" s="1" t="s">
        <v>3152</v>
      </c>
      <c r="C3267" s="1" t="s">
        <v>98</v>
      </c>
      <c r="D3267" s="174" t="s">
        <v>3153</v>
      </c>
      <c r="E3267" s="177" t="s">
        <v>3154</v>
      </c>
      <c r="F3267" s="1" t="s">
        <v>194</v>
      </c>
      <c r="G3267" s="1" t="s">
        <v>229</v>
      </c>
      <c r="H3267" s="17">
        <v>0</v>
      </c>
      <c r="I3267" s="12">
        <v>4</v>
      </c>
      <c r="J3267" s="1" t="s">
        <v>10</v>
      </c>
      <c r="K3267" s="1" t="s">
        <v>12</v>
      </c>
      <c r="L3267" s="4">
        <v>4</v>
      </c>
      <c r="N3267" s="186">
        <v>0</v>
      </c>
      <c r="P3267" s="14">
        <v>13.766999999999999</v>
      </c>
      <c r="R3267" s="14">
        <v>0</v>
      </c>
      <c r="T3267" s="14">
        <v>3.1316000000000002</v>
      </c>
      <c r="V3267" s="17">
        <v>0</v>
      </c>
      <c r="X3267" s="17">
        <v>0</v>
      </c>
      <c r="Z3267" s="17">
        <v>194528</v>
      </c>
      <c r="AB3267" s="17">
        <v>0</v>
      </c>
      <c r="AD3267" s="17">
        <v>0</v>
      </c>
      <c r="AF3267" s="17">
        <v>14130</v>
      </c>
      <c r="AH3267" s="17">
        <v>0</v>
      </c>
      <c r="AJ3267" s="17">
        <v>0</v>
      </c>
      <c r="AL3267" s="17">
        <v>0</v>
      </c>
      <c r="AN3267" s="17">
        <v>0</v>
      </c>
      <c r="AP3267" s="172">
        <v>0</v>
      </c>
      <c r="AR3267" s="17">
        <v>44250</v>
      </c>
      <c r="AT3267" s="17">
        <v>0</v>
      </c>
      <c r="AV3267" s="185">
        <v>0</v>
      </c>
      <c r="AW3267" s="1" t="s">
        <v>5655</v>
      </c>
      <c r="AX3267" s="1" t="str">
        <f t="shared" si="51"/>
        <v>No</v>
      </c>
    </row>
    <row r="3268" spans="1:50" x14ac:dyDescent="0.2">
      <c r="A3268" s="1" t="s">
        <v>6476</v>
      </c>
      <c r="B3268" s="1" t="s">
        <v>506</v>
      </c>
      <c r="C3268" s="1" t="s">
        <v>52</v>
      </c>
      <c r="E3268" s="177">
        <v>11159</v>
      </c>
      <c r="F3268" s="1" t="s">
        <v>208</v>
      </c>
      <c r="G3268" s="1" t="s">
        <v>5273</v>
      </c>
      <c r="H3268" s="17">
        <v>4181019</v>
      </c>
      <c r="I3268" s="12">
        <v>4</v>
      </c>
      <c r="J3268" s="1" t="s">
        <v>22</v>
      </c>
      <c r="K3268" s="1" t="s">
        <v>8</v>
      </c>
      <c r="L3268" s="4">
        <v>4</v>
      </c>
      <c r="N3268" s="186">
        <v>0</v>
      </c>
      <c r="P3268" s="14">
        <v>29.347000000000001</v>
      </c>
      <c r="R3268" s="14">
        <v>0</v>
      </c>
      <c r="T3268" s="14">
        <v>7.0740999999999996</v>
      </c>
      <c r="V3268" s="17">
        <v>0</v>
      </c>
      <c r="X3268" s="17">
        <v>0</v>
      </c>
      <c r="Z3268" s="17">
        <v>257520</v>
      </c>
      <c r="AB3268" s="17">
        <v>0</v>
      </c>
      <c r="AD3268" s="17">
        <v>0</v>
      </c>
      <c r="AF3268" s="17">
        <v>8775</v>
      </c>
      <c r="AH3268" s="17">
        <v>0</v>
      </c>
      <c r="AJ3268" s="17">
        <v>0</v>
      </c>
      <c r="AL3268" s="17">
        <v>0</v>
      </c>
      <c r="AN3268" s="17">
        <v>0</v>
      </c>
      <c r="AP3268" s="172">
        <v>0</v>
      </c>
      <c r="AR3268" s="17">
        <v>62075</v>
      </c>
      <c r="AT3268" s="17">
        <v>0</v>
      </c>
      <c r="AV3268" s="185">
        <v>0</v>
      </c>
      <c r="AW3268" s="1" t="s">
        <v>5655</v>
      </c>
      <c r="AX3268" s="1" t="str">
        <f t="shared" si="51"/>
        <v>No</v>
      </c>
    </row>
    <row r="3269" spans="1:50" x14ac:dyDescent="0.2">
      <c r="A3269" s="1" t="s">
        <v>2443</v>
      </c>
      <c r="B3269" s="1" t="s">
        <v>5623</v>
      </c>
      <c r="C3269" s="1" t="s">
        <v>40</v>
      </c>
      <c r="D3269" s="174" t="s">
        <v>2445</v>
      </c>
      <c r="E3269" s="177" t="s">
        <v>2446</v>
      </c>
      <c r="F3269" s="1" t="s">
        <v>194</v>
      </c>
      <c r="G3269" s="1" t="s">
        <v>229</v>
      </c>
      <c r="H3269" s="17">
        <v>0</v>
      </c>
      <c r="I3269" s="12">
        <v>4</v>
      </c>
      <c r="J3269" s="1" t="s">
        <v>10</v>
      </c>
      <c r="K3269" s="1" t="s">
        <v>8</v>
      </c>
      <c r="L3269" s="4">
        <v>4</v>
      </c>
      <c r="N3269" s="186">
        <v>0</v>
      </c>
      <c r="P3269" s="14">
        <v>21.627199999999998</v>
      </c>
      <c r="R3269" s="14">
        <v>0</v>
      </c>
      <c r="T3269" s="14">
        <v>1.1359999999999999</v>
      </c>
      <c r="V3269" s="17">
        <v>0</v>
      </c>
      <c r="X3269" s="17">
        <v>0</v>
      </c>
      <c r="Z3269" s="17">
        <v>208940</v>
      </c>
      <c r="AB3269" s="17">
        <v>0</v>
      </c>
      <c r="AD3269" s="17">
        <v>0</v>
      </c>
      <c r="AF3269" s="17">
        <v>9661</v>
      </c>
      <c r="AH3269" s="17">
        <v>0</v>
      </c>
      <c r="AJ3269" s="17">
        <v>0</v>
      </c>
      <c r="AL3269" s="17">
        <v>0</v>
      </c>
      <c r="AN3269" s="17">
        <v>0</v>
      </c>
      <c r="AP3269" s="172">
        <v>0</v>
      </c>
      <c r="AR3269" s="17">
        <v>10975</v>
      </c>
      <c r="AT3269" s="17">
        <v>0</v>
      </c>
      <c r="AV3269" s="185">
        <v>0</v>
      </c>
      <c r="AW3269" s="1" t="s">
        <v>5655</v>
      </c>
      <c r="AX3269" s="1" t="str">
        <f t="shared" si="51"/>
        <v>No</v>
      </c>
    </row>
    <row r="3270" spans="1:50" x14ac:dyDescent="0.2">
      <c r="A3270" s="1" t="s">
        <v>6493</v>
      </c>
      <c r="B3270" s="1" t="s">
        <v>3364</v>
      </c>
      <c r="C3270" s="1" t="s">
        <v>64</v>
      </c>
      <c r="D3270" s="174" t="s">
        <v>3778</v>
      </c>
      <c r="E3270" s="177" t="s">
        <v>3779</v>
      </c>
      <c r="F3270" s="1" t="s">
        <v>194</v>
      </c>
      <c r="G3270" s="1" t="s">
        <v>229</v>
      </c>
      <c r="H3270" s="17">
        <v>0</v>
      </c>
      <c r="I3270" s="12">
        <v>4</v>
      </c>
      <c r="J3270" s="1" t="s">
        <v>11</v>
      </c>
      <c r="K3270" s="1" t="s">
        <v>8</v>
      </c>
      <c r="L3270" s="4">
        <v>2</v>
      </c>
      <c r="N3270" s="186">
        <v>0</v>
      </c>
      <c r="P3270" s="14">
        <v>14.667</v>
      </c>
      <c r="R3270" s="14">
        <v>0</v>
      </c>
      <c r="T3270" s="14">
        <v>3.8530000000000002</v>
      </c>
      <c r="V3270" s="17">
        <v>0</v>
      </c>
      <c r="X3270" s="17">
        <v>0</v>
      </c>
      <c r="Z3270" s="17">
        <v>46201</v>
      </c>
      <c r="AB3270" s="17">
        <v>0</v>
      </c>
      <c r="AD3270" s="17">
        <v>0</v>
      </c>
      <c r="AF3270" s="17">
        <v>3150</v>
      </c>
      <c r="AH3270" s="17">
        <v>0</v>
      </c>
      <c r="AJ3270" s="17">
        <v>0</v>
      </c>
      <c r="AL3270" s="17">
        <v>0</v>
      </c>
      <c r="AN3270" s="17">
        <v>0</v>
      </c>
      <c r="AP3270" s="172">
        <v>0</v>
      </c>
      <c r="AR3270" s="17">
        <v>12137</v>
      </c>
      <c r="AT3270" s="17">
        <v>0</v>
      </c>
      <c r="AV3270" s="185">
        <v>0</v>
      </c>
      <c r="AW3270" s="1" t="s">
        <v>5655</v>
      </c>
      <c r="AX3270" s="1" t="str">
        <f t="shared" si="51"/>
        <v>No</v>
      </c>
    </row>
    <row r="3271" spans="1:50" x14ac:dyDescent="0.2">
      <c r="A3271" s="1" t="s">
        <v>3928</v>
      </c>
      <c r="B3271" s="1" t="s">
        <v>3929</v>
      </c>
      <c r="C3271" s="1" t="s">
        <v>48</v>
      </c>
      <c r="D3271" s="174" t="s">
        <v>3930</v>
      </c>
      <c r="E3271" s="177" t="s">
        <v>3931</v>
      </c>
      <c r="F3271" s="1" t="s">
        <v>194</v>
      </c>
      <c r="G3271" s="1" t="s">
        <v>229</v>
      </c>
      <c r="H3271" s="17">
        <v>0</v>
      </c>
      <c r="I3271" s="12">
        <v>4</v>
      </c>
      <c r="J3271" s="1" t="s">
        <v>10</v>
      </c>
      <c r="K3271" s="1" t="s">
        <v>8</v>
      </c>
      <c r="L3271" s="4">
        <v>4</v>
      </c>
      <c r="N3271" s="186">
        <v>0</v>
      </c>
      <c r="P3271" s="14">
        <v>7.3141999999999996</v>
      </c>
      <c r="R3271" s="14">
        <v>0</v>
      </c>
      <c r="T3271" s="14">
        <v>2.1957</v>
      </c>
      <c r="V3271" s="17">
        <v>0</v>
      </c>
      <c r="X3271" s="17">
        <v>0</v>
      </c>
      <c r="Z3271" s="17">
        <v>74605</v>
      </c>
      <c r="AB3271" s="17">
        <v>0</v>
      </c>
      <c r="AD3271" s="17">
        <v>0</v>
      </c>
      <c r="AF3271" s="17">
        <v>10200</v>
      </c>
      <c r="AH3271" s="17">
        <v>0</v>
      </c>
      <c r="AJ3271" s="17">
        <v>0</v>
      </c>
      <c r="AL3271" s="17">
        <v>0</v>
      </c>
      <c r="AN3271" s="17">
        <v>0</v>
      </c>
      <c r="AP3271" s="172">
        <v>0</v>
      </c>
      <c r="AR3271" s="17">
        <v>22396</v>
      </c>
      <c r="AT3271" s="17">
        <v>0</v>
      </c>
      <c r="AV3271" s="185">
        <v>0</v>
      </c>
      <c r="AW3271" s="1" t="s">
        <v>5655</v>
      </c>
      <c r="AX3271" s="1" t="str">
        <f t="shared" si="51"/>
        <v>No</v>
      </c>
    </row>
    <row r="3272" spans="1:50" x14ac:dyDescent="0.2">
      <c r="A3272" s="1" t="s">
        <v>5347</v>
      </c>
      <c r="B3272" s="1" t="s">
        <v>650</v>
      </c>
      <c r="C3272" s="1" t="s">
        <v>161</v>
      </c>
      <c r="D3272" s="174" t="s">
        <v>4399</v>
      </c>
      <c r="E3272" s="177" t="s">
        <v>4400</v>
      </c>
      <c r="F3272" s="1" t="s">
        <v>242</v>
      </c>
      <c r="G3272" s="1" t="s">
        <v>229</v>
      </c>
      <c r="H3272" s="17">
        <v>0</v>
      </c>
      <c r="I3272" s="12">
        <v>4</v>
      </c>
      <c r="J3272" s="1" t="s">
        <v>10</v>
      </c>
      <c r="K3272" s="1" t="s">
        <v>8</v>
      </c>
      <c r="L3272" s="4">
        <v>4</v>
      </c>
      <c r="N3272" s="186">
        <v>0</v>
      </c>
      <c r="P3272" s="14">
        <v>7.8573000000000004</v>
      </c>
      <c r="R3272" s="14">
        <v>0</v>
      </c>
      <c r="T3272" s="14">
        <v>2.0413000000000001</v>
      </c>
      <c r="V3272" s="17">
        <v>0</v>
      </c>
      <c r="X3272" s="17">
        <v>0</v>
      </c>
      <c r="Z3272" s="17">
        <v>53021</v>
      </c>
      <c r="AB3272" s="17">
        <v>0</v>
      </c>
      <c r="AD3272" s="17">
        <v>0</v>
      </c>
      <c r="AF3272" s="17">
        <v>6748</v>
      </c>
      <c r="AH3272" s="17">
        <v>0</v>
      </c>
      <c r="AJ3272" s="17">
        <v>0</v>
      </c>
      <c r="AL3272" s="17">
        <v>0</v>
      </c>
      <c r="AN3272" s="17">
        <v>0</v>
      </c>
      <c r="AP3272" s="172">
        <v>0</v>
      </c>
      <c r="AR3272" s="17">
        <v>13775</v>
      </c>
      <c r="AT3272" s="17">
        <v>0</v>
      </c>
      <c r="AV3272" s="185">
        <v>0</v>
      </c>
      <c r="AW3272" s="1" t="s">
        <v>5655</v>
      </c>
      <c r="AX3272" s="1" t="str">
        <f t="shared" si="51"/>
        <v>No</v>
      </c>
    </row>
    <row r="3273" spans="1:50" x14ac:dyDescent="0.2">
      <c r="A3273" s="1" t="s">
        <v>5416</v>
      </c>
      <c r="B3273" s="1" t="s">
        <v>5417</v>
      </c>
      <c r="C3273" s="1" t="s">
        <v>73</v>
      </c>
      <c r="D3273" s="174" t="s">
        <v>5418</v>
      </c>
      <c r="E3273" s="177" t="s">
        <v>5419</v>
      </c>
      <c r="F3273" s="1" t="s">
        <v>194</v>
      </c>
      <c r="G3273" s="1" t="s">
        <v>229</v>
      </c>
      <c r="H3273" s="17">
        <v>0</v>
      </c>
      <c r="I3273" s="12">
        <v>4</v>
      </c>
      <c r="J3273" s="1" t="s">
        <v>11</v>
      </c>
      <c r="K3273" s="1" t="s">
        <v>12</v>
      </c>
      <c r="L3273" s="4">
        <v>4</v>
      </c>
      <c r="N3273" s="186">
        <v>0</v>
      </c>
      <c r="P3273" s="14">
        <v>23.562000000000001</v>
      </c>
      <c r="R3273" s="14">
        <v>0</v>
      </c>
      <c r="T3273" s="14">
        <v>1.6538999999999999</v>
      </c>
      <c r="V3273" s="17">
        <v>0</v>
      </c>
      <c r="X3273" s="17">
        <v>0</v>
      </c>
      <c r="Z3273" s="17">
        <v>186682</v>
      </c>
      <c r="AB3273" s="17">
        <v>0</v>
      </c>
      <c r="AD3273" s="17">
        <v>0</v>
      </c>
      <c r="AF3273" s="17">
        <v>7923</v>
      </c>
      <c r="AH3273" s="17">
        <v>0</v>
      </c>
      <c r="AJ3273" s="17">
        <v>0</v>
      </c>
      <c r="AL3273" s="17">
        <v>0</v>
      </c>
      <c r="AN3273" s="17">
        <v>0</v>
      </c>
      <c r="AP3273" s="172">
        <v>0</v>
      </c>
      <c r="AR3273" s="17">
        <v>13104</v>
      </c>
      <c r="AT3273" s="17">
        <v>0</v>
      </c>
      <c r="AV3273" s="185">
        <v>0</v>
      </c>
      <c r="AW3273" s="1" t="s">
        <v>5655</v>
      </c>
      <c r="AX3273" s="1" t="str">
        <f t="shared" si="51"/>
        <v>No</v>
      </c>
    </row>
    <row r="3274" spans="1:50" x14ac:dyDescent="0.2">
      <c r="A3274" s="1" t="s">
        <v>6481</v>
      </c>
      <c r="B3274" s="1" t="s">
        <v>2840</v>
      </c>
      <c r="C3274" s="1" t="s">
        <v>98</v>
      </c>
      <c r="E3274" s="177" t="s">
        <v>6482</v>
      </c>
      <c r="F3274" s="1" t="s">
        <v>194</v>
      </c>
      <c r="G3274" s="1" t="s">
        <v>229</v>
      </c>
      <c r="H3274" s="17">
        <v>0</v>
      </c>
      <c r="I3274" s="12">
        <v>4</v>
      </c>
      <c r="J3274" s="1" t="s">
        <v>15</v>
      </c>
      <c r="K3274" s="1" t="s">
        <v>12</v>
      </c>
      <c r="L3274" s="4">
        <v>4</v>
      </c>
      <c r="N3274" s="186">
        <v>0</v>
      </c>
      <c r="P3274" s="14">
        <v>14.5382</v>
      </c>
      <c r="R3274" s="14">
        <v>0</v>
      </c>
      <c r="T3274" s="14">
        <v>1.2797000000000001</v>
      </c>
      <c r="V3274" s="17">
        <v>0</v>
      </c>
      <c r="X3274" s="17">
        <v>0</v>
      </c>
      <c r="Z3274" s="17">
        <v>164921</v>
      </c>
      <c r="AB3274" s="17">
        <v>0</v>
      </c>
      <c r="AD3274" s="17">
        <v>0</v>
      </c>
      <c r="AF3274" s="17">
        <v>11344</v>
      </c>
      <c r="AH3274" s="17">
        <v>0</v>
      </c>
      <c r="AJ3274" s="17">
        <v>0</v>
      </c>
      <c r="AL3274" s="17">
        <v>0</v>
      </c>
      <c r="AN3274" s="17">
        <v>0</v>
      </c>
      <c r="AP3274" s="172">
        <v>0</v>
      </c>
      <c r="AR3274" s="17">
        <v>14517</v>
      </c>
      <c r="AT3274" s="17">
        <v>0</v>
      </c>
      <c r="AV3274" s="185">
        <v>0</v>
      </c>
      <c r="AW3274" s="1" t="s">
        <v>5655</v>
      </c>
      <c r="AX3274" s="1" t="str">
        <f t="shared" si="51"/>
        <v>No</v>
      </c>
    </row>
    <row r="3275" spans="1:50" x14ac:dyDescent="0.2">
      <c r="A3275" s="1" t="s">
        <v>5806</v>
      </c>
      <c r="B3275" s="1" t="s">
        <v>823</v>
      </c>
      <c r="C3275" s="1" t="s">
        <v>37</v>
      </c>
      <c r="E3275" s="177">
        <v>40257</v>
      </c>
      <c r="F3275" s="1" t="s">
        <v>194</v>
      </c>
      <c r="G3275" s="1" t="s">
        <v>5273</v>
      </c>
      <c r="H3275" s="17">
        <v>5502379</v>
      </c>
      <c r="I3275" s="12">
        <v>4</v>
      </c>
      <c r="J3275" s="1" t="s">
        <v>11</v>
      </c>
      <c r="K3275" s="1" t="s">
        <v>12</v>
      </c>
      <c r="L3275" s="4">
        <v>4</v>
      </c>
      <c r="N3275" s="186">
        <v>0</v>
      </c>
      <c r="P3275" s="14">
        <v>12.8909</v>
      </c>
      <c r="R3275" s="14">
        <v>0</v>
      </c>
      <c r="T3275" s="14">
        <v>10.1547</v>
      </c>
      <c r="V3275" s="17">
        <v>0</v>
      </c>
      <c r="X3275" s="17">
        <v>0</v>
      </c>
      <c r="Z3275" s="17">
        <v>103849</v>
      </c>
      <c r="AB3275" s="17">
        <v>0</v>
      </c>
      <c r="AD3275" s="17">
        <v>0</v>
      </c>
      <c r="AF3275" s="17">
        <v>8056</v>
      </c>
      <c r="AH3275" s="17">
        <v>0</v>
      </c>
      <c r="AJ3275" s="17">
        <v>0</v>
      </c>
      <c r="AL3275" s="17">
        <v>0</v>
      </c>
      <c r="AN3275" s="17">
        <v>0</v>
      </c>
      <c r="AP3275" s="172">
        <v>0</v>
      </c>
      <c r="AR3275" s="17">
        <v>81806</v>
      </c>
      <c r="AT3275" s="17">
        <v>0</v>
      </c>
      <c r="AV3275" s="185">
        <v>0</v>
      </c>
      <c r="AW3275" s="1" t="s">
        <v>5655</v>
      </c>
      <c r="AX3275" s="1" t="str">
        <f t="shared" si="51"/>
        <v>No</v>
      </c>
    </row>
    <row r="3276" spans="1:50" x14ac:dyDescent="0.2">
      <c r="A3276" s="1" t="s">
        <v>6472</v>
      </c>
      <c r="B3276" s="1" t="s">
        <v>2893</v>
      </c>
      <c r="C3276" s="1" t="s">
        <v>20</v>
      </c>
      <c r="D3276" s="174" t="s">
        <v>5568</v>
      </c>
      <c r="E3276" s="177" t="s">
        <v>5567</v>
      </c>
      <c r="F3276" s="1" t="s">
        <v>194</v>
      </c>
      <c r="G3276" s="1" t="s">
        <v>229</v>
      </c>
      <c r="H3276" s="17">
        <v>0</v>
      </c>
      <c r="I3276" s="12">
        <v>4</v>
      </c>
      <c r="J3276" s="1" t="s">
        <v>11</v>
      </c>
      <c r="K3276" s="1" t="s">
        <v>8</v>
      </c>
      <c r="L3276" s="4">
        <v>4</v>
      </c>
      <c r="N3276" s="186">
        <v>0</v>
      </c>
      <c r="P3276" s="14">
        <v>11.016400000000001</v>
      </c>
      <c r="R3276" s="14">
        <v>0</v>
      </c>
      <c r="T3276" s="14">
        <v>14.2522</v>
      </c>
      <c r="V3276" s="17">
        <v>0</v>
      </c>
      <c r="X3276" s="17">
        <v>0</v>
      </c>
      <c r="Z3276" s="17">
        <v>158118</v>
      </c>
      <c r="AB3276" s="17">
        <v>0</v>
      </c>
      <c r="AD3276" s="17">
        <v>0</v>
      </c>
      <c r="AF3276" s="17">
        <v>14353</v>
      </c>
      <c r="AH3276" s="17">
        <v>0</v>
      </c>
      <c r="AJ3276" s="17">
        <v>0</v>
      </c>
      <c r="AL3276" s="17">
        <v>0</v>
      </c>
      <c r="AN3276" s="17">
        <v>0</v>
      </c>
      <c r="AP3276" s="172">
        <v>0</v>
      </c>
      <c r="AR3276" s="17">
        <v>204562</v>
      </c>
      <c r="AT3276" s="17">
        <v>0</v>
      </c>
      <c r="AV3276" s="185">
        <v>0</v>
      </c>
      <c r="AW3276" s="1" t="s">
        <v>5655</v>
      </c>
      <c r="AX3276" s="1" t="str">
        <f t="shared" si="51"/>
        <v>No</v>
      </c>
    </row>
    <row r="3277" spans="1:50" x14ac:dyDescent="0.2">
      <c r="A3277" s="1" t="s">
        <v>6474</v>
      </c>
      <c r="B3277" s="1" t="s">
        <v>367</v>
      </c>
      <c r="C3277" s="1" t="s">
        <v>45</v>
      </c>
      <c r="E3277" s="177">
        <v>50521</v>
      </c>
      <c r="F3277" s="1" t="s">
        <v>208</v>
      </c>
      <c r="G3277" s="1" t="s">
        <v>192</v>
      </c>
      <c r="H3277" s="17">
        <v>8608208</v>
      </c>
      <c r="I3277" s="12">
        <v>4</v>
      </c>
      <c r="J3277" s="1" t="s">
        <v>23</v>
      </c>
      <c r="K3277" s="1" t="s">
        <v>8</v>
      </c>
      <c r="L3277" s="4">
        <v>4</v>
      </c>
      <c r="N3277" s="186">
        <v>0</v>
      </c>
      <c r="P3277" s="14">
        <v>3.9941</v>
      </c>
      <c r="R3277" s="14">
        <v>1.8444</v>
      </c>
      <c r="T3277" s="14">
        <v>35.459400000000002</v>
      </c>
      <c r="V3277" s="17">
        <v>45457</v>
      </c>
      <c r="X3277" s="17">
        <v>45397</v>
      </c>
      <c r="Z3277" s="17">
        <v>45397</v>
      </c>
      <c r="AB3277" s="17">
        <v>0</v>
      </c>
      <c r="AD3277" s="17">
        <v>11366</v>
      </c>
      <c r="AF3277" s="17">
        <v>11366</v>
      </c>
      <c r="AH3277" s="17">
        <v>0</v>
      </c>
      <c r="AJ3277" s="17">
        <v>0</v>
      </c>
      <c r="AL3277" s="17">
        <v>0</v>
      </c>
      <c r="AN3277" s="17">
        <v>0</v>
      </c>
      <c r="AP3277" s="172">
        <v>0</v>
      </c>
      <c r="AR3277" s="17">
        <v>403032</v>
      </c>
      <c r="AT3277" s="17">
        <v>743343</v>
      </c>
      <c r="AV3277" s="185">
        <v>10.38</v>
      </c>
      <c r="AW3277" s="1" t="s">
        <v>5655</v>
      </c>
      <c r="AX3277" s="1" t="str">
        <f t="shared" si="51"/>
        <v>No</v>
      </c>
    </row>
    <row r="3278" spans="1:50" x14ac:dyDescent="0.2">
      <c r="A3278" s="1" t="s">
        <v>4270</v>
      </c>
      <c r="B3278" s="1" t="s">
        <v>4271</v>
      </c>
      <c r="C3278" s="1" t="s">
        <v>64</v>
      </c>
      <c r="D3278" s="174" t="s">
        <v>4272</v>
      </c>
      <c r="E3278" s="177" t="s">
        <v>4273</v>
      </c>
      <c r="F3278" s="1" t="s">
        <v>194</v>
      </c>
      <c r="G3278" s="1" t="s">
        <v>229</v>
      </c>
      <c r="H3278" s="17">
        <v>0</v>
      </c>
      <c r="I3278" s="12">
        <v>4</v>
      </c>
      <c r="J3278" s="1" t="s">
        <v>10</v>
      </c>
      <c r="K3278" s="1" t="s">
        <v>8</v>
      </c>
      <c r="L3278" s="4">
        <v>4</v>
      </c>
      <c r="N3278" s="186">
        <v>0</v>
      </c>
      <c r="P3278" s="14">
        <v>15.8729</v>
      </c>
      <c r="R3278" s="14">
        <v>0</v>
      </c>
      <c r="T3278" s="14">
        <v>2.6657999999999999</v>
      </c>
      <c r="V3278" s="17">
        <v>0</v>
      </c>
      <c r="X3278" s="17">
        <v>0</v>
      </c>
      <c r="Z3278" s="17">
        <v>63793</v>
      </c>
      <c r="AB3278" s="17">
        <v>0</v>
      </c>
      <c r="AD3278" s="17">
        <v>0</v>
      </c>
      <c r="AF3278" s="17">
        <v>4019</v>
      </c>
      <c r="AH3278" s="17">
        <v>0</v>
      </c>
      <c r="AJ3278" s="17">
        <v>0</v>
      </c>
      <c r="AL3278" s="17">
        <v>0</v>
      </c>
      <c r="AN3278" s="17">
        <v>0</v>
      </c>
      <c r="AP3278" s="172">
        <v>0</v>
      </c>
      <c r="AR3278" s="17">
        <v>10714</v>
      </c>
      <c r="AT3278" s="17">
        <v>0</v>
      </c>
      <c r="AV3278" s="185">
        <v>0</v>
      </c>
      <c r="AW3278" s="1" t="s">
        <v>5655</v>
      </c>
      <c r="AX3278" s="1" t="str">
        <f t="shared" si="51"/>
        <v>No</v>
      </c>
    </row>
    <row r="3279" spans="1:50" x14ac:dyDescent="0.2">
      <c r="A3279" s="1" t="s">
        <v>1047</v>
      </c>
      <c r="B3279" s="1" t="s">
        <v>1048</v>
      </c>
      <c r="C3279" s="1" t="s">
        <v>94</v>
      </c>
      <c r="D3279" s="174" t="s">
        <v>1049</v>
      </c>
      <c r="E3279" s="177">
        <v>4</v>
      </c>
      <c r="F3279" s="1" t="s">
        <v>138</v>
      </c>
      <c r="G3279" s="1" t="s">
        <v>5273</v>
      </c>
      <c r="H3279" s="17">
        <v>0</v>
      </c>
      <c r="I3279" s="12">
        <v>4</v>
      </c>
      <c r="J3279" s="1" t="s">
        <v>11</v>
      </c>
      <c r="K3279" s="1" t="s">
        <v>8</v>
      </c>
      <c r="L3279" s="4">
        <v>3</v>
      </c>
      <c r="N3279" s="186">
        <v>0</v>
      </c>
      <c r="P3279" s="14">
        <v>24.152699999999999</v>
      </c>
      <c r="R3279" s="14">
        <v>0</v>
      </c>
      <c r="T3279" s="14">
        <v>1.3371999999999999</v>
      </c>
      <c r="V3279" s="17">
        <v>0</v>
      </c>
      <c r="X3279" s="17">
        <v>0</v>
      </c>
      <c r="Z3279" s="17">
        <v>88882</v>
      </c>
      <c r="AB3279" s="17">
        <v>0</v>
      </c>
      <c r="AD3279" s="17">
        <v>0</v>
      </c>
      <c r="AF3279" s="17">
        <v>3680</v>
      </c>
      <c r="AH3279" s="17">
        <v>0</v>
      </c>
      <c r="AJ3279" s="17">
        <v>0</v>
      </c>
      <c r="AL3279" s="17">
        <v>0</v>
      </c>
      <c r="AN3279" s="17">
        <v>0</v>
      </c>
      <c r="AP3279" s="172">
        <v>0</v>
      </c>
      <c r="AR3279" s="17">
        <v>4921</v>
      </c>
      <c r="AT3279" s="17">
        <v>0</v>
      </c>
      <c r="AV3279" s="185">
        <v>0</v>
      </c>
      <c r="AW3279" s="1" t="s">
        <v>5655</v>
      </c>
      <c r="AX3279" s="1" t="str">
        <f t="shared" si="51"/>
        <v>No</v>
      </c>
    </row>
    <row r="3280" spans="1:50" x14ac:dyDescent="0.2">
      <c r="A3280" s="1" t="s">
        <v>3391</v>
      </c>
      <c r="B3280" s="1" t="s">
        <v>3392</v>
      </c>
      <c r="C3280" s="1" t="s">
        <v>98</v>
      </c>
      <c r="D3280" s="174" t="s">
        <v>3393</v>
      </c>
      <c r="E3280" s="177" t="s">
        <v>3394</v>
      </c>
      <c r="F3280" s="1" t="s">
        <v>194</v>
      </c>
      <c r="G3280" s="1" t="s">
        <v>229</v>
      </c>
      <c r="H3280" s="17">
        <v>0</v>
      </c>
      <c r="I3280" s="12">
        <v>4</v>
      </c>
      <c r="J3280" s="1" t="s">
        <v>11</v>
      </c>
      <c r="K3280" s="1" t="s">
        <v>8</v>
      </c>
      <c r="L3280" s="4">
        <v>4</v>
      </c>
      <c r="N3280" s="186">
        <v>0</v>
      </c>
      <c r="P3280" s="14">
        <v>8.4298000000000002</v>
      </c>
      <c r="R3280" s="14">
        <v>0</v>
      </c>
      <c r="T3280" s="14">
        <v>8.9951000000000008</v>
      </c>
      <c r="V3280" s="17">
        <v>0</v>
      </c>
      <c r="X3280" s="17">
        <v>0</v>
      </c>
      <c r="Z3280" s="17">
        <v>57314</v>
      </c>
      <c r="AB3280" s="17">
        <v>0</v>
      </c>
      <c r="AD3280" s="17">
        <v>0</v>
      </c>
      <c r="AF3280" s="17">
        <v>6799</v>
      </c>
      <c r="AH3280" s="17">
        <v>0</v>
      </c>
      <c r="AJ3280" s="17">
        <v>0</v>
      </c>
      <c r="AL3280" s="17">
        <v>0</v>
      </c>
      <c r="AN3280" s="17">
        <v>0</v>
      </c>
      <c r="AP3280" s="172">
        <v>0</v>
      </c>
      <c r="AR3280" s="17">
        <v>61158</v>
      </c>
      <c r="AT3280" s="17">
        <v>0</v>
      </c>
      <c r="AV3280" s="185">
        <v>0</v>
      </c>
      <c r="AW3280" s="1" t="s">
        <v>5655</v>
      </c>
      <c r="AX3280" s="1" t="str">
        <f t="shared" si="51"/>
        <v>No</v>
      </c>
    </row>
    <row r="3281" spans="1:50" x14ac:dyDescent="0.2">
      <c r="A3281" s="1" t="s">
        <v>3645</v>
      </c>
      <c r="B3281" s="1" t="s">
        <v>3646</v>
      </c>
      <c r="C3281" s="1" t="s">
        <v>51</v>
      </c>
      <c r="D3281" s="174" t="s">
        <v>3647</v>
      </c>
      <c r="E3281" s="177" t="s">
        <v>3648</v>
      </c>
      <c r="F3281" s="1" t="s">
        <v>194</v>
      </c>
      <c r="G3281" s="1" t="s">
        <v>229</v>
      </c>
      <c r="H3281" s="17">
        <v>0</v>
      </c>
      <c r="I3281" s="12">
        <v>4</v>
      </c>
      <c r="J3281" s="1" t="s">
        <v>10</v>
      </c>
      <c r="K3281" s="1" t="s">
        <v>8</v>
      </c>
      <c r="L3281" s="4">
        <v>4</v>
      </c>
      <c r="N3281" s="186">
        <v>0</v>
      </c>
      <c r="P3281" s="14">
        <v>13.386200000000001</v>
      </c>
      <c r="R3281" s="14">
        <v>0</v>
      </c>
      <c r="T3281" s="14">
        <v>2.4177</v>
      </c>
      <c r="V3281" s="17">
        <v>0</v>
      </c>
      <c r="X3281" s="17">
        <v>0</v>
      </c>
      <c r="Z3281" s="17">
        <v>38646</v>
      </c>
      <c r="AB3281" s="17">
        <v>0</v>
      </c>
      <c r="AD3281" s="17">
        <v>0</v>
      </c>
      <c r="AF3281" s="17">
        <v>2887</v>
      </c>
      <c r="AH3281" s="17">
        <v>0</v>
      </c>
      <c r="AJ3281" s="17">
        <v>0</v>
      </c>
      <c r="AL3281" s="17">
        <v>0</v>
      </c>
      <c r="AN3281" s="17">
        <v>0</v>
      </c>
      <c r="AP3281" s="172">
        <v>0</v>
      </c>
      <c r="AR3281" s="17">
        <v>6980</v>
      </c>
      <c r="AT3281" s="17">
        <v>0</v>
      </c>
      <c r="AV3281" s="185">
        <v>0</v>
      </c>
      <c r="AW3281" s="1" t="s">
        <v>5655</v>
      </c>
      <c r="AX3281" s="1" t="str">
        <f t="shared" si="51"/>
        <v>No</v>
      </c>
    </row>
    <row r="3282" spans="1:50" x14ac:dyDescent="0.2">
      <c r="A3282" s="1" t="s">
        <v>6483</v>
      </c>
      <c r="B3282" s="1" t="s">
        <v>4237</v>
      </c>
      <c r="C3282" s="1" t="s">
        <v>64</v>
      </c>
      <c r="D3282" s="174" t="s">
        <v>4238</v>
      </c>
      <c r="E3282" s="177" t="s">
        <v>4239</v>
      </c>
      <c r="F3282" s="1" t="s">
        <v>194</v>
      </c>
      <c r="G3282" s="1" t="s">
        <v>229</v>
      </c>
      <c r="H3282" s="17">
        <v>0</v>
      </c>
      <c r="I3282" s="12">
        <v>4</v>
      </c>
      <c r="J3282" s="1" t="s">
        <v>10</v>
      </c>
      <c r="K3282" s="1" t="s">
        <v>8</v>
      </c>
      <c r="L3282" s="4">
        <v>4</v>
      </c>
      <c r="N3282" s="186">
        <v>0</v>
      </c>
      <c r="P3282" s="14">
        <v>13.8931</v>
      </c>
      <c r="R3282" s="14">
        <v>0</v>
      </c>
      <c r="T3282" s="14">
        <v>7.7423999999999999</v>
      </c>
      <c r="V3282" s="17">
        <v>0</v>
      </c>
      <c r="X3282" s="17">
        <v>0</v>
      </c>
      <c r="Z3282" s="17">
        <v>14560</v>
      </c>
      <c r="AB3282" s="17">
        <v>0</v>
      </c>
      <c r="AD3282" s="17">
        <v>0</v>
      </c>
      <c r="AF3282" s="17">
        <v>1048</v>
      </c>
      <c r="AH3282" s="17">
        <v>0</v>
      </c>
      <c r="AJ3282" s="17">
        <v>0</v>
      </c>
      <c r="AL3282" s="17">
        <v>0</v>
      </c>
      <c r="AN3282" s="17">
        <v>0</v>
      </c>
      <c r="AP3282" s="172">
        <v>0</v>
      </c>
      <c r="AR3282" s="17">
        <v>8114</v>
      </c>
      <c r="AT3282" s="17">
        <v>0</v>
      </c>
      <c r="AV3282" s="185">
        <v>0</v>
      </c>
      <c r="AW3282" s="1" t="s">
        <v>5655</v>
      </c>
      <c r="AX3282" s="1" t="str">
        <f t="shared" si="51"/>
        <v>No</v>
      </c>
    </row>
    <row r="3283" spans="1:50" x14ac:dyDescent="0.2">
      <c r="A3283" s="1" t="s">
        <v>5818</v>
      </c>
      <c r="B3283" s="1" t="s">
        <v>5684</v>
      </c>
      <c r="C3283" s="1" t="s">
        <v>20</v>
      </c>
      <c r="E3283" s="177">
        <v>90276</v>
      </c>
      <c r="F3283" s="1" t="s">
        <v>194</v>
      </c>
      <c r="G3283" s="1" t="s">
        <v>5273</v>
      </c>
      <c r="H3283" s="17">
        <v>12150996</v>
      </c>
      <c r="I3283" s="12">
        <v>4</v>
      </c>
      <c r="J3283" s="1" t="s">
        <v>11</v>
      </c>
      <c r="K3283" s="1" t="s">
        <v>12</v>
      </c>
      <c r="L3283" s="4">
        <v>4</v>
      </c>
      <c r="N3283" s="186">
        <v>0</v>
      </c>
      <c r="P3283" s="14">
        <v>13.014200000000001</v>
      </c>
      <c r="R3283" s="14">
        <v>0</v>
      </c>
      <c r="T3283" s="14">
        <v>15.9878</v>
      </c>
      <c r="V3283" s="17">
        <v>0</v>
      </c>
      <c r="X3283" s="17">
        <v>0</v>
      </c>
      <c r="Z3283" s="17">
        <v>210244</v>
      </c>
      <c r="AB3283" s="17">
        <v>0</v>
      </c>
      <c r="AD3283" s="17">
        <v>0</v>
      </c>
      <c r="AF3283" s="17">
        <v>16155</v>
      </c>
      <c r="AH3283" s="17">
        <v>0</v>
      </c>
      <c r="AJ3283" s="17">
        <v>0</v>
      </c>
      <c r="AL3283" s="17">
        <v>0</v>
      </c>
      <c r="AN3283" s="17">
        <v>0</v>
      </c>
      <c r="AP3283" s="172">
        <v>0</v>
      </c>
      <c r="AR3283" s="17">
        <v>258283</v>
      </c>
      <c r="AT3283" s="17">
        <v>0</v>
      </c>
      <c r="AV3283" s="185">
        <v>0</v>
      </c>
      <c r="AW3283" s="1" t="s">
        <v>5655</v>
      </c>
      <c r="AX3283" s="1" t="str">
        <f t="shared" si="51"/>
        <v>No</v>
      </c>
    </row>
    <row r="3284" spans="1:50" x14ac:dyDescent="0.2">
      <c r="A3284" s="1" t="s">
        <v>4860</v>
      </c>
      <c r="B3284" s="1" t="s">
        <v>4861</v>
      </c>
      <c r="C3284" s="1" t="s">
        <v>20</v>
      </c>
      <c r="D3284" s="174" t="s">
        <v>4862</v>
      </c>
      <c r="E3284" s="177" t="s">
        <v>4863</v>
      </c>
      <c r="F3284" s="1" t="s">
        <v>196</v>
      </c>
      <c r="G3284" s="1" t="s">
        <v>229</v>
      </c>
      <c r="H3284" s="17">
        <v>0</v>
      </c>
      <c r="I3284" s="12">
        <v>4</v>
      </c>
      <c r="J3284" s="1" t="s">
        <v>11</v>
      </c>
      <c r="K3284" s="1" t="s">
        <v>12</v>
      </c>
      <c r="L3284" s="4">
        <v>2</v>
      </c>
      <c r="N3284" s="186">
        <v>0</v>
      </c>
      <c r="P3284" s="14">
        <v>26.2745</v>
      </c>
      <c r="R3284" s="14">
        <v>0</v>
      </c>
      <c r="T3284" s="14">
        <v>5.8201999999999998</v>
      </c>
      <c r="V3284" s="17">
        <v>0</v>
      </c>
      <c r="X3284" s="17">
        <v>0</v>
      </c>
      <c r="Z3284" s="17">
        <v>171835</v>
      </c>
      <c r="AB3284" s="17">
        <v>0</v>
      </c>
      <c r="AD3284" s="17">
        <v>0</v>
      </c>
      <c r="AF3284" s="17">
        <v>6540</v>
      </c>
      <c r="AH3284" s="17">
        <v>0</v>
      </c>
      <c r="AJ3284" s="17">
        <v>0</v>
      </c>
      <c r="AL3284" s="17">
        <v>0</v>
      </c>
      <c r="AN3284" s="17">
        <v>0</v>
      </c>
      <c r="AP3284" s="172">
        <v>0</v>
      </c>
      <c r="AR3284" s="17">
        <v>38064</v>
      </c>
      <c r="AT3284" s="17">
        <v>0</v>
      </c>
      <c r="AV3284" s="185">
        <v>0</v>
      </c>
      <c r="AW3284" s="1" t="s">
        <v>5655</v>
      </c>
      <c r="AX3284" s="1" t="str">
        <f t="shared" si="51"/>
        <v>No</v>
      </c>
    </row>
    <row r="3285" spans="1:50" x14ac:dyDescent="0.2">
      <c r="A3285" s="1" t="s">
        <v>3942</v>
      </c>
      <c r="B3285" s="1" t="s">
        <v>3943</v>
      </c>
      <c r="C3285" s="1" t="s">
        <v>64</v>
      </c>
      <c r="D3285" s="174" t="s">
        <v>3944</v>
      </c>
      <c r="E3285" s="177" t="s">
        <v>3945</v>
      </c>
      <c r="F3285" s="1" t="s">
        <v>194</v>
      </c>
      <c r="G3285" s="1" t="s">
        <v>229</v>
      </c>
      <c r="H3285" s="17">
        <v>0</v>
      </c>
      <c r="I3285" s="12">
        <v>4</v>
      </c>
      <c r="J3285" s="1" t="s">
        <v>10</v>
      </c>
      <c r="K3285" s="1" t="s">
        <v>8</v>
      </c>
      <c r="L3285" s="4">
        <v>4</v>
      </c>
      <c r="N3285" s="186">
        <v>0</v>
      </c>
      <c r="P3285" s="14">
        <v>10.000400000000001</v>
      </c>
      <c r="R3285" s="14">
        <v>0</v>
      </c>
      <c r="T3285" s="14">
        <v>5.3395999999999999</v>
      </c>
      <c r="V3285" s="17">
        <v>0</v>
      </c>
      <c r="X3285" s="17">
        <v>0</v>
      </c>
      <c r="Z3285" s="17">
        <v>48762</v>
      </c>
      <c r="AB3285" s="17">
        <v>0</v>
      </c>
      <c r="AD3285" s="17">
        <v>0</v>
      </c>
      <c r="AF3285" s="17">
        <v>4876</v>
      </c>
      <c r="AH3285" s="17">
        <v>0</v>
      </c>
      <c r="AJ3285" s="17">
        <v>0</v>
      </c>
      <c r="AL3285" s="17">
        <v>0</v>
      </c>
      <c r="AN3285" s="17">
        <v>0</v>
      </c>
      <c r="AP3285" s="172">
        <v>0</v>
      </c>
      <c r="AR3285" s="17">
        <v>26036</v>
      </c>
      <c r="AT3285" s="17">
        <v>0</v>
      </c>
      <c r="AV3285" s="185">
        <v>0</v>
      </c>
      <c r="AW3285" s="1" t="s">
        <v>5655</v>
      </c>
      <c r="AX3285" s="1" t="str">
        <f t="shared" si="51"/>
        <v>No</v>
      </c>
    </row>
    <row r="3286" spans="1:50" x14ac:dyDescent="0.2">
      <c r="A3286" s="1" t="s">
        <v>4743</v>
      </c>
      <c r="B3286" s="1" t="s">
        <v>4744</v>
      </c>
      <c r="C3286" s="1" t="s">
        <v>72</v>
      </c>
      <c r="D3286" s="174" t="s">
        <v>4745</v>
      </c>
      <c r="E3286" s="177" t="s">
        <v>4746</v>
      </c>
      <c r="F3286" s="1" t="s">
        <v>194</v>
      </c>
      <c r="G3286" s="1" t="s">
        <v>229</v>
      </c>
      <c r="H3286" s="17">
        <v>0</v>
      </c>
      <c r="I3286" s="12">
        <v>4</v>
      </c>
      <c r="J3286" s="1" t="s">
        <v>10</v>
      </c>
      <c r="K3286" s="1" t="s">
        <v>8</v>
      </c>
      <c r="L3286" s="4">
        <v>4</v>
      </c>
      <c r="N3286" s="186">
        <v>0</v>
      </c>
      <c r="P3286" s="14">
        <v>21.0688</v>
      </c>
      <c r="R3286" s="14">
        <v>0</v>
      </c>
      <c r="T3286" s="14">
        <v>1.8089</v>
      </c>
      <c r="V3286" s="17">
        <v>0</v>
      </c>
      <c r="X3286" s="17">
        <v>0</v>
      </c>
      <c r="Z3286" s="17">
        <v>37039</v>
      </c>
      <c r="AB3286" s="17">
        <v>0</v>
      </c>
      <c r="AD3286" s="17">
        <v>0</v>
      </c>
      <c r="AF3286" s="17">
        <v>1758</v>
      </c>
      <c r="AH3286" s="17">
        <v>0</v>
      </c>
      <c r="AJ3286" s="17">
        <v>0</v>
      </c>
      <c r="AL3286" s="17">
        <v>0</v>
      </c>
      <c r="AN3286" s="17">
        <v>0</v>
      </c>
      <c r="AP3286" s="172">
        <v>0</v>
      </c>
      <c r="AR3286" s="17">
        <v>3180</v>
      </c>
      <c r="AT3286" s="17">
        <v>0</v>
      </c>
      <c r="AV3286" s="185">
        <v>0</v>
      </c>
      <c r="AW3286" s="1" t="s">
        <v>5655</v>
      </c>
      <c r="AX3286" s="1" t="str">
        <f t="shared" si="51"/>
        <v>No</v>
      </c>
    </row>
    <row r="3287" spans="1:50" x14ac:dyDescent="0.2">
      <c r="A3287" s="1" t="s">
        <v>3311</v>
      </c>
      <c r="B3287" s="1" t="s">
        <v>6470</v>
      </c>
      <c r="C3287" s="1" t="s">
        <v>56</v>
      </c>
      <c r="D3287" s="174" t="s">
        <v>3312</v>
      </c>
      <c r="E3287" s="177" t="s">
        <v>3313</v>
      </c>
      <c r="F3287" s="1" t="s">
        <v>194</v>
      </c>
      <c r="G3287" s="1" t="s">
        <v>229</v>
      </c>
      <c r="H3287" s="17">
        <v>0</v>
      </c>
      <c r="I3287" s="12">
        <v>4</v>
      </c>
      <c r="J3287" s="1" t="s">
        <v>15</v>
      </c>
      <c r="K3287" s="1" t="s">
        <v>12</v>
      </c>
      <c r="L3287" s="4">
        <v>4</v>
      </c>
      <c r="N3287" s="186">
        <v>0</v>
      </c>
      <c r="P3287" s="14">
        <v>12.223100000000001</v>
      </c>
      <c r="R3287" s="14">
        <v>0</v>
      </c>
      <c r="T3287" s="14">
        <v>3.1177999999999999</v>
      </c>
      <c r="V3287" s="17">
        <v>0</v>
      </c>
      <c r="X3287" s="17">
        <v>0</v>
      </c>
      <c r="Z3287" s="17">
        <v>145981</v>
      </c>
      <c r="AB3287" s="17">
        <v>0</v>
      </c>
      <c r="AD3287" s="17">
        <v>0</v>
      </c>
      <c r="AF3287" s="17">
        <v>11943</v>
      </c>
      <c r="AH3287" s="17">
        <v>0</v>
      </c>
      <c r="AJ3287" s="17">
        <v>0</v>
      </c>
      <c r="AL3287" s="17">
        <v>0</v>
      </c>
      <c r="AN3287" s="17">
        <v>0</v>
      </c>
      <c r="AP3287" s="172">
        <v>0</v>
      </c>
      <c r="AR3287" s="17">
        <v>37236</v>
      </c>
      <c r="AT3287" s="17">
        <v>0</v>
      </c>
      <c r="AV3287" s="185">
        <v>0</v>
      </c>
      <c r="AW3287" s="1" t="s">
        <v>5655</v>
      </c>
      <c r="AX3287" s="1" t="str">
        <f t="shared" si="51"/>
        <v>No</v>
      </c>
    </row>
    <row r="3288" spans="1:50" x14ac:dyDescent="0.2">
      <c r="A3288" s="1" t="s">
        <v>1324</v>
      </c>
      <c r="B3288" s="1" t="s">
        <v>1325</v>
      </c>
      <c r="C3288" s="1" t="s">
        <v>18</v>
      </c>
      <c r="D3288" s="174" t="s">
        <v>1326</v>
      </c>
      <c r="E3288" s="177">
        <v>99328</v>
      </c>
      <c r="F3288" s="1" t="s">
        <v>138</v>
      </c>
      <c r="G3288" s="1" t="s">
        <v>5273</v>
      </c>
      <c r="H3288" s="17">
        <v>0</v>
      </c>
      <c r="I3288" s="12">
        <v>4</v>
      </c>
      <c r="J3288" s="1" t="s">
        <v>10</v>
      </c>
      <c r="K3288" s="1" t="s">
        <v>8</v>
      </c>
      <c r="L3288" s="4">
        <v>2</v>
      </c>
      <c r="N3288" s="186">
        <v>0</v>
      </c>
      <c r="P3288" s="14">
        <v>26.5825</v>
      </c>
      <c r="R3288" s="14">
        <v>0</v>
      </c>
      <c r="T3288" s="14">
        <v>1.9156</v>
      </c>
      <c r="V3288" s="17">
        <v>0</v>
      </c>
      <c r="X3288" s="17">
        <v>0</v>
      </c>
      <c r="Z3288" s="17">
        <v>55717</v>
      </c>
      <c r="AB3288" s="17">
        <v>0</v>
      </c>
      <c r="AD3288" s="17">
        <v>0</v>
      </c>
      <c r="AF3288" s="17">
        <v>2096</v>
      </c>
      <c r="AH3288" s="17">
        <v>0</v>
      </c>
      <c r="AJ3288" s="17">
        <v>0</v>
      </c>
      <c r="AL3288" s="17">
        <v>0</v>
      </c>
      <c r="AN3288" s="17">
        <v>0</v>
      </c>
      <c r="AP3288" s="172">
        <v>0</v>
      </c>
      <c r="AR3288" s="17">
        <v>4015</v>
      </c>
      <c r="AT3288" s="17">
        <v>0</v>
      </c>
      <c r="AV3288" s="185">
        <v>0</v>
      </c>
      <c r="AW3288" s="1" t="s">
        <v>5655</v>
      </c>
      <c r="AX3288" s="1" t="str">
        <f t="shared" si="51"/>
        <v>No</v>
      </c>
    </row>
    <row r="3289" spans="1:50" x14ac:dyDescent="0.2">
      <c r="A3289" s="1" t="s">
        <v>4230</v>
      </c>
      <c r="B3289" s="1" t="s">
        <v>3830</v>
      </c>
      <c r="C3289" s="1" t="s">
        <v>48</v>
      </c>
      <c r="D3289" s="174" t="s">
        <v>4231</v>
      </c>
      <c r="E3289" s="177" t="s">
        <v>4232</v>
      </c>
      <c r="F3289" s="1" t="s">
        <v>194</v>
      </c>
      <c r="G3289" s="1" t="s">
        <v>229</v>
      </c>
      <c r="H3289" s="17">
        <v>0</v>
      </c>
      <c r="I3289" s="12">
        <v>4</v>
      </c>
      <c r="J3289" s="1" t="s">
        <v>10</v>
      </c>
      <c r="K3289" s="1" t="s">
        <v>8</v>
      </c>
      <c r="L3289" s="4">
        <v>4</v>
      </c>
      <c r="N3289" s="186">
        <v>0</v>
      </c>
      <c r="P3289" s="14">
        <v>22.779900000000001</v>
      </c>
      <c r="R3289" s="14">
        <v>0</v>
      </c>
      <c r="T3289" s="14">
        <v>2.4241000000000001</v>
      </c>
      <c r="V3289" s="17">
        <v>0</v>
      </c>
      <c r="X3289" s="17">
        <v>0</v>
      </c>
      <c r="Z3289" s="17">
        <v>77611</v>
      </c>
      <c r="AB3289" s="17">
        <v>0</v>
      </c>
      <c r="AD3289" s="17">
        <v>0</v>
      </c>
      <c r="AF3289" s="17">
        <v>3407</v>
      </c>
      <c r="AH3289" s="17">
        <v>0</v>
      </c>
      <c r="AJ3289" s="17">
        <v>0</v>
      </c>
      <c r="AL3289" s="17">
        <v>0</v>
      </c>
      <c r="AN3289" s="17">
        <v>0</v>
      </c>
      <c r="AP3289" s="172">
        <v>0</v>
      </c>
      <c r="AR3289" s="17">
        <v>8259</v>
      </c>
      <c r="AT3289" s="17">
        <v>0</v>
      </c>
      <c r="AV3289" s="185">
        <v>0</v>
      </c>
      <c r="AW3289" s="1" t="s">
        <v>5655</v>
      </c>
      <c r="AX3289" s="1" t="str">
        <f t="shared" si="51"/>
        <v>No</v>
      </c>
    </row>
    <row r="3290" spans="1:50" x14ac:dyDescent="0.2">
      <c r="A3290" s="1" t="s">
        <v>6486</v>
      </c>
      <c r="B3290" s="1" t="s">
        <v>878</v>
      </c>
      <c r="C3290" s="1" t="s">
        <v>83</v>
      </c>
      <c r="D3290" s="174">
        <v>4123</v>
      </c>
      <c r="E3290" s="177">
        <v>40123</v>
      </c>
      <c r="F3290" s="1" t="s">
        <v>194</v>
      </c>
      <c r="G3290" s="1" t="s">
        <v>5273</v>
      </c>
      <c r="H3290" s="17">
        <v>2148346</v>
      </c>
      <c r="I3290" s="12">
        <v>4</v>
      </c>
      <c r="J3290" s="1" t="s">
        <v>11</v>
      </c>
      <c r="K3290" s="1" t="s">
        <v>8</v>
      </c>
      <c r="L3290" s="4">
        <v>3</v>
      </c>
      <c r="N3290" s="186">
        <v>0</v>
      </c>
      <c r="P3290" s="14">
        <v>8.9672999999999998</v>
      </c>
      <c r="R3290" s="14">
        <v>0</v>
      </c>
      <c r="T3290" s="14">
        <v>7.0429000000000004</v>
      </c>
      <c r="V3290" s="17">
        <v>0</v>
      </c>
      <c r="X3290" s="17">
        <v>0</v>
      </c>
      <c r="Z3290" s="17">
        <v>18401</v>
      </c>
      <c r="AB3290" s="17">
        <v>0</v>
      </c>
      <c r="AD3290" s="17">
        <v>0</v>
      </c>
      <c r="AF3290" s="17">
        <v>2052</v>
      </c>
      <c r="AH3290" s="17">
        <v>0</v>
      </c>
      <c r="AJ3290" s="17">
        <v>0</v>
      </c>
      <c r="AL3290" s="17">
        <v>0</v>
      </c>
      <c r="AN3290" s="17">
        <v>0</v>
      </c>
      <c r="AP3290" s="172">
        <v>0</v>
      </c>
      <c r="AR3290" s="17">
        <v>14452</v>
      </c>
      <c r="AT3290" s="17">
        <v>0</v>
      </c>
      <c r="AV3290" s="185">
        <v>0</v>
      </c>
      <c r="AW3290" s="1" t="s">
        <v>5655</v>
      </c>
      <c r="AX3290" s="1" t="str">
        <f t="shared" si="51"/>
        <v>No</v>
      </c>
    </row>
    <row r="3291" spans="1:50" x14ac:dyDescent="0.2">
      <c r="A3291" s="1" t="s">
        <v>2536</v>
      </c>
      <c r="B3291" s="1" t="s">
        <v>2103</v>
      </c>
      <c r="C3291" s="1" t="s">
        <v>14</v>
      </c>
      <c r="D3291" s="174" t="s">
        <v>2537</v>
      </c>
      <c r="E3291" s="177" t="s">
        <v>2538</v>
      </c>
      <c r="F3291" s="1" t="s">
        <v>194</v>
      </c>
      <c r="G3291" s="1" t="s">
        <v>229</v>
      </c>
      <c r="H3291" s="17">
        <v>0</v>
      </c>
      <c r="I3291" s="12">
        <v>4</v>
      </c>
      <c r="J3291" s="1" t="s">
        <v>11</v>
      </c>
      <c r="K3291" s="1" t="s">
        <v>12</v>
      </c>
      <c r="L3291" s="4">
        <v>1</v>
      </c>
      <c r="N3291" s="186">
        <v>0</v>
      </c>
      <c r="P3291" s="14">
        <v>29.007200000000001</v>
      </c>
      <c r="R3291" s="14">
        <v>0</v>
      </c>
      <c r="T3291" s="14">
        <v>0.93049999999999999</v>
      </c>
      <c r="V3291" s="17">
        <v>0</v>
      </c>
      <c r="X3291" s="17">
        <v>0</v>
      </c>
      <c r="Z3291" s="17">
        <v>60074</v>
      </c>
      <c r="AB3291" s="17">
        <v>0</v>
      </c>
      <c r="AD3291" s="17">
        <v>0</v>
      </c>
      <c r="AF3291" s="17">
        <v>2071</v>
      </c>
      <c r="AH3291" s="17">
        <v>0</v>
      </c>
      <c r="AJ3291" s="17">
        <v>0</v>
      </c>
      <c r="AL3291" s="17">
        <v>0</v>
      </c>
      <c r="AN3291" s="17">
        <v>0</v>
      </c>
      <c r="AP3291" s="172">
        <v>0</v>
      </c>
      <c r="AR3291" s="17">
        <v>1927</v>
      </c>
      <c r="AT3291" s="17">
        <v>0</v>
      </c>
      <c r="AV3291" s="185">
        <v>0</v>
      </c>
      <c r="AW3291" s="1" t="s">
        <v>5655</v>
      </c>
      <c r="AX3291" s="1" t="str">
        <f t="shared" si="51"/>
        <v>No</v>
      </c>
    </row>
    <row r="3292" spans="1:50" x14ac:dyDescent="0.2">
      <c r="A3292" s="1" t="s">
        <v>3932</v>
      </c>
      <c r="B3292" s="1" t="s">
        <v>269</v>
      </c>
      <c r="C3292" s="1" t="s">
        <v>64</v>
      </c>
      <c r="D3292" s="174" t="s">
        <v>3933</v>
      </c>
      <c r="E3292" s="177" t="s">
        <v>3934</v>
      </c>
      <c r="F3292" s="1" t="s">
        <v>242</v>
      </c>
      <c r="G3292" s="1" t="s">
        <v>229</v>
      </c>
      <c r="H3292" s="17">
        <v>0</v>
      </c>
      <c r="I3292" s="12">
        <v>4</v>
      </c>
      <c r="J3292" s="1" t="s">
        <v>10</v>
      </c>
      <c r="K3292" s="1" t="s">
        <v>8</v>
      </c>
      <c r="L3292" s="4">
        <v>4</v>
      </c>
      <c r="N3292" s="186">
        <v>0</v>
      </c>
      <c r="P3292" s="14">
        <v>28.8078</v>
      </c>
      <c r="R3292" s="14">
        <v>0</v>
      </c>
      <c r="T3292" s="14">
        <v>2.9424999999999999</v>
      </c>
      <c r="V3292" s="17">
        <v>0</v>
      </c>
      <c r="X3292" s="17">
        <v>0</v>
      </c>
      <c r="Z3292" s="17">
        <v>26532</v>
      </c>
      <c r="AB3292" s="17">
        <v>0</v>
      </c>
      <c r="AD3292" s="17">
        <v>0</v>
      </c>
      <c r="AF3292" s="17">
        <v>921</v>
      </c>
      <c r="AH3292" s="17">
        <v>0</v>
      </c>
      <c r="AJ3292" s="17">
        <v>0</v>
      </c>
      <c r="AL3292" s="17">
        <v>0</v>
      </c>
      <c r="AN3292" s="17">
        <v>0</v>
      </c>
      <c r="AP3292" s="172">
        <v>0</v>
      </c>
      <c r="AR3292" s="17">
        <v>2710</v>
      </c>
      <c r="AT3292" s="17">
        <v>0</v>
      </c>
      <c r="AV3292" s="185">
        <v>0</v>
      </c>
      <c r="AW3292" s="1" t="s">
        <v>5655</v>
      </c>
      <c r="AX3292" s="1" t="str">
        <f t="shared" si="51"/>
        <v>No</v>
      </c>
    </row>
    <row r="3293" spans="1:50" x14ac:dyDescent="0.2">
      <c r="A3293" s="1" t="s">
        <v>6473</v>
      </c>
      <c r="B3293" s="1" t="s">
        <v>237</v>
      </c>
      <c r="C3293" s="1" t="s">
        <v>73</v>
      </c>
      <c r="D3293" s="174">
        <v>2191</v>
      </c>
      <c r="E3293" s="177">
        <v>20191</v>
      </c>
      <c r="F3293" s="1" t="s">
        <v>194</v>
      </c>
      <c r="G3293" s="1" t="s">
        <v>5273</v>
      </c>
      <c r="H3293" s="17">
        <v>57442</v>
      </c>
      <c r="I3293" s="12">
        <v>4</v>
      </c>
      <c r="J3293" s="1" t="s">
        <v>11</v>
      </c>
      <c r="K3293" s="1" t="s">
        <v>8</v>
      </c>
      <c r="L3293" s="4">
        <v>3</v>
      </c>
      <c r="N3293" s="186">
        <v>0</v>
      </c>
      <c r="P3293" s="14">
        <v>12.590400000000001</v>
      </c>
      <c r="R3293" s="14">
        <v>0</v>
      </c>
      <c r="T3293" s="14">
        <v>7.319</v>
      </c>
      <c r="V3293" s="17">
        <v>0</v>
      </c>
      <c r="X3293" s="17">
        <v>0</v>
      </c>
      <c r="Z3293" s="17">
        <v>127453</v>
      </c>
      <c r="AB3293" s="17">
        <v>0</v>
      </c>
      <c r="AD3293" s="17">
        <v>0</v>
      </c>
      <c r="AF3293" s="17">
        <v>10123</v>
      </c>
      <c r="AH3293" s="17">
        <v>0</v>
      </c>
      <c r="AJ3293" s="17">
        <v>0</v>
      </c>
      <c r="AL3293" s="17">
        <v>0</v>
      </c>
      <c r="AN3293" s="17">
        <v>0</v>
      </c>
      <c r="AP3293" s="172">
        <v>0</v>
      </c>
      <c r="AR3293" s="17">
        <v>74090</v>
      </c>
      <c r="AT3293" s="17">
        <v>0</v>
      </c>
      <c r="AV3293" s="185">
        <v>0</v>
      </c>
      <c r="AW3293" s="1" t="s">
        <v>5655</v>
      </c>
      <c r="AX3293" s="1" t="str">
        <f t="shared" si="51"/>
        <v>No</v>
      </c>
    </row>
    <row r="3294" spans="1:50" x14ac:dyDescent="0.2">
      <c r="A3294" s="1" t="s">
        <v>5807</v>
      </c>
      <c r="B3294" s="1" t="s">
        <v>5808</v>
      </c>
      <c r="C3294" s="1" t="s">
        <v>20</v>
      </c>
      <c r="E3294" s="177">
        <v>90254</v>
      </c>
      <c r="F3294" s="1" t="s">
        <v>194</v>
      </c>
      <c r="G3294" s="1" t="s">
        <v>5273</v>
      </c>
      <c r="H3294" s="17">
        <v>12150996</v>
      </c>
      <c r="I3294" s="12">
        <v>4</v>
      </c>
      <c r="J3294" s="1" t="s">
        <v>11</v>
      </c>
      <c r="K3294" s="1" t="s">
        <v>12</v>
      </c>
      <c r="L3294" s="4">
        <v>2</v>
      </c>
      <c r="N3294" s="186">
        <v>0</v>
      </c>
      <c r="P3294" s="14">
        <v>14.4559</v>
      </c>
      <c r="R3294" s="14">
        <v>0</v>
      </c>
      <c r="T3294" s="14">
        <v>14.9763</v>
      </c>
      <c r="V3294" s="17">
        <v>0</v>
      </c>
      <c r="X3294" s="17">
        <v>0</v>
      </c>
      <c r="Z3294" s="17">
        <v>72453</v>
      </c>
      <c r="AB3294" s="17">
        <v>0</v>
      </c>
      <c r="AD3294" s="17">
        <v>0</v>
      </c>
      <c r="AF3294" s="17">
        <v>5012</v>
      </c>
      <c r="AH3294" s="17">
        <v>0</v>
      </c>
      <c r="AJ3294" s="17">
        <v>0</v>
      </c>
      <c r="AL3294" s="17">
        <v>0</v>
      </c>
      <c r="AN3294" s="17">
        <v>0</v>
      </c>
      <c r="AP3294" s="172">
        <v>0</v>
      </c>
      <c r="AR3294" s="17">
        <v>75061</v>
      </c>
      <c r="AT3294" s="17">
        <v>0</v>
      </c>
      <c r="AV3294" s="185">
        <v>0</v>
      </c>
      <c r="AW3294" s="1" t="s">
        <v>5655</v>
      </c>
      <c r="AX3294" s="1" t="str">
        <f t="shared" si="51"/>
        <v>No</v>
      </c>
    </row>
    <row r="3295" spans="1:50" x14ac:dyDescent="0.2">
      <c r="A3295" s="1" t="s">
        <v>2395</v>
      </c>
      <c r="B3295" s="1" t="s">
        <v>2396</v>
      </c>
      <c r="C3295" s="1" t="s">
        <v>14</v>
      </c>
      <c r="D3295" s="174" t="s">
        <v>2397</v>
      </c>
      <c r="E3295" s="177" t="s">
        <v>2398</v>
      </c>
      <c r="F3295" s="1" t="s">
        <v>194</v>
      </c>
      <c r="G3295" s="1" t="s">
        <v>229</v>
      </c>
      <c r="H3295" s="17">
        <v>0</v>
      </c>
      <c r="I3295" s="12">
        <v>4</v>
      </c>
      <c r="J3295" s="1" t="s">
        <v>10</v>
      </c>
      <c r="K3295" s="1" t="s">
        <v>8</v>
      </c>
      <c r="L3295" s="4">
        <v>4</v>
      </c>
      <c r="N3295" s="186">
        <v>0</v>
      </c>
      <c r="P3295" s="14">
        <v>25.0779</v>
      </c>
      <c r="R3295" s="14">
        <v>0</v>
      </c>
      <c r="T3295" s="14">
        <v>4.7864000000000004</v>
      </c>
      <c r="V3295" s="17">
        <v>0</v>
      </c>
      <c r="X3295" s="17">
        <v>0</v>
      </c>
      <c r="Z3295" s="17">
        <v>59535</v>
      </c>
      <c r="AB3295" s="17">
        <v>0</v>
      </c>
      <c r="AD3295" s="17">
        <v>0</v>
      </c>
      <c r="AF3295" s="17">
        <v>2374</v>
      </c>
      <c r="AH3295" s="17">
        <v>0</v>
      </c>
      <c r="AJ3295" s="17">
        <v>0</v>
      </c>
      <c r="AL3295" s="17">
        <v>0</v>
      </c>
      <c r="AN3295" s="17">
        <v>0</v>
      </c>
      <c r="AP3295" s="172">
        <v>0</v>
      </c>
      <c r="AR3295" s="17">
        <v>11363</v>
      </c>
      <c r="AT3295" s="17">
        <v>0</v>
      </c>
      <c r="AV3295" s="185">
        <v>0</v>
      </c>
      <c r="AW3295" s="1" t="s">
        <v>5655</v>
      </c>
      <c r="AX3295" s="1" t="str">
        <f t="shared" si="51"/>
        <v>No</v>
      </c>
    </row>
    <row r="3296" spans="1:50" x14ac:dyDescent="0.2">
      <c r="A3296" s="1" t="s">
        <v>1041</v>
      </c>
      <c r="B3296" s="1" t="s">
        <v>1042</v>
      </c>
      <c r="C3296" s="1" t="s">
        <v>20</v>
      </c>
      <c r="D3296" s="174" t="s">
        <v>1043</v>
      </c>
      <c r="E3296" s="177">
        <v>99262</v>
      </c>
      <c r="F3296" s="1" t="s">
        <v>138</v>
      </c>
      <c r="G3296" s="1" t="s">
        <v>5273</v>
      </c>
      <c r="H3296" s="17">
        <v>0</v>
      </c>
      <c r="I3296" s="12">
        <v>4</v>
      </c>
      <c r="J3296" s="1" t="s">
        <v>10</v>
      </c>
      <c r="K3296" s="1" t="s">
        <v>8</v>
      </c>
      <c r="L3296" s="4">
        <v>3</v>
      </c>
      <c r="N3296" s="186">
        <v>0</v>
      </c>
      <c r="P3296" s="14">
        <v>13.3537</v>
      </c>
      <c r="R3296" s="14">
        <v>0</v>
      </c>
      <c r="T3296" s="14">
        <v>3.2313000000000001</v>
      </c>
      <c r="V3296" s="17">
        <v>0</v>
      </c>
      <c r="X3296" s="17">
        <v>0</v>
      </c>
      <c r="Z3296" s="17">
        <v>99979</v>
      </c>
      <c r="AB3296" s="17">
        <v>0</v>
      </c>
      <c r="AD3296" s="17">
        <v>0</v>
      </c>
      <c r="AF3296" s="17">
        <v>7487</v>
      </c>
      <c r="AH3296" s="17">
        <v>0</v>
      </c>
      <c r="AJ3296" s="17">
        <v>0</v>
      </c>
      <c r="AL3296" s="17">
        <v>0</v>
      </c>
      <c r="AN3296" s="17">
        <v>0</v>
      </c>
      <c r="AP3296" s="172">
        <v>0</v>
      </c>
      <c r="AR3296" s="17">
        <v>24193</v>
      </c>
      <c r="AT3296" s="17">
        <v>0</v>
      </c>
      <c r="AV3296" s="185">
        <v>0</v>
      </c>
      <c r="AW3296" s="1" t="s">
        <v>5655</v>
      </c>
      <c r="AX3296" s="1" t="str">
        <f t="shared" si="51"/>
        <v>No</v>
      </c>
    </row>
    <row r="3297" spans="1:50" x14ac:dyDescent="0.2">
      <c r="A3297" s="1" t="s">
        <v>4540</v>
      </c>
      <c r="B3297" s="1" t="s">
        <v>4541</v>
      </c>
      <c r="C3297" s="1" t="s">
        <v>161</v>
      </c>
      <c r="D3297" s="174" t="s">
        <v>4542</v>
      </c>
      <c r="E3297" s="177" t="s">
        <v>4543</v>
      </c>
      <c r="F3297" s="1" t="s">
        <v>242</v>
      </c>
      <c r="G3297" s="1" t="s">
        <v>229</v>
      </c>
      <c r="H3297" s="17">
        <v>0</v>
      </c>
      <c r="I3297" s="12">
        <v>4</v>
      </c>
      <c r="J3297" s="1" t="s">
        <v>10</v>
      </c>
      <c r="K3297" s="1" t="s">
        <v>8</v>
      </c>
      <c r="L3297" s="4">
        <v>4</v>
      </c>
      <c r="N3297" s="186">
        <v>0</v>
      </c>
      <c r="P3297" s="14">
        <v>8.8612000000000002</v>
      </c>
      <c r="R3297" s="14">
        <v>0</v>
      </c>
      <c r="T3297" s="14">
        <v>2.6911999999999998</v>
      </c>
      <c r="V3297" s="17">
        <v>0</v>
      </c>
      <c r="X3297" s="17">
        <v>0</v>
      </c>
      <c r="Z3297" s="17">
        <v>54833</v>
      </c>
      <c r="AB3297" s="17">
        <v>0</v>
      </c>
      <c r="AD3297" s="17">
        <v>0</v>
      </c>
      <c r="AF3297" s="17">
        <v>6188</v>
      </c>
      <c r="AH3297" s="17">
        <v>0</v>
      </c>
      <c r="AJ3297" s="17">
        <v>0</v>
      </c>
      <c r="AL3297" s="17">
        <v>0</v>
      </c>
      <c r="AN3297" s="17">
        <v>0</v>
      </c>
      <c r="AP3297" s="172">
        <v>0</v>
      </c>
      <c r="AR3297" s="17">
        <v>16653</v>
      </c>
      <c r="AT3297" s="17">
        <v>0</v>
      </c>
      <c r="AV3297" s="185">
        <v>0</v>
      </c>
      <c r="AW3297" s="1" t="s">
        <v>5655</v>
      </c>
      <c r="AX3297" s="1" t="str">
        <f t="shared" si="51"/>
        <v>No</v>
      </c>
    </row>
    <row r="3298" spans="1:50" x14ac:dyDescent="0.2">
      <c r="A3298" s="1" t="s">
        <v>952</v>
      </c>
      <c r="B3298" s="1" t="s">
        <v>406</v>
      </c>
      <c r="C3298" s="1" t="s">
        <v>73</v>
      </c>
      <c r="D3298" s="174">
        <v>2187</v>
      </c>
      <c r="E3298" s="177">
        <v>20187</v>
      </c>
      <c r="F3298" s="1" t="s">
        <v>194</v>
      </c>
      <c r="G3298" s="1" t="s">
        <v>5273</v>
      </c>
      <c r="H3298" s="17">
        <v>423566</v>
      </c>
      <c r="I3298" s="12">
        <v>4</v>
      </c>
      <c r="J3298" s="1" t="s">
        <v>11</v>
      </c>
      <c r="K3298" s="1" t="s">
        <v>8</v>
      </c>
      <c r="L3298" s="4">
        <v>4</v>
      </c>
      <c r="N3298" s="186">
        <v>0</v>
      </c>
      <c r="P3298" s="14">
        <v>11.900600000000001</v>
      </c>
      <c r="R3298" s="14">
        <v>0</v>
      </c>
      <c r="T3298" s="14">
        <v>20.468</v>
      </c>
      <c r="V3298" s="17">
        <v>0</v>
      </c>
      <c r="X3298" s="17">
        <v>0</v>
      </c>
      <c r="Z3298" s="17">
        <v>84923</v>
      </c>
      <c r="AB3298" s="17">
        <v>0</v>
      </c>
      <c r="AD3298" s="17">
        <v>0</v>
      </c>
      <c r="AF3298" s="17">
        <v>7136</v>
      </c>
      <c r="AH3298" s="17">
        <v>0</v>
      </c>
      <c r="AJ3298" s="17">
        <v>0</v>
      </c>
      <c r="AL3298" s="17">
        <v>0</v>
      </c>
      <c r="AN3298" s="17">
        <v>0</v>
      </c>
      <c r="AP3298" s="172">
        <v>0</v>
      </c>
      <c r="AR3298" s="17">
        <v>146060</v>
      </c>
      <c r="AT3298" s="17">
        <v>0</v>
      </c>
      <c r="AV3298" s="185">
        <v>0</v>
      </c>
      <c r="AW3298" s="1" t="s">
        <v>5655</v>
      </c>
      <c r="AX3298" s="1" t="str">
        <f t="shared" si="51"/>
        <v>No</v>
      </c>
    </row>
    <row r="3299" spans="1:50" x14ac:dyDescent="0.2">
      <c r="A3299" s="1" t="s">
        <v>4440</v>
      </c>
      <c r="B3299" s="1" t="s">
        <v>6475</v>
      </c>
      <c r="C3299" s="1" t="s">
        <v>61</v>
      </c>
      <c r="D3299" s="174" t="s">
        <v>4441</v>
      </c>
      <c r="E3299" s="177" t="s">
        <v>4442</v>
      </c>
      <c r="F3299" s="1" t="s">
        <v>194</v>
      </c>
      <c r="G3299" s="1" t="s">
        <v>229</v>
      </c>
      <c r="H3299" s="17">
        <v>0</v>
      </c>
      <c r="I3299" s="12">
        <v>4</v>
      </c>
      <c r="J3299" s="1" t="s">
        <v>10</v>
      </c>
      <c r="K3299" s="1" t="s">
        <v>8</v>
      </c>
      <c r="L3299" s="4">
        <v>4</v>
      </c>
      <c r="N3299" s="186">
        <v>0</v>
      </c>
      <c r="P3299" s="14">
        <v>31.565999999999999</v>
      </c>
      <c r="R3299" s="14">
        <v>0</v>
      </c>
      <c r="T3299" s="14">
        <v>1.1496</v>
      </c>
      <c r="V3299" s="17">
        <v>0</v>
      </c>
      <c r="X3299" s="17">
        <v>0</v>
      </c>
      <c r="Z3299" s="17">
        <v>79136</v>
      </c>
      <c r="AB3299" s="17">
        <v>0</v>
      </c>
      <c r="AD3299" s="17">
        <v>0</v>
      </c>
      <c r="AF3299" s="17">
        <v>2507</v>
      </c>
      <c r="AH3299" s="17">
        <v>0</v>
      </c>
      <c r="AJ3299" s="17">
        <v>0</v>
      </c>
      <c r="AL3299" s="17">
        <v>0</v>
      </c>
      <c r="AN3299" s="17">
        <v>0</v>
      </c>
      <c r="AP3299" s="172">
        <v>0</v>
      </c>
      <c r="AR3299" s="17">
        <v>2882</v>
      </c>
      <c r="AT3299" s="17">
        <v>0</v>
      </c>
      <c r="AV3299" s="185">
        <v>0</v>
      </c>
      <c r="AW3299" s="1" t="s">
        <v>5655</v>
      </c>
      <c r="AX3299" s="1" t="str">
        <f t="shared" si="51"/>
        <v>No</v>
      </c>
    </row>
    <row r="3300" spans="1:50" x14ac:dyDescent="0.2">
      <c r="A3300" s="1" t="s">
        <v>4000</v>
      </c>
      <c r="B3300" s="1" t="s">
        <v>604</v>
      </c>
      <c r="C3300" s="1" t="s">
        <v>48</v>
      </c>
      <c r="D3300" s="174" t="s">
        <v>4001</v>
      </c>
      <c r="E3300" s="177" t="s">
        <v>4002</v>
      </c>
      <c r="F3300" s="1" t="s">
        <v>194</v>
      </c>
      <c r="G3300" s="1" t="s">
        <v>229</v>
      </c>
      <c r="H3300" s="17">
        <v>0</v>
      </c>
      <c r="I3300" s="12">
        <v>4</v>
      </c>
      <c r="J3300" s="1" t="s">
        <v>10</v>
      </c>
      <c r="K3300" s="1" t="s">
        <v>8</v>
      </c>
      <c r="L3300" s="4">
        <v>4</v>
      </c>
      <c r="N3300" s="186">
        <v>0</v>
      </c>
      <c r="P3300" s="14">
        <v>15.5395</v>
      </c>
      <c r="R3300" s="14">
        <v>0</v>
      </c>
      <c r="T3300" s="14">
        <v>1.8854</v>
      </c>
      <c r="V3300" s="17">
        <v>0</v>
      </c>
      <c r="X3300" s="17">
        <v>0</v>
      </c>
      <c r="Z3300" s="17">
        <v>50721</v>
      </c>
      <c r="AB3300" s="17">
        <v>0</v>
      </c>
      <c r="AD3300" s="17">
        <v>0</v>
      </c>
      <c r="AF3300" s="17">
        <v>3264</v>
      </c>
      <c r="AH3300" s="17">
        <v>0</v>
      </c>
      <c r="AJ3300" s="17">
        <v>0</v>
      </c>
      <c r="AL3300" s="17">
        <v>0</v>
      </c>
      <c r="AN3300" s="17">
        <v>0</v>
      </c>
      <c r="AP3300" s="172">
        <v>0</v>
      </c>
      <c r="AR3300" s="17">
        <v>6154</v>
      </c>
      <c r="AT3300" s="17">
        <v>0</v>
      </c>
      <c r="AV3300" s="185">
        <v>0</v>
      </c>
      <c r="AW3300" s="1" t="s">
        <v>5655</v>
      </c>
      <c r="AX3300" s="1" t="str">
        <f t="shared" si="51"/>
        <v>No</v>
      </c>
    </row>
    <row r="3301" spans="1:50" x14ac:dyDescent="0.2">
      <c r="A3301" s="1" t="s">
        <v>1952</v>
      </c>
      <c r="B3301" s="1" t="s">
        <v>1073</v>
      </c>
      <c r="C3301" s="1" t="s">
        <v>62</v>
      </c>
      <c r="D3301" s="174" t="s">
        <v>1953</v>
      </c>
      <c r="E3301" s="177" t="s">
        <v>1954</v>
      </c>
      <c r="F3301" s="1" t="s">
        <v>194</v>
      </c>
      <c r="G3301" s="1" t="s">
        <v>229</v>
      </c>
      <c r="H3301" s="17">
        <v>0</v>
      </c>
      <c r="I3301" s="12">
        <v>4</v>
      </c>
      <c r="J3301" s="1" t="s">
        <v>10</v>
      </c>
      <c r="K3301" s="1" t="s">
        <v>8</v>
      </c>
      <c r="L3301" s="4">
        <v>4</v>
      </c>
      <c r="N3301" s="186">
        <v>0</v>
      </c>
      <c r="P3301" s="14">
        <v>19.744399999999999</v>
      </c>
      <c r="R3301" s="14">
        <v>0</v>
      </c>
      <c r="T3301" s="14">
        <v>2.4544000000000001</v>
      </c>
      <c r="V3301" s="17">
        <v>0</v>
      </c>
      <c r="X3301" s="17">
        <v>0</v>
      </c>
      <c r="Z3301" s="17">
        <v>116630</v>
      </c>
      <c r="AB3301" s="17">
        <v>0</v>
      </c>
      <c r="AD3301" s="17">
        <v>0</v>
      </c>
      <c r="AF3301" s="17">
        <v>5907</v>
      </c>
      <c r="AH3301" s="17">
        <v>0</v>
      </c>
      <c r="AJ3301" s="17">
        <v>0</v>
      </c>
      <c r="AL3301" s="17">
        <v>0</v>
      </c>
      <c r="AN3301" s="17">
        <v>0</v>
      </c>
      <c r="AP3301" s="172">
        <v>0</v>
      </c>
      <c r="AR3301" s="17">
        <v>14498</v>
      </c>
      <c r="AT3301" s="17">
        <v>0</v>
      </c>
      <c r="AV3301" s="185">
        <v>0</v>
      </c>
      <c r="AW3301" s="1" t="s">
        <v>5655</v>
      </c>
      <c r="AX3301" s="1" t="str">
        <f t="shared" si="51"/>
        <v>No</v>
      </c>
    </row>
    <row r="3302" spans="1:50" x14ac:dyDescent="0.2">
      <c r="A3302" s="1" t="s">
        <v>2735</v>
      </c>
      <c r="B3302" s="1" t="s">
        <v>2736</v>
      </c>
      <c r="C3302" s="1" t="s">
        <v>98</v>
      </c>
      <c r="D3302" s="174" t="s">
        <v>2737</v>
      </c>
      <c r="E3302" s="177" t="s">
        <v>2738</v>
      </c>
      <c r="F3302" s="1" t="s">
        <v>194</v>
      </c>
      <c r="G3302" s="1" t="s">
        <v>229</v>
      </c>
      <c r="H3302" s="17">
        <v>0</v>
      </c>
      <c r="I3302" s="12">
        <v>4</v>
      </c>
      <c r="J3302" s="1" t="s">
        <v>10</v>
      </c>
      <c r="K3302" s="1" t="s">
        <v>12</v>
      </c>
      <c r="L3302" s="4">
        <v>4</v>
      </c>
      <c r="N3302" s="186">
        <v>0</v>
      </c>
      <c r="P3302" s="14">
        <v>9.9395000000000007</v>
      </c>
      <c r="R3302" s="14">
        <v>0</v>
      </c>
      <c r="T3302" s="14">
        <v>2.8593000000000002</v>
      </c>
      <c r="V3302" s="17">
        <v>0</v>
      </c>
      <c r="X3302" s="17">
        <v>0</v>
      </c>
      <c r="Z3302" s="17">
        <v>175075</v>
      </c>
      <c r="AB3302" s="17">
        <v>0</v>
      </c>
      <c r="AD3302" s="17">
        <v>0</v>
      </c>
      <c r="AF3302" s="17">
        <v>17614</v>
      </c>
      <c r="AH3302" s="17">
        <v>0</v>
      </c>
      <c r="AJ3302" s="17">
        <v>0</v>
      </c>
      <c r="AL3302" s="17">
        <v>0</v>
      </c>
      <c r="AN3302" s="17">
        <v>0</v>
      </c>
      <c r="AP3302" s="172">
        <v>0</v>
      </c>
      <c r="AR3302" s="17">
        <v>50363</v>
      </c>
      <c r="AT3302" s="17">
        <v>0</v>
      </c>
      <c r="AV3302" s="185">
        <v>0</v>
      </c>
      <c r="AW3302" s="1" t="s">
        <v>5655</v>
      </c>
      <c r="AX3302" s="1" t="str">
        <f t="shared" si="51"/>
        <v>No</v>
      </c>
    </row>
    <row r="3303" spans="1:50" x14ac:dyDescent="0.2">
      <c r="A3303" s="1" t="s">
        <v>6500</v>
      </c>
      <c r="B3303" s="1" t="s">
        <v>2113</v>
      </c>
      <c r="C3303" s="1" t="s">
        <v>40</v>
      </c>
      <c r="D3303" s="174" t="s">
        <v>2114</v>
      </c>
      <c r="E3303" s="177" t="s">
        <v>2115</v>
      </c>
      <c r="F3303" s="1" t="s">
        <v>194</v>
      </c>
      <c r="G3303" s="1" t="s">
        <v>229</v>
      </c>
      <c r="H3303" s="17">
        <v>0</v>
      </c>
      <c r="I3303" s="12">
        <v>4</v>
      </c>
      <c r="J3303" s="1" t="s">
        <v>10</v>
      </c>
      <c r="K3303" s="1" t="s">
        <v>8</v>
      </c>
      <c r="L3303" s="4">
        <v>4</v>
      </c>
      <c r="N3303" s="186">
        <v>0</v>
      </c>
      <c r="P3303" s="14">
        <v>19.729199999999999</v>
      </c>
      <c r="R3303" s="14">
        <v>0</v>
      </c>
      <c r="T3303" s="14">
        <v>1.3873</v>
      </c>
      <c r="V3303" s="17">
        <v>0</v>
      </c>
      <c r="X3303" s="17">
        <v>0</v>
      </c>
      <c r="Z3303" s="17">
        <v>147338</v>
      </c>
      <c r="AB3303" s="17">
        <v>0</v>
      </c>
      <c r="AD3303" s="17">
        <v>0</v>
      </c>
      <c r="AF3303" s="17">
        <v>7468</v>
      </c>
      <c r="AH3303" s="17">
        <v>0</v>
      </c>
      <c r="AJ3303" s="17">
        <v>0</v>
      </c>
      <c r="AL3303" s="17">
        <v>0</v>
      </c>
      <c r="AN3303" s="17">
        <v>0</v>
      </c>
      <c r="AP3303" s="172">
        <v>0</v>
      </c>
      <c r="AR3303" s="17">
        <v>10360</v>
      </c>
      <c r="AT3303" s="17">
        <v>0</v>
      </c>
      <c r="AV3303" s="185">
        <v>0</v>
      </c>
      <c r="AW3303" s="1" t="s">
        <v>5655</v>
      </c>
      <c r="AX3303" s="1" t="str">
        <f t="shared" si="51"/>
        <v>No</v>
      </c>
    </row>
    <row r="3304" spans="1:50" x14ac:dyDescent="0.2">
      <c r="A3304" s="1" t="s">
        <v>6477</v>
      </c>
      <c r="B3304" s="1" t="s">
        <v>476</v>
      </c>
      <c r="C3304" s="1" t="s">
        <v>46</v>
      </c>
      <c r="D3304" s="174">
        <v>5042</v>
      </c>
      <c r="E3304" s="177">
        <v>50042</v>
      </c>
      <c r="F3304" s="1" t="s">
        <v>194</v>
      </c>
      <c r="G3304" s="1" t="s">
        <v>5273</v>
      </c>
      <c r="H3304" s="17">
        <v>8608208</v>
      </c>
      <c r="I3304" s="12">
        <v>4</v>
      </c>
      <c r="J3304" s="1" t="s">
        <v>11</v>
      </c>
      <c r="K3304" s="1" t="s">
        <v>8</v>
      </c>
      <c r="L3304" s="4">
        <v>3</v>
      </c>
      <c r="N3304" s="186">
        <v>0</v>
      </c>
      <c r="P3304" s="14">
        <v>13.068199999999999</v>
      </c>
      <c r="R3304" s="14">
        <v>0</v>
      </c>
      <c r="T3304" s="14">
        <v>12.491099999999999</v>
      </c>
      <c r="V3304" s="17">
        <v>0</v>
      </c>
      <c r="X3304" s="17">
        <v>0</v>
      </c>
      <c r="Z3304" s="17">
        <v>121626</v>
      </c>
      <c r="AB3304" s="17">
        <v>0</v>
      </c>
      <c r="AD3304" s="17">
        <v>0</v>
      </c>
      <c r="AF3304" s="17">
        <v>9307</v>
      </c>
      <c r="AH3304" s="17">
        <v>0</v>
      </c>
      <c r="AJ3304" s="17">
        <v>0</v>
      </c>
      <c r="AL3304" s="17">
        <v>0</v>
      </c>
      <c r="AN3304" s="17">
        <v>0</v>
      </c>
      <c r="AP3304" s="172">
        <v>0</v>
      </c>
      <c r="AR3304" s="17">
        <v>116255</v>
      </c>
      <c r="AT3304" s="17">
        <v>0</v>
      </c>
      <c r="AV3304" s="185">
        <v>0</v>
      </c>
      <c r="AW3304" s="1" t="s">
        <v>5655</v>
      </c>
      <c r="AX3304" s="1" t="str">
        <f t="shared" si="51"/>
        <v>No</v>
      </c>
    </row>
    <row r="3305" spans="1:50" x14ac:dyDescent="0.2">
      <c r="A3305" s="1" t="s">
        <v>5511</v>
      </c>
      <c r="B3305" s="1" t="s">
        <v>1708</v>
      </c>
      <c r="C3305" s="1" t="s">
        <v>46</v>
      </c>
      <c r="D3305" s="174" t="s">
        <v>2982</v>
      </c>
      <c r="E3305" s="177" t="s">
        <v>2983</v>
      </c>
      <c r="F3305" s="1" t="s">
        <v>194</v>
      </c>
      <c r="G3305" s="1" t="s">
        <v>229</v>
      </c>
      <c r="H3305" s="17">
        <v>0</v>
      </c>
      <c r="I3305" s="12">
        <v>4</v>
      </c>
      <c r="J3305" s="1" t="s">
        <v>11</v>
      </c>
      <c r="K3305" s="1" t="s">
        <v>8</v>
      </c>
      <c r="L3305" s="4">
        <v>4</v>
      </c>
      <c r="N3305" s="186">
        <v>0</v>
      </c>
      <c r="P3305" s="14">
        <v>7.7263000000000002</v>
      </c>
      <c r="R3305" s="14">
        <v>0</v>
      </c>
      <c r="T3305" s="14">
        <v>5.1028000000000002</v>
      </c>
      <c r="V3305" s="17">
        <v>0</v>
      </c>
      <c r="X3305" s="17">
        <v>0</v>
      </c>
      <c r="Z3305" s="17">
        <v>48274</v>
      </c>
      <c r="AB3305" s="17">
        <v>0</v>
      </c>
      <c r="AD3305" s="17">
        <v>0</v>
      </c>
      <c r="AF3305" s="17">
        <v>6248</v>
      </c>
      <c r="AH3305" s="17">
        <v>0</v>
      </c>
      <c r="AJ3305" s="17">
        <v>0</v>
      </c>
      <c r="AL3305" s="17">
        <v>0</v>
      </c>
      <c r="AN3305" s="17">
        <v>0</v>
      </c>
      <c r="AP3305" s="172">
        <v>0</v>
      </c>
      <c r="AR3305" s="17">
        <v>31882</v>
      </c>
      <c r="AT3305" s="17">
        <v>0</v>
      </c>
      <c r="AV3305" s="185">
        <v>0</v>
      </c>
      <c r="AW3305" s="1" t="s">
        <v>5655</v>
      </c>
      <c r="AX3305" s="1" t="str">
        <f t="shared" si="51"/>
        <v>No</v>
      </c>
    </row>
    <row r="3306" spans="1:50" x14ac:dyDescent="0.2">
      <c r="A3306" s="1" t="s">
        <v>3444</v>
      </c>
      <c r="B3306" s="1" t="s">
        <v>3445</v>
      </c>
      <c r="C3306" s="1" t="s">
        <v>71</v>
      </c>
      <c r="D3306" s="174" t="s">
        <v>3446</v>
      </c>
      <c r="E3306" s="177" t="s">
        <v>3447</v>
      </c>
      <c r="F3306" s="1" t="s">
        <v>194</v>
      </c>
      <c r="G3306" s="1" t="s">
        <v>229</v>
      </c>
      <c r="H3306" s="17">
        <v>0</v>
      </c>
      <c r="I3306" s="12">
        <v>4</v>
      </c>
      <c r="J3306" s="1" t="s">
        <v>10</v>
      </c>
      <c r="K3306" s="1" t="s">
        <v>8</v>
      </c>
      <c r="L3306" s="4">
        <v>4</v>
      </c>
      <c r="N3306" s="186">
        <v>0</v>
      </c>
      <c r="P3306" s="14">
        <v>20.979700000000001</v>
      </c>
      <c r="R3306" s="14">
        <v>0</v>
      </c>
      <c r="T3306" s="14">
        <v>4.7122999999999999</v>
      </c>
      <c r="V3306" s="17">
        <v>0</v>
      </c>
      <c r="X3306" s="17">
        <v>0</v>
      </c>
      <c r="Z3306" s="17">
        <v>69275</v>
      </c>
      <c r="AB3306" s="17">
        <v>0</v>
      </c>
      <c r="AD3306" s="17">
        <v>0</v>
      </c>
      <c r="AF3306" s="17">
        <v>3302</v>
      </c>
      <c r="AH3306" s="17">
        <v>0</v>
      </c>
      <c r="AJ3306" s="17">
        <v>0</v>
      </c>
      <c r="AL3306" s="17">
        <v>0</v>
      </c>
      <c r="AN3306" s="17">
        <v>0</v>
      </c>
      <c r="AP3306" s="172">
        <v>0</v>
      </c>
      <c r="AR3306" s="17">
        <v>15560</v>
      </c>
      <c r="AT3306" s="17">
        <v>0</v>
      </c>
      <c r="AV3306" s="185">
        <v>0</v>
      </c>
      <c r="AW3306" s="1" t="s">
        <v>5655</v>
      </c>
      <c r="AX3306" s="1" t="str">
        <f t="shared" si="51"/>
        <v>No</v>
      </c>
    </row>
    <row r="3307" spans="1:50" x14ac:dyDescent="0.2">
      <c r="A3307" s="1" t="s">
        <v>6495</v>
      </c>
      <c r="B3307" s="1" t="s">
        <v>2626</v>
      </c>
      <c r="C3307" s="1" t="s">
        <v>98</v>
      </c>
      <c r="D3307" s="174" t="s">
        <v>2627</v>
      </c>
      <c r="E3307" s="177" t="s">
        <v>2628</v>
      </c>
      <c r="F3307" s="1" t="s">
        <v>196</v>
      </c>
      <c r="G3307" s="1" t="s">
        <v>229</v>
      </c>
      <c r="H3307" s="17">
        <v>0</v>
      </c>
      <c r="I3307" s="12">
        <v>4</v>
      </c>
      <c r="J3307" s="1" t="s">
        <v>10</v>
      </c>
      <c r="K3307" s="1" t="s">
        <v>8</v>
      </c>
      <c r="L3307" s="4">
        <v>2</v>
      </c>
      <c r="N3307" s="186">
        <v>0</v>
      </c>
      <c r="P3307" s="14">
        <v>15.3003</v>
      </c>
      <c r="R3307" s="14">
        <v>0</v>
      </c>
      <c r="T3307" s="14">
        <v>2.4750000000000001</v>
      </c>
      <c r="V3307" s="17">
        <v>0</v>
      </c>
      <c r="X3307" s="17">
        <v>0</v>
      </c>
      <c r="Z3307" s="17">
        <v>45289</v>
      </c>
      <c r="AB3307" s="17">
        <v>0</v>
      </c>
      <c r="AD3307" s="17">
        <v>0</v>
      </c>
      <c r="AF3307" s="17">
        <v>2960</v>
      </c>
      <c r="AH3307" s="17">
        <v>0</v>
      </c>
      <c r="AJ3307" s="17">
        <v>0</v>
      </c>
      <c r="AL3307" s="17">
        <v>0</v>
      </c>
      <c r="AN3307" s="17">
        <v>0</v>
      </c>
      <c r="AP3307" s="172">
        <v>0</v>
      </c>
      <c r="AR3307" s="17">
        <v>7326</v>
      </c>
      <c r="AT3307" s="17">
        <v>0</v>
      </c>
      <c r="AV3307" s="185">
        <v>0</v>
      </c>
      <c r="AW3307" s="1" t="s">
        <v>5655</v>
      </c>
      <c r="AX3307" s="1" t="str">
        <f t="shared" si="51"/>
        <v>No</v>
      </c>
    </row>
    <row r="3308" spans="1:50" x14ac:dyDescent="0.2">
      <c r="A3308" s="1" t="s">
        <v>5101</v>
      </c>
      <c r="B3308" s="1" t="s">
        <v>1108</v>
      </c>
      <c r="C3308" s="1" t="s">
        <v>80</v>
      </c>
      <c r="D3308" s="174" t="s">
        <v>5102</v>
      </c>
      <c r="E3308" s="177" t="s">
        <v>5103</v>
      </c>
      <c r="F3308" s="1" t="s">
        <v>194</v>
      </c>
      <c r="G3308" s="1" t="s">
        <v>229</v>
      </c>
      <c r="H3308" s="17">
        <v>0</v>
      </c>
      <c r="I3308" s="12">
        <v>4</v>
      </c>
      <c r="J3308" s="1" t="s">
        <v>10</v>
      </c>
      <c r="K3308" s="1" t="s">
        <v>12</v>
      </c>
      <c r="L3308" s="4">
        <v>2</v>
      </c>
      <c r="N3308" s="186">
        <v>0</v>
      </c>
      <c r="P3308" s="14">
        <v>8.2802000000000007</v>
      </c>
      <c r="R3308" s="14">
        <v>0</v>
      </c>
      <c r="T3308" s="14">
        <v>2.9487000000000001</v>
      </c>
      <c r="V3308" s="17">
        <v>0</v>
      </c>
      <c r="X3308" s="17">
        <v>0</v>
      </c>
      <c r="Z3308" s="17">
        <v>46816</v>
      </c>
      <c r="AB3308" s="17">
        <v>0</v>
      </c>
      <c r="AD3308" s="17">
        <v>0</v>
      </c>
      <c r="AF3308" s="17">
        <v>5654</v>
      </c>
      <c r="AH3308" s="17">
        <v>0</v>
      </c>
      <c r="AJ3308" s="17">
        <v>0</v>
      </c>
      <c r="AL3308" s="17">
        <v>0</v>
      </c>
      <c r="AN3308" s="17">
        <v>0</v>
      </c>
      <c r="AP3308" s="172">
        <v>0</v>
      </c>
      <c r="AR3308" s="17">
        <v>16672</v>
      </c>
      <c r="AT3308" s="17">
        <v>0</v>
      </c>
      <c r="AV3308" s="185">
        <v>0</v>
      </c>
      <c r="AW3308" s="1" t="s">
        <v>5655</v>
      </c>
      <c r="AX3308" s="1" t="str">
        <f t="shared" si="51"/>
        <v>No</v>
      </c>
    </row>
    <row r="3309" spans="1:50" x14ac:dyDescent="0.2">
      <c r="A3309" s="1" t="s">
        <v>3524</v>
      </c>
      <c r="B3309" s="1" t="s">
        <v>3525</v>
      </c>
      <c r="C3309" s="1" t="s">
        <v>79</v>
      </c>
      <c r="D3309" s="174" t="s">
        <v>3526</v>
      </c>
      <c r="E3309" s="177" t="s">
        <v>3527</v>
      </c>
      <c r="F3309" s="1" t="s">
        <v>194</v>
      </c>
      <c r="G3309" s="1" t="s">
        <v>229</v>
      </c>
      <c r="H3309" s="17">
        <v>0</v>
      </c>
      <c r="I3309" s="12">
        <v>4</v>
      </c>
      <c r="J3309" s="1" t="s">
        <v>10</v>
      </c>
      <c r="K3309" s="1" t="s">
        <v>8</v>
      </c>
      <c r="L3309" s="4">
        <v>4</v>
      </c>
      <c r="N3309" s="186">
        <v>0</v>
      </c>
      <c r="P3309" s="14">
        <v>7.4465000000000003</v>
      </c>
      <c r="R3309" s="14">
        <v>0</v>
      </c>
      <c r="T3309" s="14">
        <v>3.7930999999999999</v>
      </c>
      <c r="V3309" s="17">
        <v>0</v>
      </c>
      <c r="X3309" s="17">
        <v>0</v>
      </c>
      <c r="Z3309" s="17">
        <v>54024</v>
      </c>
      <c r="AB3309" s="17">
        <v>0</v>
      </c>
      <c r="AD3309" s="17">
        <v>0</v>
      </c>
      <c r="AF3309" s="17">
        <v>7255</v>
      </c>
      <c r="AH3309" s="17">
        <v>0</v>
      </c>
      <c r="AJ3309" s="17">
        <v>0</v>
      </c>
      <c r="AL3309" s="17">
        <v>0</v>
      </c>
      <c r="AN3309" s="17">
        <v>0</v>
      </c>
      <c r="AP3309" s="172">
        <v>0</v>
      </c>
      <c r="AR3309" s="17">
        <v>27519</v>
      </c>
      <c r="AT3309" s="17">
        <v>0</v>
      </c>
      <c r="AV3309" s="185">
        <v>0</v>
      </c>
      <c r="AW3309" s="1" t="s">
        <v>5655</v>
      </c>
      <c r="AX3309" s="1" t="str">
        <f t="shared" si="51"/>
        <v>No</v>
      </c>
    </row>
    <row r="3310" spans="1:50" x14ac:dyDescent="0.2">
      <c r="A3310" s="1" t="s">
        <v>4479</v>
      </c>
      <c r="B3310" s="1" t="s">
        <v>4350</v>
      </c>
      <c r="C3310" s="1" t="s">
        <v>161</v>
      </c>
      <c r="D3310" s="174" t="s">
        <v>4480</v>
      </c>
      <c r="E3310" s="177" t="s">
        <v>4481</v>
      </c>
      <c r="F3310" s="1" t="s">
        <v>242</v>
      </c>
      <c r="G3310" s="1" t="s">
        <v>229</v>
      </c>
      <c r="H3310" s="17">
        <v>0</v>
      </c>
      <c r="I3310" s="12">
        <v>4</v>
      </c>
      <c r="J3310" s="1" t="s">
        <v>10</v>
      </c>
      <c r="K3310" s="1" t="s">
        <v>8</v>
      </c>
      <c r="L3310" s="4">
        <v>4</v>
      </c>
      <c r="N3310" s="186">
        <v>0</v>
      </c>
      <c r="P3310" s="14">
        <v>9.8364999999999991</v>
      </c>
      <c r="R3310" s="14">
        <v>0</v>
      </c>
      <c r="T3310" s="14">
        <v>3.1173000000000002</v>
      </c>
      <c r="V3310" s="17">
        <v>0</v>
      </c>
      <c r="X3310" s="17">
        <v>0</v>
      </c>
      <c r="Z3310" s="17">
        <v>54012</v>
      </c>
      <c r="AB3310" s="17">
        <v>0</v>
      </c>
      <c r="AD3310" s="17">
        <v>0</v>
      </c>
      <c r="AF3310" s="17">
        <v>5491</v>
      </c>
      <c r="AH3310" s="17">
        <v>0</v>
      </c>
      <c r="AJ3310" s="17">
        <v>0</v>
      </c>
      <c r="AL3310" s="17">
        <v>0</v>
      </c>
      <c r="AN3310" s="17">
        <v>0</v>
      </c>
      <c r="AP3310" s="172">
        <v>0</v>
      </c>
      <c r="AR3310" s="17">
        <v>17117</v>
      </c>
      <c r="AT3310" s="17">
        <v>0</v>
      </c>
      <c r="AV3310" s="185">
        <v>0</v>
      </c>
      <c r="AW3310" s="1" t="s">
        <v>5655</v>
      </c>
      <c r="AX3310" s="1" t="str">
        <f t="shared" si="51"/>
        <v>No</v>
      </c>
    </row>
    <row r="3311" spans="1:50" x14ac:dyDescent="0.2">
      <c r="A3311" s="1" t="s">
        <v>5211</v>
      </c>
      <c r="B3311" s="1" t="s">
        <v>5212</v>
      </c>
      <c r="C3311" s="1" t="s">
        <v>64</v>
      </c>
      <c r="E3311" s="177">
        <v>77077</v>
      </c>
      <c r="F3311" s="1" t="s">
        <v>138</v>
      </c>
      <c r="G3311" s="1" t="s">
        <v>5273</v>
      </c>
      <c r="H3311" s="17">
        <v>0</v>
      </c>
      <c r="I3311" s="12">
        <v>4</v>
      </c>
      <c r="J3311" s="1" t="s">
        <v>10</v>
      </c>
      <c r="K3311" s="1" t="s">
        <v>8</v>
      </c>
      <c r="L3311" s="4">
        <v>4</v>
      </c>
      <c r="N3311" s="186">
        <v>0</v>
      </c>
      <c r="P3311" s="14">
        <v>42.011499999999998</v>
      </c>
      <c r="R3311" s="14">
        <v>0</v>
      </c>
      <c r="T3311" s="14">
        <v>1.2845</v>
      </c>
      <c r="V3311" s="17">
        <v>0</v>
      </c>
      <c r="X3311" s="17">
        <v>0</v>
      </c>
      <c r="Z3311" s="17">
        <v>201403</v>
      </c>
      <c r="AB3311" s="17">
        <v>0</v>
      </c>
      <c r="AD3311" s="17">
        <v>0</v>
      </c>
      <c r="AF3311" s="17">
        <v>4794</v>
      </c>
      <c r="AH3311" s="17">
        <v>0</v>
      </c>
      <c r="AJ3311" s="17">
        <v>0</v>
      </c>
      <c r="AL3311" s="17">
        <v>0</v>
      </c>
      <c r="AN3311" s="17">
        <v>0</v>
      </c>
      <c r="AP3311" s="172">
        <v>0</v>
      </c>
      <c r="AR3311" s="17">
        <v>6158</v>
      </c>
      <c r="AT3311" s="17">
        <v>0</v>
      </c>
      <c r="AV3311" s="185">
        <v>0</v>
      </c>
      <c r="AW3311" s="1" t="s">
        <v>5655</v>
      </c>
      <c r="AX3311" s="1" t="str">
        <f t="shared" si="51"/>
        <v>No</v>
      </c>
    </row>
    <row r="3312" spans="1:50" x14ac:dyDescent="0.2">
      <c r="A3312" s="1" t="s">
        <v>1305</v>
      </c>
      <c r="B3312" s="1" t="s">
        <v>1306</v>
      </c>
      <c r="C3312" s="1" t="s">
        <v>6</v>
      </c>
      <c r="D3312" s="174" t="s">
        <v>1307</v>
      </c>
      <c r="E3312" s="177">
        <v>239</v>
      </c>
      <c r="F3312" s="1" t="s">
        <v>138</v>
      </c>
      <c r="G3312" s="1" t="s">
        <v>5273</v>
      </c>
      <c r="H3312" s="17">
        <v>0</v>
      </c>
      <c r="I3312" s="12">
        <v>4</v>
      </c>
      <c r="J3312" s="1" t="s">
        <v>10</v>
      </c>
      <c r="K3312" s="1" t="s">
        <v>8</v>
      </c>
      <c r="L3312" s="4">
        <v>4</v>
      </c>
      <c r="N3312" s="186">
        <v>0</v>
      </c>
      <c r="P3312" s="14">
        <v>7.6642000000000001</v>
      </c>
      <c r="R3312" s="14">
        <v>0</v>
      </c>
      <c r="T3312" s="14">
        <v>5.2858999999999998</v>
      </c>
      <c r="V3312" s="17">
        <v>0</v>
      </c>
      <c r="X3312" s="17">
        <v>0</v>
      </c>
      <c r="Z3312" s="17">
        <v>12278</v>
      </c>
      <c r="AB3312" s="17">
        <v>0</v>
      </c>
      <c r="AD3312" s="17">
        <v>0</v>
      </c>
      <c r="AF3312" s="17">
        <v>1602</v>
      </c>
      <c r="AH3312" s="17">
        <v>0</v>
      </c>
      <c r="AJ3312" s="17">
        <v>0</v>
      </c>
      <c r="AL3312" s="17">
        <v>0</v>
      </c>
      <c r="AN3312" s="17">
        <v>0</v>
      </c>
      <c r="AP3312" s="172">
        <v>0</v>
      </c>
      <c r="AR3312" s="17">
        <v>8468</v>
      </c>
      <c r="AT3312" s="17">
        <v>0</v>
      </c>
      <c r="AV3312" s="185">
        <v>0</v>
      </c>
      <c r="AW3312" s="1" t="s">
        <v>5655</v>
      </c>
      <c r="AX3312" s="1" t="str">
        <f t="shared" si="51"/>
        <v>No</v>
      </c>
    </row>
    <row r="3313" spans="1:50" x14ac:dyDescent="0.2">
      <c r="A3313" s="1" t="s">
        <v>4081</v>
      </c>
      <c r="B3313" s="1" t="s">
        <v>4082</v>
      </c>
      <c r="C3313" s="1" t="s">
        <v>64</v>
      </c>
      <c r="D3313" s="174" t="s">
        <v>4083</v>
      </c>
      <c r="E3313" s="177" t="s">
        <v>4084</v>
      </c>
      <c r="F3313" s="1" t="s">
        <v>194</v>
      </c>
      <c r="G3313" s="1" t="s">
        <v>229</v>
      </c>
      <c r="H3313" s="17">
        <v>0</v>
      </c>
      <c r="I3313" s="12">
        <v>4</v>
      </c>
      <c r="J3313" s="1" t="s">
        <v>10</v>
      </c>
      <c r="K3313" s="1" t="s">
        <v>8</v>
      </c>
      <c r="L3313" s="4">
        <v>4</v>
      </c>
      <c r="N3313" s="186">
        <v>0</v>
      </c>
      <c r="P3313" s="14">
        <v>19.428000000000001</v>
      </c>
      <c r="R3313" s="14">
        <v>0</v>
      </c>
      <c r="T3313" s="14">
        <v>8.0191999999999997</v>
      </c>
      <c r="V3313" s="17">
        <v>0</v>
      </c>
      <c r="X3313" s="17">
        <v>0</v>
      </c>
      <c r="Z3313" s="17">
        <v>32367</v>
      </c>
      <c r="AB3313" s="17">
        <v>0</v>
      </c>
      <c r="AD3313" s="17">
        <v>0</v>
      </c>
      <c r="AF3313" s="17">
        <v>1666</v>
      </c>
      <c r="AH3313" s="17">
        <v>0</v>
      </c>
      <c r="AJ3313" s="17">
        <v>0</v>
      </c>
      <c r="AL3313" s="17">
        <v>0</v>
      </c>
      <c r="AN3313" s="17">
        <v>0</v>
      </c>
      <c r="AP3313" s="172">
        <v>0</v>
      </c>
      <c r="AR3313" s="17">
        <v>13360</v>
      </c>
      <c r="AT3313" s="17">
        <v>0</v>
      </c>
      <c r="AV3313" s="185">
        <v>0</v>
      </c>
      <c r="AW3313" s="1" t="s">
        <v>5655</v>
      </c>
      <c r="AX3313" s="1" t="str">
        <f t="shared" si="51"/>
        <v>No</v>
      </c>
    </row>
    <row r="3314" spans="1:50" x14ac:dyDescent="0.2">
      <c r="A3314" s="1" t="s">
        <v>6487</v>
      </c>
      <c r="B3314" s="1" t="s">
        <v>6488</v>
      </c>
      <c r="C3314" s="1" t="s">
        <v>56</v>
      </c>
      <c r="D3314" s="174" t="s">
        <v>6489</v>
      </c>
      <c r="E3314" s="177" t="s">
        <v>6490</v>
      </c>
      <c r="F3314" s="1" t="s">
        <v>242</v>
      </c>
      <c r="G3314" s="1" t="s">
        <v>229</v>
      </c>
      <c r="H3314" s="17">
        <v>0</v>
      </c>
      <c r="I3314" s="12">
        <v>4</v>
      </c>
      <c r="J3314" s="1" t="s">
        <v>11</v>
      </c>
      <c r="K3314" s="1" t="s">
        <v>8</v>
      </c>
      <c r="L3314" s="4">
        <v>1</v>
      </c>
      <c r="N3314" s="186">
        <v>0</v>
      </c>
      <c r="P3314" s="14">
        <v>26.597799999999999</v>
      </c>
      <c r="R3314" s="14">
        <v>0</v>
      </c>
      <c r="T3314" s="14">
        <v>0.98240000000000005</v>
      </c>
      <c r="V3314" s="17">
        <v>0</v>
      </c>
      <c r="X3314" s="17">
        <v>0</v>
      </c>
      <c r="Z3314" s="17">
        <v>16597</v>
      </c>
      <c r="AB3314" s="17">
        <v>0</v>
      </c>
      <c r="AD3314" s="17">
        <v>0</v>
      </c>
      <c r="AF3314" s="17">
        <v>624</v>
      </c>
      <c r="AH3314" s="17">
        <v>0</v>
      </c>
      <c r="AJ3314" s="17">
        <v>0</v>
      </c>
      <c r="AL3314" s="17">
        <v>0</v>
      </c>
      <c r="AN3314" s="17">
        <v>0</v>
      </c>
      <c r="AP3314" s="172">
        <v>0</v>
      </c>
      <c r="AR3314" s="17">
        <v>613</v>
      </c>
      <c r="AT3314" s="17">
        <v>0</v>
      </c>
      <c r="AV3314" s="185">
        <v>0</v>
      </c>
      <c r="AW3314" s="1" t="s">
        <v>5655</v>
      </c>
      <c r="AX3314" s="1" t="str">
        <f t="shared" si="51"/>
        <v>No</v>
      </c>
    </row>
    <row r="3315" spans="1:50" x14ac:dyDescent="0.2">
      <c r="A3315" s="1" t="s">
        <v>6493</v>
      </c>
      <c r="B3315" s="1" t="s">
        <v>3364</v>
      </c>
      <c r="C3315" s="1" t="s">
        <v>64</v>
      </c>
      <c r="D3315" s="174" t="s">
        <v>3778</v>
      </c>
      <c r="E3315" s="177" t="s">
        <v>3779</v>
      </c>
      <c r="F3315" s="1" t="s">
        <v>194</v>
      </c>
      <c r="G3315" s="1" t="s">
        <v>229</v>
      </c>
      <c r="H3315" s="17">
        <v>0</v>
      </c>
      <c r="I3315" s="12">
        <v>4</v>
      </c>
      <c r="J3315" s="1" t="s">
        <v>10</v>
      </c>
      <c r="K3315" s="1" t="s">
        <v>8</v>
      </c>
      <c r="L3315" s="4">
        <v>2</v>
      </c>
      <c r="N3315" s="186">
        <v>0</v>
      </c>
      <c r="P3315" s="14">
        <v>14.7325</v>
      </c>
      <c r="R3315" s="14">
        <v>0</v>
      </c>
      <c r="T3315" s="14">
        <v>3.8603999999999998</v>
      </c>
      <c r="V3315" s="17">
        <v>0</v>
      </c>
      <c r="X3315" s="17">
        <v>0</v>
      </c>
      <c r="Z3315" s="17">
        <v>16250</v>
      </c>
      <c r="AB3315" s="17">
        <v>0</v>
      </c>
      <c r="AD3315" s="17">
        <v>0</v>
      </c>
      <c r="AF3315" s="17">
        <v>1103</v>
      </c>
      <c r="AH3315" s="17">
        <v>0</v>
      </c>
      <c r="AJ3315" s="17">
        <v>0</v>
      </c>
      <c r="AL3315" s="17">
        <v>0</v>
      </c>
      <c r="AN3315" s="17">
        <v>0</v>
      </c>
      <c r="AP3315" s="172">
        <v>0</v>
      </c>
      <c r="AR3315" s="17">
        <v>4258</v>
      </c>
      <c r="AT3315" s="17">
        <v>0</v>
      </c>
      <c r="AV3315" s="185">
        <v>0</v>
      </c>
      <c r="AW3315" s="1" t="s">
        <v>5655</v>
      </c>
      <c r="AX3315" s="1" t="str">
        <f t="shared" si="51"/>
        <v>No</v>
      </c>
    </row>
    <row r="3316" spans="1:50" x14ac:dyDescent="0.2">
      <c r="A3316" s="1" t="s">
        <v>5885</v>
      </c>
      <c r="B3316" s="1" t="s">
        <v>5886</v>
      </c>
      <c r="C3316" s="1" t="s">
        <v>48</v>
      </c>
      <c r="E3316" s="177" t="s">
        <v>5887</v>
      </c>
      <c r="F3316" s="1" t="s">
        <v>242</v>
      </c>
      <c r="G3316" s="1" t="s">
        <v>229</v>
      </c>
      <c r="H3316" s="17">
        <v>0</v>
      </c>
      <c r="I3316" s="12">
        <v>4</v>
      </c>
      <c r="J3316" s="1" t="s">
        <v>10</v>
      </c>
      <c r="K3316" s="1" t="s">
        <v>8</v>
      </c>
      <c r="L3316" s="4">
        <v>4</v>
      </c>
      <c r="N3316" s="186">
        <v>0</v>
      </c>
      <c r="P3316" s="14">
        <v>18.273199999999999</v>
      </c>
      <c r="R3316" s="14">
        <v>0</v>
      </c>
      <c r="T3316" s="14">
        <v>1.1311</v>
      </c>
      <c r="V3316" s="17">
        <v>0</v>
      </c>
      <c r="X3316" s="17">
        <v>0</v>
      </c>
      <c r="Z3316" s="17">
        <v>89758</v>
      </c>
      <c r="AB3316" s="17">
        <v>0</v>
      </c>
      <c r="AD3316" s="17">
        <v>0</v>
      </c>
      <c r="AF3316" s="17">
        <v>4912</v>
      </c>
      <c r="AH3316" s="17">
        <v>0</v>
      </c>
      <c r="AJ3316" s="17">
        <v>0</v>
      </c>
      <c r="AL3316" s="17">
        <v>0</v>
      </c>
      <c r="AN3316" s="17">
        <v>0</v>
      </c>
      <c r="AP3316" s="172">
        <v>0</v>
      </c>
      <c r="AR3316" s="17">
        <v>5556</v>
      </c>
      <c r="AT3316" s="17">
        <v>0</v>
      </c>
      <c r="AV3316" s="185">
        <v>0</v>
      </c>
      <c r="AW3316" s="1" t="s">
        <v>5655</v>
      </c>
      <c r="AX3316" s="1" t="str">
        <f t="shared" si="51"/>
        <v>No</v>
      </c>
    </row>
    <row r="3317" spans="1:50" x14ac:dyDescent="0.2">
      <c r="A3317" s="1" t="s">
        <v>342</v>
      </c>
      <c r="B3317" s="1" t="s">
        <v>343</v>
      </c>
      <c r="C3317" s="1" t="s">
        <v>54</v>
      </c>
      <c r="D3317" s="174">
        <v>1088</v>
      </c>
      <c r="E3317" s="177">
        <v>10088</v>
      </c>
      <c r="F3317" s="1" t="s">
        <v>196</v>
      </c>
      <c r="G3317" s="1" t="s">
        <v>192</v>
      </c>
      <c r="H3317" s="17">
        <v>203914</v>
      </c>
      <c r="I3317" s="12">
        <v>4</v>
      </c>
      <c r="J3317" s="1" t="s">
        <v>23</v>
      </c>
      <c r="K3317" s="1" t="s">
        <v>8</v>
      </c>
      <c r="L3317" s="4">
        <v>4</v>
      </c>
      <c r="N3317" s="186">
        <v>0</v>
      </c>
      <c r="P3317" s="14">
        <v>5.2512999999999996</v>
      </c>
      <c r="R3317" s="14">
        <v>3.6171000000000002</v>
      </c>
      <c r="T3317" s="14">
        <v>68.2453</v>
      </c>
      <c r="V3317" s="17">
        <v>85324</v>
      </c>
      <c r="X3317" s="17">
        <v>86025</v>
      </c>
      <c r="Z3317" s="17">
        <v>85496</v>
      </c>
      <c r="AB3317" s="17">
        <v>529</v>
      </c>
      <c r="AD3317" s="17">
        <v>16341</v>
      </c>
      <c r="AF3317" s="17">
        <v>16281</v>
      </c>
      <c r="AH3317" s="17">
        <v>60</v>
      </c>
      <c r="AJ3317" s="17">
        <v>0</v>
      </c>
      <c r="AL3317" s="17">
        <v>0</v>
      </c>
      <c r="AN3317" s="17">
        <v>0</v>
      </c>
      <c r="AP3317" s="172">
        <v>0</v>
      </c>
      <c r="AR3317" s="17">
        <v>1111101</v>
      </c>
      <c r="AT3317" s="17">
        <v>4018914</v>
      </c>
      <c r="AV3317" s="185">
        <v>29.04</v>
      </c>
      <c r="AW3317" s="1" t="s">
        <v>5655</v>
      </c>
      <c r="AX3317" s="1" t="str">
        <f t="shared" si="51"/>
        <v>No</v>
      </c>
    </row>
    <row r="3318" spans="1:50" x14ac:dyDescent="0.2">
      <c r="A3318" s="1" t="s">
        <v>1038</v>
      </c>
      <c r="B3318" s="1" t="s">
        <v>1039</v>
      </c>
      <c r="C3318" s="1" t="s">
        <v>20</v>
      </c>
      <c r="D3318" s="174" t="s">
        <v>1040</v>
      </c>
      <c r="E3318" s="177">
        <v>99256</v>
      </c>
      <c r="F3318" s="1" t="s">
        <v>138</v>
      </c>
      <c r="G3318" s="1" t="s">
        <v>5273</v>
      </c>
      <c r="H3318" s="17">
        <v>0</v>
      </c>
      <c r="I3318" s="12">
        <v>4</v>
      </c>
      <c r="J3318" s="1" t="s">
        <v>10</v>
      </c>
      <c r="K3318" s="1" t="s">
        <v>8</v>
      </c>
      <c r="L3318" s="4">
        <v>1</v>
      </c>
      <c r="N3318" s="186">
        <v>0</v>
      </c>
      <c r="P3318" s="14">
        <v>49.753500000000003</v>
      </c>
      <c r="R3318" s="14">
        <v>0</v>
      </c>
      <c r="T3318" s="14">
        <v>0.34860000000000002</v>
      </c>
      <c r="V3318" s="17">
        <v>0</v>
      </c>
      <c r="X3318" s="17">
        <v>0</v>
      </c>
      <c r="Z3318" s="17">
        <v>14130</v>
      </c>
      <c r="AB3318" s="17">
        <v>0</v>
      </c>
      <c r="AD3318" s="17">
        <v>0</v>
      </c>
      <c r="AF3318" s="17">
        <v>284</v>
      </c>
      <c r="AH3318" s="17">
        <v>0</v>
      </c>
      <c r="AJ3318" s="17">
        <v>0</v>
      </c>
      <c r="AL3318" s="17">
        <v>0</v>
      </c>
      <c r="AN3318" s="17">
        <v>0</v>
      </c>
      <c r="AP3318" s="172">
        <v>0</v>
      </c>
      <c r="AR3318" s="17">
        <v>99</v>
      </c>
      <c r="AT3318" s="17">
        <v>0</v>
      </c>
      <c r="AV3318" s="185">
        <v>0</v>
      </c>
      <c r="AW3318" s="1" t="s">
        <v>5655</v>
      </c>
      <c r="AX3318" s="1" t="str">
        <f t="shared" si="51"/>
        <v>No</v>
      </c>
    </row>
    <row r="3319" spans="1:50" x14ac:dyDescent="0.2">
      <c r="A3319" s="1" t="s">
        <v>6479</v>
      </c>
      <c r="B3319" s="1" t="s">
        <v>936</v>
      </c>
      <c r="C3319" s="1" t="s">
        <v>1</v>
      </c>
      <c r="D3319" s="174">
        <v>48</v>
      </c>
      <c r="E3319" s="177">
        <v>48</v>
      </c>
      <c r="F3319" s="1" t="s">
        <v>194</v>
      </c>
      <c r="G3319" s="1" t="s">
        <v>5273</v>
      </c>
      <c r="H3319" s="17">
        <v>51924</v>
      </c>
      <c r="I3319" s="12">
        <v>4</v>
      </c>
      <c r="J3319" s="1" t="s">
        <v>10</v>
      </c>
      <c r="K3319" s="1" t="s">
        <v>8</v>
      </c>
      <c r="L3319" s="4">
        <v>2</v>
      </c>
      <c r="N3319" s="186">
        <v>0</v>
      </c>
      <c r="P3319" s="14">
        <v>15.3781</v>
      </c>
      <c r="R3319" s="14">
        <v>0</v>
      </c>
      <c r="T3319" s="14">
        <v>2.8138999999999998</v>
      </c>
      <c r="V3319" s="17">
        <v>0</v>
      </c>
      <c r="X3319" s="17">
        <v>0</v>
      </c>
      <c r="Z3319" s="17">
        <v>31479</v>
      </c>
      <c r="AB3319" s="17">
        <v>0</v>
      </c>
      <c r="AD3319" s="17">
        <v>0</v>
      </c>
      <c r="AF3319" s="17">
        <v>2047</v>
      </c>
      <c r="AH3319" s="17">
        <v>0</v>
      </c>
      <c r="AJ3319" s="17">
        <v>0</v>
      </c>
      <c r="AL3319" s="17">
        <v>0</v>
      </c>
      <c r="AN3319" s="17">
        <v>0</v>
      </c>
      <c r="AP3319" s="172">
        <v>0</v>
      </c>
      <c r="AR3319" s="17">
        <v>5760</v>
      </c>
      <c r="AT3319" s="17">
        <v>0</v>
      </c>
      <c r="AV3319" s="185">
        <v>0</v>
      </c>
      <c r="AW3319" s="1" t="s">
        <v>5655</v>
      </c>
      <c r="AX3319" s="1" t="str">
        <f t="shared" si="51"/>
        <v>No</v>
      </c>
    </row>
    <row r="3320" spans="1:50" x14ac:dyDescent="0.2">
      <c r="A3320" s="1" t="s">
        <v>3883</v>
      </c>
      <c r="B3320" s="1" t="s">
        <v>3884</v>
      </c>
      <c r="C3320" s="1" t="s">
        <v>48</v>
      </c>
      <c r="D3320" s="174" t="s">
        <v>3885</v>
      </c>
      <c r="E3320" s="177" t="s">
        <v>3886</v>
      </c>
      <c r="F3320" s="1" t="s">
        <v>194</v>
      </c>
      <c r="G3320" s="1" t="s">
        <v>229</v>
      </c>
      <c r="H3320" s="17">
        <v>0</v>
      </c>
      <c r="I3320" s="12">
        <v>4</v>
      </c>
      <c r="J3320" s="1" t="s">
        <v>10</v>
      </c>
      <c r="K3320" s="1" t="s">
        <v>8</v>
      </c>
      <c r="L3320" s="4">
        <v>4</v>
      </c>
      <c r="N3320" s="186">
        <v>0</v>
      </c>
      <c r="P3320" s="14">
        <v>27.2806</v>
      </c>
      <c r="R3320" s="14">
        <v>0</v>
      </c>
      <c r="T3320" s="14">
        <v>2.2629999999999999</v>
      </c>
      <c r="V3320" s="17">
        <v>0</v>
      </c>
      <c r="X3320" s="17">
        <v>0</v>
      </c>
      <c r="Z3320" s="17">
        <v>149989</v>
      </c>
      <c r="AB3320" s="17">
        <v>0</v>
      </c>
      <c r="AD3320" s="17">
        <v>0</v>
      </c>
      <c r="AF3320" s="17">
        <v>5498</v>
      </c>
      <c r="AH3320" s="17">
        <v>0</v>
      </c>
      <c r="AJ3320" s="17">
        <v>0</v>
      </c>
      <c r="AL3320" s="17">
        <v>0</v>
      </c>
      <c r="AN3320" s="17">
        <v>0</v>
      </c>
      <c r="AP3320" s="172">
        <v>0</v>
      </c>
      <c r="AR3320" s="17">
        <v>12442</v>
      </c>
      <c r="AT3320" s="17">
        <v>0</v>
      </c>
      <c r="AV3320" s="185">
        <v>0</v>
      </c>
      <c r="AW3320" s="1" t="s">
        <v>5655</v>
      </c>
      <c r="AX3320" s="1" t="str">
        <f t="shared" si="51"/>
        <v>No</v>
      </c>
    </row>
    <row r="3321" spans="1:50" x14ac:dyDescent="0.2">
      <c r="A3321" s="1" t="s">
        <v>6484</v>
      </c>
      <c r="B3321" s="1" t="s">
        <v>558</v>
      </c>
      <c r="C3321" s="1" t="s">
        <v>59</v>
      </c>
      <c r="E3321" s="177">
        <v>70271</v>
      </c>
      <c r="F3321" s="1" t="s">
        <v>194</v>
      </c>
      <c r="G3321" s="1" t="s">
        <v>192</v>
      </c>
      <c r="H3321" s="17">
        <v>1519417</v>
      </c>
      <c r="I3321" s="12">
        <v>4</v>
      </c>
      <c r="J3321" s="1" t="s">
        <v>16</v>
      </c>
      <c r="K3321" s="1" t="s">
        <v>12</v>
      </c>
      <c r="L3321" s="4">
        <v>4</v>
      </c>
      <c r="N3321" s="186">
        <v>3</v>
      </c>
      <c r="P3321" s="14">
        <v>6.8010000000000002</v>
      </c>
      <c r="R3321" s="14">
        <v>1.3</v>
      </c>
      <c r="T3321" s="14">
        <v>104.63720000000001</v>
      </c>
      <c r="V3321" s="17">
        <v>138539</v>
      </c>
      <c r="X3321" s="17">
        <v>132229</v>
      </c>
      <c r="Z3321" s="17">
        <v>131103</v>
      </c>
      <c r="AB3321" s="17">
        <v>1126</v>
      </c>
      <c r="AD3321" s="17">
        <v>19690</v>
      </c>
      <c r="AF3321" s="17">
        <v>19277</v>
      </c>
      <c r="AH3321" s="17">
        <v>413</v>
      </c>
      <c r="AJ3321" s="17">
        <v>132229</v>
      </c>
      <c r="AL3321" s="17">
        <v>131103</v>
      </c>
      <c r="AN3321" s="17">
        <v>19690</v>
      </c>
      <c r="AP3321" s="172">
        <v>19277</v>
      </c>
      <c r="AR3321" s="17">
        <v>2017091</v>
      </c>
      <c r="AT3321" s="17">
        <v>2622218</v>
      </c>
      <c r="AV3321" s="185">
        <v>3.92</v>
      </c>
      <c r="AW3321" s="1" t="s">
        <v>5655</v>
      </c>
      <c r="AX3321" s="1" t="str">
        <f t="shared" si="51"/>
        <v>No</v>
      </c>
    </row>
    <row r="3322" spans="1:50" x14ac:dyDescent="0.2">
      <c r="A3322" s="1" t="s">
        <v>3375</v>
      </c>
      <c r="B3322" s="1" t="s">
        <v>3376</v>
      </c>
      <c r="C3322" s="1" t="s">
        <v>46</v>
      </c>
      <c r="D3322" s="174" t="s">
        <v>3377</v>
      </c>
      <c r="E3322" s="177" t="s">
        <v>3378</v>
      </c>
      <c r="F3322" s="1" t="s">
        <v>194</v>
      </c>
      <c r="G3322" s="1" t="s">
        <v>229</v>
      </c>
      <c r="H3322" s="17">
        <v>0</v>
      </c>
      <c r="I3322" s="12">
        <v>4</v>
      </c>
      <c r="J3322" s="1" t="s">
        <v>10</v>
      </c>
      <c r="K3322" s="1" t="s">
        <v>8</v>
      </c>
      <c r="L3322" s="4">
        <v>4</v>
      </c>
      <c r="N3322" s="186">
        <v>0</v>
      </c>
      <c r="P3322" s="14">
        <v>10.781000000000001</v>
      </c>
      <c r="R3322" s="14">
        <v>0</v>
      </c>
      <c r="T3322" s="14">
        <v>3.6324000000000001</v>
      </c>
      <c r="V3322" s="17">
        <v>0</v>
      </c>
      <c r="X3322" s="17">
        <v>0</v>
      </c>
      <c r="Z3322" s="17">
        <v>115659</v>
      </c>
      <c r="AB3322" s="17">
        <v>0</v>
      </c>
      <c r="AD3322" s="17">
        <v>0</v>
      </c>
      <c r="AF3322" s="17">
        <v>10728</v>
      </c>
      <c r="AH3322" s="17">
        <v>0</v>
      </c>
      <c r="AJ3322" s="17">
        <v>0</v>
      </c>
      <c r="AL3322" s="17">
        <v>0</v>
      </c>
      <c r="AN3322" s="17">
        <v>0</v>
      </c>
      <c r="AP3322" s="172">
        <v>0</v>
      </c>
      <c r="AR3322" s="17">
        <v>38968</v>
      </c>
      <c r="AT3322" s="17">
        <v>0</v>
      </c>
      <c r="AV3322" s="185">
        <v>0</v>
      </c>
      <c r="AW3322" s="1" t="s">
        <v>5655</v>
      </c>
      <c r="AX3322" s="1" t="str">
        <f t="shared" si="51"/>
        <v>No</v>
      </c>
    </row>
    <row r="3323" spans="1:50" x14ac:dyDescent="0.2">
      <c r="A3323" s="1" t="s">
        <v>4548</v>
      </c>
      <c r="B3323" s="1" t="s">
        <v>4549</v>
      </c>
      <c r="C3323" s="1" t="s">
        <v>31</v>
      </c>
      <c r="D3323" s="174" t="s">
        <v>4550</v>
      </c>
      <c r="E3323" s="177" t="s">
        <v>4551</v>
      </c>
      <c r="F3323" s="1" t="s">
        <v>194</v>
      </c>
      <c r="G3323" s="1" t="s">
        <v>229</v>
      </c>
      <c r="H3323" s="17">
        <v>0</v>
      </c>
      <c r="I3323" s="12">
        <v>4</v>
      </c>
      <c r="J3323" s="1" t="s">
        <v>11</v>
      </c>
      <c r="K3323" s="1" t="s">
        <v>8</v>
      </c>
      <c r="L3323" s="4">
        <v>2</v>
      </c>
      <c r="N3323" s="186">
        <v>0</v>
      </c>
      <c r="P3323" s="14">
        <v>13.337999999999999</v>
      </c>
      <c r="R3323" s="14">
        <v>0</v>
      </c>
      <c r="T3323" s="14">
        <v>8.9436999999999998</v>
      </c>
      <c r="V3323" s="17">
        <v>0</v>
      </c>
      <c r="X3323" s="17">
        <v>0</v>
      </c>
      <c r="Z3323" s="17">
        <v>947</v>
      </c>
      <c r="AB3323" s="17">
        <v>0</v>
      </c>
      <c r="AD3323" s="17">
        <v>0</v>
      </c>
      <c r="AF3323" s="17">
        <v>71</v>
      </c>
      <c r="AH3323" s="17">
        <v>0</v>
      </c>
      <c r="AJ3323" s="17">
        <v>0</v>
      </c>
      <c r="AL3323" s="17">
        <v>0</v>
      </c>
      <c r="AN3323" s="17">
        <v>0</v>
      </c>
      <c r="AP3323" s="172">
        <v>0</v>
      </c>
      <c r="AR3323" s="17">
        <v>635</v>
      </c>
      <c r="AT3323" s="17">
        <v>0</v>
      </c>
      <c r="AV3323" s="185">
        <v>0</v>
      </c>
      <c r="AW3323" s="1" t="s">
        <v>5655</v>
      </c>
      <c r="AX3323" s="1" t="str">
        <f t="shared" si="51"/>
        <v>No</v>
      </c>
    </row>
    <row r="3324" spans="1:50" x14ac:dyDescent="0.2">
      <c r="A3324" s="1" t="s">
        <v>5816</v>
      </c>
      <c r="B3324" s="1" t="s">
        <v>5817</v>
      </c>
      <c r="C3324" s="1" t="s">
        <v>20</v>
      </c>
      <c r="E3324" s="177">
        <v>90281</v>
      </c>
      <c r="F3324" s="1" t="s">
        <v>194</v>
      </c>
      <c r="G3324" s="1" t="s">
        <v>5273</v>
      </c>
      <c r="H3324" s="17">
        <v>12150996</v>
      </c>
      <c r="I3324" s="12">
        <v>4</v>
      </c>
      <c r="J3324" s="1" t="s">
        <v>11</v>
      </c>
      <c r="K3324" s="1" t="s">
        <v>12</v>
      </c>
      <c r="L3324" s="4">
        <v>4</v>
      </c>
      <c r="N3324" s="186">
        <v>0</v>
      </c>
      <c r="P3324" s="14">
        <v>10.1395</v>
      </c>
      <c r="R3324" s="14">
        <v>0</v>
      </c>
      <c r="T3324" s="14">
        <v>14.815799999999999</v>
      </c>
      <c r="V3324" s="17">
        <v>0</v>
      </c>
      <c r="X3324" s="17">
        <v>0</v>
      </c>
      <c r="Z3324" s="17">
        <v>134510</v>
      </c>
      <c r="AB3324" s="17">
        <v>0</v>
      </c>
      <c r="AD3324" s="17">
        <v>0</v>
      </c>
      <c r="AF3324" s="17">
        <v>13266</v>
      </c>
      <c r="AH3324" s="17">
        <v>0</v>
      </c>
      <c r="AJ3324" s="17">
        <v>0</v>
      </c>
      <c r="AL3324" s="17">
        <v>0</v>
      </c>
      <c r="AN3324" s="17">
        <v>0</v>
      </c>
      <c r="AP3324" s="172">
        <v>0</v>
      </c>
      <c r="AR3324" s="17">
        <v>196547</v>
      </c>
      <c r="AT3324" s="17">
        <v>0</v>
      </c>
      <c r="AV3324" s="185">
        <v>0</v>
      </c>
      <c r="AW3324" s="1" t="s">
        <v>5655</v>
      </c>
      <c r="AX3324" s="1" t="str">
        <f t="shared" si="51"/>
        <v>No</v>
      </c>
    </row>
    <row r="3325" spans="1:50" x14ac:dyDescent="0.2">
      <c r="A3325" s="1" t="s">
        <v>4824</v>
      </c>
      <c r="B3325" s="1" t="s">
        <v>4825</v>
      </c>
      <c r="C3325" s="1" t="s">
        <v>20</v>
      </c>
      <c r="D3325" s="174" t="s">
        <v>4826</v>
      </c>
      <c r="E3325" s="177" t="s">
        <v>4827</v>
      </c>
      <c r="F3325" s="1" t="s">
        <v>194</v>
      </c>
      <c r="G3325" s="1" t="s">
        <v>229</v>
      </c>
      <c r="H3325" s="17">
        <v>0</v>
      </c>
      <c r="I3325" s="12">
        <v>4</v>
      </c>
      <c r="J3325" s="1" t="s">
        <v>10</v>
      </c>
      <c r="K3325" s="1" t="s">
        <v>8</v>
      </c>
      <c r="L3325" s="4">
        <v>4</v>
      </c>
      <c r="N3325" s="186">
        <v>0</v>
      </c>
      <c r="P3325" s="14">
        <v>10.0121</v>
      </c>
      <c r="R3325" s="14">
        <v>0</v>
      </c>
      <c r="T3325" s="14">
        <v>4.5021000000000004</v>
      </c>
      <c r="V3325" s="17">
        <v>0</v>
      </c>
      <c r="X3325" s="17">
        <v>0</v>
      </c>
      <c r="Z3325" s="17">
        <v>75021</v>
      </c>
      <c r="AB3325" s="17">
        <v>0</v>
      </c>
      <c r="AD3325" s="17">
        <v>0</v>
      </c>
      <c r="AF3325" s="17">
        <v>7493</v>
      </c>
      <c r="AH3325" s="17">
        <v>0</v>
      </c>
      <c r="AJ3325" s="17">
        <v>0</v>
      </c>
      <c r="AL3325" s="17">
        <v>0</v>
      </c>
      <c r="AN3325" s="17">
        <v>0</v>
      </c>
      <c r="AP3325" s="172">
        <v>0</v>
      </c>
      <c r="AR3325" s="17">
        <v>33734</v>
      </c>
      <c r="AT3325" s="17">
        <v>0</v>
      </c>
      <c r="AV3325" s="185">
        <v>0</v>
      </c>
      <c r="AW3325" s="1" t="s">
        <v>5655</v>
      </c>
      <c r="AX3325" s="1" t="str">
        <f t="shared" si="51"/>
        <v>No</v>
      </c>
    </row>
    <row r="3326" spans="1:50" x14ac:dyDescent="0.2">
      <c r="A3326" s="1" t="s">
        <v>5803</v>
      </c>
      <c r="B3326" s="1" t="s">
        <v>5804</v>
      </c>
      <c r="C3326" s="1" t="s">
        <v>161</v>
      </c>
      <c r="E3326" s="177" t="s">
        <v>5805</v>
      </c>
      <c r="F3326" s="1" t="s">
        <v>242</v>
      </c>
      <c r="G3326" s="1" t="s">
        <v>229</v>
      </c>
      <c r="H3326" s="17">
        <v>0</v>
      </c>
      <c r="I3326" s="12">
        <v>4</v>
      </c>
      <c r="J3326" s="1" t="s">
        <v>10</v>
      </c>
      <c r="K3326" s="1" t="s">
        <v>8</v>
      </c>
      <c r="L3326" s="4">
        <v>4</v>
      </c>
      <c r="N3326" s="186">
        <v>0</v>
      </c>
      <c r="P3326" s="14">
        <v>7.9626999999999999</v>
      </c>
      <c r="R3326" s="14">
        <v>0</v>
      </c>
      <c r="T3326" s="14">
        <v>2.1945999999999999</v>
      </c>
      <c r="V3326" s="17">
        <v>0</v>
      </c>
      <c r="X3326" s="17">
        <v>0</v>
      </c>
      <c r="Z3326" s="17">
        <v>29056</v>
      </c>
      <c r="AB3326" s="17">
        <v>0</v>
      </c>
      <c r="AD3326" s="17">
        <v>0</v>
      </c>
      <c r="AF3326" s="17">
        <v>3649</v>
      </c>
      <c r="AH3326" s="17">
        <v>0</v>
      </c>
      <c r="AJ3326" s="17">
        <v>0</v>
      </c>
      <c r="AL3326" s="17">
        <v>0</v>
      </c>
      <c r="AN3326" s="17">
        <v>0</v>
      </c>
      <c r="AP3326" s="172">
        <v>0</v>
      </c>
      <c r="AR3326" s="17">
        <v>8008</v>
      </c>
      <c r="AT3326" s="17">
        <v>0</v>
      </c>
      <c r="AV3326" s="185">
        <v>0</v>
      </c>
      <c r="AW3326" s="1" t="s">
        <v>5655</v>
      </c>
      <c r="AX3326" s="1" t="str">
        <f t="shared" si="51"/>
        <v>No</v>
      </c>
    </row>
    <row r="3327" spans="1:50" x14ac:dyDescent="0.2">
      <c r="A3327" s="1" t="s">
        <v>1121</v>
      </c>
      <c r="B3327" s="1" t="s">
        <v>1122</v>
      </c>
      <c r="C3327" s="1" t="s">
        <v>1</v>
      </c>
      <c r="D3327" s="174" t="s">
        <v>1123</v>
      </c>
      <c r="E3327" s="177">
        <v>135</v>
      </c>
      <c r="F3327" s="1" t="s">
        <v>138</v>
      </c>
      <c r="G3327" s="1" t="s">
        <v>5273</v>
      </c>
      <c r="H3327" s="17">
        <v>0</v>
      </c>
      <c r="I3327" s="12">
        <v>4</v>
      </c>
      <c r="J3327" s="1" t="s">
        <v>11</v>
      </c>
      <c r="K3327" s="1" t="s">
        <v>8</v>
      </c>
      <c r="L3327" s="4">
        <v>3</v>
      </c>
      <c r="N3327" s="186">
        <v>0</v>
      </c>
      <c r="P3327" s="14">
        <v>34.751899999999999</v>
      </c>
      <c r="R3327" s="14">
        <v>0</v>
      </c>
      <c r="T3327" s="14">
        <v>1.9802999999999999</v>
      </c>
      <c r="V3327" s="17">
        <v>0</v>
      </c>
      <c r="X3327" s="17">
        <v>0</v>
      </c>
      <c r="Z3327" s="17">
        <v>280865</v>
      </c>
      <c r="AB3327" s="17">
        <v>0</v>
      </c>
      <c r="AD3327" s="17">
        <v>0</v>
      </c>
      <c r="AF3327" s="17">
        <v>8082</v>
      </c>
      <c r="AH3327" s="17">
        <v>0</v>
      </c>
      <c r="AJ3327" s="17">
        <v>0</v>
      </c>
      <c r="AL3327" s="17">
        <v>0</v>
      </c>
      <c r="AN3327" s="17">
        <v>0</v>
      </c>
      <c r="AP3327" s="172">
        <v>0</v>
      </c>
      <c r="AR3327" s="17">
        <v>16005</v>
      </c>
      <c r="AT3327" s="17">
        <v>0</v>
      </c>
      <c r="AV3327" s="185">
        <v>0</v>
      </c>
      <c r="AW3327" s="1" t="s">
        <v>5655</v>
      </c>
      <c r="AX3327" s="1" t="str">
        <f t="shared" si="51"/>
        <v>No</v>
      </c>
    </row>
    <row r="3328" spans="1:50" x14ac:dyDescent="0.2">
      <c r="A3328" s="1" t="s">
        <v>3232</v>
      </c>
      <c r="B3328" s="1" t="s">
        <v>3233</v>
      </c>
      <c r="C3328" s="1" t="s">
        <v>56</v>
      </c>
      <c r="D3328" s="174" t="s">
        <v>3234</v>
      </c>
      <c r="E3328" s="177" t="s">
        <v>3235</v>
      </c>
      <c r="F3328" s="1" t="s">
        <v>196</v>
      </c>
      <c r="G3328" s="1" t="s">
        <v>229</v>
      </c>
      <c r="H3328" s="17">
        <v>0</v>
      </c>
      <c r="I3328" s="12">
        <v>3</v>
      </c>
      <c r="J3328" s="1" t="s">
        <v>10</v>
      </c>
      <c r="K3328" s="1" t="s">
        <v>8</v>
      </c>
      <c r="L3328" s="4">
        <v>3</v>
      </c>
      <c r="N3328" s="186">
        <v>0</v>
      </c>
      <c r="P3328" s="14">
        <v>16.729900000000001</v>
      </c>
      <c r="R3328" s="14">
        <v>0</v>
      </c>
      <c r="T3328" s="14">
        <v>3.2143999999999999</v>
      </c>
      <c r="V3328" s="17">
        <v>0</v>
      </c>
      <c r="X3328" s="17">
        <v>0</v>
      </c>
      <c r="Z3328" s="17">
        <v>137888</v>
      </c>
      <c r="AB3328" s="17">
        <v>0</v>
      </c>
      <c r="AD3328" s="17">
        <v>0</v>
      </c>
      <c r="AF3328" s="17">
        <v>8242</v>
      </c>
      <c r="AH3328" s="17">
        <v>0</v>
      </c>
      <c r="AJ3328" s="17">
        <v>0</v>
      </c>
      <c r="AL3328" s="17">
        <v>0</v>
      </c>
      <c r="AN3328" s="17">
        <v>0</v>
      </c>
      <c r="AP3328" s="172">
        <v>0</v>
      </c>
      <c r="AR3328" s="17">
        <v>26493</v>
      </c>
      <c r="AT3328" s="17">
        <v>0</v>
      </c>
      <c r="AV3328" s="185">
        <v>0</v>
      </c>
      <c r="AW3328" s="1" t="s">
        <v>5655</v>
      </c>
      <c r="AX3328" s="1" t="str">
        <f t="shared" si="51"/>
        <v>No</v>
      </c>
    </row>
    <row r="3329" spans="1:50" x14ac:dyDescent="0.2">
      <c r="A3329" s="1" t="s">
        <v>2494</v>
      </c>
      <c r="B3329" s="1" t="s">
        <v>3606</v>
      </c>
      <c r="C3329" s="1" t="s">
        <v>40</v>
      </c>
      <c r="D3329" s="174" t="s">
        <v>2495</v>
      </c>
      <c r="E3329" s="177" t="s">
        <v>2496</v>
      </c>
      <c r="F3329" s="1" t="s">
        <v>194</v>
      </c>
      <c r="G3329" s="1" t="s">
        <v>229</v>
      </c>
      <c r="H3329" s="17">
        <v>0</v>
      </c>
      <c r="I3329" s="12">
        <v>3</v>
      </c>
      <c r="J3329" s="1" t="s">
        <v>10</v>
      </c>
      <c r="K3329" s="1" t="s">
        <v>8</v>
      </c>
      <c r="L3329" s="4">
        <v>3</v>
      </c>
      <c r="N3329" s="186">
        <v>0</v>
      </c>
      <c r="P3329" s="14">
        <v>26.747199999999999</v>
      </c>
      <c r="R3329" s="14">
        <v>0</v>
      </c>
      <c r="T3329" s="14">
        <v>0.74150000000000005</v>
      </c>
      <c r="V3329" s="17">
        <v>0</v>
      </c>
      <c r="X3329" s="17">
        <v>0</v>
      </c>
      <c r="Z3329" s="17">
        <v>210447</v>
      </c>
      <c r="AB3329" s="17">
        <v>0</v>
      </c>
      <c r="AD3329" s="17">
        <v>0</v>
      </c>
      <c r="AF3329" s="17">
        <v>7868</v>
      </c>
      <c r="AH3329" s="17">
        <v>0</v>
      </c>
      <c r="AJ3329" s="17">
        <v>0</v>
      </c>
      <c r="AL3329" s="17">
        <v>0</v>
      </c>
      <c r="AN3329" s="17">
        <v>0</v>
      </c>
      <c r="AP3329" s="172">
        <v>0</v>
      </c>
      <c r="AR3329" s="17">
        <v>5834</v>
      </c>
      <c r="AT3329" s="17">
        <v>0</v>
      </c>
      <c r="AV3329" s="185">
        <v>0</v>
      </c>
      <c r="AW3329" s="1" t="s">
        <v>5655</v>
      </c>
      <c r="AX3329" s="1" t="str">
        <f t="shared" si="51"/>
        <v>No</v>
      </c>
    </row>
    <row r="3330" spans="1:50" x14ac:dyDescent="0.2">
      <c r="A3330" s="1" t="s">
        <v>6505</v>
      </c>
      <c r="B3330" s="1" t="s">
        <v>6506</v>
      </c>
      <c r="C3330" s="1" t="s">
        <v>83</v>
      </c>
      <c r="E3330" s="177" t="s">
        <v>6507</v>
      </c>
      <c r="F3330" s="1" t="s">
        <v>194</v>
      </c>
      <c r="G3330" s="1" t="s">
        <v>229</v>
      </c>
      <c r="H3330" s="17">
        <v>0</v>
      </c>
      <c r="I3330" s="12">
        <v>3</v>
      </c>
      <c r="J3330" s="1" t="s">
        <v>11</v>
      </c>
      <c r="K3330" s="1" t="s">
        <v>8</v>
      </c>
      <c r="L3330" s="4">
        <v>3</v>
      </c>
      <c r="N3330" s="186">
        <v>0</v>
      </c>
      <c r="P3330" s="14">
        <v>9.3095999999999997</v>
      </c>
      <c r="R3330" s="14">
        <v>0</v>
      </c>
      <c r="T3330" s="14">
        <v>0.51919999999999999</v>
      </c>
      <c r="V3330" s="17">
        <v>0</v>
      </c>
      <c r="X3330" s="17">
        <v>0</v>
      </c>
      <c r="Z3330" s="17">
        <v>38728</v>
      </c>
      <c r="AB3330" s="17">
        <v>0</v>
      </c>
      <c r="AD3330" s="17">
        <v>0</v>
      </c>
      <c r="AF3330" s="17">
        <v>4160</v>
      </c>
      <c r="AH3330" s="17">
        <v>0</v>
      </c>
      <c r="AJ3330" s="17">
        <v>0</v>
      </c>
      <c r="AL3330" s="17">
        <v>0</v>
      </c>
      <c r="AN3330" s="17">
        <v>0</v>
      </c>
      <c r="AP3330" s="172">
        <v>0</v>
      </c>
      <c r="AR3330" s="17">
        <v>2160</v>
      </c>
      <c r="AT3330" s="17">
        <v>0</v>
      </c>
      <c r="AV3330" s="185">
        <v>0</v>
      </c>
      <c r="AW3330" s="1" t="s">
        <v>5655</v>
      </c>
      <c r="AX3330" s="1" t="str">
        <f t="shared" ref="AX3330:AX3393" si="52">IF(AW3330&amp;AU3330&amp;AS3330&amp;AQ3330&amp;AO3330&amp;AM3330&amp;AK3330&amp;AI3330&amp;AG3330&amp;AE3330&amp;AC3330&amp;AA3330&amp;Y3330&amp;W3330&amp;U3330&amp;S3330&amp;Q3330&amp;O3330&amp;M3330&lt;&gt;"","Yes","No")</f>
        <v>No</v>
      </c>
    </row>
    <row r="3331" spans="1:50" x14ac:dyDescent="0.2">
      <c r="A3331" s="1" t="s">
        <v>4233</v>
      </c>
      <c r="B3331" s="1" t="s">
        <v>4234</v>
      </c>
      <c r="C3331" s="1" t="s">
        <v>64</v>
      </c>
      <c r="D3331" s="174" t="s">
        <v>4235</v>
      </c>
      <c r="E3331" s="177" t="s">
        <v>4236</v>
      </c>
      <c r="F3331" s="1" t="s">
        <v>194</v>
      </c>
      <c r="G3331" s="1" t="s">
        <v>229</v>
      </c>
      <c r="H3331" s="17">
        <v>0</v>
      </c>
      <c r="I3331" s="12">
        <v>3</v>
      </c>
      <c r="J3331" s="1" t="s">
        <v>10</v>
      </c>
      <c r="K3331" s="1" t="s">
        <v>8</v>
      </c>
      <c r="L3331" s="4">
        <v>3</v>
      </c>
      <c r="N3331" s="186">
        <v>0</v>
      </c>
      <c r="P3331" s="14">
        <v>4.8844000000000003</v>
      </c>
      <c r="R3331" s="14">
        <v>0</v>
      </c>
      <c r="T3331" s="14">
        <v>2.0695000000000001</v>
      </c>
      <c r="V3331" s="17">
        <v>0</v>
      </c>
      <c r="X3331" s="17">
        <v>0</v>
      </c>
      <c r="Z3331" s="17">
        <v>15386</v>
      </c>
      <c r="AB3331" s="17">
        <v>0</v>
      </c>
      <c r="AD3331" s="17">
        <v>0</v>
      </c>
      <c r="AF3331" s="17">
        <v>3150</v>
      </c>
      <c r="AH3331" s="17">
        <v>0</v>
      </c>
      <c r="AJ3331" s="17">
        <v>0</v>
      </c>
      <c r="AL3331" s="17">
        <v>0</v>
      </c>
      <c r="AN3331" s="17">
        <v>0</v>
      </c>
      <c r="AP3331" s="172">
        <v>0</v>
      </c>
      <c r="AR3331" s="17">
        <v>6519</v>
      </c>
      <c r="AT3331" s="17">
        <v>0</v>
      </c>
      <c r="AV3331" s="185">
        <v>0</v>
      </c>
      <c r="AW3331" s="1" t="s">
        <v>5655</v>
      </c>
      <c r="AX3331" s="1" t="str">
        <f t="shared" si="52"/>
        <v>No</v>
      </c>
    </row>
    <row r="3332" spans="1:50" x14ac:dyDescent="0.2">
      <c r="A3332" s="1" t="s">
        <v>2822</v>
      </c>
      <c r="B3332" s="1" t="s">
        <v>2823</v>
      </c>
      <c r="C3332" s="1" t="s">
        <v>98</v>
      </c>
      <c r="D3332" s="174" t="s">
        <v>2824</v>
      </c>
      <c r="E3332" s="177" t="s">
        <v>2825</v>
      </c>
      <c r="F3332" s="1" t="s">
        <v>194</v>
      </c>
      <c r="G3332" s="1" t="s">
        <v>229</v>
      </c>
      <c r="H3332" s="17">
        <v>0</v>
      </c>
      <c r="I3332" s="12">
        <v>3</v>
      </c>
      <c r="J3332" s="1" t="s">
        <v>10</v>
      </c>
      <c r="K3332" s="1" t="s">
        <v>12</v>
      </c>
      <c r="L3332" s="4">
        <v>3</v>
      </c>
      <c r="N3332" s="186">
        <v>0</v>
      </c>
      <c r="P3332" s="14">
        <v>13.3733</v>
      </c>
      <c r="R3332" s="14">
        <v>0</v>
      </c>
      <c r="T3332" s="14">
        <v>3.7883</v>
      </c>
      <c r="V3332" s="17">
        <v>0</v>
      </c>
      <c r="X3332" s="17">
        <v>0</v>
      </c>
      <c r="Z3332" s="17">
        <v>119999</v>
      </c>
      <c r="AB3332" s="17">
        <v>0</v>
      </c>
      <c r="AD3332" s="17">
        <v>0</v>
      </c>
      <c r="AF3332" s="17">
        <v>8973</v>
      </c>
      <c r="AH3332" s="17">
        <v>0</v>
      </c>
      <c r="AJ3332" s="17">
        <v>0</v>
      </c>
      <c r="AL3332" s="17">
        <v>0</v>
      </c>
      <c r="AN3332" s="17">
        <v>0</v>
      </c>
      <c r="AP3332" s="172">
        <v>0</v>
      </c>
      <c r="AR3332" s="17">
        <v>33992</v>
      </c>
      <c r="AT3332" s="17">
        <v>0</v>
      </c>
      <c r="AV3332" s="185">
        <v>0</v>
      </c>
      <c r="AW3332" s="1" t="s">
        <v>5655</v>
      </c>
      <c r="AX3332" s="1" t="str">
        <f t="shared" si="52"/>
        <v>No</v>
      </c>
    </row>
    <row r="3333" spans="1:50" x14ac:dyDescent="0.2">
      <c r="A3333" s="1" t="s">
        <v>4754</v>
      </c>
      <c r="B3333" s="1" t="s">
        <v>4755</v>
      </c>
      <c r="C3333" s="1" t="s">
        <v>20</v>
      </c>
      <c r="D3333" s="174" t="s">
        <v>4756</v>
      </c>
      <c r="E3333" s="177" t="s">
        <v>4757</v>
      </c>
      <c r="F3333" s="1" t="s">
        <v>196</v>
      </c>
      <c r="G3333" s="1" t="s">
        <v>229</v>
      </c>
      <c r="H3333" s="17">
        <v>0</v>
      </c>
      <c r="I3333" s="12">
        <v>3</v>
      </c>
      <c r="J3333" s="1" t="s">
        <v>10</v>
      </c>
      <c r="K3333" s="1" t="s">
        <v>12</v>
      </c>
      <c r="L3333" s="4">
        <v>1</v>
      </c>
      <c r="N3333" s="186">
        <v>0</v>
      </c>
      <c r="P3333" s="14">
        <v>12.7065</v>
      </c>
      <c r="R3333" s="14">
        <v>0</v>
      </c>
      <c r="T3333" s="14">
        <v>2.1394000000000002</v>
      </c>
      <c r="V3333" s="17">
        <v>0</v>
      </c>
      <c r="X3333" s="17">
        <v>0</v>
      </c>
      <c r="Z3333" s="17">
        <v>35375</v>
      </c>
      <c r="AB3333" s="17">
        <v>0</v>
      </c>
      <c r="AD3333" s="17">
        <v>0</v>
      </c>
      <c r="AF3333" s="17">
        <v>2784</v>
      </c>
      <c r="AH3333" s="17">
        <v>0</v>
      </c>
      <c r="AJ3333" s="17">
        <v>0</v>
      </c>
      <c r="AL3333" s="17">
        <v>0</v>
      </c>
      <c r="AN3333" s="17">
        <v>0</v>
      </c>
      <c r="AP3333" s="172">
        <v>0</v>
      </c>
      <c r="AR3333" s="17">
        <v>5956</v>
      </c>
      <c r="AT3333" s="17">
        <v>0</v>
      </c>
      <c r="AV3333" s="185">
        <v>0</v>
      </c>
      <c r="AW3333" s="1" t="s">
        <v>5655</v>
      </c>
      <c r="AX3333" s="1" t="str">
        <f t="shared" si="52"/>
        <v>No</v>
      </c>
    </row>
    <row r="3334" spans="1:50" x14ac:dyDescent="0.2">
      <c r="A3334" s="1" t="s">
        <v>4558</v>
      </c>
      <c r="B3334" s="1" t="s">
        <v>4559</v>
      </c>
      <c r="C3334" s="1" t="s">
        <v>87</v>
      </c>
      <c r="D3334" s="174" t="s">
        <v>4560</v>
      </c>
      <c r="E3334" s="177" t="s">
        <v>4561</v>
      </c>
      <c r="F3334" s="1" t="s">
        <v>242</v>
      </c>
      <c r="G3334" s="1" t="s">
        <v>229</v>
      </c>
      <c r="H3334" s="17">
        <v>0</v>
      </c>
      <c r="I3334" s="12">
        <v>3</v>
      </c>
      <c r="J3334" s="1" t="s">
        <v>10</v>
      </c>
      <c r="K3334" s="1" t="s">
        <v>8</v>
      </c>
      <c r="L3334" s="4">
        <v>3</v>
      </c>
      <c r="N3334" s="186">
        <v>0</v>
      </c>
      <c r="P3334" s="14">
        <v>5.6228999999999996</v>
      </c>
      <c r="R3334" s="14">
        <v>0</v>
      </c>
      <c r="T3334" s="14">
        <v>4.0289000000000001</v>
      </c>
      <c r="V3334" s="17">
        <v>0</v>
      </c>
      <c r="X3334" s="17">
        <v>0</v>
      </c>
      <c r="Z3334" s="17">
        <v>12241</v>
      </c>
      <c r="AB3334" s="17">
        <v>0</v>
      </c>
      <c r="AD3334" s="17">
        <v>0</v>
      </c>
      <c r="AF3334" s="17">
        <v>2177</v>
      </c>
      <c r="AH3334" s="17">
        <v>0</v>
      </c>
      <c r="AJ3334" s="17">
        <v>0</v>
      </c>
      <c r="AL3334" s="17">
        <v>0</v>
      </c>
      <c r="AN3334" s="17">
        <v>0</v>
      </c>
      <c r="AP3334" s="172">
        <v>0</v>
      </c>
      <c r="AR3334" s="17">
        <v>8771</v>
      </c>
      <c r="AT3334" s="17">
        <v>0</v>
      </c>
      <c r="AV3334" s="185">
        <v>0</v>
      </c>
      <c r="AW3334" s="1" t="s">
        <v>5655</v>
      </c>
      <c r="AX3334" s="1" t="str">
        <f t="shared" si="52"/>
        <v>No</v>
      </c>
    </row>
    <row r="3335" spans="1:50" x14ac:dyDescent="0.2">
      <c r="A3335" s="1" t="s">
        <v>3938</v>
      </c>
      <c r="B3335" s="1" t="s">
        <v>3939</v>
      </c>
      <c r="C3335" s="1" t="s">
        <v>64</v>
      </c>
      <c r="D3335" s="174" t="s">
        <v>3940</v>
      </c>
      <c r="E3335" s="177" t="s">
        <v>3941</v>
      </c>
      <c r="F3335" s="1" t="s">
        <v>194</v>
      </c>
      <c r="G3335" s="1" t="s">
        <v>229</v>
      </c>
      <c r="H3335" s="17">
        <v>0</v>
      </c>
      <c r="I3335" s="12">
        <v>3</v>
      </c>
      <c r="J3335" s="1" t="s">
        <v>10</v>
      </c>
      <c r="K3335" s="1" t="s">
        <v>8</v>
      </c>
      <c r="L3335" s="4">
        <v>3</v>
      </c>
      <c r="N3335" s="186">
        <v>0</v>
      </c>
      <c r="P3335" s="14">
        <v>4.0792999999999999</v>
      </c>
      <c r="R3335" s="14">
        <v>0</v>
      </c>
      <c r="T3335" s="14">
        <v>2.2993999999999999</v>
      </c>
      <c r="V3335" s="17">
        <v>0</v>
      </c>
      <c r="X3335" s="17">
        <v>0</v>
      </c>
      <c r="Z3335" s="17">
        <v>14196</v>
      </c>
      <c r="AB3335" s="17">
        <v>0</v>
      </c>
      <c r="AD3335" s="17">
        <v>0</v>
      </c>
      <c r="AF3335" s="17">
        <v>3480</v>
      </c>
      <c r="AH3335" s="17">
        <v>0</v>
      </c>
      <c r="AJ3335" s="17">
        <v>0</v>
      </c>
      <c r="AL3335" s="17">
        <v>0</v>
      </c>
      <c r="AN3335" s="17">
        <v>0</v>
      </c>
      <c r="AP3335" s="172">
        <v>0</v>
      </c>
      <c r="AR3335" s="17">
        <v>8002</v>
      </c>
      <c r="AT3335" s="17">
        <v>0</v>
      </c>
      <c r="AV3335" s="185">
        <v>0</v>
      </c>
      <c r="AW3335" s="1" t="s">
        <v>5655</v>
      </c>
      <c r="AX3335" s="1" t="str">
        <f t="shared" si="52"/>
        <v>No</v>
      </c>
    </row>
    <row r="3336" spans="1:50" x14ac:dyDescent="0.2">
      <c r="A3336" s="1" t="s">
        <v>4025</v>
      </c>
      <c r="B3336" s="1" t="s">
        <v>4026</v>
      </c>
      <c r="C3336" s="1" t="s">
        <v>48</v>
      </c>
      <c r="D3336" s="174" t="s">
        <v>4027</v>
      </c>
      <c r="E3336" s="177" t="s">
        <v>4028</v>
      </c>
      <c r="F3336" s="1" t="s">
        <v>242</v>
      </c>
      <c r="G3336" s="1" t="s">
        <v>229</v>
      </c>
      <c r="H3336" s="17">
        <v>0</v>
      </c>
      <c r="I3336" s="12">
        <v>3</v>
      </c>
      <c r="J3336" s="1" t="s">
        <v>10</v>
      </c>
      <c r="K3336" s="1" t="s">
        <v>8</v>
      </c>
      <c r="L3336" s="4">
        <v>3</v>
      </c>
      <c r="N3336" s="186">
        <v>0</v>
      </c>
      <c r="P3336" s="14">
        <v>36.001600000000003</v>
      </c>
      <c r="R3336" s="14">
        <v>0</v>
      </c>
      <c r="T3336" s="14">
        <v>1.236</v>
      </c>
      <c r="V3336" s="17">
        <v>0</v>
      </c>
      <c r="X3336" s="17">
        <v>0</v>
      </c>
      <c r="Z3336" s="17">
        <v>66675</v>
      </c>
      <c r="AB3336" s="17">
        <v>0</v>
      </c>
      <c r="AD3336" s="17">
        <v>0</v>
      </c>
      <c r="AF3336" s="17">
        <v>1852</v>
      </c>
      <c r="AH3336" s="17">
        <v>0</v>
      </c>
      <c r="AJ3336" s="17">
        <v>0</v>
      </c>
      <c r="AL3336" s="17">
        <v>0</v>
      </c>
      <c r="AN3336" s="17">
        <v>0</v>
      </c>
      <c r="AP3336" s="172">
        <v>0</v>
      </c>
      <c r="AR3336" s="17">
        <v>2289</v>
      </c>
      <c r="AT3336" s="17">
        <v>0</v>
      </c>
      <c r="AV3336" s="185">
        <v>0</v>
      </c>
      <c r="AW3336" s="1" t="s">
        <v>5655</v>
      </c>
      <c r="AX3336" s="1" t="str">
        <f t="shared" si="52"/>
        <v>No</v>
      </c>
    </row>
    <row r="3337" spans="1:50" x14ac:dyDescent="0.2">
      <c r="A3337" s="1" t="s">
        <v>1810</v>
      </c>
      <c r="B3337" s="1" t="s">
        <v>5610</v>
      </c>
      <c r="C3337" s="1" t="s">
        <v>40</v>
      </c>
      <c r="D3337" s="174" t="s">
        <v>1812</v>
      </c>
      <c r="E3337" s="177" t="s">
        <v>1813</v>
      </c>
      <c r="F3337" s="1" t="s">
        <v>194</v>
      </c>
      <c r="G3337" s="1" t="s">
        <v>229</v>
      </c>
      <c r="H3337" s="17">
        <v>0</v>
      </c>
      <c r="I3337" s="12">
        <v>3</v>
      </c>
      <c r="J3337" s="1" t="s">
        <v>10</v>
      </c>
      <c r="K3337" s="1" t="s">
        <v>8</v>
      </c>
      <c r="L3337" s="4">
        <v>3</v>
      </c>
      <c r="N3337" s="186">
        <v>0</v>
      </c>
      <c r="P3337" s="14">
        <v>14.0463</v>
      </c>
      <c r="R3337" s="14">
        <v>0</v>
      </c>
      <c r="T3337" s="14">
        <v>1.6533</v>
      </c>
      <c r="V3337" s="17">
        <v>0</v>
      </c>
      <c r="X3337" s="17">
        <v>0</v>
      </c>
      <c r="Z3337" s="17">
        <v>68223</v>
      </c>
      <c r="AB3337" s="17">
        <v>0</v>
      </c>
      <c r="AD3337" s="17">
        <v>0</v>
      </c>
      <c r="AF3337" s="17">
        <v>4857</v>
      </c>
      <c r="AH3337" s="17">
        <v>0</v>
      </c>
      <c r="AJ3337" s="17">
        <v>0</v>
      </c>
      <c r="AL3337" s="17">
        <v>0</v>
      </c>
      <c r="AN3337" s="17">
        <v>0</v>
      </c>
      <c r="AP3337" s="172">
        <v>0</v>
      </c>
      <c r="AR3337" s="17">
        <v>8030</v>
      </c>
      <c r="AT3337" s="17">
        <v>0</v>
      </c>
      <c r="AV3337" s="185">
        <v>0</v>
      </c>
      <c r="AW3337" s="1" t="s">
        <v>5655</v>
      </c>
      <c r="AX3337" s="1" t="str">
        <f t="shared" si="52"/>
        <v>No</v>
      </c>
    </row>
    <row r="3338" spans="1:50" x14ac:dyDescent="0.2">
      <c r="A3338" s="1" t="s">
        <v>2239</v>
      </c>
      <c r="B3338" s="1" t="s">
        <v>2240</v>
      </c>
      <c r="C3338" s="1" t="s">
        <v>40</v>
      </c>
      <c r="D3338" s="174" t="s">
        <v>2241</v>
      </c>
      <c r="E3338" s="177" t="s">
        <v>2242</v>
      </c>
      <c r="F3338" s="1" t="s">
        <v>194</v>
      </c>
      <c r="G3338" s="1" t="s">
        <v>229</v>
      </c>
      <c r="H3338" s="17">
        <v>0</v>
      </c>
      <c r="I3338" s="12">
        <v>3</v>
      </c>
      <c r="J3338" s="1" t="s">
        <v>10</v>
      </c>
      <c r="K3338" s="1" t="s">
        <v>8</v>
      </c>
      <c r="L3338" s="4">
        <v>3</v>
      </c>
      <c r="N3338" s="186">
        <v>0</v>
      </c>
      <c r="P3338" s="14">
        <v>19.439499999999999</v>
      </c>
      <c r="R3338" s="14">
        <v>0</v>
      </c>
      <c r="T3338" s="14">
        <v>2.3866999999999998</v>
      </c>
      <c r="V3338" s="17">
        <v>0</v>
      </c>
      <c r="X3338" s="17">
        <v>0</v>
      </c>
      <c r="Z3338" s="17">
        <v>116326</v>
      </c>
      <c r="AB3338" s="17">
        <v>0</v>
      </c>
      <c r="AD3338" s="17">
        <v>0</v>
      </c>
      <c r="AF3338" s="17">
        <v>5984</v>
      </c>
      <c r="AH3338" s="17">
        <v>0</v>
      </c>
      <c r="AJ3338" s="17">
        <v>0</v>
      </c>
      <c r="AL3338" s="17">
        <v>0</v>
      </c>
      <c r="AN3338" s="17">
        <v>0</v>
      </c>
      <c r="AP3338" s="172">
        <v>0</v>
      </c>
      <c r="AR3338" s="17">
        <v>14282</v>
      </c>
      <c r="AT3338" s="17">
        <v>0</v>
      </c>
      <c r="AV3338" s="185">
        <v>0</v>
      </c>
      <c r="AW3338" s="1" t="s">
        <v>5655</v>
      </c>
      <c r="AX3338" s="1" t="str">
        <f t="shared" si="52"/>
        <v>No</v>
      </c>
    </row>
    <row r="3339" spans="1:50" x14ac:dyDescent="0.2">
      <c r="A3339" s="1" t="s">
        <v>5872</v>
      </c>
      <c r="B3339" s="1" t="s">
        <v>5873</v>
      </c>
      <c r="C3339" s="1" t="s">
        <v>161</v>
      </c>
      <c r="D3339" s="174" t="s">
        <v>5874</v>
      </c>
      <c r="E3339" s="177" t="s">
        <v>5875</v>
      </c>
      <c r="F3339" s="1" t="s">
        <v>242</v>
      </c>
      <c r="G3339" s="1" t="s">
        <v>229</v>
      </c>
      <c r="H3339" s="17">
        <v>0</v>
      </c>
      <c r="I3339" s="12">
        <v>3</v>
      </c>
      <c r="J3339" s="1" t="s">
        <v>10</v>
      </c>
      <c r="K3339" s="1" t="s">
        <v>8</v>
      </c>
      <c r="L3339" s="4">
        <v>3</v>
      </c>
      <c r="N3339" s="186">
        <v>0</v>
      </c>
      <c r="P3339" s="14">
        <v>14.560700000000001</v>
      </c>
      <c r="R3339" s="14">
        <v>0</v>
      </c>
      <c r="T3339" s="14">
        <v>3.3048999999999999</v>
      </c>
      <c r="V3339" s="17">
        <v>0</v>
      </c>
      <c r="X3339" s="17">
        <v>0</v>
      </c>
      <c r="Z3339" s="17">
        <v>5635</v>
      </c>
      <c r="AB3339" s="17">
        <v>0</v>
      </c>
      <c r="AD3339" s="17">
        <v>0</v>
      </c>
      <c r="AF3339" s="17">
        <v>387</v>
      </c>
      <c r="AH3339" s="17">
        <v>0</v>
      </c>
      <c r="AJ3339" s="17">
        <v>0</v>
      </c>
      <c r="AL3339" s="17">
        <v>0</v>
      </c>
      <c r="AN3339" s="17">
        <v>0</v>
      </c>
      <c r="AP3339" s="172">
        <v>0</v>
      </c>
      <c r="AR3339" s="17">
        <v>1279</v>
      </c>
      <c r="AT3339" s="17">
        <v>0</v>
      </c>
      <c r="AV3339" s="185">
        <v>0</v>
      </c>
      <c r="AW3339" s="1" t="s">
        <v>5655</v>
      </c>
      <c r="AX3339" s="1" t="str">
        <f t="shared" si="52"/>
        <v>No</v>
      </c>
    </row>
    <row r="3340" spans="1:50" x14ac:dyDescent="0.2">
      <c r="A3340" s="1" t="s">
        <v>3772</v>
      </c>
      <c r="B3340" s="1" t="s">
        <v>3773</v>
      </c>
      <c r="C3340" s="1" t="s">
        <v>48</v>
      </c>
      <c r="D3340" s="174" t="s">
        <v>3774</v>
      </c>
      <c r="E3340" s="177" t="s">
        <v>3775</v>
      </c>
      <c r="F3340" s="1" t="s">
        <v>194</v>
      </c>
      <c r="G3340" s="1" t="s">
        <v>229</v>
      </c>
      <c r="H3340" s="17">
        <v>0</v>
      </c>
      <c r="I3340" s="12">
        <v>3</v>
      </c>
      <c r="J3340" s="1" t="s">
        <v>10</v>
      </c>
      <c r="K3340" s="1" t="s">
        <v>8</v>
      </c>
      <c r="L3340" s="4">
        <v>3</v>
      </c>
      <c r="N3340" s="186">
        <v>0</v>
      </c>
      <c r="P3340" s="14">
        <v>17.011900000000001</v>
      </c>
      <c r="R3340" s="14">
        <v>0</v>
      </c>
      <c r="T3340" s="14">
        <v>1.0178</v>
      </c>
      <c r="V3340" s="17">
        <v>0</v>
      </c>
      <c r="X3340" s="17">
        <v>0</v>
      </c>
      <c r="Z3340" s="17">
        <v>77251</v>
      </c>
      <c r="AB3340" s="17">
        <v>0</v>
      </c>
      <c r="AD3340" s="17">
        <v>0</v>
      </c>
      <c r="AF3340" s="17">
        <v>4541</v>
      </c>
      <c r="AH3340" s="17">
        <v>0</v>
      </c>
      <c r="AJ3340" s="17">
        <v>0</v>
      </c>
      <c r="AL3340" s="17">
        <v>0</v>
      </c>
      <c r="AN3340" s="17">
        <v>0</v>
      </c>
      <c r="AP3340" s="172">
        <v>0</v>
      </c>
      <c r="AR3340" s="17">
        <v>4622</v>
      </c>
      <c r="AT3340" s="17">
        <v>0</v>
      </c>
      <c r="AV3340" s="185">
        <v>0</v>
      </c>
      <c r="AW3340" s="1" t="s">
        <v>5655</v>
      </c>
      <c r="AX3340" s="1" t="str">
        <f t="shared" si="52"/>
        <v>No</v>
      </c>
    </row>
    <row r="3341" spans="1:50" x14ac:dyDescent="0.2">
      <c r="A3341" s="1" t="s">
        <v>6516</v>
      </c>
      <c r="B3341" s="1" t="s">
        <v>6517</v>
      </c>
      <c r="C3341" s="1" t="s">
        <v>31</v>
      </c>
      <c r="D3341" s="174" t="s">
        <v>6518</v>
      </c>
      <c r="E3341" s="177" t="s">
        <v>6519</v>
      </c>
      <c r="F3341" s="1" t="s">
        <v>194</v>
      </c>
      <c r="G3341" s="1" t="s">
        <v>229</v>
      </c>
      <c r="H3341" s="17">
        <v>0</v>
      </c>
      <c r="I3341" s="12">
        <v>3</v>
      </c>
      <c r="J3341" s="1" t="s">
        <v>10</v>
      </c>
      <c r="K3341" s="1" t="s">
        <v>8</v>
      </c>
      <c r="L3341" s="4">
        <v>2</v>
      </c>
      <c r="N3341" s="186">
        <v>0</v>
      </c>
      <c r="P3341" s="14">
        <v>10.2639</v>
      </c>
      <c r="R3341" s="14">
        <v>0</v>
      </c>
      <c r="T3341" s="14">
        <v>2.5230999999999999</v>
      </c>
      <c r="V3341" s="17">
        <v>0</v>
      </c>
      <c r="X3341" s="17">
        <v>0</v>
      </c>
      <c r="Z3341" s="17">
        <v>15560</v>
      </c>
      <c r="AB3341" s="17">
        <v>0</v>
      </c>
      <c r="AD3341" s="17">
        <v>0</v>
      </c>
      <c r="AF3341" s="17">
        <v>1516</v>
      </c>
      <c r="AH3341" s="17">
        <v>0</v>
      </c>
      <c r="AJ3341" s="17">
        <v>0</v>
      </c>
      <c r="AL3341" s="17">
        <v>0</v>
      </c>
      <c r="AN3341" s="17">
        <v>0</v>
      </c>
      <c r="AP3341" s="172">
        <v>0</v>
      </c>
      <c r="AR3341" s="17">
        <v>3825</v>
      </c>
      <c r="AT3341" s="17">
        <v>0</v>
      </c>
      <c r="AV3341" s="185">
        <v>0</v>
      </c>
      <c r="AW3341" s="1" t="s">
        <v>5655</v>
      </c>
      <c r="AX3341" s="1" t="str">
        <f t="shared" si="52"/>
        <v>No</v>
      </c>
    </row>
    <row r="3342" spans="1:50" x14ac:dyDescent="0.2">
      <c r="A3342" s="1" t="s">
        <v>2296</v>
      </c>
      <c r="B3342" s="1" t="s">
        <v>2297</v>
      </c>
      <c r="C3342" s="1" t="s">
        <v>14</v>
      </c>
      <c r="D3342" s="174" t="s">
        <v>2298</v>
      </c>
      <c r="E3342" s="177" t="s">
        <v>2299</v>
      </c>
      <c r="F3342" s="1" t="s">
        <v>194</v>
      </c>
      <c r="G3342" s="1" t="s">
        <v>229</v>
      </c>
      <c r="H3342" s="17">
        <v>0</v>
      </c>
      <c r="I3342" s="12">
        <v>3</v>
      </c>
      <c r="J3342" s="1" t="s">
        <v>10</v>
      </c>
      <c r="K3342" s="1" t="s">
        <v>8</v>
      </c>
      <c r="L3342" s="4">
        <v>3</v>
      </c>
      <c r="N3342" s="186">
        <v>0</v>
      </c>
      <c r="P3342" s="14">
        <v>10.3977</v>
      </c>
      <c r="R3342" s="14">
        <v>0</v>
      </c>
      <c r="T3342" s="14">
        <v>5.0254000000000003</v>
      </c>
      <c r="V3342" s="17">
        <v>0</v>
      </c>
      <c r="X3342" s="17">
        <v>0</v>
      </c>
      <c r="Z3342" s="17">
        <v>12706</v>
      </c>
      <c r="AB3342" s="17">
        <v>0</v>
      </c>
      <c r="AD3342" s="17">
        <v>0</v>
      </c>
      <c r="AF3342" s="17">
        <v>1222</v>
      </c>
      <c r="AH3342" s="17">
        <v>0</v>
      </c>
      <c r="AJ3342" s="17">
        <v>0</v>
      </c>
      <c r="AL3342" s="17">
        <v>0</v>
      </c>
      <c r="AN3342" s="17">
        <v>0</v>
      </c>
      <c r="AP3342" s="172">
        <v>0</v>
      </c>
      <c r="AR3342" s="17">
        <v>6141</v>
      </c>
      <c r="AT3342" s="17">
        <v>0</v>
      </c>
      <c r="AV3342" s="185">
        <v>0</v>
      </c>
      <c r="AW3342" s="1" t="s">
        <v>5655</v>
      </c>
      <c r="AX3342" s="1" t="str">
        <f t="shared" si="52"/>
        <v>No</v>
      </c>
    </row>
    <row r="3343" spans="1:50" x14ac:dyDescent="0.2">
      <c r="A3343" s="1" t="s">
        <v>1084</v>
      </c>
      <c r="B3343" s="1" t="s">
        <v>1085</v>
      </c>
      <c r="C3343" s="1" t="s">
        <v>64</v>
      </c>
      <c r="D3343" s="174" t="s">
        <v>1086</v>
      </c>
      <c r="E3343" s="177">
        <v>70004</v>
      </c>
      <c r="F3343" s="1" t="s">
        <v>138</v>
      </c>
      <c r="G3343" s="1" t="s">
        <v>5273</v>
      </c>
      <c r="H3343" s="17">
        <v>0</v>
      </c>
      <c r="I3343" s="12">
        <v>3</v>
      </c>
      <c r="J3343" s="1" t="s">
        <v>11</v>
      </c>
      <c r="K3343" s="1" t="s">
        <v>8</v>
      </c>
      <c r="L3343" s="4">
        <v>2</v>
      </c>
      <c r="N3343" s="186">
        <v>0</v>
      </c>
      <c r="P3343" s="14">
        <v>49.314799999999998</v>
      </c>
      <c r="R3343" s="14">
        <v>0</v>
      </c>
      <c r="T3343" s="14">
        <v>7.0262000000000002</v>
      </c>
      <c r="V3343" s="17">
        <v>0</v>
      </c>
      <c r="X3343" s="17">
        <v>0</v>
      </c>
      <c r="Z3343" s="17">
        <v>203670</v>
      </c>
      <c r="AB3343" s="17">
        <v>0</v>
      </c>
      <c r="AD3343" s="17">
        <v>0</v>
      </c>
      <c r="AF3343" s="17">
        <v>4130</v>
      </c>
      <c r="AH3343" s="17">
        <v>0</v>
      </c>
      <c r="AJ3343" s="17">
        <v>0</v>
      </c>
      <c r="AL3343" s="17">
        <v>0</v>
      </c>
      <c r="AN3343" s="17">
        <v>0</v>
      </c>
      <c r="AP3343" s="172">
        <v>0</v>
      </c>
      <c r="AR3343" s="17">
        <v>29018</v>
      </c>
      <c r="AT3343" s="17">
        <v>0</v>
      </c>
      <c r="AV3343" s="185">
        <v>0</v>
      </c>
      <c r="AW3343" s="1" t="s">
        <v>5655</v>
      </c>
      <c r="AX3343" s="1" t="str">
        <f t="shared" si="52"/>
        <v>No</v>
      </c>
    </row>
    <row r="3344" spans="1:50" x14ac:dyDescent="0.2">
      <c r="A3344" s="1" t="s">
        <v>6515</v>
      </c>
      <c r="B3344" s="1" t="s">
        <v>5618</v>
      </c>
      <c r="C3344" s="1" t="s">
        <v>40</v>
      </c>
      <c r="D3344" s="174" t="s">
        <v>2163</v>
      </c>
      <c r="E3344" s="177" t="s">
        <v>2164</v>
      </c>
      <c r="F3344" s="1" t="s">
        <v>194</v>
      </c>
      <c r="G3344" s="1" t="s">
        <v>229</v>
      </c>
      <c r="H3344" s="17">
        <v>0</v>
      </c>
      <c r="I3344" s="12">
        <v>3</v>
      </c>
      <c r="J3344" s="1" t="s">
        <v>10</v>
      </c>
      <c r="K3344" s="1" t="s">
        <v>8</v>
      </c>
      <c r="L3344" s="4">
        <v>3</v>
      </c>
      <c r="N3344" s="186">
        <v>0</v>
      </c>
      <c r="P3344" s="14">
        <v>14.1563</v>
      </c>
      <c r="R3344" s="14">
        <v>0</v>
      </c>
      <c r="T3344" s="14">
        <v>1.6253</v>
      </c>
      <c r="V3344" s="17">
        <v>0</v>
      </c>
      <c r="X3344" s="17">
        <v>0</v>
      </c>
      <c r="Z3344" s="17">
        <v>92030</v>
      </c>
      <c r="AB3344" s="17">
        <v>0</v>
      </c>
      <c r="AD3344" s="17">
        <v>0</v>
      </c>
      <c r="AF3344" s="17">
        <v>6501</v>
      </c>
      <c r="AH3344" s="17">
        <v>0</v>
      </c>
      <c r="AJ3344" s="17">
        <v>0</v>
      </c>
      <c r="AL3344" s="17">
        <v>0</v>
      </c>
      <c r="AN3344" s="17">
        <v>0</v>
      </c>
      <c r="AP3344" s="172">
        <v>0</v>
      </c>
      <c r="AR3344" s="17">
        <v>10566</v>
      </c>
      <c r="AT3344" s="17">
        <v>0</v>
      </c>
      <c r="AV3344" s="185">
        <v>0</v>
      </c>
      <c r="AW3344" s="1" t="s">
        <v>5655</v>
      </c>
      <c r="AX3344" s="1" t="str">
        <f t="shared" si="52"/>
        <v>No</v>
      </c>
    </row>
    <row r="3345" spans="1:50" x14ac:dyDescent="0.2">
      <c r="A3345" s="1" t="s">
        <v>5146</v>
      </c>
      <c r="B3345" s="1" t="s">
        <v>392</v>
      </c>
      <c r="C3345" s="1" t="s">
        <v>161</v>
      </c>
      <c r="D3345" s="174" t="s">
        <v>4489</v>
      </c>
      <c r="E3345" s="177" t="s">
        <v>5586</v>
      </c>
      <c r="F3345" s="1" t="s">
        <v>196</v>
      </c>
      <c r="G3345" s="1" t="s">
        <v>229</v>
      </c>
      <c r="H3345" s="17">
        <v>0</v>
      </c>
      <c r="I3345" s="12">
        <v>3</v>
      </c>
      <c r="J3345" s="1" t="s">
        <v>11</v>
      </c>
      <c r="K3345" s="1" t="s">
        <v>8</v>
      </c>
      <c r="L3345" s="4">
        <v>3</v>
      </c>
      <c r="N3345" s="186">
        <v>0</v>
      </c>
      <c r="P3345" s="14">
        <v>31.561399999999999</v>
      </c>
      <c r="R3345" s="14">
        <v>0</v>
      </c>
      <c r="T3345" s="14">
        <v>17.913900000000002</v>
      </c>
      <c r="V3345" s="17">
        <v>0</v>
      </c>
      <c r="X3345" s="17">
        <v>0</v>
      </c>
      <c r="Z3345" s="17">
        <v>59367</v>
      </c>
      <c r="AB3345" s="17">
        <v>0</v>
      </c>
      <c r="AD3345" s="17">
        <v>0</v>
      </c>
      <c r="AF3345" s="17">
        <v>1881</v>
      </c>
      <c r="AH3345" s="17">
        <v>0</v>
      </c>
      <c r="AJ3345" s="17">
        <v>0</v>
      </c>
      <c r="AL3345" s="17">
        <v>0</v>
      </c>
      <c r="AN3345" s="17">
        <v>0</v>
      </c>
      <c r="AP3345" s="172">
        <v>0</v>
      </c>
      <c r="AR3345" s="17">
        <v>33696</v>
      </c>
      <c r="AT3345" s="17">
        <v>0</v>
      </c>
      <c r="AV3345" s="185">
        <v>0</v>
      </c>
      <c r="AW3345" s="1" t="s">
        <v>5655</v>
      </c>
      <c r="AX3345" s="1" t="str">
        <f t="shared" si="52"/>
        <v>No</v>
      </c>
    </row>
    <row r="3346" spans="1:50" x14ac:dyDescent="0.2">
      <c r="A3346" s="1" t="s">
        <v>3985</v>
      </c>
      <c r="B3346" s="1" t="s">
        <v>3986</v>
      </c>
      <c r="C3346" s="1" t="s">
        <v>48</v>
      </c>
      <c r="D3346" s="174" t="s">
        <v>3987</v>
      </c>
      <c r="E3346" s="177" t="s">
        <v>3988</v>
      </c>
      <c r="F3346" s="1" t="s">
        <v>242</v>
      </c>
      <c r="G3346" s="1" t="s">
        <v>229</v>
      </c>
      <c r="H3346" s="17">
        <v>0</v>
      </c>
      <c r="I3346" s="12">
        <v>3</v>
      </c>
      <c r="J3346" s="1" t="s">
        <v>10</v>
      </c>
      <c r="K3346" s="1" t="s">
        <v>8</v>
      </c>
      <c r="L3346" s="4">
        <v>3</v>
      </c>
      <c r="N3346" s="186">
        <v>0</v>
      </c>
      <c r="P3346" s="14">
        <v>29.729199999999999</v>
      </c>
      <c r="R3346" s="14">
        <v>0</v>
      </c>
      <c r="T3346" s="14">
        <v>2.0146000000000002</v>
      </c>
      <c r="V3346" s="17">
        <v>0</v>
      </c>
      <c r="X3346" s="17">
        <v>0</v>
      </c>
      <c r="Z3346" s="17">
        <v>103844</v>
      </c>
      <c r="AB3346" s="17">
        <v>0</v>
      </c>
      <c r="AD3346" s="17">
        <v>0</v>
      </c>
      <c r="AF3346" s="17">
        <v>3493</v>
      </c>
      <c r="AH3346" s="17">
        <v>0</v>
      </c>
      <c r="AJ3346" s="17">
        <v>0</v>
      </c>
      <c r="AL3346" s="17">
        <v>0</v>
      </c>
      <c r="AN3346" s="17">
        <v>0</v>
      </c>
      <c r="AP3346" s="172">
        <v>0</v>
      </c>
      <c r="AR3346" s="17">
        <v>7037</v>
      </c>
      <c r="AT3346" s="17">
        <v>0</v>
      </c>
      <c r="AV3346" s="185">
        <v>0</v>
      </c>
      <c r="AW3346" s="1" t="s">
        <v>5655</v>
      </c>
      <c r="AX3346" s="1" t="str">
        <f t="shared" si="52"/>
        <v>No</v>
      </c>
    </row>
    <row r="3347" spans="1:50" x14ac:dyDescent="0.2">
      <c r="A3347" s="1" t="s">
        <v>4714</v>
      </c>
      <c r="B3347" s="1" t="s">
        <v>4715</v>
      </c>
      <c r="C3347" s="1" t="s">
        <v>20</v>
      </c>
      <c r="D3347" s="174" t="s">
        <v>4716</v>
      </c>
      <c r="E3347" s="177" t="s">
        <v>4717</v>
      </c>
      <c r="F3347" s="1" t="s">
        <v>194</v>
      </c>
      <c r="G3347" s="1" t="s">
        <v>229</v>
      </c>
      <c r="H3347" s="17">
        <v>0</v>
      </c>
      <c r="I3347" s="12">
        <v>3</v>
      </c>
      <c r="J3347" s="1" t="s">
        <v>11</v>
      </c>
      <c r="K3347" s="1" t="s">
        <v>12</v>
      </c>
      <c r="L3347" s="4">
        <v>1</v>
      </c>
      <c r="N3347" s="186">
        <v>0</v>
      </c>
      <c r="P3347" s="14">
        <v>37.827599999999997</v>
      </c>
      <c r="R3347" s="14">
        <v>0</v>
      </c>
      <c r="T3347" s="14">
        <v>1.1157999999999999</v>
      </c>
      <c r="V3347" s="17">
        <v>0</v>
      </c>
      <c r="X3347" s="17">
        <v>0</v>
      </c>
      <c r="Z3347" s="17">
        <v>84280</v>
      </c>
      <c r="AB3347" s="17">
        <v>0</v>
      </c>
      <c r="AD3347" s="17">
        <v>0</v>
      </c>
      <c r="AF3347" s="17">
        <v>2228</v>
      </c>
      <c r="AH3347" s="17">
        <v>0</v>
      </c>
      <c r="AJ3347" s="17">
        <v>0</v>
      </c>
      <c r="AL3347" s="17">
        <v>0</v>
      </c>
      <c r="AN3347" s="17">
        <v>0</v>
      </c>
      <c r="AP3347" s="172">
        <v>0</v>
      </c>
      <c r="AR3347" s="17">
        <v>2486</v>
      </c>
      <c r="AT3347" s="17">
        <v>0</v>
      </c>
      <c r="AV3347" s="185">
        <v>0</v>
      </c>
      <c r="AW3347" s="1" t="s">
        <v>5655</v>
      </c>
      <c r="AX3347" s="1" t="str">
        <f t="shared" si="52"/>
        <v>No</v>
      </c>
    </row>
    <row r="3348" spans="1:50" x14ac:dyDescent="0.2">
      <c r="A3348" s="1" t="s">
        <v>4785</v>
      </c>
      <c r="B3348" s="1" t="s">
        <v>4786</v>
      </c>
      <c r="C3348" s="1" t="s">
        <v>20</v>
      </c>
      <c r="D3348" s="174" t="s">
        <v>4787</v>
      </c>
      <c r="E3348" s="177" t="s">
        <v>4788</v>
      </c>
      <c r="F3348" s="1" t="s">
        <v>194</v>
      </c>
      <c r="G3348" s="1" t="s">
        <v>229</v>
      </c>
      <c r="H3348" s="17">
        <v>0</v>
      </c>
      <c r="I3348" s="12">
        <v>3</v>
      </c>
      <c r="J3348" s="1" t="s">
        <v>10</v>
      </c>
      <c r="K3348" s="1" t="s">
        <v>12</v>
      </c>
      <c r="L3348" s="4">
        <v>1</v>
      </c>
      <c r="N3348" s="186">
        <v>0</v>
      </c>
      <c r="P3348" s="14">
        <v>16.983899999999998</v>
      </c>
      <c r="R3348" s="14">
        <v>0</v>
      </c>
      <c r="T3348" s="14">
        <v>1.8858999999999999</v>
      </c>
      <c r="V3348" s="17">
        <v>0</v>
      </c>
      <c r="X3348" s="17">
        <v>0</v>
      </c>
      <c r="Z3348" s="17">
        <v>12653</v>
      </c>
      <c r="AB3348" s="17">
        <v>0</v>
      </c>
      <c r="AD3348" s="17">
        <v>0</v>
      </c>
      <c r="AF3348" s="17">
        <v>745</v>
      </c>
      <c r="AH3348" s="17">
        <v>0</v>
      </c>
      <c r="AJ3348" s="17">
        <v>0</v>
      </c>
      <c r="AL3348" s="17">
        <v>0</v>
      </c>
      <c r="AN3348" s="17">
        <v>0</v>
      </c>
      <c r="AP3348" s="172">
        <v>0</v>
      </c>
      <c r="AR3348" s="17">
        <v>1405</v>
      </c>
      <c r="AT3348" s="17">
        <v>0</v>
      </c>
      <c r="AV3348" s="185">
        <v>0</v>
      </c>
      <c r="AW3348" s="1" t="s">
        <v>5655</v>
      </c>
      <c r="AX3348" s="1" t="str">
        <f t="shared" si="52"/>
        <v>No</v>
      </c>
    </row>
    <row r="3349" spans="1:50" x14ac:dyDescent="0.2">
      <c r="A3349" s="1" t="s">
        <v>6527</v>
      </c>
      <c r="B3349" s="1" t="s">
        <v>5654</v>
      </c>
      <c r="C3349" s="1" t="s">
        <v>61</v>
      </c>
      <c r="E3349" s="177" t="s">
        <v>5640</v>
      </c>
      <c r="F3349" s="1" t="s">
        <v>194</v>
      </c>
      <c r="G3349" s="1" t="s">
        <v>229</v>
      </c>
      <c r="H3349" s="17">
        <v>0</v>
      </c>
      <c r="I3349" s="12">
        <v>3</v>
      </c>
      <c r="J3349" s="1" t="s">
        <v>10</v>
      </c>
      <c r="K3349" s="1" t="s">
        <v>8</v>
      </c>
      <c r="L3349" s="4">
        <v>3</v>
      </c>
      <c r="N3349" s="186">
        <v>0</v>
      </c>
      <c r="P3349" s="14">
        <v>7.0898000000000003</v>
      </c>
      <c r="R3349" s="14">
        <v>0</v>
      </c>
      <c r="T3349" s="14">
        <v>2.4312999999999998</v>
      </c>
      <c r="V3349" s="17">
        <v>0</v>
      </c>
      <c r="X3349" s="17">
        <v>0</v>
      </c>
      <c r="Z3349" s="17">
        <v>20135</v>
      </c>
      <c r="AB3349" s="17">
        <v>0</v>
      </c>
      <c r="AD3349" s="17">
        <v>0</v>
      </c>
      <c r="AF3349" s="17">
        <v>2840</v>
      </c>
      <c r="AH3349" s="17">
        <v>0</v>
      </c>
      <c r="AJ3349" s="17">
        <v>0</v>
      </c>
      <c r="AL3349" s="17">
        <v>0</v>
      </c>
      <c r="AN3349" s="17">
        <v>0</v>
      </c>
      <c r="AP3349" s="172">
        <v>0</v>
      </c>
      <c r="AR3349" s="17">
        <v>6905</v>
      </c>
      <c r="AT3349" s="17">
        <v>0</v>
      </c>
      <c r="AV3349" s="185">
        <v>0</v>
      </c>
      <c r="AW3349" s="1" t="s">
        <v>5655</v>
      </c>
      <c r="AX3349" s="1" t="str">
        <f t="shared" si="52"/>
        <v>No</v>
      </c>
    </row>
    <row r="3350" spans="1:50" x14ac:dyDescent="0.2">
      <c r="A3350" s="1" t="s">
        <v>5822</v>
      </c>
      <c r="B3350" s="1" t="s">
        <v>5823</v>
      </c>
      <c r="C3350" s="1" t="s">
        <v>20</v>
      </c>
      <c r="D3350" s="174" t="s">
        <v>5824</v>
      </c>
      <c r="E3350" s="177" t="s">
        <v>5825</v>
      </c>
      <c r="F3350" s="1" t="s">
        <v>194</v>
      </c>
      <c r="G3350" s="1" t="s">
        <v>229</v>
      </c>
      <c r="H3350" s="17">
        <v>0</v>
      </c>
      <c r="I3350" s="12">
        <v>3</v>
      </c>
      <c r="J3350" s="1" t="s">
        <v>10</v>
      </c>
      <c r="K3350" s="1" t="s">
        <v>8</v>
      </c>
      <c r="L3350" s="4">
        <v>3</v>
      </c>
      <c r="N3350" s="186">
        <v>0</v>
      </c>
      <c r="P3350" s="14">
        <v>15.172000000000001</v>
      </c>
      <c r="R3350" s="14">
        <v>0</v>
      </c>
      <c r="T3350" s="14">
        <v>5.9949000000000003</v>
      </c>
      <c r="V3350" s="17">
        <v>0</v>
      </c>
      <c r="X3350" s="17">
        <v>0</v>
      </c>
      <c r="Z3350" s="17">
        <v>38628</v>
      </c>
      <c r="AB3350" s="17">
        <v>0</v>
      </c>
      <c r="AD3350" s="17">
        <v>0</v>
      </c>
      <c r="AF3350" s="17">
        <v>2546</v>
      </c>
      <c r="AH3350" s="17">
        <v>0</v>
      </c>
      <c r="AJ3350" s="17">
        <v>0</v>
      </c>
      <c r="AL3350" s="17">
        <v>0</v>
      </c>
      <c r="AN3350" s="17">
        <v>0</v>
      </c>
      <c r="AP3350" s="172">
        <v>0</v>
      </c>
      <c r="AR3350" s="17">
        <v>15263</v>
      </c>
      <c r="AT3350" s="17">
        <v>0</v>
      </c>
      <c r="AV3350" s="185">
        <v>0</v>
      </c>
      <c r="AW3350" s="1" t="s">
        <v>5655</v>
      </c>
      <c r="AX3350" s="1" t="str">
        <f t="shared" si="52"/>
        <v>No</v>
      </c>
    </row>
    <row r="3351" spans="1:50" x14ac:dyDescent="0.2">
      <c r="A3351" s="1" t="s">
        <v>3835</v>
      </c>
      <c r="B3351" s="1" t="s">
        <v>3836</v>
      </c>
      <c r="C3351" s="1" t="s">
        <v>64</v>
      </c>
      <c r="D3351" s="174" t="s">
        <v>3837</v>
      </c>
      <c r="E3351" s="177" t="s">
        <v>3838</v>
      </c>
      <c r="F3351" s="1" t="s">
        <v>242</v>
      </c>
      <c r="G3351" s="1" t="s">
        <v>229</v>
      </c>
      <c r="H3351" s="17">
        <v>0</v>
      </c>
      <c r="I3351" s="12">
        <v>3</v>
      </c>
      <c r="J3351" s="1" t="s">
        <v>10</v>
      </c>
      <c r="K3351" s="1" t="s">
        <v>8</v>
      </c>
      <c r="L3351" s="4">
        <v>3</v>
      </c>
      <c r="N3351" s="186">
        <v>0</v>
      </c>
      <c r="P3351" s="14">
        <v>19.445</v>
      </c>
      <c r="R3351" s="14">
        <v>0</v>
      </c>
      <c r="T3351" s="14">
        <v>1.0679000000000001</v>
      </c>
      <c r="V3351" s="17">
        <v>0</v>
      </c>
      <c r="X3351" s="17">
        <v>0</v>
      </c>
      <c r="Z3351" s="17">
        <v>32376</v>
      </c>
      <c r="AB3351" s="17">
        <v>0</v>
      </c>
      <c r="AD3351" s="17">
        <v>0</v>
      </c>
      <c r="AF3351" s="17">
        <v>1665</v>
      </c>
      <c r="AH3351" s="17">
        <v>0</v>
      </c>
      <c r="AJ3351" s="17">
        <v>0</v>
      </c>
      <c r="AL3351" s="17">
        <v>0</v>
      </c>
      <c r="AN3351" s="17">
        <v>0</v>
      </c>
      <c r="AP3351" s="172">
        <v>0</v>
      </c>
      <c r="AR3351" s="17">
        <v>1778</v>
      </c>
      <c r="AT3351" s="17">
        <v>0</v>
      </c>
      <c r="AV3351" s="185">
        <v>0</v>
      </c>
      <c r="AW3351" s="1" t="s">
        <v>5655</v>
      </c>
      <c r="AX3351" s="1" t="str">
        <f t="shared" si="52"/>
        <v>No</v>
      </c>
    </row>
    <row r="3352" spans="1:50" x14ac:dyDescent="0.2">
      <c r="A3352" s="1" t="s">
        <v>1417</v>
      </c>
      <c r="B3352" s="1" t="s">
        <v>857</v>
      </c>
      <c r="C3352" s="1" t="s">
        <v>48</v>
      </c>
      <c r="D3352" s="174">
        <v>7054</v>
      </c>
      <c r="E3352" s="177" t="s">
        <v>6511</v>
      </c>
      <c r="F3352" s="1" t="s">
        <v>194</v>
      </c>
      <c r="G3352" s="1" t="s">
        <v>229</v>
      </c>
      <c r="H3352" s="17">
        <v>0</v>
      </c>
      <c r="I3352" s="12">
        <v>3</v>
      </c>
      <c r="J3352" s="1" t="s">
        <v>10</v>
      </c>
      <c r="K3352" s="1" t="s">
        <v>8</v>
      </c>
      <c r="L3352" s="4">
        <v>3</v>
      </c>
      <c r="N3352" s="186">
        <v>0</v>
      </c>
      <c r="P3352" s="14">
        <v>38.282899999999998</v>
      </c>
      <c r="R3352" s="14">
        <v>0</v>
      </c>
      <c r="T3352" s="14">
        <v>1.7750999999999999</v>
      </c>
      <c r="V3352" s="17">
        <v>0</v>
      </c>
      <c r="X3352" s="17">
        <v>0</v>
      </c>
      <c r="Z3352" s="17">
        <v>113011</v>
      </c>
      <c r="AB3352" s="17">
        <v>0</v>
      </c>
      <c r="AD3352" s="17">
        <v>0</v>
      </c>
      <c r="AF3352" s="17">
        <v>2952</v>
      </c>
      <c r="AH3352" s="17">
        <v>0</v>
      </c>
      <c r="AJ3352" s="17">
        <v>0</v>
      </c>
      <c r="AL3352" s="17">
        <v>0</v>
      </c>
      <c r="AN3352" s="17">
        <v>0</v>
      </c>
      <c r="AP3352" s="172">
        <v>0</v>
      </c>
      <c r="AR3352" s="17">
        <v>5240</v>
      </c>
      <c r="AT3352" s="17">
        <v>0</v>
      </c>
      <c r="AV3352" s="185">
        <v>0</v>
      </c>
      <c r="AW3352" s="1" t="s">
        <v>5655</v>
      </c>
      <c r="AX3352" s="1" t="str">
        <f t="shared" si="52"/>
        <v>No</v>
      </c>
    </row>
    <row r="3353" spans="1:50" x14ac:dyDescent="0.2">
      <c r="A3353" s="1" t="s">
        <v>3801</v>
      </c>
      <c r="B3353" s="1" t="s">
        <v>1891</v>
      </c>
      <c r="C3353" s="1" t="s">
        <v>59</v>
      </c>
      <c r="D3353" s="174" t="s">
        <v>3802</v>
      </c>
      <c r="E3353" s="177" t="s">
        <v>3803</v>
      </c>
      <c r="F3353" s="1" t="s">
        <v>194</v>
      </c>
      <c r="G3353" s="1" t="s">
        <v>229</v>
      </c>
      <c r="H3353" s="17">
        <v>0</v>
      </c>
      <c r="I3353" s="12">
        <v>3</v>
      </c>
      <c r="J3353" s="1" t="s">
        <v>10</v>
      </c>
      <c r="K3353" s="1" t="s">
        <v>8</v>
      </c>
      <c r="L3353" s="4">
        <v>3</v>
      </c>
      <c r="N3353" s="186">
        <v>0</v>
      </c>
      <c r="P3353" s="14">
        <v>9.5507000000000009</v>
      </c>
      <c r="R3353" s="14">
        <v>0</v>
      </c>
      <c r="T3353" s="14">
        <v>4.7064000000000004</v>
      </c>
      <c r="V3353" s="17">
        <v>0</v>
      </c>
      <c r="X3353" s="17">
        <v>0</v>
      </c>
      <c r="Z3353" s="17">
        <v>32988</v>
      </c>
      <c r="AB3353" s="17">
        <v>0</v>
      </c>
      <c r="AD3353" s="17">
        <v>0</v>
      </c>
      <c r="AF3353" s="17">
        <v>3454</v>
      </c>
      <c r="AH3353" s="17">
        <v>0</v>
      </c>
      <c r="AJ3353" s="17">
        <v>0</v>
      </c>
      <c r="AL3353" s="17">
        <v>0</v>
      </c>
      <c r="AN3353" s="17">
        <v>0</v>
      </c>
      <c r="AP3353" s="172">
        <v>0</v>
      </c>
      <c r="AR3353" s="17">
        <v>16256</v>
      </c>
      <c r="AT3353" s="17">
        <v>0</v>
      </c>
      <c r="AV3353" s="185">
        <v>0</v>
      </c>
      <c r="AW3353" s="1" t="s">
        <v>5655</v>
      </c>
      <c r="AX3353" s="1" t="str">
        <f t="shared" si="52"/>
        <v>No</v>
      </c>
    </row>
    <row r="3354" spans="1:50" x14ac:dyDescent="0.2">
      <c r="A3354" s="1" t="s">
        <v>4169</v>
      </c>
      <c r="B3354" s="1" t="s">
        <v>1625</v>
      </c>
      <c r="C3354" s="1" t="s">
        <v>48</v>
      </c>
      <c r="D3354" s="174" t="s">
        <v>4170</v>
      </c>
      <c r="E3354" s="177" t="s">
        <v>4171</v>
      </c>
      <c r="F3354" s="1" t="s">
        <v>242</v>
      </c>
      <c r="G3354" s="1" t="s">
        <v>229</v>
      </c>
      <c r="H3354" s="17">
        <v>0</v>
      </c>
      <c r="I3354" s="12">
        <v>3</v>
      </c>
      <c r="J3354" s="1" t="s">
        <v>10</v>
      </c>
      <c r="K3354" s="1" t="s">
        <v>8</v>
      </c>
      <c r="L3354" s="4">
        <v>3</v>
      </c>
      <c r="N3354" s="186">
        <v>0</v>
      </c>
      <c r="P3354" s="14">
        <v>22.2088</v>
      </c>
      <c r="R3354" s="14">
        <v>0</v>
      </c>
      <c r="T3354" s="14">
        <v>2.1857000000000002</v>
      </c>
      <c r="V3354" s="17">
        <v>0</v>
      </c>
      <c r="X3354" s="17">
        <v>0</v>
      </c>
      <c r="Z3354" s="17">
        <v>71046</v>
      </c>
      <c r="AB3354" s="17">
        <v>0</v>
      </c>
      <c r="AD3354" s="17">
        <v>0</v>
      </c>
      <c r="AF3354" s="17">
        <v>3199</v>
      </c>
      <c r="AH3354" s="17">
        <v>0</v>
      </c>
      <c r="AJ3354" s="17">
        <v>0</v>
      </c>
      <c r="AL3354" s="17">
        <v>0</v>
      </c>
      <c r="AN3354" s="17">
        <v>0</v>
      </c>
      <c r="AP3354" s="172">
        <v>0</v>
      </c>
      <c r="AR3354" s="17">
        <v>6992</v>
      </c>
      <c r="AT3354" s="17">
        <v>0</v>
      </c>
      <c r="AV3354" s="185">
        <v>0</v>
      </c>
      <c r="AW3354" s="1" t="s">
        <v>5655</v>
      </c>
      <c r="AX3354" s="1" t="str">
        <f t="shared" si="52"/>
        <v>No</v>
      </c>
    </row>
    <row r="3355" spans="1:50" x14ac:dyDescent="0.2">
      <c r="A3355" s="1" t="s">
        <v>4338</v>
      </c>
      <c r="B3355" s="1" t="s">
        <v>4339</v>
      </c>
      <c r="C3355" s="1" t="s">
        <v>61</v>
      </c>
      <c r="D3355" s="174" t="s">
        <v>4340</v>
      </c>
      <c r="E3355" s="177" t="s">
        <v>4341</v>
      </c>
      <c r="F3355" s="1" t="s">
        <v>194</v>
      </c>
      <c r="G3355" s="1" t="s">
        <v>229</v>
      </c>
      <c r="H3355" s="17">
        <v>0</v>
      </c>
      <c r="I3355" s="12">
        <v>3</v>
      </c>
      <c r="J3355" s="1" t="s">
        <v>10</v>
      </c>
      <c r="K3355" s="1" t="s">
        <v>8</v>
      </c>
      <c r="L3355" s="4">
        <v>3</v>
      </c>
      <c r="N3355" s="186">
        <v>0</v>
      </c>
      <c r="P3355" s="14">
        <v>21.870100000000001</v>
      </c>
      <c r="R3355" s="14">
        <v>0</v>
      </c>
      <c r="T3355" s="14">
        <v>2.0663999999999998</v>
      </c>
      <c r="V3355" s="17">
        <v>0</v>
      </c>
      <c r="X3355" s="17">
        <v>0</v>
      </c>
      <c r="Z3355" s="17">
        <v>15484</v>
      </c>
      <c r="AB3355" s="17">
        <v>0</v>
      </c>
      <c r="AD3355" s="17">
        <v>0</v>
      </c>
      <c r="AF3355" s="17">
        <v>708</v>
      </c>
      <c r="AH3355" s="17">
        <v>0</v>
      </c>
      <c r="AJ3355" s="17">
        <v>0</v>
      </c>
      <c r="AL3355" s="17">
        <v>0</v>
      </c>
      <c r="AN3355" s="17">
        <v>0</v>
      </c>
      <c r="AP3355" s="172">
        <v>0</v>
      </c>
      <c r="AR3355" s="17">
        <v>1463</v>
      </c>
      <c r="AT3355" s="17">
        <v>0</v>
      </c>
      <c r="AV3355" s="185">
        <v>0</v>
      </c>
      <c r="AW3355" s="1" t="s">
        <v>5655</v>
      </c>
      <c r="AX3355" s="1" t="str">
        <f t="shared" si="52"/>
        <v>No</v>
      </c>
    </row>
    <row r="3356" spans="1:50" x14ac:dyDescent="0.2">
      <c r="A3356" s="1" t="s">
        <v>1268</v>
      </c>
      <c r="B3356" s="1" t="s">
        <v>710</v>
      </c>
      <c r="C3356" s="1" t="s">
        <v>72</v>
      </c>
      <c r="D3356" s="174" t="s">
        <v>1269</v>
      </c>
      <c r="E3356" s="177">
        <v>90011</v>
      </c>
      <c r="F3356" s="1" t="s">
        <v>138</v>
      </c>
      <c r="G3356" s="1" t="s">
        <v>5273</v>
      </c>
      <c r="H3356" s="17">
        <v>0</v>
      </c>
      <c r="I3356" s="12">
        <v>3</v>
      </c>
      <c r="J3356" s="1" t="s">
        <v>10</v>
      </c>
      <c r="K3356" s="1" t="s">
        <v>8</v>
      </c>
      <c r="L3356" s="4">
        <v>1</v>
      </c>
      <c r="N3356" s="186">
        <v>0</v>
      </c>
      <c r="P3356" s="14">
        <v>29.781400000000001</v>
      </c>
      <c r="R3356" s="14">
        <v>0</v>
      </c>
      <c r="T3356" s="14">
        <v>2.4298000000000002</v>
      </c>
      <c r="V3356" s="17">
        <v>0</v>
      </c>
      <c r="X3356" s="17">
        <v>0</v>
      </c>
      <c r="Z3356" s="17">
        <v>35827</v>
      </c>
      <c r="AB3356" s="17">
        <v>0</v>
      </c>
      <c r="AD3356" s="17">
        <v>0</v>
      </c>
      <c r="AF3356" s="17">
        <v>1203</v>
      </c>
      <c r="AH3356" s="17">
        <v>0</v>
      </c>
      <c r="AJ3356" s="17">
        <v>0</v>
      </c>
      <c r="AL3356" s="17">
        <v>0</v>
      </c>
      <c r="AN3356" s="17">
        <v>0</v>
      </c>
      <c r="AP3356" s="172">
        <v>0</v>
      </c>
      <c r="AR3356" s="17">
        <v>2923</v>
      </c>
      <c r="AT3356" s="17">
        <v>0</v>
      </c>
      <c r="AV3356" s="185">
        <v>0</v>
      </c>
      <c r="AW3356" s="1" t="s">
        <v>5655</v>
      </c>
      <c r="AX3356" s="1" t="str">
        <f t="shared" si="52"/>
        <v>No</v>
      </c>
    </row>
    <row r="3357" spans="1:50" x14ac:dyDescent="0.2">
      <c r="A3357" s="1" t="s">
        <v>1029</v>
      </c>
      <c r="B3357" s="1" t="s">
        <v>1030</v>
      </c>
      <c r="C3357" s="1" t="s">
        <v>6</v>
      </c>
      <c r="D3357" s="174" t="s">
        <v>1031</v>
      </c>
      <c r="E3357" s="177">
        <v>14</v>
      </c>
      <c r="F3357" s="1" t="s">
        <v>138</v>
      </c>
      <c r="G3357" s="1" t="s">
        <v>5273</v>
      </c>
      <c r="H3357" s="17">
        <v>0</v>
      </c>
      <c r="I3357" s="12">
        <v>3</v>
      </c>
      <c r="J3357" s="1" t="s">
        <v>11</v>
      </c>
      <c r="K3357" s="1" t="s">
        <v>8</v>
      </c>
      <c r="L3357" s="4">
        <v>3</v>
      </c>
      <c r="N3357" s="186">
        <v>0</v>
      </c>
      <c r="P3357" s="14">
        <v>13.502000000000001</v>
      </c>
      <c r="R3357" s="14">
        <v>0</v>
      </c>
      <c r="T3357" s="14">
        <v>5.1586999999999996</v>
      </c>
      <c r="V3357" s="17">
        <v>0</v>
      </c>
      <c r="X3357" s="17">
        <v>0</v>
      </c>
      <c r="Z3357" s="17">
        <v>134804</v>
      </c>
      <c r="AB3357" s="17">
        <v>0</v>
      </c>
      <c r="AD3357" s="17">
        <v>0</v>
      </c>
      <c r="AF3357" s="17">
        <v>9984</v>
      </c>
      <c r="AH3357" s="17">
        <v>0</v>
      </c>
      <c r="AJ3357" s="17">
        <v>0</v>
      </c>
      <c r="AL3357" s="17">
        <v>0</v>
      </c>
      <c r="AN3357" s="17">
        <v>0</v>
      </c>
      <c r="AP3357" s="172">
        <v>0</v>
      </c>
      <c r="AR3357" s="17">
        <v>51504</v>
      </c>
      <c r="AT3357" s="17">
        <v>0</v>
      </c>
      <c r="AV3357" s="185">
        <v>0</v>
      </c>
      <c r="AW3357" s="1" t="s">
        <v>5655</v>
      </c>
      <c r="AX3357" s="1" t="str">
        <f t="shared" si="52"/>
        <v>No</v>
      </c>
    </row>
    <row r="3358" spans="1:50" x14ac:dyDescent="0.2">
      <c r="A3358" s="1" t="s">
        <v>5539</v>
      </c>
      <c r="B3358" s="1" t="s">
        <v>5636</v>
      </c>
      <c r="C3358" s="1" t="s">
        <v>89</v>
      </c>
      <c r="E3358" s="177" t="s">
        <v>5538</v>
      </c>
      <c r="F3358" s="1" t="s">
        <v>194</v>
      </c>
      <c r="G3358" s="1" t="s">
        <v>229</v>
      </c>
      <c r="H3358" s="17">
        <v>0</v>
      </c>
      <c r="I3358" s="12">
        <v>3</v>
      </c>
      <c r="J3358" s="1" t="s">
        <v>10</v>
      </c>
      <c r="K3358" s="1" t="s">
        <v>12</v>
      </c>
      <c r="L3358" s="4">
        <v>3</v>
      </c>
      <c r="N3358" s="186">
        <v>0</v>
      </c>
      <c r="P3358" s="14">
        <v>16.555199999999999</v>
      </c>
      <c r="R3358" s="14">
        <v>0</v>
      </c>
      <c r="T3358" s="14">
        <v>1.2184999999999999</v>
      </c>
      <c r="V3358" s="17">
        <v>0</v>
      </c>
      <c r="X3358" s="17">
        <v>0</v>
      </c>
      <c r="Z3358" s="17">
        <v>83935</v>
      </c>
      <c r="AB3358" s="17">
        <v>0</v>
      </c>
      <c r="AD3358" s="17">
        <v>0</v>
      </c>
      <c r="AF3358" s="17">
        <v>5070</v>
      </c>
      <c r="AH3358" s="17">
        <v>0</v>
      </c>
      <c r="AJ3358" s="17">
        <v>0</v>
      </c>
      <c r="AL3358" s="17">
        <v>0</v>
      </c>
      <c r="AN3358" s="17">
        <v>0</v>
      </c>
      <c r="AP3358" s="172">
        <v>0</v>
      </c>
      <c r="AR3358" s="17">
        <v>6178</v>
      </c>
      <c r="AT3358" s="17">
        <v>0</v>
      </c>
      <c r="AV3358" s="185">
        <v>0</v>
      </c>
      <c r="AW3358" s="1" t="s">
        <v>5655</v>
      </c>
      <c r="AX3358" s="1" t="str">
        <f t="shared" si="52"/>
        <v>No</v>
      </c>
    </row>
    <row r="3359" spans="1:50" x14ac:dyDescent="0.2">
      <c r="A3359" s="1" t="s">
        <v>6528</v>
      </c>
      <c r="B3359" s="1" t="s">
        <v>6529</v>
      </c>
      <c r="C3359" s="1" t="s">
        <v>18</v>
      </c>
      <c r="E3359" s="177" t="s">
        <v>6530</v>
      </c>
      <c r="F3359" s="1" t="s">
        <v>194</v>
      </c>
      <c r="G3359" s="1" t="s">
        <v>229</v>
      </c>
      <c r="H3359" s="17">
        <v>0</v>
      </c>
      <c r="I3359" s="12">
        <v>3</v>
      </c>
      <c r="J3359" s="1" t="s">
        <v>10</v>
      </c>
      <c r="K3359" s="1" t="s">
        <v>8</v>
      </c>
      <c r="L3359" s="4">
        <v>2</v>
      </c>
      <c r="N3359" s="186">
        <v>0</v>
      </c>
      <c r="P3359" s="14">
        <v>8.0749999999999993</v>
      </c>
      <c r="R3359" s="14">
        <v>0</v>
      </c>
      <c r="T3359" s="14">
        <v>2.4744999999999999</v>
      </c>
      <c r="V3359" s="17">
        <v>0</v>
      </c>
      <c r="X3359" s="17">
        <v>0</v>
      </c>
      <c r="Z3359" s="17">
        <v>11418</v>
      </c>
      <c r="AB3359" s="17">
        <v>0</v>
      </c>
      <c r="AD3359" s="17">
        <v>0</v>
      </c>
      <c r="AF3359" s="17">
        <v>1414</v>
      </c>
      <c r="AH3359" s="17">
        <v>0</v>
      </c>
      <c r="AJ3359" s="17">
        <v>0</v>
      </c>
      <c r="AL3359" s="17">
        <v>0</v>
      </c>
      <c r="AN3359" s="17">
        <v>0</v>
      </c>
      <c r="AP3359" s="172">
        <v>0</v>
      </c>
      <c r="AR3359" s="17">
        <v>3499</v>
      </c>
      <c r="AT3359" s="17">
        <v>0</v>
      </c>
      <c r="AV3359" s="185">
        <v>0</v>
      </c>
      <c r="AW3359" s="1" t="s">
        <v>5655</v>
      </c>
      <c r="AX3359" s="1" t="str">
        <f t="shared" si="52"/>
        <v>No</v>
      </c>
    </row>
    <row r="3360" spans="1:50" x14ac:dyDescent="0.2">
      <c r="A3360" s="1" t="s">
        <v>6520</v>
      </c>
      <c r="B3360" s="1" t="s">
        <v>6521</v>
      </c>
      <c r="C3360" s="1" t="s">
        <v>31</v>
      </c>
      <c r="D3360" s="174" t="s">
        <v>6522</v>
      </c>
      <c r="E3360" s="177" t="s">
        <v>6523</v>
      </c>
      <c r="F3360" s="1" t="s">
        <v>194</v>
      </c>
      <c r="G3360" s="1" t="s">
        <v>229</v>
      </c>
      <c r="H3360" s="17">
        <v>0</v>
      </c>
      <c r="I3360" s="12">
        <v>3</v>
      </c>
      <c r="J3360" s="1" t="s">
        <v>11</v>
      </c>
      <c r="K3360" s="1" t="s">
        <v>12</v>
      </c>
      <c r="L3360" s="4">
        <v>3</v>
      </c>
      <c r="N3360" s="186">
        <v>0</v>
      </c>
      <c r="P3360" s="14">
        <v>9.1153999999999993</v>
      </c>
      <c r="R3360" s="14">
        <v>0</v>
      </c>
      <c r="T3360" s="14">
        <v>28.3203</v>
      </c>
      <c r="V3360" s="17">
        <v>0</v>
      </c>
      <c r="X3360" s="17">
        <v>0</v>
      </c>
      <c r="Z3360" s="17">
        <v>76533</v>
      </c>
      <c r="AB3360" s="17">
        <v>0</v>
      </c>
      <c r="AD3360" s="17">
        <v>0</v>
      </c>
      <c r="AF3360" s="17">
        <v>8396</v>
      </c>
      <c r="AH3360" s="17">
        <v>0</v>
      </c>
      <c r="AJ3360" s="17">
        <v>0</v>
      </c>
      <c r="AL3360" s="17">
        <v>0</v>
      </c>
      <c r="AN3360" s="17">
        <v>0</v>
      </c>
      <c r="AP3360" s="172">
        <v>0</v>
      </c>
      <c r="AR3360" s="17">
        <v>237777</v>
      </c>
      <c r="AT3360" s="17">
        <v>0</v>
      </c>
      <c r="AV3360" s="185">
        <v>0</v>
      </c>
      <c r="AW3360" s="1" t="s">
        <v>5655</v>
      </c>
      <c r="AX3360" s="1" t="str">
        <f t="shared" si="52"/>
        <v>No</v>
      </c>
    </row>
    <row r="3361" spans="1:50" x14ac:dyDescent="0.2">
      <c r="A3361" s="1" t="s">
        <v>4885</v>
      </c>
      <c r="B3361" s="1" t="s">
        <v>4886</v>
      </c>
      <c r="C3361" s="1" t="s">
        <v>72</v>
      </c>
      <c r="D3361" s="174" t="s">
        <v>4887</v>
      </c>
      <c r="E3361" s="177" t="s">
        <v>4888</v>
      </c>
      <c r="F3361" s="1" t="s">
        <v>194</v>
      </c>
      <c r="G3361" s="1" t="s">
        <v>229</v>
      </c>
      <c r="H3361" s="17">
        <v>0</v>
      </c>
      <c r="I3361" s="12">
        <v>3</v>
      </c>
      <c r="J3361" s="1" t="s">
        <v>10</v>
      </c>
      <c r="K3361" s="1" t="s">
        <v>8</v>
      </c>
      <c r="L3361" s="4">
        <v>3</v>
      </c>
      <c r="N3361" s="186">
        <v>0</v>
      </c>
      <c r="P3361" s="14">
        <v>14.4732</v>
      </c>
      <c r="R3361" s="14">
        <v>0</v>
      </c>
      <c r="T3361" s="14">
        <v>5.0788000000000002</v>
      </c>
      <c r="V3361" s="17">
        <v>0</v>
      </c>
      <c r="X3361" s="17">
        <v>0</v>
      </c>
      <c r="Z3361" s="17">
        <v>33795</v>
      </c>
      <c r="AB3361" s="17">
        <v>0</v>
      </c>
      <c r="AD3361" s="17">
        <v>0</v>
      </c>
      <c r="AF3361" s="17">
        <v>2335</v>
      </c>
      <c r="AH3361" s="17">
        <v>0</v>
      </c>
      <c r="AJ3361" s="17">
        <v>0</v>
      </c>
      <c r="AL3361" s="17">
        <v>0</v>
      </c>
      <c r="AN3361" s="17">
        <v>0</v>
      </c>
      <c r="AP3361" s="172">
        <v>0</v>
      </c>
      <c r="AR3361" s="17">
        <v>11859</v>
      </c>
      <c r="AT3361" s="17">
        <v>0</v>
      </c>
      <c r="AV3361" s="185">
        <v>0</v>
      </c>
      <c r="AW3361" s="1" t="s">
        <v>5655</v>
      </c>
      <c r="AX3361" s="1" t="str">
        <f t="shared" si="52"/>
        <v>No</v>
      </c>
    </row>
    <row r="3362" spans="1:50" x14ac:dyDescent="0.2">
      <c r="A3362" s="1" t="s">
        <v>1347</v>
      </c>
      <c r="B3362" s="1" t="s">
        <v>1348</v>
      </c>
      <c r="C3362" s="1" t="s">
        <v>90</v>
      </c>
      <c r="D3362" s="174" t="s">
        <v>1349</v>
      </c>
      <c r="E3362" s="177">
        <v>88200</v>
      </c>
      <c r="F3362" s="1" t="s">
        <v>138</v>
      </c>
      <c r="G3362" s="1" t="s">
        <v>5273</v>
      </c>
      <c r="H3362" s="17">
        <v>0</v>
      </c>
      <c r="I3362" s="12">
        <v>3</v>
      </c>
      <c r="J3362" s="1" t="s">
        <v>11</v>
      </c>
      <c r="K3362" s="1" t="s">
        <v>8</v>
      </c>
      <c r="L3362" s="4">
        <v>3</v>
      </c>
      <c r="N3362" s="186">
        <v>0</v>
      </c>
      <c r="P3362" s="14">
        <v>28.440300000000001</v>
      </c>
      <c r="R3362" s="14">
        <v>0</v>
      </c>
      <c r="T3362" s="14">
        <v>2.3138999999999998</v>
      </c>
      <c r="V3362" s="17">
        <v>0</v>
      </c>
      <c r="X3362" s="17">
        <v>0</v>
      </c>
      <c r="Z3362" s="17">
        <v>56454</v>
      </c>
      <c r="AB3362" s="17">
        <v>0</v>
      </c>
      <c r="AD3362" s="17">
        <v>0</v>
      </c>
      <c r="AF3362" s="17">
        <v>1985</v>
      </c>
      <c r="AH3362" s="17">
        <v>0</v>
      </c>
      <c r="AJ3362" s="17">
        <v>0</v>
      </c>
      <c r="AL3362" s="17">
        <v>0</v>
      </c>
      <c r="AN3362" s="17">
        <v>0</v>
      </c>
      <c r="AP3362" s="172">
        <v>0</v>
      </c>
      <c r="AR3362" s="17">
        <v>4593</v>
      </c>
      <c r="AT3362" s="17">
        <v>0</v>
      </c>
      <c r="AV3362" s="185">
        <v>0</v>
      </c>
      <c r="AW3362" s="1" t="s">
        <v>5655</v>
      </c>
      <c r="AX3362" s="1" t="str">
        <f t="shared" si="52"/>
        <v>No</v>
      </c>
    </row>
    <row r="3363" spans="1:50" x14ac:dyDescent="0.2">
      <c r="A3363" s="1" t="s">
        <v>1628</v>
      </c>
      <c r="B3363" s="1" t="s">
        <v>5598</v>
      </c>
      <c r="C3363" s="1" t="s">
        <v>73</v>
      </c>
      <c r="D3363" s="174" t="s">
        <v>1629</v>
      </c>
      <c r="E3363" s="177" t="s">
        <v>1630</v>
      </c>
      <c r="F3363" s="1" t="s">
        <v>194</v>
      </c>
      <c r="G3363" s="1" t="s">
        <v>229</v>
      </c>
      <c r="H3363" s="17">
        <v>0</v>
      </c>
      <c r="I3363" s="12">
        <v>3</v>
      </c>
      <c r="J3363" s="1" t="s">
        <v>10</v>
      </c>
      <c r="K3363" s="1" t="s">
        <v>8</v>
      </c>
      <c r="L3363" s="4">
        <v>3</v>
      </c>
      <c r="N3363" s="186">
        <v>0</v>
      </c>
      <c r="P3363" s="14">
        <v>9.9890000000000008</v>
      </c>
      <c r="R3363" s="14">
        <v>0</v>
      </c>
      <c r="T3363" s="14">
        <v>3.3405999999999998</v>
      </c>
      <c r="V3363" s="17">
        <v>0</v>
      </c>
      <c r="X3363" s="17">
        <v>0</v>
      </c>
      <c r="Z3363" s="17">
        <v>28099</v>
      </c>
      <c r="AB3363" s="17">
        <v>0</v>
      </c>
      <c r="AD3363" s="17">
        <v>0</v>
      </c>
      <c r="AF3363" s="17">
        <v>2813</v>
      </c>
      <c r="AH3363" s="17">
        <v>0</v>
      </c>
      <c r="AJ3363" s="17">
        <v>0</v>
      </c>
      <c r="AL3363" s="17">
        <v>0</v>
      </c>
      <c r="AN3363" s="17">
        <v>0</v>
      </c>
      <c r="AP3363" s="172">
        <v>0</v>
      </c>
      <c r="AR3363" s="17">
        <v>9397</v>
      </c>
      <c r="AT3363" s="17">
        <v>0</v>
      </c>
      <c r="AV3363" s="185">
        <v>0</v>
      </c>
      <c r="AW3363" s="1" t="s">
        <v>5655</v>
      </c>
      <c r="AX3363" s="1" t="str">
        <f t="shared" si="52"/>
        <v>No</v>
      </c>
    </row>
    <row r="3364" spans="1:50" x14ac:dyDescent="0.2">
      <c r="A3364" s="1" t="s">
        <v>148</v>
      </c>
      <c r="B3364" s="1" t="s">
        <v>640</v>
      </c>
      <c r="C3364" s="1" t="s">
        <v>83</v>
      </c>
      <c r="D3364" s="174">
        <v>4114</v>
      </c>
      <c r="E3364" s="177">
        <v>40114</v>
      </c>
      <c r="F3364" s="1" t="s">
        <v>194</v>
      </c>
      <c r="G3364" s="1" t="s">
        <v>5273</v>
      </c>
      <c r="H3364" s="17">
        <v>306196</v>
      </c>
      <c r="I3364" s="12">
        <v>3</v>
      </c>
      <c r="J3364" s="1" t="s">
        <v>11</v>
      </c>
      <c r="K3364" s="1" t="s">
        <v>8</v>
      </c>
      <c r="L3364" s="4">
        <v>1</v>
      </c>
      <c r="N3364" s="186">
        <v>0</v>
      </c>
      <c r="P3364" s="14">
        <v>6.6578999999999997</v>
      </c>
      <c r="R3364" s="14">
        <v>0</v>
      </c>
      <c r="T3364" s="14">
        <v>0.56469999999999998</v>
      </c>
      <c r="V3364" s="17">
        <v>0</v>
      </c>
      <c r="X3364" s="17">
        <v>0</v>
      </c>
      <c r="Z3364" s="17">
        <v>8855</v>
      </c>
      <c r="AB3364" s="17">
        <v>0</v>
      </c>
      <c r="AD3364" s="17">
        <v>0</v>
      </c>
      <c r="AF3364" s="17">
        <v>1330</v>
      </c>
      <c r="AH3364" s="17">
        <v>0</v>
      </c>
      <c r="AJ3364" s="17">
        <v>0</v>
      </c>
      <c r="AL3364" s="17">
        <v>0</v>
      </c>
      <c r="AN3364" s="17">
        <v>0</v>
      </c>
      <c r="AP3364" s="172">
        <v>0</v>
      </c>
      <c r="AR3364" s="17">
        <v>751</v>
      </c>
      <c r="AT3364" s="17">
        <v>0</v>
      </c>
      <c r="AV3364" s="185">
        <v>0</v>
      </c>
      <c r="AW3364" s="1" t="s">
        <v>5655</v>
      </c>
      <c r="AX3364" s="1" t="str">
        <f t="shared" si="52"/>
        <v>No</v>
      </c>
    </row>
    <row r="3365" spans="1:50" x14ac:dyDescent="0.2">
      <c r="A3365" s="1" t="s">
        <v>1958</v>
      </c>
      <c r="B3365" s="1" t="s">
        <v>1895</v>
      </c>
      <c r="C3365" s="1" t="s">
        <v>40</v>
      </c>
      <c r="D3365" s="174" t="s">
        <v>1959</v>
      </c>
      <c r="E3365" s="177" t="s">
        <v>1960</v>
      </c>
      <c r="F3365" s="1" t="s">
        <v>194</v>
      </c>
      <c r="G3365" s="1" t="s">
        <v>229</v>
      </c>
      <c r="H3365" s="17">
        <v>0</v>
      </c>
      <c r="I3365" s="12">
        <v>3</v>
      </c>
      <c r="J3365" s="1" t="s">
        <v>10</v>
      </c>
      <c r="K3365" s="1" t="s">
        <v>8</v>
      </c>
      <c r="L3365" s="4">
        <v>3</v>
      </c>
      <c r="N3365" s="186">
        <v>0</v>
      </c>
      <c r="P3365" s="14">
        <v>10.176</v>
      </c>
      <c r="R3365" s="14">
        <v>0</v>
      </c>
      <c r="T3365" s="14">
        <v>2.0062000000000002</v>
      </c>
      <c r="V3365" s="17">
        <v>0</v>
      </c>
      <c r="X3365" s="17">
        <v>0</v>
      </c>
      <c r="Z3365" s="17">
        <v>57688</v>
      </c>
      <c r="AB3365" s="17">
        <v>0</v>
      </c>
      <c r="AD3365" s="17">
        <v>0</v>
      </c>
      <c r="AF3365" s="17">
        <v>5669</v>
      </c>
      <c r="AH3365" s="17">
        <v>0</v>
      </c>
      <c r="AJ3365" s="17">
        <v>0</v>
      </c>
      <c r="AL3365" s="17">
        <v>0</v>
      </c>
      <c r="AN3365" s="17">
        <v>0</v>
      </c>
      <c r="AP3365" s="172">
        <v>0</v>
      </c>
      <c r="AR3365" s="17">
        <v>11373</v>
      </c>
      <c r="AT3365" s="17">
        <v>0</v>
      </c>
      <c r="AV3365" s="185">
        <v>0</v>
      </c>
      <c r="AW3365" s="1" t="s">
        <v>5655</v>
      </c>
      <c r="AX3365" s="1" t="str">
        <f t="shared" si="52"/>
        <v>No</v>
      </c>
    </row>
    <row r="3366" spans="1:50" x14ac:dyDescent="0.2">
      <c r="A3366" s="1" t="s">
        <v>4912</v>
      </c>
      <c r="B3366" s="1" t="s">
        <v>3239</v>
      </c>
      <c r="C3366" s="1" t="s">
        <v>18</v>
      </c>
      <c r="D3366" s="174" t="s">
        <v>4913</v>
      </c>
      <c r="E3366" s="177" t="s">
        <v>4914</v>
      </c>
      <c r="F3366" s="1" t="s">
        <v>194</v>
      </c>
      <c r="G3366" s="1" t="s">
        <v>229</v>
      </c>
      <c r="H3366" s="17">
        <v>0</v>
      </c>
      <c r="I3366" s="12">
        <v>3</v>
      </c>
      <c r="J3366" s="1" t="s">
        <v>10</v>
      </c>
      <c r="K3366" s="1" t="s">
        <v>8</v>
      </c>
      <c r="L3366" s="4">
        <v>1</v>
      </c>
      <c r="N3366" s="186">
        <v>0</v>
      </c>
      <c r="P3366" s="14">
        <v>16.7212</v>
      </c>
      <c r="R3366" s="14">
        <v>0</v>
      </c>
      <c r="T3366" s="14">
        <v>3.7412999999999998</v>
      </c>
      <c r="V3366" s="17">
        <v>0</v>
      </c>
      <c r="X3366" s="17">
        <v>0</v>
      </c>
      <c r="Z3366" s="17">
        <v>33225</v>
      </c>
      <c r="AB3366" s="17">
        <v>0</v>
      </c>
      <c r="AD3366" s="17">
        <v>0</v>
      </c>
      <c r="AF3366" s="17">
        <v>1987</v>
      </c>
      <c r="AH3366" s="17">
        <v>0</v>
      </c>
      <c r="AJ3366" s="17">
        <v>0</v>
      </c>
      <c r="AL3366" s="17">
        <v>0</v>
      </c>
      <c r="AN3366" s="17">
        <v>0</v>
      </c>
      <c r="AP3366" s="172">
        <v>0</v>
      </c>
      <c r="AR3366" s="17">
        <v>7434</v>
      </c>
      <c r="AT3366" s="17">
        <v>0</v>
      </c>
      <c r="AV3366" s="185">
        <v>0</v>
      </c>
      <c r="AW3366" s="1" t="s">
        <v>5655</v>
      </c>
      <c r="AX3366" s="1" t="str">
        <f t="shared" si="52"/>
        <v>No</v>
      </c>
    </row>
    <row r="3367" spans="1:50" x14ac:dyDescent="0.2">
      <c r="A3367" s="1" t="s">
        <v>5541</v>
      </c>
      <c r="B3367" s="1" t="s">
        <v>672</v>
      </c>
      <c r="C3367" s="1" t="s">
        <v>64</v>
      </c>
      <c r="E3367" s="177" t="s">
        <v>5540</v>
      </c>
      <c r="F3367" s="1" t="s">
        <v>194</v>
      </c>
      <c r="G3367" s="1" t="s">
        <v>229</v>
      </c>
      <c r="H3367" s="17">
        <v>0</v>
      </c>
      <c r="I3367" s="12">
        <v>3</v>
      </c>
      <c r="J3367" s="1" t="s">
        <v>10</v>
      </c>
      <c r="K3367" s="1" t="s">
        <v>8</v>
      </c>
      <c r="L3367" s="4">
        <v>3</v>
      </c>
      <c r="N3367" s="186">
        <v>0</v>
      </c>
      <c r="P3367" s="14">
        <v>24.789000000000001</v>
      </c>
      <c r="R3367" s="14">
        <v>0</v>
      </c>
      <c r="T3367" s="14">
        <v>1.7333000000000001</v>
      </c>
      <c r="V3367" s="17">
        <v>0</v>
      </c>
      <c r="X3367" s="17">
        <v>0</v>
      </c>
      <c r="Z3367" s="17">
        <v>61799</v>
      </c>
      <c r="AB3367" s="17">
        <v>0</v>
      </c>
      <c r="AD3367" s="17">
        <v>0</v>
      </c>
      <c r="AF3367" s="17">
        <v>2493</v>
      </c>
      <c r="AH3367" s="17">
        <v>0</v>
      </c>
      <c r="AJ3367" s="17">
        <v>0</v>
      </c>
      <c r="AL3367" s="17">
        <v>0</v>
      </c>
      <c r="AN3367" s="17">
        <v>0</v>
      </c>
      <c r="AP3367" s="172">
        <v>0</v>
      </c>
      <c r="AR3367" s="17">
        <v>4321</v>
      </c>
      <c r="AT3367" s="17">
        <v>0</v>
      </c>
      <c r="AV3367" s="185">
        <v>0</v>
      </c>
      <c r="AW3367" s="1" t="s">
        <v>5655</v>
      </c>
      <c r="AX3367" s="1" t="str">
        <f t="shared" si="52"/>
        <v>No</v>
      </c>
    </row>
    <row r="3368" spans="1:50" x14ac:dyDescent="0.2">
      <c r="A3368" s="1" t="s">
        <v>5525</v>
      </c>
      <c r="B3368" s="1" t="s">
        <v>3705</v>
      </c>
      <c r="C3368" s="1" t="s">
        <v>71</v>
      </c>
      <c r="D3368" s="174" t="s">
        <v>3706</v>
      </c>
      <c r="E3368" s="177" t="s">
        <v>3707</v>
      </c>
      <c r="F3368" s="1" t="s">
        <v>194</v>
      </c>
      <c r="G3368" s="1" t="s">
        <v>229</v>
      </c>
      <c r="H3368" s="17">
        <v>0</v>
      </c>
      <c r="I3368" s="12">
        <v>3</v>
      </c>
      <c r="J3368" s="1" t="s">
        <v>10</v>
      </c>
      <c r="K3368" s="1" t="s">
        <v>8</v>
      </c>
      <c r="L3368" s="4">
        <v>3</v>
      </c>
      <c r="N3368" s="186">
        <v>0</v>
      </c>
      <c r="P3368" s="14">
        <v>8.8782999999999994</v>
      </c>
      <c r="R3368" s="14">
        <v>0</v>
      </c>
      <c r="T3368" s="14">
        <v>2.3222</v>
      </c>
      <c r="V3368" s="17">
        <v>0</v>
      </c>
      <c r="X3368" s="17">
        <v>0</v>
      </c>
      <c r="Z3368" s="17">
        <v>47650</v>
      </c>
      <c r="AB3368" s="17">
        <v>0</v>
      </c>
      <c r="AD3368" s="17">
        <v>0</v>
      </c>
      <c r="AF3368" s="17">
        <v>5367</v>
      </c>
      <c r="AH3368" s="17">
        <v>0</v>
      </c>
      <c r="AJ3368" s="17">
        <v>0</v>
      </c>
      <c r="AL3368" s="17">
        <v>0</v>
      </c>
      <c r="AN3368" s="17">
        <v>0</v>
      </c>
      <c r="AP3368" s="172">
        <v>0</v>
      </c>
      <c r="AR3368" s="17">
        <v>12463</v>
      </c>
      <c r="AT3368" s="17">
        <v>0</v>
      </c>
      <c r="AV3368" s="185">
        <v>0</v>
      </c>
      <c r="AW3368" s="1" t="s">
        <v>5655</v>
      </c>
      <c r="AX3368" s="1" t="str">
        <f t="shared" si="52"/>
        <v>No</v>
      </c>
    </row>
    <row r="3369" spans="1:50" x14ac:dyDescent="0.2">
      <c r="A3369" s="1" t="s">
        <v>2540</v>
      </c>
      <c r="B3369" s="1" t="s">
        <v>2541</v>
      </c>
      <c r="C3369" s="1" t="s">
        <v>40</v>
      </c>
      <c r="D3369" s="174" t="s">
        <v>2542</v>
      </c>
      <c r="E3369" s="177" t="s">
        <v>2543</v>
      </c>
      <c r="F3369" s="1" t="s">
        <v>194</v>
      </c>
      <c r="G3369" s="1" t="s">
        <v>229</v>
      </c>
      <c r="H3369" s="17">
        <v>0</v>
      </c>
      <c r="I3369" s="12">
        <v>3</v>
      </c>
      <c r="J3369" s="1" t="s">
        <v>10</v>
      </c>
      <c r="K3369" s="1" t="s">
        <v>8</v>
      </c>
      <c r="L3369" s="4">
        <v>3</v>
      </c>
      <c r="N3369" s="186">
        <v>0</v>
      </c>
      <c r="P3369" s="14">
        <v>12.612399999999999</v>
      </c>
      <c r="R3369" s="14">
        <v>0</v>
      </c>
      <c r="T3369" s="14">
        <v>0.57489999999999997</v>
      </c>
      <c r="V3369" s="17">
        <v>0</v>
      </c>
      <c r="X3369" s="17">
        <v>0</v>
      </c>
      <c r="Z3369" s="17">
        <v>62633</v>
      </c>
      <c r="AB3369" s="17">
        <v>0</v>
      </c>
      <c r="AD3369" s="17">
        <v>0</v>
      </c>
      <c r="AF3369" s="17">
        <v>4966</v>
      </c>
      <c r="AH3369" s="17">
        <v>0</v>
      </c>
      <c r="AJ3369" s="17">
        <v>0</v>
      </c>
      <c r="AL3369" s="17">
        <v>0</v>
      </c>
      <c r="AN3369" s="17">
        <v>0</v>
      </c>
      <c r="AP3369" s="172">
        <v>0</v>
      </c>
      <c r="AR3369" s="17">
        <v>2855</v>
      </c>
      <c r="AT3369" s="17">
        <v>0</v>
      </c>
      <c r="AV3369" s="185">
        <v>0</v>
      </c>
      <c r="AW3369" s="1" t="s">
        <v>5655</v>
      </c>
      <c r="AX3369" s="1" t="str">
        <f t="shared" si="52"/>
        <v>No</v>
      </c>
    </row>
    <row r="3370" spans="1:50" x14ac:dyDescent="0.2">
      <c r="A3370" s="1" t="s">
        <v>1910</v>
      </c>
      <c r="B3370" s="1" t="s">
        <v>1911</v>
      </c>
      <c r="C3370" s="1" t="s">
        <v>40</v>
      </c>
      <c r="D3370" s="174" t="s">
        <v>1912</v>
      </c>
      <c r="E3370" s="177" t="s">
        <v>1913</v>
      </c>
      <c r="F3370" s="1" t="s">
        <v>194</v>
      </c>
      <c r="G3370" s="1" t="s">
        <v>229</v>
      </c>
      <c r="H3370" s="17">
        <v>0</v>
      </c>
      <c r="I3370" s="12">
        <v>3</v>
      </c>
      <c r="J3370" s="1" t="s">
        <v>10</v>
      </c>
      <c r="K3370" s="1" t="s">
        <v>8</v>
      </c>
      <c r="L3370" s="4">
        <v>3</v>
      </c>
      <c r="N3370" s="186">
        <v>0</v>
      </c>
      <c r="P3370" s="14">
        <v>14.107100000000001</v>
      </c>
      <c r="R3370" s="14">
        <v>0</v>
      </c>
      <c r="T3370" s="14">
        <v>1.2209000000000001</v>
      </c>
      <c r="V3370" s="17">
        <v>0</v>
      </c>
      <c r="X3370" s="17">
        <v>0</v>
      </c>
      <c r="Z3370" s="17">
        <v>56767</v>
      </c>
      <c r="AB3370" s="17">
        <v>0</v>
      </c>
      <c r="AD3370" s="17">
        <v>0</v>
      </c>
      <c r="AF3370" s="17">
        <v>4024</v>
      </c>
      <c r="AH3370" s="17">
        <v>0</v>
      </c>
      <c r="AJ3370" s="17">
        <v>0</v>
      </c>
      <c r="AL3370" s="17">
        <v>0</v>
      </c>
      <c r="AN3370" s="17">
        <v>0</v>
      </c>
      <c r="AP3370" s="172">
        <v>0</v>
      </c>
      <c r="AR3370" s="17">
        <v>4913</v>
      </c>
      <c r="AT3370" s="17">
        <v>0</v>
      </c>
      <c r="AV3370" s="185">
        <v>0</v>
      </c>
      <c r="AW3370" s="1" t="s">
        <v>5655</v>
      </c>
      <c r="AX3370" s="1" t="str">
        <f t="shared" si="52"/>
        <v>No</v>
      </c>
    </row>
    <row r="3371" spans="1:50" x14ac:dyDescent="0.2">
      <c r="A3371" s="1" t="s">
        <v>3669</v>
      </c>
      <c r="B3371" s="1" t="s">
        <v>3670</v>
      </c>
      <c r="C3371" s="1" t="s">
        <v>71</v>
      </c>
      <c r="D3371" s="174" t="s">
        <v>3671</v>
      </c>
      <c r="E3371" s="177" t="s">
        <v>3672</v>
      </c>
      <c r="F3371" s="1" t="s">
        <v>194</v>
      </c>
      <c r="G3371" s="1" t="s">
        <v>229</v>
      </c>
      <c r="H3371" s="17">
        <v>0</v>
      </c>
      <c r="I3371" s="12">
        <v>3</v>
      </c>
      <c r="J3371" s="1" t="s">
        <v>10</v>
      </c>
      <c r="K3371" s="1" t="s">
        <v>8</v>
      </c>
      <c r="L3371" s="4">
        <v>3</v>
      </c>
      <c r="N3371" s="186">
        <v>0</v>
      </c>
      <c r="P3371" s="14">
        <v>7.9292999999999996</v>
      </c>
      <c r="R3371" s="14">
        <v>0</v>
      </c>
      <c r="T3371" s="14">
        <v>11.042999999999999</v>
      </c>
      <c r="V3371" s="17">
        <v>0</v>
      </c>
      <c r="X3371" s="17">
        <v>0</v>
      </c>
      <c r="Z3371" s="17">
        <v>27832</v>
      </c>
      <c r="AB3371" s="17">
        <v>0</v>
      </c>
      <c r="AD3371" s="17">
        <v>0</v>
      </c>
      <c r="AF3371" s="17">
        <v>3510</v>
      </c>
      <c r="AH3371" s="17">
        <v>0</v>
      </c>
      <c r="AJ3371" s="17">
        <v>0</v>
      </c>
      <c r="AL3371" s="17">
        <v>0</v>
      </c>
      <c r="AN3371" s="17">
        <v>0</v>
      </c>
      <c r="AP3371" s="172">
        <v>0</v>
      </c>
      <c r="AR3371" s="17">
        <v>38761</v>
      </c>
      <c r="AT3371" s="17">
        <v>0</v>
      </c>
      <c r="AV3371" s="185">
        <v>0</v>
      </c>
      <c r="AW3371" s="1" t="s">
        <v>5655</v>
      </c>
      <c r="AX3371" s="1" t="str">
        <f t="shared" si="52"/>
        <v>No</v>
      </c>
    </row>
    <row r="3372" spans="1:50" x14ac:dyDescent="0.2">
      <c r="A3372" s="1" t="s">
        <v>4678</v>
      </c>
      <c r="B3372" s="1" t="s">
        <v>4679</v>
      </c>
      <c r="C3372" s="1" t="s">
        <v>87</v>
      </c>
      <c r="D3372" s="174" t="s">
        <v>4680</v>
      </c>
      <c r="E3372" s="177" t="s">
        <v>4681</v>
      </c>
      <c r="F3372" s="1" t="s">
        <v>242</v>
      </c>
      <c r="G3372" s="1" t="s">
        <v>229</v>
      </c>
      <c r="H3372" s="17">
        <v>0</v>
      </c>
      <c r="I3372" s="12">
        <v>3</v>
      </c>
      <c r="J3372" s="1" t="s">
        <v>10</v>
      </c>
      <c r="K3372" s="1" t="s">
        <v>8</v>
      </c>
      <c r="L3372" s="4">
        <v>3</v>
      </c>
      <c r="N3372" s="186">
        <v>0</v>
      </c>
      <c r="P3372" s="14">
        <v>6.9828999999999999</v>
      </c>
      <c r="R3372" s="14">
        <v>0</v>
      </c>
      <c r="T3372" s="14">
        <v>7.7389999999999999</v>
      </c>
      <c r="V3372" s="17">
        <v>0</v>
      </c>
      <c r="X3372" s="17">
        <v>0</v>
      </c>
      <c r="Z3372" s="17">
        <v>17981</v>
      </c>
      <c r="AB3372" s="17">
        <v>0</v>
      </c>
      <c r="AD3372" s="17">
        <v>0</v>
      </c>
      <c r="AF3372" s="17">
        <v>2575</v>
      </c>
      <c r="AH3372" s="17">
        <v>0</v>
      </c>
      <c r="AJ3372" s="17">
        <v>0</v>
      </c>
      <c r="AL3372" s="17">
        <v>0</v>
      </c>
      <c r="AN3372" s="17">
        <v>0</v>
      </c>
      <c r="AP3372" s="172">
        <v>0</v>
      </c>
      <c r="AR3372" s="17">
        <v>19928</v>
      </c>
      <c r="AT3372" s="17">
        <v>0</v>
      </c>
      <c r="AV3372" s="185">
        <v>0</v>
      </c>
      <c r="AW3372" s="1" t="s">
        <v>5655</v>
      </c>
      <c r="AX3372" s="1" t="str">
        <f t="shared" si="52"/>
        <v>No</v>
      </c>
    </row>
    <row r="3373" spans="1:50" x14ac:dyDescent="0.2">
      <c r="A3373" s="1" t="s">
        <v>2509</v>
      </c>
      <c r="B3373" s="1" t="s">
        <v>5624</v>
      </c>
      <c r="C3373" s="1" t="s">
        <v>40</v>
      </c>
      <c r="D3373" s="174" t="s">
        <v>2510</v>
      </c>
      <c r="E3373" s="177" t="s">
        <v>2511</v>
      </c>
      <c r="F3373" s="1" t="s">
        <v>194</v>
      </c>
      <c r="G3373" s="1" t="s">
        <v>229</v>
      </c>
      <c r="H3373" s="17">
        <v>0</v>
      </c>
      <c r="I3373" s="12">
        <v>3</v>
      </c>
      <c r="J3373" s="1" t="s">
        <v>10</v>
      </c>
      <c r="K3373" s="1" t="s">
        <v>8</v>
      </c>
      <c r="L3373" s="4">
        <v>3</v>
      </c>
      <c r="N3373" s="186">
        <v>0</v>
      </c>
      <c r="P3373" s="14">
        <v>13.8081</v>
      </c>
      <c r="R3373" s="14">
        <v>0</v>
      </c>
      <c r="T3373" s="14">
        <v>2.3313999999999999</v>
      </c>
      <c r="V3373" s="17">
        <v>0</v>
      </c>
      <c r="X3373" s="17">
        <v>0</v>
      </c>
      <c r="Z3373" s="17">
        <v>66500</v>
      </c>
      <c r="AB3373" s="17">
        <v>0</v>
      </c>
      <c r="AD3373" s="17">
        <v>0</v>
      </c>
      <c r="AF3373" s="17">
        <v>4816</v>
      </c>
      <c r="AH3373" s="17">
        <v>0</v>
      </c>
      <c r="AJ3373" s="17">
        <v>0</v>
      </c>
      <c r="AL3373" s="17">
        <v>0</v>
      </c>
      <c r="AN3373" s="17">
        <v>0</v>
      </c>
      <c r="AP3373" s="172">
        <v>0</v>
      </c>
      <c r="AR3373" s="17">
        <v>11228</v>
      </c>
      <c r="AT3373" s="17">
        <v>0</v>
      </c>
      <c r="AV3373" s="185">
        <v>0</v>
      </c>
      <c r="AW3373" s="1" t="s">
        <v>5655</v>
      </c>
      <c r="AX3373" s="1" t="str">
        <f t="shared" si="52"/>
        <v>No</v>
      </c>
    </row>
    <row r="3374" spans="1:50" x14ac:dyDescent="0.2">
      <c r="A3374" s="1" t="s">
        <v>4562</v>
      </c>
      <c r="B3374" s="1" t="s">
        <v>4563</v>
      </c>
      <c r="C3374" s="1" t="s">
        <v>63</v>
      </c>
      <c r="D3374" s="174" t="s">
        <v>4564</v>
      </c>
      <c r="E3374" s="177" t="s">
        <v>4565</v>
      </c>
      <c r="F3374" s="1" t="s">
        <v>242</v>
      </c>
      <c r="G3374" s="1" t="s">
        <v>229</v>
      </c>
      <c r="H3374" s="17">
        <v>0</v>
      </c>
      <c r="I3374" s="12">
        <v>3</v>
      </c>
      <c r="J3374" s="1" t="s">
        <v>10</v>
      </c>
      <c r="K3374" s="1" t="s">
        <v>8</v>
      </c>
      <c r="L3374" s="4">
        <v>3</v>
      </c>
      <c r="N3374" s="186">
        <v>0</v>
      </c>
      <c r="P3374" s="14">
        <v>14.204700000000001</v>
      </c>
      <c r="R3374" s="14">
        <v>0</v>
      </c>
      <c r="T3374" s="14">
        <v>1.9351</v>
      </c>
      <c r="V3374" s="17">
        <v>0</v>
      </c>
      <c r="X3374" s="17">
        <v>0</v>
      </c>
      <c r="Z3374" s="17">
        <v>52728</v>
      </c>
      <c r="AB3374" s="17">
        <v>0</v>
      </c>
      <c r="AD3374" s="17">
        <v>0</v>
      </c>
      <c r="AF3374" s="17">
        <v>3712</v>
      </c>
      <c r="AH3374" s="17">
        <v>0</v>
      </c>
      <c r="AJ3374" s="17">
        <v>0</v>
      </c>
      <c r="AL3374" s="17">
        <v>0</v>
      </c>
      <c r="AN3374" s="17">
        <v>0</v>
      </c>
      <c r="AP3374" s="172">
        <v>0</v>
      </c>
      <c r="AR3374" s="17">
        <v>7183</v>
      </c>
      <c r="AT3374" s="17">
        <v>0</v>
      </c>
      <c r="AV3374" s="185">
        <v>0</v>
      </c>
      <c r="AW3374" s="1" t="s">
        <v>5655</v>
      </c>
      <c r="AX3374" s="1" t="str">
        <f t="shared" si="52"/>
        <v>No</v>
      </c>
    </row>
    <row r="3375" spans="1:50" x14ac:dyDescent="0.2">
      <c r="A3375" s="1" t="s">
        <v>4088</v>
      </c>
      <c r="B3375" s="1" t="s">
        <v>4089</v>
      </c>
      <c r="C3375" s="1" t="s">
        <v>48</v>
      </c>
      <c r="D3375" s="174" t="s">
        <v>4090</v>
      </c>
      <c r="E3375" s="177" t="s">
        <v>4091</v>
      </c>
      <c r="F3375" s="1" t="s">
        <v>242</v>
      </c>
      <c r="G3375" s="1" t="s">
        <v>229</v>
      </c>
      <c r="H3375" s="17">
        <v>0</v>
      </c>
      <c r="I3375" s="12">
        <v>3</v>
      </c>
      <c r="J3375" s="1" t="s">
        <v>10</v>
      </c>
      <c r="K3375" s="1" t="s">
        <v>8</v>
      </c>
      <c r="L3375" s="4">
        <v>3</v>
      </c>
      <c r="N3375" s="186">
        <v>0</v>
      </c>
      <c r="P3375" s="14">
        <v>28.3659</v>
      </c>
      <c r="R3375" s="14">
        <v>0</v>
      </c>
      <c r="T3375" s="14">
        <v>2.5819000000000001</v>
      </c>
      <c r="V3375" s="17">
        <v>0</v>
      </c>
      <c r="X3375" s="17">
        <v>0</v>
      </c>
      <c r="Z3375" s="17">
        <v>34805</v>
      </c>
      <c r="AB3375" s="17">
        <v>0</v>
      </c>
      <c r="AD3375" s="17">
        <v>0</v>
      </c>
      <c r="AF3375" s="17">
        <v>1227</v>
      </c>
      <c r="AH3375" s="17">
        <v>0</v>
      </c>
      <c r="AJ3375" s="17">
        <v>0</v>
      </c>
      <c r="AL3375" s="17">
        <v>0</v>
      </c>
      <c r="AN3375" s="17">
        <v>0</v>
      </c>
      <c r="AP3375" s="172">
        <v>0</v>
      </c>
      <c r="AR3375" s="17">
        <v>3168</v>
      </c>
      <c r="AT3375" s="17">
        <v>0</v>
      </c>
      <c r="AV3375" s="185">
        <v>0</v>
      </c>
      <c r="AW3375" s="1" t="s">
        <v>5655</v>
      </c>
      <c r="AX3375" s="1" t="str">
        <f t="shared" si="52"/>
        <v>No</v>
      </c>
    </row>
    <row r="3376" spans="1:50" x14ac:dyDescent="0.2">
      <c r="A3376" s="1" t="s">
        <v>1878</v>
      </c>
      <c r="B3376" s="1" t="s">
        <v>1879</v>
      </c>
      <c r="C3376" s="1" t="s">
        <v>40</v>
      </c>
      <c r="D3376" s="174" t="s">
        <v>1880</v>
      </c>
      <c r="E3376" s="177" t="s">
        <v>1881</v>
      </c>
      <c r="F3376" s="1" t="s">
        <v>194</v>
      </c>
      <c r="G3376" s="1" t="s">
        <v>229</v>
      </c>
      <c r="H3376" s="17">
        <v>0</v>
      </c>
      <c r="I3376" s="12">
        <v>3</v>
      </c>
      <c r="J3376" s="1" t="s">
        <v>10</v>
      </c>
      <c r="K3376" s="1" t="s">
        <v>8</v>
      </c>
      <c r="L3376" s="4">
        <v>3</v>
      </c>
      <c r="N3376" s="186">
        <v>0</v>
      </c>
      <c r="P3376" s="14">
        <v>16.981200000000001</v>
      </c>
      <c r="R3376" s="14">
        <v>0</v>
      </c>
      <c r="T3376" s="14">
        <v>1.6839999999999999</v>
      </c>
      <c r="V3376" s="17">
        <v>0</v>
      </c>
      <c r="X3376" s="17">
        <v>0</v>
      </c>
      <c r="Z3376" s="17">
        <v>70353</v>
      </c>
      <c r="AB3376" s="17">
        <v>0</v>
      </c>
      <c r="AD3376" s="17">
        <v>0</v>
      </c>
      <c r="AF3376" s="17">
        <v>4143</v>
      </c>
      <c r="AH3376" s="17">
        <v>0</v>
      </c>
      <c r="AJ3376" s="17">
        <v>0</v>
      </c>
      <c r="AL3376" s="17">
        <v>0</v>
      </c>
      <c r="AN3376" s="17">
        <v>0</v>
      </c>
      <c r="AP3376" s="172">
        <v>0</v>
      </c>
      <c r="AR3376" s="17">
        <v>6977</v>
      </c>
      <c r="AT3376" s="17">
        <v>0</v>
      </c>
      <c r="AV3376" s="185">
        <v>0</v>
      </c>
      <c r="AW3376" s="1" t="s">
        <v>5655</v>
      </c>
      <c r="AX3376" s="1" t="str">
        <f t="shared" si="52"/>
        <v>No</v>
      </c>
    </row>
    <row r="3377" spans="1:50" x14ac:dyDescent="0.2">
      <c r="A3377" s="1" t="s">
        <v>4266</v>
      </c>
      <c r="B3377" s="1" t="s">
        <v>4267</v>
      </c>
      <c r="C3377" s="1" t="s">
        <v>48</v>
      </c>
      <c r="D3377" s="174" t="s">
        <v>4268</v>
      </c>
      <c r="E3377" s="177" t="s">
        <v>4269</v>
      </c>
      <c r="F3377" s="1" t="s">
        <v>242</v>
      </c>
      <c r="G3377" s="1" t="s">
        <v>229</v>
      </c>
      <c r="H3377" s="17">
        <v>0</v>
      </c>
      <c r="I3377" s="12">
        <v>3</v>
      </c>
      <c r="J3377" s="1" t="s">
        <v>10</v>
      </c>
      <c r="K3377" s="1" t="s">
        <v>8</v>
      </c>
      <c r="L3377" s="4">
        <v>3</v>
      </c>
      <c r="N3377" s="186">
        <v>0</v>
      </c>
      <c r="P3377" s="14">
        <v>16.177499999999998</v>
      </c>
      <c r="R3377" s="14">
        <v>0</v>
      </c>
      <c r="T3377" s="14">
        <v>4.3872999999999998</v>
      </c>
      <c r="V3377" s="17">
        <v>0</v>
      </c>
      <c r="X3377" s="17">
        <v>0</v>
      </c>
      <c r="Z3377" s="17">
        <v>25059</v>
      </c>
      <c r="AB3377" s="17">
        <v>0</v>
      </c>
      <c r="AD3377" s="17">
        <v>0</v>
      </c>
      <c r="AF3377" s="17">
        <v>1549</v>
      </c>
      <c r="AH3377" s="17">
        <v>0</v>
      </c>
      <c r="AJ3377" s="17">
        <v>0</v>
      </c>
      <c r="AL3377" s="17">
        <v>0</v>
      </c>
      <c r="AN3377" s="17">
        <v>0</v>
      </c>
      <c r="AP3377" s="172">
        <v>0</v>
      </c>
      <c r="AR3377" s="17">
        <v>6796</v>
      </c>
      <c r="AT3377" s="17">
        <v>0</v>
      </c>
      <c r="AV3377" s="185">
        <v>0</v>
      </c>
      <c r="AW3377" s="1" t="s">
        <v>5655</v>
      </c>
      <c r="AX3377" s="1" t="str">
        <f t="shared" si="52"/>
        <v>No</v>
      </c>
    </row>
    <row r="3378" spans="1:50" x14ac:dyDescent="0.2">
      <c r="A3378" s="1" t="s">
        <v>1611</v>
      </c>
      <c r="B3378" s="1" t="s">
        <v>637</v>
      </c>
      <c r="C3378" s="1" t="s">
        <v>73</v>
      </c>
      <c r="D3378" s="174" t="s">
        <v>1612</v>
      </c>
      <c r="E3378" s="177" t="s">
        <v>1613</v>
      </c>
      <c r="F3378" s="1" t="s">
        <v>194</v>
      </c>
      <c r="G3378" s="1" t="s">
        <v>229</v>
      </c>
      <c r="H3378" s="17">
        <v>0</v>
      </c>
      <c r="I3378" s="12">
        <v>3</v>
      </c>
      <c r="J3378" s="1" t="s">
        <v>11</v>
      </c>
      <c r="K3378" s="1" t="s">
        <v>8</v>
      </c>
      <c r="L3378" s="4">
        <v>3</v>
      </c>
      <c r="N3378" s="186">
        <v>0</v>
      </c>
      <c r="P3378" s="14">
        <v>13.045199999999999</v>
      </c>
      <c r="R3378" s="14">
        <v>0</v>
      </c>
      <c r="T3378" s="14">
        <v>2.9567000000000001</v>
      </c>
      <c r="V3378" s="17">
        <v>0</v>
      </c>
      <c r="X3378" s="17">
        <v>0</v>
      </c>
      <c r="Z3378" s="17">
        <v>75010</v>
      </c>
      <c r="AB3378" s="17">
        <v>0</v>
      </c>
      <c r="AD3378" s="17">
        <v>0</v>
      </c>
      <c r="AF3378" s="17">
        <v>5750</v>
      </c>
      <c r="AH3378" s="17">
        <v>0</v>
      </c>
      <c r="AJ3378" s="17">
        <v>0</v>
      </c>
      <c r="AL3378" s="17">
        <v>0</v>
      </c>
      <c r="AN3378" s="17">
        <v>0</v>
      </c>
      <c r="AP3378" s="172">
        <v>0</v>
      </c>
      <c r="AR3378" s="17">
        <v>17001</v>
      </c>
      <c r="AT3378" s="17">
        <v>0</v>
      </c>
      <c r="AV3378" s="185">
        <v>0</v>
      </c>
      <c r="AW3378" s="1" t="s">
        <v>5655</v>
      </c>
      <c r="AX3378" s="1" t="str">
        <f t="shared" si="52"/>
        <v>No</v>
      </c>
    </row>
    <row r="3379" spans="1:50" x14ac:dyDescent="0.2">
      <c r="A3379" s="1" t="s">
        <v>5836</v>
      </c>
      <c r="B3379" s="1" t="s">
        <v>5837</v>
      </c>
      <c r="C3379" s="1" t="s">
        <v>161</v>
      </c>
      <c r="D3379" s="174" t="s">
        <v>5838</v>
      </c>
      <c r="E3379" s="177" t="s">
        <v>5839</v>
      </c>
      <c r="F3379" s="1" t="s">
        <v>242</v>
      </c>
      <c r="G3379" s="1" t="s">
        <v>229</v>
      </c>
      <c r="H3379" s="17">
        <v>0</v>
      </c>
      <c r="I3379" s="12">
        <v>3</v>
      </c>
      <c r="J3379" s="1" t="s">
        <v>10</v>
      </c>
      <c r="K3379" s="1" t="s">
        <v>8</v>
      </c>
      <c r="L3379" s="4">
        <v>3</v>
      </c>
      <c r="N3379" s="186">
        <v>0</v>
      </c>
      <c r="P3379" s="14">
        <v>26.388400000000001</v>
      </c>
      <c r="R3379" s="14">
        <v>0</v>
      </c>
      <c r="T3379" s="14">
        <v>2.2403</v>
      </c>
      <c r="V3379" s="17">
        <v>0</v>
      </c>
      <c r="X3379" s="17">
        <v>0</v>
      </c>
      <c r="Z3379" s="17">
        <v>12297</v>
      </c>
      <c r="AB3379" s="17">
        <v>0</v>
      </c>
      <c r="AD3379" s="17">
        <v>0</v>
      </c>
      <c r="AF3379" s="17">
        <v>466</v>
      </c>
      <c r="AH3379" s="17">
        <v>0</v>
      </c>
      <c r="AJ3379" s="17">
        <v>0</v>
      </c>
      <c r="AL3379" s="17">
        <v>0</v>
      </c>
      <c r="AN3379" s="17">
        <v>0</v>
      </c>
      <c r="AP3379" s="172">
        <v>0</v>
      </c>
      <c r="AR3379" s="17">
        <v>1044</v>
      </c>
      <c r="AT3379" s="17">
        <v>0</v>
      </c>
      <c r="AV3379" s="185">
        <v>0</v>
      </c>
      <c r="AW3379" s="1" t="s">
        <v>5655</v>
      </c>
      <c r="AX3379" s="1" t="str">
        <f t="shared" si="52"/>
        <v>No</v>
      </c>
    </row>
    <row r="3380" spans="1:50" x14ac:dyDescent="0.2">
      <c r="A3380" s="1" t="s">
        <v>2739</v>
      </c>
      <c r="B3380" s="1" t="s">
        <v>2740</v>
      </c>
      <c r="C3380" s="1" t="s">
        <v>55</v>
      </c>
      <c r="D3380" s="174" t="s">
        <v>2741</v>
      </c>
      <c r="E3380" s="177" t="s">
        <v>2742</v>
      </c>
      <c r="F3380" s="1" t="s">
        <v>194</v>
      </c>
      <c r="G3380" s="1" t="s">
        <v>229</v>
      </c>
      <c r="H3380" s="17">
        <v>0</v>
      </c>
      <c r="I3380" s="12">
        <v>3</v>
      </c>
      <c r="J3380" s="1" t="s">
        <v>10</v>
      </c>
      <c r="K3380" s="1" t="s">
        <v>8</v>
      </c>
      <c r="L3380" s="4">
        <v>3</v>
      </c>
      <c r="N3380" s="186">
        <v>0</v>
      </c>
      <c r="P3380" s="14">
        <v>10.7325</v>
      </c>
      <c r="R3380" s="14">
        <v>0</v>
      </c>
      <c r="T3380" s="14">
        <v>5.9019000000000004</v>
      </c>
      <c r="V3380" s="17">
        <v>0</v>
      </c>
      <c r="X3380" s="17">
        <v>0</v>
      </c>
      <c r="Z3380" s="17">
        <v>50303</v>
      </c>
      <c r="AB3380" s="17">
        <v>0</v>
      </c>
      <c r="AD3380" s="17">
        <v>0</v>
      </c>
      <c r="AF3380" s="17">
        <v>4687</v>
      </c>
      <c r="AH3380" s="17">
        <v>0</v>
      </c>
      <c r="AJ3380" s="17">
        <v>0</v>
      </c>
      <c r="AL3380" s="17">
        <v>0</v>
      </c>
      <c r="AN3380" s="17">
        <v>0</v>
      </c>
      <c r="AP3380" s="172">
        <v>0</v>
      </c>
      <c r="AR3380" s="17">
        <v>27662</v>
      </c>
      <c r="AT3380" s="17">
        <v>0</v>
      </c>
      <c r="AV3380" s="185">
        <v>0</v>
      </c>
      <c r="AW3380" s="1" t="s">
        <v>5655</v>
      </c>
      <c r="AX3380" s="1" t="str">
        <f t="shared" si="52"/>
        <v>No</v>
      </c>
    </row>
    <row r="3381" spans="1:50" x14ac:dyDescent="0.2">
      <c r="A3381" s="1" t="s">
        <v>1435</v>
      </c>
      <c r="B3381" s="1" t="s">
        <v>1436</v>
      </c>
      <c r="C3381" s="1" t="s">
        <v>98</v>
      </c>
      <c r="D3381" s="174" t="s">
        <v>1437</v>
      </c>
      <c r="E3381" s="177">
        <v>55300</v>
      </c>
      <c r="F3381" s="1" t="s">
        <v>138</v>
      </c>
      <c r="G3381" s="1" t="s">
        <v>5273</v>
      </c>
      <c r="H3381" s="17">
        <v>0</v>
      </c>
      <c r="I3381" s="12">
        <v>3</v>
      </c>
      <c r="J3381" s="1" t="s">
        <v>11</v>
      </c>
      <c r="K3381" s="1" t="s">
        <v>12</v>
      </c>
      <c r="L3381" s="4">
        <v>1</v>
      </c>
      <c r="N3381" s="186">
        <v>0</v>
      </c>
      <c r="P3381" s="14">
        <v>21.248200000000001</v>
      </c>
      <c r="R3381" s="14">
        <v>0</v>
      </c>
      <c r="T3381" s="14">
        <v>2.8611</v>
      </c>
      <c r="V3381" s="17">
        <v>0</v>
      </c>
      <c r="X3381" s="17">
        <v>0</v>
      </c>
      <c r="Z3381" s="17">
        <v>83803</v>
      </c>
      <c r="AB3381" s="17">
        <v>0</v>
      </c>
      <c r="AD3381" s="17">
        <v>0</v>
      </c>
      <c r="AF3381" s="17">
        <v>3944</v>
      </c>
      <c r="AH3381" s="17">
        <v>0</v>
      </c>
      <c r="AJ3381" s="17">
        <v>0</v>
      </c>
      <c r="AL3381" s="17">
        <v>0</v>
      </c>
      <c r="AN3381" s="17">
        <v>0</v>
      </c>
      <c r="AP3381" s="172">
        <v>0</v>
      </c>
      <c r="AR3381" s="17">
        <v>11284</v>
      </c>
      <c r="AT3381" s="17">
        <v>0</v>
      </c>
      <c r="AV3381" s="185">
        <v>0</v>
      </c>
      <c r="AW3381" s="1" t="s">
        <v>5655</v>
      </c>
      <c r="AX3381" s="1" t="str">
        <f t="shared" si="52"/>
        <v>No</v>
      </c>
    </row>
    <row r="3382" spans="1:50" x14ac:dyDescent="0.2">
      <c r="A3382" s="1" t="s">
        <v>5760</v>
      </c>
      <c r="B3382" s="1" t="s">
        <v>5761</v>
      </c>
      <c r="C3382" s="1" t="s">
        <v>20</v>
      </c>
      <c r="E3382" s="177">
        <v>90246</v>
      </c>
      <c r="F3382" s="1" t="s">
        <v>194</v>
      </c>
      <c r="G3382" s="1" t="s">
        <v>5273</v>
      </c>
      <c r="H3382" s="17">
        <v>12150996</v>
      </c>
      <c r="I3382" s="12">
        <v>3</v>
      </c>
      <c r="J3382" s="1" t="s">
        <v>10</v>
      </c>
      <c r="K3382" s="1" t="s">
        <v>12</v>
      </c>
      <c r="L3382" s="4">
        <v>3</v>
      </c>
      <c r="N3382" s="186">
        <v>0</v>
      </c>
      <c r="P3382" s="14">
        <v>15.0641</v>
      </c>
      <c r="R3382" s="14">
        <v>0</v>
      </c>
      <c r="T3382" s="14">
        <v>1.7551000000000001</v>
      </c>
      <c r="V3382" s="17">
        <v>0</v>
      </c>
      <c r="X3382" s="17">
        <v>0</v>
      </c>
      <c r="Z3382" s="17">
        <v>77369</v>
      </c>
      <c r="AB3382" s="17">
        <v>0</v>
      </c>
      <c r="AD3382" s="17">
        <v>0</v>
      </c>
      <c r="AF3382" s="17">
        <v>5136</v>
      </c>
      <c r="AH3382" s="17">
        <v>0</v>
      </c>
      <c r="AJ3382" s="17">
        <v>0</v>
      </c>
      <c r="AL3382" s="17">
        <v>0</v>
      </c>
      <c r="AN3382" s="17">
        <v>0</v>
      </c>
      <c r="AP3382" s="172">
        <v>0</v>
      </c>
      <c r="AR3382" s="17">
        <v>9014</v>
      </c>
      <c r="AT3382" s="17">
        <v>0</v>
      </c>
      <c r="AV3382" s="185">
        <v>0</v>
      </c>
      <c r="AW3382" s="1" t="s">
        <v>5655</v>
      </c>
      <c r="AX3382" s="1" t="str">
        <f t="shared" si="52"/>
        <v>No</v>
      </c>
    </row>
    <row r="3383" spans="1:50" x14ac:dyDescent="0.2">
      <c r="A3383" s="1" t="s">
        <v>1035</v>
      </c>
      <c r="B3383" s="1" t="s">
        <v>1036</v>
      </c>
      <c r="C3383" s="1" t="s">
        <v>94</v>
      </c>
      <c r="D3383" s="174" t="s">
        <v>1037</v>
      </c>
      <c r="E3383" s="177">
        <v>103</v>
      </c>
      <c r="F3383" s="1" t="s">
        <v>138</v>
      </c>
      <c r="G3383" s="1" t="s">
        <v>5273</v>
      </c>
      <c r="H3383" s="17">
        <v>0</v>
      </c>
      <c r="I3383" s="12">
        <v>3</v>
      </c>
      <c r="J3383" s="1" t="s">
        <v>11</v>
      </c>
      <c r="K3383" s="1" t="s">
        <v>8</v>
      </c>
      <c r="L3383" s="4">
        <v>3</v>
      </c>
      <c r="N3383" s="186">
        <v>0</v>
      </c>
      <c r="P3383" s="14">
        <v>16.6082</v>
      </c>
      <c r="R3383" s="14">
        <v>0</v>
      </c>
      <c r="T3383" s="14">
        <v>7.2888999999999999</v>
      </c>
      <c r="V3383" s="17">
        <v>0</v>
      </c>
      <c r="X3383" s="17">
        <v>0</v>
      </c>
      <c r="Z3383" s="17">
        <v>44726</v>
      </c>
      <c r="AB3383" s="17">
        <v>0</v>
      </c>
      <c r="AD3383" s="17">
        <v>0</v>
      </c>
      <c r="AF3383" s="17">
        <v>2693</v>
      </c>
      <c r="AH3383" s="17">
        <v>0</v>
      </c>
      <c r="AJ3383" s="17">
        <v>0</v>
      </c>
      <c r="AL3383" s="17">
        <v>0</v>
      </c>
      <c r="AN3383" s="17">
        <v>0</v>
      </c>
      <c r="AP3383" s="172">
        <v>0</v>
      </c>
      <c r="AR3383" s="17">
        <v>19629</v>
      </c>
      <c r="AT3383" s="17">
        <v>0</v>
      </c>
      <c r="AV3383" s="185">
        <v>0</v>
      </c>
      <c r="AW3383" s="1" t="s">
        <v>5655</v>
      </c>
      <c r="AX3383" s="1" t="str">
        <f t="shared" si="52"/>
        <v>No</v>
      </c>
    </row>
    <row r="3384" spans="1:50" x14ac:dyDescent="0.2">
      <c r="A3384" s="1" t="s">
        <v>4736</v>
      </c>
      <c r="B3384" s="1" t="s">
        <v>4737</v>
      </c>
      <c r="C3384" s="1" t="s">
        <v>20</v>
      </c>
      <c r="D3384" s="174" t="s">
        <v>4738</v>
      </c>
      <c r="E3384" s="177" t="s">
        <v>4739</v>
      </c>
      <c r="F3384" s="1" t="s">
        <v>194</v>
      </c>
      <c r="G3384" s="1" t="s">
        <v>229</v>
      </c>
      <c r="H3384" s="17">
        <v>0</v>
      </c>
      <c r="I3384" s="12">
        <v>3</v>
      </c>
      <c r="J3384" s="1" t="s">
        <v>11</v>
      </c>
      <c r="K3384" s="1" t="s">
        <v>8</v>
      </c>
      <c r="L3384" s="4">
        <v>3</v>
      </c>
      <c r="N3384" s="186">
        <v>0</v>
      </c>
      <c r="P3384" s="14">
        <v>12.9687</v>
      </c>
      <c r="R3384" s="14">
        <v>0</v>
      </c>
      <c r="T3384" s="14">
        <v>27.489699999999999</v>
      </c>
      <c r="V3384" s="17">
        <v>0</v>
      </c>
      <c r="X3384" s="17">
        <v>0</v>
      </c>
      <c r="Z3384" s="17">
        <v>101545</v>
      </c>
      <c r="AB3384" s="17">
        <v>0</v>
      </c>
      <c r="AD3384" s="17">
        <v>0</v>
      </c>
      <c r="AF3384" s="17">
        <v>7830</v>
      </c>
      <c r="AH3384" s="17">
        <v>0</v>
      </c>
      <c r="AJ3384" s="17">
        <v>0</v>
      </c>
      <c r="AL3384" s="17">
        <v>0</v>
      </c>
      <c r="AN3384" s="17">
        <v>0</v>
      </c>
      <c r="AP3384" s="172">
        <v>0</v>
      </c>
      <c r="AR3384" s="17">
        <v>215244</v>
      </c>
      <c r="AT3384" s="17">
        <v>0</v>
      </c>
      <c r="AV3384" s="185">
        <v>0</v>
      </c>
      <c r="AW3384" s="1" t="s">
        <v>5655</v>
      </c>
      <c r="AX3384" s="1" t="str">
        <f t="shared" si="52"/>
        <v>No</v>
      </c>
    </row>
    <row r="3385" spans="1:50" x14ac:dyDescent="0.2">
      <c r="A3385" s="1" t="s">
        <v>2260</v>
      </c>
      <c r="B3385" s="1" t="s">
        <v>2261</v>
      </c>
      <c r="C3385" s="1" t="s">
        <v>40</v>
      </c>
      <c r="D3385" s="174" t="s">
        <v>2262</v>
      </c>
      <c r="E3385" s="177" t="s">
        <v>2263</v>
      </c>
      <c r="F3385" s="1" t="s">
        <v>194</v>
      </c>
      <c r="G3385" s="1" t="s">
        <v>229</v>
      </c>
      <c r="H3385" s="17">
        <v>0</v>
      </c>
      <c r="I3385" s="12">
        <v>3</v>
      </c>
      <c r="J3385" s="1" t="s">
        <v>10</v>
      </c>
      <c r="K3385" s="1" t="s">
        <v>8</v>
      </c>
      <c r="L3385" s="4">
        <v>3</v>
      </c>
      <c r="N3385" s="186">
        <v>0</v>
      </c>
      <c r="P3385" s="14">
        <v>9.0425000000000004</v>
      </c>
      <c r="R3385" s="14">
        <v>0</v>
      </c>
      <c r="T3385" s="14">
        <v>1.4059999999999999</v>
      </c>
      <c r="V3385" s="17">
        <v>0</v>
      </c>
      <c r="X3385" s="17">
        <v>0</v>
      </c>
      <c r="Z3385" s="17">
        <v>37680</v>
      </c>
      <c r="AB3385" s="17">
        <v>0</v>
      </c>
      <c r="AD3385" s="17">
        <v>0</v>
      </c>
      <c r="AF3385" s="17">
        <v>4167</v>
      </c>
      <c r="AH3385" s="17">
        <v>0</v>
      </c>
      <c r="AJ3385" s="17">
        <v>0</v>
      </c>
      <c r="AL3385" s="17">
        <v>0</v>
      </c>
      <c r="AN3385" s="17">
        <v>0</v>
      </c>
      <c r="AP3385" s="172">
        <v>0</v>
      </c>
      <c r="AR3385" s="17">
        <v>5859</v>
      </c>
      <c r="AT3385" s="17">
        <v>0</v>
      </c>
      <c r="AV3385" s="185">
        <v>0</v>
      </c>
      <c r="AW3385" s="1" t="s">
        <v>5655</v>
      </c>
      <c r="AX3385" s="1" t="str">
        <f t="shared" si="52"/>
        <v>No</v>
      </c>
    </row>
    <row r="3386" spans="1:50" x14ac:dyDescent="0.2">
      <c r="A3386" s="1" t="s">
        <v>1985</v>
      </c>
      <c r="B3386" s="1" t="s">
        <v>1986</v>
      </c>
      <c r="C3386" s="1" t="s">
        <v>50</v>
      </c>
      <c r="D3386" s="174" t="s">
        <v>1987</v>
      </c>
      <c r="E3386" s="177" t="s">
        <v>1988</v>
      </c>
      <c r="F3386" s="1" t="s">
        <v>242</v>
      </c>
      <c r="G3386" s="1" t="s">
        <v>229</v>
      </c>
      <c r="H3386" s="17">
        <v>0</v>
      </c>
      <c r="I3386" s="12">
        <v>3</v>
      </c>
      <c r="J3386" s="1" t="s">
        <v>10</v>
      </c>
      <c r="K3386" s="1" t="s">
        <v>8</v>
      </c>
      <c r="L3386" s="4">
        <v>3</v>
      </c>
      <c r="N3386" s="186">
        <v>0</v>
      </c>
      <c r="P3386" s="14">
        <v>19.579699999999999</v>
      </c>
      <c r="R3386" s="14">
        <v>0</v>
      </c>
      <c r="T3386" s="14">
        <v>1.0323</v>
      </c>
      <c r="V3386" s="17">
        <v>0</v>
      </c>
      <c r="X3386" s="17">
        <v>0</v>
      </c>
      <c r="Z3386" s="17">
        <v>104810</v>
      </c>
      <c r="AB3386" s="17">
        <v>0</v>
      </c>
      <c r="AD3386" s="17">
        <v>0</v>
      </c>
      <c r="AF3386" s="17">
        <v>5353</v>
      </c>
      <c r="AH3386" s="17">
        <v>0</v>
      </c>
      <c r="AJ3386" s="17">
        <v>0</v>
      </c>
      <c r="AL3386" s="17">
        <v>0</v>
      </c>
      <c r="AN3386" s="17">
        <v>0</v>
      </c>
      <c r="AP3386" s="172">
        <v>0</v>
      </c>
      <c r="AR3386" s="17">
        <v>5526</v>
      </c>
      <c r="AT3386" s="17">
        <v>0</v>
      </c>
      <c r="AV3386" s="185">
        <v>0</v>
      </c>
      <c r="AW3386" s="1" t="s">
        <v>5655</v>
      </c>
      <c r="AX3386" s="1" t="str">
        <f t="shared" si="52"/>
        <v>No</v>
      </c>
    </row>
    <row r="3387" spans="1:50" x14ac:dyDescent="0.2">
      <c r="A3387" s="1" t="s">
        <v>1467</v>
      </c>
      <c r="B3387" s="1" t="s">
        <v>1468</v>
      </c>
      <c r="C3387" s="1" t="s">
        <v>54</v>
      </c>
      <c r="D3387" s="174" t="s">
        <v>1469</v>
      </c>
      <c r="E3387" s="177" t="s">
        <v>1470</v>
      </c>
      <c r="F3387" s="1" t="s">
        <v>194</v>
      </c>
      <c r="G3387" s="1" t="s">
        <v>229</v>
      </c>
      <c r="H3387" s="17">
        <v>0</v>
      </c>
      <c r="I3387" s="12">
        <v>3</v>
      </c>
      <c r="J3387" s="1" t="s">
        <v>23</v>
      </c>
      <c r="K3387" s="1" t="s">
        <v>12</v>
      </c>
      <c r="L3387" s="4">
        <v>3</v>
      </c>
      <c r="N3387" s="186">
        <v>0</v>
      </c>
      <c r="P3387" s="14">
        <v>7.3242000000000003</v>
      </c>
      <c r="R3387" s="14">
        <v>0</v>
      </c>
      <c r="T3387" s="14">
        <v>8.3241999999999994</v>
      </c>
      <c r="V3387" s="17">
        <v>0</v>
      </c>
      <c r="X3387" s="17">
        <v>0</v>
      </c>
      <c r="Z3387" s="17">
        <v>3208</v>
      </c>
      <c r="AB3387" s="17">
        <v>0</v>
      </c>
      <c r="AD3387" s="17">
        <v>0</v>
      </c>
      <c r="AF3387" s="17">
        <v>438</v>
      </c>
      <c r="AH3387" s="17">
        <v>0</v>
      </c>
      <c r="AJ3387" s="17">
        <v>0</v>
      </c>
      <c r="AL3387" s="17">
        <v>0</v>
      </c>
      <c r="AN3387" s="17">
        <v>0</v>
      </c>
      <c r="AP3387" s="172">
        <v>0</v>
      </c>
      <c r="AR3387" s="17">
        <v>3646</v>
      </c>
      <c r="AT3387" s="17">
        <v>0</v>
      </c>
      <c r="AV3387" s="185">
        <v>0</v>
      </c>
      <c r="AW3387" s="1" t="s">
        <v>5655</v>
      </c>
      <c r="AX3387" s="1" t="str">
        <f t="shared" si="52"/>
        <v>No</v>
      </c>
    </row>
    <row r="3388" spans="1:50" x14ac:dyDescent="0.2">
      <c r="A3388" s="1" t="s">
        <v>5216</v>
      </c>
      <c r="B3388" s="1" t="s">
        <v>5217</v>
      </c>
      <c r="C3388" s="1" t="s">
        <v>20</v>
      </c>
      <c r="D3388" s="174" t="s">
        <v>5218</v>
      </c>
      <c r="E3388" s="177" t="s">
        <v>5219</v>
      </c>
      <c r="F3388" s="1" t="s">
        <v>194</v>
      </c>
      <c r="G3388" s="1" t="s">
        <v>229</v>
      </c>
      <c r="H3388" s="17">
        <v>0</v>
      </c>
      <c r="I3388" s="12">
        <v>3</v>
      </c>
      <c r="J3388" s="1" t="s">
        <v>10</v>
      </c>
      <c r="K3388" s="1" t="s">
        <v>8</v>
      </c>
      <c r="L3388" s="4">
        <v>3</v>
      </c>
      <c r="N3388" s="186">
        <v>0</v>
      </c>
      <c r="P3388" s="14">
        <v>10.0351</v>
      </c>
      <c r="R3388" s="14">
        <v>0</v>
      </c>
      <c r="T3388" s="14">
        <v>7.4302000000000001</v>
      </c>
      <c r="V3388" s="17">
        <v>0</v>
      </c>
      <c r="X3388" s="17">
        <v>0</v>
      </c>
      <c r="Z3388" s="17">
        <v>34571</v>
      </c>
      <c r="AB3388" s="17">
        <v>0</v>
      </c>
      <c r="AD3388" s="17">
        <v>0</v>
      </c>
      <c r="AF3388" s="17">
        <v>3445</v>
      </c>
      <c r="AH3388" s="17">
        <v>0</v>
      </c>
      <c r="AJ3388" s="17">
        <v>0</v>
      </c>
      <c r="AL3388" s="17">
        <v>0</v>
      </c>
      <c r="AN3388" s="17">
        <v>0</v>
      </c>
      <c r="AP3388" s="172">
        <v>0</v>
      </c>
      <c r="AR3388" s="17">
        <v>25597</v>
      </c>
      <c r="AT3388" s="17">
        <v>0</v>
      </c>
      <c r="AV3388" s="185">
        <v>0</v>
      </c>
      <c r="AW3388" s="1" t="s">
        <v>5655</v>
      </c>
      <c r="AX3388" s="1" t="str">
        <f t="shared" si="52"/>
        <v>No</v>
      </c>
    </row>
    <row r="3389" spans="1:50" x14ac:dyDescent="0.2">
      <c r="A3389" s="1" t="s">
        <v>2754</v>
      </c>
      <c r="B3389" s="1" t="s">
        <v>2755</v>
      </c>
      <c r="C3389" s="1" t="s">
        <v>98</v>
      </c>
      <c r="D3389" s="174" t="s">
        <v>2756</v>
      </c>
      <c r="E3389" s="177" t="s">
        <v>2757</v>
      </c>
      <c r="F3389" s="1" t="s">
        <v>194</v>
      </c>
      <c r="G3389" s="1" t="s">
        <v>229</v>
      </c>
      <c r="H3389" s="17">
        <v>0</v>
      </c>
      <c r="I3389" s="12">
        <v>3</v>
      </c>
      <c r="J3389" s="1" t="s">
        <v>10</v>
      </c>
      <c r="K3389" s="1" t="s">
        <v>12</v>
      </c>
      <c r="L3389" s="4">
        <v>3</v>
      </c>
      <c r="N3389" s="186">
        <v>0</v>
      </c>
      <c r="P3389" s="14">
        <v>16.300599999999999</v>
      </c>
      <c r="R3389" s="14">
        <v>0</v>
      </c>
      <c r="T3389" s="14">
        <v>2.6332</v>
      </c>
      <c r="V3389" s="17">
        <v>0</v>
      </c>
      <c r="X3389" s="17">
        <v>0</v>
      </c>
      <c r="Z3389" s="17">
        <v>152264</v>
      </c>
      <c r="AB3389" s="17">
        <v>0</v>
      </c>
      <c r="AD3389" s="17">
        <v>0</v>
      </c>
      <c r="AF3389" s="17">
        <v>9341</v>
      </c>
      <c r="AH3389" s="17">
        <v>0</v>
      </c>
      <c r="AJ3389" s="17">
        <v>0</v>
      </c>
      <c r="AL3389" s="17">
        <v>0</v>
      </c>
      <c r="AN3389" s="17">
        <v>0</v>
      </c>
      <c r="AP3389" s="172">
        <v>0</v>
      </c>
      <c r="AR3389" s="17">
        <v>24597</v>
      </c>
      <c r="AT3389" s="17">
        <v>0</v>
      </c>
      <c r="AV3389" s="185">
        <v>0</v>
      </c>
      <c r="AW3389" s="1" t="s">
        <v>5655</v>
      </c>
      <c r="AX3389" s="1" t="str">
        <f t="shared" si="52"/>
        <v>No</v>
      </c>
    </row>
    <row r="3390" spans="1:50" x14ac:dyDescent="0.2">
      <c r="A3390" s="1" t="s">
        <v>3866</v>
      </c>
      <c r="B3390" s="1" t="s">
        <v>3867</v>
      </c>
      <c r="C3390" s="1" t="s">
        <v>64</v>
      </c>
      <c r="D3390" s="174" t="s">
        <v>3895</v>
      </c>
      <c r="E3390" s="177" t="s">
        <v>3896</v>
      </c>
      <c r="F3390" s="1" t="s">
        <v>242</v>
      </c>
      <c r="G3390" s="1" t="s">
        <v>229</v>
      </c>
      <c r="H3390" s="17">
        <v>0</v>
      </c>
      <c r="I3390" s="12">
        <v>3</v>
      </c>
      <c r="J3390" s="1" t="s">
        <v>10</v>
      </c>
      <c r="K3390" s="1" t="s">
        <v>8</v>
      </c>
      <c r="L3390" s="4">
        <v>3</v>
      </c>
      <c r="N3390" s="186">
        <v>0</v>
      </c>
      <c r="P3390" s="14">
        <v>13.386200000000001</v>
      </c>
      <c r="R3390" s="14">
        <v>0</v>
      </c>
      <c r="T3390" s="14">
        <v>5.1504000000000003</v>
      </c>
      <c r="V3390" s="17">
        <v>0</v>
      </c>
      <c r="X3390" s="17">
        <v>0</v>
      </c>
      <c r="Z3390" s="17">
        <v>22877</v>
      </c>
      <c r="AB3390" s="17">
        <v>0</v>
      </c>
      <c r="AD3390" s="17">
        <v>0</v>
      </c>
      <c r="AF3390" s="17">
        <v>1709</v>
      </c>
      <c r="AH3390" s="17">
        <v>0</v>
      </c>
      <c r="AJ3390" s="17">
        <v>0</v>
      </c>
      <c r="AL3390" s="17">
        <v>0</v>
      </c>
      <c r="AN3390" s="17">
        <v>0</v>
      </c>
      <c r="AP3390" s="172">
        <v>0</v>
      </c>
      <c r="AR3390" s="17">
        <v>8802</v>
      </c>
      <c r="AT3390" s="17">
        <v>0</v>
      </c>
      <c r="AV3390" s="185">
        <v>0</v>
      </c>
      <c r="AW3390" s="1" t="s">
        <v>5655</v>
      </c>
      <c r="AX3390" s="1" t="str">
        <f t="shared" si="52"/>
        <v>No</v>
      </c>
    </row>
    <row r="3391" spans="1:50" x14ac:dyDescent="0.2">
      <c r="A3391" s="1" t="s">
        <v>1084</v>
      </c>
      <c r="B3391" s="1" t="s">
        <v>1085</v>
      </c>
      <c r="C3391" s="1" t="s">
        <v>64</v>
      </c>
      <c r="D3391" s="174" t="s">
        <v>1086</v>
      </c>
      <c r="E3391" s="177">
        <v>70004</v>
      </c>
      <c r="F3391" s="1" t="s">
        <v>138</v>
      </c>
      <c r="G3391" s="1" t="s">
        <v>5273</v>
      </c>
      <c r="H3391" s="17">
        <v>0</v>
      </c>
      <c r="I3391" s="12">
        <v>3</v>
      </c>
      <c r="J3391" s="1" t="s">
        <v>10</v>
      </c>
      <c r="K3391" s="1" t="s">
        <v>8</v>
      </c>
      <c r="L3391" s="4">
        <v>1</v>
      </c>
      <c r="N3391" s="186">
        <v>0</v>
      </c>
      <c r="P3391" s="14">
        <v>34.087000000000003</v>
      </c>
      <c r="R3391" s="14">
        <v>0</v>
      </c>
      <c r="T3391" s="14">
        <v>2.0434999999999999</v>
      </c>
      <c r="V3391" s="17">
        <v>0</v>
      </c>
      <c r="X3391" s="17">
        <v>0</v>
      </c>
      <c r="Z3391" s="17">
        <v>6272</v>
      </c>
      <c r="AB3391" s="17">
        <v>0</v>
      </c>
      <c r="AD3391" s="17">
        <v>0</v>
      </c>
      <c r="AF3391" s="17">
        <v>184</v>
      </c>
      <c r="AH3391" s="17">
        <v>0</v>
      </c>
      <c r="AJ3391" s="17">
        <v>0</v>
      </c>
      <c r="AL3391" s="17">
        <v>0</v>
      </c>
      <c r="AN3391" s="17">
        <v>0</v>
      </c>
      <c r="AP3391" s="172">
        <v>0</v>
      </c>
      <c r="AR3391" s="17">
        <v>376</v>
      </c>
      <c r="AT3391" s="17">
        <v>0</v>
      </c>
      <c r="AV3391" s="185">
        <v>0</v>
      </c>
      <c r="AW3391" s="1" t="s">
        <v>5655</v>
      </c>
      <c r="AX3391" s="1" t="str">
        <f t="shared" si="52"/>
        <v>No</v>
      </c>
    </row>
    <row r="3392" spans="1:50" x14ac:dyDescent="0.2">
      <c r="A3392" s="1" t="s">
        <v>4930</v>
      </c>
      <c r="B3392" s="1" t="s">
        <v>4931</v>
      </c>
      <c r="C3392" s="1" t="s">
        <v>94</v>
      </c>
      <c r="D3392" s="174" t="s">
        <v>4932</v>
      </c>
      <c r="E3392" s="177" t="s">
        <v>4933</v>
      </c>
      <c r="F3392" s="1" t="s">
        <v>194</v>
      </c>
      <c r="G3392" s="1" t="s">
        <v>229</v>
      </c>
      <c r="H3392" s="17">
        <v>0</v>
      </c>
      <c r="I3392" s="12">
        <v>3</v>
      </c>
      <c r="J3392" s="1" t="s">
        <v>10</v>
      </c>
      <c r="K3392" s="1" t="s">
        <v>8</v>
      </c>
      <c r="L3392" s="4">
        <v>3</v>
      </c>
      <c r="N3392" s="186">
        <v>0</v>
      </c>
      <c r="P3392" s="14">
        <v>16.815000000000001</v>
      </c>
      <c r="R3392" s="14">
        <v>0</v>
      </c>
      <c r="T3392" s="14">
        <v>2.9409000000000001</v>
      </c>
      <c r="V3392" s="17">
        <v>0</v>
      </c>
      <c r="X3392" s="17">
        <v>0</v>
      </c>
      <c r="Z3392" s="17">
        <v>54632</v>
      </c>
      <c r="AB3392" s="17">
        <v>0</v>
      </c>
      <c r="AD3392" s="17">
        <v>0</v>
      </c>
      <c r="AF3392" s="17">
        <v>3249</v>
      </c>
      <c r="AH3392" s="17">
        <v>0</v>
      </c>
      <c r="AJ3392" s="17">
        <v>0</v>
      </c>
      <c r="AL3392" s="17">
        <v>0</v>
      </c>
      <c r="AN3392" s="17">
        <v>0</v>
      </c>
      <c r="AP3392" s="172">
        <v>0</v>
      </c>
      <c r="AR3392" s="17">
        <v>9555</v>
      </c>
      <c r="AT3392" s="17">
        <v>0</v>
      </c>
      <c r="AV3392" s="185">
        <v>0</v>
      </c>
      <c r="AW3392" s="1" t="s">
        <v>5655</v>
      </c>
      <c r="AX3392" s="1" t="str">
        <f t="shared" si="52"/>
        <v>No</v>
      </c>
    </row>
    <row r="3393" spans="1:50" x14ac:dyDescent="0.2">
      <c r="A3393" s="1" t="s">
        <v>5146</v>
      </c>
      <c r="B3393" s="1" t="s">
        <v>392</v>
      </c>
      <c r="C3393" s="1" t="s">
        <v>161</v>
      </c>
      <c r="D3393" s="174" t="s">
        <v>4489</v>
      </c>
      <c r="E3393" s="177" t="s">
        <v>5586</v>
      </c>
      <c r="F3393" s="1" t="s">
        <v>196</v>
      </c>
      <c r="G3393" s="1" t="s">
        <v>229</v>
      </c>
      <c r="H3393" s="17">
        <v>0</v>
      </c>
      <c r="I3393" s="12">
        <v>3</v>
      </c>
      <c r="J3393" s="1" t="s">
        <v>10</v>
      </c>
      <c r="K3393" s="1" t="s">
        <v>8</v>
      </c>
      <c r="L3393" s="4">
        <v>0</v>
      </c>
      <c r="N3393" s="186">
        <v>0</v>
      </c>
      <c r="P3393" s="14">
        <v>0</v>
      </c>
      <c r="R3393" s="14">
        <v>0</v>
      </c>
      <c r="T3393" s="14">
        <v>0</v>
      </c>
      <c r="V3393" s="17">
        <v>0</v>
      </c>
      <c r="X3393" s="17">
        <v>0</v>
      </c>
      <c r="Z3393" s="17">
        <v>0</v>
      </c>
      <c r="AB3393" s="17">
        <v>0</v>
      </c>
      <c r="AD3393" s="17">
        <v>0</v>
      </c>
      <c r="AF3393" s="17">
        <v>0</v>
      </c>
      <c r="AH3393" s="17">
        <v>0</v>
      </c>
      <c r="AJ3393" s="17">
        <v>0</v>
      </c>
      <c r="AL3393" s="17">
        <v>0</v>
      </c>
      <c r="AN3393" s="17">
        <v>0</v>
      </c>
      <c r="AP3393" s="172">
        <v>0</v>
      </c>
      <c r="AR3393" s="17">
        <v>0</v>
      </c>
      <c r="AT3393" s="17">
        <v>0</v>
      </c>
      <c r="AV3393" s="185">
        <v>0</v>
      </c>
      <c r="AW3393" s="1" t="s">
        <v>5655</v>
      </c>
      <c r="AX3393" s="1" t="str">
        <f t="shared" si="52"/>
        <v>No</v>
      </c>
    </row>
    <row r="3394" spans="1:50" x14ac:dyDescent="0.2">
      <c r="A3394" s="1" t="s">
        <v>2662</v>
      </c>
      <c r="B3394" s="1" t="s">
        <v>2663</v>
      </c>
      <c r="C3394" s="1" t="s">
        <v>98</v>
      </c>
      <c r="D3394" s="174" t="s">
        <v>2664</v>
      </c>
      <c r="E3394" s="177" t="s">
        <v>2665</v>
      </c>
      <c r="F3394" s="1" t="s">
        <v>194</v>
      </c>
      <c r="G3394" s="1" t="s">
        <v>229</v>
      </c>
      <c r="H3394" s="17">
        <v>0</v>
      </c>
      <c r="I3394" s="12">
        <v>3</v>
      </c>
      <c r="J3394" s="1" t="s">
        <v>10</v>
      </c>
      <c r="K3394" s="1" t="s">
        <v>12</v>
      </c>
      <c r="L3394" s="4">
        <v>3</v>
      </c>
      <c r="N3394" s="186">
        <v>0</v>
      </c>
      <c r="P3394" s="14">
        <v>14.1526</v>
      </c>
      <c r="R3394" s="14">
        <v>0</v>
      </c>
      <c r="T3394" s="14">
        <v>3.3426</v>
      </c>
      <c r="V3394" s="17">
        <v>0</v>
      </c>
      <c r="X3394" s="17">
        <v>0</v>
      </c>
      <c r="Z3394" s="17">
        <v>159500</v>
      </c>
      <c r="AB3394" s="17">
        <v>0</v>
      </c>
      <c r="AD3394" s="17">
        <v>0</v>
      </c>
      <c r="AF3394" s="17">
        <v>11270</v>
      </c>
      <c r="AH3394" s="17">
        <v>0</v>
      </c>
      <c r="AJ3394" s="17">
        <v>0</v>
      </c>
      <c r="AL3394" s="17">
        <v>0</v>
      </c>
      <c r="AN3394" s="17">
        <v>0</v>
      </c>
      <c r="AP3394" s="172">
        <v>0</v>
      </c>
      <c r="AR3394" s="17">
        <v>37671</v>
      </c>
      <c r="AT3394" s="17">
        <v>0</v>
      </c>
      <c r="AV3394" s="185">
        <v>0</v>
      </c>
      <c r="AW3394" s="1" t="s">
        <v>5655</v>
      </c>
      <c r="AX3394" s="1" t="str">
        <f t="shared" ref="AX3394:AX3457" si="53">IF(AW3394&amp;AU3394&amp;AS3394&amp;AQ3394&amp;AO3394&amp;AM3394&amp;AK3394&amp;AI3394&amp;AG3394&amp;AE3394&amp;AC3394&amp;AA3394&amp;Y3394&amp;W3394&amp;U3394&amp;S3394&amp;Q3394&amp;O3394&amp;M3394&lt;&gt;"","Yes","No")</f>
        <v>No</v>
      </c>
    </row>
    <row r="3395" spans="1:50" x14ac:dyDescent="0.2">
      <c r="A3395" s="1" t="s">
        <v>3850</v>
      </c>
      <c r="B3395" s="1" t="s">
        <v>3851</v>
      </c>
      <c r="C3395" s="1" t="s">
        <v>64</v>
      </c>
      <c r="D3395" s="174" t="s">
        <v>3852</v>
      </c>
      <c r="E3395" s="177" t="s">
        <v>3853</v>
      </c>
      <c r="F3395" s="1" t="s">
        <v>242</v>
      </c>
      <c r="G3395" s="1" t="s">
        <v>229</v>
      </c>
      <c r="H3395" s="17">
        <v>0</v>
      </c>
      <c r="I3395" s="12">
        <v>3</v>
      </c>
      <c r="J3395" s="1" t="s">
        <v>10</v>
      </c>
      <c r="K3395" s="1" t="s">
        <v>8</v>
      </c>
      <c r="L3395" s="4">
        <v>3</v>
      </c>
      <c r="N3395" s="186">
        <v>0</v>
      </c>
      <c r="P3395" s="14">
        <v>49.828099999999999</v>
      </c>
      <c r="R3395" s="14">
        <v>0</v>
      </c>
      <c r="T3395" s="14">
        <v>1.2418</v>
      </c>
      <c r="V3395" s="17">
        <v>0</v>
      </c>
      <c r="X3395" s="17">
        <v>0</v>
      </c>
      <c r="Z3395" s="17">
        <v>83462</v>
      </c>
      <c r="AB3395" s="17">
        <v>0</v>
      </c>
      <c r="AD3395" s="17">
        <v>0</v>
      </c>
      <c r="AF3395" s="17">
        <v>1675</v>
      </c>
      <c r="AH3395" s="17">
        <v>0</v>
      </c>
      <c r="AJ3395" s="17">
        <v>0</v>
      </c>
      <c r="AL3395" s="17">
        <v>0</v>
      </c>
      <c r="AN3395" s="17">
        <v>0</v>
      </c>
      <c r="AP3395" s="172">
        <v>0</v>
      </c>
      <c r="AR3395" s="17">
        <v>2080</v>
      </c>
      <c r="AT3395" s="17">
        <v>0</v>
      </c>
      <c r="AV3395" s="185">
        <v>0</v>
      </c>
      <c r="AW3395" s="1" t="s">
        <v>5655</v>
      </c>
      <c r="AX3395" s="1" t="str">
        <f t="shared" si="53"/>
        <v>No</v>
      </c>
    </row>
    <row r="3396" spans="1:50" x14ac:dyDescent="0.2">
      <c r="A3396" s="1" t="s">
        <v>3981</v>
      </c>
      <c r="B3396" s="1" t="s">
        <v>3982</v>
      </c>
      <c r="C3396" s="1" t="s">
        <v>48</v>
      </c>
      <c r="D3396" s="174" t="s">
        <v>3983</v>
      </c>
      <c r="E3396" s="177" t="s">
        <v>3984</v>
      </c>
      <c r="F3396" s="1" t="s">
        <v>194</v>
      </c>
      <c r="G3396" s="1" t="s">
        <v>229</v>
      </c>
      <c r="H3396" s="17">
        <v>0</v>
      </c>
      <c r="I3396" s="12">
        <v>3</v>
      </c>
      <c r="J3396" s="1" t="s">
        <v>10</v>
      </c>
      <c r="K3396" s="1" t="s">
        <v>8</v>
      </c>
      <c r="L3396" s="4">
        <v>3</v>
      </c>
      <c r="N3396" s="186">
        <v>0</v>
      </c>
      <c r="P3396" s="14">
        <v>11.262700000000001</v>
      </c>
      <c r="R3396" s="14">
        <v>0</v>
      </c>
      <c r="T3396" s="14">
        <v>5.9981</v>
      </c>
      <c r="V3396" s="17">
        <v>0</v>
      </c>
      <c r="X3396" s="17">
        <v>0</v>
      </c>
      <c r="Z3396" s="17">
        <v>40512</v>
      </c>
      <c r="AB3396" s="17">
        <v>0</v>
      </c>
      <c r="AD3396" s="17">
        <v>0</v>
      </c>
      <c r="AF3396" s="17">
        <v>3597</v>
      </c>
      <c r="AH3396" s="17">
        <v>0</v>
      </c>
      <c r="AJ3396" s="17">
        <v>0</v>
      </c>
      <c r="AL3396" s="17">
        <v>0</v>
      </c>
      <c r="AN3396" s="17">
        <v>0</v>
      </c>
      <c r="AP3396" s="172">
        <v>0</v>
      </c>
      <c r="AR3396" s="17">
        <v>21575</v>
      </c>
      <c r="AT3396" s="17">
        <v>0</v>
      </c>
      <c r="AV3396" s="185">
        <v>0</v>
      </c>
      <c r="AW3396" s="1" t="s">
        <v>5655</v>
      </c>
      <c r="AX3396" s="1" t="str">
        <f t="shared" si="53"/>
        <v>No</v>
      </c>
    </row>
    <row r="3397" spans="1:50" x14ac:dyDescent="0.2">
      <c r="A3397" s="1" t="s">
        <v>4714</v>
      </c>
      <c r="B3397" s="1" t="s">
        <v>4715</v>
      </c>
      <c r="C3397" s="1" t="s">
        <v>20</v>
      </c>
      <c r="D3397" s="174" t="s">
        <v>4716</v>
      </c>
      <c r="E3397" s="177" t="s">
        <v>4717</v>
      </c>
      <c r="F3397" s="1" t="s">
        <v>194</v>
      </c>
      <c r="G3397" s="1" t="s">
        <v>229</v>
      </c>
      <c r="H3397" s="17">
        <v>0</v>
      </c>
      <c r="I3397" s="12">
        <v>3</v>
      </c>
      <c r="J3397" s="1" t="s">
        <v>10</v>
      </c>
      <c r="K3397" s="1" t="s">
        <v>12</v>
      </c>
      <c r="L3397" s="4">
        <v>2</v>
      </c>
      <c r="N3397" s="186">
        <v>0</v>
      </c>
      <c r="P3397" s="14">
        <v>10.7277</v>
      </c>
      <c r="R3397" s="14">
        <v>0</v>
      </c>
      <c r="T3397" s="14">
        <v>3.0661</v>
      </c>
      <c r="V3397" s="17">
        <v>0</v>
      </c>
      <c r="X3397" s="17">
        <v>0</v>
      </c>
      <c r="Z3397" s="17">
        <v>37665</v>
      </c>
      <c r="AB3397" s="17">
        <v>0</v>
      </c>
      <c r="AD3397" s="17">
        <v>0</v>
      </c>
      <c r="AF3397" s="17">
        <v>3511</v>
      </c>
      <c r="AH3397" s="17">
        <v>0</v>
      </c>
      <c r="AJ3397" s="17">
        <v>0</v>
      </c>
      <c r="AL3397" s="17">
        <v>0</v>
      </c>
      <c r="AN3397" s="17">
        <v>0</v>
      </c>
      <c r="AP3397" s="172">
        <v>0</v>
      </c>
      <c r="AR3397" s="17">
        <v>10765</v>
      </c>
      <c r="AT3397" s="17">
        <v>0</v>
      </c>
      <c r="AV3397" s="185">
        <v>0</v>
      </c>
      <c r="AW3397" s="1" t="s">
        <v>5655</v>
      </c>
      <c r="AX3397" s="1" t="str">
        <f t="shared" si="53"/>
        <v>No</v>
      </c>
    </row>
    <row r="3398" spans="1:50" x14ac:dyDescent="0.2">
      <c r="A3398" s="1" t="s">
        <v>6510</v>
      </c>
      <c r="B3398" s="1" t="s">
        <v>1199</v>
      </c>
      <c r="C3398" s="1" t="s">
        <v>40</v>
      </c>
      <c r="D3398" s="174">
        <v>4193</v>
      </c>
      <c r="E3398" s="177">
        <v>40193</v>
      </c>
      <c r="F3398" s="1" t="s">
        <v>194</v>
      </c>
      <c r="G3398" s="1" t="s">
        <v>5273</v>
      </c>
      <c r="H3398" s="17">
        <v>51456</v>
      </c>
      <c r="I3398" s="12">
        <v>3</v>
      </c>
      <c r="J3398" s="1" t="s">
        <v>11</v>
      </c>
      <c r="K3398" s="1" t="s">
        <v>12</v>
      </c>
      <c r="L3398" s="4">
        <v>3</v>
      </c>
      <c r="N3398" s="186">
        <v>0</v>
      </c>
      <c r="P3398" s="14">
        <v>10.628500000000001</v>
      </c>
      <c r="R3398" s="14">
        <v>0</v>
      </c>
      <c r="T3398" s="14">
        <v>2.1221999999999999</v>
      </c>
      <c r="V3398" s="17">
        <v>0</v>
      </c>
      <c r="X3398" s="17">
        <v>0</v>
      </c>
      <c r="Z3398" s="17">
        <v>91735</v>
      </c>
      <c r="AB3398" s="17">
        <v>0</v>
      </c>
      <c r="AD3398" s="17">
        <v>0</v>
      </c>
      <c r="AF3398" s="17">
        <v>8631</v>
      </c>
      <c r="AH3398" s="17">
        <v>0</v>
      </c>
      <c r="AJ3398" s="17">
        <v>0</v>
      </c>
      <c r="AL3398" s="17">
        <v>0</v>
      </c>
      <c r="AN3398" s="17">
        <v>0</v>
      </c>
      <c r="AP3398" s="172">
        <v>0</v>
      </c>
      <c r="AR3398" s="17">
        <v>18317</v>
      </c>
      <c r="AT3398" s="17">
        <v>0</v>
      </c>
      <c r="AV3398" s="185">
        <v>0</v>
      </c>
      <c r="AW3398" s="1" t="s">
        <v>5655</v>
      </c>
      <c r="AX3398" s="1" t="str">
        <f t="shared" si="53"/>
        <v>No</v>
      </c>
    </row>
    <row r="3399" spans="1:50" x14ac:dyDescent="0.2">
      <c r="A3399" s="1" t="s">
        <v>2899</v>
      </c>
      <c r="B3399" s="1" t="s">
        <v>2900</v>
      </c>
      <c r="C3399" s="1" t="s">
        <v>56</v>
      </c>
      <c r="D3399" s="174" t="s">
        <v>2901</v>
      </c>
      <c r="E3399" s="177" t="s">
        <v>2902</v>
      </c>
      <c r="F3399" s="1" t="s">
        <v>196</v>
      </c>
      <c r="G3399" s="1" t="s">
        <v>229</v>
      </c>
      <c r="H3399" s="17">
        <v>0</v>
      </c>
      <c r="I3399" s="12">
        <v>3</v>
      </c>
      <c r="J3399" s="1" t="s">
        <v>11</v>
      </c>
      <c r="K3399" s="1" t="s">
        <v>8</v>
      </c>
      <c r="L3399" s="4">
        <v>2</v>
      </c>
      <c r="N3399" s="186">
        <v>0</v>
      </c>
      <c r="P3399" s="14">
        <v>11.5548</v>
      </c>
      <c r="R3399" s="14">
        <v>0</v>
      </c>
      <c r="T3399" s="14">
        <v>7.2865000000000002</v>
      </c>
      <c r="V3399" s="17">
        <v>0</v>
      </c>
      <c r="X3399" s="17">
        <v>0</v>
      </c>
      <c r="Z3399" s="17">
        <v>42591</v>
      </c>
      <c r="AB3399" s="17">
        <v>0</v>
      </c>
      <c r="AD3399" s="17">
        <v>0</v>
      </c>
      <c r="AF3399" s="17">
        <v>3686</v>
      </c>
      <c r="AH3399" s="17">
        <v>0</v>
      </c>
      <c r="AJ3399" s="17">
        <v>0</v>
      </c>
      <c r="AL3399" s="17">
        <v>0</v>
      </c>
      <c r="AN3399" s="17">
        <v>0</v>
      </c>
      <c r="AP3399" s="172">
        <v>0</v>
      </c>
      <c r="AR3399" s="17">
        <v>26858</v>
      </c>
      <c r="AT3399" s="17">
        <v>0</v>
      </c>
      <c r="AV3399" s="185">
        <v>0</v>
      </c>
      <c r="AW3399" s="1" t="s">
        <v>5655</v>
      </c>
      <c r="AX3399" s="1" t="str">
        <f t="shared" si="53"/>
        <v>No</v>
      </c>
    </row>
    <row r="3400" spans="1:50" x14ac:dyDescent="0.2">
      <c r="A3400" s="1" t="s">
        <v>2088</v>
      </c>
      <c r="B3400" s="1" t="s">
        <v>2089</v>
      </c>
      <c r="C3400" s="1" t="s">
        <v>40</v>
      </c>
      <c r="D3400" s="174" t="s">
        <v>2090</v>
      </c>
      <c r="E3400" s="177" t="s">
        <v>2091</v>
      </c>
      <c r="F3400" s="1" t="s">
        <v>194</v>
      </c>
      <c r="G3400" s="1" t="s">
        <v>229</v>
      </c>
      <c r="H3400" s="17">
        <v>0</v>
      </c>
      <c r="I3400" s="12">
        <v>3</v>
      </c>
      <c r="J3400" s="1" t="s">
        <v>10</v>
      </c>
      <c r="K3400" s="1" t="s">
        <v>8</v>
      </c>
      <c r="L3400" s="4">
        <v>3</v>
      </c>
      <c r="N3400" s="186">
        <v>0</v>
      </c>
      <c r="P3400" s="14">
        <v>12.6417</v>
      </c>
      <c r="R3400" s="14">
        <v>0</v>
      </c>
      <c r="T3400" s="14">
        <v>2.0926</v>
      </c>
      <c r="V3400" s="17">
        <v>0</v>
      </c>
      <c r="X3400" s="17">
        <v>0</v>
      </c>
      <c r="Z3400" s="17">
        <v>72323</v>
      </c>
      <c r="AB3400" s="17">
        <v>0</v>
      </c>
      <c r="AD3400" s="17">
        <v>0</v>
      </c>
      <c r="AF3400" s="17">
        <v>5721</v>
      </c>
      <c r="AH3400" s="17">
        <v>0</v>
      </c>
      <c r="AJ3400" s="17">
        <v>0</v>
      </c>
      <c r="AL3400" s="17">
        <v>0</v>
      </c>
      <c r="AN3400" s="17">
        <v>0</v>
      </c>
      <c r="AP3400" s="172">
        <v>0</v>
      </c>
      <c r="AR3400" s="17">
        <v>11972</v>
      </c>
      <c r="AT3400" s="17">
        <v>0</v>
      </c>
      <c r="AV3400" s="185">
        <v>0</v>
      </c>
      <c r="AW3400" s="1" t="s">
        <v>5655</v>
      </c>
      <c r="AX3400" s="1" t="str">
        <f t="shared" si="53"/>
        <v>No</v>
      </c>
    </row>
    <row r="3401" spans="1:50" x14ac:dyDescent="0.2">
      <c r="A3401" s="1" t="s">
        <v>6531</v>
      </c>
      <c r="B3401" s="1" t="s">
        <v>6532</v>
      </c>
      <c r="C3401" s="1" t="s">
        <v>54</v>
      </c>
      <c r="D3401" s="174" t="s">
        <v>6533</v>
      </c>
      <c r="E3401" s="177">
        <v>11146</v>
      </c>
      <c r="F3401" s="1" t="s">
        <v>138</v>
      </c>
      <c r="G3401" s="1" t="s">
        <v>5273</v>
      </c>
      <c r="H3401" s="17">
        <v>0</v>
      </c>
      <c r="I3401" s="12">
        <v>3</v>
      </c>
      <c r="J3401" s="1" t="s">
        <v>10</v>
      </c>
      <c r="K3401" s="1" t="s">
        <v>8</v>
      </c>
      <c r="L3401" s="4">
        <v>3</v>
      </c>
      <c r="N3401" s="186">
        <v>0</v>
      </c>
      <c r="P3401" s="14">
        <v>15.1708</v>
      </c>
      <c r="R3401" s="14">
        <v>0</v>
      </c>
      <c r="T3401" s="14">
        <v>1.3931</v>
      </c>
      <c r="V3401" s="17">
        <v>0</v>
      </c>
      <c r="X3401" s="17">
        <v>0</v>
      </c>
      <c r="Z3401" s="17">
        <v>42372</v>
      </c>
      <c r="AB3401" s="17">
        <v>0</v>
      </c>
      <c r="AD3401" s="17">
        <v>0</v>
      </c>
      <c r="AF3401" s="17">
        <v>2793</v>
      </c>
      <c r="AH3401" s="17">
        <v>0</v>
      </c>
      <c r="AJ3401" s="17">
        <v>0</v>
      </c>
      <c r="AL3401" s="17">
        <v>0</v>
      </c>
      <c r="AN3401" s="17">
        <v>0</v>
      </c>
      <c r="AP3401" s="172">
        <v>0</v>
      </c>
      <c r="AR3401" s="17">
        <v>3891</v>
      </c>
      <c r="AT3401" s="17">
        <v>0</v>
      </c>
      <c r="AV3401" s="185">
        <v>0</v>
      </c>
      <c r="AW3401" s="1" t="s">
        <v>5655</v>
      </c>
      <c r="AX3401" s="1" t="str">
        <f t="shared" si="53"/>
        <v>No</v>
      </c>
    </row>
    <row r="3402" spans="1:50" x14ac:dyDescent="0.2">
      <c r="A3402" s="1" t="s">
        <v>6514</v>
      </c>
      <c r="B3402" s="1" t="s">
        <v>4675</v>
      </c>
      <c r="C3402" s="1" t="s">
        <v>63</v>
      </c>
      <c r="D3402" s="174" t="s">
        <v>4676</v>
      </c>
      <c r="E3402" s="177" t="s">
        <v>4677</v>
      </c>
      <c r="F3402" s="1" t="s">
        <v>242</v>
      </c>
      <c r="G3402" s="1" t="s">
        <v>229</v>
      </c>
      <c r="H3402" s="17">
        <v>0</v>
      </c>
      <c r="I3402" s="12">
        <v>3</v>
      </c>
      <c r="J3402" s="1" t="s">
        <v>10</v>
      </c>
      <c r="K3402" s="1" t="s">
        <v>8</v>
      </c>
      <c r="L3402" s="4">
        <v>3</v>
      </c>
      <c r="N3402" s="186">
        <v>0</v>
      </c>
      <c r="P3402" s="14">
        <v>16.835899999999999</v>
      </c>
      <c r="R3402" s="14">
        <v>0</v>
      </c>
      <c r="T3402" s="14">
        <v>1.6064000000000001</v>
      </c>
      <c r="V3402" s="17">
        <v>0</v>
      </c>
      <c r="X3402" s="17">
        <v>0</v>
      </c>
      <c r="Z3402" s="17">
        <v>48723</v>
      </c>
      <c r="AB3402" s="17">
        <v>0</v>
      </c>
      <c r="AD3402" s="17">
        <v>0</v>
      </c>
      <c r="AF3402" s="17">
        <v>2894</v>
      </c>
      <c r="AH3402" s="17">
        <v>0</v>
      </c>
      <c r="AJ3402" s="17">
        <v>0</v>
      </c>
      <c r="AL3402" s="17">
        <v>0</v>
      </c>
      <c r="AN3402" s="17">
        <v>0</v>
      </c>
      <c r="AP3402" s="172">
        <v>0</v>
      </c>
      <c r="AR3402" s="17">
        <v>4649</v>
      </c>
      <c r="AT3402" s="17">
        <v>0</v>
      </c>
      <c r="AV3402" s="185">
        <v>0</v>
      </c>
      <c r="AW3402" s="1" t="s">
        <v>5655</v>
      </c>
      <c r="AX3402" s="1" t="str">
        <f t="shared" si="53"/>
        <v>No</v>
      </c>
    </row>
    <row r="3403" spans="1:50" x14ac:dyDescent="0.2">
      <c r="A3403" s="1" t="s">
        <v>4151</v>
      </c>
      <c r="B3403" s="1" t="s">
        <v>4152</v>
      </c>
      <c r="C3403" s="1" t="s">
        <v>48</v>
      </c>
      <c r="D3403" s="174" t="s">
        <v>4153</v>
      </c>
      <c r="E3403" s="177" t="s">
        <v>4154</v>
      </c>
      <c r="F3403" s="1" t="s">
        <v>194</v>
      </c>
      <c r="G3403" s="1" t="s">
        <v>229</v>
      </c>
      <c r="H3403" s="17">
        <v>0</v>
      </c>
      <c r="I3403" s="12">
        <v>3</v>
      </c>
      <c r="J3403" s="1" t="s">
        <v>10</v>
      </c>
      <c r="K3403" s="1" t="s">
        <v>8</v>
      </c>
      <c r="L3403" s="4">
        <v>3</v>
      </c>
      <c r="N3403" s="186">
        <v>0</v>
      </c>
      <c r="P3403" s="14">
        <v>7.5766</v>
      </c>
      <c r="R3403" s="14">
        <v>0</v>
      </c>
      <c r="T3403" s="14">
        <v>4.2706999999999997</v>
      </c>
      <c r="V3403" s="17">
        <v>0</v>
      </c>
      <c r="X3403" s="17">
        <v>0</v>
      </c>
      <c r="Z3403" s="17">
        <v>17464</v>
      </c>
      <c r="AB3403" s="17">
        <v>0</v>
      </c>
      <c r="AD3403" s="17">
        <v>0</v>
      </c>
      <c r="AF3403" s="17">
        <v>2305</v>
      </c>
      <c r="AH3403" s="17">
        <v>0</v>
      </c>
      <c r="AJ3403" s="17">
        <v>0</v>
      </c>
      <c r="AL3403" s="17">
        <v>0</v>
      </c>
      <c r="AN3403" s="17">
        <v>0</v>
      </c>
      <c r="AP3403" s="172">
        <v>0</v>
      </c>
      <c r="AR3403" s="17">
        <v>9844</v>
      </c>
      <c r="AT3403" s="17">
        <v>0</v>
      </c>
      <c r="AV3403" s="185">
        <v>0</v>
      </c>
      <c r="AW3403" s="1" t="s">
        <v>5655</v>
      </c>
      <c r="AX3403" s="1" t="str">
        <f t="shared" si="53"/>
        <v>No</v>
      </c>
    </row>
    <row r="3404" spans="1:50" x14ac:dyDescent="0.2">
      <c r="A3404" s="1" t="s">
        <v>6501</v>
      </c>
      <c r="B3404" s="1" t="s">
        <v>940</v>
      </c>
      <c r="C3404" s="1" t="s">
        <v>62</v>
      </c>
      <c r="D3404" s="174">
        <v>4233</v>
      </c>
      <c r="E3404" s="177">
        <v>40233</v>
      </c>
      <c r="F3404" s="1" t="s">
        <v>194</v>
      </c>
      <c r="G3404" s="1" t="s">
        <v>5273</v>
      </c>
      <c r="H3404" s="17">
        <v>214881</v>
      </c>
      <c r="I3404" s="12">
        <v>3</v>
      </c>
      <c r="J3404" s="1" t="s">
        <v>11</v>
      </c>
      <c r="K3404" s="1" t="s">
        <v>8</v>
      </c>
      <c r="L3404" s="4">
        <v>3</v>
      </c>
      <c r="N3404" s="186">
        <v>0</v>
      </c>
      <c r="P3404" s="14">
        <v>12.959199999999999</v>
      </c>
      <c r="R3404" s="14">
        <v>0</v>
      </c>
      <c r="T3404" s="14">
        <v>12.1747</v>
      </c>
      <c r="V3404" s="17">
        <v>0</v>
      </c>
      <c r="X3404" s="17">
        <v>0</v>
      </c>
      <c r="Z3404" s="17">
        <v>158491</v>
      </c>
      <c r="AB3404" s="17">
        <v>0</v>
      </c>
      <c r="AD3404" s="17">
        <v>0</v>
      </c>
      <c r="AF3404" s="17">
        <v>12230</v>
      </c>
      <c r="AH3404" s="17">
        <v>0</v>
      </c>
      <c r="AJ3404" s="17">
        <v>0</v>
      </c>
      <c r="AL3404" s="17">
        <v>0</v>
      </c>
      <c r="AN3404" s="17">
        <v>0</v>
      </c>
      <c r="AP3404" s="172">
        <v>0</v>
      </c>
      <c r="AR3404" s="17">
        <v>148897</v>
      </c>
      <c r="AT3404" s="17">
        <v>0</v>
      </c>
      <c r="AV3404" s="185">
        <v>0</v>
      </c>
      <c r="AW3404" s="1" t="s">
        <v>5655</v>
      </c>
      <c r="AX3404" s="1" t="str">
        <f t="shared" si="53"/>
        <v>No</v>
      </c>
    </row>
    <row r="3405" spans="1:50" x14ac:dyDescent="0.2">
      <c r="A3405" s="1" t="s">
        <v>4043</v>
      </c>
      <c r="B3405" s="1" t="s">
        <v>778</v>
      </c>
      <c r="C3405" s="1" t="s">
        <v>64</v>
      </c>
      <c r="D3405" s="174" t="s">
        <v>4044</v>
      </c>
      <c r="E3405" s="177" t="s">
        <v>4045</v>
      </c>
      <c r="F3405" s="1" t="s">
        <v>194</v>
      </c>
      <c r="G3405" s="1" t="s">
        <v>229</v>
      </c>
      <c r="H3405" s="17">
        <v>0</v>
      </c>
      <c r="I3405" s="12">
        <v>3</v>
      </c>
      <c r="J3405" s="1" t="s">
        <v>10</v>
      </c>
      <c r="K3405" s="1" t="s">
        <v>8</v>
      </c>
      <c r="L3405" s="4">
        <v>3</v>
      </c>
      <c r="N3405" s="186">
        <v>0</v>
      </c>
      <c r="P3405" s="14">
        <v>15.769299999999999</v>
      </c>
      <c r="R3405" s="14">
        <v>0</v>
      </c>
      <c r="T3405" s="14">
        <v>1.1879999999999999</v>
      </c>
      <c r="V3405" s="17">
        <v>0</v>
      </c>
      <c r="X3405" s="17">
        <v>0</v>
      </c>
      <c r="Z3405" s="17">
        <v>33557</v>
      </c>
      <c r="AB3405" s="17">
        <v>0</v>
      </c>
      <c r="AD3405" s="17">
        <v>0</v>
      </c>
      <c r="AF3405" s="17">
        <v>2128</v>
      </c>
      <c r="AH3405" s="17">
        <v>0</v>
      </c>
      <c r="AJ3405" s="17">
        <v>0</v>
      </c>
      <c r="AL3405" s="17">
        <v>0</v>
      </c>
      <c r="AN3405" s="17">
        <v>0</v>
      </c>
      <c r="AP3405" s="172">
        <v>0</v>
      </c>
      <c r="AR3405" s="17">
        <v>2528</v>
      </c>
      <c r="AT3405" s="17">
        <v>0</v>
      </c>
      <c r="AV3405" s="185">
        <v>0</v>
      </c>
      <c r="AW3405" s="1" t="s">
        <v>5655</v>
      </c>
      <c r="AX3405" s="1" t="str">
        <f t="shared" si="53"/>
        <v>No</v>
      </c>
    </row>
    <row r="3406" spans="1:50" x14ac:dyDescent="0.2">
      <c r="A3406" s="1" t="s">
        <v>4926</v>
      </c>
      <c r="B3406" s="1" t="s">
        <v>4927</v>
      </c>
      <c r="C3406" s="1" t="s">
        <v>18</v>
      </c>
      <c r="D3406" s="174" t="s">
        <v>4928</v>
      </c>
      <c r="E3406" s="177" t="s">
        <v>4929</v>
      </c>
      <c r="F3406" s="1" t="s">
        <v>194</v>
      </c>
      <c r="G3406" s="1" t="s">
        <v>229</v>
      </c>
      <c r="H3406" s="17">
        <v>0</v>
      </c>
      <c r="I3406" s="12">
        <v>3</v>
      </c>
      <c r="J3406" s="1" t="s">
        <v>11</v>
      </c>
      <c r="K3406" s="1" t="s">
        <v>12</v>
      </c>
      <c r="L3406" s="4">
        <v>3</v>
      </c>
      <c r="N3406" s="186">
        <v>0</v>
      </c>
      <c r="P3406" s="14">
        <v>18.508800000000001</v>
      </c>
      <c r="R3406" s="14">
        <v>0</v>
      </c>
      <c r="T3406" s="14">
        <v>9.4841999999999995</v>
      </c>
      <c r="V3406" s="17">
        <v>0</v>
      </c>
      <c r="X3406" s="17">
        <v>0</v>
      </c>
      <c r="Z3406" s="17">
        <v>74424</v>
      </c>
      <c r="AB3406" s="17">
        <v>0</v>
      </c>
      <c r="AD3406" s="17">
        <v>0</v>
      </c>
      <c r="AF3406" s="17">
        <v>4021</v>
      </c>
      <c r="AH3406" s="17">
        <v>0</v>
      </c>
      <c r="AJ3406" s="17">
        <v>0</v>
      </c>
      <c r="AL3406" s="17">
        <v>0</v>
      </c>
      <c r="AN3406" s="17">
        <v>0</v>
      </c>
      <c r="AP3406" s="172">
        <v>0</v>
      </c>
      <c r="AR3406" s="17">
        <v>38136</v>
      </c>
      <c r="AT3406" s="17">
        <v>0</v>
      </c>
      <c r="AV3406" s="185">
        <v>0</v>
      </c>
      <c r="AW3406" s="1" t="s">
        <v>5655</v>
      </c>
      <c r="AX3406" s="1" t="str">
        <f t="shared" si="53"/>
        <v>No</v>
      </c>
    </row>
    <row r="3407" spans="1:50" x14ac:dyDescent="0.2">
      <c r="A3407" s="1" t="s">
        <v>1262</v>
      </c>
      <c r="B3407" s="1" t="s">
        <v>1263</v>
      </c>
      <c r="C3407" s="1" t="s">
        <v>87</v>
      </c>
      <c r="D3407" s="174" t="s">
        <v>1264</v>
      </c>
      <c r="E3407" s="177">
        <v>88194</v>
      </c>
      <c r="F3407" s="1" t="s">
        <v>138</v>
      </c>
      <c r="G3407" s="1" t="s">
        <v>5273</v>
      </c>
      <c r="H3407" s="17">
        <v>0</v>
      </c>
      <c r="I3407" s="12">
        <v>3</v>
      </c>
      <c r="J3407" s="1" t="s">
        <v>11</v>
      </c>
      <c r="K3407" s="1" t="s">
        <v>8</v>
      </c>
      <c r="L3407" s="4">
        <v>2</v>
      </c>
      <c r="N3407" s="186">
        <v>0</v>
      </c>
      <c r="P3407" s="14">
        <v>24.110600000000002</v>
      </c>
      <c r="R3407" s="14">
        <v>0</v>
      </c>
      <c r="T3407" s="14">
        <v>2.2381000000000002</v>
      </c>
      <c r="V3407" s="17">
        <v>0</v>
      </c>
      <c r="X3407" s="17">
        <v>0</v>
      </c>
      <c r="Z3407" s="17">
        <v>162023</v>
      </c>
      <c r="AB3407" s="17">
        <v>0</v>
      </c>
      <c r="AD3407" s="17">
        <v>0</v>
      </c>
      <c r="AF3407" s="17">
        <v>6720</v>
      </c>
      <c r="AH3407" s="17">
        <v>0</v>
      </c>
      <c r="AJ3407" s="17">
        <v>0</v>
      </c>
      <c r="AL3407" s="17">
        <v>0</v>
      </c>
      <c r="AN3407" s="17">
        <v>0</v>
      </c>
      <c r="AP3407" s="172">
        <v>0</v>
      </c>
      <c r="AR3407" s="17">
        <v>15040</v>
      </c>
      <c r="AT3407" s="17">
        <v>0</v>
      </c>
      <c r="AV3407" s="185">
        <v>0</v>
      </c>
      <c r="AW3407" s="1" t="s">
        <v>5655</v>
      </c>
      <c r="AX3407" s="1" t="str">
        <f t="shared" si="53"/>
        <v>No</v>
      </c>
    </row>
    <row r="3408" spans="1:50" x14ac:dyDescent="0.2">
      <c r="A3408" s="1" t="s">
        <v>148</v>
      </c>
      <c r="B3408" s="1" t="s">
        <v>640</v>
      </c>
      <c r="C3408" s="1" t="s">
        <v>83</v>
      </c>
      <c r="D3408" s="174">
        <v>4114</v>
      </c>
      <c r="E3408" s="177">
        <v>40114</v>
      </c>
      <c r="F3408" s="1" t="s">
        <v>194</v>
      </c>
      <c r="G3408" s="1" t="s">
        <v>5273</v>
      </c>
      <c r="H3408" s="17">
        <v>306196</v>
      </c>
      <c r="I3408" s="12">
        <v>3</v>
      </c>
      <c r="J3408" s="1" t="s">
        <v>10</v>
      </c>
      <c r="K3408" s="1" t="s">
        <v>8</v>
      </c>
      <c r="L3408" s="4">
        <v>2</v>
      </c>
      <c r="N3408" s="186">
        <v>0</v>
      </c>
      <c r="P3408" s="14">
        <v>4.2088000000000001</v>
      </c>
      <c r="R3408" s="14">
        <v>0</v>
      </c>
      <c r="T3408" s="14">
        <v>0.91790000000000005</v>
      </c>
      <c r="V3408" s="17">
        <v>0</v>
      </c>
      <c r="X3408" s="17">
        <v>0</v>
      </c>
      <c r="Z3408" s="17">
        <v>6410</v>
      </c>
      <c r="AB3408" s="17">
        <v>0</v>
      </c>
      <c r="AD3408" s="17">
        <v>0</v>
      </c>
      <c r="AF3408" s="17">
        <v>1523</v>
      </c>
      <c r="AH3408" s="17">
        <v>0</v>
      </c>
      <c r="AJ3408" s="17">
        <v>0</v>
      </c>
      <c r="AL3408" s="17">
        <v>0</v>
      </c>
      <c r="AN3408" s="17">
        <v>0</v>
      </c>
      <c r="AP3408" s="172">
        <v>0</v>
      </c>
      <c r="AR3408" s="17">
        <v>1398</v>
      </c>
      <c r="AT3408" s="17">
        <v>0</v>
      </c>
      <c r="AV3408" s="185">
        <v>0</v>
      </c>
      <c r="AW3408" s="1" t="s">
        <v>5655</v>
      </c>
      <c r="AX3408" s="1" t="str">
        <f t="shared" si="53"/>
        <v>No</v>
      </c>
    </row>
    <row r="3409" spans="1:50" x14ac:dyDescent="0.2">
      <c r="A3409" s="1" t="s">
        <v>1943</v>
      </c>
      <c r="B3409" s="1" t="s">
        <v>1811</v>
      </c>
      <c r="C3409" s="1" t="s">
        <v>40</v>
      </c>
      <c r="D3409" s="174" t="s">
        <v>1944</v>
      </c>
      <c r="E3409" s="177" t="s">
        <v>1945</v>
      </c>
      <c r="F3409" s="1" t="s">
        <v>194</v>
      </c>
      <c r="G3409" s="1" t="s">
        <v>229</v>
      </c>
      <c r="H3409" s="17">
        <v>0</v>
      </c>
      <c r="I3409" s="12">
        <v>3</v>
      </c>
      <c r="J3409" s="1" t="s">
        <v>10</v>
      </c>
      <c r="K3409" s="1" t="s">
        <v>8</v>
      </c>
      <c r="L3409" s="4">
        <v>3</v>
      </c>
      <c r="N3409" s="186">
        <v>0</v>
      </c>
      <c r="P3409" s="14">
        <v>15.079599999999999</v>
      </c>
      <c r="R3409" s="14">
        <v>0</v>
      </c>
      <c r="T3409" s="14">
        <v>1.661</v>
      </c>
      <c r="V3409" s="17">
        <v>0</v>
      </c>
      <c r="X3409" s="17">
        <v>0</v>
      </c>
      <c r="Z3409" s="17">
        <v>77087</v>
      </c>
      <c r="AB3409" s="17">
        <v>0</v>
      </c>
      <c r="AD3409" s="17">
        <v>0</v>
      </c>
      <c r="AF3409" s="17">
        <v>5112</v>
      </c>
      <c r="AH3409" s="17">
        <v>0</v>
      </c>
      <c r="AJ3409" s="17">
        <v>0</v>
      </c>
      <c r="AL3409" s="17">
        <v>0</v>
      </c>
      <c r="AN3409" s="17">
        <v>0</v>
      </c>
      <c r="AP3409" s="172">
        <v>0</v>
      </c>
      <c r="AR3409" s="17">
        <v>8491</v>
      </c>
      <c r="AT3409" s="17">
        <v>0</v>
      </c>
      <c r="AV3409" s="185">
        <v>0</v>
      </c>
      <c r="AW3409" s="1" t="s">
        <v>5655</v>
      </c>
      <c r="AX3409" s="1" t="str">
        <f t="shared" si="53"/>
        <v>No</v>
      </c>
    </row>
    <row r="3410" spans="1:50" x14ac:dyDescent="0.2">
      <c r="A3410" s="1" t="s">
        <v>4897</v>
      </c>
      <c r="B3410" s="1" t="s">
        <v>4898</v>
      </c>
      <c r="C3410" s="1" t="s">
        <v>18</v>
      </c>
      <c r="D3410" s="174" t="s">
        <v>4899</v>
      </c>
      <c r="E3410" s="177" t="s">
        <v>4900</v>
      </c>
      <c r="F3410" s="1" t="s">
        <v>194</v>
      </c>
      <c r="G3410" s="1" t="s">
        <v>229</v>
      </c>
      <c r="H3410" s="17">
        <v>0</v>
      </c>
      <c r="I3410" s="12">
        <v>3</v>
      </c>
      <c r="J3410" s="1" t="s">
        <v>11</v>
      </c>
      <c r="K3410" s="1" t="s">
        <v>12</v>
      </c>
      <c r="L3410" s="4">
        <v>1</v>
      </c>
      <c r="N3410" s="186">
        <v>0</v>
      </c>
      <c r="P3410" s="14">
        <v>10.4404</v>
      </c>
      <c r="R3410" s="14">
        <v>0</v>
      </c>
      <c r="T3410" s="14">
        <v>1.0325</v>
      </c>
      <c r="V3410" s="17">
        <v>0</v>
      </c>
      <c r="X3410" s="17">
        <v>0</v>
      </c>
      <c r="Z3410" s="17">
        <v>23115</v>
      </c>
      <c r="AB3410" s="17">
        <v>0</v>
      </c>
      <c r="AD3410" s="17">
        <v>0</v>
      </c>
      <c r="AF3410" s="17">
        <v>2214</v>
      </c>
      <c r="AH3410" s="17">
        <v>0</v>
      </c>
      <c r="AJ3410" s="17">
        <v>0</v>
      </c>
      <c r="AL3410" s="17">
        <v>0</v>
      </c>
      <c r="AN3410" s="17">
        <v>0</v>
      </c>
      <c r="AP3410" s="172">
        <v>0</v>
      </c>
      <c r="AR3410" s="17">
        <v>2286</v>
      </c>
      <c r="AT3410" s="17">
        <v>0</v>
      </c>
      <c r="AV3410" s="185">
        <v>0</v>
      </c>
      <c r="AW3410" s="1" t="s">
        <v>5655</v>
      </c>
      <c r="AX3410" s="1" t="str">
        <f t="shared" si="53"/>
        <v>No</v>
      </c>
    </row>
    <row r="3411" spans="1:50" x14ac:dyDescent="0.2">
      <c r="A3411" s="1" t="s">
        <v>3296</v>
      </c>
      <c r="B3411" s="1" t="s">
        <v>3297</v>
      </c>
      <c r="C3411" s="1" t="s">
        <v>56</v>
      </c>
      <c r="D3411" s="174" t="s">
        <v>3298</v>
      </c>
      <c r="E3411" s="177" t="s">
        <v>3299</v>
      </c>
      <c r="F3411" s="1" t="s">
        <v>196</v>
      </c>
      <c r="G3411" s="1" t="s">
        <v>229</v>
      </c>
      <c r="H3411" s="17">
        <v>0</v>
      </c>
      <c r="I3411" s="12">
        <v>3</v>
      </c>
      <c r="J3411" s="1" t="s">
        <v>11</v>
      </c>
      <c r="K3411" s="1" t="s">
        <v>8</v>
      </c>
      <c r="L3411" s="4">
        <v>1</v>
      </c>
      <c r="N3411" s="186">
        <v>0</v>
      </c>
      <c r="P3411" s="14">
        <v>16.642700000000001</v>
      </c>
      <c r="R3411" s="14">
        <v>0</v>
      </c>
      <c r="T3411" s="14">
        <v>1.385</v>
      </c>
      <c r="V3411" s="17">
        <v>0</v>
      </c>
      <c r="X3411" s="17">
        <v>0</v>
      </c>
      <c r="Z3411" s="17">
        <v>45135</v>
      </c>
      <c r="AB3411" s="17">
        <v>0</v>
      </c>
      <c r="AD3411" s="17">
        <v>0</v>
      </c>
      <c r="AF3411" s="17">
        <v>2712</v>
      </c>
      <c r="AH3411" s="17">
        <v>0</v>
      </c>
      <c r="AJ3411" s="17">
        <v>0</v>
      </c>
      <c r="AL3411" s="17">
        <v>0</v>
      </c>
      <c r="AN3411" s="17">
        <v>0</v>
      </c>
      <c r="AP3411" s="172">
        <v>0</v>
      </c>
      <c r="AR3411" s="17">
        <v>3756</v>
      </c>
      <c r="AT3411" s="17">
        <v>0</v>
      </c>
      <c r="AV3411" s="185">
        <v>0</v>
      </c>
      <c r="AW3411" s="1" t="s">
        <v>5655</v>
      </c>
      <c r="AX3411" s="1" t="str">
        <f t="shared" si="53"/>
        <v>No</v>
      </c>
    </row>
    <row r="3412" spans="1:50" x14ac:dyDescent="0.2">
      <c r="A3412" s="1" t="s">
        <v>5455</v>
      </c>
      <c r="B3412" s="1" t="s">
        <v>210</v>
      </c>
      <c r="C3412" s="1" t="s">
        <v>52</v>
      </c>
      <c r="D3412" s="174">
        <v>1159</v>
      </c>
      <c r="E3412" s="177">
        <v>10181</v>
      </c>
      <c r="F3412" s="1" t="s">
        <v>194</v>
      </c>
      <c r="G3412" s="1" t="s">
        <v>5273</v>
      </c>
      <c r="H3412" s="17">
        <v>4181019</v>
      </c>
      <c r="I3412" s="12">
        <v>3</v>
      </c>
      <c r="J3412" s="1" t="s">
        <v>11</v>
      </c>
      <c r="K3412" s="1" t="s">
        <v>12</v>
      </c>
      <c r="L3412" s="4">
        <v>3</v>
      </c>
      <c r="N3412" s="186">
        <v>0</v>
      </c>
      <c r="P3412" s="14">
        <v>16.053599999999999</v>
      </c>
      <c r="R3412" s="14">
        <v>0</v>
      </c>
      <c r="T3412" s="14">
        <v>7.2751000000000001</v>
      </c>
      <c r="V3412" s="17">
        <v>0</v>
      </c>
      <c r="X3412" s="17">
        <v>0</v>
      </c>
      <c r="Z3412" s="17">
        <v>139072</v>
      </c>
      <c r="AB3412" s="17">
        <v>0</v>
      </c>
      <c r="AD3412" s="17">
        <v>0</v>
      </c>
      <c r="AF3412" s="17">
        <v>8663</v>
      </c>
      <c r="AH3412" s="17">
        <v>0</v>
      </c>
      <c r="AJ3412" s="17">
        <v>0</v>
      </c>
      <c r="AL3412" s="17">
        <v>0</v>
      </c>
      <c r="AN3412" s="17">
        <v>0</v>
      </c>
      <c r="AP3412" s="172">
        <v>0</v>
      </c>
      <c r="AR3412" s="17">
        <v>63024</v>
      </c>
      <c r="AT3412" s="17">
        <v>0</v>
      </c>
      <c r="AV3412" s="185">
        <v>0</v>
      </c>
      <c r="AW3412" s="1" t="s">
        <v>5655</v>
      </c>
      <c r="AX3412" s="1" t="str">
        <f t="shared" si="53"/>
        <v>No</v>
      </c>
    </row>
    <row r="3413" spans="1:50" x14ac:dyDescent="0.2">
      <c r="A3413" s="1" t="s">
        <v>4586</v>
      </c>
      <c r="B3413" s="1" t="s">
        <v>4587</v>
      </c>
      <c r="C3413" s="1" t="s">
        <v>63</v>
      </c>
      <c r="D3413" s="174" t="s">
        <v>4588</v>
      </c>
      <c r="E3413" s="177" t="s">
        <v>4589</v>
      </c>
      <c r="F3413" s="1" t="s">
        <v>194</v>
      </c>
      <c r="G3413" s="1" t="s">
        <v>229</v>
      </c>
      <c r="H3413" s="17">
        <v>0</v>
      </c>
      <c r="I3413" s="12">
        <v>3</v>
      </c>
      <c r="J3413" s="1" t="s">
        <v>10</v>
      </c>
      <c r="K3413" s="1" t="s">
        <v>8</v>
      </c>
      <c r="L3413" s="4">
        <v>3</v>
      </c>
      <c r="N3413" s="186">
        <v>0</v>
      </c>
      <c r="P3413" s="14">
        <v>28.474399999999999</v>
      </c>
      <c r="R3413" s="14">
        <v>0</v>
      </c>
      <c r="T3413" s="14">
        <v>1.0682</v>
      </c>
      <c r="V3413" s="17">
        <v>0</v>
      </c>
      <c r="X3413" s="17">
        <v>0</v>
      </c>
      <c r="Z3413" s="17">
        <v>35052</v>
      </c>
      <c r="AB3413" s="17">
        <v>0</v>
      </c>
      <c r="AD3413" s="17">
        <v>0</v>
      </c>
      <c r="AF3413" s="17">
        <v>1231</v>
      </c>
      <c r="AH3413" s="17">
        <v>0</v>
      </c>
      <c r="AJ3413" s="17">
        <v>0</v>
      </c>
      <c r="AL3413" s="17">
        <v>0</v>
      </c>
      <c r="AN3413" s="17">
        <v>0</v>
      </c>
      <c r="AP3413" s="172">
        <v>0</v>
      </c>
      <c r="AR3413" s="17">
        <v>1315</v>
      </c>
      <c r="AT3413" s="17">
        <v>0</v>
      </c>
      <c r="AV3413" s="185">
        <v>0</v>
      </c>
      <c r="AW3413" s="1" t="s">
        <v>5655</v>
      </c>
      <c r="AX3413" s="1" t="str">
        <f t="shared" si="53"/>
        <v>No</v>
      </c>
    </row>
    <row r="3414" spans="1:50" x14ac:dyDescent="0.2">
      <c r="A3414" s="1" t="s">
        <v>5842</v>
      </c>
      <c r="B3414" s="1" t="s">
        <v>5843</v>
      </c>
      <c r="C3414" s="1" t="s">
        <v>37</v>
      </c>
      <c r="E3414" s="177">
        <v>40255</v>
      </c>
      <c r="F3414" s="1" t="s">
        <v>194</v>
      </c>
      <c r="G3414" s="1" t="s">
        <v>5273</v>
      </c>
      <c r="H3414" s="17">
        <v>5502379</v>
      </c>
      <c r="I3414" s="12">
        <v>3</v>
      </c>
      <c r="J3414" s="1" t="s">
        <v>11</v>
      </c>
      <c r="K3414" s="1" t="s">
        <v>12</v>
      </c>
      <c r="L3414" s="4">
        <v>3</v>
      </c>
      <c r="N3414" s="186">
        <v>0</v>
      </c>
      <c r="P3414" s="14">
        <v>11.073600000000001</v>
      </c>
      <c r="R3414" s="14">
        <v>0</v>
      </c>
      <c r="T3414" s="14">
        <v>7.3007999999999997</v>
      </c>
      <c r="V3414" s="17">
        <v>0</v>
      </c>
      <c r="X3414" s="17">
        <v>0</v>
      </c>
      <c r="Z3414" s="17">
        <v>130956</v>
      </c>
      <c r="AB3414" s="17">
        <v>0</v>
      </c>
      <c r="AD3414" s="17">
        <v>0</v>
      </c>
      <c r="AF3414" s="17">
        <v>11826</v>
      </c>
      <c r="AH3414" s="17">
        <v>0</v>
      </c>
      <c r="AJ3414" s="17">
        <v>0</v>
      </c>
      <c r="AL3414" s="17">
        <v>0</v>
      </c>
      <c r="AN3414" s="17">
        <v>0</v>
      </c>
      <c r="AP3414" s="172">
        <v>0</v>
      </c>
      <c r="AR3414" s="17">
        <v>86339</v>
      </c>
      <c r="AT3414" s="17">
        <v>0</v>
      </c>
      <c r="AV3414" s="185">
        <v>0</v>
      </c>
      <c r="AW3414" s="1" t="s">
        <v>5655</v>
      </c>
      <c r="AX3414" s="1" t="str">
        <f t="shared" si="53"/>
        <v>No</v>
      </c>
    </row>
    <row r="3415" spans="1:50" x14ac:dyDescent="0.2">
      <c r="A3415" s="1" t="s">
        <v>1906</v>
      </c>
      <c r="B3415" s="1" t="s">
        <v>1907</v>
      </c>
      <c r="C3415" s="1" t="s">
        <v>40</v>
      </c>
      <c r="D3415" s="174" t="s">
        <v>1908</v>
      </c>
      <c r="E3415" s="177" t="s">
        <v>1909</v>
      </c>
      <c r="F3415" s="1" t="s">
        <v>194</v>
      </c>
      <c r="G3415" s="1" t="s">
        <v>229</v>
      </c>
      <c r="H3415" s="17">
        <v>0</v>
      </c>
      <c r="I3415" s="12">
        <v>3</v>
      </c>
      <c r="J3415" s="1" t="s">
        <v>10</v>
      </c>
      <c r="K3415" s="1" t="s">
        <v>8</v>
      </c>
      <c r="L3415" s="4">
        <v>3</v>
      </c>
      <c r="N3415" s="186">
        <v>0</v>
      </c>
      <c r="P3415" s="14">
        <v>17.321999999999999</v>
      </c>
      <c r="R3415" s="14">
        <v>0</v>
      </c>
      <c r="T3415" s="14">
        <v>2.5165000000000002</v>
      </c>
      <c r="V3415" s="17">
        <v>0</v>
      </c>
      <c r="X3415" s="17">
        <v>0</v>
      </c>
      <c r="Z3415" s="17">
        <v>96986</v>
      </c>
      <c r="AB3415" s="17">
        <v>0</v>
      </c>
      <c r="AD3415" s="17">
        <v>0</v>
      </c>
      <c r="AF3415" s="17">
        <v>5599</v>
      </c>
      <c r="AH3415" s="17">
        <v>0</v>
      </c>
      <c r="AJ3415" s="17">
        <v>0</v>
      </c>
      <c r="AL3415" s="17">
        <v>0</v>
      </c>
      <c r="AN3415" s="17">
        <v>0</v>
      </c>
      <c r="AP3415" s="172">
        <v>0</v>
      </c>
      <c r="AR3415" s="17">
        <v>14090</v>
      </c>
      <c r="AT3415" s="17">
        <v>0</v>
      </c>
      <c r="AV3415" s="185">
        <v>0</v>
      </c>
      <c r="AW3415" s="1" t="s">
        <v>5655</v>
      </c>
      <c r="AX3415" s="1" t="str">
        <f t="shared" si="53"/>
        <v>No</v>
      </c>
    </row>
    <row r="3416" spans="1:50" x14ac:dyDescent="0.2">
      <c r="A3416" s="1" t="s">
        <v>5829</v>
      </c>
      <c r="B3416" s="1" t="s">
        <v>5684</v>
      </c>
      <c r="C3416" s="1" t="s">
        <v>20</v>
      </c>
      <c r="E3416" s="177">
        <v>90279</v>
      </c>
      <c r="F3416" s="1" t="s">
        <v>194</v>
      </c>
      <c r="G3416" s="1" t="s">
        <v>5273</v>
      </c>
      <c r="H3416" s="17">
        <v>12150996</v>
      </c>
      <c r="I3416" s="12">
        <v>3</v>
      </c>
      <c r="J3416" s="1" t="s">
        <v>10</v>
      </c>
      <c r="K3416" s="1" t="s">
        <v>12</v>
      </c>
      <c r="L3416" s="4">
        <v>3</v>
      </c>
      <c r="N3416" s="186">
        <v>0</v>
      </c>
      <c r="P3416" s="14">
        <v>10.8901</v>
      </c>
      <c r="R3416" s="14">
        <v>0</v>
      </c>
      <c r="T3416" s="14">
        <v>2.0857999999999999</v>
      </c>
      <c r="V3416" s="17">
        <v>0</v>
      </c>
      <c r="X3416" s="17">
        <v>0</v>
      </c>
      <c r="Z3416" s="17">
        <v>31603</v>
      </c>
      <c r="AB3416" s="17">
        <v>0</v>
      </c>
      <c r="AD3416" s="17">
        <v>0</v>
      </c>
      <c r="AF3416" s="17">
        <v>2902</v>
      </c>
      <c r="AH3416" s="17">
        <v>0</v>
      </c>
      <c r="AJ3416" s="17">
        <v>0</v>
      </c>
      <c r="AL3416" s="17">
        <v>0</v>
      </c>
      <c r="AN3416" s="17">
        <v>0</v>
      </c>
      <c r="AP3416" s="172">
        <v>0</v>
      </c>
      <c r="AR3416" s="17">
        <v>6053</v>
      </c>
      <c r="AT3416" s="17">
        <v>0</v>
      </c>
      <c r="AV3416" s="185">
        <v>0</v>
      </c>
      <c r="AW3416" s="1" t="s">
        <v>5655</v>
      </c>
      <c r="AX3416" s="1" t="str">
        <f t="shared" si="53"/>
        <v>No</v>
      </c>
    </row>
    <row r="3417" spans="1:50" x14ac:dyDescent="0.2">
      <c r="A3417" s="1" t="s">
        <v>4649</v>
      </c>
      <c r="B3417" s="1" t="s">
        <v>587</v>
      </c>
      <c r="C3417" s="1" t="s">
        <v>87</v>
      </c>
      <c r="D3417" s="174" t="s">
        <v>4650</v>
      </c>
      <c r="E3417" s="177" t="s">
        <v>4651</v>
      </c>
      <c r="F3417" s="1" t="s">
        <v>242</v>
      </c>
      <c r="G3417" s="1" t="s">
        <v>229</v>
      </c>
      <c r="H3417" s="17">
        <v>0</v>
      </c>
      <c r="I3417" s="12">
        <v>3</v>
      </c>
      <c r="J3417" s="1" t="s">
        <v>10</v>
      </c>
      <c r="K3417" s="1" t="s">
        <v>8</v>
      </c>
      <c r="L3417" s="4">
        <v>3</v>
      </c>
      <c r="N3417" s="186">
        <v>0</v>
      </c>
      <c r="P3417" s="14">
        <v>4.1920000000000002</v>
      </c>
      <c r="R3417" s="14">
        <v>0</v>
      </c>
      <c r="T3417" s="14">
        <v>3.6413000000000002</v>
      </c>
      <c r="V3417" s="17">
        <v>0</v>
      </c>
      <c r="X3417" s="17">
        <v>0</v>
      </c>
      <c r="Z3417" s="17">
        <v>10589</v>
      </c>
      <c r="AB3417" s="17">
        <v>0</v>
      </c>
      <c r="AD3417" s="17">
        <v>0</v>
      </c>
      <c r="AF3417" s="17">
        <v>2526</v>
      </c>
      <c r="AH3417" s="17">
        <v>0</v>
      </c>
      <c r="AJ3417" s="17">
        <v>0</v>
      </c>
      <c r="AL3417" s="17">
        <v>0</v>
      </c>
      <c r="AN3417" s="17">
        <v>0</v>
      </c>
      <c r="AP3417" s="172">
        <v>0</v>
      </c>
      <c r="AR3417" s="17">
        <v>9198</v>
      </c>
      <c r="AT3417" s="17">
        <v>0</v>
      </c>
      <c r="AV3417" s="185">
        <v>0</v>
      </c>
      <c r="AW3417" s="1" t="s">
        <v>5655</v>
      </c>
      <c r="AX3417" s="1" t="str">
        <f t="shared" si="53"/>
        <v>No</v>
      </c>
    </row>
    <row r="3418" spans="1:50" x14ac:dyDescent="0.2">
      <c r="A3418" s="1" t="s">
        <v>5773</v>
      </c>
      <c r="B3418" s="1" t="s">
        <v>5774</v>
      </c>
      <c r="C3418" s="1" t="s">
        <v>161</v>
      </c>
      <c r="D3418" s="174" t="s">
        <v>5775</v>
      </c>
      <c r="E3418" s="177" t="s">
        <v>5776</v>
      </c>
      <c r="F3418" s="1" t="s">
        <v>242</v>
      </c>
      <c r="G3418" s="1" t="s">
        <v>229</v>
      </c>
      <c r="H3418" s="17">
        <v>0</v>
      </c>
      <c r="I3418" s="12">
        <v>3</v>
      </c>
      <c r="J3418" s="1" t="s">
        <v>10</v>
      </c>
      <c r="K3418" s="1" t="s">
        <v>8</v>
      </c>
      <c r="L3418" s="4">
        <v>3</v>
      </c>
      <c r="N3418" s="186">
        <v>0</v>
      </c>
      <c r="P3418" s="14">
        <v>29.194600000000001</v>
      </c>
      <c r="R3418" s="14">
        <v>0</v>
      </c>
      <c r="T3418" s="14">
        <v>3.5583999999999998</v>
      </c>
      <c r="V3418" s="17">
        <v>0</v>
      </c>
      <c r="X3418" s="17">
        <v>0</v>
      </c>
      <c r="Z3418" s="17">
        <v>21750</v>
      </c>
      <c r="AB3418" s="17">
        <v>0</v>
      </c>
      <c r="AD3418" s="17">
        <v>0</v>
      </c>
      <c r="AF3418" s="17">
        <v>745</v>
      </c>
      <c r="AH3418" s="17">
        <v>0</v>
      </c>
      <c r="AJ3418" s="17">
        <v>0</v>
      </c>
      <c r="AL3418" s="17">
        <v>0</v>
      </c>
      <c r="AN3418" s="17">
        <v>0</v>
      </c>
      <c r="AP3418" s="172">
        <v>0</v>
      </c>
      <c r="AR3418" s="17">
        <v>2651</v>
      </c>
      <c r="AT3418" s="17">
        <v>0</v>
      </c>
      <c r="AV3418" s="185">
        <v>0</v>
      </c>
      <c r="AW3418" s="1" t="s">
        <v>5655</v>
      </c>
      <c r="AX3418" s="1" t="str">
        <f t="shared" si="53"/>
        <v>No</v>
      </c>
    </row>
    <row r="3419" spans="1:50" x14ac:dyDescent="0.2">
      <c r="A3419" s="1" t="s">
        <v>6513</v>
      </c>
      <c r="B3419" s="1" t="s">
        <v>4555</v>
      </c>
      <c r="C3419" s="1" t="s">
        <v>63</v>
      </c>
      <c r="D3419" s="174" t="s">
        <v>4556</v>
      </c>
      <c r="E3419" s="177" t="s">
        <v>4557</v>
      </c>
      <c r="F3419" s="1" t="s">
        <v>242</v>
      </c>
      <c r="G3419" s="1" t="s">
        <v>229</v>
      </c>
      <c r="H3419" s="17">
        <v>0</v>
      </c>
      <c r="I3419" s="12">
        <v>3</v>
      </c>
      <c r="J3419" s="1" t="s">
        <v>10</v>
      </c>
      <c r="K3419" s="1" t="s">
        <v>8</v>
      </c>
      <c r="L3419" s="4">
        <v>3</v>
      </c>
      <c r="N3419" s="186">
        <v>0</v>
      </c>
      <c r="P3419" s="14">
        <v>25.8126</v>
      </c>
      <c r="R3419" s="14">
        <v>0</v>
      </c>
      <c r="T3419" s="14">
        <v>3.1560000000000001</v>
      </c>
      <c r="V3419" s="17">
        <v>0</v>
      </c>
      <c r="X3419" s="17">
        <v>0</v>
      </c>
      <c r="Z3419" s="17">
        <v>50128</v>
      </c>
      <c r="AB3419" s="17">
        <v>0</v>
      </c>
      <c r="AD3419" s="17">
        <v>0</v>
      </c>
      <c r="AF3419" s="17">
        <v>1942</v>
      </c>
      <c r="AH3419" s="17">
        <v>0</v>
      </c>
      <c r="AJ3419" s="17">
        <v>0</v>
      </c>
      <c r="AL3419" s="17">
        <v>0</v>
      </c>
      <c r="AN3419" s="17">
        <v>0</v>
      </c>
      <c r="AP3419" s="172">
        <v>0</v>
      </c>
      <c r="AR3419" s="17">
        <v>6129</v>
      </c>
      <c r="AT3419" s="17">
        <v>0</v>
      </c>
      <c r="AV3419" s="185">
        <v>0</v>
      </c>
      <c r="AW3419" s="1" t="s">
        <v>5655</v>
      </c>
      <c r="AX3419" s="1" t="str">
        <f t="shared" si="53"/>
        <v>No</v>
      </c>
    </row>
    <row r="3420" spans="1:50" x14ac:dyDescent="0.2">
      <c r="A3420" s="1" t="s">
        <v>3989</v>
      </c>
      <c r="B3420" s="1" t="s">
        <v>3990</v>
      </c>
      <c r="C3420" s="1" t="s">
        <v>64</v>
      </c>
      <c r="D3420" s="174" t="s">
        <v>3991</v>
      </c>
      <c r="E3420" s="177" t="s">
        <v>3992</v>
      </c>
      <c r="F3420" s="1" t="s">
        <v>194</v>
      </c>
      <c r="G3420" s="1" t="s">
        <v>229</v>
      </c>
      <c r="H3420" s="17">
        <v>0</v>
      </c>
      <c r="I3420" s="12">
        <v>3</v>
      </c>
      <c r="J3420" s="1" t="s">
        <v>10</v>
      </c>
      <c r="K3420" s="1" t="s">
        <v>8</v>
      </c>
      <c r="L3420" s="4">
        <v>3</v>
      </c>
      <c r="N3420" s="186">
        <v>0</v>
      </c>
      <c r="P3420" s="14">
        <v>19.086200000000002</v>
      </c>
      <c r="R3420" s="14">
        <v>0</v>
      </c>
      <c r="T3420" s="14">
        <v>0.314</v>
      </c>
      <c r="V3420" s="17">
        <v>0</v>
      </c>
      <c r="X3420" s="17">
        <v>0</v>
      </c>
      <c r="Z3420" s="17">
        <v>15498</v>
      </c>
      <c r="AB3420" s="17">
        <v>0</v>
      </c>
      <c r="AD3420" s="17">
        <v>0</v>
      </c>
      <c r="AF3420" s="17">
        <v>812</v>
      </c>
      <c r="AH3420" s="17">
        <v>0</v>
      </c>
      <c r="AJ3420" s="17">
        <v>0</v>
      </c>
      <c r="AL3420" s="17">
        <v>0</v>
      </c>
      <c r="AN3420" s="17">
        <v>0</v>
      </c>
      <c r="AP3420" s="172">
        <v>0</v>
      </c>
      <c r="AR3420" s="17">
        <v>255</v>
      </c>
      <c r="AT3420" s="17">
        <v>0</v>
      </c>
      <c r="AV3420" s="185">
        <v>0</v>
      </c>
      <c r="AW3420" s="1" t="s">
        <v>5655</v>
      </c>
      <c r="AX3420" s="1" t="str">
        <f t="shared" si="53"/>
        <v>No</v>
      </c>
    </row>
    <row r="3421" spans="1:50" x14ac:dyDescent="0.2">
      <c r="A3421" s="1" t="s">
        <v>1867</v>
      </c>
      <c r="B3421" s="1" t="s">
        <v>1868</v>
      </c>
      <c r="C3421" s="1" t="s">
        <v>40</v>
      </c>
      <c r="D3421" s="174" t="s">
        <v>1869</v>
      </c>
      <c r="E3421" s="177" t="s">
        <v>1870</v>
      </c>
      <c r="F3421" s="1" t="s">
        <v>194</v>
      </c>
      <c r="G3421" s="1" t="s">
        <v>229</v>
      </c>
      <c r="H3421" s="17">
        <v>0</v>
      </c>
      <c r="I3421" s="12">
        <v>3</v>
      </c>
      <c r="J3421" s="1" t="s">
        <v>10</v>
      </c>
      <c r="K3421" s="1" t="s">
        <v>8</v>
      </c>
      <c r="L3421" s="4">
        <v>3</v>
      </c>
      <c r="N3421" s="186">
        <v>0</v>
      </c>
      <c r="P3421" s="14">
        <v>15.9619</v>
      </c>
      <c r="R3421" s="14">
        <v>0</v>
      </c>
      <c r="T3421" s="14">
        <v>2.2936999999999999</v>
      </c>
      <c r="V3421" s="17">
        <v>0</v>
      </c>
      <c r="X3421" s="17">
        <v>0</v>
      </c>
      <c r="Z3421" s="17">
        <v>57878</v>
      </c>
      <c r="AB3421" s="17">
        <v>0</v>
      </c>
      <c r="AD3421" s="17">
        <v>0</v>
      </c>
      <c r="AF3421" s="17">
        <v>3626</v>
      </c>
      <c r="AH3421" s="17">
        <v>0</v>
      </c>
      <c r="AJ3421" s="17">
        <v>0</v>
      </c>
      <c r="AL3421" s="17">
        <v>0</v>
      </c>
      <c r="AN3421" s="17">
        <v>0</v>
      </c>
      <c r="AP3421" s="172">
        <v>0</v>
      </c>
      <c r="AR3421" s="17">
        <v>8317</v>
      </c>
      <c r="AT3421" s="17">
        <v>0</v>
      </c>
      <c r="AV3421" s="185">
        <v>0</v>
      </c>
      <c r="AW3421" s="1" t="s">
        <v>5655</v>
      </c>
      <c r="AX3421" s="1" t="str">
        <f t="shared" si="53"/>
        <v>No</v>
      </c>
    </row>
    <row r="3422" spans="1:50" x14ac:dyDescent="0.2">
      <c r="A3422" s="1" t="s">
        <v>4754</v>
      </c>
      <c r="B3422" s="1" t="s">
        <v>4755</v>
      </c>
      <c r="C3422" s="1" t="s">
        <v>20</v>
      </c>
      <c r="D3422" s="174" t="s">
        <v>4756</v>
      </c>
      <c r="E3422" s="177" t="s">
        <v>4757</v>
      </c>
      <c r="F3422" s="1" t="s">
        <v>196</v>
      </c>
      <c r="G3422" s="1" t="s">
        <v>229</v>
      </c>
      <c r="H3422" s="17">
        <v>0</v>
      </c>
      <c r="I3422" s="12">
        <v>3</v>
      </c>
      <c r="J3422" s="1" t="s">
        <v>11</v>
      </c>
      <c r="K3422" s="1" t="s">
        <v>12</v>
      </c>
      <c r="L3422" s="4">
        <v>2</v>
      </c>
      <c r="N3422" s="186">
        <v>0</v>
      </c>
      <c r="P3422" s="14">
        <v>18.032</v>
      </c>
      <c r="R3422" s="14">
        <v>0</v>
      </c>
      <c r="T3422" s="14">
        <v>4.1874000000000002</v>
      </c>
      <c r="V3422" s="17">
        <v>0</v>
      </c>
      <c r="X3422" s="17">
        <v>0</v>
      </c>
      <c r="Z3422" s="17">
        <v>126981</v>
      </c>
      <c r="AB3422" s="17">
        <v>0</v>
      </c>
      <c r="AD3422" s="17">
        <v>0</v>
      </c>
      <c r="AF3422" s="17">
        <v>7042</v>
      </c>
      <c r="AH3422" s="17">
        <v>0</v>
      </c>
      <c r="AJ3422" s="17">
        <v>0</v>
      </c>
      <c r="AL3422" s="17">
        <v>0</v>
      </c>
      <c r="AN3422" s="17">
        <v>0</v>
      </c>
      <c r="AP3422" s="172">
        <v>0</v>
      </c>
      <c r="AR3422" s="17">
        <v>29488</v>
      </c>
      <c r="AT3422" s="17">
        <v>0</v>
      </c>
      <c r="AV3422" s="185">
        <v>0</v>
      </c>
      <c r="AW3422" s="1" t="s">
        <v>5655</v>
      </c>
      <c r="AX3422" s="1" t="str">
        <f t="shared" si="53"/>
        <v>No</v>
      </c>
    </row>
    <row r="3423" spans="1:50" x14ac:dyDescent="0.2">
      <c r="A3423" s="1" t="s">
        <v>2486</v>
      </c>
      <c r="B3423" s="1" t="s">
        <v>2487</v>
      </c>
      <c r="C3423" s="1" t="s">
        <v>40</v>
      </c>
      <c r="D3423" s="174" t="s">
        <v>2488</v>
      </c>
      <c r="E3423" s="177" t="s">
        <v>2489</v>
      </c>
      <c r="F3423" s="1" t="s">
        <v>194</v>
      </c>
      <c r="G3423" s="1" t="s">
        <v>229</v>
      </c>
      <c r="H3423" s="17">
        <v>0</v>
      </c>
      <c r="I3423" s="12">
        <v>3</v>
      </c>
      <c r="J3423" s="1" t="s">
        <v>10</v>
      </c>
      <c r="K3423" s="1" t="s">
        <v>8</v>
      </c>
      <c r="L3423" s="4">
        <v>3</v>
      </c>
      <c r="N3423" s="186">
        <v>0</v>
      </c>
      <c r="P3423" s="14">
        <v>21.026299999999999</v>
      </c>
      <c r="R3423" s="14">
        <v>0</v>
      </c>
      <c r="T3423" s="14">
        <v>1.5307999999999999</v>
      </c>
      <c r="V3423" s="17">
        <v>0</v>
      </c>
      <c r="X3423" s="17">
        <v>0</v>
      </c>
      <c r="Z3423" s="17">
        <v>169262</v>
      </c>
      <c r="AB3423" s="17">
        <v>0</v>
      </c>
      <c r="AD3423" s="17">
        <v>0</v>
      </c>
      <c r="AF3423" s="17">
        <v>8050</v>
      </c>
      <c r="AH3423" s="17">
        <v>0</v>
      </c>
      <c r="AJ3423" s="17">
        <v>0</v>
      </c>
      <c r="AL3423" s="17">
        <v>0</v>
      </c>
      <c r="AN3423" s="17">
        <v>0</v>
      </c>
      <c r="AP3423" s="172">
        <v>0</v>
      </c>
      <c r="AR3423" s="17">
        <v>12323</v>
      </c>
      <c r="AT3423" s="17">
        <v>0</v>
      </c>
      <c r="AV3423" s="185">
        <v>0</v>
      </c>
      <c r="AW3423" s="1" t="s">
        <v>5655</v>
      </c>
      <c r="AX3423" s="1" t="str">
        <f t="shared" si="53"/>
        <v>No</v>
      </c>
    </row>
    <row r="3424" spans="1:50" x14ac:dyDescent="0.2">
      <c r="A3424" s="1" t="s">
        <v>6535</v>
      </c>
      <c r="B3424" s="1" t="s">
        <v>1643</v>
      </c>
      <c r="C3424" s="1" t="s">
        <v>81</v>
      </c>
      <c r="D3424" s="174" t="s">
        <v>1644</v>
      </c>
      <c r="E3424" s="177" t="s">
        <v>1645</v>
      </c>
      <c r="F3424" s="1" t="s">
        <v>194</v>
      </c>
      <c r="G3424" s="1" t="s">
        <v>229</v>
      </c>
      <c r="H3424" s="17">
        <v>0</v>
      </c>
      <c r="I3424" s="12">
        <v>3</v>
      </c>
      <c r="J3424" s="1" t="s">
        <v>11</v>
      </c>
      <c r="K3424" s="1" t="s">
        <v>12</v>
      </c>
      <c r="L3424" s="4">
        <v>3</v>
      </c>
      <c r="N3424" s="186">
        <v>0</v>
      </c>
      <c r="P3424" s="14">
        <v>11.2926</v>
      </c>
      <c r="R3424" s="14">
        <v>0</v>
      </c>
      <c r="T3424" s="14">
        <v>5.7047999999999996</v>
      </c>
      <c r="V3424" s="17">
        <v>0</v>
      </c>
      <c r="X3424" s="17">
        <v>0</v>
      </c>
      <c r="Z3424" s="17">
        <v>64650</v>
      </c>
      <c r="AB3424" s="17">
        <v>0</v>
      </c>
      <c r="AD3424" s="17">
        <v>0</v>
      </c>
      <c r="AF3424" s="17">
        <v>5725</v>
      </c>
      <c r="AH3424" s="17">
        <v>0</v>
      </c>
      <c r="AJ3424" s="17">
        <v>0</v>
      </c>
      <c r="AL3424" s="17">
        <v>0</v>
      </c>
      <c r="AN3424" s="17">
        <v>0</v>
      </c>
      <c r="AP3424" s="172">
        <v>0</v>
      </c>
      <c r="AR3424" s="17">
        <v>32660</v>
      </c>
      <c r="AT3424" s="17">
        <v>0</v>
      </c>
      <c r="AV3424" s="185">
        <v>0</v>
      </c>
      <c r="AW3424" s="1" t="s">
        <v>5655</v>
      </c>
      <c r="AX3424" s="1" t="str">
        <f t="shared" si="53"/>
        <v>No</v>
      </c>
    </row>
    <row r="3425" spans="1:50" x14ac:dyDescent="0.2">
      <c r="A3425" s="1" t="s">
        <v>4066</v>
      </c>
      <c r="B3425" s="1" t="s">
        <v>4040</v>
      </c>
      <c r="C3425" s="1" t="s">
        <v>48</v>
      </c>
      <c r="D3425" s="174" t="s">
        <v>4067</v>
      </c>
      <c r="E3425" s="177" t="s">
        <v>4068</v>
      </c>
      <c r="F3425" s="1" t="s">
        <v>242</v>
      </c>
      <c r="G3425" s="1" t="s">
        <v>229</v>
      </c>
      <c r="H3425" s="17">
        <v>0</v>
      </c>
      <c r="I3425" s="12">
        <v>3</v>
      </c>
      <c r="J3425" s="1" t="s">
        <v>10</v>
      </c>
      <c r="K3425" s="1" t="s">
        <v>8</v>
      </c>
      <c r="L3425" s="4">
        <v>3</v>
      </c>
      <c r="N3425" s="186">
        <v>0</v>
      </c>
      <c r="P3425" s="14">
        <v>39.179499999999997</v>
      </c>
      <c r="R3425" s="14">
        <v>0</v>
      </c>
      <c r="T3425" s="14">
        <v>2.0323000000000002</v>
      </c>
      <c r="V3425" s="17">
        <v>0</v>
      </c>
      <c r="X3425" s="17">
        <v>0</v>
      </c>
      <c r="Z3425" s="17">
        <v>35144</v>
      </c>
      <c r="AB3425" s="17">
        <v>0</v>
      </c>
      <c r="AD3425" s="17">
        <v>0</v>
      </c>
      <c r="AF3425" s="17">
        <v>897</v>
      </c>
      <c r="AH3425" s="17">
        <v>0</v>
      </c>
      <c r="AJ3425" s="17">
        <v>0</v>
      </c>
      <c r="AL3425" s="17">
        <v>0</v>
      </c>
      <c r="AN3425" s="17">
        <v>0</v>
      </c>
      <c r="AP3425" s="172">
        <v>0</v>
      </c>
      <c r="AR3425" s="17">
        <v>1823</v>
      </c>
      <c r="AT3425" s="17">
        <v>0</v>
      </c>
      <c r="AV3425" s="185">
        <v>0</v>
      </c>
      <c r="AW3425" s="1" t="s">
        <v>5655</v>
      </c>
      <c r="AX3425" s="1" t="str">
        <f t="shared" si="53"/>
        <v>No</v>
      </c>
    </row>
    <row r="3426" spans="1:50" x14ac:dyDescent="0.2">
      <c r="A3426" s="1" t="s">
        <v>6512</v>
      </c>
      <c r="B3426" s="1" t="s">
        <v>627</v>
      </c>
      <c r="C3426" s="1" t="s">
        <v>98</v>
      </c>
      <c r="E3426" s="177">
        <v>55312</v>
      </c>
      <c r="F3426" s="1" t="s">
        <v>194</v>
      </c>
      <c r="G3426" s="1" t="s">
        <v>192</v>
      </c>
      <c r="H3426" s="17">
        <v>1376476</v>
      </c>
      <c r="I3426" s="12">
        <v>3</v>
      </c>
      <c r="J3426" s="1" t="s">
        <v>16</v>
      </c>
      <c r="K3426" s="1" t="s">
        <v>12</v>
      </c>
      <c r="L3426" s="4">
        <v>3</v>
      </c>
      <c r="N3426" s="186">
        <v>3</v>
      </c>
      <c r="P3426" s="14">
        <v>4.8720999999999997</v>
      </c>
      <c r="R3426" s="14">
        <v>1.0268999999999999</v>
      </c>
      <c r="S3426" s="12" t="s">
        <v>102</v>
      </c>
      <c r="T3426" s="14">
        <v>54.028599999999997</v>
      </c>
      <c r="V3426" s="17">
        <v>14129</v>
      </c>
      <c r="X3426" s="17">
        <v>14835</v>
      </c>
      <c r="Z3426" s="17">
        <v>14129</v>
      </c>
      <c r="AB3426" s="17">
        <v>706</v>
      </c>
      <c r="AC3426" s="12" t="s">
        <v>102</v>
      </c>
      <c r="AD3426" s="17">
        <v>3045</v>
      </c>
      <c r="AF3426" s="17">
        <v>2900</v>
      </c>
      <c r="AH3426" s="17">
        <v>145</v>
      </c>
      <c r="AI3426" s="12" t="s">
        <v>102</v>
      </c>
      <c r="AJ3426" s="17">
        <v>14835</v>
      </c>
      <c r="AL3426" s="17">
        <v>14129</v>
      </c>
      <c r="AN3426" s="17">
        <v>3045</v>
      </c>
      <c r="AP3426" s="172">
        <v>2900</v>
      </c>
      <c r="AR3426" s="17">
        <v>156683</v>
      </c>
      <c r="AT3426" s="17">
        <v>160893</v>
      </c>
      <c r="AU3426" s="1" t="s">
        <v>102</v>
      </c>
      <c r="AV3426" s="185">
        <v>4.04</v>
      </c>
      <c r="AW3426" s="1" t="s">
        <v>5655</v>
      </c>
      <c r="AX3426" s="1" t="str">
        <f t="shared" si="53"/>
        <v>Yes</v>
      </c>
    </row>
    <row r="3427" spans="1:50" x14ac:dyDescent="0.2">
      <c r="A3427" s="1" t="s">
        <v>1435</v>
      </c>
      <c r="B3427" s="1" t="s">
        <v>1436</v>
      </c>
      <c r="C3427" s="1" t="s">
        <v>98</v>
      </c>
      <c r="D3427" s="174" t="s">
        <v>1437</v>
      </c>
      <c r="E3427" s="177">
        <v>55300</v>
      </c>
      <c r="F3427" s="1" t="s">
        <v>138</v>
      </c>
      <c r="G3427" s="1" t="s">
        <v>5273</v>
      </c>
      <c r="H3427" s="17">
        <v>0</v>
      </c>
      <c r="I3427" s="12">
        <v>3</v>
      </c>
      <c r="J3427" s="1" t="s">
        <v>10</v>
      </c>
      <c r="K3427" s="1" t="s">
        <v>12</v>
      </c>
      <c r="L3427" s="4">
        <v>2</v>
      </c>
      <c r="N3427" s="186">
        <v>0</v>
      </c>
      <c r="P3427" s="14">
        <v>15.648300000000001</v>
      </c>
      <c r="R3427" s="14">
        <v>0</v>
      </c>
      <c r="T3427" s="14">
        <v>3.6869999999999998</v>
      </c>
      <c r="V3427" s="17">
        <v>0</v>
      </c>
      <c r="X3427" s="17">
        <v>0</v>
      </c>
      <c r="Z3427" s="17">
        <v>94375</v>
      </c>
      <c r="AB3427" s="17">
        <v>0</v>
      </c>
      <c r="AD3427" s="17">
        <v>0</v>
      </c>
      <c r="AF3427" s="17">
        <v>6031</v>
      </c>
      <c r="AH3427" s="17">
        <v>0</v>
      </c>
      <c r="AJ3427" s="17">
        <v>0</v>
      </c>
      <c r="AL3427" s="17">
        <v>0</v>
      </c>
      <c r="AN3427" s="17">
        <v>0</v>
      </c>
      <c r="AP3427" s="172">
        <v>0</v>
      </c>
      <c r="AR3427" s="17">
        <v>22236</v>
      </c>
      <c r="AT3427" s="17">
        <v>0</v>
      </c>
      <c r="AV3427" s="185">
        <v>0</v>
      </c>
      <c r="AW3427" s="1" t="s">
        <v>5655</v>
      </c>
      <c r="AX3427" s="1" t="str">
        <f t="shared" si="53"/>
        <v>No</v>
      </c>
    </row>
    <row r="3428" spans="1:50" x14ac:dyDescent="0.2">
      <c r="A3428" s="1" t="s">
        <v>4848</v>
      </c>
      <c r="B3428" s="1" t="s">
        <v>4849</v>
      </c>
      <c r="C3428" s="1" t="s">
        <v>20</v>
      </c>
      <c r="D3428" s="174" t="s">
        <v>4850</v>
      </c>
      <c r="E3428" s="177" t="s">
        <v>4851</v>
      </c>
      <c r="F3428" s="1" t="s">
        <v>194</v>
      </c>
      <c r="G3428" s="1" t="s">
        <v>229</v>
      </c>
      <c r="H3428" s="17">
        <v>0</v>
      </c>
      <c r="I3428" s="12">
        <v>3</v>
      </c>
      <c r="J3428" s="1" t="s">
        <v>10</v>
      </c>
      <c r="K3428" s="1" t="s">
        <v>8</v>
      </c>
      <c r="L3428" s="4">
        <v>3</v>
      </c>
      <c r="N3428" s="186">
        <v>0</v>
      </c>
      <c r="P3428" s="14">
        <v>10.2043</v>
      </c>
      <c r="R3428" s="14">
        <v>0</v>
      </c>
      <c r="T3428" s="14">
        <v>10.768599999999999</v>
      </c>
      <c r="V3428" s="17">
        <v>0</v>
      </c>
      <c r="X3428" s="17">
        <v>0</v>
      </c>
      <c r="Z3428" s="17">
        <v>19184</v>
      </c>
      <c r="AB3428" s="17">
        <v>0</v>
      </c>
      <c r="AD3428" s="17">
        <v>0</v>
      </c>
      <c r="AF3428" s="17">
        <v>1880</v>
      </c>
      <c r="AH3428" s="17">
        <v>0</v>
      </c>
      <c r="AJ3428" s="17">
        <v>0</v>
      </c>
      <c r="AL3428" s="17">
        <v>0</v>
      </c>
      <c r="AN3428" s="17">
        <v>0</v>
      </c>
      <c r="AP3428" s="172">
        <v>0</v>
      </c>
      <c r="AR3428" s="17">
        <v>20245</v>
      </c>
      <c r="AT3428" s="17">
        <v>0</v>
      </c>
      <c r="AV3428" s="185">
        <v>0</v>
      </c>
      <c r="AW3428" s="1" t="s">
        <v>5655</v>
      </c>
      <c r="AX3428" s="1" t="str">
        <f t="shared" si="53"/>
        <v>No</v>
      </c>
    </row>
    <row r="3429" spans="1:50" x14ac:dyDescent="0.2">
      <c r="A3429" s="1" t="s">
        <v>1731</v>
      </c>
      <c r="B3429" s="1" t="s">
        <v>1657</v>
      </c>
      <c r="C3429" s="1" t="s">
        <v>91</v>
      </c>
      <c r="D3429" s="174" t="s">
        <v>1732</v>
      </c>
      <c r="E3429" s="177" t="s">
        <v>1733</v>
      </c>
      <c r="F3429" s="1" t="s">
        <v>194</v>
      </c>
      <c r="G3429" s="1" t="s">
        <v>229</v>
      </c>
      <c r="H3429" s="17">
        <v>0</v>
      </c>
      <c r="I3429" s="12">
        <v>3</v>
      </c>
      <c r="J3429" s="1" t="s">
        <v>11</v>
      </c>
      <c r="K3429" s="1" t="s">
        <v>8</v>
      </c>
      <c r="L3429" s="4">
        <v>3</v>
      </c>
      <c r="N3429" s="186">
        <v>0</v>
      </c>
      <c r="P3429" s="14">
        <v>16.636299999999999</v>
      </c>
      <c r="R3429" s="14">
        <v>0</v>
      </c>
      <c r="T3429" s="14">
        <v>5.4227999999999996</v>
      </c>
      <c r="V3429" s="17">
        <v>0</v>
      </c>
      <c r="X3429" s="17">
        <v>0</v>
      </c>
      <c r="Z3429" s="17">
        <v>129996</v>
      </c>
      <c r="AB3429" s="17">
        <v>0</v>
      </c>
      <c r="AD3429" s="17">
        <v>0</v>
      </c>
      <c r="AF3429" s="17">
        <v>7814</v>
      </c>
      <c r="AH3429" s="17">
        <v>0</v>
      </c>
      <c r="AJ3429" s="17">
        <v>0</v>
      </c>
      <c r="AL3429" s="17">
        <v>0</v>
      </c>
      <c r="AN3429" s="17">
        <v>0</v>
      </c>
      <c r="AP3429" s="172">
        <v>0</v>
      </c>
      <c r="AR3429" s="17">
        <v>42374</v>
      </c>
      <c r="AT3429" s="17">
        <v>0</v>
      </c>
      <c r="AV3429" s="185">
        <v>0</v>
      </c>
      <c r="AW3429" s="1" t="s">
        <v>5655</v>
      </c>
      <c r="AX3429" s="1" t="str">
        <f t="shared" si="53"/>
        <v>No</v>
      </c>
    </row>
    <row r="3430" spans="1:50" x14ac:dyDescent="0.2">
      <c r="A3430" s="1" t="s">
        <v>6534</v>
      </c>
      <c r="B3430" s="1" t="s">
        <v>4729</v>
      </c>
      <c r="C3430" s="1" t="s">
        <v>20</v>
      </c>
      <c r="D3430" s="174" t="s">
        <v>4730</v>
      </c>
      <c r="E3430" s="177" t="s">
        <v>4731</v>
      </c>
      <c r="F3430" s="1" t="s">
        <v>194</v>
      </c>
      <c r="G3430" s="1" t="s">
        <v>229</v>
      </c>
      <c r="H3430" s="17">
        <v>0</v>
      </c>
      <c r="I3430" s="12">
        <v>3</v>
      </c>
      <c r="J3430" s="1" t="s">
        <v>11</v>
      </c>
      <c r="K3430" s="1" t="s">
        <v>12</v>
      </c>
      <c r="L3430" s="4">
        <v>3</v>
      </c>
      <c r="N3430" s="186">
        <v>0</v>
      </c>
      <c r="P3430" s="14">
        <v>18.891300000000001</v>
      </c>
      <c r="R3430" s="14">
        <v>0</v>
      </c>
      <c r="T3430" s="14">
        <v>3.0750000000000002</v>
      </c>
      <c r="V3430" s="17">
        <v>0</v>
      </c>
      <c r="X3430" s="17">
        <v>0</v>
      </c>
      <c r="Z3430" s="17">
        <v>63947</v>
      </c>
      <c r="AB3430" s="17">
        <v>0</v>
      </c>
      <c r="AD3430" s="17">
        <v>0</v>
      </c>
      <c r="AF3430" s="17">
        <v>3385</v>
      </c>
      <c r="AH3430" s="17">
        <v>0</v>
      </c>
      <c r="AJ3430" s="17">
        <v>0</v>
      </c>
      <c r="AL3430" s="17">
        <v>0</v>
      </c>
      <c r="AN3430" s="17">
        <v>0</v>
      </c>
      <c r="AP3430" s="172">
        <v>0</v>
      </c>
      <c r="AR3430" s="17">
        <v>10409</v>
      </c>
      <c r="AT3430" s="17">
        <v>0</v>
      </c>
      <c r="AV3430" s="185">
        <v>0</v>
      </c>
      <c r="AW3430" s="1" t="s">
        <v>5655</v>
      </c>
      <c r="AX3430" s="1" t="str">
        <f t="shared" si="53"/>
        <v>No</v>
      </c>
    </row>
    <row r="3431" spans="1:50" x14ac:dyDescent="0.2">
      <c r="A3431" s="1" t="s">
        <v>1699</v>
      </c>
      <c r="B3431" s="1" t="s">
        <v>1700</v>
      </c>
      <c r="C3431" s="1" t="s">
        <v>91</v>
      </c>
      <c r="D3431" s="174" t="s">
        <v>1701</v>
      </c>
      <c r="E3431" s="177" t="s">
        <v>1702</v>
      </c>
      <c r="F3431" s="1" t="s">
        <v>194</v>
      </c>
      <c r="G3431" s="1" t="s">
        <v>229</v>
      </c>
      <c r="H3431" s="17">
        <v>0</v>
      </c>
      <c r="I3431" s="12">
        <v>3</v>
      </c>
      <c r="J3431" s="1" t="s">
        <v>11</v>
      </c>
      <c r="K3431" s="1" t="s">
        <v>8</v>
      </c>
      <c r="L3431" s="4">
        <v>3</v>
      </c>
      <c r="N3431" s="186">
        <v>0</v>
      </c>
      <c r="P3431" s="14">
        <v>6.8909000000000002</v>
      </c>
      <c r="R3431" s="14">
        <v>0</v>
      </c>
      <c r="T3431" s="14">
        <v>8.5479000000000003</v>
      </c>
      <c r="V3431" s="17">
        <v>0</v>
      </c>
      <c r="X3431" s="17">
        <v>0</v>
      </c>
      <c r="Z3431" s="17">
        <v>11873</v>
      </c>
      <c r="AB3431" s="17">
        <v>0</v>
      </c>
      <c r="AD3431" s="17">
        <v>0</v>
      </c>
      <c r="AF3431" s="17">
        <v>1723</v>
      </c>
      <c r="AH3431" s="17">
        <v>0</v>
      </c>
      <c r="AJ3431" s="17">
        <v>0</v>
      </c>
      <c r="AL3431" s="17">
        <v>0</v>
      </c>
      <c r="AN3431" s="17">
        <v>0</v>
      </c>
      <c r="AP3431" s="172">
        <v>0</v>
      </c>
      <c r="AR3431" s="17">
        <v>14728</v>
      </c>
      <c r="AT3431" s="17">
        <v>0</v>
      </c>
      <c r="AV3431" s="185">
        <v>0</v>
      </c>
      <c r="AW3431" s="1" t="s">
        <v>5655</v>
      </c>
      <c r="AX3431" s="1" t="str">
        <f t="shared" si="53"/>
        <v>No</v>
      </c>
    </row>
    <row r="3432" spans="1:50" x14ac:dyDescent="0.2">
      <c r="A3432" s="1" t="s">
        <v>6516</v>
      </c>
      <c r="B3432" s="1" t="s">
        <v>6517</v>
      </c>
      <c r="C3432" s="1" t="s">
        <v>31</v>
      </c>
      <c r="D3432" s="174" t="s">
        <v>6518</v>
      </c>
      <c r="E3432" s="177" t="s">
        <v>6519</v>
      </c>
      <c r="F3432" s="1" t="s">
        <v>194</v>
      </c>
      <c r="G3432" s="1" t="s">
        <v>229</v>
      </c>
      <c r="H3432" s="17">
        <v>0</v>
      </c>
      <c r="I3432" s="12">
        <v>3</v>
      </c>
      <c r="J3432" s="1" t="s">
        <v>11</v>
      </c>
      <c r="K3432" s="1" t="s">
        <v>8</v>
      </c>
      <c r="L3432" s="4">
        <v>1</v>
      </c>
      <c r="N3432" s="186">
        <v>0</v>
      </c>
      <c r="P3432" s="14">
        <v>16.049700000000001</v>
      </c>
      <c r="R3432" s="14">
        <v>0</v>
      </c>
      <c r="T3432" s="14">
        <v>2.2517</v>
      </c>
      <c r="V3432" s="17">
        <v>0</v>
      </c>
      <c r="X3432" s="17">
        <v>0</v>
      </c>
      <c r="Z3432" s="17">
        <v>45533</v>
      </c>
      <c r="AB3432" s="17">
        <v>0</v>
      </c>
      <c r="AD3432" s="17">
        <v>0</v>
      </c>
      <c r="AF3432" s="17">
        <v>2837</v>
      </c>
      <c r="AH3432" s="17">
        <v>0</v>
      </c>
      <c r="AJ3432" s="17">
        <v>0</v>
      </c>
      <c r="AL3432" s="17">
        <v>0</v>
      </c>
      <c r="AN3432" s="17">
        <v>0</v>
      </c>
      <c r="AP3432" s="172">
        <v>0</v>
      </c>
      <c r="AR3432" s="17">
        <v>6388</v>
      </c>
      <c r="AT3432" s="17">
        <v>0</v>
      </c>
      <c r="AV3432" s="185">
        <v>0</v>
      </c>
      <c r="AW3432" s="1" t="s">
        <v>5655</v>
      </c>
      <c r="AX3432" s="1" t="str">
        <f t="shared" si="53"/>
        <v>No</v>
      </c>
    </row>
    <row r="3433" spans="1:50" x14ac:dyDescent="0.2">
      <c r="A3433" s="1" t="s">
        <v>4409</v>
      </c>
      <c r="B3433" s="1" t="s">
        <v>587</v>
      </c>
      <c r="C3433" s="1" t="s">
        <v>87</v>
      </c>
      <c r="D3433" s="174" t="s">
        <v>4410</v>
      </c>
      <c r="E3433" s="177" t="s">
        <v>4411</v>
      </c>
      <c r="F3433" s="1" t="s">
        <v>194</v>
      </c>
      <c r="G3433" s="1" t="s">
        <v>229</v>
      </c>
      <c r="H3433" s="17">
        <v>0</v>
      </c>
      <c r="I3433" s="12">
        <v>3</v>
      </c>
      <c r="J3433" s="1" t="s">
        <v>10</v>
      </c>
      <c r="K3433" s="1" t="s">
        <v>8</v>
      </c>
      <c r="L3433" s="4">
        <v>3</v>
      </c>
      <c r="N3433" s="186">
        <v>0</v>
      </c>
      <c r="P3433" s="14">
        <v>8.1830999999999996</v>
      </c>
      <c r="R3433" s="14">
        <v>0</v>
      </c>
      <c r="T3433" s="14">
        <v>4.5499000000000001</v>
      </c>
      <c r="V3433" s="17">
        <v>0</v>
      </c>
      <c r="X3433" s="17">
        <v>0</v>
      </c>
      <c r="Z3433" s="17">
        <v>23870</v>
      </c>
      <c r="AB3433" s="17">
        <v>0</v>
      </c>
      <c r="AD3433" s="17">
        <v>0</v>
      </c>
      <c r="AF3433" s="17">
        <v>2917</v>
      </c>
      <c r="AH3433" s="17">
        <v>0</v>
      </c>
      <c r="AJ3433" s="17">
        <v>0</v>
      </c>
      <c r="AL3433" s="17">
        <v>0</v>
      </c>
      <c r="AN3433" s="17">
        <v>0</v>
      </c>
      <c r="AP3433" s="172">
        <v>0</v>
      </c>
      <c r="AR3433" s="17">
        <v>13272</v>
      </c>
      <c r="AT3433" s="17">
        <v>0</v>
      </c>
      <c r="AV3433" s="185">
        <v>0</v>
      </c>
      <c r="AW3433" s="1" t="s">
        <v>5655</v>
      </c>
      <c r="AX3433" s="1" t="str">
        <f t="shared" si="53"/>
        <v>No</v>
      </c>
    </row>
    <row r="3434" spans="1:50" x14ac:dyDescent="0.2">
      <c r="A3434" s="1" t="s">
        <v>6509</v>
      </c>
      <c r="B3434" s="1" t="s">
        <v>905</v>
      </c>
      <c r="C3434" s="1" t="s">
        <v>20</v>
      </c>
      <c r="D3434" s="174">
        <v>9194</v>
      </c>
      <c r="E3434" s="177">
        <v>90194</v>
      </c>
      <c r="F3434" s="1" t="s">
        <v>194</v>
      </c>
      <c r="G3434" s="1" t="s">
        <v>5273</v>
      </c>
      <c r="H3434" s="17">
        <v>65088</v>
      </c>
      <c r="I3434" s="12">
        <v>3</v>
      </c>
      <c r="J3434" s="1" t="s">
        <v>10</v>
      </c>
      <c r="K3434" s="1" t="s">
        <v>12</v>
      </c>
      <c r="L3434" s="4">
        <v>3</v>
      </c>
      <c r="N3434" s="186">
        <v>0</v>
      </c>
      <c r="P3434" s="14">
        <v>10.829599999999999</v>
      </c>
      <c r="R3434" s="14">
        <v>0</v>
      </c>
      <c r="T3434" s="14">
        <v>2.8239000000000001</v>
      </c>
      <c r="V3434" s="17">
        <v>0</v>
      </c>
      <c r="X3434" s="17">
        <v>0</v>
      </c>
      <c r="Z3434" s="17">
        <v>49188</v>
      </c>
      <c r="AB3434" s="17">
        <v>0</v>
      </c>
      <c r="AD3434" s="17">
        <v>0</v>
      </c>
      <c r="AF3434" s="17">
        <v>4542</v>
      </c>
      <c r="AH3434" s="17">
        <v>0</v>
      </c>
      <c r="AJ3434" s="17">
        <v>0</v>
      </c>
      <c r="AL3434" s="17">
        <v>0</v>
      </c>
      <c r="AN3434" s="17">
        <v>0</v>
      </c>
      <c r="AP3434" s="172">
        <v>0</v>
      </c>
      <c r="AR3434" s="17">
        <v>12826</v>
      </c>
      <c r="AT3434" s="17">
        <v>0</v>
      </c>
      <c r="AV3434" s="185">
        <v>0</v>
      </c>
      <c r="AW3434" s="1" t="s">
        <v>5655</v>
      </c>
      <c r="AX3434" s="1" t="str">
        <f t="shared" si="53"/>
        <v>No</v>
      </c>
    </row>
    <row r="3435" spans="1:50" x14ac:dyDescent="0.2">
      <c r="A3435" s="1" t="s">
        <v>4148</v>
      </c>
      <c r="B3435" s="1" t="s">
        <v>508</v>
      </c>
      <c r="C3435" s="1" t="s">
        <v>64</v>
      </c>
      <c r="D3435" s="174" t="s">
        <v>4149</v>
      </c>
      <c r="E3435" s="177" t="s">
        <v>4150</v>
      </c>
      <c r="F3435" s="1" t="s">
        <v>194</v>
      </c>
      <c r="G3435" s="1" t="s">
        <v>229</v>
      </c>
      <c r="H3435" s="17">
        <v>0</v>
      </c>
      <c r="I3435" s="12">
        <v>3</v>
      </c>
      <c r="J3435" s="1" t="s">
        <v>10</v>
      </c>
      <c r="K3435" s="1" t="s">
        <v>8</v>
      </c>
      <c r="L3435" s="4">
        <v>3</v>
      </c>
      <c r="N3435" s="186">
        <v>0</v>
      </c>
      <c r="P3435" s="14">
        <v>12.9161</v>
      </c>
      <c r="R3435" s="14">
        <v>0</v>
      </c>
      <c r="T3435" s="14">
        <v>2.3988999999999998</v>
      </c>
      <c r="V3435" s="17">
        <v>0</v>
      </c>
      <c r="X3435" s="17">
        <v>0</v>
      </c>
      <c r="Z3435" s="17">
        <v>9390</v>
      </c>
      <c r="AB3435" s="17">
        <v>0</v>
      </c>
      <c r="AD3435" s="17">
        <v>0</v>
      </c>
      <c r="AF3435" s="17">
        <v>727</v>
      </c>
      <c r="AH3435" s="17">
        <v>0</v>
      </c>
      <c r="AJ3435" s="17">
        <v>0</v>
      </c>
      <c r="AL3435" s="17">
        <v>0</v>
      </c>
      <c r="AN3435" s="17">
        <v>0</v>
      </c>
      <c r="AP3435" s="172">
        <v>0</v>
      </c>
      <c r="AR3435" s="17">
        <v>1744</v>
      </c>
      <c r="AT3435" s="17">
        <v>0</v>
      </c>
      <c r="AV3435" s="185">
        <v>0</v>
      </c>
      <c r="AW3435" s="1" t="s">
        <v>5655</v>
      </c>
      <c r="AX3435" s="1" t="str">
        <f t="shared" si="53"/>
        <v>No</v>
      </c>
    </row>
    <row r="3436" spans="1:50" x14ac:dyDescent="0.2">
      <c r="A3436" s="1" t="s">
        <v>5819</v>
      </c>
      <c r="B3436" s="1" t="s">
        <v>5820</v>
      </c>
      <c r="C3436" s="1" t="s">
        <v>45</v>
      </c>
      <c r="E3436" s="177" t="s">
        <v>5821</v>
      </c>
      <c r="F3436" s="1" t="s">
        <v>194</v>
      </c>
      <c r="G3436" s="1" t="s">
        <v>229</v>
      </c>
      <c r="H3436" s="17">
        <v>0</v>
      </c>
      <c r="I3436" s="12">
        <v>3</v>
      </c>
      <c r="J3436" s="1" t="s">
        <v>10</v>
      </c>
      <c r="K3436" s="1" t="s">
        <v>8</v>
      </c>
      <c r="L3436" s="4">
        <v>3</v>
      </c>
      <c r="N3436" s="186">
        <v>0</v>
      </c>
      <c r="P3436" s="14">
        <v>21.090699999999998</v>
      </c>
      <c r="R3436" s="14">
        <v>0</v>
      </c>
      <c r="T3436" s="14">
        <v>2.5832000000000002</v>
      </c>
      <c r="V3436" s="17">
        <v>0</v>
      </c>
      <c r="X3436" s="17">
        <v>0</v>
      </c>
      <c r="Z3436" s="17">
        <v>90922</v>
      </c>
      <c r="AB3436" s="17">
        <v>0</v>
      </c>
      <c r="AD3436" s="17">
        <v>0</v>
      </c>
      <c r="AF3436" s="17">
        <v>4311</v>
      </c>
      <c r="AH3436" s="17">
        <v>0</v>
      </c>
      <c r="AJ3436" s="17">
        <v>0</v>
      </c>
      <c r="AL3436" s="17">
        <v>0</v>
      </c>
      <c r="AN3436" s="17">
        <v>0</v>
      </c>
      <c r="AP3436" s="172">
        <v>0</v>
      </c>
      <c r="AR3436" s="17">
        <v>11136</v>
      </c>
      <c r="AT3436" s="17">
        <v>0</v>
      </c>
      <c r="AV3436" s="185">
        <v>0</v>
      </c>
      <c r="AW3436" s="1" t="s">
        <v>5655</v>
      </c>
      <c r="AX3436" s="1" t="str">
        <f t="shared" si="53"/>
        <v>No</v>
      </c>
    </row>
    <row r="3437" spans="1:50" x14ac:dyDescent="0.2">
      <c r="A3437" s="1" t="s">
        <v>4785</v>
      </c>
      <c r="B3437" s="1" t="s">
        <v>4786</v>
      </c>
      <c r="C3437" s="1" t="s">
        <v>20</v>
      </c>
      <c r="D3437" s="174" t="s">
        <v>4787</v>
      </c>
      <c r="E3437" s="177" t="s">
        <v>4788</v>
      </c>
      <c r="F3437" s="1" t="s">
        <v>194</v>
      </c>
      <c r="G3437" s="1" t="s">
        <v>229</v>
      </c>
      <c r="H3437" s="17">
        <v>0</v>
      </c>
      <c r="I3437" s="12">
        <v>3</v>
      </c>
      <c r="J3437" s="1" t="s">
        <v>11</v>
      </c>
      <c r="K3437" s="1" t="s">
        <v>12</v>
      </c>
      <c r="L3437" s="4">
        <v>2</v>
      </c>
      <c r="N3437" s="186">
        <v>0</v>
      </c>
      <c r="P3437" s="14">
        <v>16.1387</v>
      </c>
      <c r="R3437" s="14">
        <v>0</v>
      </c>
      <c r="T3437" s="14">
        <v>13.912100000000001</v>
      </c>
      <c r="V3437" s="17">
        <v>0</v>
      </c>
      <c r="X3437" s="17">
        <v>0</v>
      </c>
      <c r="Z3437" s="17">
        <v>98204</v>
      </c>
      <c r="AB3437" s="17">
        <v>0</v>
      </c>
      <c r="AD3437" s="17">
        <v>0</v>
      </c>
      <c r="AF3437" s="17">
        <v>6085</v>
      </c>
      <c r="AH3437" s="17">
        <v>0</v>
      </c>
      <c r="AJ3437" s="17">
        <v>0</v>
      </c>
      <c r="AL3437" s="17">
        <v>0</v>
      </c>
      <c r="AN3437" s="17">
        <v>0</v>
      </c>
      <c r="AP3437" s="172">
        <v>0</v>
      </c>
      <c r="AR3437" s="17">
        <v>84655</v>
      </c>
      <c r="AT3437" s="17">
        <v>0</v>
      </c>
      <c r="AV3437" s="185">
        <v>0</v>
      </c>
      <c r="AW3437" s="1" t="s">
        <v>5655</v>
      </c>
      <c r="AX3437" s="1" t="str">
        <f t="shared" si="53"/>
        <v>No</v>
      </c>
    </row>
    <row r="3438" spans="1:50" x14ac:dyDescent="0.2">
      <c r="A3438" s="1" t="s">
        <v>3465</v>
      </c>
      <c r="B3438" s="1" t="s">
        <v>3466</v>
      </c>
      <c r="C3438" s="1" t="s">
        <v>71</v>
      </c>
      <c r="D3438" s="174" t="s">
        <v>3467</v>
      </c>
      <c r="E3438" s="177" t="s">
        <v>3468</v>
      </c>
      <c r="F3438" s="1" t="s">
        <v>194</v>
      </c>
      <c r="G3438" s="1" t="s">
        <v>229</v>
      </c>
      <c r="H3438" s="17">
        <v>0</v>
      </c>
      <c r="I3438" s="12">
        <v>3</v>
      </c>
      <c r="J3438" s="1" t="s">
        <v>10</v>
      </c>
      <c r="K3438" s="1" t="s">
        <v>8</v>
      </c>
      <c r="L3438" s="4">
        <v>3</v>
      </c>
      <c r="N3438" s="186">
        <v>0</v>
      </c>
      <c r="P3438" s="14">
        <v>25.994700000000002</v>
      </c>
      <c r="R3438" s="14">
        <v>0</v>
      </c>
      <c r="T3438" s="14">
        <v>3.4398</v>
      </c>
      <c r="V3438" s="17">
        <v>0</v>
      </c>
      <c r="X3438" s="17">
        <v>0</v>
      </c>
      <c r="Z3438" s="17">
        <v>98520</v>
      </c>
      <c r="AB3438" s="17">
        <v>0</v>
      </c>
      <c r="AD3438" s="17">
        <v>0</v>
      </c>
      <c r="AF3438" s="17">
        <v>3790</v>
      </c>
      <c r="AH3438" s="17">
        <v>0</v>
      </c>
      <c r="AJ3438" s="17">
        <v>0</v>
      </c>
      <c r="AL3438" s="17">
        <v>0</v>
      </c>
      <c r="AN3438" s="17">
        <v>0</v>
      </c>
      <c r="AP3438" s="172">
        <v>0</v>
      </c>
      <c r="AR3438" s="17">
        <v>13037</v>
      </c>
      <c r="AT3438" s="17">
        <v>0</v>
      </c>
      <c r="AV3438" s="185">
        <v>0</v>
      </c>
      <c r="AW3438" s="1" t="s">
        <v>5655</v>
      </c>
      <c r="AX3438" s="1" t="str">
        <f t="shared" si="53"/>
        <v>No</v>
      </c>
    </row>
    <row r="3439" spans="1:50" x14ac:dyDescent="0.2">
      <c r="A3439" s="1" t="s">
        <v>5641</v>
      </c>
      <c r="B3439" s="1" t="s">
        <v>5653</v>
      </c>
      <c r="C3439" s="1" t="s">
        <v>61</v>
      </c>
      <c r="E3439" s="177" t="s">
        <v>5642</v>
      </c>
      <c r="F3439" s="1" t="s">
        <v>194</v>
      </c>
      <c r="G3439" s="1" t="s">
        <v>229</v>
      </c>
      <c r="H3439" s="17">
        <v>0</v>
      </c>
      <c r="I3439" s="12">
        <v>3</v>
      </c>
      <c r="J3439" s="1" t="s">
        <v>10</v>
      </c>
      <c r="K3439" s="1" t="s">
        <v>8</v>
      </c>
      <c r="L3439" s="4">
        <v>3</v>
      </c>
      <c r="N3439" s="186">
        <v>0</v>
      </c>
      <c r="P3439" s="14">
        <v>6.4664999999999999</v>
      </c>
      <c r="R3439" s="14">
        <v>0</v>
      </c>
      <c r="T3439" s="14">
        <v>1.9194</v>
      </c>
      <c r="V3439" s="17">
        <v>0</v>
      </c>
      <c r="X3439" s="17">
        <v>0</v>
      </c>
      <c r="Z3439" s="17">
        <v>14595</v>
      </c>
      <c r="AB3439" s="17">
        <v>0</v>
      </c>
      <c r="AD3439" s="17">
        <v>0</v>
      </c>
      <c r="AF3439" s="17">
        <v>2257</v>
      </c>
      <c r="AH3439" s="17">
        <v>0</v>
      </c>
      <c r="AJ3439" s="17">
        <v>0</v>
      </c>
      <c r="AL3439" s="17">
        <v>0</v>
      </c>
      <c r="AN3439" s="17">
        <v>0</v>
      </c>
      <c r="AP3439" s="172">
        <v>0</v>
      </c>
      <c r="AR3439" s="17">
        <v>4332</v>
      </c>
      <c r="AT3439" s="17">
        <v>0</v>
      </c>
      <c r="AV3439" s="185">
        <v>0</v>
      </c>
      <c r="AW3439" s="1" t="s">
        <v>5655</v>
      </c>
      <c r="AX3439" s="1" t="str">
        <f t="shared" si="53"/>
        <v>No</v>
      </c>
    </row>
    <row r="3440" spans="1:50" x14ac:dyDescent="0.2">
      <c r="A3440" s="1" t="s">
        <v>6508</v>
      </c>
      <c r="B3440" s="1" t="s">
        <v>463</v>
      </c>
      <c r="C3440" s="1" t="s">
        <v>20</v>
      </c>
      <c r="D3440" s="174">
        <v>9167</v>
      </c>
      <c r="E3440" s="177">
        <v>90167</v>
      </c>
      <c r="F3440" s="1" t="s">
        <v>194</v>
      </c>
      <c r="G3440" s="1" t="s">
        <v>5273</v>
      </c>
      <c r="H3440" s="17">
        <v>72794</v>
      </c>
      <c r="I3440" s="12">
        <v>3</v>
      </c>
      <c r="J3440" s="1" t="s">
        <v>10</v>
      </c>
      <c r="K3440" s="1" t="s">
        <v>8</v>
      </c>
      <c r="L3440" s="4">
        <v>3</v>
      </c>
      <c r="N3440" s="186">
        <v>0</v>
      </c>
      <c r="P3440" s="14">
        <v>12.981</v>
      </c>
      <c r="R3440" s="14">
        <v>0</v>
      </c>
      <c r="T3440" s="14">
        <v>3.3254999999999999</v>
      </c>
      <c r="V3440" s="17">
        <v>0</v>
      </c>
      <c r="X3440" s="17">
        <v>0</v>
      </c>
      <c r="Z3440" s="17">
        <v>71032</v>
      </c>
      <c r="AB3440" s="17">
        <v>0</v>
      </c>
      <c r="AD3440" s="17">
        <v>0</v>
      </c>
      <c r="AF3440" s="17">
        <v>5472</v>
      </c>
      <c r="AH3440" s="17">
        <v>0</v>
      </c>
      <c r="AJ3440" s="17">
        <v>0</v>
      </c>
      <c r="AL3440" s="17">
        <v>0</v>
      </c>
      <c r="AN3440" s="17">
        <v>0</v>
      </c>
      <c r="AP3440" s="172">
        <v>0</v>
      </c>
      <c r="AR3440" s="17">
        <v>18197</v>
      </c>
      <c r="AT3440" s="17">
        <v>0</v>
      </c>
      <c r="AV3440" s="185">
        <v>0</v>
      </c>
      <c r="AW3440" s="1" t="s">
        <v>5655</v>
      </c>
      <c r="AX3440" s="1" t="str">
        <f t="shared" si="53"/>
        <v>No</v>
      </c>
    </row>
    <row r="3441" spans="1:50" x14ac:dyDescent="0.2">
      <c r="A3441" s="1" t="s">
        <v>5484</v>
      </c>
      <c r="B3441" s="1" t="s">
        <v>695</v>
      </c>
      <c r="C3441" s="1" t="s">
        <v>81</v>
      </c>
      <c r="E3441" s="177">
        <v>30990</v>
      </c>
      <c r="F3441" s="1" t="s">
        <v>242</v>
      </c>
      <c r="G3441" s="1" t="s">
        <v>5273</v>
      </c>
      <c r="H3441" s="17">
        <v>1733853</v>
      </c>
      <c r="I3441" s="12">
        <v>3</v>
      </c>
      <c r="J3441" s="1" t="s">
        <v>10</v>
      </c>
      <c r="K3441" s="1" t="s">
        <v>12</v>
      </c>
      <c r="L3441" s="4">
        <v>3</v>
      </c>
      <c r="N3441" s="186">
        <v>0</v>
      </c>
      <c r="P3441" s="14">
        <v>13.764200000000001</v>
      </c>
      <c r="R3441" s="14">
        <v>0</v>
      </c>
      <c r="T3441" s="14">
        <v>7.27</v>
      </c>
      <c r="V3441" s="17">
        <v>0</v>
      </c>
      <c r="X3441" s="17">
        <v>0</v>
      </c>
      <c r="Z3441" s="17">
        <v>157352</v>
      </c>
      <c r="AB3441" s="17">
        <v>0</v>
      </c>
      <c r="AD3441" s="17">
        <v>0</v>
      </c>
      <c r="AF3441" s="17">
        <v>11432</v>
      </c>
      <c r="AH3441" s="17">
        <v>0</v>
      </c>
      <c r="AJ3441" s="17">
        <v>0</v>
      </c>
      <c r="AL3441" s="17">
        <v>0</v>
      </c>
      <c r="AN3441" s="17">
        <v>0</v>
      </c>
      <c r="AP3441" s="172">
        <v>0</v>
      </c>
      <c r="AR3441" s="17">
        <v>83111</v>
      </c>
      <c r="AT3441" s="17">
        <v>0</v>
      </c>
      <c r="AV3441" s="185">
        <v>0</v>
      </c>
      <c r="AW3441" s="1" t="s">
        <v>5655</v>
      </c>
      <c r="AX3441" s="1" t="str">
        <f t="shared" si="53"/>
        <v>No</v>
      </c>
    </row>
    <row r="3442" spans="1:50" x14ac:dyDescent="0.2">
      <c r="A3442" s="1" t="s">
        <v>5443</v>
      </c>
      <c r="B3442" s="1" t="s">
        <v>5583</v>
      </c>
      <c r="C3442" s="1" t="s">
        <v>1</v>
      </c>
      <c r="E3442" s="177" t="s">
        <v>5442</v>
      </c>
      <c r="F3442" s="1" t="s">
        <v>194</v>
      </c>
      <c r="G3442" s="1" t="s">
        <v>229</v>
      </c>
      <c r="H3442" s="17">
        <v>0</v>
      </c>
      <c r="I3442" s="12">
        <v>3</v>
      </c>
      <c r="J3442" s="1" t="s">
        <v>11</v>
      </c>
      <c r="K3442" s="1" t="s">
        <v>12</v>
      </c>
      <c r="L3442" s="4">
        <v>3</v>
      </c>
      <c r="N3442" s="186">
        <v>0</v>
      </c>
      <c r="P3442" s="14">
        <v>17.056000000000001</v>
      </c>
      <c r="R3442" s="14">
        <v>0</v>
      </c>
      <c r="T3442" s="14">
        <v>6.5556999999999999</v>
      </c>
      <c r="V3442" s="17">
        <v>0</v>
      </c>
      <c r="X3442" s="17">
        <v>0</v>
      </c>
      <c r="Z3442" s="17">
        <v>88367</v>
      </c>
      <c r="AB3442" s="17">
        <v>0</v>
      </c>
      <c r="AD3442" s="17">
        <v>0</v>
      </c>
      <c r="AF3442" s="17">
        <v>5181</v>
      </c>
      <c r="AH3442" s="17">
        <v>0</v>
      </c>
      <c r="AJ3442" s="17">
        <v>0</v>
      </c>
      <c r="AL3442" s="17">
        <v>0</v>
      </c>
      <c r="AN3442" s="17">
        <v>0</v>
      </c>
      <c r="AP3442" s="172">
        <v>0</v>
      </c>
      <c r="AR3442" s="17">
        <v>33965</v>
      </c>
      <c r="AT3442" s="17">
        <v>0</v>
      </c>
      <c r="AV3442" s="185">
        <v>0</v>
      </c>
      <c r="AW3442" s="1" t="s">
        <v>5655</v>
      </c>
      <c r="AX3442" s="1" t="str">
        <f t="shared" si="53"/>
        <v>No</v>
      </c>
    </row>
    <row r="3443" spans="1:50" x14ac:dyDescent="0.2">
      <c r="A3443" s="1" t="s">
        <v>6524</v>
      </c>
      <c r="B3443" s="1" t="s">
        <v>6525</v>
      </c>
      <c r="C3443" s="1" t="s">
        <v>91</v>
      </c>
      <c r="E3443" s="177">
        <v>30203</v>
      </c>
      <c r="F3443" s="1" t="s">
        <v>194</v>
      </c>
      <c r="G3443" s="1" t="s">
        <v>5273</v>
      </c>
      <c r="H3443" s="17">
        <v>1439666</v>
      </c>
      <c r="I3443" s="12">
        <v>3</v>
      </c>
      <c r="J3443" s="1" t="s">
        <v>11</v>
      </c>
      <c r="K3443" s="1" t="s">
        <v>8</v>
      </c>
      <c r="L3443" s="4">
        <v>3</v>
      </c>
      <c r="N3443" s="186">
        <v>0</v>
      </c>
      <c r="P3443" s="14">
        <v>8.1143000000000001</v>
      </c>
      <c r="R3443" s="14">
        <v>0</v>
      </c>
      <c r="T3443" s="14">
        <v>36.776600000000002</v>
      </c>
      <c r="V3443" s="17">
        <v>0</v>
      </c>
      <c r="X3443" s="17">
        <v>0</v>
      </c>
      <c r="Z3443" s="17">
        <v>18525</v>
      </c>
      <c r="AB3443" s="17">
        <v>0</v>
      </c>
      <c r="AD3443" s="17">
        <v>0</v>
      </c>
      <c r="AF3443" s="17">
        <v>2283</v>
      </c>
      <c r="AH3443" s="17">
        <v>0</v>
      </c>
      <c r="AJ3443" s="17">
        <v>0</v>
      </c>
      <c r="AL3443" s="17">
        <v>0</v>
      </c>
      <c r="AN3443" s="17">
        <v>0</v>
      </c>
      <c r="AP3443" s="172">
        <v>0</v>
      </c>
      <c r="AR3443" s="17">
        <v>83961</v>
      </c>
      <c r="AT3443" s="17">
        <v>0</v>
      </c>
      <c r="AV3443" s="185">
        <v>0</v>
      </c>
      <c r="AW3443" s="1" t="s">
        <v>5655</v>
      </c>
      <c r="AX3443" s="1" t="str">
        <f t="shared" si="53"/>
        <v>No</v>
      </c>
    </row>
    <row r="3444" spans="1:50" x14ac:dyDescent="0.2">
      <c r="A3444" s="1" t="s">
        <v>1180</v>
      </c>
      <c r="B3444" s="1" t="s">
        <v>1181</v>
      </c>
      <c r="C3444" s="1" t="s">
        <v>51</v>
      </c>
      <c r="D3444" s="174">
        <v>6112</v>
      </c>
      <c r="E3444" s="177">
        <v>60112</v>
      </c>
      <c r="F3444" s="1" t="s">
        <v>196</v>
      </c>
      <c r="G3444" s="1" t="s">
        <v>5273</v>
      </c>
      <c r="H3444" s="17">
        <v>899703</v>
      </c>
      <c r="I3444" s="12">
        <v>3</v>
      </c>
      <c r="J3444" s="1" t="s">
        <v>10</v>
      </c>
      <c r="K3444" s="1" t="s">
        <v>12</v>
      </c>
      <c r="L3444" s="4">
        <v>3</v>
      </c>
      <c r="N3444" s="186">
        <v>0</v>
      </c>
      <c r="P3444" s="14">
        <v>19.388999999999999</v>
      </c>
      <c r="R3444" s="14">
        <v>0</v>
      </c>
      <c r="T3444" s="14">
        <v>1.488</v>
      </c>
      <c r="V3444" s="17">
        <v>0</v>
      </c>
      <c r="X3444" s="17">
        <v>0</v>
      </c>
      <c r="Z3444" s="17">
        <v>237496</v>
      </c>
      <c r="AB3444" s="17">
        <v>0</v>
      </c>
      <c r="AD3444" s="17">
        <v>0</v>
      </c>
      <c r="AF3444" s="17">
        <v>12249</v>
      </c>
      <c r="AH3444" s="17">
        <v>0</v>
      </c>
      <c r="AJ3444" s="17">
        <v>0</v>
      </c>
      <c r="AL3444" s="17">
        <v>0</v>
      </c>
      <c r="AN3444" s="17">
        <v>0</v>
      </c>
      <c r="AP3444" s="172">
        <v>0</v>
      </c>
      <c r="AR3444" s="17">
        <v>18227</v>
      </c>
      <c r="AT3444" s="17">
        <v>0</v>
      </c>
      <c r="AV3444" s="185">
        <v>0</v>
      </c>
      <c r="AW3444" s="1" t="s">
        <v>5655</v>
      </c>
      <c r="AX3444" s="1" t="str">
        <f t="shared" si="53"/>
        <v>No</v>
      </c>
    </row>
    <row r="3445" spans="1:50" x14ac:dyDescent="0.2">
      <c r="A3445" s="1" t="s">
        <v>1268</v>
      </c>
      <c r="B3445" s="1" t="s">
        <v>710</v>
      </c>
      <c r="C3445" s="1" t="s">
        <v>72</v>
      </c>
      <c r="D3445" s="174" t="s">
        <v>1269</v>
      </c>
      <c r="E3445" s="177">
        <v>90011</v>
      </c>
      <c r="F3445" s="1" t="s">
        <v>138</v>
      </c>
      <c r="G3445" s="1" t="s">
        <v>5273</v>
      </c>
      <c r="H3445" s="17">
        <v>0</v>
      </c>
      <c r="I3445" s="12">
        <v>3</v>
      </c>
      <c r="J3445" s="1" t="s">
        <v>11</v>
      </c>
      <c r="K3445" s="1" t="s">
        <v>8</v>
      </c>
      <c r="L3445" s="4">
        <v>2</v>
      </c>
      <c r="N3445" s="186">
        <v>0</v>
      </c>
      <c r="P3445" s="14">
        <v>24.585799999999999</v>
      </c>
      <c r="R3445" s="14">
        <v>0</v>
      </c>
      <c r="T3445" s="14">
        <v>2.6139000000000001</v>
      </c>
      <c r="V3445" s="17">
        <v>0</v>
      </c>
      <c r="X3445" s="17">
        <v>0</v>
      </c>
      <c r="Z3445" s="17">
        <v>93721</v>
      </c>
      <c r="AB3445" s="17">
        <v>0</v>
      </c>
      <c r="AD3445" s="17">
        <v>0</v>
      </c>
      <c r="AF3445" s="17">
        <v>3812</v>
      </c>
      <c r="AH3445" s="17">
        <v>0</v>
      </c>
      <c r="AJ3445" s="17">
        <v>0</v>
      </c>
      <c r="AL3445" s="17">
        <v>0</v>
      </c>
      <c r="AN3445" s="17">
        <v>0</v>
      </c>
      <c r="AP3445" s="172">
        <v>0</v>
      </c>
      <c r="AR3445" s="17">
        <v>9964</v>
      </c>
      <c r="AT3445" s="17">
        <v>0</v>
      </c>
      <c r="AV3445" s="185">
        <v>0</v>
      </c>
      <c r="AW3445" s="1" t="s">
        <v>5655</v>
      </c>
      <c r="AX3445" s="1" t="str">
        <f t="shared" si="53"/>
        <v>No</v>
      </c>
    </row>
    <row r="3446" spans="1:50" x14ac:dyDescent="0.2">
      <c r="A3446" s="1" t="s">
        <v>2899</v>
      </c>
      <c r="B3446" s="1" t="s">
        <v>2900</v>
      </c>
      <c r="C3446" s="1" t="s">
        <v>56</v>
      </c>
      <c r="D3446" s="174" t="s">
        <v>2901</v>
      </c>
      <c r="E3446" s="177" t="s">
        <v>2902</v>
      </c>
      <c r="F3446" s="1" t="s">
        <v>196</v>
      </c>
      <c r="G3446" s="1" t="s">
        <v>229</v>
      </c>
      <c r="H3446" s="17">
        <v>0</v>
      </c>
      <c r="I3446" s="12">
        <v>3</v>
      </c>
      <c r="J3446" s="1" t="s">
        <v>10</v>
      </c>
      <c r="K3446" s="1" t="s">
        <v>8</v>
      </c>
      <c r="L3446" s="4">
        <v>1</v>
      </c>
      <c r="N3446" s="186">
        <v>0</v>
      </c>
      <c r="P3446" s="14">
        <v>11.7309</v>
      </c>
      <c r="R3446" s="14">
        <v>0</v>
      </c>
      <c r="T3446" s="14">
        <v>4.4644000000000004</v>
      </c>
      <c r="V3446" s="17">
        <v>0</v>
      </c>
      <c r="X3446" s="17">
        <v>0</v>
      </c>
      <c r="Z3446" s="17">
        <v>70327</v>
      </c>
      <c r="AB3446" s="17">
        <v>0</v>
      </c>
      <c r="AD3446" s="17">
        <v>0</v>
      </c>
      <c r="AF3446" s="17">
        <v>5995</v>
      </c>
      <c r="AH3446" s="17">
        <v>0</v>
      </c>
      <c r="AJ3446" s="17">
        <v>0</v>
      </c>
      <c r="AL3446" s="17">
        <v>0</v>
      </c>
      <c r="AN3446" s="17">
        <v>0</v>
      </c>
      <c r="AP3446" s="172">
        <v>0</v>
      </c>
      <c r="AR3446" s="17">
        <v>26764</v>
      </c>
      <c r="AT3446" s="17">
        <v>0</v>
      </c>
      <c r="AV3446" s="185">
        <v>0</v>
      </c>
      <c r="AW3446" s="1" t="s">
        <v>5655</v>
      </c>
      <c r="AX3446" s="1" t="str">
        <f t="shared" si="53"/>
        <v>No</v>
      </c>
    </row>
    <row r="3447" spans="1:50" x14ac:dyDescent="0.2">
      <c r="A3447" s="1" t="s">
        <v>6502</v>
      </c>
      <c r="B3447" s="1" t="s">
        <v>5089</v>
      </c>
      <c r="C3447" s="1" t="s">
        <v>6</v>
      </c>
      <c r="D3447" s="174" t="s">
        <v>6503</v>
      </c>
      <c r="E3447" s="177" t="s">
        <v>6504</v>
      </c>
      <c r="F3447" s="1" t="s">
        <v>242</v>
      </c>
      <c r="G3447" s="1" t="s">
        <v>229</v>
      </c>
      <c r="H3447" s="17">
        <v>0</v>
      </c>
      <c r="I3447" s="12">
        <v>3</v>
      </c>
      <c r="J3447" s="1" t="s">
        <v>10</v>
      </c>
      <c r="K3447" s="1" t="s">
        <v>8</v>
      </c>
      <c r="L3447" s="4">
        <v>3</v>
      </c>
      <c r="N3447" s="186">
        <v>0</v>
      </c>
      <c r="P3447" s="14">
        <v>6.8403999999999998</v>
      </c>
      <c r="R3447" s="14">
        <v>0</v>
      </c>
      <c r="T3447" s="14">
        <v>1.8533999999999999</v>
      </c>
      <c r="V3447" s="17">
        <v>0</v>
      </c>
      <c r="X3447" s="17">
        <v>0</v>
      </c>
      <c r="Z3447" s="17">
        <v>31972</v>
      </c>
      <c r="AB3447" s="17">
        <v>0</v>
      </c>
      <c r="AD3447" s="17">
        <v>0</v>
      </c>
      <c r="AF3447" s="17">
        <v>4674</v>
      </c>
      <c r="AH3447" s="17">
        <v>0</v>
      </c>
      <c r="AJ3447" s="17">
        <v>0</v>
      </c>
      <c r="AL3447" s="17">
        <v>0</v>
      </c>
      <c r="AN3447" s="17">
        <v>0</v>
      </c>
      <c r="AP3447" s="172">
        <v>0</v>
      </c>
      <c r="AR3447" s="17">
        <v>8663</v>
      </c>
      <c r="AT3447" s="17">
        <v>0</v>
      </c>
      <c r="AV3447" s="185">
        <v>0</v>
      </c>
      <c r="AW3447" s="1" t="s">
        <v>5655</v>
      </c>
      <c r="AX3447" s="1" t="str">
        <f t="shared" si="53"/>
        <v>No</v>
      </c>
    </row>
    <row r="3448" spans="1:50" x14ac:dyDescent="0.2">
      <c r="A3448" s="1" t="s">
        <v>6528</v>
      </c>
      <c r="B3448" s="1" t="s">
        <v>6529</v>
      </c>
      <c r="C3448" s="1" t="s">
        <v>18</v>
      </c>
      <c r="E3448" s="177" t="s">
        <v>6530</v>
      </c>
      <c r="F3448" s="1" t="s">
        <v>194</v>
      </c>
      <c r="G3448" s="1" t="s">
        <v>229</v>
      </c>
      <c r="H3448" s="17">
        <v>0</v>
      </c>
      <c r="I3448" s="12">
        <v>3</v>
      </c>
      <c r="J3448" s="1" t="s">
        <v>11</v>
      </c>
      <c r="K3448" s="1" t="s">
        <v>8</v>
      </c>
      <c r="L3448" s="4">
        <v>1</v>
      </c>
      <c r="N3448" s="186">
        <v>0</v>
      </c>
      <c r="P3448" s="14">
        <v>31.622199999999999</v>
      </c>
      <c r="R3448" s="14">
        <v>0</v>
      </c>
      <c r="T3448" s="14">
        <v>1.4295</v>
      </c>
      <c r="V3448" s="17">
        <v>0</v>
      </c>
      <c r="X3448" s="17">
        <v>0</v>
      </c>
      <c r="Z3448" s="17">
        <v>28713</v>
      </c>
      <c r="AB3448" s="17">
        <v>0</v>
      </c>
      <c r="AD3448" s="17">
        <v>0</v>
      </c>
      <c r="AF3448" s="17">
        <v>908</v>
      </c>
      <c r="AH3448" s="17">
        <v>0</v>
      </c>
      <c r="AJ3448" s="17">
        <v>0</v>
      </c>
      <c r="AL3448" s="17">
        <v>0</v>
      </c>
      <c r="AN3448" s="17">
        <v>0</v>
      </c>
      <c r="AP3448" s="172">
        <v>0</v>
      </c>
      <c r="AR3448" s="17">
        <v>1298</v>
      </c>
      <c r="AT3448" s="17">
        <v>0</v>
      </c>
      <c r="AV3448" s="185">
        <v>0</v>
      </c>
      <c r="AW3448" s="1" t="s">
        <v>5655</v>
      </c>
      <c r="AX3448" s="1" t="str">
        <f t="shared" si="53"/>
        <v>No</v>
      </c>
    </row>
    <row r="3449" spans="1:50" x14ac:dyDescent="0.2">
      <c r="A3449" s="1" t="s">
        <v>4163</v>
      </c>
      <c r="B3449" s="1" t="s">
        <v>872</v>
      </c>
      <c r="C3449" s="1" t="s">
        <v>48</v>
      </c>
      <c r="D3449" s="174" t="s">
        <v>4164</v>
      </c>
      <c r="E3449" s="177" t="s">
        <v>4165</v>
      </c>
      <c r="F3449" s="1" t="s">
        <v>194</v>
      </c>
      <c r="G3449" s="1" t="s">
        <v>229</v>
      </c>
      <c r="H3449" s="17">
        <v>0</v>
      </c>
      <c r="I3449" s="12">
        <v>3</v>
      </c>
      <c r="J3449" s="1" t="s">
        <v>10</v>
      </c>
      <c r="K3449" s="1" t="s">
        <v>8</v>
      </c>
      <c r="L3449" s="4">
        <v>3</v>
      </c>
      <c r="N3449" s="186">
        <v>0</v>
      </c>
      <c r="P3449" s="14">
        <v>27.4954</v>
      </c>
      <c r="R3449" s="14">
        <v>0</v>
      </c>
      <c r="T3449" s="14">
        <v>3.7913999999999999</v>
      </c>
      <c r="V3449" s="17">
        <v>0</v>
      </c>
      <c r="X3449" s="17">
        <v>0</v>
      </c>
      <c r="Z3449" s="17">
        <v>62607</v>
      </c>
      <c r="AB3449" s="17">
        <v>0</v>
      </c>
      <c r="AD3449" s="17">
        <v>0</v>
      </c>
      <c r="AF3449" s="17">
        <v>2277</v>
      </c>
      <c r="AH3449" s="17">
        <v>0</v>
      </c>
      <c r="AJ3449" s="17">
        <v>0</v>
      </c>
      <c r="AL3449" s="17">
        <v>0</v>
      </c>
      <c r="AN3449" s="17">
        <v>0</v>
      </c>
      <c r="AP3449" s="172">
        <v>0</v>
      </c>
      <c r="AR3449" s="17">
        <v>8633</v>
      </c>
      <c r="AT3449" s="17">
        <v>0</v>
      </c>
      <c r="AV3449" s="185">
        <v>0</v>
      </c>
      <c r="AW3449" s="1" t="s">
        <v>5655</v>
      </c>
      <c r="AX3449" s="1" t="str">
        <f t="shared" si="53"/>
        <v>No</v>
      </c>
    </row>
    <row r="3450" spans="1:50" x14ac:dyDescent="0.2">
      <c r="A3450" s="1" t="s">
        <v>5535</v>
      </c>
      <c r="B3450" s="1" t="s">
        <v>5634</v>
      </c>
      <c r="C3450" s="1" t="s">
        <v>89</v>
      </c>
      <c r="E3450" s="177" t="s">
        <v>5534</v>
      </c>
      <c r="F3450" s="1" t="s">
        <v>194</v>
      </c>
      <c r="G3450" s="1" t="s">
        <v>229</v>
      </c>
      <c r="H3450" s="17">
        <v>0</v>
      </c>
      <c r="I3450" s="12">
        <v>3</v>
      </c>
      <c r="J3450" s="1" t="s">
        <v>10</v>
      </c>
      <c r="K3450" s="1" t="s">
        <v>12</v>
      </c>
      <c r="L3450" s="4">
        <v>3</v>
      </c>
      <c r="N3450" s="186">
        <v>0</v>
      </c>
      <c r="P3450" s="14">
        <v>14.8268</v>
      </c>
      <c r="R3450" s="14">
        <v>0</v>
      </c>
      <c r="T3450" s="14">
        <v>7.2465999999999999</v>
      </c>
      <c r="V3450" s="17">
        <v>0</v>
      </c>
      <c r="X3450" s="17">
        <v>0</v>
      </c>
      <c r="Z3450" s="17">
        <v>25858</v>
      </c>
      <c r="AB3450" s="17">
        <v>0</v>
      </c>
      <c r="AD3450" s="17">
        <v>0</v>
      </c>
      <c r="AF3450" s="17">
        <v>1744</v>
      </c>
      <c r="AH3450" s="17">
        <v>0</v>
      </c>
      <c r="AJ3450" s="17">
        <v>0</v>
      </c>
      <c r="AL3450" s="17">
        <v>0</v>
      </c>
      <c r="AN3450" s="17">
        <v>0</v>
      </c>
      <c r="AP3450" s="172">
        <v>0</v>
      </c>
      <c r="AR3450" s="17">
        <v>12638</v>
      </c>
      <c r="AT3450" s="17">
        <v>0</v>
      </c>
      <c r="AV3450" s="185">
        <v>0</v>
      </c>
      <c r="AW3450" s="1" t="s">
        <v>5655</v>
      </c>
      <c r="AX3450" s="1" t="str">
        <f t="shared" si="53"/>
        <v>No</v>
      </c>
    </row>
    <row r="3451" spans="1:50" x14ac:dyDescent="0.2">
      <c r="A3451" s="1" t="s">
        <v>2590</v>
      </c>
      <c r="B3451" s="1" t="s">
        <v>2591</v>
      </c>
      <c r="C3451" s="1" t="s">
        <v>40</v>
      </c>
      <c r="D3451" s="174" t="s">
        <v>2592</v>
      </c>
      <c r="E3451" s="177" t="s">
        <v>2593</v>
      </c>
      <c r="F3451" s="1" t="s">
        <v>194</v>
      </c>
      <c r="G3451" s="1" t="s">
        <v>229</v>
      </c>
      <c r="H3451" s="17">
        <v>0</v>
      </c>
      <c r="I3451" s="12">
        <v>3</v>
      </c>
      <c r="J3451" s="1" t="s">
        <v>10</v>
      </c>
      <c r="K3451" s="1" t="s">
        <v>8</v>
      </c>
      <c r="L3451" s="4">
        <v>3</v>
      </c>
      <c r="N3451" s="186">
        <v>0</v>
      </c>
      <c r="P3451" s="14">
        <v>9.1327999999999996</v>
      </c>
      <c r="R3451" s="14">
        <v>0</v>
      </c>
      <c r="T3451" s="14">
        <v>0.96660000000000001</v>
      </c>
      <c r="V3451" s="17">
        <v>0</v>
      </c>
      <c r="X3451" s="17">
        <v>0</v>
      </c>
      <c r="Z3451" s="17">
        <v>50632</v>
      </c>
      <c r="AB3451" s="17">
        <v>0</v>
      </c>
      <c r="AD3451" s="17">
        <v>0</v>
      </c>
      <c r="AF3451" s="17">
        <v>5544</v>
      </c>
      <c r="AH3451" s="17">
        <v>0</v>
      </c>
      <c r="AJ3451" s="17">
        <v>0</v>
      </c>
      <c r="AL3451" s="17">
        <v>0</v>
      </c>
      <c r="AN3451" s="17">
        <v>0</v>
      </c>
      <c r="AP3451" s="172">
        <v>0</v>
      </c>
      <c r="AR3451" s="17">
        <v>5359</v>
      </c>
      <c r="AT3451" s="17">
        <v>0</v>
      </c>
      <c r="AV3451" s="185">
        <v>0</v>
      </c>
      <c r="AW3451" s="1" t="s">
        <v>5655</v>
      </c>
      <c r="AX3451" s="1" t="str">
        <f t="shared" si="53"/>
        <v>No</v>
      </c>
    </row>
    <row r="3452" spans="1:50" x14ac:dyDescent="0.2">
      <c r="A3452" s="1" t="s">
        <v>5832</v>
      </c>
      <c r="B3452" s="1" t="s">
        <v>5833</v>
      </c>
      <c r="C3452" s="1" t="s">
        <v>73</v>
      </c>
      <c r="D3452" s="174" t="s">
        <v>5834</v>
      </c>
      <c r="E3452" s="177" t="s">
        <v>5835</v>
      </c>
      <c r="F3452" s="1" t="s">
        <v>194</v>
      </c>
      <c r="G3452" s="1" t="s">
        <v>229</v>
      </c>
      <c r="H3452" s="17">
        <v>0</v>
      </c>
      <c r="I3452" s="12">
        <v>3</v>
      </c>
      <c r="J3452" s="1" t="s">
        <v>11</v>
      </c>
      <c r="K3452" s="1" t="s">
        <v>12</v>
      </c>
      <c r="L3452" s="4">
        <v>3</v>
      </c>
      <c r="N3452" s="186">
        <v>0</v>
      </c>
      <c r="P3452" s="14">
        <v>7.4061000000000003</v>
      </c>
      <c r="R3452" s="14">
        <v>0</v>
      </c>
      <c r="T3452" s="14">
        <v>5.8505000000000003</v>
      </c>
      <c r="V3452" s="17">
        <v>0</v>
      </c>
      <c r="X3452" s="17">
        <v>0</v>
      </c>
      <c r="Z3452" s="17">
        <v>3666</v>
      </c>
      <c r="AB3452" s="17">
        <v>0</v>
      </c>
      <c r="AD3452" s="17">
        <v>0</v>
      </c>
      <c r="AF3452" s="17">
        <v>495</v>
      </c>
      <c r="AH3452" s="17">
        <v>0</v>
      </c>
      <c r="AJ3452" s="17">
        <v>0</v>
      </c>
      <c r="AL3452" s="17">
        <v>0</v>
      </c>
      <c r="AN3452" s="17">
        <v>0</v>
      </c>
      <c r="AP3452" s="172">
        <v>0</v>
      </c>
      <c r="AR3452" s="17">
        <v>2896</v>
      </c>
      <c r="AT3452" s="17">
        <v>0</v>
      </c>
      <c r="AV3452" s="185">
        <v>0</v>
      </c>
      <c r="AW3452" s="1" t="s">
        <v>5655</v>
      </c>
      <c r="AX3452" s="1" t="str">
        <f t="shared" si="53"/>
        <v>No</v>
      </c>
    </row>
    <row r="3453" spans="1:50" x14ac:dyDescent="0.2">
      <c r="A3453" s="1" t="s">
        <v>4912</v>
      </c>
      <c r="B3453" s="1" t="s">
        <v>3239</v>
      </c>
      <c r="C3453" s="1" t="s">
        <v>18</v>
      </c>
      <c r="D3453" s="174" t="s">
        <v>4913</v>
      </c>
      <c r="E3453" s="177" t="s">
        <v>4914</v>
      </c>
      <c r="F3453" s="1" t="s">
        <v>194</v>
      </c>
      <c r="G3453" s="1" t="s">
        <v>229</v>
      </c>
      <c r="H3453" s="17">
        <v>0</v>
      </c>
      <c r="I3453" s="12">
        <v>3</v>
      </c>
      <c r="J3453" s="1" t="s">
        <v>11</v>
      </c>
      <c r="K3453" s="1" t="s">
        <v>8</v>
      </c>
      <c r="L3453" s="4">
        <v>2</v>
      </c>
      <c r="N3453" s="186">
        <v>0</v>
      </c>
      <c r="P3453" s="14">
        <v>12.417199999999999</v>
      </c>
      <c r="R3453" s="14">
        <v>0</v>
      </c>
      <c r="T3453" s="14">
        <v>3.1530999999999998</v>
      </c>
      <c r="V3453" s="17">
        <v>0</v>
      </c>
      <c r="X3453" s="17">
        <v>0</v>
      </c>
      <c r="Z3453" s="17">
        <v>29851</v>
      </c>
      <c r="AB3453" s="17">
        <v>0</v>
      </c>
      <c r="AD3453" s="17">
        <v>0</v>
      </c>
      <c r="AF3453" s="17">
        <v>2404</v>
      </c>
      <c r="AH3453" s="17">
        <v>0</v>
      </c>
      <c r="AJ3453" s="17">
        <v>0</v>
      </c>
      <c r="AL3453" s="17">
        <v>0</v>
      </c>
      <c r="AN3453" s="17">
        <v>0</v>
      </c>
      <c r="AP3453" s="172">
        <v>0</v>
      </c>
      <c r="AR3453" s="17">
        <v>7580</v>
      </c>
      <c r="AT3453" s="17">
        <v>0</v>
      </c>
      <c r="AV3453" s="185">
        <v>0</v>
      </c>
      <c r="AW3453" s="1" t="s">
        <v>5655</v>
      </c>
      <c r="AX3453" s="1" t="str">
        <f t="shared" si="53"/>
        <v>No</v>
      </c>
    </row>
    <row r="3454" spans="1:50" x14ac:dyDescent="0.2">
      <c r="A3454" s="1" t="s">
        <v>1582</v>
      </c>
      <c r="B3454" s="1" t="s">
        <v>1583</v>
      </c>
      <c r="C3454" s="1" t="s">
        <v>73</v>
      </c>
      <c r="D3454" s="174" t="s">
        <v>1584</v>
      </c>
      <c r="E3454" s="177" t="s">
        <v>1585</v>
      </c>
      <c r="F3454" s="1" t="s">
        <v>194</v>
      </c>
      <c r="G3454" s="1" t="s">
        <v>229</v>
      </c>
      <c r="H3454" s="17">
        <v>0</v>
      </c>
      <c r="I3454" s="12">
        <v>3</v>
      </c>
      <c r="J3454" s="1" t="s">
        <v>11</v>
      </c>
      <c r="K3454" s="1" t="s">
        <v>8</v>
      </c>
      <c r="L3454" s="4">
        <v>3</v>
      </c>
      <c r="N3454" s="186">
        <v>0</v>
      </c>
      <c r="P3454" s="14">
        <v>13.994899999999999</v>
      </c>
      <c r="R3454" s="14">
        <v>0</v>
      </c>
      <c r="T3454" s="14">
        <v>2.4262999999999999</v>
      </c>
      <c r="V3454" s="17">
        <v>0</v>
      </c>
      <c r="X3454" s="17">
        <v>0</v>
      </c>
      <c r="Z3454" s="17">
        <v>35519</v>
      </c>
      <c r="AB3454" s="17">
        <v>0</v>
      </c>
      <c r="AD3454" s="17">
        <v>0</v>
      </c>
      <c r="AF3454" s="17">
        <v>2538</v>
      </c>
      <c r="AH3454" s="17">
        <v>0</v>
      </c>
      <c r="AJ3454" s="17">
        <v>0</v>
      </c>
      <c r="AL3454" s="17">
        <v>0</v>
      </c>
      <c r="AN3454" s="17">
        <v>0</v>
      </c>
      <c r="AP3454" s="172">
        <v>0</v>
      </c>
      <c r="AR3454" s="17">
        <v>6158</v>
      </c>
      <c r="AT3454" s="17">
        <v>0</v>
      </c>
      <c r="AV3454" s="185">
        <v>0</v>
      </c>
      <c r="AW3454" s="1" t="s">
        <v>5655</v>
      </c>
      <c r="AX3454" s="1" t="str">
        <f t="shared" si="53"/>
        <v>No</v>
      </c>
    </row>
    <row r="3455" spans="1:50" x14ac:dyDescent="0.2">
      <c r="A3455" s="1" t="s">
        <v>3026</v>
      </c>
      <c r="B3455" s="1" t="s">
        <v>3027</v>
      </c>
      <c r="C3455" s="1" t="s">
        <v>98</v>
      </c>
      <c r="D3455" s="174" t="s">
        <v>3028</v>
      </c>
      <c r="E3455" s="177" t="s">
        <v>3029</v>
      </c>
      <c r="F3455" s="1" t="s">
        <v>194</v>
      </c>
      <c r="G3455" s="1" t="s">
        <v>229</v>
      </c>
      <c r="H3455" s="17">
        <v>0</v>
      </c>
      <c r="I3455" s="12">
        <v>3</v>
      </c>
      <c r="J3455" s="1" t="s">
        <v>10</v>
      </c>
      <c r="K3455" s="1" t="s">
        <v>12</v>
      </c>
      <c r="L3455" s="4">
        <v>3</v>
      </c>
      <c r="N3455" s="186">
        <v>0</v>
      </c>
      <c r="P3455" s="14">
        <v>10.862500000000001</v>
      </c>
      <c r="R3455" s="14">
        <v>0</v>
      </c>
      <c r="T3455" s="14">
        <v>3.1358999999999999</v>
      </c>
      <c r="V3455" s="17">
        <v>0</v>
      </c>
      <c r="X3455" s="17">
        <v>0</v>
      </c>
      <c r="Z3455" s="17">
        <v>87780</v>
      </c>
      <c r="AB3455" s="17">
        <v>0</v>
      </c>
      <c r="AD3455" s="17">
        <v>0</v>
      </c>
      <c r="AF3455" s="17">
        <v>8081</v>
      </c>
      <c r="AH3455" s="17">
        <v>0</v>
      </c>
      <c r="AJ3455" s="17">
        <v>0</v>
      </c>
      <c r="AL3455" s="17">
        <v>0</v>
      </c>
      <c r="AN3455" s="17">
        <v>0</v>
      </c>
      <c r="AP3455" s="172">
        <v>0</v>
      </c>
      <c r="AR3455" s="17">
        <v>25341</v>
      </c>
      <c r="AT3455" s="17">
        <v>0</v>
      </c>
      <c r="AV3455" s="185">
        <v>0</v>
      </c>
      <c r="AW3455" s="1" t="s">
        <v>5655</v>
      </c>
      <c r="AX3455" s="1" t="str">
        <f t="shared" si="53"/>
        <v>No</v>
      </c>
    </row>
    <row r="3456" spans="1:50" x14ac:dyDescent="0.2">
      <c r="A3456" s="1" t="s">
        <v>1262</v>
      </c>
      <c r="B3456" s="1" t="s">
        <v>1263</v>
      </c>
      <c r="C3456" s="1" t="s">
        <v>87</v>
      </c>
      <c r="D3456" s="174" t="s">
        <v>1264</v>
      </c>
      <c r="E3456" s="177">
        <v>88194</v>
      </c>
      <c r="F3456" s="1" t="s">
        <v>138</v>
      </c>
      <c r="G3456" s="1" t="s">
        <v>5273</v>
      </c>
      <c r="H3456" s="17">
        <v>0</v>
      </c>
      <c r="I3456" s="12">
        <v>3</v>
      </c>
      <c r="J3456" s="1" t="s">
        <v>10</v>
      </c>
      <c r="K3456" s="1" t="s">
        <v>8</v>
      </c>
      <c r="L3456" s="4">
        <v>1</v>
      </c>
      <c r="N3456" s="186">
        <v>0</v>
      </c>
      <c r="P3456" s="14">
        <v>32.200200000000002</v>
      </c>
      <c r="R3456" s="14">
        <v>0</v>
      </c>
      <c r="T3456" s="14">
        <v>6.1249000000000002</v>
      </c>
      <c r="V3456" s="17">
        <v>0</v>
      </c>
      <c r="X3456" s="17">
        <v>0</v>
      </c>
      <c r="Z3456" s="17">
        <v>41506</v>
      </c>
      <c r="AB3456" s="17">
        <v>0</v>
      </c>
      <c r="AD3456" s="17">
        <v>0</v>
      </c>
      <c r="AF3456" s="17">
        <v>1289</v>
      </c>
      <c r="AH3456" s="17">
        <v>0</v>
      </c>
      <c r="AJ3456" s="17">
        <v>0</v>
      </c>
      <c r="AL3456" s="17">
        <v>0</v>
      </c>
      <c r="AN3456" s="17">
        <v>0</v>
      </c>
      <c r="AP3456" s="172">
        <v>0</v>
      </c>
      <c r="AR3456" s="17">
        <v>7895</v>
      </c>
      <c r="AT3456" s="17">
        <v>0</v>
      </c>
      <c r="AV3456" s="185">
        <v>0</v>
      </c>
      <c r="AW3456" s="1" t="s">
        <v>5655</v>
      </c>
      <c r="AX3456" s="1" t="str">
        <f t="shared" si="53"/>
        <v>No</v>
      </c>
    </row>
    <row r="3457" spans="1:50" x14ac:dyDescent="0.2">
      <c r="A3457" s="1" t="s">
        <v>1422</v>
      </c>
      <c r="B3457" s="1" t="s">
        <v>459</v>
      </c>
      <c r="C3457" s="1" t="s">
        <v>89</v>
      </c>
      <c r="D3457" s="174">
        <v>6133</v>
      </c>
      <c r="E3457" s="177">
        <v>60133</v>
      </c>
      <c r="F3457" s="1" t="s">
        <v>242</v>
      </c>
      <c r="G3457" s="1" t="s">
        <v>192</v>
      </c>
      <c r="H3457" s="17">
        <v>5121892</v>
      </c>
      <c r="I3457" s="12">
        <v>3</v>
      </c>
      <c r="J3457" s="1" t="s">
        <v>16</v>
      </c>
      <c r="K3457" s="1" t="s">
        <v>8</v>
      </c>
      <c r="L3457" s="4">
        <v>3</v>
      </c>
      <c r="N3457" s="186">
        <v>2</v>
      </c>
      <c r="P3457" s="14">
        <v>4.6116000000000001</v>
      </c>
      <c r="R3457" s="14">
        <v>1.28</v>
      </c>
      <c r="T3457" s="14">
        <v>41.817799999999998</v>
      </c>
      <c r="V3457" s="17">
        <v>75628</v>
      </c>
      <c r="X3457" s="17">
        <v>57323</v>
      </c>
      <c r="Z3457" s="17">
        <v>57235</v>
      </c>
      <c r="AB3457" s="17">
        <v>88</v>
      </c>
      <c r="AD3457" s="17">
        <v>12615</v>
      </c>
      <c r="AF3457" s="17">
        <v>12411</v>
      </c>
      <c r="AH3457" s="17">
        <v>204</v>
      </c>
      <c r="AJ3457" s="17">
        <v>57323</v>
      </c>
      <c r="AL3457" s="17">
        <v>57235</v>
      </c>
      <c r="AN3457" s="17">
        <v>12615</v>
      </c>
      <c r="AP3457" s="172">
        <v>12411</v>
      </c>
      <c r="AR3457" s="17">
        <v>519001</v>
      </c>
      <c r="AT3457" s="17">
        <v>664326</v>
      </c>
      <c r="AV3457" s="185">
        <v>4.53</v>
      </c>
      <c r="AW3457" s="1" t="s">
        <v>5655</v>
      </c>
      <c r="AX3457" s="1" t="str">
        <f t="shared" si="53"/>
        <v>No</v>
      </c>
    </row>
    <row r="3458" spans="1:50" x14ac:dyDescent="0.2">
      <c r="A3458" s="1" t="s">
        <v>6526</v>
      </c>
      <c r="B3458" s="1" t="s">
        <v>209</v>
      </c>
      <c r="C3458" s="1" t="s">
        <v>40</v>
      </c>
      <c r="D3458" s="174">
        <v>4230</v>
      </c>
      <c r="E3458" s="177">
        <v>40230</v>
      </c>
      <c r="F3458" s="1" t="s">
        <v>194</v>
      </c>
      <c r="G3458" s="1" t="s">
        <v>192</v>
      </c>
      <c r="H3458" s="17">
        <v>4515419</v>
      </c>
      <c r="I3458" s="12">
        <v>3</v>
      </c>
      <c r="J3458" s="1" t="s">
        <v>16</v>
      </c>
      <c r="K3458" s="1" t="s">
        <v>8</v>
      </c>
      <c r="L3458" s="4">
        <v>3</v>
      </c>
      <c r="N3458" s="186">
        <v>2</v>
      </c>
      <c r="P3458" s="14">
        <v>5.0452000000000004</v>
      </c>
      <c r="R3458" s="14">
        <v>0.94</v>
      </c>
      <c r="T3458" s="14">
        <v>33.702100000000002</v>
      </c>
      <c r="V3458" s="17">
        <v>60503</v>
      </c>
      <c r="X3458" s="17">
        <v>60503</v>
      </c>
      <c r="Z3458" s="17">
        <v>58080</v>
      </c>
      <c r="AB3458" s="17">
        <v>2423</v>
      </c>
      <c r="AD3458" s="17">
        <v>11956</v>
      </c>
      <c r="AF3458" s="17">
        <v>11512</v>
      </c>
      <c r="AH3458" s="17">
        <v>444</v>
      </c>
      <c r="AJ3458" s="17">
        <v>60503</v>
      </c>
      <c r="AL3458" s="17">
        <v>58080</v>
      </c>
      <c r="AN3458" s="17">
        <v>11956</v>
      </c>
      <c r="AP3458" s="172">
        <v>11512</v>
      </c>
      <c r="AR3458" s="17">
        <v>387978</v>
      </c>
      <c r="AT3458" s="17">
        <v>364699</v>
      </c>
      <c r="AV3458" s="185">
        <v>2.69</v>
      </c>
      <c r="AW3458" s="1" t="s">
        <v>5655</v>
      </c>
      <c r="AX3458" s="1" t="str">
        <f t="shared" ref="AX3458:AX3521" si="54">IF(AW3458&amp;AU3458&amp;AS3458&amp;AQ3458&amp;AO3458&amp;AM3458&amp;AK3458&amp;AI3458&amp;AG3458&amp;AE3458&amp;AC3458&amp;AA3458&amp;Y3458&amp;W3458&amp;U3458&amp;S3458&amp;Q3458&amp;O3458&amp;M3458&lt;&gt;"","Yes","No")</f>
        <v>No</v>
      </c>
    </row>
    <row r="3459" spans="1:50" x14ac:dyDescent="0.2">
      <c r="A3459" s="1" t="s">
        <v>4172</v>
      </c>
      <c r="B3459" s="1" t="s">
        <v>4173</v>
      </c>
      <c r="C3459" s="1" t="s">
        <v>59</v>
      </c>
      <c r="D3459" s="174" t="s">
        <v>4174</v>
      </c>
      <c r="E3459" s="177" t="s">
        <v>4175</v>
      </c>
      <c r="F3459" s="1" t="s">
        <v>194</v>
      </c>
      <c r="G3459" s="1" t="s">
        <v>229</v>
      </c>
      <c r="H3459" s="17">
        <v>0</v>
      </c>
      <c r="I3459" s="12">
        <v>3</v>
      </c>
      <c r="J3459" s="1" t="s">
        <v>10</v>
      </c>
      <c r="K3459" s="1" t="s">
        <v>8</v>
      </c>
      <c r="L3459" s="4">
        <v>3</v>
      </c>
      <c r="N3459" s="186">
        <v>0</v>
      </c>
      <c r="P3459" s="14">
        <v>16.6252</v>
      </c>
      <c r="R3459" s="14">
        <v>0</v>
      </c>
      <c r="T3459" s="14">
        <v>7.4246999999999996</v>
      </c>
      <c r="V3459" s="17">
        <v>0</v>
      </c>
      <c r="X3459" s="17">
        <v>0</v>
      </c>
      <c r="Z3459" s="17">
        <v>44356</v>
      </c>
      <c r="AB3459" s="17">
        <v>0</v>
      </c>
      <c r="AD3459" s="17">
        <v>0</v>
      </c>
      <c r="AF3459" s="17">
        <v>2668</v>
      </c>
      <c r="AH3459" s="17">
        <v>0</v>
      </c>
      <c r="AJ3459" s="17">
        <v>0</v>
      </c>
      <c r="AL3459" s="17">
        <v>0</v>
      </c>
      <c r="AN3459" s="17">
        <v>0</v>
      </c>
      <c r="AP3459" s="172">
        <v>0</v>
      </c>
      <c r="AR3459" s="17">
        <v>19809</v>
      </c>
      <c r="AT3459" s="17">
        <v>0</v>
      </c>
      <c r="AV3459" s="185">
        <v>0</v>
      </c>
      <c r="AW3459" s="1" t="s">
        <v>5655</v>
      </c>
      <c r="AX3459" s="1" t="str">
        <f t="shared" si="54"/>
        <v>No</v>
      </c>
    </row>
    <row r="3460" spans="1:50" x14ac:dyDescent="0.2">
      <c r="A3460" s="1" t="s">
        <v>4897</v>
      </c>
      <c r="B3460" s="1" t="s">
        <v>4898</v>
      </c>
      <c r="C3460" s="1" t="s">
        <v>18</v>
      </c>
      <c r="D3460" s="174" t="s">
        <v>4899</v>
      </c>
      <c r="E3460" s="177" t="s">
        <v>4900</v>
      </c>
      <c r="F3460" s="1" t="s">
        <v>194</v>
      </c>
      <c r="G3460" s="1" t="s">
        <v>229</v>
      </c>
      <c r="H3460" s="17">
        <v>0</v>
      </c>
      <c r="I3460" s="12">
        <v>3</v>
      </c>
      <c r="J3460" s="1" t="s">
        <v>10</v>
      </c>
      <c r="K3460" s="1" t="s">
        <v>12</v>
      </c>
      <c r="L3460" s="4">
        <v>2</v>
      </c>
      <c r="N3460" s="186">
        <v>0</v>
      </c>
      <c r="P3460" s="14">
        <v>10.434200000000001</v>
      </c>
      <c r="R3460" s="14">
        <v>0</v>
      </c>
      <c r="T3460" s="14">
        <v>1.0329999999999999</v>
      </c>
      <c r="V3460" s="17">
        <v>0</v>
      </c>
      <c r="X3460" s="17">
        <v>0</v>
      </c>
      <c r="Z3460" s="17">
        <v>23383</v>
      </c>
      <c r="AB3460" s="17">
        <v>0</v>
      </c>
      <c r="AD3460" s="17">
        <v>0</v>
      </c>
      <c r="AF3460" s="17">
        <v>2241</v>
      </c>
      <c r="AH3460" s="17">
        <v>0</v>
      </c>
      <c r="AJ3460" s="17">
        <v>0</v>
      </c>
      <c r="AL3460" s="17">
        <v>0</v>
      </c>
      <c r="AN3460" s="17">
        <v>0</v>
      </c>
      <c r="AP3460" s="172">
        <v>0</v>
      </c>
      <c r="AR3460" s="17">
        <v>2315</v>
      </c>
      <c r="AT3460" s="17">
        <v>0</v>
      </c>
      <c r="AV3460" s="185">
        <v>0</v>
      </c>
      <c r="AW3460" s="1" t="s">
        <v>5655</v>
      </c>
      <c r="AX3460" s="1" t="str">
        <f t="shared" si="54"/>
        <v>No</v>
      </c>
    </row>
    <row r="3461" spans="1:50" x14ac:dyDescent="0.2">
      <c r="A3461" s="1" t="s">
        <v>4285</v>
      </c>
      <c r="B3461" s="1" t="s">
        <v>4286</v>
      </c>
      <c r="C3461" s="1" t="s">
        <v>64</v>
      </c>
      <c r="D3461" s="174" t="s">
        <v>4287</v>
      </c>
      <c r="E3461" s="177" t="s">
        <v>4288</v>
      </c>
      <c r="F3461" s="1" t="s">
        <v>194</v>
      </c>
      <c r="G3461" s="1" t="s">
        <v>229</v>
      </c>
      <c r="H3461" s="17">
        <v>0</v>
      </c>
      <c r="I3461" s="12">
        <v>3</v>
      </c>
      <c r="J3461" s="1" t="s">
        <v>10</v>
      </c>
      <c r="K3461" s="1" t="s">
        <v>8</v>
      </c>
      <c r="L3461" s="4">
        <v>3</v>
      </c>
      <c r="N3461" s="186">
        <v>0</v>
      </c>
      <c r="P3461" s="14">
        <v>16.930900000000001</v>
      </c>
      <c r="R3461" s="14">
        <v>0</v>
      </c>
      <c r="T3461" s="14">
        <v>2.1543000000000001</v>
      </c>
      <c r="V3461" s="17">
        <v>0</v>
      </c>
      <c r="X3461" s="17">
        <v>0</v>
      </c>
      <c r="Z3461" s="17">
        <v>16897</v>
      </c>
      <c r="AB3461" s="17">
        <v>0</v>
      </c>
      <c r="AD3461" s="17">
        <v>0</v>
      </c>
      <c r="AF3461" s="17">
        <v>998</v>
      </c>
      <c r="AH3461" s="17">
        <v>0</v>
      </c>
      <c r="AJ3461" s="17">
        <v>0</v>
      </c>
      <c r="AL3461" s="17">
        <v>0</v>
      </c>
      <c r="AN3461" s="17">
        <v>0</v>
      </c>
      <c r="AP3461" s="172">
        <v>0</v>
      </c>
      <c r="AR3461" s="17">
        <v>2150</v>
      </c>
      <c r="AT3461" s="17">
        <v>0</v>
      </c>
      <c r="AV3461" s="185">
        <v>0</v>
      </c>
      <c r="AW3461" s="1" t="s">
        <v>5655</v>
      </c>
      <c r="AX3461" s="1" t="str">
        <f t="shared" si="54"/>
        <v>No</v>
      </c>
    </row>
    <row r="3462" spans="1:50" x14ac:dyDescent="0.2">
      <c r="A3462" s="1" t="s">
        <v>3296</v>
      </c>
      <c r="B3462" s="1" t="s">
        <v>3297</v>
      </c>
      <c r="C3462" s="1" t="s">
        <v>56</v>
      </c>
      <c r="D3462" s="174" t="s">
        <v>3298</v>
      </c>
      <c r="E3462" s="177" t="s">
        <v>3299</v>
      </c>
      <c r="F3462" s="1" t="s">
        <v>196</v>
      </c>
      <c r="G3462" s="1" t="s">
        <v>229</v>
      </c>
      <c r="H3462" s="17">
        <v>0</v>
      </c>
      <c r="I3462" s="12">
        <v>3</v>
      </c>
      <c r="J3462" s="1" t="s">
        <v>10</v>
      </c>
      <c r="K3462" s="1" t="s">
        <v>8</v>
      </c>
      <c r="L3462" s="4">
        <v>2</v>
      </c>
      <c r="N3462" s="186">
        <v>0</v>
      </c>
      <c r="P3462" s="14">
        <v>4.1352000000000002</v>
      </c>
      <c r="R3462" s="14">
        <v>0</v>
      </c>
      <c r="T3462" s="14">
        <v>3.0091000000000001</v>
      </c>
      <c r="V3462" s="17">
        <v>0</v>
      </c>
      <c r="X3462" s="17">
        <v>0</v>
      </c>
      <c r="Z3462" s="17">
        <v>32234</v>
      </c>
      <c r="AB3462" s="17">
        <v>0</v>
      </c>
      <c r="AD3462" s="17">
        <v>0</v>
      </c>
      <c r="AF3462" s="17">
        <v>7795</v>
      </c>
      <c r="AH3462" s="17">
        <v>0</v>
      </c>
      <c r="AJ3462" s="17">
        <v>0</v>
      </c>
      <c r="AL3462" s="17">
        <v>0</v>
      </c>
      <c r="AN3462" s="17">
        <v>0</v>
      </c>
      <c r="AP3462" s="172">
        <v>0</v>
      </c>
      <c r="AR3462" s="17">
        <v>23456</v>
      </c>
      <c r="AT3462" s="17">
        <v>0</v>
      </c>
      <c r="AV3462" s="185">
        <v>0</v>
      </c>
      <c r="AW3462" s="1" t="s">
        <v>5655</v>
      </c>
      <c r="AX3462" s="1" t="str">
        <f t="shared" si="54"/>
        <v>No</v>
      </c>
    </row>
    <row r="3463" spans="1:50" x14ac:dyDescent="0.2">
      <c r="A3463" s="1" t="s">
        <v>2521</v>
      </c>
      <c r="B3463" s="1" t="s">
        <v>842</v>
      </c>
      <c r="C3463" s="1" t="s">
        <v>40</v>
      </c>
      <c r="D3463" s="174" t="s">
        <v>2522</v>
      </c>
      <c r="E3463" s="177" t="s">
        <v>2523</v>
      </c>
      <c r="F3463" s="1" t="s">
        <v>194</v>
      </c>
      <c r="G3463" s="1" t="s">
        <v>229</v>
      </c>
      <c r="H3463" s="17">
        <v>0</v>
      </c>
      <c r="I3463" s="12">
        <v>3</v>
      </c>
      <c r="J3463" s="1" t="s">
        <v>10</v>
      </c>
      <c r="K3463" s="1" t="s">
        <v>8</v>
      </c>
      <c r="L3463" s="4">
        <v>3</v>
      </c>
      <c r="N3463" s="186">
        <v>0</v>
      </c>
      <c r="P3463" s="14">
        <v>18.301200000000001</v>
      </c>
      <c r="R3463" s="14">
        <v>0</v>
      </c>
      <c r="T3463" s="14">
        <v>2.6139000000000001</v>
      </c>
      <c r="V3463" s="17">
        <v>0</v>
      </c>
      <c r="X3463" s="17">
        <v>0</v>
      </c>
      <c r="Z3463" s="17">
        <v>101114</v>
      </c>
      <c r="AB3463" s="17">
        <v>0</v>
      </c>
      <c r="AD3463" s="17">
        <v>0</v>
      </c>
      <c r="AF3463" s="17">
        <v>5525</v>
      </c>
      <c r="AH3463" s="17">
        <v>0</v>
      </c>
      <c r="AJ3463" s="17">
        <v>0</v>
      </c>
      <c r="AL3463" s="17">
        <v>0</v>
      </c>
      <c r="AN3463" s="17">
        <v>0</v>
      </c>
      <c r="AP3463" s="172">
        <v>0</v>
      </c>
      <c r="AR3463" s="17">
        <v>14442</v>
      </c>
      <c r="AT3463" s="17">
        <v>0</v>
      </c>
      <c r="AV3463" s="185">
        <v>0</v>
      </c>
      <c r="AW3463" s="1" t="s">
        <v>5655</v>
      </c>
      <c r="AX3463" s="1" t="str">
        <f t="shared" si="54"/>
        <v>No</v>
      </c>
    </row>
    <row r="3464" spans="1:50" x14ac:dyDescent="0.2">
      <c r="A3464" s="1" t="s">
        <v>1201</v>
      </c>
      <c r="B3464" s="1" t="s">
        <v>1202</v>
      </c>
      <c r="C3464" s="1" t="s">
        <v>66</v>
      </c>
      <c r="D3464" s="174">
        <v>2194</v>
      </c>
      <c r="E3464" s="177">
        <v>20194</v>
      </c>
      <c r="F3464" s="1" t="s">
        <v>194</v>
      </c>
      <c r="G3464" s="1" t="s">
        <v>5273</v>
      </c>
      <c r="H3464" s="17">
        <v>64037</v>
      </c>
      <c r="I3464" s="12">
        <v>2</v>
      </c>
      <c r="J3464" s="1" t="s">
        <v>11</v>
      </c>
      <c r="K3464" s="1" t="s">
        <v>12</v>
      </c>
      <c r="L3464" s="4">
        <v>1</v>
      </c>
      <c r="N3464" s="186">
        <v>0</v>
      </c>
      <c r="P3464" s="14">
        <v>31.434999999999999</v>
      </c>
      <c r="R3464" s="14">
        <v>0</v>
      </c>
      <c r="T3464" s="14">
        <v>11.01</v>
      </c>
      <c r="V3464" s="17">
        <v>0</v>
      </c>
      <c r="X3464" s="17">
        <v>0</v>
      </c>
      <c r="Z3464" s="17">
        <v>18861</v>
      </c>
      <c r="AB3464" s="17">
        <v>0</v>
      </c>
      <c r="AD3464" s="17">
        <v>0</v>
      </c>
      <c r="AF3464" s="17">
        <v>600</v>
      </c>
      <c r="AH3464" s="17">
        <v>0</v>
      </c>
      <c r="AJ3464" s="17">
        <v>0</v>
      </c>
      <c r="AL3464" s="17">
        <v>0</v>
      </c>
      <c r="AN3464" s="17">
        <v>0</v>
      </c>
      <c r="AP3464" s="172">
        <v>0</v>
      </c>
      <c r="AR3464" s="17">
        <v>6606</v>
      </c>
      <c r="AT3464" s="17">
        <v>0</v>
      </c>
      <c r="AV3464" s="185">
        <v>0</v>
      </c>
      <c r="AW3464" s="1" t="s">
        <v>5655</v>
      </c>
      <c r="AX3464" s="1" t="str">
        <f t="shared" si="54"/>
        <v>No</v>
      </c>
    </row>
    <row r="3465" spans="1:50" x14ac:dyDescent="0.2">
      <c r="A3465" s="1" t="s">
        <v>5826</v>
      </c>
      <c r="B3465" s="1" t="s">
        <v>5827</v>
      </c>
      <c r="C3465" s="1" t="s">
        <v>71</v>
      </c>
      <c r="D3465" s="174" t="s">
        <v>5828</v>
      </c>
      <c r="E3465" s="177">
        <v>66242</v>
      </c>
      <c r="F3465" s="1" t="s">
        <v>138</v>
      </c>
      <c r="G3465" s="1" t="s">
        <v>5273</v>
      </c>
      <c r="H3465" s="17">
        <v>0</v>
      </c>
      <c r="I3465" s="12">
        <v>2</v>
      </c>
      <c r="J3465" s="1" t="s">
        <v>11</v>
      </c>
      <c r="K3465" s="1" t="s">
        <v>8</v>
      </c>
      <c r="L3465" s="4">
        <v>2</v>
      </c>
      <c r="N3465" s="186">
        <v>0</v>
      </c>
      <c r="P3465" s="14">
        <v>23.467300000000002</v>
      </c>
      <c r="R3465" s="14">
        <v>0</v>
      </c>
      <c r="T3465" s="14">
        <v>8.5140999999999991</v>
      </c>
      <c r="V3465" s="17">
        <v>0</v>
      </c>
      <c r="X3465" s="17">
        <v>0</v>
      </c>
      <c r="Z3465" s="17">
        <v>115905</v>
      </c>
      <c r="AB3465" s="17">
        <v>0</v>
      </c>
      <c r="AD3465" s="17">
        <v>0</v>
      </c>
      <c r="AF3465" s="17">
        <v>4939</v>
      </c>
      <c r="AH3465" s="17">
        <v>0</v>
      </c>
      <c r="AJ3465" s="17">
        <v>0</v>
      </c>
      <c r="AL3465" s="17">
        <v>0</v>
      </c>
      <c r="AN3465" s="17">
        <v>0</v>
      </c>
      <c r="AP3465" s="172">
        <v>0</v>
      </c>
      <c r="AR3465" s="17">
        <v>42051</v>
      </c>
      <c r="AT3465" s="17">
        <v>0</v>
      </c>
      <c r="AV3465" s="185">
        <v>0</v>
      </c>
      <c r="AW3465" s="1" t="s">
        <v>5655</v>
      </c>
      <c r="AX3465" s="1" t="str">
        <f t="shared" si="54"/>
        <v>No</v>
      </c>
    </row>
    <row r="3466" spans="1:50" x14ac:dyDescent="0.2">
      <c r="A3466" s="1" t="s">
        <v>1886</v>
      </c>
      <c r="B3466" s="1" t="s">
        <v>1887</v>
      </c>
      <c r="C3466" s="1" t="s">
        <v>40</v>
      </c>
      <c r="D3466" s="174" t="s">
        <v>1888</v>
      </c>
      <c r="E3466" s="177" t="s">
        <v>1889</v>
      </c>
      <c r="F3466" s="1" t="s">
        <v>194</v>
      </c>
      <c r="G3466" s="1" t="s">
        <v>229</v>
      </c>
      <c r="H3466" s="17">
        <v>0</v>
      </c>
      <c r="I3466" s="12">
        <v>2</v>
      </c>
      <c r="J3466" s="1" t="s">
        <v>10</v>
      </c>
      <c r="K3466" s="1" t="s">
        <v>8</v>
      </c>
      <c r="L3466" s="4">
        <v>2</v>
      </c>
      <c r="N3466" s="186">
        <v>0</v>
      </c>
      <c r="P3466" s="14">
        <v>17.1037</v>
      </c>
      <c r="R3466" s="14">
        <v>0</v>
      </c>
      <c r="T3466" s="14">
        <v>3.8757999999999999</v>
      </c>
      <c r="V3466" s="17">
        <v>0</v>
      </c>
      <c r="X3466" s="17">
        <v>0</v>
      </c>
      <c r="Z3466" s="17">
        <v>66636</v>
      </c>
      <c r="AB3466" s="17">
        <v>0</v>
      </c>
      <c r="AD3466" s="17">
        <v>0</v>
      </c>
      <c r="AF3466" s="17">
        <v>3896</v>
      </c>
      <c r="AH3466" s="17">
        <v>0</v>
      </c>
      <c r="AJ3466" s="17">
        <v>0</v>
      </c>
      <c r="AL3466" s="17">
        <v>0</v>
      </c>
      <c r="AN3466" s="17">
        <v>0</v>
      </c>
      <c r="AP3466" s="172">
        <v>0</v>
      </c>
      <c r="AR3466" s="17">
        <v>15100</v>
      </c>
      <c r="AT3466" s="17">
        <v>0</v>
      </c>
      <c r="AV3466" s="185">
        <v>0</v>
      </c>
      <c r="AW3466" s="1" t="s">
        <v>5655</v>
      </c>
      <c r="AX3466" s="1" t="str">
        <f t="shared" si="54"/>
        <v>No</v>
      </c>
    </row>
    <row r="3467" spans="1:50" x14ac:dyDescent="0.2">
      <c r="A3467" s="1" t="s">
        <v>5849</v>
      </c>
      <c r="B3467" s="1" t="s">
        <v>5684</v>
      </c>
      <c r="C3467" s="1" t="s">
        <v>20</v>
      </c>
      <c r="E3467" s="177">
        <v>90278</v>
      </c>
      <c r="F3467" s="1" t="s">
        <v>194</v>
      </c>
      <c r="G3467" s="1" t="s">
        <v>5273</v>
      </c>
      <c r="H3467" s="17">
        <v>12150996</v>
      </c>
      <c r="I3467" s="12">
        <v>2</v>
      </c>
      <c r="J3467" s="1" t="s">
        <v>11</v>
      </c>
      <c r="K3467" s="1" t="s">
        <v>12</v>
      </c>
      <c r="L3467" s="4">
        <v>2</v>
      </c>
      <c r="N3467" s="186">
        <v>0</v>
      </c>
      <c r="P3467" s="14">
        <v>11.9687</v>
      </c>
      <c r="R3467" s="14">
        <v>0</v>
      </c>
      <c r="T3467" s="14">
        <v>9.7174999999999994</v>
      </c>
      <c r="V3467" s="17">
        <v>0</v>
      </c>
      <c r="X3467" s="17">
        <v>0</v>
      </c>
      <c r="Z3467" s="17">
        <v>78299</v>
      </c>
      <c r="AB3467" s="17">
        <v>0</v>
      </c>
      <c r="AD3467" s="17">
        <v>0</v>
      </c>
      <c r="AF3467" s="17">
        <v>6542</v>
      </c>
      <c r="AH3467" s="17">
        <v>0</v>
      </c>
      <c r="AJ3467" s="17">
        <v>0</v>
      </c>
      <c r="AL3467" s="17">
        <v>0</v>
      </c>
      <c r="AN3467" s="17">
        <v>0</v>
      </c>
      <c r="AP3467" s="172">
        <v>0</v>
      </c>
      <c r="AR3467" s="17">
        <v>63572</v>
      </c>
      <c r="AT3467" s="17">
        <v>0</v>
      </c>
      <c r="AV3467" s="185">
        <v>0</v>
      </c>
      <c r="AW3467" s="1" t="s">
        <v>5655</v>
      </c>
      <c r="AX3467" s="1" t="str">
        <f t="shared" si="54"/>
        <v>No</v>
      </c>
    </row>
    <row r="3468" spans="1:50" x14ac:dyDescent="0.2">
      <c r="A3468" s="1" t="s">
        <v>1333</v>
      </c>
      <c r="B3468" s="1" t="s">
        <v>1334</v>
      </c>
      <c r="C3468" s="1" t="s">
        <v>20</v>
      </c>
      <c r="D3468" s="174" t="s">
        <v>1335</v>
      </c>
      <c r="E3468" s="177">
        <v>99364</v>
      </c>
      <c r="F3468" s="1" t="s">
        <v>138</v>
      </c>
      <c r="G3468" s="1" t="s">
        <v>5273</v>
      </c>
      <c r="H3468" s="17">
        <v>0</v>
      </c>
      <c r="I3468" s="12">
        <v>2</v>
      </c>
      <c r="J3468" s="1" t="s">
        <v>10</v>
      </c>
      <c r="K3468" s="1" t="s">
        <v>8</v>
      </c>
      <c r="L3468" s="4">
        <v>2</v>
      </c>
      <c r="N3468" s="186">
        <v>0</v>
      </c>
      <c r="P3468" s="14">
        <v>29.527999999999999</v>
      </c>
      <c r="R3468" s="14">
        <v>0</v>
      </c>
      <c r="T3468" s="14">
        <v>3.4138000000000002</v>
      </c>
      <c r="V3468" s="17">
        <v>0</v>
      </c>
      <c r="X3468" s="17">
        <v>0</v>
      </c>
      <c r="Z3468" s="17">
        <v>27904</v>
      </c>
      <c r="AB3468" s="17">
        <v>0</v>
      </c>
      <c r="AD3468" s="17">
        <v>0</v>
      </c>
      <c r="AF3468" s="17">
        <v>945</v>
      </c>
      <c r="AH3468" s="17">
        <v>0</v>
      </c>
      <c r="AJ3468" s="17">
        <v>0</v>
      </c>
      <c r="AL3468" s="17">
        <v>0</v>
      </c>
      <c r="AN3468" s="17">
        <v>0</v>
      </c>
      <c r="AP3468" s="172">
        <v>0</v>
      </c>
      <c r="AR3468" s="17">
        <v>3226</v>
      </c>
      <c r="AT3468" s="17">
        <v>0</v>
      </c>
      <c r="AV3468" s="185">
        <v>0</v>
      </c>
      <c r="AW3468" s="1" t="s">
        <v>5655</v>
      </c>
      <c r="AX3468" s="1" t="str">
        <f t="shared" si="54"/>
        <v>No</v>
      </c>
    </row>
    <row r="3469" spans="1:50" x14ac:dyDescent="0.2">
      <c r="A3469" s="1" t="s">
        <v>4504</v>
      </c>
      <c r="B3469" s="1" t="s">
        <v>4505</v>
      </c>
      <c r="C3469" s="1" t="s">
        <v>63</v>
      </c>
      <c r="D3469" s="174" t="s">
        <v>4506</v>
      </c>
      <c r="E3469" s="177" t="s">
        <v>4507</v>
      </c>
      <c r="F3469" s="1" t="s">
        <v>242</v>
      </c>
      <c r="G3469" s="1" t="s">
        <v>229</v>
      </c>
      <c r="H3469" s="17">
        <v>0</v>
      </c>
      <c r="I3469" s="12">
        <v>2</v>
      </c>
      <c r="J3469" s="1" t="s">
        <v>10</v>
      </c>
      <c r="K3469" s="1" t="s">
        <v>8</v>
      </c>
      <c r="L3469" s="4">
        <v>2</v>
      </c>
      <c r="N3469" s="186">
        <v>0</v>
      </c>
      <c r="P3469" s="14">
        <v>6.9607999999999999</v>
      </c>
      <c r="R3469" s="14">
        <v>0</v>
      </c>
      <c r="T3469" s="14">
        <v>6.5750000000000002</v>
      </c>
      <c r="V3469" s="17">
        <v>0</v>
      </c>
      <c r="X3469" s="17">
        <v>0</v>
      </c>
      <c r="Z3469" s="17">
        <v>11548</v>
      </c>
      <c r="AB3469" s="17">
        <v>0</v>
      </c>
      <c r="AD3469" s="17">
        <v>0</v>
      </c>
      <c r="AF3469" s="17">
        <v>1659</v>
      </c>
      <c r="AH3469" s="17">
        <v>0</v>
      </c>
      <c r="AJ3469" s="17">
        <v>0</v>
      </c>
      <c r="AL3469" s="17">
        <v>0</v>
      </c>
      <c r="AN3469" s="17">
        <v>0</v>
      </c>
      <c r="AP3469" s="172">
        <v>0</v>
      </c>
      <c r="AR3469" s="17">
        <v>10908</v>
      </c>
      <c r="AT3469" s="17">
        <v>0</v>
      </c>
      <c r="AV3469" s="185">
        <v>0</v>
      </c>
      <c r="AW3469" s="1" t="s">
        <v>5655</v>
      </c>
      <c r="AX3469" s="1" t="str">
        <f t="shared" si="54"/>
        <v>No</v>
      </c>
    </row>
    <row r="3470" spans="1:50" x14ac:dyDescent="0.2">
      <c r="A3470" s="1" t="s">
        <v>2334</v>
      </c>
      <c r="B3470" s="1" t="s">
        <v>2335</v>
      </c>
      <c r="C3470" s="1" t="s">
        <v>40</v>
      </c>
      <c r="D3470" s="174" t="s">
        <v>2336</v>
      </c>
      <c r="E3470" s="177" t="s">
        <v>2337</v>
      </c>
      <c r="F3470" s="1" t="s">
        <v>194</v>
      </c>
      <c r="G3470" s="1" t="s">
        <v>229</v>
      </c>
      <c r="H3470" s="17">
        <v>0</v>
      </c>
      <c r="I3470" s="12">
        <v>2</v>
      </c>
      <c r="J3470" s="1" t="s">
        <v>10</v>
      </c>
      <c r="K3470" s="1" t="s">
        <v>8</v>
      </c>
      <c r="L3470" s="4">
        <v>2</v>
      </c>
      <c r="N3470" s="186">
        <v>0</v>
      </c>
      <c r="P3470" s="14">
        <v>20.7349</v>
      </c>
      <c r="R3470" s="14">
        <v>0</v>
      </c>
      <c r="T3470" s="14">
        <v>2.0143</v>
      </c>
      <c r="V3470" s="17">
        <v>0</v>
      </c>
      <c r="X3470" s="17">
        <v>0</v>
      </c>
      <c r="Z3470" s="17">
        <v>36369</v>
      </c>
      <c r="AB3470" s="17">
        <v>0</v>
      </c>
      <c r="AD3470" s="17">
        <v>0</v>
      </c>
      <c r="AF3470" s="17">
        <v>1754</v>
      </c>
      <c r="AH3470" s="17">
        <v>0</v>
      </c>
      <c r="AJ3470" s="17">
        <v>0</v>
      </c>
      <c r="AL3470" s="17">
        <v>0</v>
      </c>
      <c r="AN3470" s="17">
        <v>0</v>
      </c>
      <c r="AP3470" s="172">
        <v>0</v>
      </c>
      <c r="AR3470" s="17">
        <v>3533</v>
      </c>
      <c r="AT3470" s="17">
        <v>0</v>
      </c>
      <c r="AV3470" s="185">
        <v>0</v>
      </c>
      <c r="AW3470" s="1" t="s">
        <v>5655</v>
      </c>
      <c r="AX3470" s="1" t="str">
        <f t="shared" si="54"/>
        <v>No</v>
      </c>
    </row>
    <row r="3471" spans="1:50" x14ac:dyDescent="0.2">
      <c r="A3471" s="1" t="s">
        <v>6538</v>
      </c>
      <c r="B3471" s="1" t="s">
        <v>6539</v>
      </c>
      <c r="C3471" s="1" t="s">
        <v>18</v>
      </c>
      <c r="D3471" s="174" t="s">
        <v>6540</v>
      </c>
      <c r="E3471" s="177">
        <v>99334</v>
      </c>
      <c r="F3471" s="1" t="s">
        <v>138</v>
      </c>
      <c r="G3471" s="1" t="s">
        <v>5273</v>
      </c>
      <c r="H3471" s="17">
        <v>0</v>
      </c>
      <c r="I3471" s="12">
        <v>2</v>
      </c>
      <c r="J3471" s="1" t="s">
        <v>11</v>
      </c>
      <c r="K3471" s="1" t="s">
        <v>8</v>
      </c>
      <c r="L3471" s="4">
        <v>2</v>
      </c>
      <c r="N3471" s="186">
        <v>0</v>
      </c>
      <c r="P3471" s="14">
        <v>34.631500000000003</v>
      </c>
      <c r="R3471" s="14">
        <v>0</v>
      </c>
      <c r="T3471" s="14">
        <v>1.8386</v>
      </c>
      <c r="V3471" s="17">
        <v>0</v>
      </c>
      <c r="X3471" s="17">
        <v>0</v>
      </c>
      <c r="Z3471" s="17">
        <v>113522</v>
      </c>
      <c r="AB3471" s="17">
        <v>0</v>
      </c>
      <c r="AD3471" s="17">
        <v>0</v>
      </c>
      <c r="AF3471" s="17">
        <v>3278</v>
      </c>
      <c r="AH3471" s="17">
        <v>0</v>
      </c>
      <c r="AJ3471" s="17">
        <v>0</v>
      </c>
      <c r="AL3471" s="17">
        <v>0</v>
      </c>
      <c r="AN3471" s="17">
        <v>0</v>
      </c>
      <c r="AP3471" s="172">
        <v>0</v>
      </c>
      <c r="AR3471" s="17">
        <v>6027</v>
      </c>
      <c r="AT3471" s="17">
        <v>0</v>
      </c>
      <c r="AV3471" s="185">
        <v>0</v>
      </c>
      <c r="AW3471" s="1" t="s">
        <v>5655</v>
      </c>
      <c r="AX3471" s="1" t="str">
        <f t="shared" si="54"/>
        <v>No</v>
      </c>
    </row>
    <row r="3472" spans="1:50" x14ac:dyDescent="0.2">
      <c r="A3472" s="1" t="s">
        <v>6558</v>
      </c>
      <c r="B3472" s="1" t="s">
        <v>214</v>
      </c>
      <c r="C3472" s="1" t="s">
        <v>73</v>
      </c>
      <c r="D3472" s="174">
        <v>2089</v>
      </c>
      <c r="E3472" s="177">
        <v>20089</v>
      </c>
      <c r="F3472" s="1" t="s">
        <v>194</v>
      </c>
      <c r="G3472" s="1" t="s">
        <v>5273</v>
      </c>
      <c r="H3472" s="17">
        <v>18351295</v>
      </c>
      <c r="I3472" s="12">
        <v>2</v>
      </c>
      <c r="J3472" s="1" t="s">
        <v>11</v>
      </c>
      <c r="K3472" s="1" t="s">
        <v>8</v>
      </c>
      <c r="L3472" s="4">
        <v>2</v>
      </c>
      <c r="N3472" s="186">
        <v>0</v>
      </c>
      <c r="P3472" s="14">
        <v>7.8848000000000003</v>
      </c>
      <c r="R3472" s="14">
        <v>0</v>
      </c>
      <c r="T3472" s="14">
        <v>2.4035000000000002</v>
      </c>
      <c r="V3472" s="17">
        <v>0</v>
      </c>
      <c r="X3472" s="17">
        <v>0</v>
      </c>
      <c r="Z3472" s="17">
        <v>21415</v>
      </c>
      <c r="AB3472" s="17">
        <v>0</v>
      </c>
      <c r="AD3472" s="17">
        <v>0</v>
      </c>
      <c r="AF3472" s="17">
        <v>2716</v>
      </c>
      <c r="AH3472" s="17">
        <v>0</v>
      </c>
      <c r="AJ3472" s="17">
        <v>0</v>
      </c>
      <c r="AL3472" s="17">
        <v>0</v>
      </c>
      <c r="AN3472" s="17">
        <v>0</v>
      </c>
      <c r="AP3472" s="172">
        <v>0</v>
      </c>
      <c r="AR3472" s="17">
        <v>6528</v>
      </c>
      <c r="AT3472" s="17">
        <v>0</v>
      </c>
      <c r="AV3472" s="185">
        <v>0</v>
      </c>
      <c r="AW3472" s="1" t="s">
        <v>5655</v>
      </c>
      <c r="AX3472" s="1" t="str">
        <f t="shared" si="54"/>
        <v>No</v>
      </c>
    </row>
    <row r="3473" spans="1:50" x14ac:dyDescent="0.2">
      <c r="A3473" s="1" t="s">
        <v>6561</v>
      </c>
      <c r="B3473" s="1" t="s">
        <v>6562</v>
      </c>
      <c r="C3473" s="1" t="s">
        <v>63</v>
      </c>
      <c r="D3473" s="174" t="s">
        <v>6563</v>
      </c>
      <c r="E3473" s="177" t="s">
        <v>6564</v>
      </c>
      <c r="F3473" s="1" t="s">
        <v>242</v>
      </c>
      <c r="G3473" s="1" t="s">
        <v>229</v>
      </c>
      <c r="H3473" s="17">
        <v>0</v>
      </c>
      <c r="I3473" s="12">
        <v>2</v>
      </c>
      <c r="J3473" s="1" t="s">
        <v>10</v>
      </c>
      <c r="K3473" s="1" t="s">
        <v>8</v>
      </c>
      <c r="L3473" s="4">
        <v>2</v>
      </c>
      <c r="N3473" s="186">
        <v>0</v>
      </c>
      <c r="P3473" s="14">
        <v>5.5404</v>
      </c>
      <c r="R3473" s="14">
        <v>0</v>
      </c>
      <c r="T3473" s="14">
        <v>2.7191000000000001</v>
      </c>
      <c r="V3473" s="17">
        <v>0</v>
      </c>
      <c r="X3473" s="17">
        <v>0</v>
      </c>
      <c r="Z3473" s="17">
        <v>9607</v>
      </c>
      <c r="AB3473" s="17">
        <v>0</v>
      </c>
      <c r="AD3473" s="17">
        <v>0</v>
      </c>
      <c r="AF3473" s="17">
        <v>1734</v>
      </c>
      <c r="AH3473" s="17">
        <v>0</v>
      </c>
      <c r="AJ3473" s="17">
        <v>0</v>
      </c>
      <c r="AL3473" s="17">
        <v>0</v>
      </c>
      <c r="AN3473" s="17">
        <v>0</v>
      </c>
      <c r="AP3473" s="172">
        <v>0</v>
      </c>
      <c r="AR3473" s="17">
        <v>4715</v>
      </c>
      <c r="AT3473" s="17">
        <v>0</v>
      </c>
      <c r="AV3473" s="185">
        <v>0</v>
      </c>
      <c r="AW3473" s="1" t="s">
        <v>5655</v>
      </c>
      <c r="AX3473" s="1" t="str">
        <f t="shared" si="54"/>
        <v>No</v>
      </c>
    </row>
    <row r="3474" spans="1:50" x14ac:dyDescent="0.2">
      <c r="A3474" s="1" t="s">
        <v>4056</v>
      </c>
      <c r="B3474" s="1" t="s">
        <v>2036</v>
      </c>
      <c r="C3474" s="1" t="s">
        <v>48</v>
      </c>
      <c r="D3474" s="174" t="s">
        <v>4057</v>
      </c>
      <c r="E3474" s="177" t="s">
        <v>4058</v>
      </c>
      <c r="F3474" s="1" t="s">
        <v>194</v>
      </c>
      <c r="G3474" s="1" t="s">
        <v>229</v>
      </c>
      <c r="H3474" s="17">
        <v>0</v>
      </c>
      <c r="I3474" s="12">
        <v>2</v>
      </c>
      <c r="J3474" s="1" t="s">
        <v>10</v>
      </c>
      <c r="K3474" s="1" t="s">
        <v>8</v>
      </c>
      <c r="L3474" s="4">
        <v>2</v>
      </c>
      <c r="N3474" s="186">
        <v>0</v>
      </c>
      <c r="P3474" s="14">
        <v>15.0463</v>
      </c>
      <c r="R3474" s="14">
        <v>0</v>
      </c>
      <c r="T3474" s="14">
        <v>1.8416999999999999</v>
      </c>
      <c r="V3474" s="17">
        <v>0</v>
      </c>
      <c r="X3474" s="17">
        <v>0</v>
      </c>
      <c r="Z3474" s="17">
        <v>3897</v>
      </c>
      <c r="AB3474" s="17">
        <v>0</v>
      </c>
      <c r="AD3474" s="17">
        <v>0</v>
      </c>
      <c r="AF3474" s="17">
        <v>259</v>
      </c>
      <c r="AH3474" s="17">
        <v>0</v>
      </c>
      <c r="AJ3474" s="17">
        <v>0</v>
      </c>
      <c r="AL3474" s="17">
        <v>0</v>
      </c>
      <c r="AN3474" s="17">
        <v>0</v>
      </c>
      <c r="AP3474" s="172">
        <v>0</v>
      </c>
      <c r="AR3474" s="17">
        <v>477</v>
      </c>
      <c r="AT3474" s="17">
        <v>0</v>
      </c>
      <c r="AV3474" s="185">
        <v>0</v>
      </c>
      <c r="AW3474" s="1" t="s">
        <v>5655</v>
      </c>
      <c r="AX3474" s="1" t="str">
        <f t="shared" si="54"/>
        <v>No</v>
      </c>
    </row>
    <row r="3475" spans="1:50" x14ac:dyDescent="0.2">
      <c r="A3475" s="1" t="s">
        <v>3804</v>
      </c>
      <c r="B3475" s="1" t="s">
        <v>3805</v>
      </c>
      <c r="C3475" s="1" t="s">
        <v>48</v>
      </c>
      <c r="D3475" s="174" t="s">
        <v>3806</v>
      </c>
      <c r="E3475" s="177" t="s">
        <v>3807</v>
      </c>
      <c r="F3475" s="1" t="s">
        <v>194</v>
      </c>
      <c r="G3475" s="1" t="s">
        <v>229</v>
      </c>
      <c r="H3475" s="17">
        <v>0</v>
      </c>
      <c r="I3475" s="12">
        <v>2</v>
      </c>
      <c r="J3475" s="1" t="s">
        <v>10</v>
      </c>
      <c r="K3475" s="1" t="s">
        <v>8</v>
      </c>
      <c r="L3475" s="4">
        <v>2</v>
      </c>
      <c r="N3475" s="186">
        <v>0</v>
      </c>
      <c r="P3475" s="14">
        <v>17.696899999999999</v>
      </c>
      <c r="R3475" s="14">
        <v>0</v>
      </c>
      <c r="T3475" s="14">
        <v>2.3538999999999999</v>
      </c>
      <c r="V3475" s="17">
        <v>0</v>
      </c>
      <c r="X3475" s="17">
        <v>0</v>
      </c>
      <c r="Z3475" s="17">
        <v>19502</v>
      </c>
      <c r="AB3475" s="17">
        <v>0</v>
      </c>
      <c r="AD3475" s="17">
        <v>0</v>
      </c>
      <c r="AF3475" s="17">
        <v>1102</v>
      </c>
      <c r="AH3475" s="17">
        <v>0</v>
      </c>
      <c r="AJ3475" s="17">
        <v>0</v>
      </c>
      <c r="AL3475" s="17">
        <v>0</v>
      </c>
      <c r="AN3475" s="17">
        <v>0</v>
      </c>
      <c r="AP3475" s="172">
        <v>0</v>
      </c>
      <c r="AR3475" s="17">
        <v>2594</v>
      </c>
      <c r="AT3475" s="17">
        <v>0</v>
      </c>
      <c r="AV3475" s="185">
        <v>0</v>
      </c>
      <c r="AW3475" s="1" t="s">
        <v>5655</v>
      </c>
      <c r="AX3475" s="1" t="str">
        <f t="shared" si="54"/>
        <v>No</v>
      </c>
    </row>
    <row r="3476" spans="1:50" x14ac:dyDescent="0.2">
      <c r="A3476" s="1" t="s">
        <v>2793</v>
      </c>
      <c r="B3476" s="1" t="s">
        <v>2794</v>
      </c>
      <c r="C3476" s="1" t="s">
        <v>98</v>
      </c>
      <c r="D3476" s="174" t="s">
        <v>2795</v>
      </c>
      <c r="E3476" s="177" t="s">
        <v>2796</v>
      </c>
      <c r="F3476" s="1" t="s">
        <v>194</v>
      </c>
      <c r="G3476" s="1" t="s">
        <v>229</v>
      </c>
      <c r="H3476" s="17">
        <v>0</v>
      </c>
      <c r="I3476" s="12">
        <v>2</v>
      </c>
      <c r="J3476" s="1" t="s">
        <v>15</v>
      </c>
      <c r="K3476" s="1" t="s">
        <v>12</v>
      </c>
      <c r="L3476" s="4">
        <v>2</v>
      </c>
      <c r="N3476" s="186">
        <v>0</v>
      </c>
      <c r="P3476" s="14">
        <v>9.5134000000000007</v>
      </c>
      <c r="R3476" s="14">
        <v>0</v>
      </c>
      <c r="T3476" s="14">
        <v>2.375</v>
      </c>
      <c r="V3476" s="17">
        <v>0</v>
      </c>
      <c r="X3476" s="17">
        <v>0</v>
      </c>
      <c r="Z3476" s="17">
        <v>50478</v>
      </c>
      <c r="AB3476" s="17">
        <v>0</v>
      </c>
      <c r="AD3476" s="17">
        <v>0</v>
      </c>
      <c r="AF3476" s="17">
        <v>5306</v>
      </c>
      <c r="AH3476" s="17">
        <v>0</v>
      </c>
      <c r="AJ3476" s="17">
        <v>0</v>
      </c>
      <c r="AL3476" s="17">
        <v>0</v>
      </c>
      <c r="AN3476" s="17">
        <v>0</v>
      </c>
      <c r="AP3476" s="172">
        <v>0</v>
      </c>
      <c r="AR3476" s="17">
        <v>12602</v>
      </c>
      <c r="AT3476" s="17">
        <v>0</v>
      </c>
      <c r="AV3476" s="185">
        <v>0</v>
      </c>
      <c r="AW3476" s="1" t="s">
        <v>5655</v>
      </c>
      <c r="AX3476" s="1" t="str">
        <f t="shared" si="54"/>
        <v>No</v>
      </c>
    </row>
    <row r="3477" spans="1:50" x14ac:dyDescent="0.2">
      <c r="A3477" s="1" t="s">
        <v>1301</v>
      </c>
      <c r="B3477" s="1" t="s">
        <v>1302</v>
      </c>
      <c r="C3477" s="1" t="s">
        <v>20</v>
      </c>
      <c r="D3477" s="174" t="s">
        <v>1303</v>
      </c>
      <c r="E3477" s="177">
        <v>99316</v>
      </c>
      <c r="F3477" s="1" t="s">
        <v>138</v>
      </c>
      <c r="G3477" s="1" t="s">
        <v>5273</v>
      </c>
      <c r="H3477" s="17">
        <v>0</v>
      </c>
      <c r="I3477" s="12">
        <v>2</v>
      </c>
      <c r="J3477" s="1" t="s">
        <v>23</v>
      </c>
      <c r="K3477" s="1" t="s">
        <v>8</v>
      </c>
      <c r="L3477" s="4">
        <v>2</v>
      </c>
      <c r="N3477" s="186">
        <v>0</v>
      </c>
      <c r="P3477" s="14">
        <v>5.8936999999999999</v>
      </c>
      <c r="R3477" s="14">
        <v>0</v>
      </c>
      <c r="T3477" s="14">
        <v>61.057499999999997</v>
      </c>
      <c r="V3477" s="17">
        <v>0</v>
      </c>
      <c r="X3477" s="17">
        <v>0</v>
      </c>
      <c r="Z3477" s="17">
        <v>44279</v>
      </c>
      <c r="AB3477" s="17">
        <v>0</v>
      </c>
      <c r="AD3477" s="17">
        <v>0</v>
      </c>
      <c r="AF3477" s="17">
        <v>7513</v>
      </c>
      <c r="AH3477" s="17">
        <v>0</v>
      </c>
      <c r="AJ3477" s="17">
        <v>0</v>
      </c>
      <c r="AL3477" s="17">
        <v>0</v>
      </c>
      <c r="AN3477" s="17">
        <v>0</v>
      </c>
      <c r="AP3477" s="172">
        <v>0</v>
      </c>
      <c r="AR3477" s="17">
        <v>458725</v>
      </c>
      <c r="AT3477" s="17">
        <v>0</v>
      </c>
      <c r="AV3477" s="185">
        <v>0</v>
      </c>
      <c r="AW3477" s="1" t="s">
        <v>5655</v>
      </c>
      <c r="AX3477" s="1" t="str">
        <f t="shared" si="54"/>
        <v>No</v>
      </c>
    </row>
    <row r="3478" spans="1:50" x14ac:dyDescent="0.2">
      <c r="A3478" s="1" t="s">
        <v>2455</v>
      </c>
      <c r="B3478" s="1" t="s">
        <v>2456</v>
      </c>
      <c r="C3478" s="1" t="s">
        <v>40</v>
      </c>
      <c r="D3478" s="174" t="s">
        <v>2457</v>
      </c>
      <c r="E3478" s="177" t="s">
        <v>2458</v>
      </c>
      <c r="F3478" s="1" t="s">
        <v>194</v>
      </c>
      <c r="G3478" s="1" t="s">
        <v>229</v>
      </c>
      <c r="H3478" s="17">
        <v>0</v>
      </c>
      <c r="I3478" s="12">
        <v>2</v>
      </c>
      <c r="J3478" s="1" t="s">
        <v>10</v>
      </c>
      <c r="K3478" s="1" t="s">
        <v>8</v>
      </c>
      <c r="L3478" s="4">
        <v>2</v>
      </c>
      <c r="N3478" s="186">
        <v>0</v>
      </c>
      <c r="P3478" s="14">
        <v>15.6625</v>
      </c>
      <c r="R3478" s="14">
        <v>0</v>
      </c>
      <c r="T3478" s="14">
        <v>2.5506000000000002</v>
      </c>
      <c r="V3478" s="17">
        <v>0</v>
      </c>
      <c r="X3478" s="17">
        <v>0</v>
      </c>
      <c r="Z3478" s="17">
        <v>59596</v>
      </c>
      <c r="AB3478" s="17">
        <v>0</v>
      </c>
      <c r="AD3478" s="17">
        <v>0</v>
      </c>
      <c r="AF3478" s="17">
        <v>3805</v>
      </c>
      <c r="AH3478" s="17">
        <v>0</v>
      </c>
      <c r="AJ3478" s="17">
        <v>0</v>
      </c>
      <c r="AL3478" s="17">
        <v>0</v>
      </c>
      <c r="AN3478" s="17">
        <v>0</v>
      </c>
      <c r="AP3478" s="172">
        <v>0</v>
      </c>
      <c r="AR3478" s="17">
        <v>9705</v>
      </c>
      <c r="AT3478" s="17">
        <v>0</v>
      </c>
      <c r="AV3478" s="185">
        <v>0</v>
      </c>
      <c r="AW3478" s="1" t="s">
        <v>5655</v>
      </c>
      <c r="AX3478" s="1" t="str">
        <f t="shared" si="54"/>
        <v>No</v>
      </c>
    </row>
    <row r="3479" spans="1:50" x14ac:dyDescent="0.2">
      <c r="A3479" s="1" t="s">
        <v>1350</v>
      </c>
      <c r="B3479" s="1" t="s">
        <v>1351</v>
      </c>
      <c r="C3479" s="1" t="s">
        <v>98</v>
      </c>
      <c r="D3479" s="174" t="s">
        <v>1352</v>
      </c>
      <c r="E3479" s="177">
        <v>55282</v>
      </c>
      <c r="F3479" s="1" t="s">
        <v>138</v>
      </c>
      <c r="G3479" s="1" t="s">
        <v>5273</v>
      </c>
      <c r="H3479" s="17">
        <v>0</v>
      </c>
      <c r="I3479" s="12">
        <v>2</v>
      </c>
      <c r="J3479" s="1" t="s">
        <v>11</v>
      </c>
      <c r="K3479" s="1" t="s">
        <v>8</v>
      </c>
      <c r="L3479" s="4">
        <v>2</v>
      </c>
      <c r="N3479" s="186">
        <v>0</v>
      </c>
      <c r="P3479" s="14">
        <v>26.582100000000001</v>
      </c>
      <c r="R3479" s="14">
        <v>0</v>
      </c>
      <c r="T3479" s="14">
        <v>3.5951</v>
      </c>
      <c r="V3479" s="17">
        <v>0</v>
      </c>
      <c r="X3479" s="17">
        <v>0</v>
      </c>
      <c r="Z3479" s="17">
        <v>238468</v>
      </c>
      <c r="AB3479" s="17">
        <v>0</v>
      </c>
      <c r="AD3479" s="17">
        <v>0</v>
      </c>
      <c r="AF3479" s="17">
        <v>8971</v>
      </c>
      <c r="AH3479" s="17">
        <v>0</v>
      </c>
      <c r="AJ3479" s="17">
        <v>0</v>
      </c>
      <c r="AL3479" s="17">
        <v>0</v>
      </c>
      <c r="AN3479" s="17">
        <v>0</v>
      </c>
      <c r="AP3479" s="172">
        <v>0</v>
      </c>
      <c r="AR3479" s="17">
        <v>32252</v>
      </c>
      <c r="AT3479" s="17">
        <v>0</v>
      </c>
      <c r="AV3479" s="185">
        <v>0</v>
      </c>
      <c r="AW3479" s="1" t="s">
        <v>5655</v>
      </c>
      <c r="AX3479" s="1" t="str">
        <f t="shared" si="54"/>
        <v>No</v>
      </c>
    </row>
    <row r="3480" spans="1:50" x14ac:dyDescent="0.2">
      <c r="A3480" s="1" t="s">
        <v>6559</v>
      </c>
      <c r="B3480" s="1" t="s">
        <v>6560</v>
      </c>
      <c r="C3480" s="1" t="s">
        <v>6</v>
      </c>
      <c r="E3480" s="177">
        <v>414</v>
      </c>
      <c r="F3480" s="1" t="s">
        <v>138</v>
      </c>
      <c r="G3480" s="1" t="s">
        <v>5273</v>
      </c>
      <c r="H3480" s="17">
        <v>0</v>
      </c>
      <c r="I3480" s="12">
        <v>2</v>
      </c>
      <c r="J3480" s="1" t="s">
        <v>11</v>
      </c>
      <c r="K3480" s="1" t="s">
        <v>8</v>
      </c>
      <c r="L3480" s="4">
        <v>2</v>
      </c>
      <c r="N3480" s="186">
        <v>0</v>
      </c>
      <c r="P3480" s="14">
        <v>21.776199999999999</v>
      </c>
      <c r="R3480" s="14">
        <v>0</v>
      </c>
      <c r="T3480" s="14">
        <v>0.27210000000000001</v>
      </c>
      <c r="V3480" s="17">
        <v>0</v>
      </c>
      <c r="X3480" s="17">
        <v>0</v>
      </c>
      <c r="Z3480" s="17">
        <v>32011</v>
      </c>
      <c r="AB3480" s="17">
        <v>0</v>
      </c>
      <c r="AD3480" s="17">
        <v>0</v>
      </c>
      <c r="AF3480" s="17">
        <v>1470</v>
      </c>
      <c r="AH3480" s="17">
        <v>0</v>
      </c>
      <c r="AJ3480" s="17">
        <v>0</v>
      </c>
      <c r="AL3480" s="17">
        <v>0</v>
      </c>
      <c r="AN3480" s="17">
        <v>0</v>
      </c>
      <c r="AP3480" s="172">
        <v>0</v>
      </c>
      <c r="AR3480" s="17">
        <v>400</v>
      </c>
      <c r="AT3480" s="17">
        <v>0</v>
      </c>
      <c r="AV3480" s="185">
        <v>0</v>
      </c>
      <c r="AW3480" s="1" t="s">
        <v>5655</v>
      </c>
      <c r="AX3480" s="1" t="str">
        <f t="shared" si="54"/>
        <v>No</v>
      </c>
    </row>
    <row r="3481" spans="1:50" x14ac:dyDescent="0.2">
      <c r="A3481" s="1" t="s">
        <v>5847</v>
      </c>
      <c r="B3481" s="1" t="s">
        <v>5848</v>
      </c>
      <c r="C3481" s="1" t="s">
        <v>37</v>
      </c>
      <c r="E3481" s="177">
        <v>40250</v>
      </c>
      <c r="F3481" s="1" t="s">
        <v>194</v>
      </c>
      <c r="G3481" s="1" t="s">
        <v>5273</v>
      </c>
      <c r="H3481" s="17">
        <v>5502379</v>
      </c>
      <c r="I3481" s="12">
        <v>2</v>
      </c>
      <c r="J3481" s="1" t="s">
        <v>11</v>
      </c>
      <c r="K3481" s="1" t="s">
        <v>12</v>
      </c>
      <c r="L3481" s="4">
        <v>2</v>
      </c>
      <c r="N3481" s="186">
        <v>0</v>
      </c>
      <c r="P3481" s="14">
        <v>10.6768</v>
      </c>
      <c r="R3481" s="14">
        <v>0</v>
      </c>
      <c r="T3481" s="14">
        <v>20.5061</v>
      </c>
      <c r="V3481" s="17">
        <v>0</v>
      </c>
      <c r="X3481" s="17">
        <v>0</v>
      </c>
      <c r="Z3481" s="17">
        <v>47640</v>
      </c>
      <c r="AB3481" s="17">
        <v>0</v>
      </c>
      <c r="AD3481" s="17">
        <v>0</v>
      </c>
      <c r="AF3481" s="17">
        <v>4462</v>
      </c>
      <c r="AH3481" s="17">
        <v>0</v>
      </c>
      <c r="AJ3481" s="17">
        <v>0</v>
      </c>
      <c r="AL3481" s="17">
        <v>0</v>
      </c>
      <c r="AN3481" s="17">
        <v>0</v>
      </c>
      <c r="AP3481" s="172">
        <v>0</v>
      </c>
      <c r="AR3481" s="17">
        <v>91498</v>
      </c>
      <c r="AT3481" s="17">
        <v>0</v>
      </c>
      <c r="AV3481" s="185">
        <v>0</v>
      </c>
      <c r="AW3481" s="1" t="s">
        <v>5655</v>
      </c>
      <c r="AX3481" s="1" t="str">
        <f t="shared" si="54"/>
        <v>No</v>
      </c>
    </row>
    <row r="3482" spans="1:50" x14ac:dyDescent="0.2">
      <c r="A3482" s="1" t="s">
        <v>4844</v>
      </c>
      <c r="B3482" s="1" t="s">
        <v>4845</v>
      </c>
      <c r="C3482" s="1" t="s">
        <v>20</v>
      </c>
      <c r="D3482" s="174" t="s">
        <v>4846</v>
      </c>
      <c r="E3482" s="177" t="s">
        <v>4847</v>
      </c>
      <c r="F3482" s="1" t="s">
        <v>194</v>
      </c>
      <c r="G3482" s="1" t="s">
        <v>229</v>
      </c>
      <c r="H3482" s="17">
        <v>0</v>
      </c>
      <c r="I3482" s="12">
        <v>2</v>
      </c>
      <c r="J3482" s="1" t="s">
        <v>11</v>
      </c>
      <c r="K3482" s="1" t="s">
        <v>12</v>
      </c>
      <c r="L3482" s="4">
        <v>1</v>
      </c>
      <c r="N3482" s="186">
        <v>0</v>
      </c>
      <c r="P3482" s="14">
        <v>23.573699999999999</v>
      </c>
      <c r="R3482" s="14">
        <v>0</v>
      </c>
      <c r="T3482" s="14">
        <v>1.3632</v>
      </c>
      <c r="V3482" s="17">
        <v>0</v>
      </c>
      <c r="X3482" s="17">
        <v>0</v>
      </c>
      <c r="Z3482" s="17">
        <v>17916</v>
      </c>
      <c r="AB3482" s="17">
        <v>0</v>
      </c>
      <c r="AD3482" s="17">
        <v>0</v>
      </c>
      <c r="AF3482" s="17">
        <v>760</v>
      </c>
      <c r="AH3482" s="17">
        <v>0</v>
      </c>
      <c r="AJ3482" s="17">
        <v>0</v>
      </c>
      <c r="AL3482" s="17">
        <v>0</v>
      </c>
      <c r="AN3482" s="17">
        <v>0</v>
      </c>
      <c r="AP3482" s="172">
        <v>0</v>
      </c>
      <c r="AR3482" s="17">
        <v>1036</v>
      </c>
      <c r="AT3482" s="17">
        <v>0</v>
      </c>
      <c r="AV3482" s="185">
        <v>0</v>
      </c>
      <c r="AW3482" s="1" t="s">
        <v>5655</v>
      </c>
      <c r="AX3482" s="1" t="str">
        <f t="shared" si="54"/>
        <v>No</v>
      </c>
    </row>
    <row r="3483" spans="1:50" x14ac:dyDescent="0.2">
      <c r="A3483" s="1" t="s">
        <v>1719</v>
      </c>
      <c r="B3483" s="1" t="s">
        <v>1720</v>
      </c>
      <c r="C3483" s="1" t="s">
        <v>91</v>
      </c>
      <c r="D3483" s="174" t="s">
        <v>1721</v>
      </c>
      <c r="E3483" s="177" t="s">
        <v>1722</v>
      </c>
      <c r="F3483" s="1" t="s">
        <v>194</v>
      </c>
      <c r="G3483" s="1" t="s">
        <v>229</v>
      </c>
      <c r="H3483" s="17">
        <v>0</v>
      </c>
      <c r="I3483" s="12">
        <v>2</v>
      </c>
      <c r="J3483" s="1" t="s">
        <v>11</v>
      </c>
      <c r="K3483" s="1" t="s">
        <v>8</v>
      </c>
      <c r="L3483" s="4">
        <v>2</v>
      </c>
      <c r="N3483" s="186">
        <v>0</v>
      </c>
      <c r="P3483" s="14">
        <v>15.8865</v>
      </c>
      <c r="R3483" s="14">
        <v>0</v>
      </c>
      <c r="T3483" s="14">
        <v>6.4825999999999997</v>
      </c>
      <c r="V3483" s="17">
        <v>0</v>
      </c>
      <c r="X3483" s="17">
        <v>0</v>
      </c>
      <c r="Z3483" s="17">
        <v>47993</v>
      </c>
      <c r="AB3483" s="17">
        <v>0</v>
      </c>
      <c r="AD3483" s="17">
        <v>0</v>
      </c>
      <c r="AF3483" s="17">
        <v>3021</v>
      </c>
      <c r="AH3483" s="17">
        <v>0</v>
      </c>
      <c r="AJ3483" s="17">
        <v>0</v>
      </c>
      <c r="AL3483" s="17">
        <v>0</v>
      </c>
      <c r="AN3483" s="17">
        <v>0</v>
      </c>
      <c r="AP3483" s="172">
        <v>0</v>
      </c>
      <c r="AR3483" s="17">
        <v>19584</v>
      </c>
      <c r="AT3483" s="17">
        <v>0</v>
      </c>
      <c r="AV3483" s="185">
        <v>0</v>
      </c>
      <c r="AW3483" s="1" t="s">
        <v>5655</v>
      </c>
      <c r="AX3483" s="1" t="str">
        <f t="shared" si="54"/>
        <v>No</v>
      </c>
    </row>
    <row r="3484" spans="1:50" x14ac:dyDescent="0.2">
      <c r="A3484" s="1" t="s">
        <v>6545</v>
      </c>
      <c r="B3484" s="1" t="s">
        <v>2006</v>
      </c>
      <c r="C3484" s="1" t="s">
        <v>50</v>
      </c>
      <c r="E3484" s="177" t="s">
        <v>6546</v>
      </c>
      <c r="F3484" s="1" t="s">
        <v>242</v>
      </c>
      <c r="G3484" s="1" t="s">
        <v>229</v>
      </c>
      <c r="H3484" s="17">
        <v>0</v>
      </c>
      <c r="I3484" s="12">
        <v>2</v>
      </c>
      <c r="J3484" s="1" t="s">
        <v>10</v>
      </c>
      <c r="K3484" s="1" t="s">
        <v>8</v>
      </c>
      <c r="L3484" s="4">
        <v>2</v>
      </c>
      <c r="N3484" s="186">
        <v>0</v>
      </c>
      <c r="P3484" s="14">
        <v>13.3712</v>
      </c>
      <c r="R3484" s="14">
        <v>0</v>
      </c>
      <c r="T3484" s="14">
        <v>0.62509999999999999</v>
      </c>
      <c r="V3484" s="17">
        <v>0</v>
      </c>
      <c r="X3484" s="17">
        <v>0</v>
      </c>
      <c r="Z3484" s="17">
        <v>32238</v>
      </c>
      <c r="AB3484" s="17">
        <v>0</v>
      </c>
      <c r="AD3484" s="17">
        <v>0</v>
      </c>
      <c r="AF3484" s="17">
        <v>2411</v>
      </c>
      <c r="AH3484" s="17">
        <v>0</v>
      </c>
      <c r="AJ3484" s="17">
        <v>0</v>
      </c>
      <c r="AL3484" s="17">
        <v>0</v>
      </c>
      <c r="AN3484" s="17">
        <v>0</v>
      </c>
      <c r="AP3484" s="172">
        <v>0</v>
      </c>
      <c r="AR3484" s="17">
        <v>1507</v>
      </c>
      <c r="AT3484" s="17">
        <v>0</v>
      </c>
      <c r="AV3484" s="185">
        <v>0</v>
      </c>
      <c r="AW3484" s="1" t="s">
        <v>5655</v>
      </c>
      <c r="AX3484" s="1" t="str">
        <f t="shared" si="54"/>
        <v>No</v>
      </c>
    </row>
    <row r="3485" spans="1:50" x14ac:dyDescent="0.2">
      <c r="A3485" s="1" t="s">
        <v>1695</v>
      </c>
      <c r="B3485" s="1" t="s">
        <v>1696</v>
      </c>
      <c r="C3485" s="1" t="s">
        <v>91</v>
      </c>
      <c r="D3485" s="174" t="s">
        <v>1697</v>
      </c>
      <c r="E3485" s="177" t="s">
        <v>1698</v>
      </c>
      <c r="F3485" s="1" t="s">
        <v>242</v>
      </c>
      <c r="G3485" s="1" t="s">
        <v>229</v>
      </c>
      <c r="H3485" s="17">
        <v>0</v>
      </c>
      <c r="I3485" s="12">
        <v>2</v>
      </c>
      <c r="J3485" s="1" t="s">
        <v>10</v>
      </c>
      <c r="K3485" s="1" t="s">
        <v>8</v>
      </c>
      <c r="L3485" s="4">
        <v>2</v>
      </c>
      <c r="N3485" s="186">
        <v>0</v>
      </c>
      <c r="P3485" s="14">
        <v>11.763299999999999</v>
      </c>
      <c r="R3485" s="14">
        <v>0</v>
      </c>
      <c r="T3485" s="14">
        <v>2.4799000000000002</v>
      </c>
      <c r="V3485" s="17">
        <v>0</v>
      </c>
      <c r="X3485" s="17">
        <v>0</v>
      </c>
      <c r="Z3485" s="17">
        <v>60428</v>
      </c>
      <c r="AB3485" s="17">
        <v>0</v>
      </c>
      <c r="AD3485" s="17">
        <v>0</v>
      </c>
      <c r="AF3485" s="17">
        <v>5137</v>
      </c>
      <c r="AH3485" s="17">
        <v>0</v>
      </c>
      <c r="AJ3485" s="17">
        <v>0</v>
      </c>
      <c r="AL3485" s="17">
        <v>0</v>
      </c>
      <c r="AN3485" s="17">
        <v>0</v>
      </c>
      <c r="AP3485" s="172">
        <v>0</v>
      </c>
      <c r="AR3485" s="17">
        <v>12739</v>
      </c>
      <c r="AT3485" s="17">
        <v>0</v>
      </c>
      <c r="AV3485" s="185">
        <v>0</v>
      </c>
      <c r="AW3485" s="1" t="s">
        <v>5655</v>
      </c>
      <c r="AX3485" s="1" t="str">
        <f t="shared" si="54"/>
        <v>No</v>
      </c>
    </row>
    <row r="3486" spans="1:50" x14ac:dyDescent="0.2">
      <c r="A3486" s="1" t="s">
        <v>5845</v>
      </c>
      <c r="B3486" s="1" t="s">
        <v>5846</v>
      </c>
      <c r="C3486" s="1" t="s">
        <v>20</v>
      </c>
      <c r="E3486" s="177">
        <v>90290</v>
      </c>
      <c r="F3486" s="1" t="s">
        <v>194</v>
      </c>
      <c r="G3486" s="1" t="s">
        <v>5273</v>
      </c>
      <c r="H3486" s="17">
        <v>12150996</v>
      </c>
      <c r="I3486" s="12">
        <v>2</v>
      </c>
      <c r="J3486" s="1" t="s">
        <v>10</v>
      </c>
      <c r="K3486" s="1" t="s">
        <v>8</v>
      </c>
      <c r="L3486" s="4">
        <v>2</v>
      </c>
      <c r="N3486" s="186">
        <v>0</v>
      </c>
      <c r="P3486" s="14">
        <v>8.4669000000000008</v>
      </c>
      <c r="R3486" s="14">
        <v>0</v>
      </c>
      <c r="T3486" s="14">
        <v>4.1691000000000003</v>
      </c>
      <c r="V3486" s="17">
        <v>0</v>
      </c>
      <c r="X3486" s="17">
        <v>0</v>
      </c>
      <c r="Z3486" s="17">
        <v>13166</v>
      </c>
      <c r="AB3486" s="17">
        <v>0</v>
      </c>
      <c r="AD3486" s="17">
        <v>0</v>
      </c>
      <c r="AF3486" s="17">
        <v>1555</v>
      </c>
      <c r="AH3486" s="17">
        <v>0</v>
      </c>
      <c r="AJ3486" s="17">
        <v>0</v>
      </c>
      <c r="AL3486" s="17">
        <v>0</v>
      </c>
      <c r="AN3486" s="17">
        <v>0</v>
      </c>
      <c r="AP3486" s="172">
        <v>0</v>
      </c>
      <c r="AR3486" s="17">
        <v>6483</v>
      </c>
      <c r="AT3486" s="17">
        <v>0</v>
      </c>
      <c r="AV3486" s="185">
        <v>0</v>
      </c>
      <c r="AW3486" s="1" t="s">
        <v>5655</v>
      </c>
      <c r="AX3486" s="1" t="str">
        <f t="shared" si="54"/>
        <v>No</v>
      </c>
    </row>
    <row r="3487" spans="1:50" x14ac:dyDescent="0.2">
      <c r="A3487" s="1" t="s">
        <v>2200</v>
      </c>
      <c r="B3487" s="1" t="s">
        <v>2201</v>
      </c>
      <c r="C3487" s="1" t="s">
        <v>40</v>
      </c>
      <c r="D3487" s="174" t="s">
        <v>2202</v>
      </c>
      <c r="E3487" s="177" t="s">
        <v>2203</v>
      </c>
      <c r="F3487" s="1" t="s">
        <v>194</v>
      </c>
      <c r="G3487" s="1" t="s">
        <v>229</v>
      </c>
      <c r="H3487" s="17">
        <v>0</v>
      </c>
      <c r="I3487" s="12">
        <v>2</v>
      </c>
      <c r="J3487" s="1" t="s">
        <v>10</v>
      </c>
      <c r="K3487" s="1" t="s">
        <v>8</v>
      </c>
      <c r="L3487" s="4">
        <v>2</v>
      </c>
      <c r="N3487" s="186">
        <v>0</v>
      </c>
      <c r="P3487" s="14">
        <v>12.8104</v>
      </c>
      <c r="R3487" s="14">
        <v>0</v>
      </c>
      <c r="T3487" s="14">
        <v>1.7971999999999999</v>
      </c>
      <c r="V3487" s="17">
        <v>0</v>
      </c>
      <c r="X3487" s="17">
        <v>0</v>
      </c>
      <c r="Z3487" s="17">
        <v>31014</v>
      </c>
      <c r="AB3487" s="17">
        <v>0</v>
      </c>
      <c r="AD3487" s="17">
        <v>0</v>
      </c>
      <c r="AF3487" s="17">
        <v>2421</v>
      </c>
      <c r="AH3487" s="17">
        <v>0</v>
      </c>
      <c r="AJ3487" s="17">
        <v>0</v>
      </c>
      <c r="AL3487" s="17">
        <v>0</v>
      </c>
      <c r="AN3487" s="17">
        <v>0</v>
      </c>
      <c r="AP3487" s="172">
        <v>0</v>
      </c>
      <c r="AR3487" s="17">
        <v>4351</v>
      </c>
      <c r="AT3487" s="17">
        <v>0</v>
      </c>
      <c r="AV3487" s="185">
        <v>0</v>
      </c>
      <c r="AW3487" s="1" t="s">
        <v>5655</v>
      </c>
      <c r="AX3487" s="1" t="str">
        <f t="shared" si="54"/>
        <v>No</v>
      </c>
    </row>
    <row r="3488" spans="1:50" x14ac:dyDescent="0.2">
      <c r="A3488" s="1" t="s">
        <v>2783</v>
      </c>
      <c r="B3488" s="1" t="s">
        <v>283</v>
      </c>
      <c r="C3488" s="1" t="s">
        <v>98</v>
      </c>
      <c r="D3488" s="174" t="s">
        <v>2784</v>
      </c>
      <c r="E3488" s="177" t="s">
        <v>2785</v>
      </c>
      <c r="F3488" s="1" t="s">
        <v>194</v>
      </c>
      <c r="G3488" s="1" t="s">
        <v>229</v>
      </c>
      <c r="H3488" s="17">
        <v>0</v>
      </c>
      <c r="I3488" s="12">
        <v>2</v>
      </c>
      <c r="J3488" s="1" t="s">
        <v>10</v>
      </c>
      <c r="K3488" s="1" t="s">
        <v>8</v>
      </c>
      <c r="L3488" s="4">
        <v>2</v>
      </c>
      <c r="N3488" s="186">
        <v>0</v>
      </c>
      <c r="P3488" s="14">
        <v>8.6900999999999993</v>
      </c>
      <c r="R3488" s="14">
        <v>0</v>
      </c>
      <c r="T3488" s="14">
        <v>3.3128000000000002</v>
      </c>
      <c r="V3488" s="17">
        <v>0</v>
      </c>
      <c r="X3488" s="17">
        <v>0</v>
      </c>
      <c r="Z3488" s="17">
        <v>21169</v>
      </c>
      <c r="AB3488" s="17">
        <v>0</v>
      </c>
      <c r="AD3488" s="17">
        <v>0</v>
      </c>
      <c r="AF3488" s="17">
        <v>2436</v>
      </c>
      <c r="AH3488" s="17">
        <v>0</v>
      </c>
      <c r="AJ3488" s="17">
        <v>0</v>
      </c>
      <c r="AL3488" s="17">
        <v>0</v>
      </c>
      <c r="AN3488" s="17">
        <v>0</v>
      </c>
      <c r="AP3488" s="172">
        <v>0</v>
      </c>
      <c r="AR3488" s="17">
        <v>8070</v>
      </c>
      <c r="AT3488" s="17">
        <v>0</v>
      </c>
      <c r="AV3488" s="185">
        <v>0</v>
      </c>
      <c r="AW3488" s="1" t="s">
        <v>5655</v>
      </c>
      <c r="AX3488" s="1" t="str">
        <f t="shared" si="54"/>
        <v>No</v>
      </c>
    </row>
    <row r="3489" spans="1:50" x14ac:dyDescent="0.2">
      <c r="A3489" s="1" t="s">
        <v>5543</v>
      </c>
      <c r="B3489" s="1" t="s">
        <v>5638</v>
      </c>
      <c r="C3489" s="1" t="s">
        <v>161</v>
      </c>
      <c r="D3489" s="174" t="s">
        <v>5542</v>
      </c>
      <c r="E3489" s="177">
        <v>80015</v>
      </c>
      <c r="F3489" s="1" t="s">
        <v>138</v>
      </c>
      <c r="G3489" s="1" t="s">
        <v>5273</v>
      </c>
      <c r="H3489" s="17">
        <v>0</v>
      </c>
      <c r="I3489" s="12">
        <v>2</v>
      </c>
      <c r="J3489" s="1" t="s">
        <v>10</v>
      </c>
      <c r="K3489" s="1" t="s">
        <v>8</v>
      </c>
      <c r="L3489" s="4">
        <v>2</v>
      </c>
      <c r="N3489" s="186">
        <v>0</v>
      </c>
      <c r="P3489" s="14">
        <v>8.5216999999999992</v>
      </c>
      <c r="R3489" s="14">
        <v>0</v>
      </c>
      <c r="T3489" s="14">
        <v>1.2754000000000001</v>
      </c>
      <c r="V3489" s="17">
        <v>0</v>
      </c>
      <c r="X3489" s="17">
        <v>0</v>
      </c>
      <c r="Z3489" s="17">
        <v>23179</v>
      </c>
      <c r="AB3489" s="17">
        <v>0</v>
      </c>
      <c r="AD3489" s="17">
        <v>0</v>
      </c>
      <c r="AF3489" s="17">
        <v>2720</v>
      </c>
      <c r="AH3489" s="17">
        <v>0</v>
      </c>
      <c r="AJ3489" s="17">
        <v>0</v>
      </c>
      <c r="AL3489" s="17">
        <v>0</v>
      </c>
      <c r="AN3489" s="17">
        <v>0</v>
      </c>
      <c r="AP3489" s="172">
        <v>0</v>
      </c>
      <c r="AR3489" s="17">
        <v>3469</v>
      </c>
      <c r="AT3489" s="17">
        <v>0</v>
      </c>
      <c r="AV3489" s="185">
        <v>0</v>
      </c>
      <c r="AW3489" s="1" t="s">
        <v>5655</v>
      </c>
      <c r="AX3489" s="1" t="str">
        <f t="shared" si="54"/>
        <v>No</v>
      </c>
    </row>
    <row r="3490" spans="1:50" x14ac:dyDescent="0.2">
      <c r="A3490" s="1" t="s">
        <v>3846</v>
      </c>
      <c r="B3490" s="1" t="s">
        <v>3847</v>
      </c>
      <c r="C3490" s="1" t="s">
        <v>59</v>
      </c>
      <c r="D3490" s="174" t="s">
        <v>3848</v>
      </c>
      <c r="E3490" s="177" t="s">
        <v>3849</v>
      </c>
      <c r="F3490" s="1" t="s">
        <v>242</v>
      </c>
      <c r="G3490" s="1" t="s">
        <v>229</v>
      </c>
      <c r="H3490" s="17">
        <v>0</v>
      </c>
      <c r="I3490" s="12">
        <v>2</v>
      </c>
      <c r="J3490" s="1" t="s">
        <v>10</v>
      </c>
      <c r="K3490" s="1" t="s">
        <v>8</v>
      </c>
      <c r="L3490" s="4">
        <v>2</v>
      </c>
      <c r="N3490" s="186">
        <v>0</v>
      </c>
      <c r="P3490" s="14">
        <v>20.348700000000001</v>
      </c>
      <c r="R3490" s="14">
        <v>0</v>
      </c>
      <c r="T3490" s="14">
        <v>0.74860000000000004</v>
      </c>
      <c r="V3490" s="17">
        <v>0</v>
      </c>
      <c r="X3490" s="17">
        <v>0</v>
      </c>
      <c r="Z3490" s="17">
        <v>39741</v>
      </c>
      <c r="AB3490" s="17">
        <v>0</v>
      </c>
      <c r="AD3490" s="17">
        <v>0</v>
      </c>
      <c r="AF3490" s="17">
        <v>1953</v>
      </c>
      <c r="AH3490" s="17">
        <v>0</v>
      </c>
      <c r="AJ3490" s="17">
        <v>0</v>
      </c>
      <c r="AL3490" s="17">
        <v>0</v>
      </c>
      <c r="AN3490" s="17">
        <v>0</v>
      </c>
      <c r="AP3490" s="172">
        <v>0</v>
      </c>
      <c r="AR3490" s="17">
        <v>1462</v>
      </c>
      <c r="AT3490" s="17">
        <v>0</v>
      </c>
      <c r="AV3490" s="185">
        <v>0</v>
      </c>
      <c r="AW3490" s="1" t="s">
        <v>5655</v>
      </c>
      <c r="AX3490" s="1" t="str">
        <f t="shared" si="54"/>
        <v>No</v>
      </c>
    </row>
    <row r="3491" spans="1:50" x14ac:dyDescent="0.2">
      <c r="A3491" s="1" t="s">
        <v>4196</v>
      </c>
      <c r="B3491" s="1" t="s">
        <v>2468</v>
      </c>
      <c r="C3491" s="1" t="s">
        <v>48</v>
      </c>
      <c r="D3491" s="174" t="s">
        <v>4197</v>
      </c>
      <c r="E3491" s="177" t="s">
        <v>4198</v>
      </c>
      <c r="F3491" s="1" t="s">
        <v>194</v>
      </c>
      <c r="G3491" s="1" t="s">
        <v>229</v>
      </c>
      <c r="H3491" s="17">
        <v>0</v>
      </c>
      <c r="I3491" s="12">
        <v>2</v>
      </c>
      <c r="J3491" s="1" t="s">
        <v>10</v>
      </c>
      <c r="K3491" s="1" t="s">
        <v>8</v>
      </c>
      <c r="L3491" s="4">
        <v>2</v>
      </c>
      <c r="N3491" s="186">
        <v>0</v>
      </c>
      <c r="P3491" s="14">
        <v>38.7883</v>
      </c>
      <c r="R3491" s="14">
        <v>0</v>
      </c>
      <c r="T3491" s="14">
        <v>1.8263</v>
      </c>
      <c r="V3491" s="17">
        <v>0</v>
      </c>
      <c r="X3491" s="17">
        <v>0</v>
      </c>
      <c r="Z3491" s="17">
        <v>60277</v>
      </c>
      <c r="AB3491" s="17">
        <v>0</v>
      </c>
      <c r="AD3491" s="17">
        <v>0</v>
      </c>
      <c r="AF3491" s="17">
        <v>1554</v>
      </c>
      <c r="AH3491" s="17">
        <v>0</v>
      </c>
      <c r="AJ3491" s="17">
        <v>0</v>
      </c>
      <c r="AL3491" s="17">
        <v>0</v>
      </c>
      <c r="AN3491" s="17">
        <v>0</v>
      </c>
      <c r="AP3491" s="172">
        <v>0</v>
      </c>
      <c r="AR3491" s="17">
        <v>2838</v>
      </c>
      <c r="AT3491" s="17">
        <v>0</v>
      </c>
      <c r="AV3491" s="185">
        <v>0</v>
      </c>
      <c r="AW3491" s="1" t="s">
        <v>5655</v>
      </c>
      <c r="AX3491" s="1" t="str">
        <f t="shared" si="54"/>
        <v>No</v>
      </c>
    </row>
    <row r="3492" spans="1:50" x14ac:dyDescent="0.2">
      <c r="A3492" s="1" t="s">
        <v>5840</v>
      </c>
      <c r="B3492" s="1" t="s">
        <v>5841</v>
      </c>
      <c r="C3492" s="1" t="s">
        <v>20</v>
      </c>
      <c r="E3492" s="177">
        <v>90288</v>
      </c>
      <c r="F3492" s="1" t="s">
        <v>194</v>
      </c>
      <c r="G3492" s="1" t="s">
        <v>5273</v>
      </c>
      <c r="H3492" s="17">
        <v>12150996</v>
      </c>
      <c r="I3492" s="12">
        <v>2</v>
      </c>
      <c r="J3492" s="1" t="s">
        <v>10</v>
      </c>
      <c r="K3492" s="1" t="s">
        <v>12</v>
      </c>
      <c r="L3492" s="4">
        <v>2</v>
      </c>
      <c r="N3492" s="186">
        <v>0</v>
      </c>
      <c r="P3492" s="14">
        <v>8.6808999999999994</v>
      </c>
      <c r="R3492" s="14">
        <v>0</v>
      </c>
      <c r="T3492" s="14">
        <v>3.2612000000000001</v>
      </c>
      <c r="V3492" s="17">
        <v>0</v>
      </c>
      <c r="X3492" s="17">
        <v>0</v>
      </c>
      <c r="Z3492" s="17">
        <v>21737</v>
      </c>
      <c r="AB3492" s="17">
        <v>0</v>
      </c>
      <c r="AD3492" s="17">
        <v>0</v>
      </c>
      <c r="AF3492" s="17">
        <v>2504</v>
      </c>
      <c r="AH3492" s="17">
        <v>0</v>
      </c>
      <c r="AJ3492" s="17">
        <v>0</v>
      </c>
      <c r="AL3492" s="17">
        <v>0</v>
      </c>
      <c r="AN3492" s="17">
        <v>0</v>
      </c>
      <c r="AP3492" s="172">
        <v>0</v>
      </c>
      <c r="AR3492" s="17">
        <v>8166</v>
      </c>
      <c r="AT3492" s="17">
        <v>0</v>
      </c>
      <c r="AV3492" s="185">
        <v>0</v>
      </c>
      <c r="AW3492" s="1" t="s">
        <v>5655</v>
      </c>
      <c r="AX3492" s="1" t="str">
        <f t="shared" si="54"/>
        <v>No</v>
      </c>
    </row>
    <row r="3493" spans="1:50" x14ac:dyDescent="0.2">
      <c r="A3493" s="1" t="s">
        <v>1804</v>
      </c>
      <c r="B3493" s="1" t="s">
        <v>1071</v>
      </c>
      <c r="C3493" s="1" t="s">
        <v>40</v>
      </c>
      <c r="D3493" s="174" t="s">
        <v>1805</v>
      </c>
      <c r="E3493" s="177" t="s">
        <v>1806</v>
      </c>
      <c r="F3493" s="1" t="s">
        <v>194</v>
      </c>
      <c r="G3493" s="1" t="s">
        <v>229</v>
      </c>
      <c r="H3493" s="17">
        <v>0</v>
      </c>
      <c r="I3493" s="12">
        <v>2</v>
      </c>
      <c r="J3493" s="1" t="s">
        <v>10</v>
      </c>
      <c r="K3493" s="1" t="s">
        <v>8</v>
      </c>
      <c r="L3493" s="4">
        <v>2</v>
      </c>
      <c r="N3493" s="186">
        <v>0</v>
      </c>
      <c r="P3493" s="14">
        <v>10.1403</v>
      </c>
      <c r="R3493" s="14">
        <v>0</v>
      </c>
      <c r="T3493" s="14">
        <v>0.6825</v>
      </c>
      <c r="V3493" s="17">
        <v>0</v>
      </c>
      <c r="X3493" s="17">
        <v>0</v>
      </c>
      <c r="Z3493" s="17">
        <v>46848</v>
      </c>
      <c r="AB3493" s="17">
        <v>0</v>
      </c>
      <c r="AD3493" s="17">
        <v>0</v>
      </c>
      <c r="AF3493" s="17">
        <v>4620</v>
      </c>
      <c r="AH3493" s="17">
        <v>0</v>
      </c>
      <c r="AJ3493" s="17">
        <v>0</v>
      </c>
      <c r="AL3493" s="17">
        <v>0</v>
      </c>
      <c r="AN3493" s="17">
        <v>0</v>
      </c>
      <c r="AP3493" s="172">
        <v>0</v>
      </c>
      <c r="AR3493" s="17">
        <v>3153</v>
      </c>
      <c r="AT3493" s="17">
        <v>0</v>
      </c>
      <c r="AV3493" s="185">
        <v>0</v>
      </c>
      <c r="AW3493" s="1" t="s">
        <v>5655</v>
      </c>
      <c r="AX3493" s="1" t="str">
        <f t="shared" si="54"/>
        <v>No</v>
      </c>
    </row>
    <row r="3494" spans="1:50" x14ac:dyDescent="0.2">
      <c r="A3494" s="1" t="s">
        <v>1295</v>
      </c>
      <c r="B3494" s="1" t="s">
        <v>1296</v>
      </c>
      <c r="C3494" s="1" t="s">
        <v>55</v>
      </c>
      <c r="D3494" s="174" t="s">
        <v>1297</v>
      </c>
      <c r="E3494" s="177">
        <v>50007</v>
      </c>
      <c r="F3494" s="1" t="s">
        <v>138</v>
      </c>
      <c r="G3494" s="1" t="s">
        <v>5273</v>
      </c>
      <c r="H3494" s="17">
        <v>0</v>
      </c>
      <c r="I3494" s="12">
        <v>2</v>
      </c>
      <c r="J3494" s="1" t="s">
        <v>11</v>
      </c>
      <c r="K3494" s="1" t="s">
        <v>8</v>
      </c>
      <c r="L3494" s="4">
        <v>2</v>
      </c>
      <c r="N3494" s="186">
        <v>0</v>
      </c>
      <c r="P3494" s="14">
        <v>35.091799999999999</v>
      </c>
      <c r="R3494" s="14">
        <v>0</v>
      </c>
      <c r="T3494" s="14">
        <v>1.4221999999999999</v>
      </c>
      <c r="V3494" s="17">
        <v>0</v>
      </c>
      <c r="X3494" s="17">
        <v>0</v>
      </c>
      <c r="Z3494" s="17">
        <v>55445</v>
      </c>
      <c r="AB3494" s="17">
        <v>0</v>
      </c>
      <c r="AD3494" s="17">
        <v>0</v>
      </c>
      <c r="AF3494" s="17">
        <v>1580</v>
      </c>
      <c r="AH3494" s="17">
        <v>0</v>
      </c>
      <c r="AJ3494" s="17">
        <v>0</v>
      </c>
      <c r="AL3494" s="17">
        <v>0</v>
      </c>
      <c r="AN3494" s="17">
        <v>0</v>
      </c>
      <c r="AP3494" s="172">
        <v>0</v>
      </c>
      <c r="AR3494" s="17">
        <v>2247</v>
      </c>
      <c r="AT3494" s="17">
        <v>0</v>
      </c>
      <c r="AV3494" s="185">
        <v>0</v>
      </c>
      <c r="AW3494" s="1" t="s">
        <v>5655</v>
      </c>
      <c r="AX3494" s="1" t="str">
        <f t="shared" si="54"/>
        <v>No</v>
      </c>
    </row>
    <row r="3495" spans="1:50" x14ac:dyDescent="0.2">
      <c r="A3495" s="1" t="s">
        <v>4145</v>
      </c>
      <c r="B3495" s="1" t="s">
        <v>1537</v>
      </c>
      <c r="C3495" s="1" t="s">
        <v>64</v>
      </c>
      <c r="D3495" s="174" t="s">
        <v>4146</v>
      </c>
      <c r="E3495" s="177" t="s">
        <v>4147</v>
      </c>
      <c r="F3495" s="1" t="s">
        <v>242</v>
      </c>
      <c r="G3495" s="1" t="s">
        <v>229</v>
      </c>
      <c r="H3495" s="17">
        <v>0</v>
      </c>
      <c r="I3495" s="12">
        <v>2</v>
      </c>
      <c r="J3495" s="1" t="s">
        <v>10</v>
      </c>
      <c r="K3495" s="1" t="s">
        <v>8</v>
      </c>
      <c r="L3495" s="4">
        <v>2</v>
      </c>
      <c r="N3495" s="186">
        <v>0</v>
      </c>
      <c r="P3495" s="14">
        <v>11.5969</v>
      </c>
      <c r="R3495" s="14">
        <v>0</v>
      </c>
      <c r="T3495" s="14">
        <v>1.4711000000000001</v>
      </c>
      <c r="V3495" s="17">
        <v>0</v>
      </c>
      <c r="X3495" s="17">
        <v>0</v>
      </c>
      <c r="Z3495" s="17">
        <v>19274</v>
      </c>
      <c r="AB3495" s="17">
        <v>0</v>
      </c>
      <c r="AD3495" s="17">
        <v>0</v>
      </c>
      <c r="AF3495" s="17">
        <v>1662</v>
      </c>
      <c r="AH3495" s="17">
        <v>0</v>
      </c>
      <c r="AJ3495" s="17">
        <v>0</v>
      </c>
      <c r="AL3495" s="17">
        <v>0</v>
      </c>
      <c r="AN3495" s="17">
        <v>0</v>
      </c>
      <c r="AP3495" s="172">
        <v>0</v>
      </c>
      <c r="AR3495" s="17">
        <v>2445</v>
      </c>
      <c r="AT3495" s="17">
        <v>0</v>
      </c>
      <c r="AV3495" s="185">
        <v>0</v>
      </c>
      <c r="AW3495" s="1" t="s">
        <v>5655</v>
      </c>
      <c r="AX3495" s="1" t="str">
        <f t="shared" si="54"/>
        <v>No</v>
      </c>
    </row>
    <row r="3496" spans="1:50" x14ac:dyDescent="0.2">
      <c r="A3496" s="1" t="s">
        <v>3762</v>
      </c>
      <c r="B3496" s="1" t="s">
        <v>3763</v>
      </c>
      <c r="C3496" s="1" t="s">
        <v>48</v>
      </c>
      <c r="D3496" s="174" t="s">
        <v>3764</v>
      </c>
      <c r="E3496" s="177" t="s">
        <v>3765</v>
      </c>
      <c r="F3496" s="1" t="s">
        <v>242</v>
      </c>
      <c r="G3496" s="1" t="s">
        <v>229</v>
      </c>
      <c r="H3496" s="17">
        <v>0</v>
      </c>
      <c r="I3496" s="12">
        <v>2</v>
      </c>
      <c r="J3496" s="1" t="s">
        <v>10</v>
      </c>
      <c r="K3496" s="1" t="s">
        <v>8</v>
      </c>
      <c r="L3496" s="4">
        <v>2</v>
      </c>
      <c r="N3496" s="186">
        <v>0</v>
      </c>
      <c r="P3496" s="14">
        <v>10.6587</v>
      </c>
      <c r="R3496" s="14">
        <v>0</v>
      </c>
      <c r="T3496" s="14">
        <v>4.9644000000000004</v>
      </c>
      <c r="V3496" s="17">
        <v>0</v>
      </c>
      <c r="X3496" s="17">
        <v>0</v>
      </c>
      <c r="Z3496" s="17">
        <v>44340</v>
      </c>
      <c r="AB3496" s="17">
        <v>0</v>
      </c>
      <c r="AD3496" s="17">
        <v>0</v>
      </c>
      <c r="AF3496" s="17">
        <v>4160</v>
      </c>
      <c r="AH3496" s="17">
        <v>0</v>
      </c>
      <c r="AJ3496" s="17">
        <v>0</v>
      </c>
      <c r="AL3496" s="17">
        <v>0</v>
      </c>
      <c r="AN3496" s="17">
        <v>0</v>
      </c>
      <c r="AP3496" s="172">
        <v>0</v>
      </c>
      <c r="AR3496" s="17">
        <v>20652</v>
      </c>
      <c r="AT3496" s="17">
        <v>0</v>
      </c>
      <c r="AV3496" s="185">
        <v>0</v>
      </c>
      <c r="AW3496" s="1" t="s">
        <v>5655</v>
      </c>
      <c r="AX3496" s="1" t="str">
        <f t="shared" si="54"/>
        <v>No</v>
      </c>
    </row>
    <row r="3497" spans="1:50" x14ac:dyDescent="0.2">
      <c r="A3497" s="1" t="s">
        <v>2970</v>
      </c>
      <c r="B3497" s="1" t="s">
        <v>2971</v>
      </c>
      <c r="C3497" s="1" t="s">
        <v>46</v>
      </c>
      <c r="D3497" s="174" t="s">
        <v>2972</v>
      </c>
      <c r="E3497" s="177" t="s">
        <v>2973</v>
      </c>
      <c r="F3497" s="1" t="s">
        <v>194</v>
      </c>
      <c r="G3497" s="1" t="s">
        <v>229</v>
      </c>
      <c r="H3497" s="17">
        <v>0</v>
      </c>
      <c r="I3497" s="12">
        <v>2</v>
      </c>
      <c r="J3497" s="1" t="s">
        <v>10</v>
      </c>
      <c r="K3497" s="1" t="s">
        <v>8</v>
      </c>
      <c r="L3497" s="4">
        <v>2</v>
      </c>
      <c r="N3497" s="186">
        <v>0</v>
      </c>
      <c r="P3497" s="14">
        <v>7.1051000000000002</v>
      </c>
      <c r="R3497" s="14">
        <v>0</v>
      </c>
      <c r="T3497" s="14">
        <v>3.1859999999999999</v>
      </c>
      <c r="V3497" s="17">
        <v>0</v>
      </c>
      <c r="X3497" s="17">
        <v>0</v>
      </c>
      <c r="Z3497" s="17">
        <v>23191</v>
      </c>
      <c r="AB3497" s="17">
        <v>0</v>
      </c>
      <c r="AD3497" s="17">
        <v>0</v>
      </c>
      <c r="AF3497" s="17">
        <v>3264</v>
      </c>
      <c r="AH3497" s="17">
        <v>0</v>
      </c>
      <c r="AJ3497" s="17">
        <v>0</v>
      </c>
      <c r="AL3497" s="17">
        <v>0</v>
      </c>
      <c r="AN3497" s="17">
        <v>0</v>
      </c>
      <c r="AP3497" s="172">
        <v>0</v>
      </c>
      <c r="AR3497" s="17">
        <v>10399</v>
      </c>
      <c r="AT3497" s="17">
        <v>0</v>
      </c>
      <c r="AV3497" s="185">
        <v>0</v>
      </c>
      <c r="AW3497" s="1" t="s">
        <v>5655</v>
      </c>
      <c r="AX3497" s="1" t="str">
        <f t="shared" si="54"/>
        <v>No</v>
      </c>
    </row>
    <row r="3498" spans="1:50" x14ac:dyDescent="0.2">
      <c r="A3498" s="1" t="s">
        <v>5447</v>
      </c>
      <c r="B3498" s="1" t="s">
        <v>5585</v>
      </c>
      <c r="C3498" s="1" t="s">
        <v>1</v>
      </c>
      <c r="E3498" s="177" t="s">
        <v>5446</v>
      </c>
      <c r="F3498" s="1" t="s">
        <v>194</v>
      </c>
      <c r="G3498" s="1" t="s">
        <v>229</v>
      </c>
      <c r="H3498" s="17">
        <v>0</v>
      </c>
      <c r="I3498" s="12">
        <v>2</v>
      </c>
      <c r="J3498" s="1" t="s">
        <v>10</v>
      </c>
      <c r="K3498" s="1" t="s">
        <v>12</v>
      </c>
      <c r="L3498" s="4">
        <v>1</v>
      </c>
      <c r="N3498" s="186">
        <v>0</v>
      </c>
      <c r="P3498" s="14">
        <v>24.005700000000001</v>
      </c>
      <c r="R3498" s="14">
        <v>0</v>
      </c>
      <c r="T3498" s="14">
        <v>2.0226999999999999</v>
      </c>
      <c r="V3498" s="17">
        <v>0</v>
      </c>
      <c r="X3498" s="17">
        <v>0</v>
      </c>
      <c r="Z3498" s="17">
        <v>21173</v>
      </c>
      <c r="AB3498" s="17">
        <v>0</v>
      </c>
      <c r="AD3498" s="17">
        <v>0</v>
      </c>
      <c r="AF3498" s="17">
        <v>882</v>
      </c>
      <c r="AH3498" s="17">
        <v>0</v>
      </c>
      <c r="AJ3498" s="17">
        <v>0</v>
      </c>
      <c r="AL3498" s="17">
        <v>0</v>
      </c>
      <c r="AN3498" s="17">
        <v>0</v>
      </c>
      <c r="AP3498" s="172">
        <v>0</v>
      </c>
      <c r="AR3498" s="17">
        <v>1784</v>
      </c>
      <c r="AT3498" s="17">
        <v>0</v>
      </c>
      <c r="AV3498" s="185">
        <v>0</v>
      </c>
      <c r="AW3498" s="1" t="s">
        <v>5655</v>
      </c>
      <c r="AX3498" s="1" t="str">
        <f t="shared" si="54"/>
        <v>No</v>
      </c>
    </row>
    <row r="3499" spans="1:50" x14ac:dyDescent="0.2">
      <c r="A3499" s="1" t="s">
        <v>2633</v>
      </c>
      <c r="B3499" s="1" t="s">
        <v>2634</v>
      </c>
      <c r="C3499" s="1" t="s">
        <v>98</v>
      </c>
      <c r="D3499" s="174" t="s">
        <v>2635</v>
      </c>
      <c r="E3499" s="177" t="s">
        <v>2636</v>
      </c>
      <c r="F3499" s="1" t="s">
        <v>194</v>
      </c>
      <c r="G3499" s="1" t="s">
        <v>229</v>
      </c>
      <c r="H3499" s="17">
        <v>0</v>
      </c>
      <c r="I3499" s="12">
        <v>2</v>
      </c>
      <c r="J3499" s="1" t="s">
        <v>15</v>
      </c>
      <c r="K3499" s="1" t="s">
        <v>12</v>
      </c>
      <c r="L3499" s="4">
        <v>2</v>
      </c>
      <c r="N3499" s="186">
        <v>0</v>
      </c>
      <c r="P3499" s="14">
        <v>10.587300000000001</v>
      </c>
      <c r="R3499" s="14">
        <v>0</v>
      </c>
      <c r="T3499" s="14">
        <v>2.9460000000000002</v>
      </c>
      <c r="V3499" s="17">
        <v>0</v>
      </c>
      <c r="X3499" s="17">
        <v>0</v>
      </c>
      <c r="Z3499" s="17">
        <v>86636</v>
      </c>
      <c r="AB3499" s="17">
        <v>0</v>
      </c>
      <c r="AD3499" s="17">
        <v>0</v>
      </c>
      <c r="AF3499" s="17">
        <v>8183</v>
      </c>
      <c r="AH3499" s="17">
        <v>0</v>
      </c>
      <c r="AJ3499" s="17">
        <v>0</v>
      </c>
      <c r="AL3499" s="17">
        <v>0</v>
      </c>
      <c r="AN3499" s="17">
        <v>0</v>
      </c>
      <c r="AP3499" s="172">
        <v>0</v>
      </c>
      <c r="AR3499" s="17">
        <v>24107</v>
      </c>
      <c r="AT3499" s="17">
        <v>0</v>
      </c>
      <c r="AV3499" s="185">
        <v>0</v>
      </c>
      <c r="AW3499" s="1" t="s">
        <v>5655</v>
      </c>
      <c r="AX3499" s="1" t="str">
        <f t="shared" si="54"/>
        <v>No</v>
      </c>
    </row>
    <row r="3500" spans="1:50" x14ac:dyDescent="0.2">
      <c r="A3500" s="1" t="s">
        <v>4116</v>
      </c>
      <c r="B3500" s="1" t="s">
        <v>1724</v>
      </c>
      <c r="C3500" s="1" t="s">
        <v>64</v>
      </c>
      <c r="D3500" s="174" t="s">
        <v>4117</v>
      </c>
      <c r="E3500" s="177" t="s">
        <v>4118</v>
      </c>
      <c r="F3500" s="1" t="s">
        <v>242</v>
      </c>
      <c r="G3500" s="1" t="s">
        <v>229</v>
      </c>
      <c r="H3500" s="17">
        <v>0</v>
      </c>
      <c r="I3500" s="12">
        <v>2</v>
      </c>
      <c r="J3500" s="1" t="s">
        <v>10</v>
      </c>
      <c r="K3500" s="1" t="s">
        <v>8</v>
      </c>
      <c r="L3500" s="4">
        <v>2</v>
      </c>
      <c r="N3500" s="186">
        <v>0</v>
      </c>
      <c r="P3500" s="14">
        <v>31.721699999999998</v>
      </c>
      <c r="R3500" s="14">
        <v>0</v>
      </c>
      <c r="T3500" s="14">
        <v>2.2816000000000001</v>
      </c>
      <c r="V3500" s="17">
        <v>0</v>
      </c>
      <c r="X3500" s="17">
        <v>0</v>
      </c>
      <c r="Z3500" s="17">
        <v>28613</v>
      </c>
      <c r="AB3500" s="17">
        <v>0</v>
      </c>
      <c r="AD3500" s="17">
        <v>0</v>
      </c>
      <c r="AF3500" s="17">
        <v>902</v>
      </c>
      <c r="AH3500" s="17">
        <v>0</v>
      </c>
      <c r="AJ3500" s="17">
        <v>0</v>
      </c>
      <c r="AL3500" s="17">
        <v>0</v>
      </c>
      <c r="AN3500" s="17">
        <v>0</v>
      </c>
      <c r="AP3500" s="172">
        <v>0</v>
      </c>
      <c r="AR3500" s="17">
        <v>2058</v>
      </c>
      <c r="AT3500" s="17">
        <v>0</v>
      </c>
      <c r="AV3500" s="185">
        <v>0</v>
      </c>
      <c r="AW3500" s="1" t="s">
        <v>5655</v>
      </c>
      <c r="AX3500" s="1" t="str">
        <f t="shared" si="54"/>
        <v>No</v>
      </c>
    </row>
    <row r="3501" spans="1:50" x14ac:dyDescent="0.2">
      <c r="A3501" s="1" t="s">
        <v>147</v>
      </c>
      <c r="B3501" s="1" t="s">
        <v>1369</v>
      </c>
      <c r="C3501" s="1" t="s">
        <v>80</v>
      </c>
      <c r="D3501" s="174">
        <v>63</v>
      </c>
      <c r="E3501" s="177">
        <v>63</v>
      </c>
      <c r="F3501" s="1" t="s">
        <v>194</v>
      </c>
      <c r="G3501" s="1" t="s">
        <v>5273</v>
      </c>
      <c r="H3501" s="17">
        <v>55805</v>
      </c>
      <c r="I3501" s="12">
        <v>2</v>
      </c>
      <c r="J3501" s="1" t="s">
        <v>15</v>
      </c>
      <c r="K3501" s="1" t="s">
        <v>12</v>
      </c>
      <c r="L3501" s="4">
        <v>1</v>
      </c>
      <c r="N3501" s="186">
        <v>0</v>
      </c>
      <c r="P3501" s="14">
        <v>14.2226</v>
      </c>
      <c r="R3501" s="14">
        <v>0</v>
      </c>
      <c r="T3501" s="14">
        <v>8.4082000000000008</v>
      </c>
      <c r="V3501" s="17">
        <v>0</v>
      </c>
      <c r="X3501" s="17">
        <v>0</v>
      </c>
      <c r="Z3501" s="17">
        <v>7666</v>
      </c>
      <c r="AB3501" s="17">
        <v>0</v>
      </c>
      <c r="AD3501" s="17">
        <v>0</v>
      </c>
      <c r="AF3501" s="17">
        <v>539</v>
      </c>
      <c r="AH3501" s="17">
        <v>0</v>
      </c>
      <c r="AJ3501" s="17">
        <v>0</v>
      </c>
      <c r="AL3501" s="17">
        <v>0</v>
      </c>
      <c r="AN3501" s="17">
        <v>0</v>
      </c>
      <c r="AP3501" s="172">
        <v>0</v>
      </c>
      <c r="AR3501" s="17">
        <v>4532</v>
      </c>
      <c r="AT3501" s="17">
        <v>0</v>
      </c>
      <c r="AV3501" s="185">
        <v>0</v>
      </c>
      <c r="AW3501" s="1" t="s">
        <v>5655</v>
      </c>
      <c r="AX3501" s="1" t="str">
        <f t="shared" si="54"/>
        <v>No</v>
      </c>
    </row>
    <row r="3502" spans="1:50" x14ac:dyDescent="0.2">
      <c r="A3502" s="1" t="s">
        <v>6552</v>
      </c>
      <c r="B3502" s="1" t="s">
        <v>6553</v>
      </c>
      <c r="C3502" s="1" t="s">
        <v>18</v>
      </c>
      <c r="E3502" s="177">
        <v>99436</v>
      </c>
      <c r="F3502" s="1" t="s">
        <v>138</v>
      </c>
      <c r="G3502" s="1" t="s">
        <v>5273</v>
      </c>
      <c r="H3502" s="17">
        <v>0</v>
      </c>
      <c r="I3502" s="12">
        <v>2</v>
      </c>
      <c r="J3502" s="1" t="s">
        <v>11</v>
      </c>
      <c r="K3502" s="1" t="s">
        <v>8</v>
      </c>
      <c r="L3502" s="4">
        <v>2</v>
      </c>
      <c r="N3502" s="186">
        <v>0</v>
      </c>
      <c r="P3502" s="14">
        <v>14.329599999999999</v>
      </c>
      <c r="R3502" s="14">
        <v>0</v>
      </c>
      <c r="T3502" s="14">
        <v>6.7096999999999998</v>
      </c>
      <c r="V3502" s="17">
        <v>0</v>
      </c>
      <c r="X3502" s="17">
        <v>0</v>
      </c>
      <c r="Z3502" s="17">
        <v>54782</v>
      </c>
      <c r="AB3502" s="17">
        <v>0</v>
      </c>
      <c r="AD3502" s="17">
        <v>0</v>
      </c>
      <c r="AF3502" s="17">
        <v>3823</v>
      </c>
      <c r="AH3502" s="17">
        <v>0</v>
      </c>
      <c r="AJ3502" s="17">
        <v>0</v>
      </c>
      <c r="AL3502" s="17">
        <v>0</v>
      </c>
      <c r="AN3502" s="17">
        <v>0</v>
      </c>
      <c r="AP3502" s="172">
        <v>0</v>
      </c>
      <c r="AR3502" s="17">
        <v>25651</v>
      </c>
      <c r="AT3502" s="17">
        <v>0</v>
      </c>
      <c r="AV3502" s="185">
        <v>0</v>
      </c>
      <c r="AW3502" s="1" t="s">
        <v>5655</v>
      </c>
      <c r="AX3502" s="1" t="str">
        <f t="shared" si="54"/>
        <v>No</v>
      </c>
    </row>
    <row r="3503" spans="1:50" x14ac:dyDescent="0.2">
      <c r="A3503" s="1" t="s">
        <v>216</v>
      </c>
      <c r="B3503" s="1" t="s">
        <v>217</v>
      </c>
      <c r="C3503" s="1" t="s">
        <v>73</v>
      </c>
      <c r="D3503" s="174">
        <v>2176</v>
      </c>
      <c r="E3503" s="177">
        <v>20176</v>
      </c>
      <c r="F3503" s="1" t="s">
        <v>196</v>
      </c>
      <c r="G3503" s="1" t="s">
        <v>5273</v>
      </c>
      <c r="H3503" s="17">
        <v>18351295</v>
      </c>
      <c r="I3503" s="12">
        <v>2</v>
      </c>
      <c r="J3503" s="1" t="s">
        <v>22</v>
      </c>
      <c r="K3503" s="1" t="s">
        <v>12</v>
      </c>
      <c r="L3503" s="4">
        <v>2</v>
      </c>
      <c r="N3503" s="186">
        <v>0</v>
      </c>
      <c r="P3503" s="14">
        <v>55.033499999999997</v>
      </c>
      <c r="R3503" s="14">
        <v>0</v>
      </c>
      <c r="T3503" s="14">
        <v>14.2525</v>
      </c>
      <c r="V3503" s="17">
        <v>0</v>
      </c>
      <c r="X3503" s="17">
        <v>0</v>
      </c>
      <c r="Z3503" s="17">
        <v>121624</v>
      </c>
      <c r="AB3503" s="17">
        <v>0</v>
      </c>
      <c r="AD3503" s="17">
        <v>0</v>
      </c>
      <c r="AF3503" s="17">
        <v>2210</v>
      </c>
      <c r="AH3503" s="17">
        <v>0</v>
      </c>
      <c r="AJ3503" s="17">
        <v>0</v>
      </c>
      <c r="AL3503" s="17">
        <v>0</v>
      </c>
      <c r="AN3503" s="17">
        <v>0</v>
      </c>
      <c r="AP3503" s="172">
        <v>0</v>
      </c>
      <c r="AR3503" s="17">
        <v>31498</v>
      </c>
      <c r="AT3503" s="17">
        <v>0</v>
      </c>
      <c r="AV3503" s="185">
        <v>0</v>
      </c>
      <c r="AW3503" s="1" t="s">
        <v>5655</v>
      </c>
      <c r="AX3503" s="1" t="str">
        <f t="shared" si="54"/>
        <v>No</v>
      </c>
    </row>
    <row r="3504" spans="1:50" x14ac:dyDescent="0.2">
      <c r="A3504" s="1" t="s">
        <v>5851</v>
      </c>
      <c r="B3504" s="1" t="s">
        <v>5852</v>
      </c>
      <c r="C3504" s="1" t="s">
        <v>20</v>
      </c>
      <c r="D3504" s="174">
        <v>9227</v>
      </c>
      <c r="E3504" s="177">
        <v>90227</v>
      </c>
      <c r="F3504" s="1" t="s">
        <v>194</v>
      </c>
      <c r="G3504" s="1" t="s">
        <v>5273</v>
      </c>
      <c r="H3504" s="17">
        <v>214811</v>
      </c>
      <c r="I3504" s="12">
        <v>2</v>
      </c>
      <c r="J3504" s="1" t="s">
        <v>11</v>
      </c>
      <c r="K3504" s="1" t="s">
        <v>12</v>
      </c>
      <c r="L3504" s="4">
        <v>2</v>
      </c>
      <c r="N3504" s="186">
        <v>0</v>
      </c>
      <c r="P3504" s="14">
        <v>14.572800000000001</v>
      </c>
      <c r="R3504" s="14">
        <v>0</v>
      </c>
      <c r="T3504" s="14">
        <v>8.7739999999999991</v>
      </c>
      <c r="V3504" s="17">
        <v>0</v>
      </c>
      <c r="X3504" s="17">
        <v>0</v>
      </c>
      <c r="Z3504" s="17">
        <v>84231</v>
      </c>
      <c r="AB3504" s="17">
        <v>0</v>
      </c>
      <c r="AD3504" s="17">
        <v>0</v>
      </c>
      <c r="AF3504" s="17">
        <v>5780</v>
      </c>
      <c r="AH3504" s="17">
        <v>0</v>
      </c>
      <c r="AJ3504" s="17">
        <v>0</v>
      </c>
      <c r="AL3504" s="17">
        <v>0</v>
      </c>
      <c r="AN3504" s="17">
        <v>0</v>
      </c>
      <c r="AP3504" s="172">
        <v>0</v>
      </c>
      <c r="AR3504" s="17">
        <v>50714</v>
      </c>
      <c r="AT3504" s="17">
        <v>0</v>
      </c>
      <c r="AV3504" s="185">
        <v>0</v>
      </c>
      <c r="AW3504" s="1" t="s">
        <v>5655</v>
      </c>
      <c r="AX3504" s="1" t="str">
        <f t="shared" si="54"/>
        <v>No</v>
      </c>
    </row>
    <row r="3505" spans="1:50" x14ac:dyDescent="0.2">
      <c r="A3505" s="1" t="s">
        <v>5830</v>
      </c>
      <c r="B3505" s="1" t="s">
        <v>5831</v>
      </c>
      <c r="C3505" s="1" t="s">
        <v>83</v>
      </c>
      <c r="D3505" s="174">
        <v>4163</v>
      </c>
      <c r="E3505" s="177">
        <v>40163</v>
      </c>
      <c r="F3505" s="1" t="s">
        <v>194</v>
      </c>
      <c r="G3505" s="1" t="s">
        <v>5273</v>
      </c>
      <c r="H3505" s="17">
        <v>2148346</v>
      </c>
      <c r="I3505" s="12">
        <v>2</v>
      </c>
      <c r="J3505" s="1" t="s">
        <v>10</v>
      </c>
      <c r="K3505" s="1" t="s">
        <v>8</v>
      </c>
      <c r="L3505" s="4">
        <v>1</v>
      </c>
      <c r="N3505" s="186">
        <v>0</v>
      </c>
      <c r="P3505" s="14">
        <v>7.8457999999999997</v>
      </c>
      <c r="R3505" s="14">
        <v>0</v>
      </c>
      <c r="T3505" s="14">
        <v>2.1894</v>
      </c>
      <c r="V3505" s="17">
        <v>0</v>
      </c>
      <c r="X3505" s="17">
        <v>0</v>
      </c>
      <c r="Z3505" s="17">
        <v>1781</v>
      </c>
      <c r="AB3505" s="17">
        <v>0</v>
      </c>
      <c r="AD3505" s="17">
        <v>0</v>
      </c>
      <c r="AF3505" s="17">
        <v>227</v>
      </c>
      <c r="AH3505" s="17">
        <v>0</v>
      </c>
      <c r="AJ3505" s="17">
        <v>0</v>
      </c>
      <c r="AL3505" s="17">
        <v>0</v>
      </c>
      <c r="AN3505" s="17">
        <v>0</v>
      </c>
      <c r="AP3505" s="172">
        <v>0</v>
      </c>
      <c r="AR3505" s="17">
        <v>497</v>
      </c>
      <c r="AT3505" s="17">
        <v>0</v>
      </c>
      <c r="AV3505" s="185">
        <v>0</v>
      </c>
      <c r="AW3505" s="1" t="s">
        <v>5655</v>
      </c>
      <c r="AX3505" s="1" t="str">
        <f t="shared" si="54"/>
        <v>No</v>
      </c>
    </row>
    <row r="3506" spans="1:50" x14ac:dyDescent="0.2">
      <c r="A3506" s="1" t="s">
        <v>4159</v>
      </c>
      <c r="B3506" s="1" t="s">
        <v>4160</v>
      </c>
      <c r="C3506" s="1" t="s">
        <v>48</v>
      </c>
      <c r="D3506" s="174" t="s">
        <v>4161</v>
      </c>
      <c r="E3506" s="177" t="s">
        <v>4162</v>
      </c>
      <c r="F3506" s="1" t="s">
        <v>194</v>
      </c>
      <c r="G3506" s="1" t="s">
        <v>229</v>
      </c>
      <c r="H3506" s="17">
        <v>0</v>
      </c>
      <c r="I3506" s="12">
        <v>2</v>
      </c>
      <c r="J3506" s="1" t="s">
        <v>10</v>
      </c>
      <c r="K3506" s="1" t="s">
        <v>8</v>
      </c>
      <c r="L3506" s="4">
        <v>2</v>
      </c>
      <c r="N3506" s="186">
        <v>0</v>
      </c>
      <c r="P3506" s="14">
        <v>22.0501</v>
      </c>
      <c r="R3506" s="14">
        <v>0</v>
      </c>
      <c r="T3506" s="14">
        <v>1.3407</v>
      </c>
      <c r="V3506" s="17">
        <v>0</v>
      </c>
      <c r="X3506" s="17">
        <v>0</v>
      </c>
      <c r="Z3506" s="17">
        <v>25953</v>
      </c>
      <c r="AB3506" s="17">
        <v>0</v>
      </c>
      <c r="AD3506" s="17">
        <v>0</v>
      </c>
      <c r="AF3506" s="17">
        <v>1177</v>
      </c>
      <c r="AH3506" s="17">
        <v>0</v>
      </c>
      <c r="AJ3506" s="17">
        <v>0</v>
      </c>
      <c r="AL3506" s="17">
        <v>0</v>
      </c>
      <c r="AN3506" s="17">
        <v>0</v>
      </c>
      <c r="AP3506" s="172">
        <v>0</v>
      </c>
      <c r="AR3506" s="17">
        <v>1578</v>
      </c>
      <c r="AT3506" s="17">
        <v>0</v>
      </c>
      <c r="AV3506" s="185">
        <v>0</v>
      </c>
      <c r="AW3506" s="1" t="s">
        <v>5655</v>
      </c>
      <c r="AX3506" s="1" t="str">
        <f t="shared" si="54"/>
        <v>No</v>
      </c>
    </row>
    <row r="3507" spans="1:50" x14ac:dyDescent="0.2">
      <c r="A3507" s="1" t="s">
        <v>255</v>
      </c>
      <c r="B3507" s="1" t="s">
        <v>2487</v>
      </c>
      <c r="C3507" s="1" t="s">
        <v>98</v>
      </c>
      <c r="D3507" s="174" t="s">
        <v>3083</v>
      </c>
      <c r="E3507" s="177" t="s">
        <v>3084</v>
      </c>
      <c r="F3507" s="1" t="s">
        <v>194</v>
      </c>
      <c r="G3507" s="1" t="s">
        <v>229</v>
      </c>
      <c r="H3507" s="17">
        <v>0</v>
      </c>
      <c r="I3507" s="12">
        <v>2</v>
      </c>
      <c r="J3507" s="1" t="s">
        <v>10</v>
      </c>
      <c r="K3507" s="1" t="s">
        <v>12</v>
      </c>
      <c r="L3507" s="4">
        <v>2</v>
      </c>
      <c r="N3507" s="186">
        <v>0</v>
      </c>
      <c r="P3507" s="14">
        <v>10.7364</v>
      </c>
      <c r="R3507" s="14">
        <v>0</v>
      </c>
      <c r="T3507" s="14">
        <v>2.2946</v>
      </c>
      <c r="V3507" s="17">
        <v>0</v>
      </c>
      <c r="X3507" s="17">
        <v>0</v>
      </c>
      <c r="Z3507" s="17">
        <v>79310</v>
      </c>
      <c r="AB3507" s="17">
        <v>0</v>
      </c>
      <c r="AD3507" s="17">
        <v>0</v>
      </c>
      <c r="AF3507" s="17">
        <v>7387</v>
      </c>
      <c r="AH3507" s="17">
        <v>0</v>
      </c>
      <c r="AJ3507" s="17">
        <v>0</v>
      </c>
      <c r="AL3507" s="17">
        <v>0</v>
      </c>
      <c r="AN3507" s="17">
        <v>0</v>
      </c>
      <c r="AP3507" s="172">
        <v>0</v>
      </c>
      <c r="AR3507" s="17">
        <v>16950</v>
      </c>
      <c r="AT3507" s="17">
        <v>0</v>
      </c>
      <c r="AV3507" s="185">
        <v>0</v>
      </c>
      <c r="AW3507" s="1" t="s">
        <v>5655</v>
      </c>
      <c r="AX3507" s="1" t="str">
        <f t="shared" si="54"/>
        <v>No</v>
      </c>
    </row>
    <row r="3508" spans="1:50" x14ac:dyDescent="0.2">
      <c r="A3508" s="1" t="s">
        <v>5866</v>
      </c>
      <c r="B3508" s="1" t="s">
        <v>5867</v>
      </c>
      <c r="C3508" s="1" t="s">
        <v>20</v>
      </c>
      <c r="E3508" s="177">
        <v>90264</v>
      </c>
      <c r="F3508" s="1" t="s">
        <v>194</v>
      </c>
      <c r="G3508" s="1" t="s">
        <v>5273</v>
      </c>
      <c r="H3508" s="17">
        <v>12150996</v>
      </c>
      <c r="I3508" s="12">
        <v>2</v>
      </c>
      <c r="J3508" s="1" t="s">
        <v>11</v>
      </c>
      <c r="K3508" s="1" t="s">
        <v>8</v>
      </c>
      <c r="L3508" s="4">
        <v>2</v>
      </c>
      <c r="N3508" s="186">
        <v>0</v>
      </c>
      <c r="P3508" s="14">
        <v>12.053699999999999</v>
      </c>
      <c r="R3508" s="14">
        <v>0</v>
      </c>
      <c r="T3508" s="14">
        <v>24.290700000000001</v>
      </c>
      <c r="V3508" s="17">
        <v>0</v>
      </c>
      <c r="X3508" s="17">
        <v>0</v>
      </c>
      <c r="Z3508" s="17">
        <v>81471</v>
      </c>
      <c r="AB3508" s="17">
        <v>0</v>
      </c>
      <c r="AD3508" s="17">
        <v>0</v>
      </c>
      <c r="AF3508" s="17">
        <v>6759</v>
      </c>
      <c r="AH3508" s="17">
        <v>0</v>
      </c>
      <c r="AJ3508" s="17">
        <v>0</v>
      </c>
      <c r="AL3508" s="17">
        <v>0</v>
      </c>
      <c r="AN3508" s="17">
        <v>0</v>
      </c>
      <c r="AP3508" s="172">
        <v>0</v>
      </c>
      <c r="AR3508" s="17">
        <v>164181</v>
      </c>
      <c r="AT3508" s="17">
        <v>0</v>
      </c>
      <c r="AV3508" s="185">
        <v>0</v>
      </c>
      <c r="AW3508" s="1" t="s">
        <v>5655</v>
      </c>
      <c r="AX3508" s="1" t="str">
        <f t="shared" si="54"/>
        <v>No</v>
      </c>
    </row>
    <row r="3509" spans="1:50" x14ac:dyDescent="0.2">
      <c r="A3509" s="1" t="s">
        <v>6551</v>
      </c>
      <c r="B3509" s="1" t="s">
        <v>5187</v>
      </c>
      <c r="C3509" s="1" t="s">
        <v>48</v>
      </c>
      <c r="E3509" s="177" t="s">
        <v>5188</v>
      </c>
      <c r="F3509" s="1" t="s">
        <v>194</v>
      </c>
      <c r="G3509" s="1" t="s">
        <v>229</v>
      </c>
      <c r="H3509" s="17">
        <v>0</v>
      </c>
      <c r="I3509" s="12">
        <v>2</v>
      </c>
      <c r="J3509" s="1" t="s">
        <v>10</v>
      </c>
      <c r="K3509" s="1" t="s">
        <v>8</v>
      </c>
      <c r="L3509" s="4">
        <v>2</v>
      </c>
      <c r="N3509" s="186">
        <v>0</v>
      </c>
      <c r="P3509" s="14">
        <v>13.0021</v>
      </c>
      <c r="R3509" s="14">
        <v>0</v>
      </c>
      <c r="T3509" s="14">
        <v>4.7530999999999999</v>
      </c>
      <c r="V3509" s="17">
        <v>0</v>
      </c>
      <c r="X3509" s="17">
        <v>0</v>
      </c>
      <c r="Z3509" s="17">
        <v>12638</v>
      </c>
      <c r="AB3509" s="17">
        <v>0</v>
      </c>
      <c r="AD3509" s="17">
        <v>0</v>
      </c>
      <c r="AF3509" s="17">
        <v>972</v>
      </c>
      <c r="AH3509" s="17">
        <v>0</v>
      </c>
      <c r="AJ3509" s="17">
        <v>0</v>
      </c>
      <c r="AL3509" s="17">
        <v>0</v>
      </c>
      <c r="AN3509" s="17">
        <v>0</v>
      </c>
      <c r="AP3509" s="172">
        <v>0</v>
      </c>
      <c r="AR3509" s="17">
        <v>4620</v>
      </c>
      <c r="AT3509" s="17">
        <v>0</v>
      </c>
      <c r="AV3509" s="185">
        <v>0</v>
      </c>
      <c r="AW3509" s="1" t="s">
        <v>5655</v>
      </c>
      <c r="AX3509" s="1" t="str">
        <f t="shared" si="54"/>
        <v>No</v>
      </c>
    </row>
    <row r="3510" spans="1:50" x14ac:dyDescent="0.2">
      <c r="A3510" s="1" t="s">
        <v>5853</v>
      </c>
      <c r="B3510" s="1" t="s">
        <v>687</v>
      </c>
      <c r="C3510" s="1" t="s">
        <v>37</v>
      </c>
      <c r="E3510" s="177">
        <v>40258</v>
      </c>
      <c r="F3510" s="1" t="s">
        <v>242</v>
      </c>
      <c r="G3510" s="1" t="s">
        <v>192</v>
      </c>
      <c r="H3510" s="17">
        <v>2441770</v>
      </c>
      <c r="I3510" s="12">
        <v>2</v>
      </c>
      <c r="J3510" s="1" t="s">
        <v>11</v>
      </c>
      <c r="K3510" s="1" t="s">
        <v>8</v>
      </c>
      <c r="L3510" s="4">
        <v>2</v>
      </c>
      <c r="N3510" s="186">
        <v>0</v>
      </c>
      <c r="P3510" s="14">
        <v>7.6524999999999999</v>
      </c>
      <c r="R3510" s="14">
        <v>1.2199</v>
      </c>
      <c r="T3510" s="14">
        <v>8.2327999999999992</v>
      </c>
      <c r="V3510" s="17">
        <v>47552</v>
      </c>
      <c r="X3510" s="17">
        <v>46080</v>
      </c>
      <c r="Z3510" s="17">
        <v>42234</v>
      </c>
      <c r="AB3510" s="17">
        <v>3846</v>
      </c>
      <c r="AD3510" s="17">
        <v>5797</v>
      </c>
      <c r="AF3510" s="17">
        <v>5519</v>
      </c>
      <c r="AH3510" s="17">
        <v>278</v>
      </c>
      <c r="AJ3510" s="17">
        <v>0</v>
      </c>
      <c r="AL3510" s="17">
        <v>0</v>
      </c>
      <c r="AN3510" s="17">
        <v>0</v>
      </c>
      <c r="AP3510" s="172">
        <v>0</v>
      </c>
      <c r="AR3510" s="17">
        <v>45437</v>
      </c>
      <c r="AT3510" s="17">
        <v>55429</v>
      </c>
      <c r="AV3510" s="185">
        <v>4.5</v>
      </c>
      <c r="AW3510" s="1" t="s">
        <v>5655</v>
      </c>
      <c r="AX3510" s="1" t="str">
        <f t="shared" si="54"/>
        <v>No</v>
      </c>
    </row>
    <row r="3511" spans="1:50" x14ac:dyDescent="0.2">
      <c r="A3511" s="1" t="s">
        <v>4830</v>
      </c>
      <c r="B3511" s="1" t="s">
        <v>4831</v>
      </c>
      <c r="C3511" s="1" t="s">
        <v>20</v>
      </c>
      <c r="D3511" s="174" t="s">
        <v>4832</v>
      </c>
      <c r="E3511" s="177" t="s">
        <v>4833</v>
      </c>
      <c r="F3511" s="1" t="s">
        <v>194</v>
      </c>
      <c r="G3511" s="1" t="s">
        <v>229</v>
      </c>
      <c r="H3511" s="17">
        <v>0</v>
      </c>
      <c r="I3511" s="12">
        <v>2</v>
      </c>
      <c r="J3511" s="1" t="s">
        <v>10</v>
      </c>
      <c r="K3511" s="1" t="s">
        <v>8</v>
      </c>
      <c r="L3511" s="4">
        <v>2</v>
      </c>
      <c r="N3511" s="186">
        <v>0</v>
      </c>
      <c r="P3511" s="14">
        <v>9.7126000000000001</v>
      </c>
      <c r="R3511" s="14">
        <v>0</v>
      </c>
      <c r="T3511" s="14">
        <v>6.3323999999999998</v>
      </c>
      <c r="V3511" s="17">
        <v>0</v>
      </c>
      <c r="X3511" s="17">
        <v>0</v>
      </c>
      <c r="Z3511" s="17">
        <v>23524</v>
      </c>
      <c r="AB3511" s="17">
        <v>0</v>
      </c>
      <c r="AD3511" s="17">
        <v>0</v>
      </c>
      <c r="AF3511" s="17">
        <v>2422</v>
      </c>
      <c r="AH3511" s="17">
        <v>0</v>
      </c>
      <c r="AJ3511" s="17">
        <v>0</v>
      </c>
      <c r="AL3511" s="17">
        <v>0</v>
      </c>
      <c r="AN3511" s="17">
        <v>0</v>
      </c>
      <c r="AP3511" s="172">
        <v>0</v>
      </c>
      <c r="AR3511" s="17">
        <v>15337</v>
      </c>
      <c r="AT3511" s="17">
        <v>0</v>
      </c>
      <c r="AV3511" s="185">
        <v>0</v>
      </c>
      <c r="AW3511" s="1" t="s">
        <v>5655</v>
      </c>
      <c r="AX3511" s="1" t="str">
        <f t="shared" si="54"/>
        <v>No</v>
      </c>
    </row>
    <row r="3512" spans="1:50" x14ac:dyDescent="0.2">
      <c r="A3512" s="1" t="s">
        <v>4314</v>
      </c>
      <c r="B3512" s="1" t="s">
        <v>4315</v>
      </c>
      <c r="C3512" s="1" t="s">
        <v>48</v>
      </c>
      <c r="D3512" s="174" t="s">
        <v>4316</v>
      </c>
      <c r="E3512" s="177" t="s">
        <v>4317</v>
      </c>
      <c r="F3512" s="1" t="s">
        <v>194</v>
      </c>
      <c r="G3512" s="1" t="s">
        <v>229</v>
      </c>
      <c r="H3512" s="17">
        <v>0</v>
      </c>
      <c r="I3512" s="12">
        <v>2</v>
      </c>
      <c r="J3512" s="1" t="s">
        <v>10</v>
      </c>
      <c r="K3512" s="1" t="s">
        <v>8</v>
      </c>
      <c r="L3512" s="4">
        <v>2</v>
      </c>
      <c r="N3512" s="186">
        <v>0</v>
      </c>
      <c r="P3512" s="14">
        <v>5.4097999999999997</v>
      </c>
      <c r="R3512" s="14">
        <v>0</v>
      </c>
      <c r="T3512" s="14">
        <v>3.4822000000000002</v>
      </c>
      <c r="V3512" s="17">
        <v>0</v>
      </c>
      <c r="X3512" s="17">
        <v>0</v>
      </c>
      <c r="Z3512" s="17">
        <v>13530</v>
      </c>
      <c r="AB3512" s="17">
        <v>0</v>
      </c>
      <c r="AD3512" s="17">
        <v>0</v>
      </c>
      <c r="AF3512" s="17">
        <v>2501</v>
      </c>
      <c r="AH3512" s="17">
        <v>0</v>
      </c>
      <c r="AJ3512" s="17">
        <v>0</v>
      </c>
      <c r="AL3512" s="17">
        <v>0</v>
      </c>
      <c r="AN3512" s="17">
        <v>0</v>
      </c>
      <c r="AP3512" s="172">
        <v>0</v>
      </c>
      <c r="AR3512" s="17">
        <v>8709</v>
      </c>
      <c r="AT3512" s="17">
        <v>0</v>
      </c>
      <c r="AV3512" s="185">
        <v>0</v>
      </c>
      <c r="AW3512" s="1" t="s">
        <v>5655</v>
      </c>
      <c r="AX3512" s="1" t="str">
        <f t="shared" si="54"/>
        <v>No</v>
      </c>
    </row>
    <row r="3513" spans="1:50" x14ac:dyDescent="0.2">
      <c r="A3513" s="1" t="s">
        <v>4582</v>
      </c>
      <c r="B3513" s="1" t="s">
        <v>4583</v>
      </c>
      <c r="C3513" s="1" t="s">
        <v>90</v>
      </c>
      <c r="D3513" s="174" t="s">
        <v>4584</v>
      </c>
      <c r="E3513" s="177" t="s">
        <v>4585</v>
      </c>
      <c r="F3513" s="1" t="s">
        <v>194</v>
      </c>
      <c r="G3513" s="1" t="s">
        <v>229</v>
      </c>
      <c r="H3513" s="17">
        <v>0</v>
      </c>
      <c r="I3513" s="12">
        <v>2</v>
      </c>
      <c r="J3513" s="1" t="s">
        <v>11</v>
      </c>
      <c r="K3513" s="1" t="s">
        <v>8</v>
      </c>
      <c r="L3513" s="4">
        <v>1</v>
      </c>
      <c r="N3513" s="186">
        <v>0</v>
      </c>
      <c r="P3513" s="14">
        <v>15.3126</v>
      </c>
      <c r="R3513" s="14">
        <v>0</v>
      </c>
      <c r="T3513" s="14">
        <v>4.5730000000000004</v>
      </c>
      <c r="V3513" s="17">
        <v>0</v>
      </c>
      <c r="X3513" s="17">
        <v>0</v>
      </c>
      <c r="Z3513" s="17">
        <v>46336</v>
      </c>
      <c r="AB3513" s="17">
        <v>0</v>
      </c>
      <c r="AD3513" s="17">
        <v>0</v>
      </c>
      <c r="AF3513" s="17">
        <v>3026</v>
      </c>
      <c r="AH3513" s="17">
        <v>0</v>
      </c>
      <c r="AJ3513" s="17">
        <v>0</v>
      </c>
      <c r="AL3513" s="17">
        <v>0</v>
      </c>
      <c r="AN3513" s="17">
        <v>0</v>
      </c>
      <c r="AP3513" s="172">
        <v>0</v>
      </c>
      <c r="AR3513" s="17">
        <v>13838</v>
      </c>
      <c r="AT3513" s="17">
        <v>0</v>
      </c>
      <c r="AV3513" s="185">
        <v>0</v>
      </c>
      <c r="AW3513" s="1" t="s">
        <v>5655</v>
      </c>
      <c r="AX3513" s="1" t="str">
        <f t="shared" si="54"/>
        <v>No</v>
      </c>
    </row>
    <row r="3514" spans="1:50" x14ac:dyDescent="0.2">
      <c r="A3514" s="1" t="s">
        <v>6565</v>
      </c>
      <c r="B3514" s="1" t="s">
        <v>4590</v>
      </c>
      <c r="C3514" s="1" t="s">
        <v>63</v>
      </c>
      <c r="D3514" s="174" t="s">
        <v>4591</v>
      </c>
      <c r="E3514" s="177" t="s">
        <v>4592</v>
      </c>
      <c r="F3514" s="1" t="s">
        <v>242</v>
      </c>
      <c r="G3514" s="1" t="s">
        <v>229</v>
      </c>
      <c r="H3514" s="17">
        <v>0</v>
      </c>
      <c r="I3514" s="12">
        <v>2</v>
      </c>
      <c r="J3514" s="1" t="s">
        <v>10</v>
      </c>
      <c r="K3514" s="1" t="s">
        <v>8</v>
      </c>
      <c r="L3514" s="4">
        <v>2</v>
      </c>
      <c r="N3514" s="186">
        <v>0</v>
      </c>
      <c r="P3514" s="14">
        <v>21.250599999999999</v>
      </c>
      <c r="R3514" s="14">
        <v>0</v>
      </c>
      <c r="T3514" s="14">
        <v>2.5266000000000002</v>
      </c>
      <c r="V3514" s="17">
        <v>0</v>
      </c>
      <c r="X3514" s="17">
        <v>0</v>
      </c>
      <c r="Z3514" s="17">
        <v>48260</v>
      </c>
      <c r="AB3514" s="17">
        <v>0</v>
      </c>
      <c r="AD3514" s="17">
        <v>0</v>
      </c>
      <c r="AF3514" s="17">
        <v>2271</v>
      </c>
      <c r="AH3514" s="17">
        <v>0</v>
      </c>
      <c r="AJ3514" s="17">
        <v>0</v>
      </c>
      <c r="AL3514" s="17">
        <v>0</v>
      </c>
      <c r="AN3514" s="17">
        <v>0</v>
      </c>
      <c r="AP3514" s="172">
        <v>0</v>
      </c>
      <c r="AR3514" s="17">
        <v>5738</v>
      </c>
      <c r="AT3514" s="17">
        <v>0</v>
      </c>
      <c r="AV3514" s="185">
        <v>0</v>
      </c>
      <c r="AW3514" s="1" t="s">
        <v>5655</v>
      </c>
      <c r="AX3514" s="1" t="str">
        <f t="shared" si="54"/>
        <v>No</v>
      </c>
    </row>
    <row r="3515" spans="1:50" x14ac:dyDescent="0.2">
      <c r="A3515" s="1" t="s">
        <v>4106</v>
      </c>
      <c r="B3515" s="1" t="s">
        <v>4107</v>
      </c>
      <c r="C3515" s="1" t="s">
        <v>48</v>
      </c>
      <c r="D3515" s="174" t="s">
        <v>4108</v>
      </c>
      <c r="E3515" s="177" t="s">
        <v>4109</v>
      </c>
      <c r="F3515" s="1" t="s">
        <v>194</v>
      </c>
      <c r="G3515" s="1" t="s">
        <v>229</v>
      </c>
      <c r="H3515" s="17">
        <v>0</v>
      </c>
      <c r="I3515" s="12">
        <v>2</v>
      </c>
      <c r="J3515" s="1" t="s">
        <v>10</v>
      </c>
      <c r="K3515" s="1" t="s">
        <v>8</v>
      </c>
      <c r="L3515" s="4">
        <v>2</v>
      </c>
      <c r="N3515" s="186">
        <v>0</v>
      </c>
      <c r="P3515" s="14">
        <v>31.927399999999999</v>
      </c>
      <c r="R3515" s="14">
        <v>0</v>
      </c>
      <c r="T3515" s="14">
        <v>10.0205</v>
      </c>
      <c r="V3515" s="17">
        <v>0</v>
      </c>
      <c r="X3515" s="17">
        <v>0</v>
      </c>
      <c r="Z3515" s="17">
        <v>17145</v>
      </c>
      <c r="AB3515" s="17">
        <v>0</v>
      </c>
      <c r="AD3515" s="17">
        <v>0</v>
      </c>
      <c r="AF3515" s="17">
        <v>537</v>
      </c>
      <c r="AH3515" s="17">
        <v>0</v>
      </c>
      <c r="AJ3515" s="17">
        <v>0</v>
      </c>
      <c r="AL3515" s="17">
        <v>0</v>
      </c>
      <c r="AN3515" s="17">
        <v>0</v>
      </c>
      <c r="AP3515" s="172">
        <v>0</v>
      </c>
      <c r="AR3515" s="17">
        <v>5381</v>
      </c>
      <c r="AT3515" s="17">
        <v>0</v>
      </c>
      <c r="AV3515" s="185">
        <v>0</v>
      </c>
      <c r="AX3515" s="1" t="str">
        <f t="shared" si="54"/>
        <v>No</v>
      </c>
    </row>
    <row r="3516" spans="1:50" x14ac:dyDescent="0.2">
      <c r="A3516" s="1" t="s">
        <v>3839</v>
      </c>
      <c r="B3516" s="1" t="s">
        <v>3840</v>
      </c>
      <c r="C3516" s="1" t="s">
        <v>48</v>
      </c>
      <c r="D3516" s="174" t="s">
        <v>3841</v>
      </c>
      <c r="E3516" s="177" t="s">
        <v>3842</v>
      </c>
      <c r="F3516" s="1" t="s">
        <v>194</v>
      </c>
      <c r="G3516" s="1" t="s">
        <v>229</v>
      </c>
      <c r="H3516" s="17">
        <v>0</v>
      </c>
      <c r="I3516" s="12">
        <v>2</v>
      </c>
      <c r="J3516" s="1" t="s">
        <v>10</v>
      </c>
      <c r="K3516" s="1" t="s">
        <v>8</v>
      </c>
      <c r="L3516" s="4">
        <v>2</v>
      </c>
      <c r="N3516" s="186">
        <v>0</v>
      </c>
      <c r="P3516" s="14">
        <v>35.779299999999999</v>
      </c>
      <c r="R3516" s="14">
        <v>0</v>
      </c>
      <c r="T3516" s="14">
        <v>1.3932</v>
      </c>
      <c r="V3516" s="17">
        <v>0</v>
      </c>
      <c r="X3516" s="17">
        <v>0</v>
      </c>
      <c r="Z3516" s="17">
        <v>45225</v>
      </c>
      <c r="AB3516" s="17">
        <v>0</v>
      </c>
      <c r="AD3516" s="17">
        <v>0</v>
      </c>
      <c r="AF3516" s="17">
        <v>1264</v>
      </c>
      <c r="AH3516" s="17">
        <v>0</v>
      </c>
      <c r="AJ3516" s="17">
        <v>0</v>
      </c>
      <c r="AL3516" s="17">
        <v>0</v>
      </c>
      <c r="AN3516" s="17">
        <v>0</v>
      </c>
      <c r="AP3516" s="172">
        <v>0</v>
      </c>
      <c r="AR3516" s="17">
        <v>1761</v>
      </c>
      <c r="AT3516" s="17">
        <v>0</v>
      </c>
      <c r="AV3516" s="185">
        <v>0</v>
      </c>
      <c r="AX3516" s="1" t="str">
        <f t="shared" si="54"/>
        <v>No</v>
      </c>
    </row>
    <row r="3517" spans="1:50" x14ac:dyDescent="0.2">
      <c r="A3517" s="1" t="s">
        <v>6566</v>
      </c>
      <c r="B3517" s="1" t="s">
        <v>4274</v>
      </c>
      <c r="C3517" s="1" t="s">
        <v>64</v>
      </c>
      <c r="D3517" s="174" t="s">
        <v>4275</v>
      </c>
      <c r="E3517" s="177" t="s">
        <v>4276</v>
      </c>
      <c r="F3517" s="1" t="s">
        <v>194</v>
      </c>
      <c r="G3517" s="1" t="s">
        <v>229</v>
      </c>
      <c r="H3517" s="17">
        <v>0</v>
      </c>
      <c r="I3517" s="12">
        <v>2</v>
      </c>
      <c r="J3517" s="1" t="s">
        <v>10</v>
      </c>
      <c r="K3517" s="1" t="s">
        <v>8</v>
      </c>
      <c r="L3517" s="4">
        <v>2</v>
      </c>
      <c r="N3517" s="186">
        <v>0</v>
      </c>
      <c r="P3517" s="14">
        <v>11.761100000000001</v>
      </c>
      <c r="R3517" s="14">
        <v>0</v>
      </c>
      <c r="T3517" s="14">
        <v>3.1806000000000001</v>
      </c>
      <c r="V3517" s="17">
        <v>0</v>
      </c>
      <c r="X3517" s="17">
        <v>0</v>
      </c>
      <c r="Z3517" s="17">
        <v>12502</v>
      </c>
      <c r="AB3517" s="17">
        <v>0</v>
      </c>
      <c r="AD3517" s="17">
        <v>0</v>
      </c>
      <c r="AF3517" s="17">
        <v>1063</v>
      </c>
      <c r="AH3517" s="17">
        <v>0</v>
      </c>
      <c r="AJ3517" s="17">
        <v>0</v>
      </c>
      <c r="AL3517" s="17">
        <v>0</v>
      </c>
      <c r="AN3517" s="17">
        <v>0</v>
      </c>
      <c r="AP3517" s="172">
        <v>0</v>
      </c>
      <c r="AR3517" s="17">
        <v>3381</v>
      </c>
      <c r="AT3517" s="17">
        <v>0</v>
      </c>
      <c r="AV3517" s="185">
        <v>0</v>
      </c>
      <c r="AX3517" s="1" t="str">
        <f t="shared" si="54"/>
        <v>No</v>
      </c>
    </row>
    <row r="3518" spans="1:50" x14ac:dyDescent="0.2">
      <c r="A3518" s="1" t="s">
        <v>5854</v>
      </c>
      <c r="B3518" s="1" t="s">
        <v>5855</v>
      </c>
      <c r="C3518" s="1" t="s">
        <v>20</v>
      </c>
      <c r="E3518" s="177">
        <v>90280</v>
      </c>
      <c r="F3518" s="1" t="s">
        <v>194</v>
      </c>
      <c r="G3518" s="1" t="s">
        <v>5273</v>
      </c>
      <c r="H3518" s="17">
        <v>12150996</v>
      </c>
      <c r="I3518" s="12">
        <v>2</v>
      </c>
      <c r="J3518" s="1" t="s">
        <v>11</v>
      </c>
      <c r="K3518" s="1" t="s">
        <v>12</v>
      </c>
      <c r="L3518" s="4">
        <v>2</v>
      </c>
      <c r="N3518" s="186">
        <v>0</v>
      </c>
      <c r="P3518" s="14">
        <v>10.4396</v>
      </c>
      <c r="R3518" s="14">
        <v>0</v>
      </c>
      <c r="T3518" s="14">
        <v>8.5000999999999998</v>
      </c>
      <c r="V3518" s="17">
        <v>0</v>
      </c>
      <c r="X3518" s="17">
        <v>0</v>
      </c>
      <c r="Z3518" s="17">
        <v>77378</v>
      </c>
      <c r="AB3518" s="17">
        <v>0</v>
      </c>
      <c r="AD3518" s="17">
        <v>0</v>
      </c>
      <c r="AF3518" s="17">
        <v>7412</v>
      </c>
      <c r="AH3518" s="17">
        <v>0</v>
      </c>
      <c r="AJ3518" s="17">
        <v>0</v>
      </c>
      <c r="AL3518" s="17">
        <v>0</v>
      </c>
      <c r="AN3518" s="17">
        <v>0</v>
      </c>
      <c r="AP3518" s="172">
        <v>0</v>
      </c>
      <c r="AR3518" s="17">
        <v>63003</v>
      </c>
      <c r="AT3518" s="17">
        <v>0</v>
      </c>
      <c r="AV3518" s="185">
        <v>0</v>
      </c>
      <c r="AX3518" s="1" t="str">
        <f t="shared" si="54"/>
        <v>No</v>
      </c>
    </row>
    <row r="3519" spans="1:50" x14ac:dyDescent="0.2">
      <c r="A3519" s="1" t="s">
        <v>5453</v>
      </c>
      <c r="B3519" s="1" t="s">
        <v>5588</v>
      </c>
      <c r="C3519" s="1" t="s">
        <v>52</v>
      </c>
      <c r="D3519" s="174">
        <v>1157</v>
      </c>
      <c r="E3519" s="177">
        <v>10179</v>
      </c>
      <c r="F3519" s="1" t="s">
        <v>194</v>
      </c>
      <c r="G3519" s="1" t="s">
        <v>5273</v>
      </c>
      <c r="H3519" s="17">
        <v>4181019</v>
      </c>
      <c r="I3519" s="12">
        <v>2</v>
      </c>
      <c r="J3519" s="1" t="s">
        <v>11</v>
      </c>
      <c r="K3519" s="1" t="s">
        <v>12</v>
      </c>
      <c r="L3519" s="4">
        <v>2</v>
      </c>
      <c r="N3519" s="186">
        <v>0</v>
      </c>
      <c r="P3519" s="14">
        <v>13.865600000000001</v>
      </c>
      <c r="R3519" s="14">
        <v>0</v>
      </c>
      <c r="T3519" s="14">
        <v>4.6093999999999999</v>
      </c>
      <c r="V3519" s="17">
        <v>0</v>
      </c>
      <c r="X3519" s="17">
        <v>0</v>
      </c>
      <c r="Z3519" s="17">
        <v>43233</v>
      </c>
      <c r="AB3519" s="17">
        <v>0</v>
      </c>
      <c r="AD3519" s="17">
        <v>0</v>
      </c>
      <c r="AF3519" s="17">
        <v>3118</v>
      </c>
      <c r="AH3519" s="17">
        <v>0</v>
      </c>
      <c r="AJ3519" s="17">
        <v>0</v>
      </c>
      <c r="AL3519" s="17">
        <v>0</v>
      </c>
      <c r="AN3519" s="17">
        <v>0</v>
      </c>
      <c r="AP3519" s="172">
        <v>0</v>
      </c>
      <c r="AR3519" s="17">
        <v>14372</v>
      </c>
      <c r="AT3519" s="17">
        <v>0</v>
      </c>
      <c r="AV3519" s="185">
        <v>0</v>
      </c>
      <c r="AX3519" s="1" t="str">
        <f t="shared" si="54"/>
        <v>No</v>
      </c>
    </row>
    <row r="3520" spans="1:50" x14ac:dyDescent="0.2">
      <c r="A3520" s="1" t="s">
        <v>145</v>
      </c>
      <c r="B3520" s="1" t="s">
        <v>238</v>
      </c>
      <c r="C3520" s="1" t="s">
        <v>73</v>
      </c>
      <c r="D3520" s="174">
        <v>2143</v>
      </c>
      <c r="E3520" s="177">
        <v>20143</v>
      </c>
      <c r="F3520" s="1" t="s">
        <v>194</v>
      </c>
      <c r="G3520" s="1" t="s">
        <v>5273</v>
      </c>
      <c r="H3520" s="17">
        <v>423566</v>
      </c>
      <c r="I3520" s="12">
        <v>2</v>
      </c>
      <c r="J3520" s="1" t="s">
        <v>10</v>
      </c>
      <c r="K3520" s="1" t="s">
        <v>8</v>
      </c>
      <c r="L3520" s="4">
        <v>2</v>
      </c>
      <c r="N3520" s="186">
        <v>0</v>
      </c>
      <c r="P3520" s="14">
        <v>14.8782</v>
      </c>
      <c r="R3520" s="14">
        <v>0</v>
      </c>
      <c r="T3520" s="14">
        <v>1.9907999999999999</v>
      </c>
      <c r="V3520" s="17">
        <v>0</v>
      </c>
      <c r="X3520" s="17">
        <v>0</v>
      </c>
      <c r="Z3520" s="17">
        <v>33833</v>
      </c>
      <c r="AB3520" s="17">
        <v>0</v>
      </c>
      <c r="AD3520" s="17">
        <v>0</v>
      </c>
      <c r="AF3520" s="17">
        <v>2274</v>
      </c>
      <c r="AH3520" s="17">
        <v>0</v>
      </c>
      <c r="AJ3520" s="17">
        <v>0</v>
      </c>
      <c r="AL3520" s="17">
        <v>0</v>
      </c>
      <c r="AN3520" s="17">
        <v>0</v>
      </c>
      <c r="AP3520" s="172">
        <v>0</v>
      </c>
      <c r="AR3520" s="17">
        <v>4527</v>
      </c>
      <c r="AT3520" s="17">
        <v>0</v>
      </c>
      <c r="AV3520" s="185">
        <v>0</v>
      </c>
      <c r="AX3520" s="1" t="str">
        <f t="shared" si="54"/>
        <v>No</v>
      </c>
    </row>
    <row r="3521" spans="1:50" x14ac:dyDescent="0.2">
      <c r="A3521" s="1" t="s">
        <v>5859</v>
      </c>
      <c r="B3521" s="1" t="s">
        <v>5860</v>
      </c>
      <c r="C3521" s="1" t="s">
        <v>37</v>
      </c>
      <c r="E3521" s="177">
        <v>40253</v>
      </c>
      <c r="F3521" s="1" t="s">
        <v>194</v>
      </c>
      <c r="G3521" s="1" t="s">
        <v>5273</v>
      </c>
      <c r="H3521" s="17">
        <v>5502379</v>
      </c>
      <c r="I3521" s="12">
        <v>2</v>
      </c>
      <c r="J3521" s="1" t="s">
        <v>11</v>
      </c>
      <c r="K3521" s="1" t="s">
        <v>12</v>
      </c>
      <c r="L3521" s="4">
        <v>2</v>
      </c>
      <c r="N3521" s="186">
        <v>0</v>
      </c>
      <c r="P3521" s="14">
        <v>13.5627</v>
      </c>
      <c r="R3521" s="14">
        <v>0</v>
      </c>
      <c r="T3521" s="14">
        <v>8.5830000000000002</v>
      </c>
      <c r="V3521" s="17">
        <v>0</v>
      </c>
      <c r="X3521" s="17">
        <v>0</v>
      </c>
      <c r="Z3521" s="17">
        <v>89595</v>
      </c>
      <c r="AB3521" s="17">
        <v>0</v>
      </c>
      <c r="AD3521" s="17">
        <v>0</v>
      </c>
      <c r="AF3521" s="17">
        <v>6606</v>
      </c>
      <c r="AH3521" s="17">
        <v>0</v>
      </c>
      <c r="AJ3521" s="17">
        <v>0</v>
      </c>
      <c r="AL3521" s="17">
        <v>0</v>
      </c>
      <c r="AN3521" s="17">
        <v>0</v>
      </c>
      <c r="AP3521" s="172">
        <v>0</v>
      </c>
      <c r="AR3521" s="17">
        <v>56699</v>
      </c>
      <c r="AT3521" s="17">
        <v>0</v>
      </c>
      <c r="AV3521" s="185">
        <v>0</v>
      </c>
      <c r="AX3521" s="1" t="str">
        <f t="shared" si="54"/>
        <v>No</v>
      </c>
    </row>
    <row r="3522" spans="1:50" x14ac:dyDescent="0.2">
      <c r="A3522" s="1" t="s">
        <v>3811</v>
      </c>
      <c r="B3522" s="1" t="s">
        <v>3812</v>
      </c>
      <c r="C3522" s="1" t="s">
        <v>48</v>
      </c>
      <c r="D3522" s="174" t="s">
        <v>3813</v>
      </c>
      <c r="E3522" s="177" t="s">
        <v>3814</v>
      </c>
      <c r="F3522" s="1" t="s">
        <v>194</v>
      </c>
      <c r="G3522" s="1" t="s">
        <v>229</v>
      </c>
      <c r="H3522" s="17">
        <v>0</v>
      </c>
      <c r="I3522" s="12">
        <v>2</v>
      </c>
      <c r="J3522" s="1" t="s">
        <v>10</v>
      </c>
      <c r="K3522" s="1" t="s">
        <v>8</v>
      </c>
      <c r="L3522" s="4">
        <v>2</v>
      </c>
      <c r="N3522" s="186">
        <v>0</v>
      </c>
      <c r="P3522" s="14">
        <v>27.114899999999999</v>
      </c>
      <c r="R3522" s="14">
        <v>0</v>
      </c>
      <c r="T3522" s="14">
        <v>1.6418999999999999</v>
      </c>
      <c r="V3522" s="17">
        <v>0</v>
      </c>
      <c r="X3522" s="17">
        <v>0</v>
      </c>
      <c r="Z3522" s="17">
        <v>74593</v>
      </c>
      <c r="AB3522" s="17">
        <v>0</v>
      </c>
      <c r="AD3522" s="17">
        <v>0</v>
      </c>
      <c r="AF3522" s="17">
        <v>2751</v>
      </c>
      <c r="AH3522" s="17">
        <v>0</v>
      </c>
      <c r="AJ3522" s="17">
        <v>0</v>
      </c>
      <c r="AL3522" s="17">
        <v>0</v>
      </c>
      <c r="AN3522" s="17">
        <v>0</v>
      </c>
      <c r="AP3522" s="172">
        <v>0</v>
      </c>
      <c r="AR3522" s="17">
        <v>4517</v>
      </c>
      <c r="AT3522" s="17">
        <v>0</v>
      </c>
      <c r="AV3522" s="185">
        <v>0</v>
      </c>
      <c r="AX3522" s="1" t="str">
        <f t="shared" ref="AX3522:AX3585" si="55">IF(AW3522&amp;AU3522&amp;AS3522&amp;AQ3522&amp;AO3522&amp;AM3522&amp;AK3522&amp;AI3522&amp;AG3522&amp;AE3522&amp;AC3522&amp;AA3522&amp;Y3522&amp;W3522&amp;U3522&amp;S3522&amp;Q3522&amp;O3522&amp;M3522&lt;&gt;"","Yes","No")</f>
        <v>No</v>
      </c>
    </row>
    <row r="3523" spans="1:50" x14ac:dyDescent="0.2">
      <c r="A3523" s="1" t="s">
        <v>1201</v>
      </c>
      <c r="B3523" s="1" t="s">
        <v>1202</v>
      </c>
      <c r="C3523" s="1" t="s">
        <v>66</v>
      </c>
      <c r="D3523" s="174">
        <v>2194</v>
      </c>
      <c r="E3523" s="177">
        <v>20194</v>
      </c>
      <c r="F3523" s="1" t="s">
        <v>194</v>
      </c>
      <c r="G3523" s="1" t="s">
        <v>5273</v>
      </c>
      <c r="H3523" s="17">
        <v>64037</v>
      </c>
      <c r="I3523" s="12">
        <v>2</v>
      </c>
      <c r="J3523" s="1" t="s">
        <v>11</v>
      </c>
      <c r="K3523" s="1" t="s">
        <v>8</v>
      </c>
      <c r="L3523" s="4">
        <v>1</v>
      </c>
      <c r="N3523" s="186">
        <v>0</v>
      </c>
      <c r="P3523" s="14">
        <v>7.8840000000000003</v>
      </c>
      <c r="R3523" s="14">
        <v>0</v>
      </c>
      <c r="T3523" s="14">
        <v>4.1348000000000003</v>
      </c>
      <c r="V3523" s="17">
        <v>0</v>
      </c>
      <c r="X3523" s="17">
        <v>0</v>
      </c>
      <c r="Z3523" s="17">
        <v>9650</v>
      </c>
      <c r="AB3523" s="17">
        <v>0</v>
      </c>
      <c r="AD3523" s="17">
        <v>0</v>
      </c>
      <c r="AF3523" s="17">
        <v>1224</v>
      </c>
      <c r="AH3523" s="17">
        <v>0</v>
      </c>
      <c r="AJ3523" s="17">
        <v>0</v>
      </c>
      <c r="AL3523" s="17">
        <v>0</v>
      </c>
      <c r="AN3523" s="17">
        <v>0</v>
      </c>
      <c r="AP3523" s="172">
        <v>0</v>
      </c>
      <c r="AR3523" s="17">
        <v>5061</v>
      </c>
      <c r="AT3523" s="17">
        <v>0</v>
      </c>
      <c r="AV3523" s="185">
        <v>0</v>
      </c>
      <c r="AX3523" s="1" t="str">
        <f t="shared" si="55"/>
        <v>No</v>
      </c>
    </row>
    <row r="3524" spans="1:50" x14ac:dyDescent="0.2">
      <c r="A3524" s="1" t="s">
        <v>6547</v>
      </c>
      <c r="B3524" s="1" t="s">
        <v>4240</v>
      </c>
      <c r="C3524" s="1" t="s">
        <v>64</v>
      </c>
      <c r="D3524" s="174" t="s">
        <v>4241</v>
      </c>
      <c r="E3524" s="177" t="s">
        <v>4242</v>
      </c>
      <c r="F3524" s="1" t="s">
        <v>194</v>
      </c>
      <c r="G3524" s="1" t="s">
        <v>229</v>
      </c>
      <c r="H3524" s="17">
        <v>0</v>
      </c>
      <c r="I3524" s="12">
        <v>2</v>
      </c>
      <c r="J3524" s="1" t="s">
        <v>10</v>
      </c>
      <c r="K3524" s="1" t="s">
        <v>8</v>
      </c>
      <c r="L3524" s="4">
        <v>2</v>
      </c>
      <c r="N3524" s="186">
        <v>0</v>
      </c>
      <c r="P3524" s="14">
        <v>10.889799999999999</v>
      </c>
      <c r="R3524" s="14">
        <v>0</v>
      </c>
      <c r="T3524" s="14">
        <v>5.6379000000000001</v>
      </c>
      <c r="V3524" s="17">
        <v>0</v>
      </c>
      <c r="X3524" s="17">
        <v>0</v>
      </c>
      <c r="Z3524" s="17">
        <v>15910</v>
      </c>
      <c r="AB3524" s="17">
        <v>0</v>
      </c>
      <c r="AD3524" s="17">
        <v>0</v>
      </c>
      <c r="AF3524" s="17">
        <v>1461</v>
      </c>
      <c r="AH3524" s="17">
        <v>0</v>
      </c>
      <c r="AJ3524" s="17">
        <v>0</v>
      </c>
      <c r="AL3524" s="17">
        <v>0</v>
      </c>
      <c r="AN3524" s="17">
        <v>0</v>
      </c>
      <c r="AP3524" s="172">
        <v>0</v>
      </c>
      <c r="AR3524" s="17">
        <v>8237</v>
      </c>
      <c r="AT3524" s="17">
        <v>0</v>
      </c>
      <c r="AV3524" s="185">
        <v>0</v>
      </c>
      <c r="AX3524" s="1" t="str">
        <f t="shared" si="55"/>
        <v>No</v>
      </c>
    </row>
    <row r="3525" spans="1:50" x14ac:dyDescent="0.2">
      <c r="A3525" s="1" t="s">
        <v>3343</v>
      </c>
      <c r="B3525" s="1" t="s">
        <v>726</v>
      </c>
      <c r="C3525" s="1" t="s">
        <v>98</v>
      </c>
      <c r="D3525" s="174" t="s">
        <v>3344</v>
      </c>
      <c r="E3525" s="177" t="s">
        <v>3345</v>
      </c>
      <c r="F3525" s="1" t="s">
        <v>194</v>
      </c>
      <c r="G3525" s="1" t="s">
        <v>229</v>
      </c>
      <c r="H3525" s="17">
        <v>0</v>
      </c>
      <c r="I3525" s="12">
        <v>2</v>
      </c>
      <c r="J3525" s="1" t="s">
        <v>10</v>
      </c>
      <c r="K3525" s="1" t="s">
        <v>12</v>
      </c>
      <c r="L3525" s="4">
        <v>2</v>
      </c>
      <c r="N3525" s="186">
        <v>0</v>
      </c>
      <c r="P3525" s="14">
        <v>6.9596</v>
      </c>
      <c r="R3525" s="14">
        <v>0</v>
      </c>
      <c r="T3525" s="14">
        <v>2.3151999999999999</v>
      </c>
      <c r="V3525" s="17">
        <v>0</v>
      </c>
      <c r="X3525" s="17">
        <v>0</v>
      </c>
      <c r="Z3525" s="17">
        <v>39788</v>
      </c>
      <c r="AB3525" s="17">
        <v>0</v>
      </c>
      <c r="AD3525" s="17">
        <v>0</v>
      </c>
      <c r="AF3525" s="17">
        <v>5717</v>
      </c>
      <c r="AH3525" s="17">
        <v>0</v>
      </c>
      <c r="AJ3525" s="17">
        <v>0</v>
      </c>
      <c r="AL3525" s="17">
        <v>0</v>
      </c>
      <c r="AN3525" s="17">
        <v>0</v>
      </c>
      <c r="AP3525" s="172">
        <v>0</v>
      </c>
      <c r="AR3525" s="17">
        <v>13236</v>
      </c>
      <c r="AT3525" s="17">
        <v>0</v>
      </c>
      <c r="AV3525" s="185">
        <v>0</v>
      </c>
      <c r="AX3525" s="1" t="str">
        <f t="shared" si="55"/>
        <v>No</v>
      </c>
    </row>
    <row r="3526" spans="1:50" x14ac:dyDescent="0.2">
      <c r="A3526" s="1" t="s">
        <v>1330</v>
      </c>
      <c r="B3526" s="1" t="s">
        <v>1331</v>
      </c>
      <c r="C3526" s="1" t="s">
        <v>20</v>
      </c>
      <c r="D3526" s="174" t="s">
        <v>1332</v>
      </c>
      <c r="E3526" s="177">
        <v>99358</v>
      </c>
      <c r="F3526" s="1" t="s">
        <v>138</v>
      </c>
      <c r="G3526" s="1" t="s">
        <v>5273</v>
      </c>
      <c r="H3526" s="17">
        <v>0</v>
      </c>
      <c r="I3526" s="12">
        <v>2</v>
      </c>
      <c r="J3526" s="1" t="s">
        <v>10</v>
      </c>
      <c r="K3526" s="1" t="s">
        <v>8</v>
      </c>
      <c r="L3526" s="4">
        <v>2</v>
      </c>
      <c r="N3526" s="186">
        <v>0</v>
      </c>
      <c r="P3526" s="14">
        <v>16.8553</v>
      </c>
      <c r="R3526" s="14">
        <v>0</v>
      </c>
      <c r="T3526" s="14">
        <v>2.5964999999999998</v>
      </c>
      <c r="V3526" s="17">
        <v>0</v>
      </c>
      <c r="X3526" s="17">
        <v>0</v>
      </c>
      <c r="Z3526" s="17">
        <v>17125</v>
      </c>
      <c r="AB3526" s="17">
        <v>0</v>
      </c>
      <c r="AD3526" s="17">
        <v>0</v>
      </c>
      <c r="AF3526" s="17">
        <v>1016</v>
      </c>
      <c r="AH3526" s="17">
        <v>0</v>
      </c>
      <c r="AJ3526" s="17">
        <v>0</v>
      </c>
      <c r="AL3526" s="17">
        <v>0</v>
      </c>
      <c r="AN3526" s="17">
        <v>0</v>
      </c>
      <c r="AP3526" s="172">
        <v>0</v>
      </c>
      <c r="AR3526" s="17">
        <v>2638</v>
      </c>
      <c r="AT3526" s="17">
        <v>0</v>
      </c>
      <c r="AV3526" s="185">
        <v>0</v>
      </c>
      <c r="AX3526" s="1" t="str">
        <f t="shared" si="55"/>
        <v>No</v>
      </c>
    </row>
    <row r="3527" spans="1:50" x14ac:dyDescent="0.2">
      <c r="A3527" s="1" t="s">
        <v>2490</v>
      </c>
      <c r="B3527" s="1" t="s">
        <v>2491</v>
      </c>
      <c r="C3527" s="1" t="s">
        <v>40</v>
      </c>
      <c r="D3527" s="174" t="s">
        <v>2492</v>
      </c>
      <c r="E3527" s="177" t="s">
        <v>2493</v>
      </c>
      <c r="F3527" s="1" t="s">
        <v>194</v>
      </c>
      <c r="G3527" s="1" t="s">
        <v>229</v>
      </c>
      <c r="H3527" s="17">
        <v>0</v>
      </c>
      <c r="I3527" s="12">
        <v>2</v>
      </c>
      <c r="J3527" s="1" t="s">
        <v>10</v>
      </c>
      <c r="K3527" s="1" t="s">
        <v>8</v>
      </c>
      <c r="L3527" s="4">
        <v>2</v>
      </c>
      <c r="N3527" s="186">
        <v>0</v>
      </c>
      <c r="P3527" s="14">
        <v>10.013</v>
      </c>
      <c r="R3527" s="14">
        <v>0</v>
      </c>
      <c r="T3527" s="14">
        <v>2.5720000000000001</v>
      </c>
      <c r="V3527" s="17">
        <v>0</v>
      </c>
      <c r="X3527" s="17">
        <v>0</v>
      </c>
      <c r="Z3527" s="17">
        <v>28497</v>
      </c>
      <c r="AB3527" s="17">
        <v>0</v>
      </c>
      <c r="AD3527" s="17">
        <v>0</v>
      </c>
      <c r="AF3527" s="17">
        <v>2846</v>
      </c>
      <c r="AH3527" s="17">
        <v>0</v>
      </c>
      <c r="AJ3527" s="17">
        <v>0</v>
      </c>
      <c r="AL3527" s="17">
        <v>0</v>
      </c>
      <c r="AN3527" s="17">
        <v>0</v>
      </c>
      <c r="AP3527" s="172">
        <v>0</v>
      </c>
      <c r="AR3527" s="17">
        <v>7320</v>
      </c>
      <c r="AT3527" s="17">
        <v>0</v>
      </c>
      <c r="AV3527" s="185">
        <v>0</v>
      </c>
      <c r="AX3527" s="1" t="str">
        <f t="shared" si="55"/>
        <v>No</v>
      </c>
    </row>
    <row r="3528" spans="1:50" x14ac:dyDescent="0.2">
      <c r="A3528" s="1" t="s">
        <v>2327</v>
      </c>
      <c r="B3528" s="1" t="s">
        <v>5620</v>
      </c>
      <c r="C3528" s="1" t="s">
        <v>40</v>
      </c>
      <c r="D3528" s="174" t="s">
        <v>2328</v>
      </c>
      <c r="E3528" s="177" t="s">
        <v>2329</v>
      </c>
      <c r="F3528" s="1" t="s">
        <v>194</v>
      </c>
      <c r="G3528" s="1" t="s">
        <v>229</v>
      </c>
      <c r="H3528" s="17">
        <v>0</v>
      </c>
      <c r="I3528" s="12">
        <v>2</v>
      </c>
      <c r="J3528" s="1" t="s">
        <v>10</v>
      </c>
      <c r="K3528" s="1" t="s">
        <v>8</v>
      </c>
      <c r="L3528" s="4">
        <v>2</v>
      </c>
      <c r="N3528" s="186">
        <v>0</v>
      </c>
      <c r="P3528" s="14">
        <v>9.8404000000000007</v>
      </c>
      <c r="R3528" s="14">
        <v>0</v>
      </c>
      <c r="T3528" s="14">
        <v>2.7852000000000001</v>
      </c>
      <c r="V3528" s="17">
        <v>0</v>
      </c>
      <c r="X3528" s="17">
        <v>0</v>
      </c>
      <c r="Z3528" s="17">
        <v>37787</v>
      </c>
      <c r="AB3528" s="17">
        <v>0</v>
      </c>
      <c r="AD3528" s="17">
        <v>0</v>
      </c>
      <c r="AF3528" s="17">
        <v>3840</v>
      </c>
      <c r="AH3528" s="17">
        <v>0</v>
      </c>
      <c r="AJ3528" s="17">
        <v>0</v>
      </c>
      <c r="AL3528" s="17">
        <v>0</v>
      </c>
      <c r="AN3528" s="17">
        <v>0</v>
      </c>
      <c r="AP3528" s="172">
        <v>0</v>
      </c>
      <c r="AR3528" s="17">
        <v>10695</v>
      </c>
      <c r="AT3528" s="17">
        <v>0</v>
      </c>
      <c r="AV3528" s="185">
        <v>0</v>
      </c>
      <c r="AX3528" s="1" t="str">
        <f t="shared" si="55"/>
        <v>No</v>
      </c>
    </row>
    <row r="3529" spans="1:50" x14ac:dyDescent="0.2">
      <c r="A3529" s="1" t="s">
        <v>6543</v>
      </c>
      <c r="B3529" s="1" t="s">
        <v>4747</v>
      </c>
      <c r="C3529" s="1" t="s">
        <v>72</v>
      </c>
      <c r="D3529" s="174" t="s">
        <v>4748</v>
      </c>
      <c r="E3529" s="177" t="s">
        <v>4749</v>
      </c>
      <c r="F3529" s="1" t="s">
        <v>194</v>
      </c>
      <c r="G3529" s="1" t="s">
        <v>229</v>
      </c>
      <c r="H3529" s="17">
        <v>0</v>
      </c>
      <c r="I3529" s="12">
        <v>2</v>
      </c>
      <c r="J3529" s="1" t="s">
        <v>10</v>
      </c>
      <c r="K3529" s="1" t="s">
        <v>8</v>
      </c>
      <c r="L3529" s="4">
        <v>2</v>
      </c>
      <c r="N3529" s="186">
        <v>0</v>
      </c>
      <c r="P3529" s="14">
        <v>7.7557</v>
      </c>
      <c r="R3529" s="14">
        <v>0</v>
      </c>
      <c r="T3529" s="14">
        <v>6.4280999999999997</v>
      </c>
      <c r="V3529" s="17">
        <v>0</v>
      </c>
      <c r="X3529" s="17">
        <v>0</v>
      </c>
      <c r="Z3529" s="17">
        <v>13588</v>
      </c>
      <c r="AB3529" s="17">
        <v>0</v>
      </c>
      <c r="AD3529" s="17">
        <v>0</v>
      </c>
      <c r="AF3529" s="17">
        <v>1752</v>
      </c>
      <c r="AH3529" s="17">
        <v>0</v>
      </c>
      <c r="AJ3529" s="17">
        <v>0</v>
      </c>
      <c r="AL3529" s="17">
        <v>0</v>
      </c>
      <c r="AN3529" s="17">
        <v>0</v>
      </c>
      <c r="AP3529" s="172">
        <v>0</v>
      </c>
      <c r="AR3529" s="17">
        <v>11262</v>
      </c>
      <c r="AT3529" s="17">
        <v>0</v>
      </c>
      <c r="AV3529" s="185">
        <v>0</v>
      </c>
      <c r="AX3529" s="1" t="str">
        <f t="shared" si="55"/>
        <v>No</v>
      </c>
    </row>
    <row r="3530" spans="1:50" x14ac:dyDescent="0.2">
      <c r="A3530" s="1" t="s">
        <v>4046</v>
      </c>
      <c r="B3530" s="1" t="s">
        <v>614</v>
      </c>
      <c r="C3530" s="1" t="s">
        <v>59</v>
      </c>
      <c r="D3530" s="174" t="s">
        <v>4047</v>
      </c>
      <c r="E3530" s="177" t="s">
        <v>4048</v>
      </c>
      <c r="F3530" s="1" t="s">
        <v>194</v>
      </c>
      <c r="G3530" s="1" t="s">
        <v>229</v>
      </c>
      <c r="H3530" s="17">
        <v>0</v>
      </c>
      <c r="I3530" s="12">
        <v>2</v>
      </c>
      <c r="J3530" s="1" t="s">
        <v>10</v>
      </c>
      <c r="K3530" s="1" t="s">
        <v>8</v>
      </c>
      <c r="L3530" s="4">
        <v>2</v>
      </c>
      <c r="N3530" s="186">
        <v>0</v>
      </c>
      <c r="P3530" s="14">
        <v>10.8248</v>
      </c>
      <c r="R3530" s="14">
        <v>0</v>
      </c>
      <c r="T3530" s="14">
        <v>7.9005999999999998</v>
      </c>
      <c r="V3530" s="17">
        <v>0</v>
      </c>
      <c r="X3530" s="17">
        <v>0</v>
      </c>
      <c r="Z3530" s="17">
        <v>21563</v>
      </c>
      <c r="AB3530" s="17">
        <v>0</v>
      </c>
      <c r="AD3530" s="17">
        <v>0</v>
      </c>
      <c r="AF3530" s="17">
        <v>1992</v>
      </c>
      <c r="AH3530" s="17">
        <v>0</v>
      </c>
      <c r="AJ3530" s="17">
        <v>0</v>
      </c>
      <c r="AL3530" s="17">
        <v>0</v>
      </c>
      <c r="AN3530" s="17">
        <v>0</v>
      </c>
      <c r="AP3530" s="172">
        <v>0</v>
      </c>
      <c r="AR3530" s="17">
        <v>15738</v>
      </c>
      <c r="AT3530" s="17">
        <v>0</v>
      </c>
      <c r="AV3530" s="185">
        <v>0</v>
      </c>
      <c r="AX3530" s="1" t="str">
        <f t="shared" si="55"/>
        <v>No</v>
      </c>
    </row>
    <row r="3531" spans="1:50" x14ac:dyDescent="0.2">
      <c r="A3531" s="1" t="s">
        <v>1851</v>
      </c>
      <c r="B3531" s="1" t="s">
        <v>1852</v>
      </c>
      <c r="C3531" s="1" t="s">
        <v>40</v>
      </c>
      <c r="D3531" s="174" t="s">
        <v>1853</v>
      </c>
      <c r="E3531" s="177" t="s">
        <v>1854</v>
      </c>
      <c r="F3531" s="1" t="s">
        <v>194</v>
      </c>
      <c r="G3531" s="1" t="s">
        <v>229</v>
      </c>
      <c r="H3531" s="17">
        <v>0</v>
      </c>
      <c r="I3531" s="12">
        <v>2</v>
      </c>
      <c r="J3531" s="1" t="s">
        <v>10</v>
      </c>
      <c r="K3531" s="1" t="s">
        <v>8</v>
      </c>
      <c r="L3531" s="4">
        <v>2</v>
      </c>
      <c r="N3531" s="186">
        <v>0</v>
      </c>
      <c r="P3531" s="14">
        <v>13.655900000000001</v>
      </c>
      <c r="R3531" s="14">
        <v>0</v>
      </c>
      <c r="T3531" s="14">
        <v>1.7732000000000001</v>
      </c>
      <c r="V3531" s="17">
        <v>0</v>
      </c>
      <c r="X3531" s="17">
        <v>0</v>
      </c>
      <c r="Z3531" s="17">
        <v>46908</v>
      </c>
      <c r="AB3531" s="17">
        <v>0</v>
      </c>
      <c r="AD3531" s="17">
        <v>0</v>
      </c>
      <c r="AF3531" s="17">
        <v>3435</v>
      </c>
      <c r="AH3531" s="17">
        <v>0</v>
      </c>
      <c r="AJ3531" s="17">
        <v>0</v>
      </c>
      <c r="AL3531" s="17">
        <v>0</v>
      </c>
      <c r="AN3531" s="17">
        <v>0</v>
      </c>
      <c r="AP3531" s="172">
        <v>0</v>
      </c>
      <c r="AR3531" s="17">
        <v>6091</v>
      </c>
      <c r="AT3531" s="17">
        <v>0</v>
      </c>
      <c r="AV3531" s="185">
        <v>0</v>
      </c>
      <c r="AX3531" s="1" t="str">
        <f t="shared" si="55"/>
        <v>No</v>
      </c>
    </row>
    <row r="3532" spans="1:50" x14ac:dyDescent="0.2">
      <c r="A3532" s="1" t="s">
        <v>5888</v>
      </c>
      <c r="B3532" s="1" t="s">
        <v>5684</v>
      </c>
      <c r="C3532" s="1" t="s">
        <v>20</v>
      </c>
      <c r="E3532" s="177">
        <v>90274</v>
      </c>
      <c r="F3532" s="1" t="s">
        <v>194</v>
      </c>
      <c r="G3532" s="1" t="s">
        <v>5273</v>
      </c>
      <c r="H3532" s="17">
        <v>12150996</v>
      </c>
      <c r="I3532" s="12">
        <v>2</v>
      </c>
      <c r="J3532" s="1" t="s">
        <v>11</v>
      </c>
      <c r="K3532" s="1" t="s">
        <v>12</v>
      </c>
      <c r="L3532" s="4">
        <v>2</v>
      </c>
      <c r="N3532" s="186">
        <v>0</v>
      </c>
      <c r="P3532" s="14">
        <v>5.1520999999999999</v>
      </c>
      <c r="R3532" s="14">
        <v>0</v>
      </c>
      <c r="T3532" s="14">
        <v>10.640599999999999</v>
      </c>
      <c r="V3532" s="17">
        <v>0</v>
      </c>
      <c r="X3532" s="17">
        <v>0</v>
      </c>
      <c r="Z3532" s="17">
        <v>34782</v>
      </c>
      <c r="AB3532" s="17">
        <v>0</v>
      </c>
      <c r="AD3532" s="17">
        <v>0</v>
      </c>
      <c r="AF3532" s="17">
        <v>6751</v>
      </c>
      <c r="AH3532" s="17">
        <v>0</v>
      </c>
      <c r="AJ3532" s="17">
        <v>0</v>
      </c>
      <c r="AL3532" s="17">
        <v>0</v>
      </c>
      <c r="AN3532" s="17">
        <v>0</v>
      </c>
      <c r="AP3532" s="172">
        <v>0</v>
      </c>
      <c r="AR3532" s="17">
        <v>71835</v>
      </c>
      <c r="AT3532" s="17">
        <v>0</v>
      </c>
      <c r="AV3532" s="185">
        <v>0</v>
      </c>
      <c r="AX3532" s="1" t="str">
        <f t="shared" si="55"/>
        <v>No</v>
      </c>
    </row>
    <row r="3533" spans="1:50" x14ac:dyDescent="0.2">
      <c r="A3533" s="1" t="s">
        <v>4805</v>
      </c>
      <c r="B3533" s="1" t="s">
        <v>4806</v>
      </c>
      <c r="C3533" s="1" t="s">
        <v>20</v>
      </c>
      <c r="D3533" s="174" t="s">
        <v>4807</v>
      </c>
      <c r="E3533" s="177" t="s">
        <v>4808</v>
      </c>
      <c r="F3533" s="1" t="s">
        <v>194</v>
      </c>
      <c r="G3533" s="1" t="s">
        <v>229</v>
      </c>
      <c r="H3533" s="17">
        <v>0</v>
      </c>
      <c r="I3533" s="12">
        <v>2</v>
      </c>
      <c r="J3533" s="1" t="s">
        <v>11</v>
      </c>
      <c r="K3533" s="1" t="s">
        <v>8</v>
      </c>
      <c r="L3533" s="4">
        <v>2</v>
      </c>
      <c r="N3533" s="186">
        <v>0</v>
      </c>
      <c r="P3533" s="14">
        <v>12.6518</v>
      </c>
      <c r="R3533" s="14">
        <v>0</v>
      </c>
      <c r="T3533" s="14">
        <v>11.206</v>
      </c>
      <c r="V3533" s="17">
        <v>0</v>
      </c>
      <c r="X3533" s="17">
        <v>0</v>
      </c>
      <c r="Z3533" s="17">
        <v>99620</v>
      </c>
      <c r="AB3533" s="17">
        <v>0</v>
      </c>
      <c r="AD3533" s="17">
        <v>0</v>
      </c>
      <c r="AF3533" s="17">
        <v>7874</v>
      </c>
      <c r="AH3533" s="17">
        <v>0</v>
      </c>
      <c r="AJ3533" s="17">
        <v>0</v>
      </c>
      <c r="AL3533" s="17">
        <v>0</v>
      </c>
      <c r="AN3533" s="17">
        <v>0</v>
      </c>
      <c r="AP3533" s="172">
        <v>0</v>
      </c>
      <c r="AR3533" s="17">
        <v>88236</v>
      </c>
      <c r="AT3533" s="17">
        <v>0</v>
      </c>
      <c r="AV3533" s="185">
        <v>0</v>
      </c>
      <c r="AX3533" s="1" t="str">
        <f t="shared" si="55"/>
        <v>No</v>
      </c>
    </row>
    <row r="3534" spans="1:50" x14ac:dyDescent="0.2">
      <c r="A3534" s="1" t="s">
        <v>2467</v>
      </c>
      <c r="B3534" s="1" t="s">
        <v>2468</v>
      </c>
      <c r="C3534" s="1" t="s">
        <v>40</v>
      </c>
      <c r="D3534" s="174" t="s">
        <v>2469</v>
      </c>
      <c r="E3534" s="177" t="s">
        <v>2470</v>
      </c>
      <c r="F3534" s="1" t="s">
        <v>194</v>
      </c>
      <c r="G3534" s="1" t="s">
        <v>229</v>
      </c>
      <c r="H3534" s="17">
        <v>0</v>
      </c>
      <c r="I3534" s="12">
        <v>2</v>
      </c>
      <c r="J3534" s="1" t="s">
        <v>10</v>
      </c>
      <c r="K3534" s="1" t="s">
        <v>8</v>
      </c>
      <c r="L3534" s="4">
        <v>2</v>
      </c>
      <c r="N3534" s="186">
        <v>0</v>
      </c>
      <c r="P3534" s="14">
        <v>14.741899999999999</v>
      </c>
      <c r="R3534" s="14">
        <v>0</v>
      </c>
      <c r="T3534" s="14">
        <v>1.0548</v>
      </c>
      <c r="V3534" s="17">
        <v>0</v>
      </c>
      <c r="X3534" s="17">
        <v>0</v>
      </c>
      <c r="Z3534" s="17">
        <v>59469</v>
      </c>
      <c r="AB3534" s="17">
        <v>0</v>
      </c>
      <c r="AD3534" s="17">
        <v>0</v>
      </c>
      <c r="AF3534" s="17">
        <v>4034</v>
      </c>
      <c r="AH3534" s="17">
        <v>0</v>
      </c>
      <c r="AJ3534" s="17">
        <v>0</v>
      </c>
      <c r="AL3534" s="17">
        <v>0</v>
      </c>
      <c r="AN3534" s="17">
        <v>0</v>
      </c>
      <c r="AP3534" s="172">
        <v>0</v>
      </c>
      <c r="AR3534" s="17">
        <v>4255</v>
      </c>
      <c r="AT3534" s="17">
        <v>0</v>
      </c>
      <c r="AV3534" s="185">
        <v>0</v>
      </c>
      <c r="AX3534" s="1" t="str">
        <f t="shared" si="55"/>
        <v>No</v>
      </c>
    </row>
    <row r="3535" spans="1:50" x14ac:dyDescent="0.2">
      <c r="A3535" s="1" t="s">
        <v>6548</v>
      </c>
      <c r="B3535" s="1" t="s">
        <v>3935</v>
      </c>
      <c r="C3535" s="1" t="s">
        <v>64</v>
      </c>
      <c r="D3535" s="174" t="s">
        <v>3936</v>
      </c>
      <c r="E3535" s="177" t="s">
        <v>3937</v>
      </c>
      <c r="F3535" s="1" t="s">
        <v>194</v>
      </c>
      <c r="G3535" s="1" t="s">
        <v>229</v>
      </c>
      <c r="H3535" s="17">
        <v>0</v>
      </c>
      <c r="I3535" s="12">
        <v>2</v>
      </c>
      <c r="J3535" s="1" t="s">
        <v>10</v>
      </c>
      <c r="K3535" s="1" t="s">
        <v>8</v>
      </c>
      <c r="L3535" s="4">
        <v>2</v>
      </c>
      <c r="N3535" s="186">
        <v>0</v>
      </c>
      <c r="P3535" s="14">
        <v>5.9911000000000003</v>
      </c>
      <c r="R3535" s="14">
        <v>0</v>
      </c>
      <c r="T3535" s="14">
        <v>6.1401000000000003</v>
      </c>
      <c r="V3535" s="17">
        <v>0</v>
      </c>
      <c r="X3535" s="17">
        <v>0</v>
      </c>
      <c r="Z3535" s="17">
        <v>8723</v>
      </c>
      <c r="AB3535" s="17">
        <v>0</v>
      </c>
      <c r="AD3535" s="17">
        <v>0</v>
      </c>
      <c r="AF3535" s="17">
        <v>1456</v>
      </c>
      <c r="AH3535" s="17">
        <v>0</v>
      </c>
      <c r="AJ3535" s="17">
        <v>0</v>
      </c>
      <c r="AL3535" s="17">
        <v>0</v>
      </c>
      <c r="AN3535" s="17">
        <v>0</v>
      </c>
      <c r="AP3535" s="172">
        <v>0</v>
      </c>
      <c r="AR3535" s="17">
        <v>8940</v>
      </c>
      <c r="AT3535" s="17">
        <v>0</v>
      </c>
      <c r="AV3535" s="185">
        <v>0</v>
      </c>
      <c r="AX3535" s="1" t="str">
        <f t="shared" si="55"/>
        <v>No</v>
      </c>
    </row>
    <row r="3536" spans="1:50" x14ac:dyDescent="0.2">
      <c r="A3536" s="1" t="s">
        <v>4011</v>
      </c>
      <c r="B3536" s="1" t="s">
        <v>2244</v>
      </c>
      <c r="C3536" s="1" t="s">
        <v>59</v>
      </c>
      <c r="D3536" s="174" t="s">
        <v>4012</v>
      </c>
      <c r="E3536" s="177" t="s">
        <v>4013</v>
      </c>
      <c r="F3536" s="1" t="s">
        <v>194</v>
      </c>
      <c r="G3536" s="1" t="s">
        <v>229</v>
      </c>
      <c r="H3536" s="17">
        <v>0</v>
      </c>
      <c r="I3536" s="12">
        <v>2</v>
      </c>
      <c r="J3536" s="1" t="s">
        <v>10</v>
      </c>
      <c r="K3536" s="1" t="s">
        <v>8</v>
      </c>
      <c r="L3536" s="4">
        <v>2</v>
      </c>
      <c r="N3536" s="186">
        <v>0</v>
      </c>
      <c r="P3536" s="14">
        <v>9.8130000000000006</v>
      </c>
      <c r="R3536" s="14">
        <v>0</v>
      </c>
      <c r="T3536" s="14">
        <v>2.7833999999999999</v>
      </c>
      <c r="V3536" s="17">
        <v>0</v>
      </c>
      <c r="X3536" s="17">
        <v>0</v>
      </c>
      <c r="Z3536" s="17">
        <v>46798</v>
      </c>
      <c r="AB3536" s="17">
        <v>0</v>
      </c>
      <c r="AD3536" s="17">
        <v>0</v>
      </c>
      <c r="AF3536" s="17">
        <v>4769</v>
      </c>
      <c r="AH3536" s="17">
        <v>0</v>
      </c>
      <c r="AJ3536" s="17">
        <v>0</v>
      </c>
      <c r="AL3536" s="17">
        <v>0</v>
      </c>
      <c r="AN3536" s="17">
        <v>0</v>
      </c>
      <c r="AP3536" s="172">
        <v>0</v>
      </c>
      <c r="AR3536" s="17">
        <v>13274</v>
      </c>
      <c r="AT3536" s="17">
        <v>0</v>
      </c>
      <c r="AV3536" s="185">
        <v>0</v>
      </c>
      <c r="AX3536" s="1" t="str">
        <f t="shared" si="55"/>
        <v>No</v>
      </c>
    </row>
    <row r="3537" spans="1:50" x14ac:dyDescent="0.2">
      <c r="A3537" s="1" t="s">
        <v>1265</v>
      </c>
      <c r="B3537" s="1" t="s">
        <v>1266</v>
      </c>
      <c r="C3537" s="1" t="s">
        <v>18</v>
      </c>
      <c r="D3537" s="174" t="s">
        <v>1267</v>
      </c>
      <c r="E3537" s="177">
        <v>99298</v>
      </c>
      <c r="F3537" s="1" t="s">
        <v>138</v>
      </c>
      <c r="G3537" s="1" t="s">
        <v>5273</v>
      </c>
      <c r="H3537" s="17">
        <v>0</v>
      </c>
      <c r="I3537" s="12">
        <v>2</v>
      </c>
      <c r="J3537" s="1" t="s">
        <v>10</v>
      </c>
      <c r="K3537" s="1" t="s">
        <v>8</v>
      </c>
      <c r="L3537" s="4">
        <v>2</v>
      </c>
      <c r="N3537" s="186">
        <v>0</v>
      </c>
      <c r="P3537" s="14">
        <v>46.995399999999997</v>
      </c>
      <c r="R3537" s="14">
        <v>0</v>
      </c>
      <c r="T3537" s="14">
        <v>1.0045999999999999</v>
      </c>
      <c r="V3537" s="17">
        <v>0</v>
      </c>
      <c r="X3537" s="17">
        <v>0</v>
      </c>
      <c r="Z3537" s="17">
        <v>41074</v>
      </c>
      <c r="AB3537" s="17">
        <v>0</v>
      </c>
      <c r="AD3537" s="17">
        <v>0</v>
      </c>
      <c r="AF3537" s="17">
        <v>874</v>
      </c>
      <c r="AH3537" s="17">
        <v>0</v>
      </c>
      <c r="AJ3537" s="17">
        <v>0</v>
      </c>
      <c r="AL3537" s="17">
        <v>0</v>
      </c>
      <c r="AN3537" s="17">
        <v>0</v>
      </c>
      <c r="AP3537" s="172">
        <v>0</v>
      </c>
      <c r="AR3537" s="17">
        <v>878</v>
      </c>
      <c r="AT3537" s="17">
        <v>0</v>
      </c>
      <c r="AV3537" s="185">
        <v>0</v>
      </c>
      <c r="AX3537" s="1" t="str">
        <f t="shared" si="55"/>
        <v>No</v>
      </c>
    </row>
    <row r="3538" spans="1:50" x14ac:dyDescent="0.2">
      <c r="A3538" s="1" t="s">
        <v>5115</v>
      </c>
      <c r="B3538" s="1" t="s">
        <v>5116</v>
      </c>
      <c r="C3538" s="1" t="s">
        <v>94</v>
      </c>
      <c r="D3538" s="174" t="s">
        <v>5117</v>
      </c>
      <c r="E3538" s="177" t="s">
        <v>5118</v>
      </c>
      <c r="F3538" s="1" t="s">
        <v>242</v>
      </c>
      <c r="G3538" s="1" t="s">
        <v>229</v>
      </c>
      <c r="H3538" s="17">
        <v>0</v>
      </c>
      <c r="I3538" s="12">
        <v>2</v>
      </c>
      <c r="J3538" s="1" t="s">
        <v>11</v>
      </c>
      <c r="K3538" s="1" t="s">
        <v>8</v>
      </c>
      <c r="L3538" s="4">
        <v>2</v>
      </c>
      <c r="N3538" s="186">
        <v>0</v>
      </c>
      <c r="P3538" s="14">
        <v>33.218600000000002</v>
      </c>
      <c r="R3538" s="14">
        <v>0</v>
      </c>
      <c r="T3538" s="14">
        <v>2.0724</v>
      </c>
      <c r="V3538" s="17">
        <v>0</v>
      </c>
      <c r="X3538" s="17">
        <v>0</v>
      </c>
      <c r="Z3538" s="17">
        <v>121547</v>
      </c>
      <c r="AB3538" s="17">
        <v>0</v>
      </c>
      <c r="AD3538" s="17">
        <v>0</v>
      </c>
      <c r="AF3538" s="17">
        <v>3659</v>
      </c>
      <c r="AH3538" s="17">
        <v>0</v>
      </c>
      <c r="AJ3538" s="17">
        <v>0</v>
      </c>
      <c r="AL3538" s="17">
        <v>0</v>
      </c>
      <c r="AN3538" s="17">
        <v>0</v>
      </c>
      <c r="AP3538" s="172">
        <v>0</v>
      </c>
      <c r="AR3538" s="17">
        <v>7583</v>
      </c>
      <c r="AT3538" s="17">
        <v>0</v>
      </c>
      <c r="AV3538" s="185">
        <v>0</v>
      </c>
      <c r="AX3538" s="1" t="str">
        <f t="shared" si="55"/>
        <v>No</v>
      </c>
    </row>
    <row r="3539" spans="1:50" x14ac:dyDescent="0.2">
      <c r="A3539" s="1" t="s">
        <v>5464</v>
      </c>
      <c r="B3539" s="1" t="s">
        <v>1496</v>
      </c>
      <c r="C3539" s="1" t="s">
        <v>54</v>
      </c>
      <c r="D3539" s="174" t="s">
        <v>1497</v>
      </c>
      <c r="E3539" s="177" t="s">
        <v>1498</v>
      </c>
      <c r="F3539" s="1" t="s">
        <v>242</v>
      </c>
      <c r="G3539" s="1" t="s">
        <v>229</v>
      </c>
      <c r="H3539" s="17">
        <v>0</v>
      </c>
      <c r="I3539" s="12">
        <v>2</v>
      </c>
      <c r="J3539" s="1" t="s">
        <v>23</v>
      </c>
      <c r="K3539" s="1" t="s">
        <v>8</v>
      </c>
      <c r="L3539" s="4">
        <v>2</v>
      </c>
      <c r="N3539" s="186">
        <v>0</v>
      </c>
      <c r="P3539" s="14">
        <v>8.4033999999999995</v>
      </c>
      <c r="R3539" s="14">
        <v>0</v>
      </c>
      <c r="T3539" s="14">
        <v>15.3226</v>
      </c>
      <c r="V3539" s="17">
        <v>0</v>
      </c>
      <c r="X3539" s="17">
        <v>0</v>
      </c>
      <c r="Z3539" s="17">
        <v>13000</v>
      </c>
      <c r="AB3539" s="17">
        <v>0</v>
      </c>
      <c r="AD3539" s="17">
        <v>0</v>
      </c>
      <c r="AF3539" s="17">
        <v>1547</v>
      </c>
      <c r="AH3539" s="17">
        <v>0</v>
      </c>
      <c r="AJ3539" s="17">
        <v>0</v>
      </c>
      <c r="AL3539" s="17">
        <v>0</v>
      </c>
      <c r="AN3539" s="17">
        <v>0</v>
      </c>
      <c r="AP3539" s="172">
        <v>0</v>
      </c>
      <c r="AR3539" s="17">
        <v>23704</v>
      </c>
      <c r="AT3539" s="17">
        <v>0</v>
      </c>
      <c r="AV3539" s="185">
        <v>0</v>
      </c>
      <c r="AX3539" s="1" t="str">
        <f t="shared" si="55"/>
        <v>No</v>
      </c>
    </row>
    <row r="3540" spans="1:50" x14ac:dyDescent="0.2">
      <c r="A3540" s="1" t="s">
        <v>1298</v>
      </c>
      <c r="B3540" s="1" t="s">
        <v>1299</v>
      </c>
      <c r="C3540" s="1" t="s">
        <v>56</v>
      </c>
      <c r="D3540" s="174" t="s">
        <v>1300</v>
      </c>
      <c r="E3540" s="177">
        <v>55258</v>
      </c>
      <c r="F3540" s="1" t="s">
        <v>138</v>
      </c>
      <c r="G3540" s="1" t="s">
        <v>5273</v>
      </c>
      <c r="H3540" s="17">
        <v>0</v>
      </c>
      <c r="I3540" s="12">
        <v>2</v>
      </c>
      <c r="J3540" s="1" t="s">
        <v>10</v>
      </c>
      <c r="K3540" s="1" t="s">
        <v>8</v>
      </c>
      <c r="L3540" s="4">
        <v>2</v>
      </c>
      <c r="N3540" s="186">
        <v>0</v>
      </c>
      <c r="P3540" s="14">
        <v>39.088900000000002</v>
      </c>
      <c r="R3540" s="14">
        <v>0</v>
      </c>
      <c r="T3540" s="14">
        <v>7.9778000000000002</v>
      </c>
      <c r="V3540" s="17">
        <v>0</v>
      </c>
      <c r="X3540" s="17">
        <v>0</v>
      </c>
      <c r="Z3540" s="17">
        <v>51011</v>
      </c>
      <c r="AB3540" s="17">
        <v>0</v>
      </c>
      <c r="AD3540" s="17">
        <v>0</v>
      </c>
      <c r="AF3540" s="17">
        <v>1305</v>
      </c>
      <c r="AH3540" s="17">
        <v>0</v>
      </c>
      <c r="AJ3540" s="17">
        <v>0</v>
      </c>
      <c r="AL3540" s="17">
        <v>0</v>
      </c>
      <c r="AN3540" s="17">
        <v>0</v>
      </c>
      <c r="AP3540" s="172">
        <v>0</v>
      </c>
      <c r="AR3540" s="17">
        <v>10411</v>
      </c>
      <c r="AT3540" s="17">
        <v>0</v>
      </c>
      <c r="AV3540" s="185">
        <v>0</v>
      </c>
      <c r="AX3540" s="1" t="str">
        <f t="shared" si="55"/>
        <v>No</v>
      </c>
    </row>
    <row r="3541" spans="1:50" x14ac:dyDescent="0.2">
      <c r="A3541" s="1" t="s">
        <v>4915</v>
      </c>
      <c r="B3541" s="1" t="s">
        <v>4916</v>
      </c>
      <c r="C3541" s="1" t="s">
        <v>20</v>
      </c>
      <c r="D3541" s="174" t="s">
        <v>4917</v>
      </c>
      <c r="E3541" s="177" t="s">
        <v>4918</v>
      </c>
      <c r="F3541" s="1" t="s">
        <v>194</v>
      </c>
      <c r="G3541" s="1" t="s">
        <v>229</v>
      </c>
      <c r="H3541" s="17">
        <v>0</v>
      </c>
      <c r="I3541" s="12">
        <v>2</v>
      </c>
      <c r="J3541" s="1" t="s">
        <v>10</v>
      </c>
      <c r="K3541" s="1" t="s">
        <v>8</v>
      </c>
      <c r="L3541" s="4">
        <v>2</v>
      </c>
      <c r="N3541" s="186">
        <v>0</v>
      </c>
      <c r="P3541" s="14">
        <v>18.745000000000001</v>
      </c>
      <c r="R3541" s="14">
        <v>0</v>
      </c>
      <c r="T3541" s="14">
        <v>0.67230000000000001</v>
      </c>
      <c r="V3541" s="17">
        <v>0</v>
      </c>
      <c r="X3541" s="17">
        <v>0</v>
      </c>
      <c r="Z3541" s="17">
        <v>16758</v>
      </c>
      <c r="AB3541" s="17">
        <v>0</v>
      </c>
      <c r="AD3541" s="17">
        <v>0</v>
      </c>
      <c r="AF3541" s="17">
        <v>894</v>
      </c>
      <c r="AH3541" s="17">
        <v>0</v>
      </c>
      <c r="AJ3541" s="17">
        <v>0</v>
      </c>
      <c r="AL3541" s="17">
        <v>0</v>
      </c>
      <c r="AN3541" s="17">
        <v>0</v>
      </c>
      <c r="AP3541" s="172">
        <v>0</v>
      </c>
      <c r="AR3541" s="17">
        <v>601</v>
      </c>
      <c r="AT3541" s="17">
        <v>0</v>
      </c>
      <c r="AV3541" s="185">
        <v>0</v>
      </c>
      <c r="AX3541" s="1" t="str">
        <f t="shared" si="55"/>
        <v>No</v>
      </c>
    </row>
    <row r="3542" spans="1:50" x14ac:dyDescent="0.2">
      <c r="A3542" s="1" t="s">
        <v>4381</v>
      </c>
      <c r="B3542" s="1" t="s">
        <v>4382</v>
      </c>
      <c r="C3542" s="1" t="s">
        <v>61</v>
      </c>
      <c r="D3542" s="174" t="s">
        <v>4383</v>
      </c>
      <c r="E3542" s="177" t="s">
        <v>4384</v>
      </c>
      <c r="F3542" s="1" t="s">
        <v>242</v>
      </c>
      <c r="G3542" s="1" t="s">
        <v>229</v>
      </c>
      <c r="H3542" s="17">
        <v>0</v>
      </c>
      <c r="I3542" s="12">
        <v>2</v>
      </c>
      <c r="J3542" s="1" t="s">
        <v>10</v>
      </c>
      <c r="K3542" s="1" t="s">
        <v>8</v>
      </c>
      <c r="L3542" s="4">
        <v>2</v>
      </c>
      <c r="N3542" s="186">
        <v>0</v>
      </c>
      <c r="P3542" s="14">
        <v>23.636700000000001</v>
      </c>
      <c r="R3542" s="14">
        <v>0</v>
      </c>
      <c r="T3542" s="14">
        <v>0.97419999999999995</v>
      </c>
      <c r="V3542" s="17">
        <v>0</v>
      </c>
      <c r="X3542" s="17">
        <v>0</v>
      </c>
      <c r="Z3542" s="17">
        <v>52308</v>
      </c>
      <c r="AB3542" s="17">
        <v>0</v>
      </c>
      <c r="AD3542" s="17">
        <v>0</v>
      </c>
      <c r="AF3542" s="17">
        <v>2213</v>
      </c>
      <c r="AH3542" s="17">
        <v>0</v>
      </c>
      <c r="AJ3542" s="17">
        <v>0</v>
      </c>
      <c r="AL3542" s="17">
        <v>0</v>
      </c>
      <c r="AN3542" s="17">
        <v>0</v>
      </c>
      <c r="AP3542" s="172">
        <v>0</v>
      </c>
      <c r="AR3542" s="17">
        <v>2156</v>
      </c>
      <c r="AT3542" s="17">
        <v>0</v>
      </c>
      <c r="AV3542" s="185">
        <v>0</v>
      </c>
      <c r="AX3542" s="1" t="str">
        <f t="shared" si="55"/>
        <v>No</v>
      </c>
    </row>
    <row r="3543" spans="1:50" x14ac:dyDescent="0.2">
      <c r="A3543" s="1" t="s">
        <v>5546</v>
      </c>
      <c r="B3543" s="1" t="s">
        <v>5639</v>
      </c>
      <c r="C3543" s="1" t="s">
        <v>61</v>
      </c>
      <c r="E3543" s="177" t="s">
        <v>5545</v>
      </c>
      <c r="F3543" s="1" t="s">
        <v>194</v>
      </c>
      <c r="G3543" s="1" t="s">
        <v>229</v>
      </c>
      <c r="H3543" s="17">
        <v>0</v>
      </c>
      <c r="I3543" s="12">
        <v>2</v>
      </c>
      <c r="J3543" s="1" t="s">
        <v>10</v>
      </c>
      <c r="K3543" s="1" t="s">
        <v>8</v>
      </c>
      <c r="L3543" s="4">
        <v>2</v>
      </c>
      <c r="N3543" s="186">
        <v>0</v>
      </c>
      <c r="P3543" s="14">
        <v>8.0105000000000004</v>
      </c>
      <c r="R3543" s="14">
        <v>0</v>
      </c>
      <c r="T3543" s="14">
        <v>5.3853</v>
      </c>
      <c r="V3543" s="17">
        <v>0</v>
      </c>
      <c r="X3543" s="17">
        <v>0</v>
      </c>
      <c r="Z3543" s="17">
        <v>16069</v>
      </c>
      <c r="AB3543" s="17">
        <v>0</v>
      </c>
      <c r="AD3543" s="17">
        <v>0</v>
      </c>
      <c r="AF3543" s="17">
        <v>2006</v>
      </c>
      <c r="AH3543" s="17">
        <v>0</v>
      </c>
      <c r="AJ3543" s="17">
        <v>0</v>
      </c>
      <c r="AL3543" s="17">
        <v>0</v>
      </c>
      <c r="AN3543" s="17">
        <v>0</v>
      </c>
      <c r="AP3543" s="172">
        <v>0</v>
      </c>
      <c r="AR3543" s="17">
        <v>10803</v>
      </c>
      <c r="AT3543" s="17">
        <v>0</v>
      </c>
      <c r="AV3543" s="185">
        <v>0</v>
      </c>
      <c r="AX3543" s="1" t="str">
        <f t="shared" si="55"/>
        <v>No</v>
      </c>
    </row>
    <row r="3544" spans="1:50" x14ac:dyDescent="0.2">
      <c r="A3544" s="1" t="s">
        <v>3745</v>
      </c>
      <c r="B3544" s="1" t="s">
        <v>3746</v>
      </c>
      <c r="C3544" s="1" t="s">
        <v>48</v>
      </c>
      <c r="D3544" s="174" t="s">
        <v>3747</v>
      </c>
      <c r="E3544" s="177" t="s">
        <v>3748</v>
      </c>
      <c r="F3544" s="1" t="s">
        <v>194</v>
      </c>
      <c r="G3544" s="1" t="s">
        <v>229</v>
      </c>
      <c r="H3544" s="17">
        <v>0</v>
      </c>
      <c r="I3544" s="12">
        <v>2</v>
      </c>
      <c r="J3544" s="1" t="s">
        <v>10</v>
      </c>
      <c r="K3544" s="1" t="s">
        <v>8</v>
      </c>
      <c r="L3544" s="4">
        <v>2</v>
      </c>
      <c r="N3544" s="186">
        <v>0</v>
      </c>
      <c r="P3544" s="14">
        <v>9.5623000000000005</v>
      </c>
      <c r="R3544" s="14">
        <v>0</v>
      </c>
      <c r="T3544" s="14">
        <v>3.5592999999999999</v>
      </c>
      <c r="V3544" s="17">
        <v>0</v>
      </c>
      <c r="X3544" s="17">
        <v>0</v>
      </c>
      <c r="Z3544" s="17">
        <v>28553</v>
      </c>
      <c r="AB3544" s="17">
        <v>0</v>
      </c>
      <c r="AD3544" s="17">
        <v>0</v>
      </c>
      <c r="AF3544" s="17">
        <v>2986</v>
      </c>
      <c r="AH3544" s="17">
        <v>0</v>
      </c>
      <c r="AJ3544" s="17">
        <v>0</v>
      </c>
      <c r="AL3544" s="17">
        <v>0</v>
      </c>
      <c r="AN3544" s="17">
        <v>0</v>
      </c>
      <c r="AP3544" s="172">
        <v>0</v>
      </c>
      <c r="AR3544" s="17">
        <v>10628</v>
      </c>
      <c r="AT3544" s="17">
        <v>0</v>
      </c>
      <c r="AV3544" s="185">
        <v>0</v>
      </c>
      <c r="AX3544" s="1" t="str">
        <f t="shared" si="55"/>
        <v>No</v>
      </c>
    </row>
    <row r="3545" spans="1:50" x14ac:dyDescent="0.2">
      <c r="A3545" s="1" t="s">
        <v>158</v>
      </c>
      <c r="B3545" s="1" t="s">
        <v>443</v>
      </c>
      <c r="C3545" s="1" t="s">
        <v>98</v>
      </c>
      <c r="D3545" s="174">
        <v>5210</v>
      </c>
      <c r="E3545" s="177">
        <v>50210</v>
      </c>
      <c r="F3545" s="1" t="s">
        <v>194</v>
      </c>
      <c r="G3545" s="1" t="s">
        <v>5273</v>
      </c>
      <c r="H3545" s="17">
        <v>68444</v>
      </c>
      <c r="I3545" s="12">
        <v>2</v>
      </c>
      <c r="J3545" s="1" t="s">
        <v>10</v>
      </c>
      <c r="K3545" s="1" t="s">
        <v>8</v>
      </c>
      <c r="L3545" s="4">
        <v>2</v>
      </c>
      <c r="N3545" s="186">
        <v>0</v>
      </c>
      <c r="P3545" s="14">
        <v>7.1853999999999996</v>
      </c>
      <c r="R3545" s="14">
        <v>0</v>
      </c>
      <c r="T3545" s="14">
        <v>3.3656000000000001</v>
      </c>
      <c r="V3545" s="17">
        <v>0</v>
      </c>
      <c r="X3545" s="17">
        <v>0</v>
      </c>
      <c r="Z3545" s="17">
        <v>40432</v>
      </c>
      <c r="AB3545" s="17">
        <v>0</v>
      </c>
      <c r="AD3545" s="17">
        <v>0</v>
      </c>
      <c r="AF3545" s="17">
        <v>5627</v>
      </c>
      <c r="AH3545" s="17">
        <v>0</v>
      </c>
      <c r="AJ3545" s="17">
        <v>0</v>
      </c>
      <c r="AL3545" s="17">
        <v>0</v>
      </c>
      <c r="AN3545" s="17">
        <v>0</v>
      </c>
      <c r="AP3545" s="172">
        <v>0</v>
      </c>
      <c r="AR3545" s="17">
        <v>18938</v>
      </c>
      <c r="AT3545" s="17">
        <v>0</v>
      </c>
      <c r="AV3545" s="185">
        <v>0</v>
      </c>
      <c r="AX3545" s="1" t="str">
        <f t="shared" si="55"/>
        <v>No</v>
      </c>
    </row>
    <row r="3546" spans="1:50" x14ac:dyDescent="0.2">
      <c r="A3546" s="1" t="s">
        <v>1785</v>
      </c>
      <c r="B3546" s="1" t="s">
        <v>1786</v>
      </c>
      <c r="C3546" s="1" t="s">
        <v>40</v>
      </c>
      <c r="D3546" s="174" t="s">
        <v>1787</v>
      </c>
      <c r="E3546" s="177" t="s">
        <v>1788</v>
      </c>
      <c r="F3546" s="1" t="s">
        <v>194</v>
      </c>
      <c r="G3546" s="1" t="s">
        <v>229</v>
      </c>
      <c r="H3546" s="17">
        <v>0</v>
      </c>
      <c r="I3546" s="12">
        <v>2</v>
      </c>
      <c r="J3546" s="1" t="s">
        <v>10</v>
      </c>
      <c r="K3546" s="1" t="s">
        <v>8</v>
      </c>
      <c r="L3546" s="4">
        <v>2</v>
      </c>
      <c r="N3546" s="186">
        <v>0</v>
      </c>
      <c r="P3546" s="14">
        <v>22.832999999999998</v>
      </c>
      <c r="R3546" s="14">
        <v>0</v>
      </c>
      <c r="T3546" s="14">
        <v>1.2038</v>
      </c>
      <c r="V3546" s="17">
        <v>0</v>
      </c>
      <c r="X3546" s="17">
        <v>0</v>
      </c>
      <c r="Z3546" s="17">
        <v>119531</v>
      </c>
      <c r="AB3546" s="17">
        <v>0</v>
      </c>
      <c r="AD3546" s="17">
        <v>0</v>
      </c>
      <c r="AF3546" s="17">
        <v>5235</v>
      </c>
      <c r="AH3546" s="17">
        <v>0</v>
      </c>
      <c r="AJ3546" s="17">
        <v>0</v>
      </c>
      <c r="AL3546" s="17">
        <v>0</v>
      </c>
      <c r="AN3546" s="17">
        <v>0</v>
      </c>
      <c r="AP3546" s="172">
        <v>0</v>
      </c>
      <c r="AR3546" s="17">
        <v>6302</v>
      </c>
      <c r="AT3546" s="17">
        <v>0</v>
      </c>
      <c r="AV3546" s="185">
        <v>0</v>
      </c>
      <c r="AX3546" s="1" t="str">
        <f t="shared" si="55"/>
        <v>No</v>
      </c>
    </row>
    <row r="3547" spans="1:50" x14ac:dyDescent="0.2">
      <c r="A3547" s="1" t="s">
        <v>6570</v>
      </c>
      <c r="B3547" s="1" t="s">
        <v>4608</v>
      </c>
      <c r="C3547" s="1" t="s">
        <v>31</v>
      </c>
      <c r="D3547" s="174" t="s">
        <v>4609</v>
      </c>
      <c r="E3547" s="177" t="s">
        <v>4610</v>
      </c>
      <c r="F3547" s="1" t="s">
        <v>194</v>
      </c>
      <c r="G3547" s="1" t="s">
        <v>229</v>
      </c>
      <c r="H3547" s="17">
        <v>0</v>
      </c>
      <c r="I3547" s="12">
        <v>2</v>
      </c>
      <c r="J3547" s="1" t="s">
        <v>11</v>
      </c>
      <c r="K3547" s="1" t="s">
        <v>8</v>
      </c>
      <c r="L3547" s="4">
        <v>2</v>
      </c>
      <c r="N3547" s="186">
        <v>0</v>
      </c>
      <c r="P3547" s="14">
        <v>12.2036</v>
      </c>
      <c r="R3547" s="14">
        <v>0</v>
      </c>
      <c r="T3547" s="14">
        <v>17.308700000000002</v>
      </c>
      <c r="V3547" s="17">
        <v>0</v>
      </c>
      <c r="X3547" s="17">
        <v>0</v>
      </c>
      <c r="Z3547" s="17">
        <v>119766</v>
      </c>
      <c r="AB3547" s="17">
        <v>0</v>
      </c>
      <c r="AD3547" s="17">
        <v>0</v>
      </c>
      <c r="AF3547" s="17">
        <v>9814</v>
      </c>
      <c r="AH3547" s="17">
        <v>0</v>
      </c>
      <c r="AJ3547" s="17">
        <v>0</v>
      </c>
      <c r="AL3547" s="17">
        <v>0</v>
      </c>
      <c r="AN3547" s="17">
        <v>0</v>
      </c>
      <c r="AP3547" s="172">
        <v>0</v>
      </c>
      <c r="AR3547" s="17">
        <v>169868</v>
      </c>
      <c r="AT3547" s="17">
        <v>0</v>
      </c>
      <c r="AV3547" s="185">
        <v>0</v>
      </c>
      <c r="AX3547" s="1" t="str">
        <f t="shared" si="55"/>
        <v>No</v>
      </c>
    </row>
    <row r="3548" spans="1:50" x14ac:dyDescent="0.2">
      <c r="A3548" s="1" t="s">
        <v>5574</v>
      </c>
      <c r="B3548" s="1" t="s">
        <v>5649</v>
      </c>
      <c r="C3548" s="1" t="s">
        <v>20</v>
      </c>
      <c r="D3548" s="174" t="s">
        <v>5573</v>
      </c>
      <c r="E3548" s="177" t="s">
        <v>5572</v>
      </c>
      <c r="F3548" s="1" t="s">
        <v>194</v>
      </c>
      <c r="G3548" s="1" t="s">
        <v>229</v>
      </c>
      <c r="H3548" s="17">
        <v>0</v>
      </c>
      <c r="I3548" s="12">
        <v>2</v>
      </c>
      <c r="J3548" s="1" t="s">
        <v>10</v>
      </c>
      <c r="K3548" s="1" t="s">
        <v>8</v>
      </c>
      <c r="L3548" s="4">
        <v>2</v>
      </c>
      <c r="N3548" s="186">
        <v>0</v>
      </c>
      <c r="P3548" s="14">
        <v>9.0809999999999995</v>
      </c>
      <c r="R3548" s="14">
        <v>0</v>
      </c>
      <c r="T3548" s="14">
        <v>4.3757000000000001</v>
      </c>
      <c r="V3548" s="17">
        <v>0</v>
      </c>
      <c r="X3548" s="17">
        <v>0</v>
      </c>
      <c r="Z3548" s="17">
        <v>24655</v>
      </c>
      <c r="AB3548" s="17">
        <v>0</v>
      </c>
      <c r="AD3548" s="17">
        <v>0</v>
      </c>
      <c r="AF3548" s="17">
        <v>2715</v>
      </c>
      <c r="AH3548" s="17">
        <v>0</v>
      </c>
      <c r="AJ3548" s="17">
        <v>0</v>
      </c>
      <c r="AL3548" s="17">
        <v>0</v>
      </c>
      <c r="AN3548" s="17">
        <v>0</v>
      </c>
      <c r="AP3548" s="172">
        <v>0</v>
      </c>
      <c r="AR3548" s="17">
        <v>11880</v>
      </c>
      <c r="AT3548" s="17">
        <v>0</v>
      </c>
      <c r="AV3548" s="185">
        <v>0</v>
      </c>
      <c r="AX3548" s="1" t="str">
        <f t="shared" si="55"/>
        <v>No</v>
      </c>
    </row>
    <row r="3549" spans="1:50" x14ac:dyDescent="0.2">
      <c r="A3549" s="1" t="s">
        <v>4374</v>
      </c>
      <c r="B3549" s="1" t="s">
        <v>6544</v>
      </c>
      <c r="C3549" s="1" t="s">
        <v>61</v>
      </c>
      <c r="D3549" s="174" t="s">
        <v>4375</v>
      </c>
      <c r="E3549" s="177" t="s">
        <v>4376</v>
      </c>
      <c r="F3549" s="1" t="s">
        <v>194</v>
      </c>
      <c r="G3549" s="1" t="s">
        <v>229</v>
      </c>
      <c r="H3549" s="17">
        <v>0</v>
      </c>
      <c r="I3549" s="12">
        <v>2</v>
      </c>
      <c r="J3549" s="1" t="s">
        <v>10</v>
      </c>
      <c r="K3549" s="1" t="s">
        <v>8</v>
      </c>
      <c r="L3549" s="4">
        <v>2</v>
      </c>
      <c r="N3549" s="186">
        <v>0</v>
      </c>
      <c r="P3549" s="14">
        <v>24.755800000000001</v>
      </c>
      <c r="R3549" s="14">
        <v>0</v>
      </c>
      <c r="T3549" s="14">
        <v>0.77190000000000003</v>
      </c>
      <c r="V3549" s="17">
        <v>0</v>
      </c>
      <c r="X3549" s="17">
        <v>0</v>
      </c>
      <c r="Z3549" s="17">
        <v>27677</v>
      </c>
      <c r="AB3549" s="17">
        <v>0</v>
      </c>
      <c r="AD3549" s="17">
        <v>0</v>
      </c>
      <c r="AF3549" s="17">
        <v>1118</v>
      </c>
      <c r="AH3549" s="17">
        <v>0</v>
      </c>
      <c r="AJ3549" s="17">
        <v>0</v>
      </c>
      <c r="AL3549" s="17">
        <v>0</v>
      </c>
      <c r="AN3549" s="17">
        <v>0</v>
      </c>
      <c r="AP3549" s="172">
        <v>0</v>
      </c>
      <c r="AR3549" s="17">
        <v>863</v>
      </c>
      <c r="AT3549" s="17">
        <v>0</v>
      </c>
      <c r="AV3549" s="185">
        <v>0</v>
      </c>
      <c r="AX3549" s="1" t="str">
        <f t="shared" si="55"/>
        <v>No</v>
      </c>
    </row>
    <row r="3550" spans="1:50" x14ac:dyDescent="0.2">
      <c r="A3550" s="1" t="s">
        <v>3759</v>
      </c>
      <c r="B3550" s="1" t="s">
        <v>510</v>
      </c>
      <c r="C3550" s="1" t="s">
        <v>59</v>
      </c>
      <c r="D3550" s="174" t="s">
        <v>3760</v>
      </c>
      <c r="E3550" s="177" t="s">
        <v>3761</v>
      </c>
      <c r="F3550" s="1" t="s">
        <v>194</v>
      </c>
      <c r="G3550" s="1" t="s">
        <v>229</v>
      </c>
      <c r="H3550" s="17">
        <v>0</v>
      </c>
      <c r="I3550" s="12">
        <v>2</v>
      </c>
      <c r="J3550" s="1" t="s">
        <v>10</v>
      </c>
      <c r="K3550" s="1" t="s">
        <v>8</v>
      </c>
      <c r="L3550" s="4">
        <v>2</v>
      </c>
      <c r="N3550" s="186">
        <v>0</v>
      </c>
      <c r="P3550" s="14">
        <v>8.2828999999999997</v>
      </c>
      <c r="R3550" s="14">
        <v>0</v>
      </c>
      <c r="T3550" s="14">
        <v>3.5068999999999999</v>
      </c>
      <c r="V3550" s="17">
        <v>0</v>
      </c>
      <c r="X3550" s="17">
        <v>0</v>
      </c>
      <c r="Z3550" s="17">
        <v>14495</v>
      </c>
      <c r="AB3550" s="17">
        <v>0</v>
      </c>
      <c r="AD3550" s="17">
        <v>0</v>
      </c>
      <c r="AF3550" s="17">
        <v>1750</v>
      </c>
      <c r="AH3550" s="17">
        <v>0</v>
      </c>
      <c r="AJ3550" s="17">
        <v>0</v>
      </c>
      <c r="AL3550" s="17">
        <v>0</v>
      </c>
      <c r="AN3550" s="17">
        <v>0</v>
      </c>
      <c r="AP3550" s="172">
        <v>0</v>
      </c>
      <c r="AR3550" s="17">
        <v>6137</v>
      </c>
      <c r="AT3550" s="17">
        <v>0</v>
      </c>
      <c r="AV3550" s="185">
        <v>0</v>
      </c>
      <c r="AX3550" s="1" t="str">
        <f t="shared" si="55"/>
        <v>No</v>
      </c>
    </row>
    <row r="3551" spans="1:50" x14ac:dyDescent="0.2">
      <c r="A3551" s="1" t="s">
        <v>5889</v>
      </c>
      <c r="B3551" s="1" t="s">
        <v>5890</v>
      </c>
      <c r="C3551" s="1" t="s">
        <v>63</v>
      </c>
      <c r="E3551" s="177" t="s">
        <v>5891</v>
      </c>
      <c r="F3551" s="1" t="s">
        <v>242</v>
      </c>
      <c r="G3551" s="1" t="s">
        <v>229</v>
      </c>
      <c r="H3551" s="17">
        <v>0</v>
      </c>
      <c r="I3551" s="12">
        <v>2</v>
      </c>
      <c r="J3551" s="1" t="s">
        <v>10</v>
      </c>
      <c r="K3551" s="1" t="s">
        <v>8</v>
      </c>
      <c r="L3551" s="4">
        <v>2</v>
      </c>
      <c r="N3551" s="186">
        <v>0</v>
      </c>
      <c r="P3551" s="14">
        <v>20.720800000000001</v>
      </c>
      <c r="R3551" s="14">
        <v>0</v>
      </c>
      <c r="T3551" s="14">
        <v>1.4877</v>
      </c>
      <c r="V3551" s="17">
        <v>0</v>
      </c>
      <c r="X3551" s="17">
        <v>0</v>
      </c>
      <c r="Z3551" s="17">
        <v>32801</v>
      </c>
      <c r="AB3551" s="17">
        <v>0</v>
      </c>
      <c r="AD3551" s="17">
        <v>0</v>
      </c>
      <c r="AF3551" s="17">
        <v>1583</v>
      </c>
      <c r="AH3551" s="17">
        <v>0</v>
      </c>
      <c r="AJ3551" s="17">
        <v>0</v>
      </c>
      <c r="AL3551" s="17">
        <v>0</v>
      </c>
      <c r="AN3551" s="17">
        <v>0</v>
      </c>
      <c r="AP3551" s="172">
        <v>0</v>
      </c>
      <c r="AR3551" s="17">
        <v>2355</v>
      </c>
      <c r="AT3551" s="17">
        <v>0</v>
      </c>
      <c r="AV3551" s="185">
        <v>0</v>
      </c>
      <c r="AX3551" s="1" t="str">
        <f t="shared" si="55"/>
        <v>No</v>
      </c>
    </row>
    <row r="3552" spans="1:50" x14ac:dyDescent="0.2">
      <c r="A3552" s="1" t="s">
        <v>5864</v>
      </c>
      <c r="B3552" s="1" t="s">
        <v>5865</v>
      </c>
      <c r="C3552" s="1" t="s">
        <v>37</v>
      </c>
      <c r="E3552" s="177">
        <v>40261</v>
      </c>
      <c r="F3552" s="1" t="s">
        <v>194</v>
      </c>
      <c r="G3552" s="1" t="s">
        <v>5273</v>
      </c>
      <c r="H3552" s="17">
        <v>5502379</v>
      </c>
      <c r="I3552" s="12">
        <v>2</v>
      </c>
      <c r="J3552" s="1" t="s">
        <v>11</v>
      </c>
      <c r="K3552" s="1" t="s">
        <v>12</v>
      </c>
      <c r="L3552" s="4">
        <v>2</v>
      </c>
      <c r="N3552" s="186">
        <v>0</v>
      </c>
      <c r="P3552" s="14">
        <v>12.331</v>
      </c>
      <c r="R3552" s="14">
        <v>0</v>
      </c>
      <c r="T3552" s="14">
        <v>7.3867000000000003</v>
      </c>
      <c r="V3552" s="17">
        <v>0</v>
      </c>
      <c r="X3552" s="17">
        <v>0</v>
      </c>
      <c r="Z3552" s="17">
        <v>65724</v>
      </c>
      <c r="AB3552" s="17">
        <v>0</v>
      </c>
      <c r="AD3552" s="17">
        <v>0</v>
      </c>
      <c r="AF3552" s="17">
        <v>5330</v>
      </c>
      <c r="AH3552" s="17">
        <v>0</v>
      </c>
      <c r="AJ3552" s="17">
        <v>0</v>
      </c>
      <c r="AL3552" s="17">
        <v>0</v>
      </c>
      <c r="AN3552" s="17">
        <v>0</v>
      </c>
      <c r="AP3552" s="172">
        <v>0</v>
      </c>
      <c r="AR3552" s="17">
        <v>39371</v>
      </c>
      <c r="AT3552" s="17">
        <v>0</v>
      </c>
      <c r="AV3552" s="185">
        <v>0</v>
      </c>
      <c r="AX3552" s="1" t="str">
        <f t="shared" si="55"/>
        <v>No</v>
      </c>
    </row>
    <row r="3553" spans="1:50" x14ac:dyDescent="0.2">
      <c r="A3553" s="1" t="s">
        <v>2602</v>
      </c>
      <c r="B3553" s="1" t="s">
        <v>2603</v>
      </c>
      <c r="C3553" s="1" t="s">
        <v>98</v>
      </c>
      <c r="D3553" s="174" t="s">
        <v>2604</v>
      </c>
      <c r="E3553" s="177" t="s">
        <v>2605</v>
      </c>
      <c r="F3553" s="1" t="s">
        <v>194</v>
      </c>
      <c r="G3553" s="1" t="s">
        <v>229</v>
      </c>
      <c r="H3553" s="17">
        <v>0</v>
      </c>
      <c r="I3553" s="12">
        <v>2</v>
      </c>
      <c r="J3553" s="1" t="s">
        <v>10</v>
      </c>
      <c r="K3553" s="1" t="s">
        <v>12</v>
      </c>
      <c r="L3553" s="4">
        <v>2</v>
      </c>
      <c r="N3553" s="186">
        <v>0</v>
      </c>
      <c r="P3553" s="14">
        <v>11.705399999999999</v>
      </c>
      <c r="R3553" s="14">
        <v>0</v>
      </c>
      <c r="T3553" s="14">
        <v>2.8464</v>
      </c>
      <c r="V3553" s="17">
        <v>0</v>
      </c>
      <c r="X3553" s="17">
        <v>0</v>
      </c>
      <c r="Z3553" s="17">
        <v>68184</v>
      </c>
      <c r="AB3553" s="17">
        <v>0</v>
      </c>
      <c r="AD3553" s="17">
        <v>0</v>
      </c>
      <c r="AF3553" s="17">
        <v>5825</v>
      </c>
      <c r="AH3553" s="17">
        <v>0</v>
      </c>
      <c r="AJ3553" s="17">
        <v>0</v>
      </c>
      <c r="AL3553" s="17">
        <v>0</v>
      </c>
      <c r="AN3553" s="17">
        <v>0</v>
      </c>
      <c r="AP3553" s="172">
        <v>0</v>
      </c>
      <c r="AR3553" s="17">
        <v>16580</v>
      </c>
      <c r="AT3553" s="17">
        <v>0</v>
      </c>
      <c r="AV3553" s="185">
        <v>0</v>
      </c>
      <c r="AX3553" s="1" t="str">
        <f t="shared" si="55"/>
        <v>No</v>
      </c>
    </row>
    <row r="3554" spans="1:50" x14ac:dyDescent="0.2">
      <c r="A3554" s="1" t="s">
        <v>5064</v>
      </c>
      <c r="B3554" s="1" t="s">
        <v>5065</v>
      </c>
      <c r="C3554" s="1" t="s">
        <v>6</v>
      </c>
      <c r="D3554" s="174" t="s">
        <v>5066</v>
      </c>
      <c r="E3554" s="177" t="s">
        <v>5067</v>
      </c>
      <c r="F3554" s="1" t="s">
        <v>242</v>
      </c>
      <c r="G3554" s="1" t="s">
        <v>229</v>
      </c>
      <c r="H3554" s="17">
        <v>0</v>
      </c>
      <c r="I3554" s="12">
        <v>2</v>
      </c>
      <c r="J3554" s="1" t="s">
        <v>11</v>
      </c>
      <c r="K3554" s="1" t="s">
        <v>12</v>
      </c>
      <c r="L3554" s="4">
        <v>2</v>
      </c>
      <c r="N3554" s="186">
        <v>0</v>
      </c>
      <c r="P3554" s="14">
        <v>10.67</v>
      </c>
      <c r="R3554" s="14">
        <v>0</v>
      </c>
      <c r="T3554" s="14">
        <v>5.7888999999999999</v>
      </c>
      <c r="V3554" s="17">
        <v>0</v>
      </c>
      <c r="X3554" s="17">
        <v>0</v>
      </c>
      <c r="Z3554" s="17">
        <v>38860</v>
      </c>
      <c r="AB3554" s="17">
        <v>0</v>
      </c>
      <c r="AD3554" s="17">
        <v>0</v>
      </c>
      <c r="AF3554" s="17">
        <v>3642</v>
      </c>
      <c r="AH3554" s="17">
        <v>0</v>
      </c>
      <c r="AJ3554" s="17">
        <v>0</v>
      </c>
      <c r="AL3554" s="17">
        <v>0</v>
      </c>
      <c r="AN3554" s="17">
        <v>0</v>
      </c>
      <c r="AP3554" s="172">
        <v>0</v>
      </c>
      <c r="AR3554" s="17">
        <v>21083</v>
      </c>
      <c r="AT3554" s="17">
        <v>0</v>
      </c>
      <c r="AV3554" s="185">
        <v>0</v>
      </c>
      <c r="AX3554" s="1" t="str">
        <f t="shared" si="55"/>
        <v>No</v>
      </c>
    </row>
    <row r="3555" spans="1:50" x14ac:dyDescent="0.2">
      <c r="A3555" s="1" t="s">
        <v>2037</v>
      </c>
      <c r="B3555" s="1" t="s">
        <v>2038</v>
      </c>
      <c r="C3555" s="1" t="s">
        <v>40</v>
      </c>
      <c r="D3555" s="174" t="s">
        <v>2039</v>
      </c>
      <c r="E3555" s="177" t="s">
        <v>2040</v>
      </c>
      <c r="F3555" s="1" t="s">
        <v>194</v>
      </c>
      <c r="G3555" s="1" t="s">
        <v>229</v>
      </c>
      <c r="H3555" s="17">
        <v>0</v>
      </c>
      <c r="I3555" s="12">
        <v>2</v>
      </c>
      <c r="J3555" s="1" t="s">
        <v>10</v>
      </c>
      <c r="K3555" s="1" t="s">
        <v>8</v>
      </c>
      <c r="L3555" s="4">
        <v>2</v>
      </c>
      <c r="N3555" s="186">
        <v>0</v>
      </c>
      <c r="P3555" s="14">
        <v>14.8462</v>
      </c>
      <c r="R3555" s="14">
        <v>0</v>
      </c>
      <c r="T3555" s="14">
        <v>1.8858999999999999</v>
      </c>
      <c r="V3555" s="17">
        <v>0</v>
      </c>
      <c r="X3555" s="17">
        <v>0</v>
      </c>
      <c r="Z3555" s="17">
        <v>66615</v>
      </c>
      <c r="AB3555" s="17">
        <v>0</v>
      </c>
      <c r="AD3555" s="17">
        <v>0</v>
      </c>
      <c r="AF3555" s="17">
        <v>4487</v>
      </c>
      <c r="AH3555" s="17">
        <v>0</v>
      </c>
      <c r="AJ3555" s="17">
        <v>0</v>
      </c>
      <c r="AL3555" s="17">
        <v>0</v>
      </c>
      <c r="AN3555" s="17">
        <v>0</v>
      </c>
      <c r="AP3555" s="172">
        <v>0</v>
      </c>
      <c r="AR3555" s="17">
        <v>8462</v>
      </c>
      <c r="AT3555" s="17">
        <v>0</v>
      </c>
      <c r="AV3555" s="185">
        <v>0</v>
      </c>
      <c r="AX3555" s="1" t="str">
        <f t="shared" si="55"/>
        <v>No</v>
      </c>
    </row>
    <row r="3556" spans="1:50" x14ac:dyDescent="0.2">
      <c r="A3556" s="1" t="s">
        <v>6567</v>
      </c>
      <c r="B3556" s="1" t="s">
        <v>6568</v>
      </c>
      <c r="C3556" s="1" t="s">
        <v>64</v>
      </c>
      <c r="D3556" s="174" t="s">
        <v>6569</v>
      </c>
      <c r="E3556" s="177">
        <v>77069</v>
      </c>
      <c r="F3556" s="1" t="s">
        <v>138</v>
      </c>
      <c r="G3556" s="1" t="s">
        <v>5273</v>
      </c>
      <c r="H3556" s="17">
        <v>0</v>
      </c>
      <c r="I3556" s="12">
        <v>2</v>
      </c>
      <c r="J3556" s="1" t="s">
        <v>11</v>
      </c>
      <c r="K3556" s="1" t="s">
        <v>8</v>
      </c>
      <c r="L3556" s="4">
        <v>2</v>
      </c>
      <c r="N3556" s="186">
        <v>0</v>
      </c>
      <c r="P3556" s="14">
        <v>16.4801</v>
      </c>
      <c r="R3556" s="14">
        <v>0</v>
      </c>
      <c r="T3556" s="14">
        <v>1.8147</v>
      </c>
      <c r="V3556" s="17">
        <v>0</v>
      </c>
      <c r="X3556" s="17">
        <v>0</v>
      </c>
      <c r="Z3556" s="17">
        <v>40640</v>
      </c>
      <c r="AB3556" s="17">
        <v>0</v>
      </c>
      <c r="AD3556" s="17">
        <v>0</v>
      </c>
      <c r="AF3556" s="17">
        <v>2466</v>
      </c>
      <c r="AH3556" s="17">
        <v>0</v>
      </c>
      <c r="AJ3556" s="17">
        <v>0</v>
      </c>
      <c r="AL3556" s="17">
        <v>0</v>
      </c>
      <c r="AN3556" s="17">
        <v>0</v>
      </c>
      <c r="AP3556" s="172">
        <v>0</v>
      </c>
      <c r="AR3556" s="17">
        <v>4475</v>
      </c>
      <c r="AT3556" s="17">
        <v>0</v>
      </c>
      <c r="AV3556" s="185">
        <v>0</v>
      </c>
      <c r="AX3556" s="1" t="str">
        <f t="shared" si="55"/>
        <v>No</v>
      </c>
    </row>
    <row r="3557" spans="1:50" x14ac:dyDescent="0.2">
      <c r="A3557" s="1" t="s">
        <v>5531</v>
      </c>
      <c r="B3557" s="1" t="s">
        <v>5632</v>
      </c>
      <c r="C3557" s="1" t="s">
        <v>89</v>
      </c>
      <c r="E3557" s="177" t="s">
        <v>5530</v>
      </c>
      <c r="F3557" s="1" t="s">
        <v>196</v>
      </c>
      <c r="G3557" s="1" t="s">
        <v>229</v>
      </c>
      <c r="H3557" s="17">
        <v>0</v>
      </c>
      <c r="I3557" s="12">
        <v>2</v>
      </c>
      <c r="J3557" s="1" t="s">
        <v>10</v>
      </c>
      <c r="K3557" s="1" t="s">
        <v>12</v>
      </c>
      <c r="L3557" s="4">
        <v>2</v>
      </c>
      <c r="N3557" s="186">
        <v>0</v>
      </c>
      <c r="P3557" s="14">
        <v>19.7438</v>
      </c>
      <c r="R3557" s="14">
        <v>0</v>
      </c>
      <c r="T3557" s="14">
        <v>2.0735999999999999</v>
      </c>
      <c r="V3557" s="17">
        <v>0</v>
      </c>
      <c r="X3557" s="17">
        <v>0</v>
      </c>
      <c r="Z3557" s="17">
        <v>83931</v>
      </c>
      <c r="AB3557" s="17">
        <v>0</v>
      </c>
      <c r="AD3557" s="17">
        <v>0</v>
      </c>
      <c r="AF3557" s="17">
        <v>4251</v>
      </c>
      <c r="AH3557" s="17">
        <v>0</v>
      </c>
      <c r="AJ3557" s="17">
        <v>0</v>
      </c>
      <c r="AL3557" s="17">
        <v>0</v>
      </c>
      <c r="AN3557" s="17">
        <v>0</v>
      </c>
      <c r="AP3557" s="172">
        <v>0</v>
      </c>
      <c r="AR3557" s="17">
        <v>8815</v>
      </c>
      <c r="AT3557" s="17">
        <v>0</v>
      </c>
      <c r="AV3557" s="185">
        <v>0</v>
      </c>
      <c r="AX3557" s="1" t="str">
        <f t="shared" si="55"/>
        <v>No</v>
      </c>
    </row>
    <row r="3558" spans="1:50" x14ac:dyDescent="0.2">
      <c r="A3558" s="1" t="s">
        <v>4844</v>
      </c>
      <c r="B3558" s="1" t="s">
        <v>4845</v>
      </c>
      <c r="C3558" s="1" t="s">
        <v>20</v>
      </c>
      <c r="D3558" s="174" t="s">
        <v>4846</v>
      </c>
      <c r="E3558" s="177" t="s">
        <v>4847</v>
      </c>
      <c r="F3558" s="1" t="s">
        <v>194</v>
      </c>
      <c r="G3558" s="1" t="s">
        <v>229</v>
      </c>
      <c r="H3558" s="17">
        <v>0</v>
      </c>
      <c r="I3558" s="12">
        <v>2</v>
      </c>
      <c r="J3558" s="1" t="s">
        <v>10</v>
      </c>
      <c r="K3558" s="1" t="s">
        <v>12</v>
      </c>
      <c r="L3558" s="4">
        <v>1</v>
      </c>
      <c r="N3558" s="186">
        <v>0</v>
      </c>
      <c r="P3558" s="14">
        <v>4.7298999999999998</v>
      </c>
      <c r="R3558" s="14">
        <v>0</v>
      </c>
      <c r="T3558" s="14">
        <v>2.4142999999999999</v>
      </c>
      <c r="V3558" s="17">
        <v>0</v>
      </c>
      <c r="X3558" s="17">
        <v>0</v>
      </c>
      <c r="Z3558" s="17">
        <v>4361</v>
      </c>
      <c r="AB3558" s="17">
        <v>0</v>
      </c>
      <c r="AD3558" s="17">
        <v>0</v>
      </c>
      <c r="AF3558" s="17">
        <v>922</v>
      </c>
      <c r="AH3558" s="17">
        <v>0</v>
      </c>
      <c r="AJ3558" s="17">
        <v>0</v>
      </c>
      <c r="AL3558" s="17">
        <v>0</v>
      </c>
      <c r="AN3558" s="17">
        <v>0</v>
      </c>
      <c r="AP3558" s="172">
        <v>0</v>
      </c>
      <c r="AR3558" s="17">
        <v>2226</v>
      </c>
      <c r="AT3558" s="17">
        <v>0</v>
      </c>
      <c r="AV3558" s="185">
        <v>0</v>
      </c>
      <c r="AX3558" s="1" t="str">
        <f t="shared" si="55"/>
        <v>No</v>
      </c>
    </row>
    <row r="3559" spans="1:50" x14ac:dyDescent="0.2">
      <c r="A3559" s="1" t="s">
        <v>6549</v>
      </c>
      <c r="B3559" s="1" t="s">
        <v>6550</v>
      </c>
      <c r="C3559" s="1" t="s">
        <v>48</v>
      </c>
      <c r="E3559" s="177">
        <v>70273</v>
      </c>
      <c r="F3559" s="1" t="s">
        <v>138</v>
      </c>
      <c r="G3559" s="1" t="s">
        <v>5273</v>
      </c>
      <c r="H3559" s="17">
        <v>0</v>
      </c>
      <c r="I3559" s="12">
        <v>2</v>
      </c>
      <c r="J3559" s="1" t="s">
        <v>10</v>
      </c>
      <c r="K3559" s="1" t="s">
        <v>8</v>
      </c>
      <c r="L3559" s="4">
        <v>2</v>
      </c>
      <c r="N3559" s="186">
        <v>0</v>
      </c>
      <c r="P3559" s="14">
        <v>50.011600000000001</v>
      </c>
      <c r="R3559" s="14">
        <v>0</v>
      </c>
      <c r="T3559" s="14">
        <v>1.4903</v>
      </c>
      <c r="V3559" s="17">
        <v>0</v>
      </c>
      <c r="X3559" s="17">
        <v>0</v>
      </c>
      <c r="Z3559" s="17">
        <v>25906</v>
      </c>
      <c r="AB3559" s="17">
        <v>0</v>
      </c>
      <c r="AD3559" s="17">
        <v>0</v>
      </c>
      <c r="AF3559" s="17">
        <v>518</v>
      </c>
      <c r="AH3559" s="17">
        <v>0</v>
      </c>
      <c r="AJ3559" s="17">
        <v>0</v>
      </c>
      <c r="AL3559" s="17">
        <v>0</v>
      </c>
      <c r="AN3559" s="17">
        <v>0</v>
      </c>
      <c r="AP3559" s="172">
        <v>0</v>
      </c>
      <c r="AR3559" s="17">
        <v>772</v>
      </c>
      <c r="AT3559" s="17">
        <v>0</v>
      </c>
      <c r="AV3559" s="185">
        <v>0</v>
      </c>
      <c r="AX3559" s="1" t="str">
        <f t="shared" si="55"/>
        <v>No</v>
      </c>
    </row>
    <row r="3560" spans="1:50" x14ac:dyDescent="0.2">
      <c r="A3560" s="1" t="s">
        <v>4322</v>
      </c>
      <c r="B3560" s="1" t="s">
        <v>4323</v>
      </c>
      <c r="C3560" s="1" t="s">
        <v>48</v>
      </c>
      <c r="D3560" s="174" t="s">
        <v>4324</v>
      </c>
      <c r="E3560" s="177" t="s">
        <v>4325</v>
      </c>
      <c r="F3560" s="1" t="s">
        <v>242</v>
      </c>
      <c r="G3560" s="1" t="s">
        <v>229</v>
      </c>
      <c r="H3560" s="17">
        <v>0</v>
      </c>
      <c r="I3560" s="12">
        <v>2</v>
      </c>
      <c r="J3560" s="1" t="s">
        <v>10</v>
      </c>
      <c r="K3560" s="1" t="s">
        <v>8</v>
      </c>
      <c r="L3560" s="4">
        <v>2</v>
      </c>
      <c r="N3560" s="186">
        <v>0</v>
      </c>
      <c r="P3560" s="14">
        <v>26.1097</v>
      </c>
      <c r="R3560" s="14">
        <v>0</v>
      </c>
      <c r="T3560" s="14">
        <v>0.90759999999999996</v>
      </c>
      <c r="V3560" s="17">
        <v>0</v>
      </c>
      <c r="X3560" s="17">
        <v>0</v>
      </c>
      <c r="Z3560" s="17">
        <v>42115</v>
      </c>
      <c r="AB3560" s="17">
        <v>0</v>
      </c>
      <c r="AD3560" s="17">
        <v>0</v>
      </c>
      <c r="AF3560" s="17">
        <v>1613</v>
      </c>
      <c r="AH3560" s="17">
        <v>0</v>
      </c>
      <c r="AJ3560" s="17">
        <v>0</v>
      </c>
      <c r="AL3560" s="17">
        <v>0</v>
      </c>
      <c r="AN3560" s="17">
        <v>0</v>
      </c>
      <c r="AP3560" s="172">
        <v>0</v>
      </c>
      <c r="AR3560" s="17">
        <v>1464</v>
      </c>
      <c r="AT3560" s="17">
        <v>0</v>
      </c>
      <c r="AV3560" s="185">
        <v>0</v>
      </c>
      <c r="AX3560" s="1" t="str">
        <f t="shared" si="55"/>
        <v>No</v>
      </c>
    </row>
    <row r="3561" spans="1:50" x14ac:dyDescent="0.2">
      <c r="A3561" s="1" t="s">
        <v>6542</v>
      </c>
      <c r="B3561" s="1" t="s">
        <v>3738</v>
      </c>
      <c r="C3561" s="1" t="s">
        <v>64</v>
      </c>
      <c r="D3561" s="174" t="s">
        <v>4312</v>
      </c>
      <c r="E3561" s="177" t="s">
        <v>4313</v>
      </c>
      <c r="F3561" s="1" t="s">
        <v>194</v>
      </c>
      <c r="G3561" s="1" t="s">
        <v>229</v>
      </c>
      <c r="H3561" s="17">
        <v>0</v>
      </c>
      <c r="I3561" s="12">
        <v>2</v>
      </c>
      <c r="J3561" s="1" t="s">
        <v>10</v>
      </c>
      <c r="K3561" s="1" t="s">
        <v>8</v>
      </c>
      <c r="L3561" s="4">
        <v>2</v>
      </c>
      <c r="N3561" s="186">
        <v>0</v>
      </c>
      <c r="P3561" s="14">
        <v>13.350899999999999</v>
      </c>
      <c r="R3561" s="14">
        <v>0</v>
      </c>
      <c r="T3561" s="14">
        <v>7.2293000000000003</v>
      </c>
      <c r="V3561" s="17">
        <v>0</v>
      </c>
      <c r="X3561" s="17">
        <v>0</v>
      </c>
      <c r="Z3561" s="17">
        <v>16248</v>
      </c>
      <c r="AB3561" s="17">
        <v>0</v>
      </c>
      <c r="AD3561" s="17">
        <v>0</v>
      </c>
      <c r="AF3561" s="17">
        <v>1217</v>
      </c>
      <c r="AH3561" s="17">
        <v>0</v>
      </c>
      <c r="AJ3561" s="17">
        <v>0</v>
      </c>
      <c r="AL3561" s="17">
        <v>0</v>
      </c>
      <c r="AN3561" s="17">
        <v>0</v>
      </c>
      <c r="AP3561" s="172">
        <v>0</v>
      </c>
      <c r="AR3561" s="17">
        <v>8798</v>
      </c>
      <c r="AT3561" s="17">
        <v>0</v>
      </c>
      <c r="AV3561" s="185">
        <v>0</v>
      </c>
      <c r="AX3561" s="1" t="str">
        <f t="shared" si="55"/>
        <v>No</v>
      </c>
    </row>
    <row r="3562" spans="1:50" x14ac:dyDescent="0.2">
      <c r="A3562" s="1" t="s">
        <v>3408</v>
      </c>
      <c r="B3562" s="1" t="s">
        <v>3409</v>
      </c>
      <c r="C3562" s="1" t="s">
        <v>98</v>
      </c>
      <c r="D3562" s="174" t="s">
        <v>3410</v>
      </c>
      <c r="E3562" s="177" t="s">
        <v>3411</v>
      </c>
      <c r="F3562" s="1" t="s">
        <v>194</v>
      </c>
      <c r="G3562" s="1" t="s">
        <v>229</v>
      </c>
      <c r="H3562" s="17">
        <v>0</v>
      </c>
      <c r="I3562" s="12">
        <v>2</v>
      </c>
      <c r="J3562" s="1" t="s">
        <v>10</v>
      </c>
      <c r="K3562" s="1" t="s">
        <v>12</v>
      </c>
      <c r="L3562" s="4">
        <v>2</v>
      </c>
      <c r="N3562" s="186">
        <v>0</v>
      </c>
      <c r="P3562" s="14">
        <v>8.26</v>
      </c>
      <c r="R3562" s="14">
        <v>0</v>
      </c>
      <c r="T3562" s="14">
        <v>2.5777000000000001</v>
      </c>
      <c r="V3562" s="17">
        <v>0</v>
      </c>
      <c r="X3562" s="17">
        <v>0</v>
      </c>
      <c r="Z3562" s="17">
        <v>69029</v>
      </c>
      <c r="AB3562" s="17">
        <v>0</v>
      </c>
      <c r="AD3562" s="17">
        <v>0</v>
      </c>
      <c r="AF3562" s="17">
        <v>8357</v>
      </c>
      <c r="AH3562" s="17">
        <v>0</v>
      </c>
      <c r="AJ3562" s="17">
        <v>0</v>
      </c>
      <c r="AL3562" s="17">
        <v>0</v>
      </c>
      <c r="AN3562" s="17">
        <v>0</v>
      </c>
      <c r="AP3562" s="172">
        <v>0</v>
      </c>
      <c r="AR3562" s="17">
        <v>21542</v>
      </c>
      <c r="AT3562" s="17">
        <v>0</v>
      </c>
      <c r="AV3562" s="185">
        <v>0</v>
      </c>
      <c r="AX3562" s="1" t="str">
        <f t="shared" si="55"/>
        <v>No</v>
      </c>
    </row>
    <row r="3563" spans="1:50" x14ac:dyDescent="0.2">
      <c r="A3563" s="1" t="s">
        <v>2988</v>
      </c>
      <c r="B3563" s="1" t="s">
        <v>2989</v>
      </c>
      <c r="C3563" s="1" t="s">
        <v>98</v>
      </c>
      <c r="D3563" s="174" t="s">
        <v>2990</v>
      </c>
      <c r="E3563" s="177" t="s">
        <v>2991</v>
      </c>
      <c r="F3563" s="1" t="s">
        <v>194</v>
      </c>
      <c r="G3563" s="1" t="s">
        <v>229</v>
      </c>
      <c r="H3563" s="17">
        <v>0</v>
      </c>
      <c r="I3563" s="12">
        <v>2</v>
      </c>
      <c r="J3563" s="1" t="s">
        <v>10</v>
      </c>
      <c r="K3563" s="1" t="s">
        <v>12</v>
      </c>
      <c r="L3563" s="4">
        <v>2</v>
      </c>
      <c r="N3563" s="186">
        <v>0</v>
      </c>
      <c r="P3563" s="14">
        <v>10.382899999999999</v>
      </c>
      <c r="R3563" s="14">
        <v>0</v>
      </c>
      <c r="T3563" s="14">
        <v>2.6598999999999999</v>
      </c>
      <c r="V3563" s="17">
        <v>0</v>
      </c>
      <c r="X3563" s="17">
        <v>0</v>
      </c>
      <c r="Z3563" s="17">
        <v>63201</v>
      </c>
      <c r="AB3563" s="17">
        <v>0</v>
      </c>
      <c r="AD3563" s="17">
        <v>0</v>
      </c>
      <c r="AF3563" s="17">
        <v>6087</v>
      </c>
      <c r="AH3563" s="17">
        <v>0</v>
      </c>
      <c r="AJ3563" s="17">
        <v>0</v>
      </c>
      <c r="AL3563" s="17">
        <v>0</v>
      </c>
      <c r="AN3563" s="17">
        <v>0</v>
      </c>
      <c r="AP3563" s="172">
        <v>0</v>
      </c>
      <c r="AR3563" s="17">
        <v>16191</v>
      </c>
      <c r="AT3563" s="17">
        <v>0</v>
      </c>
      <c r="AV3563" s="185">
        <v>0</v>
      </c>
      <c r="AX3563" s="1" t="str">
        <f t="shared" si="55"/>
        <v>No</v>
      </c>
    </row>
    <row r="3564" spans="1:50" x14ac:dyDescent="0.2">
      <c r="A3564" s="1" t="s">
        <v>3701</v>
      </c>
      <c r="B3564" s="1" t="s">
        <v>3702</v>
      </c>
      <c r="C3564" s="1" t="s">
        <v>71</v>
      </c>
      <c r="D3564" s="174" t="s">
        <v>3703</v>
      </c>
      <c r="E3564" s="177" t="s">
        <v>3704</v>
      </c>
      <c r="F3564" s="1" t="s">
        <v>194</v>
      </c>
      <c r="G3564" s="1" t="s">
        <v>229</v>
      </c>
      <c r="H3564" s="17">
        <v>0</v>
      </c>
      <c r="I3564" s="12">
        <v>2</v>
      </c>
      <c r="J3564" s="1" t="s">
        <v>10</v>
      </c>
      <c r="K3564" s="1" t="s">
        <v>8</v>
      </c>
      <c r="L3564" s="4">
        <v>2</v>
      </c>
      <c r="N3564" s="186">
        <v>0</v>
      </c>
      <c r="P3564" s="14">
        <v>15.2218</v>
      </c>
      <c r="R3564" s="14">
        <v>0</v>
      </c>
      <c r="T3564" s="14">
        <v>2.2454999999999998</v>
      </c>
      <c r="V3564" s="17">
        <v>0</v>
      </c>
      <c r="X3564" s="17">
        <v>0</v>
      </c>
      <c r="Z3564" s="17">
        <v>24431</v>
      </c>
      <c r="AB3564" s="17">
        <v>0</v>
      </c>
      <c r="AD3564" s="17">
        <v>0</v>
      </c>
      <c r="AF3564" s="17">
        <v>1605</v>
      </c>
      <c r="AH3564" s="17">
        <v>0</v>
      </c>
      <c r="AJ3564" s="17">
        <v>0</v>
      </c>
      <c r="AL3564" s="17">
        <v>0</v>
      </c>
      <c r="AN3564" s="17">
        <v>0</v>
      </c>
      <c r="AP3564" s="172">
        <v>0</v>
      </c>
      <c r="AR3564" s="17">
        <v>3604</v>
      </c>
      <c r="AT3564" s="17">
        <v>0</v>
      </c>
      <c r="AV3564" s="185">
        <v>0</v>
      </c>
      <c r="AX3564" s="1" t="str">
        <f t="shared" si="55"/>
        <v>No</v>
      </c>
    </row>
    <row r="3565" spans="1:50" x14ac:dyDescent="0.2">
      <c r="A3565" s="1" t="s">
        <v>5562</v>
      </c>
      <c r="B3565" s="1" t="s">
        <v>5647</v>
      </c>
      <c r="C3565" s="1" t="s">
        <v>72</v>
      </c>
      <c r="D3565" s="174" t="s">
        <v>5561</v>
      </c>
      <c r="E3565" s="177">
        <v>99406</v>
      </c>
      <c r="F3565" s="1" t="s">
        <v>138</v>
      </c>
      <c r="G3565" s="1" t="s">
        <v>5273</v>
      </c>
      <c r="H3565" s="17">
        <v>0</v>
      </c>
      <c r="I3565" s="12">
        <v>2</v>
      </c>
      <c r="J3565" s="1" t="s">
        <v>11</v>
      </c>
      <c r="K3565" s="1" t="s">
        <v>8</v>
      </c>
      <c r="L3565" s="4">
        <v>2</v>
      </c>
      <c r="N3565" s="186">
        <v>0</v>
      </c>
      <c r="P3565" s="14">
        <v>45.835000000000001</v>
      </c>
      <c r="R3565" s="14">
        <v>0</v>
      </c>
      <c r="T3565" s="14">
        <v>1.2029000000000001</v>
      </c>
      <c r="V3565" s="17">
        <v>0</v>
      </c>
      <c r="X3565" s="17">
        <v>0</v>
      </c>
      <c r="Z3565" s="17">
        <v>156114</v>
      </c>
      <c r="AB3565" s="17">
        <v>0</v>
      </c>
      <c r="AD3565" s="17">
        <v>0</v>
      </c>
      <c r="AF3565" s="17">
        <v>3406</v>
      </c>
      <c r="AH3565" s="17">
        <v>0</v>
      </c>
      <c r="AJ3565" s="17">
        <v>0</v>
      </c>
      <c r="AL3565" s="17">
        <v>0</v>
      </c>
      <c r="AN3565" s="17">
        <v>0</v>
      </c>
      <c r="AP3565" s="172">
        <v>0</v>
      </c>
      <c r="AR3565" s="17">
        <v>4097</v>
      </c>
      <c r="AT3565" s="17">
        <v>0</v>
      </c>
      <c r="AV3565" s="185">
        <v>0</v>
      </c>
      <c r="AX3565" s="1" t="str">
        <f t="shared" si="55"/>
        <v>No</v>
      </c>
    </row>
    <row r="3566" spans="1:50" x14ac:dyDescent="0.2">
      <c r="A3566" s="1" t="s">
        <v>6555</v>
      </c>
      <c r="B3566" s="1" t="s">
        <v>6556</v>
      </c>
      <c r="C3566" s="1" t="s">
        <v>98</v>
      </c>
      <c r="D3566" s="174" t="s">
        <v>6557</v>
      </c>
      <c r="E3566" s="177">
        <v>50014</v>
      </c>
      <c r="F3566" s="1" t="s">
        <v>138</v>
      </c>
      <c r="G3566" s="1" t="s">
        <v>5273</v>
      </c>
      <c r="H3566" s="17">
        <v>0</v>
      </c>
      <c r="I3566" s="12">
        <v>2</v>
      </c>
      <c r="J3566" s="1" t="s">
        <v>11</v>
      </c>
      <c r="K3566" s="1" t="s">
        <v>8</v>
      </c>
      <c r="L3566" s="4">
        <v>2</v>
      </c>
      <c r="N3566" s="186">
        <v>0</v>
      </c>
      <c r="P3566" s="14">
        <v>30.534199999999998</v>
      </c>
      <c r="R3566" s="14">
        <v>0</v>
      </c>
      <c r="T3566" s="14">
        <v>0.75960000000000005</v>
      </c>
      <c r="V3566" s="17">
        <v>0</v>
      </c>
      <c r="X3566" s="17">
        <v>0</v>
      </c>
      <c r="Z3566" s="17">
        <v>50931</v>
      </c>
      <c r="AB3566" s="17">
        <v>0</v>
      </c>
      <c r="AD3566" s="17">
        <v>0</v>
      </c>
      <c r="AF3566" s="17">
        <v>1668</v>
      </c>
      <c r="AH3566" s="17">
        <v>0</v>
      </c>
      <c r="AJ3566" s="17">
        <v>0</v>
      </c>
      <c r="AL3566" s="17">
        <v>0</v>
      </c>
      <c r="AN3566" s="17">
        <v>0</v>
      </c>
      <c r="AP3566" s="172">
        <v>0</v>
      </c>
      <c r="AR3566" s="17">
        <v>1267</v>
      </c>
      <c r="AT3566" s="17">
        <v>0</v>
      </c>
      <c r="AV3566" s="185">
        <v>0</v>
      </c>
      <c r="AX3566" s="1" t="str">
        <f t="shared" si="55"/>
        <v>No</v>
      </c>
    </row>
    <row r="3567" spans="1:50" x14ac:dyDescent="0.2">
      <c r="A3567" s="1" t="s">
        <v>4582</v>
      </c>
      <c r="B3567" s="1" t="s">
        <v>4583</v>
      </c>
      <c r="C3567" s="1" t="s">
        <v>90</v>
      </c>
      <c r="D3567" s="174" t="s">
        <v>4584</v>
      </c>
      <c r="E3567" s="177" t="s">
        <v>4585</v>
      </c>
      <c r="F3567" s="1" t="s">
        <v>194</v>
      </c>
      <c r="G3567" s="1" t="s">
        <v>229</v>
      </c>
      <c r="H3567" s="17">
        <v>0</v>
      </c>
      <c r="I3567" s="12">
        <v>2</v>
      </c>
      <c r="J3567" s="1" t="s">
        <v>10</v>
      </c>
      <c r="K3567" s="1" t="s">
        <v>8</v>
      </c>
      <c r="L3567" s="4">
        <v>1</v>
      </c>
      <c r="N3567" s="186">
        <v>0</v>
      </c>
      <c r="P3567" s="14">
        <v>11.7311</v>
      </c>
      <c r="R3567" s="14">
        <v>0</v>
      </c>
      <c r="T3567" s="14">
        <v>2.4782000000000002</v>
      </c>
      <c r="V3567" s="17">
        <v>0</v>
      </c>
      <c r="X3567" s="17">
        <v>0</v>
      </c>
      <c r="Z3567" s="17">
        <v>34689</v>
      </c>
      <c r="AB3567" s="17">
        <v>0</v>
      </c>
      <c r="AD3567" s="17">
        <v>0</v>
      </c>
      <c r="AF3567" s="17">
        <v>2957</v>
      </c>
      <c r="AH3567" s="17">
        <v>0</v>
      </c>
      <c r="AJ3567" s="17">
        <v>0</v>
      </c>
      <c r="AL3567" s="17">
        <v>0</v>
      </c>
      <c r="AN3567" s="17">
        <v>0</v>
      </c>
      <c r="AP3567" s="172">
        <v>0</v>
      </c>
      <c r="AR3567" s="17">
        <v>7328</v>
      </c>
      <c r="AT3567" s="17">
        <v>0</v>
      </c>
      <c r="AV3567" s="185">
        <v>0</v>
      </c>
      <c r="AX3567" s="1" t="str">
        <f t="shared" si="55"/>
        <v>No</v>
      </c>
    </row>
    <row r="3568" spans="1:50" x14ac:dyDescent="0.2">
      <c r="A3568" s="1" t="s">
        <v>4062</v>
      </c>
      <c r="B3568" s="1" t="s">
        <v>4063</v>
      </c>
      <c r="C3568" s="1" t="s">
        <v>59</v>
      </c>
      <c r="D3568" s="174" t="s">
        <v>4064</v>
      </c>
      <c r="E3568" s="177" t="s">
        <v>4065</v>
      </c>
      <c r="F3568" s="1" t="s">
        <v>194</v>
      </c>
      <c r="G3568" s="1" t="s">
        <v>229</v>
      </c>
      <c r="H3568" s="17">
        <v>0</v>
      </c>
      <c r="I3568" s="12">
        <v>2</v>
      </c>
      <c r="J3568" s="1" t="s">
        <v>10</v>
      </c>
      <c r="K3568" s="1" t="s">
        <v>8</v>
      </c>
      <c r="L3568" s="4">
        <v>2</v>
      </c>
      <c r="N3568" s="186">
        <v>0</v>
      </c>
      <c r="P3568" s="14">
        <v>9.5489999999999995</v>
      </c>
      <c r="R3568" s="14">
        <v>0</v>
      </c>
      <c r="T3568" s="14">
        <v>4.5111999999999997</v>
      </c>
      <c r="V3568" s="17">
        <v>0</v>
      </c>
      <c r="X3568" s="17">
        <v>0</v>
      </c>
      <c r="Z3568" s="17">
        <v>26021</v>
      </c>
      <c r="AB3568" s="17">
        <v>0</v>
      </c>
      <c r="AD3568" s="17">
        <v>0</v>
      </c>
      <c r="AF3568" s="17">
        <v>2725</v>
      </c>
      <c r="AH3568" s="17">
        <v>0</v>
      </c>
      <c r="AJ3568" s="17">
        <v>0</v>
      </c>
      <c r="AL3568" s="17">
        <v>0</v>
      </c>
      <c r="AN3568" s="17">
        <v>0</v>
      </c>
      <c r="AP3568" s="172">
        <v>0</v>
      </c>
      <c r="AR3568" s="17">
        <v>12293</v>
      </c>
      <c r="AT3568" s="17">
        <v>0</v>
      </c>
      <c r="AV3568" s="185">
        <v>0</v>
      </c>
      <c r="AX3568" s="1" t="str">
        <f t="shared" si="55"/>
        <v>No</v>
      </c>
    </row>
    <row r="3569" spans="1:50" x14ac:dyDescent="0.2">
      <c r="A3569" s="1" t="s">
        <v>2956</v>
      </c>
      <c r="B3569" s="1" t="s">
        <v>2957</v>
      </c>
      <c r="C3569" s="1" t="s">
        <v>98</v>
      </c>
      <c r="D3569" s="174" t="s">
        <v>2958</v>
      </c>
      <c r="E3569" s="177" t="s">
        <v>2959</v>
      </c>
      <c r="F3569" s="1" t="s">
        <v>194</v>
      </c>
      <c r="G3569" s="1" t="s">
        <v>229</v>
      </c>
      <c r="H3569" s="17">
        <v>0</v>
      </c>
      <c r="I3569" s="12">
        <v>2</v>
      </c>
      <c r="J3569" s="1" t="s">
        <v>10</v>
      </c>
      <c r="K3569" s="1" t="s">
        <v>12</v>
      </c>
      <c r="L3569" s="4">
        <v>2</v>
      </c>
      <c r="N3569" s="186">
        <v>0</v>
      </c>
      <c r="P3569" s="14">
        <v>5.3582999999999998</v>
      </c>
      <c r="R3569" s="14">
        <v>0</v>
      </c>
      <c r="T3569" s="14">
        <v>1.8412999999999999</v>
      </c>
      <c r="V3569" s="17">
        <v>0</v>
      </c>
      <c r="X3569" s="17">
        <v>0</v>
      </c>
      <c r="Z3569" s="17">
        <v>30226</v>
      </c>
      <c r="AB3569" s="17">
        <v>0</v>
      </c>
      <c r="AD3569" s="17">
        <v>0</v>
      </c>
      <c r="AF3569" s="17">
        <v>5641</v>
      </c>
      <c r="AH3569" s="17">
        <v>0</v>
      </c>
      <c r="AJ3569" s="17">
        <v>0</v>
      </c>
      <c r="AL3569" s="17">
        <v>0</v>
      </c>
      <c r="AN3569" s="17">
        <v>0</v>
      </c>
      <c r="AP3569" s="172">
        <v>0</v>
      </c>
      <c r="AR3569" s="17">
        <v>10387</v>
      </c>
      <c r="AT3569" s="17">
        <v>0</v>
      </c>
      <c r="AV3569" s="185">
        <v>0</v>
      </c>
      <c r="AX3569" s="1" t="str">
        <f t="shared" si="55"/>
        <v>No</v>
      </c>
    </row>
    <row r="3570" spans="1:50" x14ac:dyDescent="0.2">
      <c r="A3570" s="1" t="s">
        <v>6541</v>
      </c>
      <c r="B3570" s="1" t="s">
        <v>2499</v>
      </c>
      <c r="C3570" s="1" t="s">
        <v>40</v>
      </c>
      <c r="D3570" s="174" t="s">
        <v>2500</v>
      </c>
      <c r="E3570" s="177" t="s">
        <v>2501</v>
      </c>
      <c r="F3570" s="1" t="s">
        <v>194</v>
      </c>
      <c r="G3570" s="1" t="s">
        <v>229</v>
      </c>
      <c r="H3570" s="17">
        <v>0</v>
      </c>
      <c r="I3570" s="12">
        <v>2</v>
      </c>
      <c r="J3570" s="1" t="s">
        <v>10</v>
      </c>
      <c r="K3570" s="1" t="s">
        <v>8</v>
      </c>
      <c r="L3570" s="4">
        <v>2</v>
      </c>
      <c r="N3570" s="186">
        <v>0</v>
      </c>
      <c r="P3570" s="14">
        <v>11.9636</v>
      </c>
      <c r="R3570" s="14">
        <v>0</v>
      </c>
      <c r="T3570" s="14">
        <v>1.7081999999999999</v>
      </c>
      <c r="V3570" s="17">
        <v>0</v>
      </c>
      <c r="X3570" s="17">
        <v>0</v>
      </c>
      <c r="Z3570" s="17">
        <v>35795</v>
      </c>
      <c r="AB3570" s="17">
        <v>0</v>
      </c>
      <c r="AD3570" s="17">
        <v>0</v>
      </c>
      <c r="AF3570" s="17">
        <v>2992</v>
      </c>
      <c r="AH3570" s="17">
        <v>0</v>
      </c>
      <c r="AJ3570" s="17">
        <v>0</v>
      </c>
      <c r="AL3570" s="17">
        <v>0</v>
      </c>
      <c r="AN3570" s="17">
        <v>0</v>
      </c>
      <c r="AP3570" s="172">
        <v>0</v>
      </c>
      <c r="AR3570" s="17">
        <v>5111</v>
      </c>
      <c r="AT3570" s="17">
        <v>0</v>
      </c>
      <c r="AV3570" s="185">
        <v>0</v>
      </c>
      <c r="AX3570" s="1" t="str">
        <f t="shared" si="55"/>
        <v>No</v>
      </c>
    </row>
    <row r="3571" spans="1:50" x14ac:dyDescent="0.2">
      <c r="A3571" s="1" t="s">
        <v>1163</v>
      </c>
      <c r="B3571" s="1" t="s">
        <v>1164</v>
      </c>
      <c r="C3571" s="1" t="s">
        <v>61</v>
      </c>
      <c r="D3571" s="174" t="s">
        <v>1165</v>
      </c>
      <c r="E3571" s="177">
        <v>88170</v>
      </c>
      <c r="F3571" s="1" t="s">
        <v>138</v>
      </c>
      <c r="G3571" s="1" t="s">
        <v>5273</v>
      </c>
      <c r="H3571" s="17">
        <v>0</v>
      </c>
      <c r="I3571" s="12">
        <v>2</v>
      </c>
      <c r="J3571" s="1" t="s">
        <v>11</v>
      </c>
      <c r="K3571" s="1" t="s">
        <v>8</v>
      </c>
      <c r="L3571" s="4">
        <v>2</v>
      </c>
      <c r="N3571" s="186">
        <v>0</v>
      </c>
      <c r="P3571" s="14">
        <v>25.239100000000001</v>
      </c>
      <c r="R3571" s="14">
        <v>0</v>
      </c>
      <c r="T3571" s="14">
        <v>3.5956999999999999</v>
      </c>
      <c r="V3571" s="17">
        <v>0</v>
      </c>
      <c r="X3571" s="17">
        <v>0</v>
      </c>
      <c r="Z3571" s="17">
        <v>92880</v>
      </c>
      <c r="AB3571" s="17">
        <v>0</v>
      </c>
      <c r="AD3571" s="17">
        <v>0</v>
      </c>
      <c r="AF3571" s="17">
        <v>3680</v>
      </c>
      <c r="AH3571" s="17">
        <v>0</v>
      </c>
      <c r="AJ3571" s="17">
        <v>0</v>
      </c>
      <c r="AL3571" s="17">
        <v>0</v>
      </c>
      <c r="AN3571" s="17">
        <v>0</v>
      </c>
      <c r="AP3571" s="172">
        <v>0</v>
      </c>
      <c r="AR3571" s="17">
        <v>13232</v>
      </c>
      <c r="AT3571" s="17">
        <v>0</v>
      </c>
      <c r="AV3571" s="185">
        <v>0</v>
      </c>
      <c r="AX3571" s="1" t="str">
        <f t="shared" si="55"/>
        <v>No</v>
      </c>
    </row>
    <row r="3572" spans="1:50" x14ac:dyDescent="0.2">
      <c r="A3572" s="1" t="s">
        <v>4945</v>
      </c>
      <c r="B3572" s="1" t="s">
        <v>4946</v>
      </c>
      <c r="C3572" s="1" t="s">
        <v>1</v>
      </c>
      <c r="D3572" s="174" t="s">
        <v>4947</v>
      </c>
      <c r="E3572" s="177" t="s">
        <v>4948</v>
      </c>
      <c r="F3572" s="1" t="s">
        <v>194</v>
      </c>
      <c r="G3572" s="1" t="s">
        <v>229</v>
      </c>
      <c r="H3572" s="17">
        <v>0</v>
      </c>
      <c r="I3572" s="12">
        <v>2</v>
      </c>
      <c r="J3572" s="1" t="s">
        <v>13</v>
      </c>
      <c r="K3572" s="1" t="s">
        <v>8</v>
      </c>
      <c r="L3572" s="4">
        <v>2</v>
      </c>
      <c r="N3572" s="186">
        <v>0</v>
      </c>
      <c r="P3572" s="14">
        <v>46.670699999999997</v>
      </c>
      <c r="R3572" s="14">
        <v>0</v>
      </c>
      <c r="T3572" s="14">
        <v>12.2652</v>
      </c>
      <c r="V3572" s="17">
        <v>0</v>
      </c>
      <c r="X3572" s="17">
        <v>0</v>
      </c>
      <c r="Z3572" s="17">
        <v>15308</v>
      </c>
      <c r="AB3572" s="17">
        <v>0</v>
      </c>
      <c r="AD3572" s="17">
        <v>0</v>
      </c>
      <c r="AF3572" s="17">
        <v>328</v>
      </c>
      <c r="AH3572" s="17">
        <v>0</v>
      </c>
      <c r="AJ3572" s="17">
        <v>0</v>
      </c>
      <c r="AL3572" s="17">
        <v>0</v>
      </c>
      <c r="AN3572" s="17">
        <v>0</v>
      </c>
      <c r="AP3572" s="172">
        <v>0</v>
      </c>
      <c r="AR3572" s="17">
        <v>4023</v>
      </c>
      <c r="AT3572" s="17">
        <v>0</v>
      </c>
      <c r="AV3572" s="185">
        <v>0</v>
      </c>
      <c r="AX3572" s="1" t="str">
        <f t="shared" si="55"/>
        <v>No</v>
      </c>
    </row>
    <row r="3573" spans="1:50" x14ac:dyDescent="0.2">
      <c r="A3573" s="1" t="s">
        <v>3808</v>
      </c>
      <c r="B3573" s="1" t="s">
        <v>778</v>
      </c>
      <c r="C3573" s="1" t="s">
        <v>48</v>
      </c>
      <c r="D3573" s="174" t="s">
        <v>3809</v>
      </c>
      <c r="E3573" s="177" t="s">
        <v>3810</v>
      </c>
      <c r="F3573" s="1" t="s">
        <v>194</v>
      </c>
      <c r="G3573" s="1" t="s">
        <v>229</v>
      </c>
      <c r="H3573" s="17">
        <v>0</v>
      </c>
      <c r="I3573" s="12">
        <v>2</v>
      </c>
      <c r="J3573" s="1" t="s">
        <v>10</v>
      </c>
      <c r="K3573" s="1" t="s">
        <v>8</v>
      </c>
      <c r="L3573" s="4">
        <v>2</v>
      </c>
      <c r="N3573" s="186">
        <v>0</v>
      </c>
      <c r="P3573" s="14">
        <v>21.1938</v>
      </c>
      <c r="R3573" s="14">
        <v>0</v>
      </c>
      <c r="T3573" s="14">
        <v>2.2248000000000001</v>
      </c>
      <c r="V3573" s="17">
        <v>0</v>
      </c>
      <c r="X3573" s="17">
        <v>0</v>
      </c>
      <c r="Z3573" s="17">
        <v>13670</v>
      </c>
      <c r="AB3573" s="17">
        <v>0</v>
      </c>
      <c r="AD3573" s="17">
        <v>0</v>
      </c>
      <c r="AF3573" s="17">
        <v>645</v>
      </c>
      <c r="AH3573" s="17">
        <v>0</v>
      </c>
      <c r="AJ3573" s="17">
        <v>0</v>
      </c>
      <c r="AL3573" s="17">
        <v>0</v>
      </c>
      <c r="AN3573" s="17">
        <v>0</v>
      </c>
      <c r="AP3573" s="172">
        <v>0</v>
      </c>
      <c r="AR3573" s="17">
        <v>1435</v>
      </c>
      <c r="AT3573" s="17">
        <v>0</v>
      </c>
      <c r="AV3573" s="185">
        <v>0</v>
      </c>
      <c r="AX3573" s="1" t="str">
        <f t="shared" si="55"/>
        <v>No</v>
      </c>
    </row>
    <row r="3574" spans="1:50" x14ac:dyDescent="0.2">
      <c r="A3574" s="1" t="s">
        <v>5830</v>
      </c>
      <c r="B3574" s="1" t="s">
        <v>5831</v>
      </c>
      <c r="C3574" s="1" t="s">
        <v>83</v>
      </c>
      <c r="D3574" s="174">
        <v>4163</v>
      </c>
      <c r="E3574" s="177">
        <v>40163</v>
      </c>
      <c r="F3574" s="1" t="s">
        <v>194</v>
      </c>
      <c r="G3574" s="1" t="s">
        <v>5273</v>
      </c>
      <c r="H3574" s="17">
        <v>2148346</v>
      </c>
      <c r="I3574" s="12">
        <v>2</v>
      </c>
      <c r="J3574" s="1" t="s">
        <v>11</v>
      </c>
      <c r="K3574" s="1" t="s">
        <v>8</v>
      </c>
      <c r="L3574" s="4">
        <v>1</v>
      </c>
      <c r="N3574" s="186">
        <v>0</v>
      </c>
      <c r="P3574" s="14">
        <v>3.2744</v>
      </c>
      <c r="Q3574" s="12" t="s">
        <v>102</v>
      </c>
      <c r="R3574" s="14">
        <v>0</v>
      </c>
      <c r="T3574" s="14">
        <v>12.4543</v>
      </c>
      <c r="V3574" s="17">
        <v>0</v>
      </c>
      <c r="X3574" s="17">
        <v>0</v>
      </c>
      <c r="Z3574" s="17">
        <v>1038</v>
      </c>
      <c r="AA3574" s="12" t="s">
        <v>102</v>
      </c>
      <c r="AB3574" s="17">
        <v>0</v>
      </c>
      <c r="AD3574" s="17">
        <v>0</v>
      </c>
      <c r="AF3574" s="17">
        <v>317</v>
      </c>
      <c r="AH3574" s="17">
        <v>0</v>
      </c>
      <c r="AJ3574" s="17">
        <v>0</v>
      </c>
      <c r="AL3574" s="17">
        <v>0</v>
      </c>
      <c r="AN3574" s="17">
        <v>0</v>
      </c>
      <c r="AP3574" s="172">
        <v>0</v>
      </c>
      <c r="AR3574" s="17">
        <v>3948</v>
      </c>
      <c r="AT3574" s="17">
        <v>0</v>
      </c>
      <c r="AV3574" s="185">
        <v>0</v>
      </c>
      <c r="AX3574" s="1" t="str">
        <f t="shared" si="55"/>
        <v>Yes</v>
      </c>
    </row>
    <row r="3575" spans="1:50" x14ac:dyDescent="0.2">
      <c r="A3575" s="1" t="s">
        <v>4255</v>
      </c>
      <c r="B3575" s="1" t="s">
        <v>4256</v>
      </c>
      <c r="C3575" s="1" t="s">
        <v>48</v>
      </c>
      <c r="D3575" s="174" t="s">
        <v>4257</v>
      </c>
      <c r="E3575" s="177" t="s">
        <v>4258</v>
      </c>
      <c r="F3575" s="1" t="s">
        <v>194</v>
      </c>
      <c r="G3575" s="1" t="s">
        <v>229</v>
      </c>
      <c r="H3575" s="17">
        <v>0</v>
      </c>
      <c r="I3575" s="12">
        <v>2</v>
      </c>
      <c r="J3575" s="1" t="s">
        <v>10</v>
      </c>
      <c r="K3575" s="1" t="s">
        <v>8</v>
      </c>
      <c r="L3575" s="4">
        <v>2</v>
      </c>
      <c r="N3575" s="186">
        <v>0</v>
      </c>
      <c r="P3575" s="14">
        <v>10.4978</v>
      </c>
      <c r="R3575" s="14">
        <v>0</v>
      </c>
      <c r="T3575" s="14">
        <v>5.6125999999999996</v>
      </c>
      <c r="V3575" s="17">
        <v>0</v>
      </c>
      <c r="X3575" s="17">
        <v>0</v>
      </c>
      <c r="Z3575" s="17">
        <v>24250</v>
      </c>
      <c r="AB3575" s="17">
        <v>0</v>
      </c>
      <c r="AD3575" s="17">
        <v>0</v>
      </c>
      <c r="AF3575" s="17">
        <v>2310</v>
      </c>
      <c r="AH3575" s="17">
        <v>0</v>
      </c>
      <c r="AJ3575" s="17">
        <v>0</v>
      </c>
      <c r="AL3575" s="17">
        <v>0</v>
      </c>
      <c r="AN3575" s="17">
        <v>0</v>
      </c>
      <c r="AP3575" s="172">
        <v>0</v>
      </c>
      <c r="AR3575" s="17">
        <v>12965</v>
      </c>
      <c r="AT3575" s="17">
        <v>0</v>
      </c>
      <c r="AV3575" s="185">
        <v>0</v>
      </c>
      <c r="AW3575" s="1" t="s">
        <v>5655</v>
      </c>
      <c r="AX3575" s="1" t="str">
        <f t="shared" si="55"/>
        <v>No</v>
      </c>
    </row>
    <row r="3576" spans="1:50" x14ac:dyDescent="0.2">
      <c r="A3576" s="1" t="s">
        <v>4035</v>
      </c>
      <c r="B3576" s="1" t="s">
        <v>4036</v>
      </c>
      <c r="C3576" s="1" t="s">
        <v>59</v>
      </c>
      <c r="D3576" s="174" t="s">
        <v>4037</v>
      </c>
      <c r="E3576" s="177" t="s">
        <v>4038</v>
      </c>
      <c r="F3576" s="1" t="s">
        <v>194</v>
      </c>
      <c r="G3576" s="1" t="s">
        <v>229</v>
      </c>
      <c r="H3576" s="17">
        <v>0</v>
      </c>
      <c r="I3576" s="12">
        <v>2</v>
      </c>
      <c r="J3576" s="1" t="s">
        <v>11</v>
      </c>
      <c r="K3576" s="1" t="s">
        <v>8</v>
      </c>
      <c r="L3576" s="4">
        <v>2</v>
      </c>
      <c r="N3576" s="186">
        <v>0</v>
      </c>
      <c r="P3576" s="14">
        <v>11.2918</v>
      </c>
      <c r="R3576" s="14">
        <v>0</v>
      </c>
      <c r="T3576" s="14">
        <v>3.7216</v>
      </c>
      <c r="V3576" s="17">
        <v>0</v>
      </c>
      <c r="X3576" s="17">
        <v>0</v>
      </c>
      <c r="Z3576" s="17">
        <v>22674</v>
      </c>
      <c r="AB3576" s="17">
        <v>0</v>
      </c>
      <c r="AD3576" s="17">
        <v>0</v>
      </c>
      <c r="AF3576" s="17">
        <v>2008</v>
      </c>
      <c r="AH3576" s="17">
        <v>0</v>
      </c>
      <c r="AJ3576" s="17">
        <v>0</v>
      </c>
      <c r="AL3576" s="17">
        <v>0</v>
      </c>
      <c r="AN3576" s="17">
        <v>0</v>
      </c>
      <c r="AP3576" s="172">
        <v>0</v>
      </c>
      <c r="AR3576" s="17">
        <v>7473</v>
      </c>
      <c r="AT3576" s="17">
        <v>0</v>
      </c>
      <c r="AV3576" s="185">
        <v>0</v>
      </c>
      <c r="AW3576" s="1" t="s">
        <v>5655</v>
      </c>
      <c r="AX3576" s="1" t="str">
        <f t="shared" si="55"/>
        <v>No</v>
      </c>
    </row>
    <row r="3577" spans="1:50" x14ac:dyDescent="0.2">
      <c r="A3577" s="1" t="s">
        <v>4971</v>
      </c>
      <c r="B3577" s="1" t="s">
        <v>4972</v>
      </c>
      <c r="C3577" s="1" t="s">
        <v>80</v>
      </c>
      <c r="D3577" s="174" t="s">
        <v>4973</v>
      </c>
      <c r="E3577" s="177" t="s">
        <v>4974</v>
      </c>
      <c r="F3577" s="1" t="s">
        <v>194</v>
      </c>
      <c r="G3577" s="1" t="s">
        <v>229</v>
      </c>
      <c r="H3577" s="17">
        <v>0</v>
      </c>
      <c r="I3577" s="12">
        <v>2</v>
      </c>
      <c r="J3577" s="1" t="s">
        <v>10</v>
      </c>
      <c r="K3577" s="1" t="s">
        <v>8</v>
      </c>
      <c r="L3577" s="4">
        <v>2</v>
      </c>
      <c r="N3577" s="186">
        <v>0</v>
      </c>
      <c r="P3577" s="14">
        <v>6.0648999999999997</v>
      </c>
      <c r="R3577" s="14">
        <v>0</v>
      </c>
      <c r="T3577" s="14">
        <v>2.7263999999999999</v>
      </c>
      <c r="V3577" s="17">
        <v>0</v>
      </c>
      <c r="X3577" s="17">
        <v>0</v>
      </c>
      <c r="Z3577" s="17">
        <v>16915</v>
      </c>
      <c r="AB3577" s="17">
        <v>0</v>
      </c>
      <c r="AD3577" s="17">
        <v>0</v>
      </c>
      <c r="AF3577" s="17">
        <v>2789</v>
      </c>
      <c r="AH3577" s="17">
        <v>0</v>
      </c>
      <c r="AJ3577" s="17">
        <v>0</v>
      </c>
      <c r="AL3577" s="17">
        <v>0</v>
      </c>
      <c r="AN3577" s="17">
        <v>0</v>
      </c>
      <c r="AP3577" s="172">
        <v>0</v>
      </c>
      <c r="AR3577" s="17">
        <v>7604</v>
      </c>
      <c r="AT3577" s="17">
        <v>0</v>
      </c>
      <c r="AV3577" s="185">
        <v>0</v>
      </c>
      <c r="AW3577" s="1" t="s">
        <v>5655</v>
      </c>
      <c r="AX3577" s="1" t="str">
        <f t="shared" si="55"/>
        <v>No</v>
      </c>
    </row>
    <row r="3578" spans="1:50" x14ac:dyDescent="0.2">
      <c r="A3578" s="1" t="s">
        <v>5850</v>
      </c>
      <c r="B3578" s="1" t="s">
        <v>5684</v>
      </c>
      <c r="C3578" s="1" t="s">
        <v>20</v>
      </c>
      <c r="E3578" s="177">
        <v>90273</v>
      </c>
      <c r="F3578" s="1" t="s">
        <v>194</v>
      </c>
      <c r="G3578" s="1" t="s">
        <v>5273</v>
      </c>
      <c r="H3578" s="17">
        <v>12150996</v>
      </c>
      <c r="I3578" s="12">
        <v>2</v>
      </c>
      <c r="J3578" s="1" t="s">
        <v>11</v>
      </c>
      <c r="K3578" s="1" t="s">
        <v>12</v>
      </c>
      <c r="L3578" s="4">
        <v>2</v>
      </c>
      <c r="N3578" s="186">
        <v>0</v>
      </c>
      <c r="P3578" s="14">
        <v>8.6708999999999996</v>
      </c>
      <c r="R3578" s="14">
        <v>0</v>
      </c>
      <c r="T3578" s="14">
        <v>34.8566</v>
      </c>
      <c r="V3578" s="17">
        <v>0</v>
      </c>
      <c r="X3578" s="17">
        <v>0</v>
      </c>
      <c r="Z3578" s="17">
        <v>56647</v>
      </c>
      <c r="AB3578" s="17">
        <v>0</v>
      </c>
      <c r="AD3578" s="17">
        <v>0</v>
      </c>
      <c r="AF3578" s="17">
        <v>6533</v>
      </c>
      <c r="AH3578" s="17">
        <v>0</v>
      </c>
      <c r="AJ3578" s="17">
        <v>0</v>
      </c>
      <c r="AL3578" s="17">
        <v>0</v>
      </c>
      <c r="AN3578" s="17">
        <v>0</v>
      </c>
      <c r="AP3578" s="172">
        <v>0</v>
      </c>
      <c r="AR3578" s="17">
        <v>227718</v>
      </c>
      <c r="AT3578" s="17">
        <v>0</v>
      </c>
      <c r="AV3578" s="185">
        <v>0</v>
      </c>
      <c r="AW3578" s="1" t="s">
        <v>5655</v>
      </c>
      <c r="AX3578" s="1" t="str">
        <f t="shared" si="55"/>
        <v>No</v>
      </c>
    </row>
    <row r="3579" spans="1:50" x14ac:dyDescent="0.2">
      <c r="A3579" s="1" t="s">
        <v>1404</v>
      </c>
      <c r="B3579" s="1" t="s">
        <v>5844</v>
      </c>
      <c r="C3579" s="1" t="s">
        <v>73</v>
      </c>
      <c r="D3579" s="174" t="s">
        <v>1405</v>
      </c>
      <c r="E3579" s="177">
        <v>22929</v>
      </c>
      <c r="F3579" s="1" t="s">
        <v>138</v>
      </c>
      <c r="G3579" s="1" t="s">
        <v>5273</v>
      </c>
      <c r="H3579" s="17">
        <v>0</v>
      </c>
      <c r="I3579" s="12">
        <v>2</v>
      </c>
      <c r="J3579" s="1" t="s">
        <v>11</v>
      </c>
      <c r="K3579" s="1" t="s">
        <v>12</v>
      </c>
      <c r="L3579" s="4">
        <v>2</v>
      </c>
      <c r="N3579" s="186">
        <v>0</v>
      </c>
      <c r="P3579" s="14">
        <v>31.126899999999999</v>
      </c>
      <c r="R3579" s="14">
        <v>0</v>
      </c>
      <c r="T3579" s="14">
        <v>2.1714000000000002</v>
      </c>
      <c r="V3579" s="17">
        <v>0</v>
      </c>
      <c r="X3579" s="17">
        <v>0</v>
      </c>
      <c r="Z3579" s="17">
        <v>226479</v>
      </c>
      <c r="AB3579" s="17">
        <v>0</v>
      </c>
      <c r="AD3579" s="17">
        <v>0</v>
      </c>
      <c r="AF3579" s="17">
        <v>7276</v>
      </c>
      <c r="AH3579" s="17">
        <v>0</v>
      </c>
      <c r="AJ3579" s="17">
        <v>0</v>
      </c>
      <c r="AL3579" s="17">
        <v>0</v>
      </c>
      <c r="AN3579" s="17">
        <v>0</v>
      </c>
      <c r="AP3579" s="172">
        <v>0</v>
      </c>
      <c r="AR3579" s="17">
        <v>15799</v>
      </c>
      <c r="AT3579" s="17">
        <v>0</v>
      </c>
      <c r="AV3579" s="185">
        <v>0</v>
      </c>
      <c r="AW3579" s="1" t="s">
        <v>5655</v>
      </c>
      <c r="AX3579" s="1" t="str">
        <f t="shared" si="55"/>
        <v>No</v>
      </c>
    </row>
    <row r="3580" spans="1:50" x14ac:dyDescent="0.2">
      <c r="A3580" s="1" t="s">
        <v>4493</v>
      </c>
      <c r="B3580" s="1" t="s">
        <v>587</v>
      </c>
      <c r="C3580" s="1" t="s">
        <v>87</v>
      </c>
      <c r="D3580" s="174" t="s">
        <v>4494</v>
      </c>
      <c r="E3580" s="177" t="s">
        <v>4495</v>
      </c>
      <c r="F3580" s="1" t="s">
        <v>242</v>
      </c>
      <c r="G3580" s="1" t="s">
        <v>229</v>
      </c>
      <c r="H3580" s="17">
        <v>0</v>
      </c>
      <c r="I3580" s="12">
        <v>2</v>
      </c>
      <c r="J3580" s="1" t="s">
        <v>10</v>
      </c>
      <c r="K3580" s="1" t="s">
        <v>8</v>
      </c>
      <c r="L3580" s="4">
        <v>2</v>
      </c>
      <c r="N3580" s="186">
        <v>0</v>
      </c>
      <c r="P3580" s="14">
        <v>8.2532999999999994</v>
      </c>
      <c r="R3580" s="14">
        <v>0</v>
      </c>
      <c r="T3580" s="14">
        <v>5.4401000000000002</v>
      </c>
      <c r="V3580" s="17">
        <v>0</v>
      </c>
      <c r="X3580" s="17">
        <v>0</v>
      </c>
      <c r="Z3580" s="17">
        <v>28936</v>
      </c>
      <c r="AB3580" s="17">
        <v>0</v>
      </c>
      <c r="AD3580" s="17">
        <v>0</v>
      </c>
      <c r="AF3580" s="17">
        <v>3506</v>
      </c>
      <c r="AH3580" s="17">
        <v>0</v>
      </c>
      <c r="AJ3580" s="17">
        <v>0</v>
      </c>
      <c r="AL3580" s="17">
        <v>0</v>
      </c>
      <c r="AN3580" s="17">
        <v>0</v>
      </c>
      <c r="AP3580" s="172">
        <v>0</v>
      </c>
      <c r="AR3580" s="17">
        <v>19073</v>
      </c>
      <c r="AT3580" s="17">
        <v>0</v>
      </c>
      <c r="AV3580" s="185">
        <v>0</v>
      </c>
      <c r="AW3580" s="1" t="s">
        <v>5655</v>
      </c>
      <c r="AX3580" s="1" t="str">
        <f t="shared" si="55"/>
        <v>No</v>
      </c>
    </row>
    <row r="3581" spans="1:50" x14ac:dyDescent="0.2">
      <c r="A3581" s="1" t="s">
        <v>2459</v>
      </c>
      <c r="B3581" s="1" t="s">
        <v>2460</v>
      </c>
      <c r="C3581" s="1" t="s">
        <v>40</v>
      </c>
      <c r="D3581" s="174" t="s">
        <v>2461</v>
      </c>
      <c r="E3581" s="177" t="s">
        <v>2462</v>
      </c>
      <c r="F3581" s="1" t="s">
        <v>194</v>
      </c>
      <c r="G3581" s="1" t="s">
        <v>229</v>
      </c>
      <c r="H3581" s="17">
        <v>0</v>
      </c>
      <c r="I3581" s="12">
        <v>2</v>
      </c>
      <c r="J3581" s="1" t="s">
        <v>10</v>
      </c>
      <c r="K3581" s="1" t="s">
        <v>8</v>
      </c>
      <c r="L3581" s="4">
        <v>2</v>
      </c>
      <c r="N3581" s="186">
        <v>0</v>
      </c>
      <c r="P3581" s="14">
        <v>10.806699999999999</v>
      </c>
      <c r="R3581" s="14">
        <v>0</v>
      </c>
      <c r="T3581" s="14">
        <v>1.4634</v>
      </c>
      <c r="V3581" s="17">
        <v>0</v>
      </c>
      <c r="X3581" s="17">
        <v>0</v>
      </c>
      <c r="Z3581" s="17">
        <v>42816</v>
      </c>
      <c r="AB3581" s="17">
        <v>0</v>
      </c>
      <c r="AD3581" s="17">
        <v>0</v>
      </c>
      <c r="AF3581" s="17">
        <v>3962</v>
      </c>
      <c r="AH3581" s="17">
        <v>0</v>
      </c>
      <c r="AJ3581" s="17">
        <v>0</v>
      </c>
      <c r="AL3581" s="17">
        <v>0</v>
      </c>
      <c r="AN3581" s="17">
        <v>0</v>
      </c>
      <c r="AP3581" s="172">
        <v>0</v>
      </c>
      <c r="AR3581" s="17">
        <v>5798</v>
      </c>
      <c r="AT3581" s="17">
        <v>0</v>
      </c>
      <c r="AV3581" s="185">
        <v>0</v>
      </c>
      <c r="AW3581" s="1" t="s">
        <v>5655</v>
      </c>
      <c r="AX3581" s="1" t="str">
        <f t="shared" si="55"/>
        <v>No</v>
      </c>
    </row>
    <row r="3582" spans="1:50" x14ac:dyDescent="0.2">
      <c r="A3582" s="1" t="s">
        <v>4039</v>
      </c>
      <c r="B3582" s="1" t="s">
        <v>4040</v>
      </c>
      <c r="C3582" s="1" t="s">
        <v>48</v>
      </c>
      <c r="D3582" s="174" t="s">
        <v>4041</v>
      </c>
      <c r="E3582" s="177" t="s">
        <v>4042</v>
      </c>
      <c r="F3582" s="1" t="s">
        <v>242</v>
      </c>
      <c r="G3582" s="1" t="s">
        <v>229</v>
      </c>
      <c r="H3582" s="17">
        <v>0</v>
      </c>
      <c r="I3582" s="12">
        <v>2</v>
      </c>
      <c r="J3582" s="1" t="s">
        <v>10</v>
      </c>
      <c r="K3582" s="1" t="s">
        <v>8</v>
      </c>
      <c r="L3582" s="4">
        <v>2</v>
      </c>
      <c r="N3582" s="186">
        <v>0</v>
      </c>
      <c r="P3582" s="14">
        <v>25.896899999999999</v>
      </c>
      <c r="R3582" s="14">
        <v>0</v>
      </c>
      <c r="T3582" s="14">
        <v>5.1424000000000003</v>
      </c>
      <c r="V3582" s="17">
        <v>0</v>
      </c>
      <c r="X3582" s="17">
        <v>0</v>
      </c>
      <c r="Z3582" s="17">
        <v>24369</v>
      </c>
      <c r="AB3582" s="17">
        <v>0</v>
      </c>
      <c r="AD3582" s="17">
        <v>0</v>
      </c>
      <c r="AF3582" s="17">
        <v>941</v>
      </c>
      <c r="AH3582" s="17">
        <v>0</v>
      </c>
      <c r="AJ3582" s="17">
        <v>0</v>
      </c>
      <c r="AL3582" s="17">
        <v>0</v>
      </c>
      <c r="AN3582" s="17">
        <v>0</v>
      </c>
      <c r="AP3582" s="172">
        <v>0</v>
      </c>
      <c r="AR3582" s="17">
        <v>4839</v>
      </c>
      <c r="AT3582" s="17">
        <v>0</v>
      </c>
      <c r="AV3582" s="185">
        <v>0</v>
      </c>
      <c r="AW3582" s="1" t="s">
        <v>5655</v>
      </c>
      <c r="AX3582" s="1" t="str">
        <f t="shared" si="55"/>
        <v>No</v>
      </c>
    </row>
    <row r="3583" spans="1:50" x14ac:dyDescent="0.2">
      <c r="A3583" s="1" t="s">
        <v>5490</v>
      </c>
      <c r="B3583" s="1" t="s">
        <v>5608</v>
      </c>
      <c r="C3583" s="1" t="s">
        <v>37</v>
      </c>
      <c r="E3583" s="177">
        <v>44932</v>
      </c>
      <c r="F3583" s="1" t="s">
        <v>194</v>
      </c>
      <c r="G3583" s="1" t="s">
        <v>5273</v>
      </c>
      <c r="H3583" s="17">
        <v>5502379</v>
      </c>
      <c r="I3583" s="12">
        <v>2</v>
      </c>
      <c r="J3583" s="1" t="s">
        <v>11</v>
      </c>
      <c r="K3583" s="1" t="s">
        <v>8</v>
      </c>
      <c r="L3583" s="4">
        <v>2</v>
      </c>
      <c r="N3583" s="186">
        <v>0</v>
      </c>
      <c r="P3583" s="14">
        <v>14.0008</v>
      </c>
      <c r="R3583" s="14">
        <v>0</v>
      </c>
      <c r="T3583" s="14">
        <v>13.6068</v>
      </c>
      <c r="V3583" s="17">
        <v>0</v>
      </c>
      <c r="X3583" s="17">
        <v>0</v>
      </c>
      <c r="Z3583" s="17">
        <v>53903</v>
      </c>
      <c r="AB3583" s="17">
        <v>0</v>
      </c>
      <c r="AD3583" s="17">
        <v>0</v>
      </c>
      <c r="AF3583" s="17">
        <v>3850</v>
      </c>
      <c r="AH3583" s="17">
        <v>0</v>
      </c>
      <c r="AJ3583" s="17">
        <v>0</v>
      </c>
      <c r="AL3583" s="17">
        <v>0</v>
      </c>
      <c r="AN3583" s="17">
        <v>0</v>
      </c>
      <c r="AP3583" s="172">
        <v>0</v>
      </c>
      <c r="AR3583" s="17">
        <v>52386</v>
      </c>
      <c r="AT3583" s="17">
        <v>0</v>
      </c>
      <c r="AV3583" s="185">
        <v>0</v>
      </c>
      <c r="AW3583" s="1" t="s">
        <v>5655</v>
      </c>
      <c r="AX3583" s="1" t="str">
        <f t="shared" si="55"/>
        <v>No</v>
      </c>
    </row>
    <row r="3584" spans="1:50" x14ac:dyDescent="0.2">
      <c r="A3584" s="1" t="s">
        <v>1004</v>
      </c>
      <c r="B3584" s="1" t="s">
        <v>855</v>
      </c>
      <c r="C3584" s="1" t="s">
        <v>94</v>
      </c>
      <c r="D3584" s="174" t="s">
        <v>1005</v>
      </c>
      <c r="E3584" s="177">
        <v>95</v>
      </c>
      <c r="F3584" s="1" t="s">
        <v>138</v>
      </c>
      <c r="G3584" s="1" t="s">
        <v>5273</v>
      </c>
      <c r="H3584" s="17">
        <v>0</v>
      </c>
      <c r="I3584" s="12">
        <v>2</v>
      </c>
      <c r="J3584" s="1" t="s">
        <v>11</v>
      </c>
      <c r="K3584" s="1" t="s">
        <v>8</v>
      </c>
      <c r="L3584" s="4">
        <v>2</v>
      </c>
      <c r="N3584" s="186">
        <v>0</v>
      </c>
      <c r="P3584" s="14">
        <v>14.2151</v>
      </c>
      <c r="R3584" s="14">
        <v>0</v>
      </c>
      <c r="T3584" s="14">
        <v>5.3810000000000002</v>
      </c>
      <c r="V3584" s="17">
        <v>0</v>
      </c>
      <c r="X3584" s="17">
        <v>0</v>
      </c>
      <c r="Z3584" s="17">
        <v>40186</v>
      </c>
      <c r="AB3584" s="17">
        <v>0</v>
      </c>
      <c r="AD3584" s="17">
        <v>0</v>
      </c>
      <c r="AF3584" s="17">
        <v>2827</v>
      </c>
      <c r="AH3584" s="17">
        <v>0</v>
      </c>
      <c r="AJ3584" s="17">
        <v>0</v>
      </c>
      <c r="AL3584" s="17">
        <v>0</v>
      </c>
      <c r="AN3584" s="17">
        <v>0</v>
      </c>
      <c r="AP3584" s="172">
        <v>0</v>
      </c>
      <c r="AR3584" s="17">
        <v>15212</v>
      </c>
      <c r="AT3584" s="17">
        <v>0</v>
      </c>
      <c r="AV3584" s="185">
        <v>0</v>
      </c>
      <c r="AW3584" s="1" t="s">
        <v>5655</v>
      </c>
      <c r="AX3584" s="1" t="str">
        <f t="shared" si="55"/>
        <v>No</v>
      </c>
    </row>
    <row r="3585" spans="1:50" x14ac:dyDescent="0.2">
      <c r="A3585" s="1" t="s">
        <v>4003</v>
      </c>
      <c r="B3585" s="1" t="s">
        <v>4004</v>
      </c>
      <c r="C3585" s="1" t="s">
        <v>59</v>
      </c>
      <c r="D3585" s="174" t="s">
        <v>4005</v>
      </c>
      <c r="E3585" s="177" t="s">
        <v>4006</v>
      </c>
      <c r="F3585" s="1" t="s">
        <v>194</v>
      </c>
      <c r="G3585" s="1" t="s">
        <v>229</v>
      </c>
      <c r="H3585" s="17">
        <v>0</v>
      </c>
      <c r="I3585" s="12">
        <v>2</v>
      </c>
      <c r="J3585" s="1" t="s">
        <v>10</v>
      </c>
      <c r="K3585" s="1" t="s">
        <v>8</v>
      </c>
      <c r="L3585" s="4">
        <v>2</v>
      </c>
      <c r="N3585" s="186">
        <v>0</v>
      </c>
      <c r="P3585" s="14">
        <v>7.3047000000000004</v>
      </c>
      <c r="R3585" s="14">
        <v>0</v>
      </c>
      <c r="T3585" s="14">
        <v>3.7755000000000001</v>
      </c>
      <c r="V3585" s="17">
        <v>0</v>
      </c>
      <c r="X3585" s="17">
        <v>0</v>
      </c>
      <c r="Z3585" s="17">
        <v>14025</v>
      </c>
      <c r="AB3585" s="17">
        <v>0</v>
      </c>
      <c r="AD3585" s="17">
        <v>0</v>
      </c>
      <c r="AF3585" s="17">
        <v>1920</v>
      </c>
      <c r="AH3585" s="17">
        <v>0</v>
      </c>
      <c r="AJ3585" s="17">
        <v>0</v>
      </c>
      <c r="AL3585" s="17">
        <v>0</v>
      </c>
      <c r="AN3585" s="17">
        <v>0</v>
      </c>
      <c r="AP3585" s="172">
        <v>0</v>
      </c>
      <c r="AR3585" s="17">
        <v>7249</v>
      </c>
      <c r="AT3585" s="17">
        <v>0</v>
      </c>
      <c r="AV3585" s="185">
        <v>0</v>
      </c>
      <c r="AW3585" s="1" t="s">
        <v>5655</v>
      </c>
      <c r="AX3585" s="1" t="str">
        <f t="shared" si="55"/>
        <v>No</v>
      </c>
    </row>
    <row r="3586" spans="1:50" x14ac:dyDescent="0.2">
      <c r="A3586" s="1" t="s">
        <v>3790</v>
      </c>
      <c r="B3586" s="1" t="s">
        <v>266</v>
      </c>
      <c r="C3586" s="1" t="s">
        <v>48</v>
      </c>
      <c r="D3586" s="174" t="s">
        <v>3791</v>
      </c>
      <c r="E3586" s="177" t="s">
        <v>3792</v>
      </c>
      <c r="F3586" s="1" t="s">
        <v>194</v>
      </c>
      <c r="G3586" s="1" t="s">
        <v>229</v>
      </c>
      <c r="H3586" s="17">
        <v>0</v>
      </c>
      <c r="I3586" s="12">
        <v>2</v>
      </c>
      <c r="J3586" s="1" t="s">
        <v>10</v>
      </c>
      <c r="K3586" s="1" t="s">
        <v>8</v>
      </c>
      <c r="L3586" s="4">
        <v>2</v>
      </c>
      <c r="N3586" s="186">
        <v>0</v>
      </c>
      <c r="P3586" s="14">
        <v>11.6639</v>
      </c>
      <c r="R3586" s="14">
        <v>0</v>
      </c>
      <c r="T3586" s="14">
        <v>5.9715999999999996</v>
      </c>
      <c r="V3586" s="17">
        <v>0</v>
      </c>
      <c r="X3586" s="17">
        <v>0</v>
      </c>
      <c r="Z3586" s="17">
        <v>30396</v>
      </c>
      <c r="AB3586" s="17">
        <v>0</v>
      </c>
      <c r="AD3586" s="17">
        <v>0</v>
      </c>
      <c r="AF3586" s="17">
        <v>2606</v>
      </c>
      <c r="AH3586" s="17">
        <v>0</v>
      </c>
      <c r="AJ3586" s="17">
        <v>0</v>
      </c>
      <c r="AL3586" s="17">
        <v>0</v>
      </c>
      <c r="AN3586" s="17">
        <v>0</v>
      </c>
      <c r="AP3586" s="172">
        <v>0</v>
      </c>
      <c r="AR3586" s="17">
        <v>15562</v>
      </c>
      <c r="AT3586" s="17">
        <v>0</v>
      </c>
      <c r="AV3586" s="185">
        <v>0</v>
      </c>
      <c r="AW3586" s="1" t="s">
        <v>5655</v>
      </c>
      <c r="AX3586" s="1" t="str">
        <f t="shared" ref="AX3586:AX3649" si="56">IF(AW3586&amp;AU3586&amp;AS3586&amp;AQ3586&amp;AO3586&amp;AM3586&amp;AK3586&amp;AI3586&amp;AG3586&amp;AE3586&amp;AC3586&amp;AA3586&amp;Y3586&amp;W3586&amp;U3586&amp;S3586&amp;Q3586&amp;O3586&amp;M3586&lt;&gt;"","Yes","No")</f>
        <v>No</v>
      </c>
    </row>
    <row r="3587" spans="1:50" x14ac:dyDescent="0.2">
      <c r="A3587" s="1" t="s">
        <v>2247</v>
      </c>
      <c r="B3587" s="1" t="s">
        <v>5619</v>
      </c>
      <c r="C3587" s="1" t="s">
        <v>40</v>
      </c>
      <c r="D3587" s="174" t="s">
        <v>2248</v>
      </c>
      <c r="E3587" s="177" t="s">
        <v>2249</v>
      </c>
      <c r="F3587" s="1" t="s">
        <v>194</v>
      </c>
      <c r="G3587" s="1" t="s">
        <v>229</v>
      </c>
      <c r="H3587" s="17">
        <v>0</v>
      </c>
      <c r="I3587" s="12">
        <v>2</v>
      </c>
      <c r="J3587" s="1" t="s">
        <v>10</v>
      </c>
      <c r="K3587" s="1" t="s">
        <v>8</v>
      </c>
      <c r="L3587" s="4">
        <v>2</v>
      </c>
      <c r="N3587" s="186">
        <v>0</v>
      </c>
      <c r="P3587" s="14">
        <v>17.864799999999999</v>
      </c>
      <c r="R3587" s="14">
        <v>0</v>
      </c>
      <c r="T3587" s="14">
        <v>2.3182999999999998</v>
      </c>
      <c r="V3587" s="17">
        <v>0</v>
      </c>
      <c r="X3587" s="17">
        <v>0</v>
      </c>
      <c r="Z3587" s="17">
        <v>59597</v>
      </c>
      <c r="AB3587" s="17">
        <v>0</v>
      </c>
      <c r="AD3587" s="17">
        <v>0</v>
      </c>
      <c r="AF3587" s="17">
        <v>3336</v>
      </c>
      <c r="AH3587" s="17">
        <v>0</v>
      </c>
      <c r="AJ3587" s="17">
        <v>0</v>
      </c>
      <c r="AL3587" s="17">
        <v>0</v>
      </c>
      <c r="AN3587" s="17">
        <v>0</v>
      </c>
      <c r="AP3587" s="172">
        <v>0</v>
      </c>
      <c r="AR3587" s="17">
        <v>7734</v>
      </c>
      <c r="AT3587" s="17">
        <v>0</v>
      </c>
      <c r="AV3587" s="185">
        <v>0</v>
      </c>
      <c r="AW3587" s="1" t="s">
        <v>5655</v>
      </c>
      <c r="AX3587" s="1" t="str">
        <f t="shared" si="56"/>
        <v>No</v>
      </c>
    </row>
    <row r="3588" spans="1:50" x14ac:dyDescent="0.2">
      <c r="A3588" s="1" t="s">
        <v>1949</v>
      </c>
      <c r="B3588" s="1" t="s">
        <v>1949</v>
      </c>
      <c r="C3588" s="1" t="s">
        <v>83</v>
      </c>
      <c r="D3588" s="174" t="s">
        <v>1950</v>
      </c>
      <c r="E3588" s="177" t="s">
        <v>1951</v>
      </c>
      <c r="F3588" s="1" t="s">
        <v>194</v>
      </c>
      <c r="G3588" s="1" t="s">
        <v>229</v>
      </c>
      <c r="H3588" s="17">
        <v>0</v>
      </c>
      <c r="I3588" s="12">
        <v>2</v>
      </c>
      <c r="J3588" s="1" t="s">
        <v>11</v>
      </c>
      <c r="K3588" s="1" t="s">
        <v>8</v>
      </c>
      <c r="L3588" s="4">
        <v>2</v>
      </c>
      <c r="N3588" s="186">
        <v>0</v>
      </c>
      <c r="P3588" s="14">
        <v>7.3540000000000001</v>
      </c>
      <c r="R3588" s="14">
        <v>0</v>
      </c>
      <c r="T3588" s="14">
        <v>6.2815000000000003</v>
      </c>
      <c r="V3588" s="17">
        <v>0</v>
      </c>
      <c r="X3588" s="17">
        <v>0</v>
      </c>
      <c r="Z3588" s="17">
        <v>18782</v>
      </c>
      <c r="AB3588" s="17">
        <v>0</v>
      </c>
      <c r="AD3588" s="17">
        <v>0</v>
      </c>
      <c r="AF3588" s="17">
        <v>2554</v>
      </c>
      <c r="AH3588" s="17">
        <v>0</v>
      </c>
      <c r="AJ3588" s="17">
        <v>0</v>
      </c>
      <c r="AL3588" s="17">
        <v>0</v>
      </c>
      <c r="AN3588" s="17">
        <v>0</v>
      </c>
      <c r="AP3588" s="172">
        <v>0</v>
      </c>
      <c r="AR3588" s="17">
        <v>16043</v>
      </c>
      <c r="AT3588" s="17">
        <v>0</v>
      </c>
      <c r="AV3588" s="185">
        <v>0</v>
      </c>
      <c r="AW3588" s="1" t="s">
        <v>5655</v>
      </c>
      <c r="AX3588" s="1" t="str">
        <f t="shared" si="56"/>
        <v>No</v>
      </c>
    </row>
    <row r="3589" spans="1:50" x14ac:dyDescent="0.2">
      <c r="A3589" s="1" t="s">
        <v>6536</v>
      </c>
      <c r="B3589" s="1" t="s">
        <v>684</v>
      </c>
      <c r="C3589" s="1" t="s">
        <v>94</v>
      </c>
      <c r="D3589" s="174">
        <v>28</v>
      </c>
      <c r="E3589" s="177">
        <v>28</v>
      </c>
      <c r="F3589" s="1" t="s">
        <v>194</v>
      </c>
      <c r="G3589" s="1" t="s">
        <v>192</v>
      </c>
      <c r="H3589" s="17">
        <v>3059393</v>
      </c>
      <c r="I3589" s="12">
        <v>2</v>
      </c>
      <c r="J3589" s="1" t="s">
        <v>23</v>
      </c>
      <c r="K3589" s="1" t="s">
        <v>12</v>
      </c>
      <c r="L3589" s="4">
        <v>2</v>
      </c>
      <c r="N3589" s="186">
        <v>0</v>
      </c>
      <c r="P3589" s="14">
        <v>7.9199000000000002</v>
      </c>
      <c r="R3589" s="14">
        <v>3.96</v>
      </c>
      <c r="T3589" s="14">
        <v>87.362700000000004</v>
      </c>
      <c r="V3589" s="17">
        <v>40415</v>
      </c>
      <c r="X3589" s="17">
        <v>40162</v>
      </c>
      <c r="Z3589" s="17">
        <v>40162</v>
      </c>
      <c r="AB3589" s="17">
        <v>0</v>
      </c>
      <c r="AD3589" s="17">
        <v>5071</v>
      </c>
      <c r="AF3589" s="17">
        <v>5071</v>
      </c>
      <c r="AH3589" s="17">
        <v>0</v>
      </c>
      <c r="AJ3589" s="17">
        <v>0</v>
      </c>
      <c r="AL3589" s="17">
        <v>0</v>
      </c>
      <c r="AN3589" s="17">
        <v>0</v>
      </c>
      <c r="AP3589" s="172">
        <v>0</v>
      </c>
      <c r="AR3589" s="17">
        <v>443016</v>
      </c>
      <c r="AT3589" s="17">
        <v>1754343</v>
      </c>
      <c r="AV3589" s="185">
        <v>8.6199999999999992</v>
      </c>
      <c r="AX3589" s="1" t="str">
        <f t="shared" si="56"/>
        <v>No</v>
      </c>
    </row>
    <row r="3590" spans="1:50" x14ac:dyDescent="0.2">
      <c r="A3590" s="1" t="s">
        <v>2153</v>
      </c>
      <c r="B3590" s="1" t="s">
        <v>5617</v>
      </c>
      <c r="C3590" s="1" t="s">
        <v>40</v>
      </c>
      <c r="D3590" s="174" t="s">
        <v>2154</v>
      </c>
      <c r="E3590" s="177" t="s">
        <v>2155</v>
      </c>
      <c r="F3590" s="1" t="s">
        <v>194</v>
      </c>
      <c r="G3590" s="1" t="s">
        <v>229</v>
      </c>
      <c r="H3590" s="17">
        <v>0</v>
      </c>
      <c r="I3590" s="12">
        <v>2</v>
      </c>
      <c r="J3590" s="1" t="s">
        <v>10</v>
      </c>
      <c r="K3590" s="1" t="s">
        <v>8</v>
      </c>
      <c r="L3590" s="4">
        <v>2</v>
      </c>
      <c r="N3590" s="186">
        <v>0</v>
      </c>
      <c r="P3590" s="14">
        <v>13.9884</v>
      </c>
      <c r="R3590" s="14">
        <v>0</v>
      </c>
      <c r="T3590" s="14">
        <v>1.0667</v>
      </c>
      <c r="V3590" s="17">
        <v>0</v>
      </c>
      <c r="X3590" s="17">
        <v>0</v>
      </c>
      <c r="Z3590" s="17">
        <v>47155</v>
      </c>
      <c r="AB3590" s="17">
        <v>0</v>
      </c>
      <c r="AD3590" s="17">
        <v>0</v>
      </c>
      <c r="AF3590" s="17">
        <v>3371</v>
      </c>
      <c r="AH3590" s="17">
        <v>0</v>
      </c>
      <c r="AJ3590" s="17">
        <v>0</v>
      </c>
      <c r="AL3590" s="17">
        <v>0</v>
      </c>
      <c r="AN3590" s="17">
        <v>0</v>
      </c>
      <c r="AP3590" s="172">
        <v>0</v>
      </c>
      <c r="AR3590" s="17">
        <v>3596</v>
      </c>
      <c r="AT3590" s="17">
        <v>0</v>
      </c>
      <c r="AV3590" s="185">
        <v>0</v>
      </c>
      <c r="AX3590" s="1" t="str">
        <f t="shared" si="56"/>
        <v>No</v>
      </c>
    </row>
    <row r="3591" spans="1:50" x14ac:dyDescent="0.2">
      <c r="A3591" s="1" t="s">
        <v>6537</v>
      </c>
      <c r="B3591" s="1" t="s">
        <v>777</v>
      </c>
      <c r="C3591" s="1" t="s">
        <v>55</v>
      </c>
      <c r="D3591" s="174" t="s">
        <v>2677</v>
      </c>
      <c r="E3591" s="177">
        <v>50243</v>
      </c>
      <c r="F3591" s="1" t="s">
        <v>194</v>
      </c>
      <c r="G3591" s="1" t="s">
        <v>5273</v>
      </c>
      <c r="H3591" s="17">
        <v>278165</v>
      </c>
      <c r="I3591" s="12">
        <v>2</v>
      </c>
      <c r="J3591" s="1" t="s">
        <v>10</v>
      </c>
      <c r="K3591" s="1" t="s">
        <v>12</v>
      </c>
      <c r="L3591" s="4">
        <v>2</v>
      </c>
      <c r="N3591" s="186">
        <v>0</v>
      </c>
      <c r="P3591" s="14">
        <v>11.423400000000001</v>
      </c>
      <c r="R3591" s="14">
        <v>0</v>
      </c>
      <c r="T3591" s="14">
        <v>2.0104000000000002</v>
      </c>
      <c r="V3591" s="17">
        <v>0</v>
      </c>
      <c r="X3591" s="17">
        <v>0</v>
      </c>
      <c r="Z3591" s="17">
        <v>42792</v>
      </c>
      <c r="AB3591" s="17">
        <v>0</v>
      </c>
      <c r="AD3591" s="17">
        <v>0</v>
      </c>
      <c r="AF3591" s="17">
        <v>3746</v>
      </c>
      <c r="AH3591" s="17">
        <v>0</v>
      </c>
      <c r="AJ3591" s="17">
        <v>0</v>
      </c>
      <c r="AL3591" s="17">
        <v>0</v>
      </c>
      <c r="AN3591" s="17">
        <v>0</v>
      </c>
      <c r="AP3591" s="172">
        <v>0</v>
      </c>
      <c r="AR3591" s="17">
        <v>7531</v>
      </c>
      <c r="AT3591" s="17">
        <v>0</v>
      </c>
      <c r="AV3591" s="185">
        <v>0</v>
      </c>
      <c r="AX3591" s="1" t="str">
        <f t="shared" si="56"/>
        <v>No</v>
      </c>
    </row>
    <row r="3592" spans="1:50" x14ac:dyDescent="0.2">
      <c r="A3592" s="1" t="s">
        <v>5462</v>
      </c>
      <c r="B3592" s="1" t="s">
        <v>1464</v>
      </c>
      <c r="C3592" s="1" t="s">
        <v>54</v>
      </c>
      <c r="D3592" s="174" t="s">
        <v>1465</v>
      </c>
      <c r="E3592" s="177" t="s">
        <v>1466</v>
      </c>
      <c r="F3592" s="1" t="s">
        <v>194</v>
      </c>
      <c r="G3592" s="1" t="s">
        <v>229</v>
      </c>
      <c r="H3592" s="17">
        <v>0</v>
      </c>
      <c r="I3592" s="12">
        <v>2</v>
      </c>
      <c r="J3592" s="1" t="s">
        <v>11</v>
      </c>
      <c r="K3592" s="1" t="s">
        <v>8</v>
      </c>
      <c r="L3592" s="4">
        <v>2</v>
      </c>
      <c r="N3592" s="186">
        <v>0</v>
      </c>
      <c r="P3592" s="14">
        <v>12.648</v>
      </c>
      <c r="R3592" s="14">
        <v>0</v>
      </c>
      <c r="T3592" s="14">
        <v>4.3670999999999998</v>
      </c>
      <c r="V3592" s="17">
        <v>0</v>
      </c>
      <c r="X3592" s="17">
        <v>0</v>
      </c>
      <c r="Z3592" s="17">
        <v>38412</v>
      </c>
      <c r="AB3592" s="17">
        <v>0</v>
      </c>
      <c r="AD3592" s="17">
        <v>0</v>
      </c>
      <c r="AF3592" s="17">
        <v>3037</v>
      </c>
      <c r="AH3592" s="17">
        <v>0</v>
      </c>
      <c r="AJ3592" s="17">
        <v>0</v>
      </c>
      <c r="AL3592" s="17">
        <v>0</v>
      </c>
      <c r="AN3592" s="17">
        <v>0</v>
      </c>
      <c r="AP3592" s="172">
        <v>0</v>
      </c>
      <c r="AR3592" s="17">
        <v>13263</v>
      </c>
      <c r="AT3592" s="17">
        <v>0</v>
      </c>
      <c r="AV3592" s="185">
        <v>0</v>
      </c>
      <c r="AX3592" s="1" t="str">
        <f t="shared" si="56"/>
        <v>No</v>
      </c>
    </row>
    <row r="3593" spans="1:50" x14ac:dyDescent="0.2">
      <c r="A3593" s="1" t="s">
        <v>3352</v>
      </c>
      <c r="B3593" s="1" t="s">
        <v>3353</v>
      </c>
      <c r="C3593" s="1" t="s">
        <v>55</v>
      </c>
      <c r="D3593" s="174" t="s">
        <v>3354</v>
      </c>
      <c r="E3593" s="177" t="s">
        <v>3355</v>
      </c>
      <c r="F3593" s="1" t="s">
        <v>194</v>
      </c>
      <c r="G3593" s="1" t="s">
        <v>229</v>
      </c>
      <c r="H3593" s="17">
        <v>0</v>
      </c>
      <c r="I3593" s="12">
        <v>2</v>
      </c>
      <c r="J3593" s="1" t="s">
        <v>10</v>
      </c>
      <c r="K3593" s="1" t="s">
        <v>12</v>
      </c>
      <c r="L3593" s="4">
        <v>2</v>
      </c>
      <c r="N3593" s="186">
        <v>0</v>
      </c>
      <c r="P3593" s="14">
        <v>12.689299999999999</v>
      </c>
      <c r="R3593" s="14">
        <v>0</v>
      </c>
      <c r="T3593" s="14">
        <v>5.8171999999999997</v>
      </c>
      <c r="V3593" s="17">
        <v>0</v>
      </c>
      <c r="X3593" s="17">
        <v>0</v>
      </c>
      <c r="Z3593" s="17">
        <v>49425</v>
      </c>
      <c r="AB3593" s="17">
        <v>0</v>
      </c>
      <c r="AD3593" s="17">
        <v>0</v>
      </c>
      <c r="AF3593" s="17">
        <v>3895</v>
      </c>
      <c r="AH3593" s="17">
        <v>0</v>
      </c>
      <c r="AJ3593" s="17">
        <v>0</v>
      </c>
      <c r="AL3593" s="17">
        <v>0</v>
      </c>
      <c r="AN3593" s="17">
        <v>0</v>
      </c>
      <c r="AP3593" s="172">
        <v>0</v>
      </c>
      <c r="AR3593" s="17">
        <v>22658</v>
      </c>
      <c r="AT3593" s="17">
        <v>0</v>
      </c>
      <c r="AV3593" s="185">
        <v>0</v>
      </c>
      <c r="AX3593" s="1" t="str">
        <f t="shared" si="56"/>
        <v>No</v>
      </c>
    </row>
    <row r="3594" spans="1:50" x14ac:dyDescent="0.2">
      <c r="A3594" s="1" t="s">
        <v>3946</v>
      </c>
      <c r="B3594" s="1" t="s">
        <v>3993</v>
      </c>
      <c r="C3594" s="1" t="s">
        <v>48</v>
      </c>
      <c r="D3594" s="174" t="s">
        <v>3994</v>
      </c>
      <c r="E3594" s="177" t="s">
        <v>3995</v>
      </c>
      <c r="F3594" s="1" t="s">
        <v>194</v>
      </c>
      <c r="G3594" s="1" t="s">
        <v>229</v>
      </c>
      <c r="H3594" s="17">
        <v>0</v>
      </c>
      <c r="I3594" s="12">
        <v>2</v>
      </c>
      <c r="J3594" s="1" t="s">
        <v>10</v>
      </c>
      <c r="K3594" s="1" t="s">
        <v>8</v>
      </c>
      <c r="L3594" s="4">
        <v>2</v>
      </c>
      <c r="N3594" s="186">
        <v>0</v>
      </c>
      <c r="P3594" s="14">
        <v>7.6917999999999997</v>
      </c>
      <c r="R3594" s="14">
        <v>0</v>
      </c>
      <c r="T3594" s="14">
        <v>3.7717000000000001</v>
      </c>
      <c r="V3594" s="17">
        <v>0</v>
      </c>
      <c r="X3594" s="17">
        <v>0</v>
      </c>
      <c r="Z3594" s="17">
        <v>6838</v>
      </c>
      <c r="AB3594" s="17">
        <v>0</v>
      </c>
      <c r="AD3594" s="17">
        <v>0</v>
      </c>
      <c r="AF3594" s="17">
        <v>889</v>
      </c>
      <c r="AH3594" s="17">
        <v>0</v>
      </c>
      <c r="AJ3594" s="17">
        <v>0</v>
      </c>
      <c r="AL3594" s="17">
        <v>0</v>
      </c>
      <c r="AN3594" s="17">
        <v>0</v>
      </c>
      <c r="AP3594" s="172">
        <v>0</v>
      </c>
      <c r="AR3594" s="17">
        <v>3353</v>
      </c>
      <c r="AT3594" s="17">
        <v>0</v>
      </c>
      <c r="AV3594" s="185">
        <v>0</v>
      </c>
      <c r="AX3594" s="1" t="str">
        <f t="shared" si="56"/>
        <v>No</v>
      </c>
    </row>
    <row r="3595" spans="1:50" x14ac:dyDescent="0.2">
      <c r="A3595" s="1" t="s">
        <v>5157</v>
      </c>
      <c r="B3595" s="1" t="s">
        <v>1015</v>
      </c>
      <c r="C3595" s="1" t="s">
        <v>6</v>
      </c>
      <c r="D3595" s="174" t="s">
        <v>5158</v>
      </c>
      <c r="E3595" s="177" t="s">
        <v>5159</v>
      </c>
      <c r="F3595" s="1" t="s">
        <v>194</v>
      </c>
      <c r="G3595" s="1" t="s">
        <v>229</v>
      </c>
      <c r="H3595" s="17">
        <v>0</v>
      </c>
      <c r="I3595" s="12">
        <v>2</v>
      </c>
      <c r="J3595" s="1" t="s">
        <v>11</v>
      </c>
      <c r="K3595" s="1" t="s">
        <v>8</v>
      </c>
      <c r="L3595" s="4">
        <v>2</v>
      </c>
      <c r="N3595" s="186">
        <v>0</v>
      </c>
      <c r="P3595" s="14">
        <v>13.6816</v>
      </c>
      <c r="R3595" s="14">
        <v>0</v>
      </c>
      <c r="T3595" s="14">
        <v>6.8954000000000004</v>
      </c>
      <c r="V3595" s="17">
        <v>0</v>
      </c>
      <c r="X3595" s="17">
        <v>0</v>
      </c>
      <c r="Z3595" s="17">
        <v>49719</v>
      </c>
      <c r="AB3595" s="17">
        <v>0</v>
      </c>
      <c r="AD3595" s="17">
        <v>0</v>
      </c>
      <c r="AF3595" s="17">
        <v>3634</v>
      </c>
      <c r="AH3595" s="17">
        <v>0</v>
      </c>
      <c r="AJ3595" s="17">
        <v>0</v>
      </c>
      <c r="AL3595" s="17">
        <v>0</v>
      </c>
      <c r="AN3595" s="17">
        <v>0</v>
      </c>
      <c r="AP3595" s="172">
        <v>0</v>
      </c>
      <c r="AR3595" s="17">
        <v>25058</v>
      </c>
      <c r="AT3595" s="17">
        <v>0</v>
      </c>
      <c r="AV3595" s="185">
        <v>0</v>
      </c>
      <c r="AX3595" s="1" t="str">
        <f t="shared" si="56"/>
        <v>No</v>
      </c>
    </row>
    <row r="3596" spans="1:50" x14ac:dyDescent="0.2">
      <c r="A3596" s="1" t="s">
        <v>3202</v>
      </c>
      <c r="B3596" s="1" t="s">
        <v>3203</v>
      </c>
      <c r="C3596" s="1" t="s">
        <v>98</v>
      </c>
      <c r="D3596" s="174" t="s">
        <v>3204</v>
      </c>
      <c r="E3596" s="177" t="s">
        <v>3205</v>
      </c>
      <c r="F3596" s="1" t="s">
        <v>194</v>
      </c>
      <c r="G3596" s="1" t="s">
        <v>229</v>
      </c>
      <c r="H3596" s="17">
        <v>0</v>
      </c>
      <c r="I3596" s="12">
        <v>2</v>
      </c>
      <c r="J3596" s="1" t="s">
        <v>10</v>
      </c>
      <c r="K3596" s="1" t="s">
        <v>12</v>
      </c>
      <c r="L3596" s="4">
        <v>2</v>
      </c>
      <c r="N3596" s="186">
        <v>0</v>
      </c>
      <c r="P3596" s="14">
        <v>6.2877000000000001</v>
      </c>
      <c r="R3596" s="14">
        <v>0</v>
      </c>
      <c r="T3596" s="14">
        <v>2.2869000000000002</v>
      </c>
      <c r="V3596" s="17">
        <v>0</v>
      </c>
      <c r="X3596" s="17">
        <v>0</v>
      </c>
      <c r="Z3596" s="17">
        <v>22969</v>
      </c>
      <c r="AB3596" s="17">
        <v>0</v>
      </c>
      <c r="AD3596" s="17">
        <v>0</v>
      </c>
      <c r="AF3596" s="17">
        <v>3653</v>
      </c>
      <c r="AH3596" s="17">
        <v>0</v>
      </c>
      <c r="AJ3596" s="17">
        <v>0</v>
      </c>
      <c r="AL3596" s="17">
        <v>0</v>
      </c>
      <c r="AN3596" s="17">
        <v>0</v>
      </c>
      <c r="AP3596" s="172">
        <v>0</v>
      </c>
      <c r="AR3596" s="17">
        <v>8354</v>
      </c>
      <c r="AT3596" s="17">
        <v>0</v>
      </c>
      <c r="AV3596" s="185">
        <v>0</v>
      </c>
      <c r="AX3596" s="1" t="str">
        <f t="shared" si="56"/>
        <v>No</v>
      </c>
    </row>
    <row r="3597" spans="1:50" x14ac:dyDescent="0.2">
      <c r="A3597" s="1" t="s">
        <v>1009</v>
      </c>
      <c r="B3597" s="1" t="s">
        <v>1010</v>
      </c>
      <c r="C3597" s="1" t="s">
        <v>61</v>
      </c>
      <c r="D3597" s="174" t="s">
        <v>1011</v>
      </c>
      <c r="E3597" s="177">
        <v>88116</v>
      </c>
      <c r="F3597" s="1" t="s">
        <v>138</v>
      </c>
      <c r="G3597" s="1" t="s">
        <v>5273</v>
      </c>
      <c r="H3597" s="17">
        <v>0</v>
      </c>
      <c r="I3597" s="12">
        <v>2</v>
      </c>
      <c r="J3597" s="1" t="s">
        <v>11</v>
      </c>
      <c r="K3597" s="1" t="s">
        <v>8</v>
      </c>
      <c r="L3597" s="4">
        <v>2</v>
      </c>
      <c r="N3597" s="186">
        <v>0</v>
      </c>
      <c r="P3597" s="14">
        <v>27.700700000000001</v>
      </c>
      <c r="R3597" s="14">
        <v>0</v>
      </c>
      <c r="T3597" s="14">
        <v>2.8887999999999998</v>
      </c>
      <c r="V3597" s="17">
        <v>0</v>
      </c>
      <c r="X3597" s="17">
        <v>0</v>
      </c>
      <c r="Z3597" s="17">
        <v>30637</v>
      </c>
      <c r="AB3597" s="17">
        <v>0</v>
      </c>
      <c r="AD3597" s="17">
        <v>0</v>
      </c>
      <c r="AF3597" s="17">
        <v>1106</v>
      </c>
      <c r="AH3597" s="17">
        <v>0</v>
      </c>
      <c r="AJ3597" s="17">
        <v>0</v>
      </c>
      <c r="AL3597" s="17">
        <v>0</v>
      </c>
      <c r="AN3597" s="17">
        <v>0</v>
      </c>
      <c r="AP3597" s="172">
        <v>0</v>
      </c>
      <c r="AR3597" s="17">
        <v>3195</v>
      </c>
      <c r="AT3597" s="17">
        <v>0</v>
      </c>
      <c r="AV3597" s="185">
        <v>0</v>
      </c>
      <c r="AX3597" s="1" t="str">
        <f t="shared" si="56"/>
        <v>No</v>
      </c>
    </row>
    <row r="3598" spans="1:50" x14ac:dyDescent="0.2">
      <c r="A3598" s="1" t="s">
        <v>1308</v>
      </c>
      <c r="B3598" s="1" t="s">
        <v>1309</v>
      </c>
      <c r="C3598" s="1" t="s">
        <v>6</v>
      </c>
      <c r="D3598" s="174" t="s">
        <v>1310</v>
      </c>
      <c r="E3598" s="177">
        <v>30</v>
      </c>
      <c r="F3598" s="1" t="s">
        <v>138</v>
      </c>
      <c r="G3598" s="1" t="s">
        <v>5273</v>
      </c>
      <c r="H3598" s="17">
        <v>0</v>
      </c>
      <c r="I3598" s="12">
        <v>2</v>
      </c>
      <c r="J3598" s="1" t="s">
        <v>10</v>
      </c>
      <c r="K3598" s="1" t="s">
        <v>8</v>
      </c>
      <c r="L3598" s="4">
        <v>2</v>
      </c>
      <c r="N3598" s="186">
        <v>0</v>
      </c>
      <c r="P3598" s="14">
        <v>20.935500000000001</v>
      </c>
      <c r="R3598" s="14">
        <v>0</v>
      </c>
      <c r="T3598" s="14">
        <v>0.96220000000000006</v>
      </c>
      <c r="V3598" s="17">
        <v>0</v>
      </c>
      <c r="X3598" s="17">
        <v>0</v>
      </c>
      <c r="Z3598" s="17">
        <v>63665</v>
      </c>
      <c r="AB3598" s="17">
        <v>0</v>
      </c>
      <c r="AD3598" s="17">
        <v>0</v>
      </c>
      <c r="AF3598" s="17">
        <v>3041</v>
      </c>
      <c r="AH3598" s="17">
        <v>0</v>
      </c>
      <c r="AJ3598" s="17">
        <v>0</v>
      </c>
      <c r="AL3598" s="17">
        <v>0</v>
      </c>
      <c r="AN3598" s="17">
        <v>0</v>
      </c>
      <c r="AP3598" s="172">
        <v>0</v>
      </c>
      <c r="AR3598" s="17">
        <v>2926</v>
      </c>
      <c r="AT3598" s="17">
        <v>0</v>
      </c>
      <c r="AV3598" s="185">
        <v>0</v>
      </c>
      <c r="AX3598" s="1" t="str">
        <f t="shared" si="56"/>
        <v>No</v>
      </c>
    </row>
    <row r="3599" spans="1:50" x14ac:dyDescent="0.2">
      <c r="A3599" s="1" t="s">
        <v>5447</v>
      </c>
      <c r="B3599" s="1" t="s">
        <v>5585</v>
      </c>
      <c r="C3599" s="1" t="s">
        <v>1</v>
      </c>
      <c r="E3599" s="177" t="s">
        <v>5446</v>
      </c>
      <c r="F3599" s="1" t="s">
        <v>194</v>
      </c>
      <c r="G3599" s="1" t="s">
        <v>229</v>
      </c>
      <c r="H3599" s="17">
        <v>0</v>
      </c>
      <c r="I3599" s="12">
        <v>2</v>
      </c>
      <c r="J3599" s="1" t="s">
        <v>11</v>
      </c>
      <c r="K3599" s="1" t="s">
        <v>12</v>
      </c>
      <c r="L3599" s="4">
        <v>1</v>
      </c>
      <c r="N3599" s="186">
        <v>0</v>
      </c>
      <c r="P3599" s="14">
        <v>21.228999999999999</v>
      </c>
      <c r="R3599" s="14">
        <v>0</v>
      </c>
      <c r="T3599" s="14">
        <v>6.5087000000000002</v>
      </c>
      <c r="V3599" s="17">
        <v>0</v>
      </c>
      <c r="X3599" s="17">
        <v>0</v>
      </c>
      <c r="Z3599" s="17">
        <v>51459</v>
      </c>
      <c r="AB3599" s="17">
        <v>0</v>
      </c>
      <c r="AD3599" s="17">
        <v>0</v>
      </c>
      <c r="AF3599" s="17">
        <v>2424</v>
      </c>
      <c r="AH3599" s="17">
        <v>0</v>
      </c>
      <c r="AJ3599" s="17">
        <v>0</v>
      </c>
      <c r="AL3599" s="17">
        <v>0</v>
      </c>
      <c r="AN3599" s="17">
        <v>0</v>
      </c>
      <c r="AP3599" s="172">
        <v>0</v>
      </c>
      <c r="AR3599" s="17">
        <v>15777</v>
      </c>
      <c r="AT3599" s="17">
        <v>0</v>
      </c>
      <c r="AV3599" s="185">
        <v>0</v>
      </c>
      <c r="AX3599" s="1" t="str">
        <f t="shared" si="56"/>
        <v>No</v>
      </c>
    </row>
    <row r="3600" spans="1:50" x14ac:dyDescent="0.2">
      <c r="A3600" s="1" t="s">
        <v>4131</v>
      </c>
      <c r="B3600" s="1" t="s">
        <v>2468</v>
      </c>
      <c r="C3600" s="1" t="s">
        <v>64</v>
      </c>
      <c r="D3600" s="174" t="s">
        <v>4132</v>
      </c>
      <c r="E3600" s="177" t="s">
        <v>4133</v>
      </c>
      <c r="F3600" s="1" t="s">
        <v>194</v>
      </c>
      <c r="G3600" s="1" t="s">
        <v>229</v>
      </c>
      <c r="H3600" s="17">
        <v>0</v>
      </c>
      <c r="I3600" s="12">
        <v>2</v>
      </c>
      <c r="J3600" s="1" t="s">
        <v>10</v>
      </c>
      <c r="K3600" s="1" t="s">
        <v>8</v>
      </c>
      <c r="L3600" s="4">
        <v>2</v>
      </c>
      <c r="N3600" s="186">
        <v>0</v>
      </c>
      <c r="P3600" s="14">
        <v>25.091699999999999</v>
      </c>
      <c r="R3600" s="14">
        <v>0</v>
      </c>
      <c r="T3600" s="14">
        <v>2.9661</v>
      </c>
      <c r="V3600" s="17">
        <v>0</v>
      </c>
      <c r="X3600" s="17">
        <v>0</v>
      </c>
      <c r="Z3600" s="17">
        <v>19973</v>
      </c>
      <c r="AB3600" s="17">
        <v>0</v>
      </c>
      <c r="AD3600" s="17">
        <v>0</v>
      </c>
      <c r="AF3600" s="17">
        <v>796</v>
      </c>
      <c r="AH3600" s="17">
        <v>0</v>
      </c>
      <c r="AJ3600" s="17">
        <v>0</v>
      </c>
      <c r="AL3600" s="17">
        <v>0</v>
      </c>
      <c r="AN3600" s="17">
        <v>0</v>
      </c>
      <c r="AP3600" s="172">
        <v>0</v>
      </c>
      <c r="AR3600" s="17">
        <v>2361</v>
      </c>
      <c r="AT3600" s="17">
        <v>0</v>
      </c>
      <c r="AV3600" s="185">
        <v>0</v>
      </c>
      <c r="AX3600" s="1" t="str">
        <f t="shared" si="56"/>
        <v>No</v>
      </c>
    </row>
    <row r="3601" spans="1:50" x14ac:dyDescent="0.2">
      <c r="A3601" s="1" t="s">
        <v>3843</v>
      </c>
      <c r="B3601" s="1" t="s">
        <v>3843</v>
      </c>
      <c r="C3601" s="1" t="s">
        <v>64</v>
      </c>
      <c r="D3601" s="174" t="s">
        <v>3844</v>
      </c>
      <c r="E3601" s="177" t="s">
        <v>3845</v>
      </c>
      <c r="F3601" s="1" t="s">
        <v>194</v>
      </c>
      <c r="G3601" s="1" t="s">
        <v>229</v>
      </c>
      <c r="H3601" s="17">
        <v>0</v>
      </c>
      <c r="I3601" s="12">
        <v>2</v>
      </c>
      <c r="J3601" s="1" t="s">
        <v>10</v>
      </c>
      <c r="K3601" s="1" t="s">
        <v>8</v>
      </c>
      <c r="L3601" s="4">
        <v>2</v>
      </c>
      <c r="N3601" s="186">
        <v>0</v>
      </c>
      <c r="P3601" s="14">
        <v>42.741700000000002</v>
      </c>
      <c r="R3601" s="14">
        <v>0</v>
      </c>
      <c r="T3601" s="14">
        <v>2.0941000000000001</v>
      </c>
      <c r="V3601" s="17">
        <v>0</v>
      </c>
      <c r="X3601" s="17">
        <v>0</v>
      </c>
      <c r="Z3601" s="17">
        <v>23166</v>
      </c>
      <c r="AB3601" s="17">
        <v>0</v>
      </c>
      <c r="AD3601" s="17">
        <v>0</v>
      </c>
      <c r="AF3601" s="17">
        <v>542</v>
      </c>
      <c r="AH3601" s="17">
        <v>0</v>
      </c>
      <c r="AJ3601" s="17">
        <v>0</v>
      </c>
      <c r="AL3601" s="17">
        <v>0</v>
      </c>
      <c r="AN3601" s="17">
        <v>0</v>
      </c>
      <c r="AP3601" s="172">
        <v>0</v>
      </c>
      <c r="AR3601" s="17">
        <v>1135</v>
      </c>
      <c r="AT3601" s="17">
        <v>0</v>
      </c>
      <c r="AV3601" s="185">
        <v>0</v>
      </c>
      <c r="AX3601" s="1" t="str">
        <f t="shared" si="56"/>
        <v>No</v>
      </c>
    </row>
    <row r="3602" spans="1:50" x14ac:dyDescent="0.2">
      <c r="A3602" s="1" t="s">
        <v>147</v>
      </c>
      <c r="B3602" s="1" t="s">
        <v>1369</v>
      </c>
      <c r="C3602" s="1" t="s">
        <v>80</v>
      </c>
      <c r="D3602" s="174">
        <v>63</v>
      </c>
      <c r="E3602" s="177">
        <v>63</v>
      </c>
      <c r="F3602" s="1" t="s">
        <v>194</v>
      </c>
      <c r="G3602" s="1" t="s">
        <v>5273</v>
      </c>
      <c r="H3602" s="17">
        <v>55805</v>
      </c>
      <c r="I3602" s="12">
        <v>2</v>
      </c>
      <c r="J3602" s="1" t="s">
        <v>11</v>
      </c>
      <c r="K3602" s="1" t="s">
        <v>12</v>
      </c>
      <c r="L3602" s="4">
        <v>1</v>
      </c>
      <c r="N3602" s="186">
        <v>0</v>
      </c>
      <c r="P3602" s="14">
        <v>14.1029</v>
      </c>
      <c r="R3602" s="14">
        <v>0</v>
      </c>
      <c r="T3602" s="14">
        <v>3.2069999999999999</v>
      </c>
      <c r="V3602" s="17">
        <v>0</v>
      </c>
      <c r="X3602" s="17">
        <v>0</v>
      </c>
      <c r="Z3602" s="17">
        <v>21662</v>
      </c>
      <c r="AB3602" s="17">
        <v>0</v>
      </c>
      <c r="AD3602" s="17">
        <v>0</v>
      </c>
      <c r="AF3602" s="17">
        <v>1536</v>
      </c>
      <c r="AH3602" s="17">
        <v>0</v>
      </c>
      <c r="AJ3602" s="17">
        <v>0</v>
      </c>
      <c r="AL3602" s="17">
        <v>0</v>
      </c>
      <c r="AN3602" s="17">
        <v>0</v>
      </c>
      <c r="AP3602" s="172">
        <v>0</v>
      </c>
      <c r="AR3602" s="17">
        <v>4926</v>
      </c>
      <c r="AT3602" s="17">
        <v>0</v>
      </c>
      <c r="AV3602" s="185">
        <v>0</v>
      </c>
      <c r="AX3602" s="1" t="str">
        <f t="shared" si="56"/>
        <v>No</v>
      </c>
    </row>
    <row r="3603" spans="1:50" x14ac:dyDescent="0.2">
      <c r="A3603" s="1" t="s">
        <v>3555</v>
      </c>
      <c r="B3603" s="1" t="s">
        <v>3556</v>
      </c>
      <c r="C3603" s="1" t="s">
        <v>79</v>
      </c>
      <c r="D3603" s="174" t="s">
        <v>3557</v>
      </c>
      <c r="E3603" s="177" t="s">
        <v>3558</v>
      </c>
      <c r="F3603" s="1" t="s">
        <v>194</v>
      </c>
      <c r="G3603" s="1" t="s">
        <v>229</v>
      </c>
      <c r="H3603" s="17">
        <v>0</v>
      </c>
      <c r="I3603" s="12">
        <v>2</v>
      </c>
      <c r="J3603" s="1" t="s">
        <v>10</v>
      </c>
      <c r="K3603" s="1" t="s">
        <v>8</v>
      </c>
      <c r="L3603" s="4">
        <v>2</v>
      </c>
      <c r="N3603" s="186">
        <v>0</v>
      </c>
      <c r="P3603" s="14">
        <v>2.5019999999999998</v>
      </c>
      <c r="R3603" s="14">
        <v>0</v>
      </c>
      <c r="T3603" s="14">
        <v>3.6978</v>
      </c>
      <c r="V3603" s="17">
        <v>0</v>
      </c>
      <c r="X3603" s="17">
        <v>0</v>
      </c>
      <c r="Z3603" s="17">
        <v>6723</v>
      </c>
      <c r="AB3603" s="17">
        <v>0</v>
      </c>
      <c r="AD3603" s="17">
        <v>0</v>
      </c>
      <c r="AF3603" s="17">
        <v>2687</v>
      </c>
      <c r="AH3603" s="17">
        <v>0</v>
      </c>
      <c r="AJ3603" s="17">
        <v>0</v>
      </c>
      <c r="AL3603" s="17">
        <v>0</v>
      </c>
      <c r="AN3603" s="17">
        <v>0</v>
      </c>
      <c r="AP3603" s="172">
        <v>0</v>
      </c>
      <c r="AR3603" s="17">
        <v>9936</v>
      </c>
      <c r="AT3603" s="17">
        <v>0</v>
      </c>
      <c r="AV3603" s="185">
        <v>0</v>
      </c>
      <c r="AX3603" s="1" t="str">
        <f t="shared" si="56"/>
        <v>No</v>
      </c>
    </row>
    <row r="3604" spans="1:50" x14ac:dyDescent="0.2">
      <c r="A3604" s="1" t="s">
        <v>4635</v>
      </c>
      <c r="B3604" s="1" t="s">
        <v>4636</v>
      </c>
      <c r="C3604" s="1" t="s">
        <v>61</v>
      </c>
      <c r="D3604" s="174" t="s">
        <v>4637</v>
      </c>
      <c r="E3604" s="177" t="s">
        <v>4638</v>
      </c>
      <c r="F3604" s="1" t="s">
        <v>242</v>
      </c>
      <c r="G3604" s="1" t="s">
        <v>229</v>
      </c>
      <c r="H3604" s="17">
        <v>0</v>
      </c>
      <c r="I3604" s="12">
        <v>2</v>
      </c>
      <c r="J3604" s="1" t="s">
        <v>10</v>
      </c>
      <c r="K3604" s="1" t="s">
        <v>8</v>
      </c>
      <c r="L3604" s="4">
        <v>2</v>
      </c>
      <c r="N3604" s="186">
        <v>0</v>
      </c>
      <c r="P3604" s="14">
        <v>23.1919</v>
      </c>
      <c r="R3604" s="14">
        <v>0</v>
      </c>
      <c r="T3604" s="14">
        <v>1.2859</v>
      </c>
      <c r="V3604" s="17">
        <v>0</v>
      </c>
      <c r="X3604" s="17">
        <v>0</v>
      </c>
      <c r="Z3604" s="17">
        <v>22960</v>
      </c>
      <c r="AB3604" s="17">
        <v>0</v>
      </c>
      <c r="AD3604" s="17">
        <v>0</v>
      </c>
      <c r="AF3604" s="17">
        <v>990</v>
      </c>
      <c r="AH3604" s="17">
        <v>0</v>
      </c>
      <c r="AJ3604" s="17">
        <v>0</v>
      </c>
      <c r="AL3604" s="17">
        <v>0</v>
      </c>
      <c r="AN3604" s="17">
        <v>0</v>
      </c>
      <c r="AP3604" s="172">
        <v>0</v>
      </c>
      <c r="AR3604" s="17">
        <v>1273</v>
      </c>
      <c r="AT3604" s="17">
        <v>0</v>
      </c>
      <c r="AV3604" s="185">
        <v>0</v>
      </c>
      <c r="AX3604" s="1" t="str">
        <f t="shared" si="56"/>
        <v>No</v>
      </c>
    </row>
    <row r="3605" spans="1:50" x14ac:dyDescent="0.2">
      <c r="A3605" s="1" t="s">
        <v>1432</v>
      </c>
      <c r="B3605" s="1" t="s">
        <v>1433</v>
      </c>
      <c r="C3605" s="1" t="s">
        <v>6</v>
      </c>
      <c r="D3605" s="174" t="s">
        <v>1434</v>
      </c>
      <c r="E3605" s="177">
        <v>279</v>
      </c>
      <c r="F3605" s="1" t="s">
        <v>138</v>
      </c>
      <c r="G3605" s="1" t="s">
        <v>5273</v>
      </c>
      <c r="H3605" s="17">
        <v>0</v>
      </c>
      <c r="I3605" s="12">
        <v>2</v>
      </c>
      <c r="J3605" s="1" t="s">
        <v>10</v>
      </c>
      <c r="K3605" s="1" t="s">
        <v>8</v>
      </c>
      <c r="L3605" s="4">
        <v>2</v>
      </c>
      <c r="N3605" s="186">
        <v>0</v>
      </c>
      <c r="P3605" s="14">
        <v>14.3226</v>
      </c>
      <c r="R3605" s="14">
        <v>0</v>
      </c>
      <c r="T3605" s="14">
        <v>1.6906000000000001</v>
      </c>
      <c r="V3605" s="17">
        <v>0</v>
      </c>
      <c r="X3605" s="17">
        <v>0</v>
      </c>
      <c r="Z3605" s="17">
        <v>9768</v>
      </c>
      <c r="AB3605" s="17">
        <v>0</v>
      </c>
      <c r="AD3605" s="17">
        <v>0</v>
      </c>
      <c r="AF3605" s="17">
        <v>682</v>
      </c>
      <c r="AH3605" s="17">
        <v>0</v>
      </c>
      <c r="AJ3605" s="17">
        <v>0</v>
      </c>
      <c r="AL3605" s="17">
        <v>0</v>
      </c>
      <c r="AN3605" s="17">
        <v>0</v>
      </c>
      <c r="AP3605" s="172">
        <v>0</v>
      </c>
      <c r="AR3605" s="17">
        <v>1153</v>
      </c>
      <c r="AT3605" s="17">
        <v>0</v>
      </c>
      <c r="AV3605" s="185">
        <v>0</v>
      </c>
      <c r="AX3605" s="1" t="str">
        <f t="shared" si="56"/>
        <v>No</v>
      </c>
    </row>
    <row r="3606" spans="1:50" x14ac:dyDescent="0.2">
      <c r="A3606" s="1" t="s">
        <v>2076</v>
      </c>
      <c r="B3606" s="1" t="s">
        <v>2077</v>
      </c>
      <c r="C3606" s="1" t="s">
        <v>40</v>
      </c>
      <c r="D3606" s="174" t="s">
        <v>2078</v>
      </c>
      <c r="E3606" s="177" t="s">
        <v>2079</v>
      </c>
      <c r="F3606" s="1" t="s">
        <v>194</v>
      </c>
      <c r="G3606" s="1" t="s">
        <v>229</v>
      </c>
      <c r="H3606" s="17">
        <v>0</v>
      </c>
      <c r="I3606" s="12">
        <v>2</v>
      </c>
      <c r="J3606" s="1" t="s">
        <v>10</v>
      </c>
      <c r="K3606" s="1" t="s">
        <v>8</v>
      </c>
      <c r="L3606" s="4">
        <v>2</v>
      </c>
      <c r="N3606" s="186">
        <v>0</v>
      </c>
      <c r="P3606" s="14">
        <v>13.435499999999999</v>
      </c>
      <c r="R3606" s="14">
        <v>0</v>
      </c>
      <c r="T3606" s="14">
        <v>1.4692000000000001</v>
      </c>
      <c r="V3606" s="17">
        <v>0</v>
      </c>
      <c r="X3606" s="17">
        <v>0</v>
      </c>
      <c r="Z3606" s="17">
        <v>24681</v>
      </c>
      <c r="AB3606" s="17">
        <v>0</v>
      </c>
      <c r="AD3606" s="17">
        <v>0</v>
      </c>
      <c r="AF3606" s="17">
        <v>1837</v>
      </c>
      <c r="AH3606" s="17">
        <v>0</v>
      </c>
      <c r="AJ3606" s="17">
        <v>0</v>
      </c>
      <c r="AL3606" s="17">
        <v>0</v>
      </c>
      <c r="AN3606" s="17">
        <v>0</v>
      </c>
      <c r="AP3606" s="172">
        <v>0</v>
      </c>
      <c r="AR3606" s="17">
        <v>2699</v>
      </c>
      <c r="AT3606" s="17">
        <v>0</v>
      </c>
      <c r="AV3606" s="185">
        <v>0</v>
      </c>
      <c r="AX3606" s="1" t="str">
        <f t="shared" si="56"/>
        <v>No</v>
      </c>
    </row>
    <row r="3607" spans="1:50" x14ac:dyDescent="0.2">
      <c r="A3607" s="1" t="s">
        <v>3123</v>
      </c>
      <c r="B3607" s="1" t="s">
        <v>3124</v>
      </c>
      <c r="C3607" s="1" t="s">
        <v>98</v>
      </c>
      <c r="D3607" s="174" t="s">
        <v>3125</v>
      </c>
      <c r="E3607" s="177" t="s">
        <v>3126</v>
      </c>
      <c r="F3607" s="1" t="s">
        <v>196</v>
      </c>
      <c r="G3607" s="1" t="s">
        <v>229</v>
      </c>
      <c r="H3607" s="17">
        <v>0</v>
      </c>
      <c r="I3607" s="12">
        <v>2</v>
      </c>
      <c r="J3607" s="1" t="s">
        <v>10</v>
      </c>
      <c r="K3607" s="1" t="s">
        <v>12</v>
      </c>
      <c r="L3607" s="4">
        <v>2</v>
      </c>
      <c r="N3607" s="186">
        <v>0</v>
      </c>
      <c r="P3607" s="14">
        <v>6.8472999999999997</v>
      </c>
      <c r="R3607" s="14">
        <v>0</v>
      </c>
      <c r="T3607" s="14">
        <v>2.1242000000000001</v>
      </c>
      <c r="V3607" s="17">
        <v>0</v>
      </c>
      <c r="X3607" s="17">
        <v>0</v>
      </c>
      <c r="Z3607" s="17">
        <v>25910</v>
      </c>
      <c r="AB3607" s="17">
        <v>0</v>
      </c>
      <c r="AD3607" s="17">
        <v>0</v>
      </c>
      <c r="AF3607" s="17">
        <v>3784</v>
      </c>
      <c r="AH3607" s="17">
        <v>0</v>
      </c>
      <c r="AJ3607" s="17">
        <v>0</v>
      </c>
      <c r="AL3607" s="17">
        <v>0</v>
      </c>
      <c r="AN3607" s="17">
        <v>0</v>
      </c>
      <c r="AP3607" s="172">
        <v>0</v>
      </c>
      <c r="AR3607" s="17">
        <v>8038</v>
      </c>
      <c r="AT3607" s="17">
        <v>0</v>
      </c>
      <c r="AV3607" s="185">
        <v>0</v>
      </c>
      <c r="AX3607" s="1" t="str">
        <f t="shared" si="56"/>
        <v>No</v>
      </c>
    </row>
    <row r="3608" spans="1:50" x14ac:dyDescent="0.2">
      <c r="A3608" s="1" t="s">
        <v>3924</v>
      </c>
      <c r="B3608" s="1" t="s">
        <v>3925</v>
      </c>
      <c r="C3608" s="1" t="s">
        <v>48</v>
      </c>
      <c r="D3608" s="174" t="s">
        <v>3926</v>
      </c>
      <c r="E3608" s="177" t="s">
        <v>3927</v>
      </c>
      <c r="F3608" s="1" t="s">
        <v>194</v>
      </c>
      <c r="G3608" s="1" t="s">
        <v>229</v>
      </c>
      <c r="H3608" s="17">
        <v>0</v>
      </c>
      <c r="I3608" s="12">
        <v>2</v>
      </c>
      <c r="J3608" s="1" t="s">
        <v>10</v>
      </c>
      <c r="K3608" s="1" t="s">
        <v>8</v>
      </c>
      <c r="L3608" s="4">
        <v>2</v>
      </c>
      <c r="N3608" s="186">
        <v>0</v>
      </c>
      <c r="P3608" s="14">
        <v>16.9072</v>
      </c>
      <c r="R3608" s="14">
        <v>0</v>
      </c>
      <c r="T3608" s="14">
        <v>3.0819999999999999</v>
      </c>
      <c r="V3608" s="17">
        <v>0</v>
      </c>
      <c r="X3608" s="17">
        <v>0</v>
      </c>
      <c r="Z3608" s="17">
        <v>50113</v>
      </c>
      <c r="AB3608" s="17">
        <v>0</v>
      </c>
      <c r="AD3608" s="17">
        <v>0</v>
      </c>
      <c r="AF3608" s="17">
        <v>2964</v>
      </c>
      <c r="AH3608" s="17">
        <v>0</v>
      </c>
      <c r="AJ3608" s="17">
        <v>0</v>
      </c>
      <c r="AL3608" s="17">
        <v>0</v>
      </c>
      <c r="AN3608" s="17">
        <v>0</v>
      </c>
      <c r="AP3608" s="172">
        <v>0</v>
      </c>
      <c r="AR3608" s="17">
        <v>9135</v>
      </c>
      <c r="AT3608" s="17">
        <v>0</v>
      </c>
      <c r="AV3608" s="185">
        <v>0</v>
      </c>
      <c r="AX3608" s="1" t="str">
        <f t="shared" si="56"/>
        <v>No</v>
      </c>
    </row>
    <row r="3609" spans="1:50" x14ac:dyDescent="0.2">
      <c r="A3609" s="1" t="s">
        <v>2013</v>
      </c>
      <c r="B3609" s="1" t="s">
        <v>2014</v>
      </c>
      <c r="C3609" s="1" t="s">
        <v>40</v>
      </c>
      <c r="D3609" s="174" t="s">
        <v>2015</v>
      </c>
      <c r="E3609" s="177" t="s">
        <v>2016</v>
      </c>
      <c r="F3609" s="1" t="s">
        <v>194</v>
      </c>
      <c r="G3609" s="1" t="s">
        <v>229</v>
      </c>
      <c r="H3609" s="17">
        <v>0</v>
      </c>
      <c r="I3609" s="12">
        <v>2</v>
      </c>
      <c r="J3609" s="1" t="s">
        <v>10</v>
      </c>
      <c r="K3609" s="1" t="s">
        <v>8</v>
      </c>
      <c r="L3609" s="4">
        <v>2</v>
      </c>
      <c r="N3609" s="186">
        <v>0</v>
      </c>
      <c r="P3609" s="14">
        <v>16.698399999999999</v>
      </c>
      <c r="R3609" s="14">
        <v>0</v>
      </c>
      <c r="T3609" s="14">
        <v>1.1212</v>
      </c>
      <c r="V3609" s="17">
        <v>0</v>
      </c>
      <c r="X3609" s="17">
        <v>0</v>
      </c>
      <c r="Z3609" s="17">
        <v>61450</v>
      </c>
      <c r="AB3609" s="17">
        <v>0</v>
      </c>
      <c r="AD3609" s="17">
        <v>0</v>
      </c>
      <c r="AF3609" s="17">
        <v>3680</v>
      </c>
      <c r="AH3609" s="17">
        <v>0</v>
      </c>
      <c r="AJ3609" s="17">
        <v>0</v>
      </c>
      <c r="AL3609" s="17">
        <v>0</v>
      </c>
      <c r="AN3609" s="17">
        <v>0</v>
      </c>
      <c r="AP3609" s="172">
        <v>0</v>
      </c>
      <c r="AR3609" s="17">
        <v>4126</v>
      </c>
      <c r="AT3609" s="17">
        <v>0</v>
      </c>
      <c r="AV3609" s="185">
        <v>0</v>
      </c>
      <c r="AX3609" s="1" t="str">
        <f t="shared" si="56"/>
        <v>No</v>
      </c>
    </row>
    <row r="3610" spans="1:50" x14ac:dyDescent="0.2">
      <c r="A3610" s="1" t="s">
        <v>4142</v>
      </c>
      <c r="B3610" s="1" t="s">
        <v>1190</v>
      </c>
      <c r="C3610" s="1" t="s">
        <v>48</v>
      </c>
      <c r="D3610" s="174" t="s">
        <v>4143</v>
      </c>
      <c r="E3610" s="177" t="s">
        <v>4144</v>
      </c>
      <c r="F3610" s="1" t="s">
        <v>242</v>
      </c>
      <c r="G3610" s="1" t="s">
        <v>229</v>
      </c>
      <c r="H3610" s="17">
        <v>0</v>
      </c>
      <c r="I3610" s="12">
        <v>2</v>
      </c>
      <c r="J3610" s="1" t="s">
        <v>10</v>
      </c>
      <c r="K3610" s="1" t="s">
        <v>8</v>
      </c>
      <c r="L3610" s="4">
        <v>2</v>
      </c>
      <c r="N3610" s="186">
        <v>0</v>
      </c>
      <c r="P3610" s="14">
        <v>13.8742</v>
      </c>
      <c r="R3610" s="14">
        <v>0</v>
      </c>
      <c r="T3610" s="14">
        <v>0.98340000000000005</v>
      </c>
      <c r="V3610" s="17">
        <v>0</v>
      </c>
      <c r="X3610" s="17">
        <v>0</v>
      </c>
      <c r="Z3610" s="17">
        <v>38487</v>
      </c>
      <c r="AB3610" s="17">
        <v>0</v>
      </c>
      <c r="AD3610" s="17">
        <v>0</v>
      </c>
      <c r="AF3610" s="17">
        <v>2774</v>
      </c>
      <c r="AH3610" s="17">
        <v>0</v>
      </c>
      <c r="AJ3610" s="17">
        <v>0</v>
      </c>
      <c r="AL3610" s="17">
        <v>0</v>
      </c>
      <c r="AN3610" s="17">
        <v>0</v>
      </c>
      <c r="AP3610" s="172">
        <v>0</v>
      </c>
      <c r="AR3610" s="17">
        <v>2728</v>
      </c>
      <c r="AT3610" s="17">
        <v>0</v>
      </c>
      <c r="AV3610" s="185">
        <v>0</v>
      </c>
      <c r="AX3610" s="1" t="str">
        <f t="shared" si="56"/>
        <v>No</v>
      </c>
    </row>
    <row r="3611" spans="1:50" x14ac:dyDescent="0.2">
      <c r="A3611" s="1" t="s">
        <v>3737</v>
      </c>
      <c r="B3611" s="1" t="s">
        <v>3738</v>
      </c>
      <c r="C3611" s="1" t="s">
        <v>64</v>
      </c>
      <c r="D3611" s="174" t="s">
        <v>3739</v>
      </c>
      <c r="E3611" s="177" t="s">
        <v>3740</v>
      </c>
      <c r="F3611" s="1" t="s">
        <v>242</v>
      </c>
      <c r="G3611" s="1" t="s">
        <v>229</v>
      </c>
      <c r="H3611" s="17">
        <v>0</v>
      </c>
      <c r="I3611" s="12">
        <v>2</v>
      </c>
      <c r="J3611" s="1" t="s">
        <v>10</v>
      </c>
      <c r="K3611" s="1" t="s">
        <v>8</v>
      </c>
      <c r="L3611" s="4">
        <v>2</v>
      </c>
      <c r="N3611" s="186">
        <v>0</v>
      </c>
      <c r="P3611" s="14">
        <v>52.843800000000002</v>
      </c>
      <c r="R3611" s="14">
        <v>0</v>
      </c>
      <c r="T3611" s="14">
        <v>3.3942000000000001</v>
      </c>
      <c r="V3611" s="17">
        <v>0</v>
      </c>
      <c r="X3611" s="17">
        <v>0</v>
      </c>
      <c r="Z3611" s="17">
        <v>21983</v>
      </c>
      <c r="AB3611" s="17">
        <v>0</v>
      </c>
      <c r="AD3611" s="17">
        <v>0</v>
      </c>
      <c r="AF3611" s="17">
        <v>416</v>
      </c>
      <c r="AH3611" s="17">
        <v>0</v>
      </c>
      <c r="AJ3611" s="17">
        <v>0</v>
      </c>
      <c r="AL3611" s="17">
        <v>0</v>
      </c>
      <c r="AN3611" s="17">
        <v>0</v>
      </c>
      <c r="AP3611" s="172">
        <v>0</v>
      </c>
      <c r="AR3611" s="17">
        <v>1412</v>
      </c>
      <c r="AT3611" s="17">
        <v>0</v>
      </c>
      <c r="AV3611" s="185">
        <v>0</v>
      </c>
      <c r="AX3611" s="1" t="str">
        <f t="shared" si="56"/>
        <v>No</v>
      </c>
    </row>
    <row r="3612" spans="1:50" x14ac:dyDescent="0.2">
      <c r="A3612" s="1" t="s">
        <v>4838</v>
      </c>
      <c r="B3612" s="1" t="s">
        <v>4839</v>
      </c>
      <c r="C3612" s="1" t="s">
        <v>20</v>
      </c>
      <c r="D3612" s="174" t="s">
        <v>4840</v>
      </c>
      <c r="E3612" s="177" t="s">
        <v>4841</v>
      </c>
      <c r="F3612" s="1" t="s">
        <v>194</v>
      </c>
      <c r="G3612" s="1" t="s">
        <v>229</v>
      </c>
      <c r="H3612" s="17">
        <v>0</v>
      </c>
      <c r="I3612" s="12">
        <v>2</v>
      </c>
      <c r="J3612" s="1" t="s">
        <v>10</v>
      </c>
      <c r="K3612" s="1" t="s">
        <v>12</v>
      </c>
      <c r="L3612" s="4">
        <v>2</v>
      </c>
      <c r="N3612" s="186">
        <v>0</v>
      </c>
      <c r="P3612" s="14">
        <v>8.3057999999999996</v>
      </c>
      <c r="R3612" s="14">
        <v>0</v>
      </c>
      <c r="T3612" s="14">
        <v>2.8854000000000002</v>
      </c>
      <c r="V3612" s="17">
        <v>0</v>
      </c>
      <c r="X3612" s="17">
        <v>0</v>
      </c>
      <c r="Z3612" s="17">
        <v>18331</v>
      </c>
      <c r="AB3612" s="17">
        <v>0</v>
      </c>
      <c r="AD3612" s="17">
        <v>0</v>
      </c>
      <c r="AF3612" s="17">
        <v>2207</v>
      </c>
      <c r="AH3612" s="17">
        <v>0</v>
      </c>
      <c r="AJ3612" s="17">
        <v>0</v>
      </c>
      <c r="AL3612" s="17">
        <v>0</v>
      </c>
      <c r="AN3612" s="17">
        <v>0</v>
      </c>
      <c r="AP3612" s="172">
        <v>0</v>
      </c>
      <c r="AR3612" s="17">
        <v>6368</v>
      </c>
      <c r="AT3612" s="17">
        <v>0</v>
      </c>
      <c r="AV3612" s="185">
        <v>0</v>
      </c>
      <c r="AX3612" s="1" t="str">
        <f t="shared" si="56"/>
        <v>No</v>
      </c>
    </row>
    <row r="3613" spans="1:50" x14ac:dyDescent="0.2">
      <c r="A3613" s="1" t="s">
        <v>4318</v>
      </c>
      <c r="B3613" s="1" t="s">
        <v>4319</v>
      </c>
      <c r="C3613" s="1" t="s">
        <v>48</v>
      </c>
      <c r="D3613" s="174" t="s">
        <v>4320</v>
      </c>
      <c r="E3613" s="177" t="s">
        <v>4321</v>
      </c>
      <c r="F3613" s="1" t="s">
        <v>242</v>
      </c>
      <c r="G3613" s="1" t="s">
        <v>229</v>
      </c>
      <c r="H3613" s="17">
        <v>0</v>
      </c>
      <c r="I3613" s="12">
        <v>2</v>
      </c>
      <c r="J3613" s="1" t="s">
        <v>10</v>
      </c>
      <c r="K3613" s="1" t="s">
        <v>8</v>
      </c>
      <c r="L3613" s="4">
        <v>2</v>
      </c>
      <c r="N3613" s="186">
        <v>0</v>
      </c>
      <c r="P3613" s="14">
        <v>10.3576</v>
      </c>
      <c r="R3613" s="14">
        <v>0</v>
      </c>
      <c r="T3613" s="14">
        <v>2.5737000000000001</v>
      </c>
      <c r="V3613" s="17">
        <v>0</v>
      </c>
      <c r="X3613" s="17">
        <v>0</v>
      </c>
      <c r="Z3613" s="17">
        <v>33310</v>
      </c>
      <c r="AB3613" s="17">
        <v>0</v>
      </c>
      <c r="AD3613" s="17">
        <v>0</v>
      </c>
      <c r="AF3613" s="17">
        <v>3216</v>
      </c>
      <c r="AH3613" s="17">
        <v>0</v>
      </c>
      <c r="AJ3613" s="17">
        <v>0</v>
      </c>
      <c r="AL3613" s="17">
        <v>0</v>
      </c>
      <c r="AN3613" s="17">
        <v>0</v>
      </c>
      <c r="AP3613" s="172">
        <v>0</v>
      </c>
      <c r="AR3613" s="17">
        <v>8277</v>
      </c>
      <c r="AT3613" s="17">
        <v>0</v>
      </c>
      <c r="AV3613" s="185">
        <v>0</v>
      </c>
      <c r="AX3613" s="1" t="str">
        <f t="shared" si="56"/>
        <v>No</v>
      </c>
    </row>
    <row r="3614" spans="1:50" x14ac:dyDescent="0.2">
      <c r="A3614" s="1" t="s">
        <v>4616</v>
      </c>
      <c r="B3614" s="1" t="s">
        <v>4402</v>
      </c>
      <c r="C3614" s="1" t="s">
        <v>63</v>
      </c>
      <c r="D3614" s="174" t="s">
        <v>4617</v>
      </c>
      <c r="E3614" s="177" t="s">
        <v>4618</v>
      </c>
      <c r="F3614" s="1" t="s">
        <v>242</v>
      </c>
      <c r="G3614" s="1" t="s">
        <v>229</v>
      </c>
      <c r="H3614" s="17">
        <v>0</v>
      </c>
      <c r="I3614" s="12">
        <v>2</v>
      </c>
      <c r="J3614" s="1" t="s">
        <v>10</v>
      </c>
      <c r="K3614" s="1" t="s">
        <v>8</v>
      </c>
      <c r="L3614" s="4">
        <v>2</v>
      </c>
      <c r="N3614" s="186">
        <v>0</v>
      </c>
      <c r="P3614" s="14">
        <v>12.436</v>
      </c>
      <c r="R3614" s="14">
        <v>0</v>
      </c>
      <c r="T3614" s="14">
        <v>1.6869000000000001</v>
      </c>
      <c r="V3614" s="17">
        <v>0</v>
      </c>
      <c r="X3614" s="17">
        <v>0</v>
      </c>
      <c r="Z3614" s="17">
        <v>38166</v>
      </c>
      <c r="AB3614" s="17">
        <v>0</v>
      </c>
      <c r="AD3614" s="17">
        <v>0</v>
      </c>
      <c r="AF3614" s="17">
        <v>3069</v>
      </c>
      <c r="AH3614" s="17">
        <v>0</v>
      </c>
      <c r="AJ3614" s="17">
        <v>0</v>
      </c>
      <c r="AL3614" s="17">
        <v>0</v>
      </c>
      <c r="AN3614" s="17">
        <v>0</v>
      </c>
      <c r="AP3614" s="172">
        <v>0</v>
      </c>
      <c r="AR3614" s="17">
        <v>5177</v>
      </c>
      <c r="AT3614" s="17">
        <v>0</v>
      </c>
      <c r="AV3614" s="185">
        <v>0</v>
      </c>
      <c r="AX3614" s="1" t="str">
        <f t="shared" si="56"/>
        <v>No</v>
      </c>
    </row>
    <row r="3615" spans="1:50" x14ac:dyDescent="0.2">
      <c r="A3615" s="1" t="s">
        <v>4123</v>
      </c>
      <c r="B3615" s="1" t="s">
        <v>4124</v>
      </c>
      <c r="C3615" s="1" t="s">
        <v>48</v>
      </c>
      <c r="D3615" s="174" t="s">
        <v>4125</v>
      </c>
      <c r="E3615" s="177" t="s">
        <v>4126</v>
      </c>
      <c r="F3615" s="1" t="s">
        <v>194</v>
      </c>
      <c r="G3615" s="1" t="s">
        <v>229</v>
      </c>
      <c r="H3615" s="17">
        <v>0</v>
      </c>
      <c r="I3615" s="12">
        <v>2</v>
      </c>
      <c r="J3615" s="1" t="s">
        <v>10</v>
      </c>
      <c r="K3615" s="1" t="s">
        <v>8</v>
      </c>
      <c r="L3615" s="4">
        <v>2</v>
      </c>
      <c r="N3615" s="186">
        <v>0</v>
      </c>
      <c r="P3615" s="14">
        <v>8.5593000000000004</v>
      </c>
      <c r="R3615" s="14">
        <v>0</v>
      </c>
      <c r="T3615" s="14">
        <v>13.9085</v>
      </c>
      <c r="V3615" s="17">
        <v>0</v>
      </c>
      <c r="X3615" s="17">
        <v>0</v>
      </c>
      <c r="Z3615" s="17">
        <v>11033</v>
      </c>
      <c r="AB3615" s="17">
        <v>0</v>
      </c>
      <c r="AD3615" s="17">
        <v>0</v>
      </c>
      <c r="AF3615" s="17">
        <v>1289</v>
      </c>
      <c r="AH3615" s="17">
        <v>0</v>
      </c>
      <c r="AJ3615" s="17">
        <v>0</v>
      </c>
      <c r="AL3615" s="17">
        <v>0</v>
      </c>
      <c r="AN3615" s="17">
        <v>0</v>
      </c>
      <c r="AP3615" s="172">
        <v>0</v>
      </c>
      <c r="AR3615" s="17">
        <v>17928</v>
      </c>
      <c r="AT3615" s="17">
        <v>0</v>
      </c>
      <c r="AV3615" s="185">
        <v>0</v>
      </c>
      <c r="AX3615" s="1" t="str">
        <f t="shared" si="56"/>
        <v>No</v>
      </c>
    </row>
    <row r="3616" spans="1:50" x14ac:dyDescent="0.2">
      <c r="A3616" s="1" t="s">
        <v>2406</v>
      </c>
      <c r="B3616" s="1" t="s">
        <v>611</v>
      </c>
      <c r="C3616" s="1" t="s">
        <v>40</v>
      </c>
      <c r="D3616" s="174" t="s">
        <v>2407</v>
      </c>
      <c r="E3616" s="177" t="s">
        <v>2408</v>
      </c>
      <c r="F3616" s="1" t="s">
        <v>194</v>
      </c>
      <c r="G3616" s="1" t="s">
        <v>229</v>
      </c>
      <c r="H3616" s="17">
        <v>0</v>
      </c>
      <c r="I3616" s="12">
        <v>2</v>
      </c>
      <c r="J3616" s="1" t="s">
        <v>10</v>
      </c>
      <c r="K3616" s="1" t="s">
        <v>8</v>
      </c>
      <c r="L3616" s="4">
        <v>2</v>
      </c>
      <c r="N3616" s="186">
        <v>0</v>
      </c>
      <c r="P3616" s="14">
        <v>21.690799999999999</v>
      </c>
      <c r="R3616" s="14">
        <v>0</v>
      </c>
      <c r="T3616" s="14">
        <v>1.4200999999999999</v>
      </c>
      <c r="V3616" s="17">
        <v>0</v>
      </c>
      <c r="X3616" s="17">
        <v>0</v>
      </c>
      <c r="Z3616" s="17">
        <v>109864</v>
      </c>
      <c r="AB3616" s="17">
        <v>0</v>
      </c>
      <c r="AD3616" s="17">
        <v>0</v>
      </c>
      <c r="AF3616" s="17">
        <v>5065</v>
      </c>
      <c r="AH3616" s="17">
        <v>0</v>
      </c>
      <c r="AJ3616" s="17">
        <v>0</v>
      </c>
      <c r="AL3616" s="17">
        <v>0</v>
      </c>
      <c r="AN3616" s="17">
        <v>0</v>
      </c>
      <c r="AP3616" s="172">
        <v>0</v>
      </c>
      <c r="AR3616" s="17">
        <v>7193</v>
      </c>
      <c r="AT3616" s="17">
        <v>0</v>
      </c>
      <c r="AV3616" s="185">
        <v>0</v>
      </c>
      <c r="AX3616" s="1" t="str">
        <f t="shared" si="56"/>
        <v>No</v>
      </c>
    </row>
    <row r="3617" spans="1:50" x14ac:dyDescent="0.2">
      <c r="A3617" s="1" t="s">
        <v>4518</v>
      </c>
      <c r="B3617" s="1" t="s">
        <v>4519</v>
      </c>
      <c r="C3617" s="1" t="s">
        <v>61</v>
      </c>
      <c r="D3617" s="174" t="s">
        <v>4520</v>
      </c>
      <c r="E3617" s="177" t="s">
        <v>4521</v>
      </c>
      <c r="F3617" s="1" t="s">
        <v>242</v>
      </c>
      <c r="G3617" s="1" t="s">
        <v>229</v>
      </c>
      <c r="H3617" s="17">
        <v>0</v>
      </c>
      <c r="I3617" s="12">
        <v>2</v>
      </c>
      <c r="J3617" s="1" t="s">
        <v>10</v>
      </c>
      <c r="K3617" s="1" t="s">
        <v>8</v>
      </c>
      <c r="L3617" s="4">
        <v>2</v>
      </c>
      <c r="N3617" s="186">
        <v>0</v>
      </c>
      <c r="P3617" s="14">
        <v>13.942</v>
      </c>
      <c r="R3617" s="14">
        <v>0</v>
      </c>
      <c r="T3617" s="14">
        <v>1.5059</v>
      </c>
      <c r="V3617" s="17">
        <v>0</v>
      </c>
      <c r="X3617" s="17">
        <v>0</v>
      </c>
      <c r="Z3617" s="17">
        <v>14193</v>
      </c>
      <c r="AB3617" s="17">
        <v>0</v>
      </c>
      <c r="AD3617" s="17">
        <v>0</v>
      </c>
      <c r="AF3617" s="17">
        <v>1018</v>
      </c>
      <c r="AH3617" s="17">
        <v>0</v>
      </c>
      <c r="AJ3617" s="17">
        <v>0</v>
      </c>
      <c r="AL3617" s="17">
        <v>0</v>
      </c>
      <c r="AN3617" s="17">
        <v>0</v>
      </c>
      <c r="AP3617" s="172">
        <v>0</v>
      </c>
      <c r="AR3617" s="17">
        <v>1533</v>
      </c>
      <c r="AT3617" s="17">
        <v>0</v>
      </c>
      <c r="AV3617" s="185">
        <v>0</v>
      </c>
      <c r="AX3617" s="1" t="str">
        <f t="shared" si="56"/>
        <v>No</v>
      </c>
    </row>
    <row r="3618" spans="1:50" x14ac:dyDescent="0.2">
      <c r="A3618" s="1" t="s">
        <v>1353</v>
      </c>
      <c r="B3618" s="1" t="s">
        <v>1354</v>
      </c>
      <c r="C3618" s="1" t="s">
        <v>72</v>
      </c>
      <c r="D3618" s="174" t="s">
        <v>1355</v>
      </c>
      <c r="E3618" s="177">
        <v>99394</v>
      </c>
      <c r="F3618" s="1" t="s">
        <v>138</v>
      </c>
      <c r="G3618" s="1" t="s">
        <v>5273</v>
      </c>
      <c r="H3618" s="17">
        <v>0</v>
      </c>
      <c r="I3618" s="12">
        <v>2</v>
      </c>
      <c r="J3618" s="1" t="s">
        <v>10</v>
      </c>
      <c r="K3618" s="1" t="s">
        <v>8</v>
      </c>
      <c r="L3618" s="4">
        <v>2</v>
      </c>
      <c r="N3618" s="186">
        <v>0</v>
      </c>
      <c r="P3618" s="14">
        <v>9.5830000000000002</v>
      </c>
      <c r="R3618" s="14">
        <v>0</v>
      </c>
      <c r="T3618" s="14">
        <v>4.7130999999999998</v>
      </c>
      <c r="V3618" s="17">
        <v>0</v>
      </c>
      <c r="X3618" s="17">
        <v>0</v>
      </c>
      <c r="Z3618" s="17">
        <v>7216</v>
      </c>
      <c r="AB3618" s="17">
        <v>0</v>
      </c>
      <c r="AD3618" s="17">
        <v>0</v>
      </c>
      <c r="AF3618" s="17">
        <v>753</v>
      </c>
      <c r="AH3618" s="17">
        <v>0</v>
      </c>
      <c r="AJ3618" s="17">
        <v>0</v>
      </c>
      <c r="AL3618" s="17">
        <v>0</v>
      </c>
      <c r="AN3618" s="17">
        <v>0</v>
      </c>
      <c r="AP3618" s="172">
        <v>0</v>
      </c>
      <c r="AR3618" s="17">
        <v>3549</v>
      </c>
      <c r="AT3618" s="17">
        <v>0</v>
      </c>
      <c r="AV3618" s="185">
        <v>0</v>
      </c>
      <c r="AX3618" s="1" t="str">
        <f t="shared" si="56"/>
        <v>No</v>
      </c>
    </row>
    <row r="3619" spans="1:50" x14ac:dyDescent="0.2">
      <c r="A3619" s="1" t="s">
        <v>6554</v>
      </c>
      <c r="B3619" s="1" t="s">
        <v>1400</v>
      </c>
      <c r="C3619" s="1" t="s">
        <v>98</v>
      </c>
      <c r="D3619" s="174" t="s">
        <v>1401</v>
      </c>
      <c r="E3619" s="177">
        <v>50013</v>
      </c>
      <c r="F3619" s="1" t="s">
        <v>138</v>
      </c>
      <c r="G3619" s="1" t="s">
        <v>5273</v>
      </c>
      <c r="H3619" s="17">
        <v>0</v>
      </c>
      <c r="I3619" s="12">
        <v>2</v>
      </c>
      <c r="J3619" s="1" t="s">
        <v>10</v>
      </c>
      <c r="K3619" s="1" t="s">
        <v>8</v>
      </c>
      <c r="L3619" s="4">
        <v>2</v>
      </c>
      <c r="N3619" s="186">
        <v>0</v>
      </c>
      <c r="P3619" s="14">
        <v>17.248100000000001</v>
      </c>
      <c r="R3619" s="14">
        <v>0</v>
      </c>
      <c r="T3619" s="14">
        <v>4.0784000000000002</v>
      </c>
      <c r="V3619" s="17">
        <v>0</v>
      </c>
      <c r="X3619" s="17">
        <v>0</v>
      </c>
      <c r="Z3619" s="17">
        <v>67095</v>
      </c>
      <c r="AB3619" s="17">
        <v>0</v>
      </c>
      <c r="AD3619" s="17">
        <v>0</v>
      </c>
      <c r="AF3619" s="17">
        <v>3890</v>
      </c>
      <c r="AH3619" s="17">
        <v>0</v>
      </c>
      <c r="AJ3619" s="17">
        <v>0</v>
      </c>
      <c r="AL3619" s="17">
        <v>0</v>
      </c>
      <c r="AN3619" s="17">
        <v>0</v>
      </c>
      <c r="AP3619" s="172">
        <v>0</v>
      </c>
      <c r="AR3619" s="17">
        <v>15865</v>
      </c>
      <c r="AT3619" s="17">
        <v>0</v>
      </c>
      <c r="AV3619" s="185">
        <v>0</v>
      </c>
      <c r="AX3619" s="1" t="str">
        <f t="shared" si="56"/>
        <v>No</v>
      </c>
    </row>
    <row r="3620" spans="1:50" x14ac:dyDescent="0.2">
      <c r="A3620" s="1" t="s">
        <v>3815</v>
      </c>
      <c r="B3620" s="1" t="s">
        <v>3816</v>
      </c>
      <c r="C3620" s="1" t="s">
        <v>48</v>
      </c>
      <c r="D3620" s="174" t="s">
        <v>3817</v>
      </c>
      <c r="E3620" s="177" t="s">
        <v>3818</v>
      </c>
      <c r="F3620" s="1" t="s">
        <v>194</v>
      </c>
      <c r="G3620" s="1" t="s">
        <v>229</v>
      </c>
      <c r="H3620" s="17">
        <v>0</v>
      </c>
      <c r="I3620" s="12">
        <v>1</v>
      </c>
      <c r="J3620" s="1" t="s">
        <v>10</v>
      </c>
      <c r="K3620" s="1" t="s">
        <v>8</v>
      </c>
      <c r="L3620" s="4">
        <v>1</v>
      </c>
      <c r="N3620" s="186">
        <v>0</v>
      </c>
      <c r="P3620" s="14">
        <v>10.1656</v>
      </c>
      <c r="R3620" s="14">
        <v>0</v>
      </c>
      <c r="T3620" s="14">
        <v>3.8296000000000001</v>
      </c>
      <c r="V3620" s="17">
        <v>0</v>
      </c>
      <c r="X3620" s="17">
        <v>0</v>
      </c>
      <c r="Z3620" s="17">
        <v>21053</v>
      </c>
      <c r="AB3620" s="17">
        <v>0</v>
      </c>
      <c r="AD3620" s="17">
        <v>0</v>
      </c>
      <c r="AF3620" s="17">
        <v>2071</v>
      </c>
      <c r="AH3620" s="17">
        <v>0</v>
      </c>
      <c r="AJ3620" s="17">
        <v>0</v>
      </c>
      <c r="AL3620" s="17">
        <v>0</v>
      </c>
      <c r="AN3620" s="17">
        <v>0</v>
      </c>
      <c r="AP3620" s="172">
        <v>0</v>
      </c>
      <c r="AR3620" s="17">
        <v>7931</v>
      </c>
      <c r="AT3620" s="17">
        <v>0</v>
      </c>
      <c r="AV3620" s="185">
        <v>0</v>
      </c>
      <c r="AX3620" s="1" t="str">
        <f t="shared" si="56"/>
        <v>No</v>
      </c>
    </row>
    <row r="3621" spans="1:50" x14ac:dyDescent="0.2">
      <c r="A3621" s="1" t="s">
        <v>6588</v>
      </c>
      <c r="B3621" s="1" t="s">
        <v>4278</v>
      </c>
      <c r="C3621" s="1" t="s">
        <v>91</v>
      </c>
      <c r="E3621" s="177" t="s">
        <v>6589</v>
      </c>
      <c r="F3621" s="1" t="s">
        <v>194</v>
      </c>
      <c r="G3621" s="1" t="s">
        <v>229</v>
      </c>
      <c r="H3621" s="17">
        <v>0</v>
      </c>
      <c r="I3621" s="12">
        <v>1</v>
      </c>
      <c r="J3621" s="1" t="s">
        <v>11</v>
      </c>
      <c r="K3621" s="1" t="s">
        <v>8</v>
      </c>
      <c r="L3621" s="4">
        <v>1</v>
      </c>
      <c r="N3621" s="186">
        <v>0</v>
      </c>
      <c r="P3621" s="14">
        <v>14.2622</v>
      </c>
      <c r="R3621" s="14">
        <v>0</v>
      </c>
      <c r="T3621" s="14">
        <v>1.4845999999999999</v>
      </c>
      <c r="V3621" s="17">
        <v>0</v>
      </c>
      <c r="X3621" s="17">
        <v>0</v>
      </c>
      <c r="Z3621" s="17">
        <v>37909</v>
      </c>
      <c r="AB3621" s="17">
        <v>0</v>
      </c>
      <c r="AD3621" s="17">
        <v>0</v>
      </c>
      <c r="AF3621" s="17">
        <v>2658</v>
      </c>
      <c r="AH3621" s="17">
        <v>0</v>
      </c>
      <c r="AJ3621" s="17">
        <v>0</v>
      </c>
      <c r="AL3621" s="17">
        <v>0</v>
      </c>
      <c r="AN3621" s="17">
        <v>0</v>
      </c>
      <c r="AP3621" s="172">
        <v>0</v>
      </c>
      <c r="AR3621" s="17">
        <v>3946</v>
      </c>
      <c r="AT3621" s="17">
        <v>0</v>
      </c>
      <c r="AV3621" s="185">
        <v>0</v>
      </c>
      <c r="AX3621" s="1" t="str">
        <f t="shared" si="56"/>
        <v>No</v>
      </c>
    </row>
    <row r="3622" spans="1:50" x14ac:dyDescent="0.2">
      <c r="A3622" s="1" t="s">
        <v>4262</v>
      </c>
      <c r="B3622" s="1" t="s">
        <v>4263</v>
      </c>
      <c r="C3622" s="1" t="s">
        <v>64</v>
      </c>
      <c r="D3622" s="174" t="s">
        <v>4264</v>
      </c>
      <c r="E3622" s="177" t="s">
        <v>4265</v>
      </c>
      <c r="F3622" s="1" t="s">
        <v>194</v>
      </c>
      <c r="G3622" s="1" t="s">
        <v>229</v>
      </c>
      <c r="H3622" s="17">
        <v>0</v>
      </c>
      <c r="I3622" s="12">
        <v>1</v>
      </c>
      <c r="J3622" s="1" t="s">
        <v>10</v>
      </c>
      <c r="K3622" s="1" t="s">
        <v>8</v>
      </c>
      <c r="L3622" s="4">
        <v>1</v>
      </c>
      <c r="N3622" s="186">
        <v>0</v>
      </c>
      <c r="P3622" s="14">
        <v>4.5852000000000004</v>
      </c>
      <c r="R3622" s="14">
        <v>0</v>
      </c>
      <c r="T3622" s="14">
        <v>2.6998000000000002</v>
      </c>
      <c r="V3622" s="17">
        <v>0</v>
      </c>
      <c r="X3622" s="17">
        <v>0</v>
      </c>
      <c r="Z3622" s="17">
        <v>2719</v>
      </c>
      <c r="AB3622" s="17">
        <v>0</v>
      </c>
      <c r="AD3622" s="17">
        <v>0</v>
      </c>
      <c r="AF3622" s="17">
        <v>593</v>
      </c>
      <c r="AH3622" s="17">
        <v>0</v>
      </c>
      <c r="AJ3622" s="17">
        <v>0</v>
      </c>
      <c r="AL3622" s="17">
        <v>0</v>
      </c>
      <c r="AN3622" s="17">
        <v>0</v>
      </c>
      <c r="AP3622" s="172">
        <v>0</v>
      </c>
      <c r="AR3622" s="17">
        <v>1601</v>
      </c>
      <c r="AT3622" s="17">
        <v>0</v>
      </c>
      <c r="AV3622" s="185">
        <v>0</v>
      </c>
      <c r="AX3622" s="1" t="str">
        <f t="shared" si="56"/>
        <v>No</v>
      </c>
    </row>
    <row r="3623" spans="1:50" x14ac:dyDescent="0.2">
      <c r="A3623" s="1" t="s">
        <v>6586</v>
      </c>
      <c r="B3623" s="1" t="s">
        <v>6587</v>
      </c>
      <c r="C3623" s="1" t="s">
        <v>94</v>
      </c>
      <c r="E3623" s="177">
        <v>455</v>
      </c>
      <c r="F3623" s="1" t="s">
        <v>138</v>
      </c>
      <c r="G3623" s="1" t="s">
        <v>5273</v>
      </c>
      <c r="H3623" s="17">
        <v>0</v>
      </c>
      <c r="I3623" s="12">
        <v>1</v>
      </c>
      <c r="J3623" s="1" t="s">
        <v>10</v>
      </c>
      <c r="K3623" s="1" t="s">
        <v>8</v>
      </c>
      <c r="L3623" s="4">
        <v>1</v>
      </c>
      <c r="N3623" s="186">
        <v>0</v>
      </c>
      <c r="P3623" s="14">
        <v>40.153799999999997</v>
      </c>
      <c r="R3623" s="14">
        <v>0</v>
      </c>
      <c r="T3623" s="14">
        <v>1.0385</v>
      </c>
      <c r="V3623" s="17">
        <v>0</v>
      </c>
      <c r="X3623" s="17">
        <v>0</v>
      </c>
      <c r="Z3623" s="17">
        <v>1044</v>
      </c>
      <c r="AB3623" s="17">
        <v>0</v>
      </c>
      <c r="AD3623" s="17">
        <v>0</v>
      </c>
      <c r="AF3623" s="17">
        <v>26</v>
      </c>
      <c r="AH3623" s="17">
        <v>0</v>
      </c>
      <c r="AJ3623" s="17">
        <v>0</v>
      </c>
      <c r="AL3623" s="17">
        <v>0</v>
      </c>
      <c r="AN3623" s="17">
        <v>0</v>
      </c>
      <c r="AP3623" s="172">
        <v>0</v>
      </c>
      <c r="AR3623" s="17">
        <v>27</v>
      </c>
      <c r="AT3623" s="17">
        <v>0</v>
      </c>
      <c r="AV3623" s="185">
        <v>0</v>
      </c>
      <c r="AX3623" s="1" t="str">
        <f t="shared" si="56"/>
        <v>No</v>
      </c>
    </row>
    <row r="3624" spans="1:50" x14ac:dyDescent="0.2">
      <c r="A3624" s="1" t="s">
        <v>1855</v>
      </c>
      <c r="B3624" s="1" t="s">
        <v>5612</v>
      </c>
      <c r="C3624" s="1" t="s">
        <v>40</v>
      </c>
      <c r="D3624" s="174" t="s">
        <v>1856</v>
      </c>
      <c r="E3624" s="177" t="s">
        <v>1857</v>
      </c>
      <c r="F3624" s="1" t="s">
        <v>194</v>
      </c>
      <c r="G3624" s="1" t="s">
        <v>229</v>
      </c>
      <c r="H3624" s="17">
        <v>0</v>
      </c>
      <c r="I3624" s="12">
        <v>1</v>
      </c>
      <c r="J3624" s="1" t="s">
        <v>10</v>
      </c>
      <c r="K3624" s="1" t="s">
        <v>8</v>
      </c>
      <c r="L3624" s="4">
        <v>1</v>
      </c>
      <c r="N3624" s="186">
        <v>0</v>
      </c>
      <c r="P3624" s="14">
        <v>8.3257999999999992</v>
      </c>
      <c r="R3624" s="14">
        <v>0</v>
      </c>
      <c r="T3624" s="14">
        <v>2.2879</v>
      </c>
      <c r="V3624" s="17">
        <v>0</v>
      </c>
      <c r="X3624" s="17">
        <v>0</v>
      </c>
      <c r="Z3624" s="17">
        <v>16252</v>
      </c>
      <c r="AB3624" s="17">
        <v>0</v>
      </c>
      <c r="AD3624" s="17">
        <v>0</v>
      </c>
      <c r="AF3624" s="17">
        <v>1952</v>
      </c>
      <c r="AH3624" s="17">
        <v>0</v>
      </c>
      <c r="AJ3624" s="17">
        <v>0</v>
      </c>
      <c r="AL3624" s="17">
        <v>0</v>
      </c>
      <c r="AN3624" s="17">
        <v>0</v>
      </c>
      <c r="AP3624" s="172">
        <v>0</v>
      </c>
      <c r="AR3624" s="17">
        <v>4466</v>
      </c>
      <c r="AT3624" s="17">
        <v>0</v>
      </c>
      <c r="AV3624" s="185">
        <v>0</v>
      </c>
      <c r="AX3624" s="1" t="str">
        <f t="shared" si="56"/>
        <v>No</v>
      </c>
    </row>
    <row r="3625" spans="1:50" x14ac:dyDescent="0.2">
      <c r="A3625" s="1" t="s">
        <v>5895</v>
      </c>
      <c r="B3625" s="1" t="s">
        <v>5684</v>
      </c>
      <c r="C3625" s="1" t="s">
        <v>20</v>
      </c>
      <c r="E3625" s="177">
        <v>90275</v>
      </c>
      <c r="F3625" s="1" t="s">
        <v>194</v>
      </c>
      <c r="G3625" s="1" t="s">
        <v>5273</v>
      </c>
      <c r="H3625" s="17">
        <v>12150996</v>
      </c>
      <c r="I3625" s="12">
        <v>1</v>
      </c>
      <c r="J3625" s="1" t="s">
        <v>11</v>
      </c>
      <c r="K3625" s="1" t="s">
        <v>12</v>
      </c>
      <c r="L3625" s="4">
        <v>1</v>
      </c>
      <c r="N3625" s="186">
        <v>0</v>
      </c>
      <c r="P3625" s="14">
        <v>9.0759000000000007</v>
      </c>
      <c r="R3625" s="14">
        <v>0</v>
      </c>
      <c r="T3625" s="14">
        <v>25.778400000000001</v>
      </c>
      <c r="V3625" s="17">
        <v>0</v>
      </c>
      <c r="X3625" s="17">
        <v>0</v>
      </c>
      <c r="Z3625" s="17">
        <v>29651</v>
      </c>
      <c r="AB3625" s="17">
        <v>0</v>
      </c>
      <c r="AD3625" s="17">
        <v>0</v>
      </c>
      <c r="AF3625" s="17">
        <v>3267</v>
      </c>
      <c r="AH3625" s="17">
        <v>0</v>
      </c>
      <c r="AJ3625" s="17">
        <v>0</v>
      </c>
      <c r="AL3625" s="17">
        <v>0</v>
      </c>
      <c r="AN3625" s="17">
        <v>0</v>
      </c>
      <c r="AP3625" s="172">
        <v>0</v>
      </c>
      <c r="AR3625" s="17">
        <v>84218</v>
      </c>
      <c r="AT3625" s="17">
        <v>0</v>
      </c>
      <c r="AV3625" s="185">
        <v>0</v>
      </c>
      <c r="AX3625" s="1" t="str">
        <f t="shared" si="56"/>
        <v>No</v>
      </c>
    </row>
    <row r="3626" spans="1:50" x14ac:dyDescent="0.2">
      <c r="A3626" s="1" t="s">
        <v>3184</v>
      </c>
      <c r="B3626" s="1" t="s">
        <v>3185</v>
      </c>
      <c r="C3626" s="1" t="s">
        <v>56</v>
      </c>
      <c r="D3626" s="174" t="s">
        <v>3186</v>
      </c>
      <c r="E3626" s="177" t="s">
        <v>3187</v>
      </c>
      <c r="F3626" s="1" t="s">
        <v>196</v>
      </c>
      <c r="G3626" s="1" t="s">
        <v>229</v>
      </c>
      <c r="H3626" s="17">
        <v>0</v>
      </c>
      <c r="I3626" s="12">
        <v>1</v>
      </c>
      <c r="J3626" s="1" t="s">
        <v>10</v>
      </c>
      <c r="K3626" s="1" t="s">
        <v>8</v>
      </c>
      <c r="L3626" s="4">
        <v>1</v>
      </c>
      <c r="N3626" s="186">
        <v>0</v>
      </c>
      <c r="P3626" s="14">
        <v>8.8827999999999996</v>
      </c>
      <c r="R3626" s="14">
        <v>0</v>
      </c>
      <c r="T3626" s="14">
        <v>6.3173000000000004</v>
      </c>
      <c r="V3626" s="17">
        <v>0</v>
      </c>
      <c r="X3626" s="17">
        <v>0</v>
      </c>
      <c r="Z3626" s="17">
        <v>21301</v>
      </c>
      <c r="AB3626" s="17">
        <v>0</v>
      </c>
      <c r="AD3626" s="17">
        <v>0</v>
      </c>
      <c r="AF3626" s="17">
        <v>2398</v>
      </c>
      <c r="AH3626" s="17">
        <v>0</v>
      </c>
      <c r="AJ3626" s="17">
        <v>0</v>
      </c>
      <c r="AL3626" s="17">
        <v>0</v>
      </c>
      <c r="AN3626" s="17">
        <v>0</v>
      </c>
      <c r="AP3626" s="172">
        <v>0</v>
      </c>
      <c r="AR3626" s="17">
        <v>15149</v>
      </c>
      <c r="AT3626" s="17">
        <v>0</v>
      </c>
      <c r="AV3626" s="185">
        <v>0</v>
      </c>
      <c r="AX3626" s="1" t="str">
        <f t="shared" si="56"/>
        <v>No</v>
      </c>
    </row>
    <row r="3627" spans="1:50" x14ac:dyDescent="0.2">
      <c r="A3627" s="1" t="s">
        <v>5868</v>
      </c>
      <c r="B3627" s="1" t="s">
        <v>2704</v>
      </c>
      <c r="C3627" s="1" t="s">
        <v>46</v>
      </c>
      <c r="D3627" s="174" t="s">
        <v>2705</v>
      </c>
      <c r="E3627" s="177" t="s">
        <v>2706</v>
      </c>
      <c r="F3627" s="1" t="s">
        <v>194</v>
      </c>
      <c r="G3627" s="1" t="s">
        <v>229</v>
      </c>
      <c r="H3627" s="17">
        <v>0</v>
      </c>
      <c r="I3627" s="12">
        <v>1</v>
      </c>
      <c r="J3627" s="1" t="s">
        <v>10</v>
      </c>
      <c r="K3627" s="1" t="s">
        <v>8</v>
      </c>
      <c r="L3627" s="4">
        <v>1</v>
      </c>
      <c r="N3627" s="186">
        <v>0</v>
      </c>
      <c r="P3627" s="14">
        <v>8.2010000000000005</v>
      </c>
      <c r="R3627" s="14">
        <v>0</v>
      </c>
      <c r="T3627" s="14">
        <v>4.5979000000000001</v>
      </c>
      <c r="V3627" s="17">
        <v>0</v>
      </c>
      <c r="X3627" s="17">
        <v>0</v>
      </c>
      <c r="Z3627" s="17">
        <v>4691</v>
      </c>
      <c r="AB3627" s="17">
        <v>0</v>
      </c>
      <c r="AD3627" s="17">
        <v>0</v>
      </c>
      <c r="AF3627" s="17">
        <v>572</v>
      </c>
      <c r="AH3627" s="17">
        <v>0</v>
      </c>
      <c r="AJ3627" s="17">
        <v>0</v>
      </c>
      <c r="AL3627" s="17">
        <v>0</v>
      </c>
      <c r="AN3627" s="17">
        <v>0</v>
      </c>
      <c r="AP3627" s="172">
        <v>0</v>
      </c>
      <c r="AR3627" s="17">
        <v>2630</v>
      </c>
      <c r="AT3627" s="17">
        <v>0</v>
      </c>
      <c r="AV3627" s="185">
        <v>0</v>
      </c>
      <c r="AX3627" s="1" t="str">
        <f t="shared" si="56"/>
        <v>No</v>
      </c>
    </row>
    <row r="3628" spans="1:50" x14ac:dyDescent="0.2">
      <c r="A3628" s="1" t="s">
        <v>6573</v>
      </c>
      <c r="B3628" s="1" t="s">
        <v>6574</v>
      </c>
      <c r="C3628" s="1" t="s">
        <v>94</v>
      </c>
      <c r="E3628" s="177">
        <v>417</v>
      </c>
      <c r="F3628" s="1" t="s">
        <v>138</v>
      </c>
      <c r="G3628" s="1" t="s">
        <v>5273</v>
      </c>
      <c r="H3628" s="17">
        <v>0</v>
      </c>
      <c r="I3628" s="12">
        <v>1</v>
      </c>
      <c r="J3628" s="1" t="s">
        <v>11</v>
      </c>
      <c r="K3628" s="1" t="s">
        <v>8</v>
      </c>
      <c r="L3628" s="4">
        <v>1</v>
      </c>
      <c r="N3628" s="186">
        <v>0</v>
      </c>
      <c r="P3628" s="14">
        <v>21.014399999999998</v>
      </c>
      <c r="R3628" s="14">
        <v>0</v>
      </c>
      <c r="T3628" s="14">
        <v>1.3385</v>
      </c>
      <c r="V3628" s="17">
        <v>0</v>
      </c>
      <c r="X3628" s="17">
        <v>0</v>
      </c>
      <c r="Z3628" s="17">
        <v>37994</v>
      </c>
      <c r="AB3628" s="17">
        <v>0</v>
      </c>
      <c r="AD3628" s="17">
        <v>0</v>
      </c>
      <c r="AF3628" s="17">
        <v>1808</v>
      </c>
      <c r="AH3628" s="17">
        <v>0</v>
      </c>
      <c r="AJ3628" s="17">
        <v>0</v>
      </c>
      <c r="AL3628" s="17">
        <v>0</v>
      </c>
      <c r="AN3628" s="17">
        <v>0</v>
      </c>
      <c r="AP3628" s="172">
        <v>0</v>
      </c>
      <c r="AR3628" s="17">
        <v>2420</v>
      </c>
      <c r="AT3628" s="17">
        <v>0</v>
      </c>
      <c r="AV3628" s="185">
        <v>0</v>
      </c>
      <c r="AX3628" s="1" t="str">
        <f t="shared" si="56"/>
        <v>No</v>
      </c>
    </row>
    <row r="3629" spans="1:50" x14ac:dyDescent="0.2">
      <c r="A3629" s="1" t="s">
        <v>5876</v>
      </c>
      <c r="B3629" s="1" t="s">
        <v>5684</v>
      </c>
      <c r="C3629" s="1" t="s">
        <v>20</v>
      </c>
      <c r="E3629" s="177">
        <v>90272</v>
      </c>
      <c r="F3629" s="1" t="s">
        <v>194</v>
      </c>
      <c r="G3629" s="1" t="s">
        <v>5273</v>
      </c>
      <c r="H3629" s="17">
        <v>12150996</v>
      </c>
      <c r="I3629" s="12">
        <v>1</v>
      </c>
      <c r="J3629" s="1" t="s">
        <v>11</v>
      </c>
      <c r="K3629" s="1" t="s">
        <v>12</v>
      </c>
      <c r="L3629" s="4">
        <v>1</v>
      </c>
      <c r="N3629" s="186">
        <v>0</v>
      </c>
      <c r="P3629" s="14">
        <v>10.9877</v>
      </c>
      <c r="R3629" s="14">
        <v>0</v>
      </c>
      <c r="T3629" s="14">
        <v>11.171799999999999</v>
      </c>
      <c r="V3629" s="17">
        <v>0</v>
      </c>
      <c r="X3629" s="17">
        <v>0</v>
      </c>
      <c r="Z3629" s="17">
        <v>43863</v>
      </c>
      <c r="AB3629" s="17">
        <v>0</v>
      </c>
      <c r="AD3629" s="17">
        <v>0</v>
      </c>
      <c r="AF3629" s="17">
        <v>3992</v>
      </c>
      <c r="AH3629" s="17">
        <v>0</v>
      </c>
      <c r="AJ3629" s="17">
        <v>0</v>
      </c>
      <c r="AL3629" s="17">
        <v>0</v>
      </c>
      <c r="AN3629" s="17">
        <v>0</v>
      </c>
      <c r="AP3629" s="172">
        <v>0</v>
      </c>
      <c r="AR3629" s="17">
        <v>44598</v>
      </c>
      <c r="AT3629" s="17">
        <v>0</v>
      </c>
      <c r="AV3629" s="185">
        <v>0</v>
      </c>
      <c r="AX3629" s="1" t="str">
        <f t="shared" si="56"/>
        <v>No</v>
      </c>
    </row>
    <row r="3630" spans="1:50" x14ac:dyDescent="0.2">
      <c r="A3630" s="1" t="s">
        <v>6572</v>
      </c>
      <c r="B3630" s="1" t="s">
        <v>4740</v>
      </c>
      <c r="C3630" s="1" t="s">
        <v>20</v>
      </c>
      <c r="D3630" s="174" t="s">
        <v>4741</v>
      </c>
      <c r="E3630" s="177" t="s">
        <v>4742</v>
      </c>
      <c r="F3630" s="1" t="s">
        <v>194</v>
      </c>
      <c r="G3630" s="1" t="s">
        <v>229</v>
      </c>
      <c r="H3630" s="17">
        <v>0</v>
      </c>
      <c r="I3630" s="12">
        <v>1</v>
      </c>
      <c r="J3630" s="1" t="s">
        <v>11</v>
      </c>
      <c r="K3630" s="1" t="s">
        <v>12</v>
      </c>
      <c r="L3630" s="4">
        <v>1</v>
      </c>
      <c r="N3630" s="186">
        <v>0</v>
      </c>
      <c r="P3630" s="14">
        <v>14.728300000000001</v>
      </c>
      <c r="R3630" s="14">
        <v>0</v>
      </c>
      <c r="T3630" s="14">
        <v>6.9553000000000003</v>
      </c>
      <c r="V3630" s="17">
        <v>0</v>
      </c>
      <c r="X3630" s="17">
        <v>0</v>
      </c>
      <c r="Z3630" s="17">
        <v>50356</v>
      </c>
      <c r="AB3630" s="17">
        <v>0</v>
      </c>
      <c r="AD3630" s="17">
        <v>0</v>
      </c>
      <c r="AF3630" s="17">
        <v>3419</v>
      </c>
      <c r="AH3630" s="17">
        <v>0</v>
      </c>
      <c r="AJ3630" s="17">
        <v>0</v>
      </c>
      <c r="AL3630" s="17">
        <v>0</v>
      </c>
      <c r="AN3630" s="17">
        <v>0</v>
      </c>
      <c r="AP3630" s="172">
        <v>0</v>
      </c>
      <c r="AR3630" s="17">
        <v>23780</v>
      </c>
      <c r="AT3630" s="17">
        <v>0</v>
      </c>
      <c r="AV3630" s="185">
        <v>0</v>
      </c>
      <c r="AX3630" s="1" t="str">
        <f t="shared" si="56"/>
        <v>No</v>
      </c>
    </row>
    <row r="3631" spans="1:50" x14ac:dyDescent="0.2">
      <c r="A3631" s="1" t="s">
        <v>5869</v>
      </c>
      <c r="B3631" s="1" t="s">
        <v>5869</v>
      </c>
      <c r="C3631" s="1" t="s">
        <v>83</v>
      </c>
      <c r="D3631" s="174" t="s">
        <v>5870</v>
      </c>
      <c r="E3631" s="177" t="s">
        <v>5871</v>
      </c>
      <c r="F3631" s="1" t="s">
        <v>194</v>
      </c>
      <c r="G3631" s="1" t="s">
        <v>229</v>
      </c>
      <c r="H3631" s="17">
        <v>0</v>
      </c>
      <c r="I3631" s="12">
        <v>1</v>
      </c>
      <c r="J3631" s="1" t="s">
        <v>11</v>
      </c>
      <c r="K3631" s="1" t="s">
        <v>8</v>
      </c>
      <c r="L3631" s="4">
        <v>1</v>
      </c>
      <c r="N3631" s="186">
        <v>0</v>
      </c>
      <c r="P3631" s="14">
        <v>7.1178999999999997</v>
      </c>
      <c r="R3631" s="14">
        <v>0</v>
      </c>
      <c r="T3631" s="14">
        <v>1.5365</v>
      </c>
      <c r="V3631" s="17">
        <v>0</v>
      </c>
      <c r="X3631" s="17">
        <v>0</v>
      </c>
      <c r="Z3631" s="17">
        <v>12976</v>
      </c>
      <c r="AB3631" s="17">
        <v>0</v>
      </c>
      <c r="AD3631" s="17">
        <v>0</v>
      </c>
      <c r="AF3631" s="17">
        <v>1823</v>
      </c>
      <c r="AH3631" s="17">
        <v>0</v>
      </c>
      <c r="AJ3631" s="17">
        <v>0</v>
      </c>
      <c r="AL3631" s="17">
        <v>0</v>
      </c>
      <c r="AN3631" s="17">
        <v>0</v>
      </c>
      <c r="AP3631" s="172">
        <v>0</v>
      </c>
      <c r="AR3631" s="17">
        <v>2801</v>
      </c>
      <c r="AT3631" s="17">
        <v>0</v>
      </c>
      <c r="AV3631" s="185">
        <v>0</v>
      </c>
      <c r="AX3631" s="1" t="str">
        <f t="shared" si="56"/>
        <v>No</v>
      </c>
    </row>
    <row r="3632" spans="1:50" x14ac:dyDescent="0.2">
      <c r="A3632" s="1" t="s">
        <v>2826</v>
      </c>
      <c r="B3632" s="1" t="s">
        <v>330</v>
      </c>
      <c r="C3632" s="1" t="s">
        <v>73</v>
      </c>
      <c r="D3632" s="174" t="s">
        <v>1600</v>
      </c>
      <c r="E3632" s="177" t="s">
        <v>1601</v>
      </c>
      <c r="F3632" s="1" t="s">
        <v>194</v>
      </c>
      <c r="G3632" s="1" t="s">
        <v>229</v>
      </c>
      <c r="H3632" s="17">
        <v>0</v>
      </c>
      <c r="I3632" s="12">
        <v>1</v>
      </c>
      <c r="J3632" s="1" t="s">
        <v>11</v>
      </c>
      <c r="K3632" s="1" t="s">
        <v>12</v>
      </c>
      <c r="L3632" s="4">
        <v>1</v>
      </c>
      <c r="N3632" s="186">
        <v>0</v>
      </c>
      <c r="P3632" s="14">
        <v>15.8805</v>
      </c>
      <c r="R3632" s="14">
        <v>0</v>
      </c>
      <c r="T3632" s="14">
        <v>2.0529000000000002</v>
      </c>
      <c r="V3632" s="17">
        <v>0</v>
      </c>
      <c r="X3632" s="17">
        <v>0</v>
      </c>
      <c r="Z3632" s="17">
        <v>42655</v>
      </c>
      <c r="AB3632" s="17">
        <v>0</v>
      </c>
      <c r="AD3632" s="17">
        <v>0</v>
      </c>
      <c r="AF3632" s="17">
        <v>2686</v>
      </c>
      <c r="AH3632" s="17">
        <v>0</v>
      </c>
      <c r="AJ3632" s="17">
        <v>0</v>
      </c>
      <c r="AL3632" s="17">
        <v>0</v>
      </c>
      <c r="AN3632" s="17">
        <v>0</v>
      </c>
      <c r="AP3632" s="172">
        <v>0</v>
      </c>
      <c r="AR3632" s="17">
        <v>5514</v>
      </c>
      <c r="AT3632" s="17">
        <v>0</v>
      </c>
      <c r="AV3632" s="185">
        <v>0</v>
      </c>
      <c r="AX3632" s="1" t="str">
        <f t="shared" si="56"/>
        <v>No</v>
      </c>
    </row>
    <row r="3633" spans="1:50" x14ac:dyDescent="0.2">
      <c r="A3633" s="1" t="s">
        <v>1016</v>
      </c>
      <c r="B3633" s="1" t="s">
        <v>1017</v>
      </c>
      <c r="C3633" s="1" t="s">
        <v>14</v>
      </c>
      <c r="D3633" s="174" t="s">
        <v>1018</v>
      </c>
      <c r="E3633" s="177">
        <v>44919</v>
      </c>
      <c r="F3633" s="1" t="s">
        <v>138</v>
      </c>
      <c r="G3633" s="1" t="s">
        <v>5273</v>
      </c>
      <c r="H3633" s="17">
        <v>0</v>
      </c>
      <c r="I3633" s="12">
        <v>1</v>
      </c>
      <c r="J3633" s="1" t="s">
        <v>10</v>
      </c>
      <c r="K3633" s="1" t="s">
        <v>8</v>
      </c>
      <c r="L3633" s="4">
        <v>1</v>
      </c>
      <c r="N3633" s="186">
        <v>0</v>
      </c>
      <c r="P3633" s="14">
        <v>33.292700000000004</v>
      </c>
      <c r="R3633" s="14">
        <v>0</v>
      </c>
      <c r="T3633" s="14">
        <v>1.0289999999999999</v>
      </c>
      <c r="V3633" s="17">
        <v>0</v>
      </c>
      <c r="X3633" s="17">
        <v>0</v>
      </c>
      <c r="Z3633" s="17">
        <v>32194</v>
      </c>
      <c r="AB3633" s="17">
        <v>0</v>
      </c>
      <c r="AD3633" s="17">
        <v>0</v>
      </c>
      <c r="AF3633" s="17">
        <v>967</v>
      </c>
      <c r="AH3633" s="17">
        <v>0</v>
      </c>
      <c r="AJ3633" s="17">
        <v>0</v>
      </c>
      <c r="AL3633" s="17">
        <v>0</v>
      </c>
      <c r="AN3633" s="17">
        <v>0</v>
      </c>
      <c r="AP3633" s="172">
        <v>0</v>
      </c>
      <c r="AR3633" s="17">
        <v>995</v>
      </c>
      <c r="AT3633" s="17">
        <v>0</v>
      </c>
      <c r="AV3633" s="185">
        <v>0</v>
      </c>
      <c r="AX3633" s="1" t="str">
        <f t="shared" si="56"/>
        <v>No</v>
      </c>
    </row>
    <row r="3634" spans="1:50" x14ac:dyDescent="0.2">
      <c r="A3634" s="1" t="s">
        <v>5896</v>
      </c>
      <c r="B3634" s="1" t="s">
        <v>5684</v>
      </c>
      <c r="C3634" s="1" t="s">
        <v>20</v>
      </c>
      <c r="E3634" s="177">
        <v>90270</v>
      </c>
      <c r="F3634" s="1" t="s">
        <v>194</v>
      </c>
      <c r="G3634" s="1" t="s">
        <v>5273</v>
      </c>
      <c r="H3634" s="17">
        <v>12150996</v>
      </c>
      <c r="I3634" s="12">
        <v>1</v>
      </c>
      <c r="J3634" s="1" t="s">
        <v>11</v>
      </c>
      <c r="K3634" s="1" t="s">
        <v>12</v>
      </c>
      <c r="L3634" s="4">
        <v>1</v>
      </c>
      <c r="N3634" s="186">
        <v>0</v>
      </c>
      <c r="P3634" s="14">
        <v>10.6264</v>
      </c>
      <c r="R3634" s="14">
        <v>0</v>
      </c>
      <c r="T3634" s="14">
        <v>9.9745000000000008</v>
      </c>
      <c r="V3634" s="17">
        <v>0</v>
      </c>
      <c r="X3634" s="17">
        <v>0</v>
      </c>
      <c r="Z3634" s="17">
        <v>39169</v>
      </c>
      <c r="AB3634" s="17">
        <v>0</v>
      </c>
      <c r="AD3634" s="17">
        <v>0</v>
      </c>
      <c r="AF3634" s="17">
        <v>3686</v>
      </c>
      <c r="AH3634" s="17">
        <v>0</v>
      </c>
      <c r="AJ3634" s="17">
        <v>0</v>
      </c>
      <c r="AL3634" s="17">
        <v>0</v>
      </c>
      <c r="AN3634" s="17">
        <v>0</v>
      </c>
      <c r="AP3634" s="172">
        <v>0</v>
      </c>
      <c r="AR3634" s="17">
        <v>36766</v>
      </c>
      <c r="AT3634" s="17">
        <v>0</v>
      </c>
      <c r="AV3634" s="185">
        <v>0</v>
      </c>
      <c r="AX3634" s="1" t="str">
        <f t="shared" si="56"/>
        <v>No</v>
      </c>
    </row>
    <row r="3635" spans="1:50" x14ac:dyDescent="0.2">
      <c r="A3635" s="1" t="s">
        <v>1344</v>
      </c>
      <c r="B3635" s="1" t="s">
        <v>1345</v>
      </c>
      <c r="C3635" s="1" t="s">
        <v>94</v>
      </c>
      <c r="D3635" s="174" t="s">
        <v>1346</v>
      </c>
      <c r="E3635" s="177">
        <v>36</v>
      </c>
      <c r="F3635" s="1" t="s">
        <v>138</v>
      </c>
      <c r="G3635" s="1" t="s">
        <v>5273</v>
      </c>
      <c r="H3635" s="17">
        <v>0</v>
      </c>
      <c r="I3635" s="12">
        <v>1</v>
      </c>
      <c r="J3635" s="1" t="s">
        <v>11</v>
      </c>
      <c r="K3635" s="1" t="s">
        <v>8</v>
      </c>
      <c r="L3635" s="4">
        <v>1</v>
      </c>
      <c r="N3635" s="186">
        <v>0</v>
      </c>
      <c r="P3635" s="14">
        <v>16.662600000000001</v>
      </c>
      <c r="R3635" s="14">
        <v>0</v>
      </c>
      <c r="T3635" s="14">
        <v>2.3683000000000001</v>
      </c>
      <c r="V3635" s="17">
        <v>0</v>
      </c>
      <c r="X3635" s="17">
        <v>0</v>
      </c>
      <c r="Z3635" s="17">
        <v>43256</v>
      </c>
      <c r="AB3635" s="17">
        <v>0</v>
      </c>
      <c r="AD3635" s="17">
        <v>0</v>
      </c>
      <c r="AF3635" s="17">
        <v>2596</v>
      </c>
      <c r="AH3635" s="17">
        <v>0</v>
      </c>
      <c r="AJ3635" s="17">
        <v>0</v>
      </c>
      <c r="AL3635" s="17">
        <v>0</v>
      </c>
      <c r="AN3635" s="17">
        <v>0</v>
      </c>
      <c r="AP3635" s="172">
        <v>0</v>
      </c>
      <c r="AR3635" s="17">
        <v>6148</v>
      </c>
      <c r="AT3635" s="17">
        <v>0</v>
      </c>
      <c r="AV3635" s="185">
        <v>0</v>
      </c>
      <c r="AX3635" s="1" t="str">
        <f t="shared" si="56"/>
        <v>No</v>
      </c>
    </row>
    <row r="3636" spans="1:50" x14ac:dyDescent="0.2">
      <c r="A3636" s="1" t="s">
        <v>5488</v>
      </c>
      <c r="B3636" s="1" t="s">
        <v>5606</v>
      </c>
      <c r="C3636" s="1" t="s">
        <v>37</v>
      </c>
      <c r="E3636" s="177">
        <v>40240</v>
      </c>
      <c r="F3636" s="1" t="s">
        <v>194</v>
      </c>
      <c r="G3636" s="1" t="s">
        <v>5273</v>
      </c>
      <c r="H3636" s="17">
        <v>5502379</v>
      </c>
      <c r="I3636" s="12">
        <v>1</v>
      </c>
      <c r="J3636" s="1" t="s">
        <v>11</v>
      </c>
      <c r="K3636" s="1" t="s">
        <v>8</v>
      </c>
      <c r="L3636" s="4">
        <v>1</v>
      </c>
      <c r="N3636" s="186">
        <v>0</v>
      </c>
      <c r="P3636" s="14">
        <v>13.4552</v>
      </c>
      <c r="R3636" s="14">
        <v>0</v>
      </c>
      <c r="T3636" s="14">
        <v>7.3414000000000001</v>
      </c>
      <c r="V3636" s="17">
        <v>0</v>
      </c>
      <c r="X3636" s="17">
        <v>0</v>
      </c>
      <c r="Z3636" s="17">
        <v>20102</v>
      </c>
      <c r="AB3636" s="17">
        <v>0</v>
      </c>
      <c r="AD3636" s="17">
        <v>0</v>
      </c>
      <c r="AF3636" s="17">
        <v>1494</v>
      </c>
      <c r="AH3636" s="17">
        <v>0</v>
      </c>
      <c r="AJ3636" s="17">
        <v>0</v>
      </c>
      <c r="AL3636" s="17">
        <v>0</v>
      </c>
      <c r="AN3636" s="17">
        <v>0</v>
      </c>
      <c r="AP3636" s="172">
        <v>0</v>
      </c>
      <c r="AR3636" s="17">
        <v>10968</v>
      </c>
      <c r="AT3636" s="17">
        <v>0</v>
      </c>
      <c r="AV3636" s="185">
        <v>0</v>
      </c>
      <c r="AX3636" s="1" t="str">
        <f t="shared" si="56"/>
        <v>No</v>
      </c>
    </row>
    <row r="3637" spans="1:50" x14ac:dyDescent="0.2">
      <c r="A3637" s="1" t="s">
        <v>5147</v>
      </c>
      <c r="B3637" s="1" t="s">
        <v>5148</v>
      </c>
      <c r="C3637" s="1" t="s">
        <v>6</v>
      </c>
      <c r="D3637" s="174" t="s">
        <v>5149</v>
      </c>
      <c r="E3637" s="177" t="s">
        <v>5150</v>
      </c>
      <c r="F3637" s="1" t="s">
        <v>196</v>
      </c>
      <c r="G3637" s="1" t="s">
        <v>229</v>
      </c>
      <c r="H3637" s="17">
        <v>0</v>
      </c>
      <c r="I3637" s="12">
        <v>1</v>
      </c>
      <c r="J3637" s="1" t="s">
        <v>23</v>
      </c>
      <c r="K3637" s="1" t="s">
        <v>8</v>
      </c>
      <c r="L3637" s="4">
        <v>1</v>
      </c>
      <c r="N3637" s="186">
        <v>0</v>
      </c>
      <c r="P3637" s="14">
        <v>10.857100000000001</v>
      </c>
      <c r="R3637" s="14">
        <v>0</v>
      </c>
      <c r="T3637" s="14">
        <v>16.622199999999999</v>
      </c>
      <c r="V3637" s="17">
        <v>0</v>
      </c>
      <c r="X3637" s="17">
        <v>0</v>
      </c>
      <c r="Z3637" s="17">
        <v>27588</v>
      </c>
      <c r="AB3637" s="17">
        <v>0</v>
      </c>
      <c r="AD3637" s="17">
        <v>0</v>
      </c>
      <c r="AF3637" s="17">
        <v>2541</v>
      </c>
      <c r="AH3637" s="17">
        <v>0</v>
      </c>
      <c r="AJ3637" s="17">
        <v>0</v>
      </c>
      <c r="AL3637" s="17">
        <v>0</v>
      </c>
      <c r="AN3637" s="17">
        <v>0</v>
      </c>
      <c r="AP3637" s="172">
        <v>0</v>
      </c>
      <c r="AR3637" s="17">
        <v>42237</v>
      </c>
      <c r="AT3637" s="17">
        <v>0</v>
      </c>
      <c r="AV3637" s="185">
        <v>0</v>
      </c>
      <c r="AX3637" s="1" t="str">
        <f t="shared" si="56"/>
        <v>No</v>
      </c>
    </row>
    <row r="3638" spans="1:50" x14ac:dyDescent="0.2">
      <c r="A3638" s="1" t="s">
        <v>144</v>
      </c>
      <c r="B3638" s="1" t="s">
        <v>1384</v>
      </c>
      <c r="C3638" s="1" t="s">
        <v>73</v>
      </c>
      <c r="D3638" s="174">
        <v>2213</v>
      </c>
      <c r="E3638" s="177">
        <v>20213</v>
      </c>
      <c r="F3638" s="1" t="s">
        <v>194</v>
      </c>
      <c r="G3638" s="1" t="s">
        <v>5273</v>
      </c>
      <c r="H3638" s="17">
        <v>594962</v>
      </c>
      <c r="I3638" s="12">
        <v>1</v>
      </c>
      <c r="J3638" s="1" t="s">
        <v>11</v>
      </c>
      <c r="K3638" s="1" t="s">
        <v>8</v>
      </c>
      <c r="L3638" s="4">
        <v>1</v>
      </c>
      <c r="N3638" s="186">
        <v>0</v>
      </c>
      <c r="P3638" s="14">
        <v>7.9184999999999999</v>
      </c>
      <c r="R3638" s="14">
        <v>0</v>
      </c>
      <c r="T3638" s="14">
        <v>3.7606999999999999</v>
      </c>
      <c r="V3638" s="17">
        <v>0</v>
      </c>
      <c r="X3638" s="17">
        <v>0</v>
      </c>
      <c r="Z3638" s="17">
        <v>10690</v>
      </c>
      <c r="AB3638" s="17">
        <v>0</v>
      </c>
      <c r="AD3638" s="17">
        <v>0</v>
      </c>
      <c r="AF3638" s="17">
        <v>1350</v>
      </c>
      <c r="AH3638" s="17">
        <v>0</v>
      </c>
      <c r="AJ3638" s="17">
        <v>0</v>
      </c>
      <c r="AL3638" s="17">
        <v>0</v>
      </c>
      <c r="AN3638" s="17">
        <v>0</v>
      </c>
      <c r="AP3638" s="172">
        <v>0</v>
      </c>
      <c r="AR3638" s="17">
        <v>5077</v>
      </c>
      <c r="AT3638" s="17">
        <v>0</v>
      </c>
      <c r="AV3638" s="185">
        <v>0</v>
      </c>
      <c r="AX3638" s="1" t="str">
        <f t="shared" si="56"/>
        <v>No</v>
      </c>
    </row>
    <row r="3639" spans="1:50" x14ac:dyDescent="0.2">
      <c r="A3639" s="1" t="s">
        <v>5505</v>
      </c>
      <c r="B3639" s="1" t="s">
        <v>1166</v>
      </c>
      <c r="C3639" s="1" t="s">
        <v>98</v>
      </c>
      <c r="D3639" s="174" t="s">
        <v>5504</v>
      </c>
      <c r="E3639" s="177">
        <v>55240</v>
      </c>
      <c r="F3639" s="1" t="s">
        <v>138</v>
      </c>
      <c r="G3639" s="1" t="s">
        <v>5273</v>
      </c>
      <c r="H3639" s="17">
        <v>0</v>
      </c>
      <c r="I3639" s="12">
        <v>1</v>
      </c>
      <c r="J3639" s="1" t="s">
        <v>10</v>
      </c>
      <c r="K3639" s="1" t="s">
        <v>8</v>
      </c>
      <c r="L3639" s="4">
        <v>1</v>
      </c>
      <c r="N3639" s="186">
        <v>0</v>
      </c>
      <c r="P3639" s="14">
        <v>18.039200000000001</v>
      </c>
      <c r="R3639" s="14">
        <v>0</v>
      </c>
      <c r="T3639" s="14">
        <v>2</v>
      </c>
      <c r="V3639" s="17">
        <v>0</v>
      </c>
      <c r="X3639" s="17">
        <v>0</v>
      </c>
      <c r="Z3639" s="17">
        <v>52927</v>
      </c>
      <c r="AB3639" s="17">
        <v>0</v>
      </c>
      <c r="AD3639" s="17">
        <v>0</v>
      </c>
      <c r="AF3639" s="17">
        <v>2934</v>
      </c>
      <c r="AH3639" s="17">
        <v>0</v>
      </c>
      <c r="AJ3639" s="17">
        <v>0</v>
      </c>
      <c r="AL3639" s="17">
        <v>0</v>
      </c>
      <c r="AN3639" s="17">
        <v>0</v>
      </c>
      <c r="AP3639" s="172">
        <v>0</v>
      </c>
      <c r="AR3639" s="17">
        <v>5868</v>
      </c>
      <c r="AT3639" s="17">
        <v>0</v>
      </c>
      <c r="AV3639" s="185">
        <v>0</v>
      </c>
      <c r="AX3639" s="1" t="str">
        <f t="shared" si="56"/>
        <v>No</v>
      </c>
    </row>
    <row r="3640" spans="1:50" x14ac:dyDescent="0.2">
      <c r="A3640" s="1" t="s">
        <v>6575</v>
      </c>
      <c r="B3640" s="1" t="s">
        <v>6576</v>
      </c>
      <c r="C3640" s="1" t="s">
        <v>99</v>
      </c>
      <c r="E3640" s="177" t="s">
        <v>6577</v>
      </c>
      <c r="F3640" s="1" t="s">
        <v>194</v>
      </c>
      <c r="G3640" s="1" t="s">
        <v>229</v>
      </c>
      <c r="H3640" s="17">
        <v>0</v>
      </c>
      <c r="I3640" s="12">
        <v>1</v>
      </c>
      <c r="J3640" s="1" t="s">
        <v>23</v>
      </c>
      <c r="K3640" s="1" t="s">
        <v>8</v>
      </c>
      <c r="L3640" s="4">
        <v>1</v>
      </c>
      <c r="N3640" s="186">
        <v>0</v>
      </c>
      <c r="P3640" s="14">
        <v>0.34110000000000001</v>
      </c>
      <c r="R3640" s="14">
        <v>0</v>
      </c>
      <c r="T3640" s="14">
        <v>3.6726999999999999</v>
      </c>
      <c r="V3640" s="17">
        <v>0</v>
      </c>
      <c r="X3640" s="17">
        <v>0</v>
      </c>
      <c r="Z3640" s="17">
        <v>393</v>
      </c>
      <c r="AB3640" s="17">
        <v>0</v>
      </c>
      <c r="AD3640" s="17">
        <v>0</v>
      </c>
      <c r="AF3640" s="17">
        <v>1152</v>
      </c>
      <c r="AH3640" s="17">
        <v>0</v>
      </c>
      <c r="AJ3640" s="17">
        <v>0</v>
      </c>
      <c r="AL3640" s="17">
        <v>0</v>
      </c>
      <c r="AN3640" s="17">
        <v>0</v>
      </c>
      <c r="AP3640" s="172">
        <v>0</v>
      </c>
      <c r="AR3640" s="17">
        <v>4231</v>
      </c>
      <c r="AT3640" s="17">
        <v>0</v>
      </c>
      <c r="AV3640" s="185">
        <v>0</v>
      </c>
      <c r="AX3640" s="1" t="str">
        <f t="shared" si="56"/>
        <v>No</v>
      </c>
    </row>
    <row r="3641" spans="1:50" x14ac:dyDescent="0.2">
      <c r="A3641" s="1" t="s">
        <v>4619</v>
      </c>
      <c r="B3641" s="1" t="s">
        <v>4620</v>
      </c>
      <c r="C3641" s="1" t="s">
        <v>61</v>
      </c>
      <c r="D3641" s="174" t="s">
        <v>4621</v>
      </c>
      <c r="E3641" s="177" t="s">
        <v>4622</v>
      </c>
      <c r="F3641" s="1" t="s">
        <v>194</v>
      </c>
      <c r="G3641" s="1" t="s">
        <v>229</v>
      </c>
      <c r="H3641" s="17">
        <v>0</v>
      </c>
      <c r="I3641" s="12">
        <v>1</v>
      </c>
      <c r="J3641" s="1" t="s">
        <v>10</v>
      </c>
      <c r="K3641" s="1" t="s">
        <v>8</v>
      </c>
      <c r="L3641" s="4">
        <v>1</v>
      </c>
      <c r="N3641" s="186">
        <v>0</v>
      </c>
      <c r="P3641" s="14">
        <v>5.9284999999999997</v>
      </c>
      <c r="R3641" s="14">
        <v>0</v>
      </c>
      <c r="T3641" s="14">
        <v>1.3433999999999999</v>
      </c>
      <c r="V3641" s="17">
        <v>0</v>
      </c>
      <c r="X3641" s="17">
        <v>0</v>
      </c>
      <c r="Z3641" s="17">
        <v>9201</v>
      </c>
      <c r="AB3641" s="17">
        <v>0</v>
      </c>
      <c r="AD3641" s="17">
        <v>0</v>
      </c>
      <c r="AF3641" s="17">
        <v>1552</v>
      </c>
      <c r="AH3641" s="17">
        <v>0</v>
      </c>
      <c r="AJ3641" s="17">
        <v>0</v>
      </c>
      <c r="AL3641" s="17">
        <v>0</v>
      </c>
      <c r="AN3641" s="17">
        <v>0</v>
      </c>
      <c r="AP3641" s="172">
        <v>0</v>
      </c>
      <c r="AR3641" s="17">
        <v>2085</v>
      </c>
      <c r="AT3641" s="17">
        <v>0</v>
      </c>
      <c r="AV3641" s="185">
        <v>0</v>
      </c>
      <c r="AX3641" s="1" t="str">
        <f t="shared" si="56"/>
        <v>No</v>
      </c>
    </row>
    <row r="3642" spans="1:50" x14ac:dyDescent="0.2">
      <c r="A3642" s="1" t="s">
        <v>5882</v>
      </c>
      <c r="B3642" s="1" t="s">
        <v>5883</v>
      </c>
      <c r="C3642" s="1" t="s">
        <v>6</v>
      </c>
      <c r="D3642" s="174" t="s">
        <v>5884</v>
      </c>
      <c r="E3642" s="177">
        <v>271</v>
      </c>
      <c r="F3642" s="1" t="s">
        <v>138</v>
      </c>
      <c r="G3642" s="1" t="s">
        <v>5273</v>
      </c>
      <c r="H3642" s="17">
        <v>0</v>
      </c>
      <c r="I3642" s="12">
        <v>1</v>
      </c>
      <c r="J3642" s="1" t="s">
        <v>11</v>
      </c>
      <c r="K3642" s="1" t="s">
        <v>8</v>
      </c>
      <c r="L3642" s="4">
        <v>1</v>
      </c>
      <c r="N3642" s="186">
        <v>0</v>
      </c>
      <c r="P3642" s="14">
        <v>9.3104999999999993</v>
      </c>
      <c r="R3642" s="14">
        <v>0</v>
      </c>
      <c r="T3642" s="14">
        <v>6.9088000000000003</v>
      </c>
      <c r="V3642" s="17">
        <v>0</v>
      </c>
      <c r="X3642" s="17">
        <v>0</v>
      </c>
      <c r="Z3642" s="17">
        <v>5307</v>
      </c>
      <c r="AB3642" s="17">
        <v>0</v>
      </c>
      <c r="AD3642" s="17">
        <v>0</v>
      </c>
      <c r="AF3642" s="17">
        <v>570</v>
      </c>
      <c r="AH3642" s="17">
        <v>0</v>
      </c>
      <c r="AJ3642" s="17">
        <v>0</v>
      </c>
      <c r="AL3642" s="17">
        <v>0</v>
      </c>
      <c r="AN3642" s="17">
        <v>0</v>
      </c>
      <c r="AP3642" s="172">
        <v>0</v>
      </c>
      <c r="AR3642" s="17">
        <v>3938</v>
      </c>
      <c r="AT3642" s="17">
        <v>0</v>
      </c>
      <c r="AV3642" s="185">
        <v>0</v>
      </c>
      <c r="AX3642" s="1" t="str">
        <f t="shared" si="56"/>
        <v>No</v>
      </c>
    </row>
    <row r="3643" spans="1:50" x14ac:dyDescent="0.2">
      <c r="A3643" s="1" t="s">
        <v>1366</v>
      </c>
      <c r="B3643" s="1" t="s">
        <v>1367</v>
      </c>
      <c r="C3643" s="1" t="s">
        <v>94</v>
      </c>
      <c r="D3643" s="174">
        <v>60</v>
      </c>
      <c r="E3643" s="177">
        <v>60</v>
      </c>
      <c r="F3643" s="1" t="s">
        <v>138</v>
      </c>
      <c r="G3643" s="1" t="s">
        <v>5273</v>
      </c>
      <c r="H3643" s="17">
        <v>0</v>
      </c>
      <c r="I3643" s="12">
        <v>1</v>
      </c>
      <c r="J3643" s="1" t="s">
        <v>11</v>
      </c>
      <c r="K3643" s="1" t="s">
        <v>8</v>
      </c>
      <c r="L3643" s="4">
        <v>1</v>
      </c>
      <c r="N3643" s="186">
        <v>0</v>
      </c>
      <c r="P3643" s="14">
        <v>11.373699999999999</v>
      </c>
      <c r="R3643" s="14">
        <v>0</v>
      </c>
      <c r="T3643" s="14">
        <v>2.0337000000000001</v>
      </c>
      <c r="V3643" s="17">
        <v>0</v>
      </c>
      <c r="X3643" s="17">
        <v>0</v>
      </c>
      <c r="Z3643" s="17">
        <v>30038</v>
      </c>
      <c r="AB3643" s="17">
        <v>0</v>
      </c>
      <c r="AD3643" s="17">
        <v>0</v>
      </c>
      <c r="AF3643" s="17">
        <v>2641</v>
      </c>
      <c r="AH3643" s="17">
        <v>0</v>
      </c>
      <c r="AJ3643" s="17">
        <v>0</v>
      </c>
      <c r="AL3643" s="17">
        <v>0</v>
      </c>
      <c r="AN3643" s="17">
        <v>0</v>
      </c>
      <c r="AP3643" s="172">
        <v>0</v>
      </c>
      <c r="AR3643" s="17">
        <v>5371</v>
      </c>
      <c r="AT3643" s="17">
        <v>0</v>
      </c>
      <c r="AV3643" s="185">
        <v>0</v>
      </c>
      <c r="AX3643" s="1" t="str">
        <f t="shared" si="56"/>
        <v>No</v>
      </c>
    </row>
    <row r="3644" spans="1:50" x14ac:dyDescent="0.2">
      <c r="A3644" s="1" t="s">
        <v>6571</v>
      </c>
      <c r="B3644" s="1" t="s">
        <v>715</v>
      </c>
      <c r="C3644" s="1" t="s">
        <v>85</v>
      </c>
      <c r="E3644" s="177">
        <v>11147</v>
      </c>
      <c r="F3644" s="1" t="s">
        <v>191</v>
      </c>
      <c r="G3644" s="1" t="s">
        <v>192</v>
      </c>
      <c r="H3644" s="17">
        <v>1190956</v>
      </c>
      <c r="I3644" s="12">
        <v>1</v>
      </c>
      <c r="J3644" s="1" t="s">
        <v>23</v>
      </c>
      <c r="K3644" s="1" t="s">
        <v>12</v>
      </c>
      <c r="L3644" s="4">
        <v>1</v>
      </c>
      <c r="N3644" s="186">
        <v>0</v>
      </c>
      <c r="P3644" s="14">
        <v>15.7218</v>
      </c>
      <c r="R3644" s="14">
        <v>25.78</v>
      </c>
      <c r="T3644" s="14">
        <v>32.108800000000002</v>
      </c>
      <c r="V3644" s="17">
        <v>20742</v>
      </c>
      <c r="X3644" s="17">
        <v>20517</v>
      </c>
      <c r="Z3644" s="17">
        <v>20517</v>
      </c>
      <c r="AB3644" s="17">
        <v>0</v>
      </c>
      <c r="AD3644" s="17">
        <v>1305</v>
      </c>
      <c r="AF3644" s="17">
        <v>1305</v>
      </c>
      <c r="AH3644" s="17">
        <v>0</v>
      </c>
      <c r="AJ3644" s="17">
        <v>0</v>
      </c>
      <c r="AL3644" s="17">
        <v>0</v>
      </c>
      <c r="AN3644" s="17">
        <v>0</v>
      </c>
      <c r="AP3644" s="172">
        <v>0</v>
      </c>
      <c r="AR3644" s="17">
        <v>41902</v>
      </c>
      <c r="AT3644" s="17">
        <v>1080234</v>
      </c>
      <c r="AV3644" s="185">
        <v>51.56</v>
      </c>
      <c r="AX3644" s="1" t="str">
        <f t="shared" si="56"/>
        <v>No</v>
      </c>
    </row>
    <row r="3645" spans="1:50" x14ac:dyDescent="0.2">
      <c r="A3645" s="1" t="s">
        <v>4077</v>
      </c>
      <c r="B3645" s="1" t="s">
        <v>4078</v>
      </c>
      <c r="C3645" s="1" t="s">
        <v>64</v>
      </c>
      <c r="D3645" s="174" t="s">
        <v>4079</v>
      </c>
      <c r="E3645" s="177" t="s">
        <v>4080</v>
      </c>
      <c r="F3645" s="1" t="s">
        <v>194</v>
      </c>
      <c r="G3645" s="1" t="s">
        <v>229</v>
      </c>
      <c r="H3645" s="17">
        <v>0</v>
      </c>
      <c r="I3645" s="12">
        <v>1</v>
      </c>
      <c r="J3645" s="1" t="s">
        <v>10</v>
      </c>
      <c r="K3645" s="1" t="s">
        <v>8</v>
      </c>
      <c r="L3645" s="4">
        <v>1</v>
      </c>
      <c r="N3645" s="186">
        <v>0</v>
      </c>
      <c r="P3645" s="14">
        <v>14.1632</v>
      </c>
      <c r="R3645" s="14">
        <v>0</v>
      </c>
      <c r="T3645" s="14">
        <v>4.5711000000000004</v>
      </c>
      <c r="V3645" s="17">
        <v>0</v>
      </c>
      <c r="X3645" s="17">
        <v>0</v>
      </c>
      <c r="Z3645" s="17">
        <v>12152</v>
      </c>
      <c r="AB3645" s="17">
        <v>0</v>
      </c>
      <c r="AD3645" s="17">
        <v>0</v>
      </c>
      <c r="AF3645" s="17">
        <v>858</v>
      </c>
      <c r="AH3645" s="17">
        <v>0</v>
      </c>
      <c r="AJ3645" s="17">
        <v>0</v>
      </c>
      <c r="AL3645" s="17">
        <v>0</v>
      </c>
      <c r="AN3645" s="17">
        <v>0</v>
      </c>
      <c r="AP3645" s="172">
        <v>0</v>
      </c>
      <c r="AR3645" s="17">
        <v>3922</v>
      </c>
      <c r="AT3645" s="17">
        <v>0</v>
      </c>
      <c r="AV3645" s="185">
        <v>0</v>
      </c>
      <c r="AX3645" s="1" t="str">
        <f t="shared" si="56"/>
        <v>No</v>
      </c>
    </row>
    <row r="3646" spans="1:50" x14ac:dyDescent="0.2">
      <c r="A3646" s="1" t="s">
        <v>3916</v>
      </c>
      <c r="B3646" s="1" t="s">
        <v>3917</v>
      </c>
      <c r="C3646" s="1" t="s">
        <v>48</v>
      </c>
      <c r="D3646" s="174" t="s">
        <v>3918</v>
      </c>
      <c r="E3646" s="177" t="s">
        <v>3919</v>
      </c>
      <c r="F3646" s="1" t="s">
        <v>242</v>
      </c>
      <c r="G3646" s="1" t="s">
        <v>229</v>
      </c>
      <c r="H3646" s="17">
        <v>0</v>
      </c>
      <c r="I3646" s="12">
        <v>1</v>
      </c>
      <c r="J3646" s="1" t="s">
        <v>10</v>
      </c>
      <c r="K3646" s="1" t="s">
        <v>8</v>
      </c>
      <c r="L3646" s="4">
        <v>1</v>
      </c>
      <c r="N3646" s="186">
        <v>0</v>
      </c>
      <c r="P3646" s="14">
        <v>4.7267000000000001</v>
      </c>
      <c r="R3646" s="14">
        <v>0</v>
      </c>
      <c r="T3646" s="14">
        <v>2.9217</v>
      </c>
      <c r="V3646" s="17">
        <v>0</v>
      </c>
      <c r="X3646" s="17">
        <v>0</v>
      </c>
      <c r="Z3646" s="17">
        <v>8215</v>
      </c>
      <c r="AB3646" s="17">
        <v>0</v>
      </c>
      <c r="AD3646" s="17">
        <v>0</v>
      </c>
      <c r="AF3646" s="17">
        <v>1738</v>
      </c>
      <c r="AH3646" s="17">
        <v>0</v>
      </c>
      <c r="AJ3646" s="17">
        <v>0</v>
      </c>
      <c r="AL3646" s="17">
        <v>0</v>
      </c>
      <c r="AN3646" s="17">
        <v>0</v>
      </c>
      <c r="AP3646" s="172">
        <v>0</v>
      </c>
      <c r="AR3646" s="17">
        <v>5078</v>
      </c>
      <c r="AT3646" s="17">
        <v>0</v>
      </c>
      <c r="AV3646" s="185">
        <v>0</v>
      </c>
      <c r="AX3646" s="1" t="str">
        <f t="shared" si="56"/>
        <v>No</v>
      </c>
    </row>
    <row r="3647" spans="1:50" x14ac:dyDescent="0.2">
      <c r="A3647" s="1" t="s">
        <v>4134</v>
      </c>
      <c r="B3647" s="1" t="s">
        <v>4135</v>
      </c>
      <c r="C3647" s="1" t="s">
        <v>48</v>
      </c>
      <c r="D3647" s="174" t="s">
        <v>4136</v>
      </c>
      <c r="E3647" s="177" t="s">
        <v>4137</v>
      </c>
      <c r="F3647" s="1" t="s">
        <v>242</v>
      </c>
      <c r="G3647" s="1" t="s">
        <v>229</v>
      </c>
      <c r="H3647" s="17">
        <v>0</v>
      </c>
      <c r="I3647" s="12">
        <v>1</v>
      </c>
      <c r="J3647" s="1" t="s">
        <v>10</v>
      </c>
      <c r="K3647" s="1" t="s">
        <v>8</v>
      </c>
      <c r="L3647" s="4">
        <v>1</v>
      </c>
      <c r="N3647" s="186">
        <v>0</v>
      </c>
      <c r="P3647" s="14">
        <v>17.491099999999999</v>
      </c>
      <c r="R3647" s="14">
        <v>0</v>
      </c>
      <c r="T3647" s="14">
        <v>10.553900000000001</v>
      </c>
      <c r="V3647" s="17">
        <v>0</v>
      </c>
      <c r="X3647" s="17">
        <v>0</v>
      </c>
      <c r="Z3647" s="17">
        <v>10862</v>
      </c>
      <c r="AB3647" s="17">
        <v>0</v>
      </c>
      <c r="AD3647" s="17">
        <v>0</v>
      </c>
      <c r="AF3647" s="17">
        <v>621</v>
      </c>
      <c r="AH3647" s="17">
        <v>0</v>
      </c>
      <c r="AJ3647" s="17">
        <v>0</v>
      </c>
      <c r="AL3647" s="17">
        <v>0</v>
      </c>
      <c r="AN3647" s="17">
        <v>0</v>
      </c>
      <c r="AP3647" s="172">
        <v>0</v>
      </c>
      <c r="AR3647" s="17">
        <v>6554</v>
      </c>
      <c r="AT3647" s="17">
        <v>0</v>
      </c>
      <c r="AV3647" s="185">
        <v>0</v>
      </c>
      <c r="AX3647" s="1" t="str">
        <f t="shared" si="56"/>
        <v>No</v>
      </c>
    </row>
    <row r="3648" spans="1:50" x14ac:dyDescent="0.2">
      <c r="A3648" s="1" t="s">
        <v>1270</v>
      </c>
      <c r="B3648" s="1" t="s">
        <v>1271</v>
      </c>
      <c r="C3648" s="1" t="s">
        <v>6</v>
      </c>
      <c r="D3648" s="174" t="s">
        <v>1272</v>
      </c>
      <c r="E3648" s="177">
        <v>199</v>
      </c>
      <c r="F3648" s="1" t="s">
        <v>138</v>
      </c>
      <c r="G3648" s="1" t="s">
        <v>5273</v>
      </c>
      <c r="H3648" s="17">
        <v>0</v>
      </c>
      <c r="I3648" s="12">
        <v>1</v>
      </c>
      <c r="J3648" s="1" t="s">
        <v>23</v>
      </c>
      <c r="K3648" s="1" t="s">
        <v>8</v>
      </c>
      <c r="L3648" s="4">
        <v>1</v>
      </c>
      <c r="N3648" s="186">
        <v>0</v>
      </c>
      <c r="P3648" s="14">
        <v>19.969000000000001</v>
      </c>
      <c r="R3648" s="14">
        <v>0</v>
      </c>
      <c r="T3648" s="14">
        <v>34.637799999999999</v>
      </c>
      <c r="V3648" s="17">
        <v>0</v>
      </c>
      <c r="X3648" s="17">
        <v>0</v>
      </c>
      <c r="Z3648" s="17">
        <v>6450</v>
      </c>
      <c r="AB3648" s="17">
        <v>0</v>
      </c>
      <c r="AD3648" s="17">
        <v>0</v>
      </c>
      <c r="AF3648" s="17">
        <v>323</v>
      </c>
      <c r="AH3648" s="17">
        <v>0</v>
      </c>
      <c r="AJ3648" s="17">
        <v>0</v>
      </c>
      <c r="AL3648" s="17">
        <v>0</v>
      </c>
      <c r="AN3648" s="17">
        <v>0</v>
      </c>
      <c r="AP3648" s="172">
        <v>0</v>
      </c>
      <c r="AR3648" s="17">
        <v>11188</v>
      </c>
      <c r="AT3648" s="17">
        <v>0</v>
      </c>
      <c r="AV3648" s="185">
        <v>0</v>
      </c>
      <c r="AX3648" s="1" t="str">
        <f t="shared" si="56"/>
        <v>No</v>
      </c>
    </row>
    <row r="3649" spans="1:50" x14ac:dyDescent="0.2">
      <c r="A3649" s="1" t="s">
        <v>3868</v>
      </c>
      <c r="B3649" s="1" t="s">
        <v>3869</v>
      </c>
      <c r="C3649" s="1" t="s">
        <v>48</v>
      </c>
      <c r="D3649" s="174" t="s">
        <v>3870</v>
      </c>
      <c r="E3649" s="177" t="s">
        <v>3871</v>
      </c>
      <c r="F3649" s="1" t="s">
        <v>194</v>
      </c>
      <c r="G3649" s="1" t="s">
        <v>229</v>
      </c>
      <c r="H3649" s="17">
        <v>0</v>
      </c>
      <c r="I3649" s="12">
        <v>1</v>
      </c>
      <c r="J3649" s="1" t="s">
        <v>10</v>
      </c>
      <c r="K3649" s="1" t="s">
        <v>8</v>
      </c>
      <c r="L3649" s="4">
        <v>1</v>
      </c>
      <c r="N3649" s="186">
        <v>0</v>
      </c>
      <c r="P3649" s="14">
        <v>6.5541</v>
      </c>
      <c r="R3649" s="14">
        <v>0</v>
      </c>
      <c r="T3649" s="14">
        <v>3.7237</v>
      </c>
      <c r="V3649" s="17">
        <v>0</v>
      </c>
      <c r="X3649" s="17">
        <v>0</v>
      </c>
      <c r="Z3649" s="17">
        <v>8966</v>
      </c>
      <c r="AB3649" s="17">
        <v>0</v>
      </c>
      <c r="AD3649" s="17">
        <v>0</v>
      </c>
      <c r="AF3649" s="17">
        <v>1368</v>
      </c>
      <c r="AH3649" s="17">
        <v>0</v>
      </c>
      <c r="AJ3649" s="17">
        <v>0</v>
      </c>
      <c r="AL3649" s="17">
        <v>0</v>
      </c>
      <c r="AN3649" s="17">
        <v>0</v>
      </c>
      <c r="AP3649" s="172">
        <v>0</v>
      </c>
      <c r="AR3649" s="17">
        <v>5094</v>
      </c>
      <c r="AT3649" s="17">
        <v>0</v>
      </c>
      <c r="AV3649" s="185">
        <v>0</v>
      </c>
      <c r="AX3649" s="1" t="str">
        <f t="shared" si="56"/>
        <v>No</v>
      </c>
    </row>
    <row r="3650" spans="1:50" x14ac:dyDescent="0.2">
      <c r="A3650" s="1" t="s">
        <v>5456</v>
      </c>
      <c r="B3650" s="1" t="s">
        <v>595</v>
      </c>
      <c r="C3650" s="1" t="s">
        <v>52</v>
      </c>
      <c r="D3650" s="174">
        <v>1160</v>
      </c>
      <c r="E3650" s="177">
        <v>10182</v>
      </c>
      <c r="F3650" s="1" t="s">
        <v>242</v>
      </c>
      <c r="G3650" s="1" t="s">
        <v>5273</v>
      </c>
      <c r="H3650" s="17">
        <v>4181019</v>
      </c>
      <c r="I3650" s="12">
        <v>1</v>
      </c>
      <c r="J3650" s="1" t="s">
        <v>11</v>
      </c>
      <c r="K3650" s="1" t="s">
        <v>12</v>
      </c>
      <c r="L3650" s="4">
        <v>1</v>
      </c>
      <c r="N3650" s="186">
        <v>0</v>
      </c>
      <c r="P3650" s="14">
        <v>7.5515999999999996</v>
      </c>
      <c r="R3650" s="14">
        <v>0</v>
      </c>
      <c r="T3650" s="14">
        <v>6.3577000000000004</v>
      </c>
      <c r="V3650" s="17">
        <v>0</v>
      </c>
      <c r="X3650" s="17">
        <v>0</v>
      </c>
      <c r="Z3650" s="17">
        <v>13744</v>
      </c>
      <c r="AB3650" s="17">
        <v>0</v>
      </c>
      <c r="AD3650" s="17">
        <v>0</v>
      </c>
      <c r="AF3650" s="17">
        <v>1820</v>
      </c>
      <c r="AH3650" s="17">
        <v>0</v>
      </c>
      <c r="AJ3650" s="17">
        <v>0</v>
      </c>
      <c r="AL3650" s="17">
        <v>0</v>
      </c>
      <c r="AN3650" s="17">
        <v>0</v>
      </c>
      <c r="AP3650" s="172">
        <v>0</v>
      </c>
      <c r="AR3650" s="17">
        <v>11571</v>
      </c>
      <c r="AT3650" s="17">
        <v>0</v>
      </c>
      <c r="AV3650" s="185">
        <v>0</v>
      </c>
      <c r="AX3650" s="1" t="str">
        <f t="shared" ref="AX3650:AX3686" si="57">IF(AW3650&amp;AU3650&amp;AS3650&amp;AQ3650&amp;AO3650&amp;AM3650&amp;AK3650&amp;AI3650&amp;AG3650&amp;AE3650&amp;AC3650&amp;AA3650&amp;Y3650&amp;W3650&amp;U3650&amp;S3650&amp;Q3650&amp;O3650&amp;M3650&lt;&gt;"","Yes","No")</f>
        <v>No</v>
      </c>
    </row>
    <row r="3651" spans="1:50" x14ac:dyDescent="0.2">
      <c r="A3651" s="1" t="s">
        <v>2681</v>
      </c>
      <c r="B3651" s="1" t="s">
        <v>2682</v>
      </c>
      <c r="C3651" s="1" t="s">
        <v>56</v>
      </c>
      <c r="D3651" s="174" t="s">
        <v>2683</v>
      </c>
      <c r="E3651" s="177" t="s">
        <v>2684</v>
      </c>
      <c r="F3651" s="1" t="s">
        <v>196</v>
      </c>
      <c r="G3651" s="1" t="s">
        <v>229</v>
      </c>
      <c r="H3651" s="17">
        <v>0</v>
      </c>
      <c r="I3651" s="12">
        <v>1</v>
      </c>
      <c r="J3651" s="1" t="s">
        <v>10</v>
      </c>
      <c r="K3651" s="1" t="s">
        <v>8</v>
      </c>
      <c r="L3651" s="4">
        <v>1</v>
      </c>
      <c r="N3651" s="186">
        <v>0</v>
      </c>
      <c r="P3651" s="14">
        <v>9.9017999999999997</v>
      </c>
      <c r="R3651" s="14">
        <v>0</v>
      </c>
      <c r="T3651" s="14">
        <v>7.0411000000000001</v>
      </c>
      <c r="V3651" s="17">
        <v>0</v>
      </c>
      <c r="X3651" s="17">
        <v>0</v>
      </c>
      <c r="Z3651" s="17">
        <v>30567</v>
      </c>
      <c r="AB3651" s="17">
        <v>0</v>
      </c>
      <c r="AD3651" s="17">
        <v>0</v>
      </c>
      <c r="AF3651" s="17">
        <v>3087</v>
      </c>
      <c r="AH3651" s="17">
        <v>0</v>
      </c>
      <c r="AJ3651" s="17">
        <v>0</v>
      </c>
      <c r="AL3651" s="17">
        <v>0</v>
      </c>
      <c r="AN3651" s="17">
        <v>0</v>
      </c>
      <c r="AP3651" s="172">
        <v>0</v>
      </c>
      <c r="AR3651" s="17">
        <v>21736</v>
      </c>
      <c r="AT3651" s="17">
        <v>0</v>
      </c>
      <c r="AV3651" s="185">
        <v>0</v>
      </c>
      <c r="AX3651" s="1" t="str">
        <f t="shared" si="57"/>
        <v>No</v>
      </c>
    </row>
    <row r="3652" spans="1:50" x14ac:dyDescent="0.2">
      <c r="A3652" s="1" t="s">
        <v>4281</v>
      </c>
      <c r="B3652" s="1" t="s">
        <v>4282</v>
      </c>
      <c r="C3652" s="1" t="s">
        <v>48</v>
      </c>
      <c r="D3652" s="174" t="s">
        <v>4283</v>
      </c>
      <c r="E3652" s="177" t="s">
        <v>4284</v>
      </c>
      <c r="F3652" s="1" t="s">
        <v>194</v>
      </c>
      <c r="G3652" s="1" t="s">
        <v>229</v>
      </c>
      <c r="H3652" s="17">
        <v>0</v>
      </c>
      <c r="I3652" s="12">
        <v>1</v>
      </c>
      <c r="J3652" s="1" t="s">
        <v>10</v>
      </c>
      <c r="K3652" s="1" t="s">
        <v>8</v>
      </c>
      <c r="L3652" s="4">
        <v>1</v>
      </c>
      <c r="N3652" s="186">
        <v>0</v>
      </c>
      <c r="P3652" s="14">
        <v>27.406400000000001</v>
      </c>
      <c r="R3652" s="14">
        <v>0</v>
      </c>
      <c r="T3652" s="14">
        <v>11.4488</v>
      </c>
      <c r="V3652" s="17">
        <v>0</v>
      </c>
      <c r="X3652" s="17">
        <v>0</v>
      </c>
      <c r="Z3652" s="17">
        <v>7756</v>
      </c>
      <c r="AB3652" s="17">
        <v>0</v>
      </c>
      <c r="AD3652" s="17">
        <v>0</v>
      </c>
      <c r="AF3652" s="17">
        <v>283</v>
      </c>
      <c r="AH3652" s="17">
        <v>0</v>
      </c>
      <c r="AJ3652" s="17">
        <v>0</v>
      </c>
      <c r="AL3652" s="17">
        <v>0</v>
      </c>
      <c r="AN3652" s="17">
        <v>0</v>
      </c>
      <c r="AP3652" s="172">
        <v>0</v>
      </c>
      <c r="AR3652" s="17">
        <v>3240</v>
      </c>
      <c r="AT3652" s="17">
        <v>0</v>
      </c>
      <c r="AV3652" s="185">
        <v>0</v>
      </c>
      <c r="AX3652" s="1" t="str">
        <f t="shared" si="57"/>
        <v>No</v>
      </c>
    </row>
    <row r="3653" spans="1:50" x14ac:dyDescent="0.2">
      <c r="A3653" s="1" t="s">
        <v>4983</v>
      </c>
      <c r="B3653" s="1" t="s">
        <v>4984</v>
      </c>
      <c r="C3653" s="1" t="s">
        <v>1</v>
      </c>
      <c r="D3653" s="174" t="s">
        <v>4985</v>
      </c>
      <c r="E3653" s="177" t="s">
        <v>4986</v>
      </c>
      <c r="F3653" s="1" t="s">
        <v>242</v>
      </c>
      <c r="G3653" s="1" t="s">
        <v>229</v>
      </c>
      <c r="H3653" s="17">
        <v>0</v>
      </c>
      <c r="I3653" s="12">
        <v>1</v>
      </c>
      <c r="J3653" s="1" t="s">
        <v>10</v>
      </c>
      <c r="K3653" s="1" t="s">
        <v>8</v>
      </c>
      <c r="L3653" s="4">
        <v>1</v>
      </c>
      <c r="N3653" s="186">
        <v>0</v>
      </c>
      <c r="P3653" s="14">
        <v>18.116299999999999</v>
      </c>
      <c r="R3653" s="14">
        <v>0</v>
      </c>
      <c r="T3653" s="14">
        <v>4.0465</v>
      </c>
      <c r="V3653" s="17">
        <v>0</v>
      </c>
      <c r="X3653" s="17">
        <v>0</v>
      </c>
      <c r="Z3653" s="17">
        <v>779</v>
      </c>
      <c r="AB3653" s="17">
        <v>0</v>
      </c>
      <c r="AD3653" s="17">
        <v>0</v>
      </c>
      <c r="AF3653" s="17">
        <v>43</v>
      </c>
      <c r="AH3653" s="17">
        <v>0</v>
      </c>
      <c r="AJ3653" s="17">
        <v>0</v>
      </c>
      <c r="AL3653" s="17">
        <v>0</v>
      </c>
      <c r="AN3653" s="17">
        <v>0</v>
      </c>
      <c r="AP3653" s="172">
        <v>0</v>
      </c>
      <c r="AR3653" s="17">
        <v>174</v>
      </c>
      <c r="AT3653" s="17">
        <v>0</v>
      </c>
      <c r="AV3653" s="185">
        <v>0</v>
      </c>
      <c r="AX3653" s="1" t="str">
        <f t="shared" si="57"/>
        <v>No</v>
      </c>
    </row>
    <row r="3654" spans="1:50" x14ac:dyDescent="0.2">
      <c r="A3654" s="1" t="s">
        <v>6582</v>
      </c>
      <c r="B3654" s="1" t="s">
        <v>6583</v>
      </c>
      <c r="C3654" s="1" t="s">
        <v>6</v>
      </c>
      <c r="E3654" s="177">
        <v>420</v>
      </c>
      <c r="F3654" s="1" t="s">
        <v>138</v>
      </c>
      <c r="G3654" s="1" t="s">
        <v>5273</v>
      </c>
      <c r="H3654" s="17">
        <v>0</v>
      </c>
      <c r="I3654" s="12">
        <v>1</v>
      </c>
      <c r="J3654" s="1" t="s">
        <v>11</v>
      </c>
      <c r="K3654" s="1" t="s">
        <v>8</v>
      </c>
      <c r="L3654" s="4">
        <v>1</v>
      </c>
      <c r="N3654" s="186">
        <v>0</v>
      </c>
      <c r="P3654" s="14">
        <v>9.4403000000000006</v>
      </c>
      <c r="R3654" s="14">
        <v>0</v>
      </c>
      <c r="T3654" s="14">
        <v>1.7985</v>
      </c>
      <c r="V3654" s="17">
        <v>0</v>
      </c>
      <c r="X3654" s="17">
        <v>0</v>
      </c>
      <c r="Z3654" s="17">
        <v>1265</v>
      </c>
      <c r="AB3654" s="17">
        <v>0</v>
      </c>
      <c r="AD3654" s="17">
        <v>0</v>
      </c>
      <c r="AF3654" s="17">
        <v>134</v>
      </c>
      <c r="AH3654" s="17">
        <v>0</v>
      </c>
      <c r="AJ3654" s="17">
        <v>0</v>
      </c>
      <c r="AL3654" s="17">
        <v>0</v>
      </c>
      <c r="AN3654" s="17">
        <v>0</v>
      </c>
      <c r="AP3654" s="172">
        <v>0</v>
      </c>
      <c r="AR3654" s="17">
        <v>241</v>
      </c>
      <c r="AT3654" s="17">
        <v>0</v>
      </c>
      <c r="AV3654" s="185">
        <v>0</v>
      </c>
      <c r="AX3654" s="1" t="str">
        <f t="shared" si="57"/>
        <v>No</v>
      </c>
    </row>
    <row r="3655" spans="1:50" x14ac:dyDescent="0.2">
      <c r="A3655" s="1" t="s">
        <v>6590</v>
      </c>
      <c r="B3655" s="1" t="s">
        <v>6591</v>
      </c>
      <c r="C3655" s="1" t="s">
        <v>31</v>
      </c>
      <c r="E3655" s="177" t="s">
        <v>6592</v>
      </c>
      <c r="F3655" s="1" t="s">
        <v>194</v>
      </c>
      <c r="G3655" s="1" t="s">
        <v>229</v>
      </c>
      <c r="H3655" s="17">
        <v>0</v>
      </c>
      <c r="I3655" s="12">
        <v>1</v>
      </c>
      <c r="J3655" s="1" t="s">
        <v>11</v>
      </c>
      <c r="K3655" s="1" t="s">
        <v>12</v>
      </c>
      <c r="L3655" s="4">
        <v>1</v>
      </c>
      <c r="N3655" s="186">
        <v>0</v>
      </c>
      <c r="P3655" s="14">
        <v>34.964700000000001</v>
      </c>
      <c r="R3655" s="14">
        <v>0</v>
      </c>
      <c r="T3655" s="14">
        <v>9.3857999999999997</v>
      </c>
      <c r="V3655" s="17">
        <v>0</v>
      </c>
      <c r="X3655" s="17">
        <v>0</v>
      </c>
      <c r="Z3655" s="17">
        <v>120978</v>
      </c>
      <c r="AB3655" s="17">
        <v>0</v>
      </c>
      <c r="AD3655" s="17">
        <v>0</v>
      </c>
      <c r="AF3655" s="17">
        <v>3460</v>
      </c>
      <c r="AH3655" s="17">
        <v>0</v>
      </c>
      <c r="AJ3655" s="17">
        <v>0</v>
      </c>
      <c r="AL3655" s="17">
        <v>0</v>
      </c>
      <c r="AN3655" s="17">
        <v>0</v>
      </c>
      <c r="AP3655" s="172">
        <v>0</v>
      </c>
      <c r="AR3655" s="17">
        <v>32475</v>
      </c>
      <c r="AT3655" s="17">
        <v>0</v>
      </c>
      <c r="AV3655" s="185">
        <v>0</v>
      </c>
      <c r="AX3655" s="1" t="str">
        <f t="shared" si="57"/>
        <v>No</v>
      </c>
    </row>
    <row r="3656" spans="1:50" x14ac:dyDescent="0.2">
      <c r="A3656" s="1" t="s">
        <v>4460</v>
      </c>
      <c r="B3656" s="1" t="s">
        <v>4461</v>
      </c>
      <c r="C3656" s="1" t="s">
        <v>61</v>
      </c>
      <c r="D3656" s="174" t="s">
        <v>4462</v>
      </c>
      <c r="E3656" s="177" t="s">
        <v>4463</v>
      </c>
      <c r="F3656" s="1" t="s">
        <v>242</v>
      </c>
      <c r="G3656" s="1" t="s">
        <v>229</v>
      </c>
      <c r="H3656" s="17">
        <v>0</v>
      </c>
      <c r="I3656" s="12">
        <v>1</v>
      </c>
      <c r="J3656" s="1" t="s">
        <v>10</v>
      </c>
      <c r="K3656" s="1" t="s">
        <v>8</v>
      </c>
      <c r="L3656" s="4">
        <v>1</v>
      </c>
      <c r="N3656" s="186">
        <v>0</v>
      </c>
      <c r="P3656" s="14">
        <v>19.1783</v>
      </c>
      <c r="R3656" s="14">
        <v>0</v>
      </c>
      <c r="T3656" s="14">
        <v>2.2284999999999999</v>
      </c>
      <c r="V3656" s="17">
        <v>0</v>
      </c>
      <c r="X3656" s="17">
        <v>0</v>
      </c>
      <c r="Z3656" s="17">
        <v>11833</v>
      </c>
      <c r="AB3656" s="17">
        <v>0</v>
      </c>
      <c r="AD3656" s="17">
        <v>0</v>
      </c>
      <c r="AF3656" s="17">
        <v>617</v>
      </c>
      <c r="AH3656" s="17">
        <v>0</v>
      </c>
      <c r="AJ3656" s="17">
        <v>0</v>
      </c>
      <c r="AL3656" s="17">
        <v>0</v>
      </c>
      <c r="AN3656" s="17">
        <v>0</v>
      </c>
      <c r="AP3656" s="172">
        <v>0</v>
      </c>
      <c r="AR3656" s="17">
        <v>1375</v>
      </c>
      <c r="AT3656" s="17">
        <v>0</v>
      </c>
      <c r="AV3656" s="185">
        <v>0</v>
      </c>
      <c r="AX3656" s="1" t="str">
        <f t="shared" si="57"/>
        <v>No</v>
      </c>
    </row>
    <row r="3657" spans="1:50" x14ac:dyDescent="0.2">
      <c r="A3657" s="1" t="s">
        <v>4049</v>
      </c>
      <c r="B3657" s="1" t="s">
        <v>1451</v>
      </c>
      <c r="C3657" s="1" t="s">
        <v>48</v>
      </c>
      <c r="D3657" s="174" t="s">
        <v>4050</v>
      </c>
      <c r="E3657" s="177" t="s">
        <v>4051</v>
      </c>
      <c r="F3657" s="1" t="s">
        <v>242</v>
      </c>
      <c r="G3657" s="1" t="s">
        <v>229</v>
      </c>
      <c r="H3657" s="17">
        <v>0</v>
      </c>
      <c r="I3657" s="12">
        <v>1</v>
      </c>
      <c r="J3657" s="1" t="s">
        <v>10</v>
      </c>
      <c r="K3657" s="1" t="s">
        <v>8</v>
      </c>
      <c r="L3657" s="4">
        <v>1</v>
      </c>
      <c r="N3657" s="186">
        <v>0</v>
      </c>
      <c r="P3657" s="14">
        <v>14.4436</v>
      </c>
      <c r="R3657" s="14">
        <v>0</v>
      </c>
      <c r="T3657" s="14">
        <v>3.9573999999999998</v>
      </c>
      <c r="V3657" s="17">
        <v>0</v>
      </c>
      <c r="X3657" s="17">
        <v>0</v>
      </c>
      <c r="Z3657" s="17">
        <v>11526</v>
      </c>
      <c r="AB3657" s="17">
        <v>0</v>
      </c>
      <c r="AD3657" s="17">
        <v>0</v>
      </c>
      <c r="AF3657" s="17">
        <v>798</v>
      </c>
      <c r="AH3657" s="17">
        <v>0</v>
      </c>
      <c r="AJ3657" s="17">
        <v>0</v>
      </c>
      <c r="AL3657" s="17">
        <v>0</v>
      </c>
      <c r="AN3657" s="17">
        <v>0</v>
      </c>
      <c r="AP3657" s="172">
        <v>0</v>
      </c>
      <c r="AR3657" s="17">
        <v>3158</v>
      </c>
      <c r="AT3657" s="17">
        <v>0</v>
      </c>
      <c r="AV3657" s="185">
        <v>0</v>
      </c>
      <c r="AX3657" s="1" t="str">
        <f t="shared" si="57"/>
        <v>No</v>
      </c>
    </row>
    <row r="3658" spans="1:50" x14ac:dyDescent="0.2">
      <c r="A3658" s="1" t="s">
        <v>1605</v>
      </c>
      <c r="B3658" s="1" t="s">
        <v>250</v>
      </c>
      <c r="C3658" s="1" t="s">
        <v>73</v>
      </c>
      <c r="D3658" s="174" t="s">
        <v>1606</v>
      </c>
      <c r="E3658" s="177" t="s">
        <v>1607</v>
      </c>
      <c r="F3658" s="1" t="s">
        <v>194</v>
      </c>
      <c r="G3658" s="1" t="s">
        <v>229</v>
      </c>
      <c r="H3658" s="17">
        <v>0</v>
      </c>
      <c r="I3658" s="12">
        <v>1</v>
      </c>
      <c r="J3658" s="1" t="s">
        <v>22</v>
      </c>
      <c r="K3658" s="1" t="s">
        <v>12</v>
      </c>
      <c r="L3658" s="4">
        <v>1</v>
      </c>
      <c r="N3658" s="186">
        <v>0</v>
      </c>
      <c r="P3658" s="14">
        <v>27.3399</v>
      </c>
      <c r="R3658" s="14">
        <v>0</v>
      </c>
      <c r="T3658" s="14">
        <v>2.4392999999999998</v>
      </c>
      <c r="V3658" s="17">
        <v>0</v>
      </c>
      <c r="X3658" s="17">
        <v>0</v>
      </c>
      <c r="Z3658" s="17">
        <v>51153</v>
      </c>
      <c r="AB3658" s="17">
        <v>0</v>
      </c>
      <c r="AD3658" s="17">
        <v>0</v>
      </c>
      <c r="AF3658" s="17">
        <v>1871</v>
      </c>
      <c r="AH3658" s="17">
        <v>0</v>
      </c>
      <c r="AJ3658" s="17">
        <v>0</v>
      </c>
      <c r="AL3658" s="17">
        <v>0</v>
      </c>
      <c r="AN3658" s="17">
        <v>0</v>
      </c>
      <c r="AP3658" s="172">
        <v>0</v>
      </c>
      <c r="AR3658" s="17">
        <v>4564</v>
      </c>
      <c r="AT3658" s="17">
        <v>0</v>
      </c>
      <c r="AV3658" s="185">
        <v>0</v>
      </c>
      <c r="AX3658" s="1" t="str">
        <f t="shared" si="57"/>
        <v>No</v>
      </c>
    </row>
    <row r="3659" spans="1:50" x14ac:dyDescent="0.2">
      <c r="A3659" s="1" t="s">
        <v>3797</v>
      </c>
      <c r="B3659" s="1" t="s">
        <v>3798</v>
      </c>
      <c r="C3659" s="1" t="s">
        <v>48</v>
      </c>
      <c r="D3659" s="174" t="s">
        <v>3799</v>
      </c>
      <c r="E3659" s="177" t="s">
        <v>3800</v>
      </c>
      <c r="F3659" s="1" t="s">
        <v>242</v>
      </c>
      <c r="G3659" s="1" t="s">
        <v>229</v>
      </c>
      <c r="H3659" s="17">
        <v>0</v>
      </c>
      <c r="I3659" s="12">
        <v>1</v>
      </c>
      <c r="J3659" s="1" t="s">
        <v>10</v>
      </c>
      <c r="K3659" s="1" t="s">
        <v>8</v>
      </c>
      <c r="L3659" s="4">
        <v>1</v>
      </c>
      <c r="N3659" s="186">
        <v>0</v>
      </c>
      <c r="P3659" s="14">
        <v>6.2996999999999996</v>
      </c>
      <c r="R3659" s="14">
        <v>0</v>
      </c>
      <c r="T3659" s="14">
        <v>5.9420999999999999</v>
      </c>
      <c r="V3659" s="17">
        <v>0</v>
      </c>
      <c r="X3659" s="17">
        <v>0</v>
      </c>
      <c r="Z3659" s="17">
        <v>2501</v>
      </c>
      <c r="AB3659" s="17">
        <v>0</v>
      </c>
      <c r="AD3659" s="17">
        <v>0</v>
      </c>
      <c r="AF3659" s="17">
        <v>397</v>
      </c>
      <c r="AH3659" s="17">
        <v>0</v>
      </c>
      <c r="AJ3659" s="17">
        <v>0</v>
      </c>
      <c r="AL3659" s="17">
        <v>0</v>
      </c>
      <c r="AN3659" s="17">
        <v>0</v>
      </c>
      <c r="AP3659" s="172">
        <v>0</v>
      </c>
      <c r="AR3659" s="17">
        <v>2359</v>
      </c>
      <c r="AT3659" s="17">
        <v>0</v>
      </c>
      <c r="AV3659" s="185">
        <v>0</v>
      </c>
      <c r="AX3659" s="1" t="str">
        <f t="shared" si="57"/>
        <v>No</v>
      </c>
    </row>
    <row r="3660" spans="1:50" x14ac:dyDescent="0.2">
      <c r="A3660" s="1" t="s">
        <v>1543</v>
      </c>
      <c r="B3660" s="1" t="s">
        <v>1544</v>
      </c>
      <c r="C3660" s="1" t="s">
        <v>73</v>
      </c>
      <c r="D3660" s="174" t="s">
        <v>1545</v>
      </c>
      <c r="E3660" s="177" t="s">
        <v>1546</v>
      </c>
      <c r="F3660" s="1" t="s">
        <v>194</v>
      </c>
      <c r="G3660" s="1" t="s">
        <v>229</v>
      </c>
      <c r="H3660" s="17">
        <v>0</v>
      </c>
      <c r="I3660" s="12">
        <v>1</v>
      </c>
      <c r="J3660" s="1" t="s">
        <v>11</v>
      </c>
      <c r="K3660" s="1" t="s">
        <v>8</v>
      </c>
      <c r="L3660" s="4">
        <v>1</v>
      </c>
      <c r="N3660" s="186">
        <v>0</v>
      </c>
      <c r="P3660" s="14">
        <v>17.584499999999998</v>
      </c>
      <c r="R3660" s="14">
        <v>0</v>
      </c>
      <c r="T3660" s="14">
        <v>4.4154999999999998</v>
      </c>
      <c r="V3660" s="17">
        <v>0</v>
      </c>
      <c r="X3660" s="17">
        <v>0</v>
      </c>
      <c r="Z3660" s="17">
        <v>7280</v>
      </c>
      <c r="AB3660" s="17">
        <v>0</v>
      </c>
      <c r="AD3660" s="17">
        <v>0</v>
      </c>
      <c r="AF3660" s="17">
        <v>414</v>
      </c>
      <c r="AH3660" s="17">
        <v>0</v>
      </c>
      <c r="AJ3660" s="17">
        <v>0</v>
      </c>
      <c r="AL3660" s="17">
        <v>0</v>
      </c>
      <c r="AN3660" s="17">
        <v>0</v>
      </c>
      <c r="AP3660" s="172">
        <v>0</v>
      </c>
      <c r="AR3660" s="17">
        <v>1828</v>
      </c>
      <c r="AT3660" s="17">
        <v>0</v>
      </c>
      <c r="AV3660" s="185">
        <v>0</v>
      </c>
      <c r="AX3660" s="1" t="str">
        <f t="shared" si="57"/>
        <v>No</v>
      </c>
    </row>
    <row r="3661" spans="1:50" x14ac:dyDescent="0.2">
      <c r="A3661" s="1" t="s">
        <v>5892</v>
      </c>
      <c r="B3661" s="1" t="s">
        <v>5684</v>
      </c>
      <c r="C3661" s="1" t="s">
        <v>20</v>
      </c>
      <c r="E3661" s="177">
        <v>90269</v>
      </c>
      <c r="F3661" s="1" t="s">
        <v>194</v>
      </c>
      <c r="G3661" s="1" t="s">
        <v>5273</v>
      </c>
      <c r="H3661" s="17">
        <v>12150996</v>
      </c>
      <c r="I3661" s="12">
        <v>1</v>
      </c>
      <c r="J3661" s="1" t="s">
        <v>11</v>
      </c>
      <c r="K3661" s="1" t="s">
        <v>12</v>
      </c>
      <c r="L3661" s="4">
        <v>1</v>
      </c>
      <c r="N3661" s="186">
        <v>0</v>
      </c>
      <c r="P3661" s="14">
        <v>11.4069</v>
      </c>
      <c r="R3661" s="14">
        <v>0</v>
      </c>
      <c r="T3661" s="14">
        <v>20.668900000000001</v>
      </c>
      <c r="V3661" s="17">
        <v>0</v>
      </c>
      <c r="X3661" s="17">
        <v>0</v>
      </c>
      <c r="Z3661" s="17">
        <v>37312</v>
      </c>
      <c r="AB3661" s="17">
        <v>0</v>
      </c>
      <c r="AD3661" s="17">
        <v>0</v>
      </c>
      <c r="AF3661" s="17">
        <v>3271</v>
      </c>
      <c r="AH3661" s="17">
        <v>0</v>
      </c>
      <c r="AJ3661" s="17">
        <v>0</v>
      </c>
      <c r="AL3661" s="17">
        <v>0</v>
      </c>
      <c r="AN3661" s="17">
        <v>0</v>
      </c>
      <c r="AP3661" s="172">
        <v>0</v>
      </c>
      <c r="AR3661" s="17">
        <v>67608</v>
      </c>
      <c r="AT3661" s="17">
        <v>0</v>
      </c>
      <c r="AV3661" s="185">
        <v>0</v>
      </c>
      <c r="AX3661" s="1" t="str">
        <f t="shared" si="57"/>
        <v>No</v>
      </c>
    </row>
    <row r="3662" spans="1:50" x14ac:dyDescent="0.2">
      <c r="A3662" s="1" t="s">
        <v>6579</v>
      </c>
      <c r="B3662" s="1" t="s">
        <v>916</v>
      </c>
      <c r="C3662" s="1" t="s">
        <v>73</v>
      </c>
      <c r="D3662" s="174">
        <v>2182</v>
      </c>
      <c r="E3662" s="177">
        <v>20182</v>
      </c>
      <c r="F3662" s="1" t="s">
        <v>194</v>
      </c>
      <c r="G3662" s="1" t="s">
        <v>5273</v>
      </c>
      <c r="H3662" s="17">
        <v>423566</v>
      </c>
      <c r="I3662" s="12">
        <v>1</v>
      </c>
      <c r="J3662" s="1" t="s">
        <v>10</v>
      </c>
      <c r="K3662" s="1" t="s">
        <v>8</v>
      </c>
      <c r="L3662" s="4">
        <v>1</v>
      </c>
      <c r="N3662" s="186">
        <v>0</v>
      </c>
      <c r="P3662" s="14">
        <v>7.9214000000000002</v>
      </c>
      <c r="R3662" s="14">
        <v>0</v>
      </c>
      <c r="T3662" s="14">
        <v>2.7595000000000001</v>
      </c>
      <c r="V3662" s="17">
        <v>0</v>
      </c>
      <c r="X3662" s="17">
        <v>0</v>
      </c>
      <c r="Z3662" s="17">
        <v>13799</v>
      </c>
      <c r="AB3662" s="17">
        <v>0</v>
      </c>
      <c r="AD3662" s="17">
        <v>0</v>
      </c>
      <c r="AF3662" s="17">
        <v>1742</v>
      </c>
      <c r="AH3662" s="17">
        <v>0</v>
      </c>
      <c r="AJ3662" s="17">
        <v>0</v>
      </c>
      <c r="AL3662" s="17">
        <v>0</v>
      </c>
      <c r="AN3662" s="17">
        <v>0</v>
      </c>
      <c r="AP3662" s="172">
        <v>0</v>
      </c>
      <c r="AR3662" s="17">
        <v>4807</v>
      </c>
      <c r="AT3662" s="17">
        <v>0</v>
      </c>
      <c r="AV3662" s="185">
        <v>0</v>
      </c>
      <c r="AX3662" s="1" t="str">
        <f t="shared" si="57"/>
        <v>No</v>
      </c>
    </row>
    <row r="3663" spans="1:50" x14ac:dyDescent="0.2">
      <c r="A3663" s="1" t="s">
        <v>4415</v>
      </c>
      <c r="B3663" s="1" t="s">
        <v>587</v>
      </c>
      <c r="C3663" s="1" t="s">
        <v>87</v>
      </c>
      <c r="D3663" s="174" t="s">
        <v>4416</v>
      </c>
      <c r="E3663" s="177" t="s">
        <v>4417</v>
      </c>
      <c r="F3663" s="1" t="s">
        <v>194</v>
      </c>
      <c r="G3663" s="1" t="s">
        <v>229</v>
      </c>
      <c r="H3663" s="17">
        <v>0</v>
      </c>
      <c r="I3663" s="12">
        <v>1</v>
      </c>
      <c r="J3663" s="1" t="s">
        <v>10</v>
      </c>
      <c r="K3663" s="1" t="s">
        <v>8</v>
      </c>
      <c r="L3663" s="4">
        <v>1</v>
      </c>
      <c r="N3663" s="186">
        <v>0</v>
      </c>
      <c r="P3663" s="14">
        <v>3.6011000000000002</v>
      </c>
      <c r="R3663" s="14">
        <v>0</v>
      </c>
      <c r="T3663" s="14">
        <v>3.2574000000000001</v>
      </c>
      <c r="V3663" s="17">
        <v>0</v>
      </c>
      <c r="X3663" s="17">
        <v>0</v>
      </c>
      <c r="Z3663" s="17">
        <v>6716</v>
      </c>
      <c r="AB3663" s="17">
        <v>0</v>
      </c>
      <c r="AD3663" s="17">
        <v>0</v>
      </c>
      <c r="AF3663" s="17">
        <v>1865</v>
      </c>
      <c r="AH3663" s="17">
        <v>0</v>
      </c>
      <c r="AJ3663" s="17">
        <v>0</v>
      </c>
      <c r="AL3663" s="17">
        <v>0</v>
      </c>
      <c r="AN3663" s="17">
        <v>0</v>
      </c>
      <c r="AP3663" s="172">
        <v>0</v>
      </c>
      <c r="AR3663" s="17">
        <v>6075</v>
      </c>
      <c r="AT3663" s="17">
        <v>0</v>
      </c>
      <c r="AV3663" s="185">
        <v>0</v>
      </c>
      <c r="AX3663" s="1" t="str">
        <f t="shared" si="57"/>
        <v>No</v>
      </c>
    </row>
    <row r="3664" spans="1:50" x14ac:dyDescent="0.2">
      <c r="A3664" s="1" t="s">
        <v>5215</v>
      </c>
      <c r="B3664" s="1" t="s">
        <v>4980</v>
      </c>
      <c r="C3664" s="1" t="s">
        <v>94</v>
      </c>
      <c r="E3664" s="177">
        <v>401</v>
      </c>
      <c r="F3664" s="1" t="s">
        <v>138</v>
      </c>
      <c r="G3664" s="1" t="s">
        <v>5273</v>
      </c>
      <c r="H3664" s="17">
        <v>0</v>
      </c>
      <c r="I3664" s="12">
        <v>1</v>
      </c>
      <c r="J3664" s="1" t="s">
        <v>11</v>
      </c>
      <c r="K3664" s="1" t="s">
        <v>8</v>
      </c>
      <c r="L3664" s="4">
        <v>1</v>
      </c>
      <c r="N3664" s="186">
        <v>0</v>
      </c>
      <c r="P3664" s="14">
        <v>22.227399999999999</v>
      </c>
      <c r="R3664" s="14">
        <v>0</v>
      </c>
      <c r="T3664" s="14">
        <v>1.5720000000000001</v>
      </c>
      <c r="V3664" s="17">
        <v>0</v>
      </c>
      <c r="X3664" s="17">
        <v>0</v>
      </c>
      <c r="Z3664" s="17">
        <v>15737</v>
      </c>
      <c r="AB3664" s="17">
        <v>0</v>
      </c>
      <c r="AD3664" s="17">
        <v>0</v>
      </c>
      <c r="AF3664" s="17">
        <v>708</v>
      </c>
      <c r="AH3664" s="17">
        <v>0</v>
      </c>
      <c r="AJ3664" s="17">
        <v>0</v>
      </c>
      <c r="AL3664" s="17">
        <v>0</v>
      </c>
      <c r="AN3664" s="17">
        <v>0</v>
      </c>
      <c r="AP3664" s="172">
        <v>0</v>
      </c>
      <c r="AR3664" s="17">
        <v>1113</v>
      </c>
      <c r="AT3664" s="17">
        <v>0</v>
      </c>
      <c r="AV3664" s="185">
        <v>0</v>
      </c>
      <c r="AX3664" s="1" t="str">
        <f t="shared" si="57"/>
        <v>No</v>
      </c>
    </row>
    <row r="3665" spans="1:50" x14ac:dyDescent="0.2">
      <c r="A3665" s="1" t="s">
        <v>4186</v>
      </c>
      <c r="B3665" s="1" t="s">
        <v>4187</v>
      </c>
      <c r="C3665" s="1" t="s">
        <v>48</v>
      </c>
      <c r="D3665" s="174" t="s">
        <v>4188</v>
      </c>
      <c r="E3665" s="177" t="s">
        <v>4189</v>
      </c>
      <c r="F3665" s="1" t="s">
        <v>194</v>
      </c>
      <c r="G3665" s="1" t="s">
        <v>229</v>
      </c>
      <c r="H3665" s="17">
        <v>0</v>
      </c>
      <c r="I3665" s="12">
        <v>1</v>
      </c>
      <c r="J3665" s="1" t="s">
        <v>10</v>
      </c>
      <c r="K3665" s="1" t="s">
        <v>8</v>
      </c>
      <c r="L3665" s="4">
        <v>1</v>
      </c>
      <c r="N3665" s="186">
        <v>0</v>
      </c>
      <c r="P3665" s="14">
        <v>22.671299999999999</v>
      </c>
      <c r="R3665" s="14">
        <v>0</v>
      </c>
      <c r="T3665" s="14">
        <v>7.4946000000000002</v>
      </c>
      <c r="V3665" s="17">
        <v>0</v>
      </c>
      <c r="X3665" s="17">
        <v>0</v>
      </c>
      <c r="Z3665" s="17">
        <v>14623</v>
      </c>
      <c r="AB3665" s="17">
        <v>0</v>
      </c>
      <c r="AD3665" s="17">
        <v>0</v>
      </c>
      <c r="AF3665" s="17">
        <v>645</v>
      </c>
      <c r="AH3665" s="17">
        <v>0</v>
      </c>
      <c r="AJ3665" s="17">
        <v>0</v>
      </c>
      <c r="AL3665" s="17">
        <v>0</v>
      </c>
      <c r="AN3665" s="17">
        <v>0</v>
      </c>
      <c r="AP3665" s="172">
        <v>0</v>
      </c>
      <c r="AR3665" s="17">
        <v>4834</v>
      </c>
      <c r="AT3665" s="17">
        <v>0</v>
      </c>
      <c r="AV3665" s="185">
        <v>0</v>
      </c>
      <c r="AX3665" s="1" t="str">
        <f t="shared" si="57"/>
        <v>No</v>
      </c>
    </row>
    <row r="3666" spans="1:50" x14ac:dyDescent="0.2">
      <c r="A3666" s="1" t="s">
        <v>2159</v>
      </c>
      <c r="B3666" s="1" t="s">
        <v>2160</v>
      </c>
      <c r="C3666" s="1" t="s">
        <v>40</v>
      </c>
      <c r="D3666" s="174" t="s">
        <v>2161</v>
      </c>
      <c r="E3666" s="177" t="s">
        <v>2162</v>
      </c>
      <c r="F3666" s="1" t="s">
        <v>194</v>
      </c>
      <c r="G3666" s="1" t="s">
        <v>229</v>
      </c>
      <c r="H3666" s="17">
        <v>0</v>
      </c>
      <c r="I3666" s="12">
        <v>1</v>
      </c>
      <c r="J3666" s="1" t="s">
        <v>10</v>
      </c>
      <c r="K3666" s="1" t="s">
        <v>8</v>
      </c>
      <c r="L3666" s="4">
        <v>1</v>
      </c>
      <c r="N3666" s="186">
        <v>0</v>
      </c>
      <c r="P3666" s="14">
        <v>10.436199999999999</v>
      </c>
      <c r="R3666" s="14">
        <v>0</v>
      </c>
      <c r="T3666" s="14">
        <v>3.2913000000000001</v>
      </c>
      <c r="V3666" s="17">
        <v>0</v>
      </c>
      <c r="X3666" s="17">
        <v>0</v>
      </c>
      <c r="Z3666" s="17">
        <v>18879</v>
      </c>
      <c r="AB3666" s="17">
        <v>0</v>
      </c>
      <c r="AD3666" s="17">
        <v>0</v>
      </c>
      <c r="AF3666" s="17">
        <v>1809</v>
      </c>
      <c r="AH3666" s="17">
        <v>0</v>
      </c>
      <c r="AJ3666" s="17">
        <v>0</v>
      </c>
      <c r="AL3666" s="17">
        <v>0</v>
      </c>
      <c r="AN3666" s="17">
        <v>0</v>
      </c>
      <c r="AP3666" s="172">
        <v>0</v>
      </c>
      <c r="AR3666" s="17">
        <v>5954</v>
      </c>
      <c r="AT3666" s="17">
        <v>0</v>
      </c>
      <c r="AV3666" s="185">
        <v>0</v>
      </c>
      <c r="AX3666" s="1" t="str">
        <f t="shared" si="57"/>
        <v>No</v>
      </c>
    </row>
    <row r="3667" spans="1:50" x14ac:dyDescent="0.2">
      <c r="A3667" s="1" t="s">
        <v>4113</v>
      </c>
      <c r="B3667" s="1" t="s">
        <v>3401</v>
      </c>
      <c r="C3667" s="1" t="s">
        <v>64</v>
      </c>
      <c r="D3667" s="174" t="s">
        <v>4114</v>
      </c>
      <c r="E3667" s="177" t="s">
        <v>4115</v>
      </c>
      <c r="F3667" s="1" t="s">
        <v>194</v>
      </c>
      <c r="G3667" s="1" t="s">
        <v>229</v>
      </c>
      <c r="H3667" s="17">
        <v>0</v>
      </c>
      <c r="I3667" s="12">
        <v>1</v>
      </c>
      <c r="J3667" s="1" t="s">
        <v>10</v>
      </c>
      <c r="K3667" s="1" t="s">
        <v>8</v>
      </c>
      <c r="L3667" s="4">
        <v>1</v>
      </c>
      <c r="N3667" s="186">
        <v>0</v>
      </c>
      <c r="P3667" s="14">
        <v>3.8927</v>
      </c>
      <c r="R3667" s="14">
        <v>0</v>
      </c>
      <c r="T3667" s="14">
        <v>0.99790000000000001</v>
      </c>
      <c r="V3667" s="17">
        <v>0</v>
      </c>
      <c r="X3667" s="17">
        <v>0</v>
      </c>
      <c r="Z3667" s="17">
        <v>3663</v>
      </c>
      <c r="AB3667" s="17">
        <v>0</v>
      </c>
      <c r="AD3667" s="17">
        <v>0</v>
      </c>
      <c r="AF3667" s="17">
        <v>941</v>
      </c>
      <c r="AH3667" s="17">
        <v>0</v>
      </c>
      <c r="AJ3667" s="17">
        <v>0</v>
      </c>
      <c r="AL3667" s="17">
        <v>0</v>
      </c>
      <c r="AN3667" s="17">
        <v>0</v>
      </c>
      <c r="AP3667" s="172">
        <v>0</v>
      </c>
      <c r="AR3667" s="17">
        <v>939</v>
      </c>
      <c r="AT3667" s="17">
        <v>0</v>
      </c>
      <c r="AV3667" s="185">
        <v>0</v>
      </c>
      <c r="AX3667" s="1" t="str">
        <f t="shared" si="57"/>
        <v>No</v>
      </c>
    </row>
    <row r="3668" spans="1:50" x14ac:dyDescent="0.2">
      <c r="A3668" s="1" t="s">
        <v>1311</v>
      </c>
      <c r="B3668" s="1" t="s">
        <v>1312</v>
      </c>
      <c r="C3668" s="1" t="s">
        <v>6</v>
      </c>
      <c r="D3668" s="174" t="s">
        <v>1313</v>
      </c>
      <c r="E3668" s="177">
        <v>247</v>
      </c>
      <c r="F3668" s="1" t="s">
        <v>138</v>
      </c>
      <c r="G3668" s="1" t="s">
        <v>5273</v>
      </c>
      <c r="H3668" s="17">
        <v>0</v>
      </c>
      <c r="I3668" s="12">
        <v>1</v>
      </c>
      <c r="J3668" s="1" t="s">
        <v>10</v>
      </c>
      <c r="K3668" s="1" t="s">
        <v>8</v>
      </c>
      <c r="L3668" s="4">
        <v>1</v>
      </c>
      <c r="N3668" s="186">
        <v>0</v>
      </c>
      <c r="P3668" s="14">
        <v>6.5237999999999996</v>
      </c>
      <c r="R3668" s="14">
        <v>0</v>
      </c>
      <c r="T3668" s="14">
        <v>1.8638999999999999</v>
      </c>
      <c r="V3668" s="17">
        <v>0</v>
      </c>
      <c r="X3668" s="17">
        <v>0</v>
      </c>
      <c r="Z3668" s="17">
        <v>7000</v>
      </c>
      <c r="AB3668" s="17">
        <v>0</v>
      </c>
      <c r="AD3668" s="17">
        <v>0</v>
      </c>
      <c r="AF3668" s="17">
        <v>1073</v>
      </c>
      <c r="AH3668" s="17">
        <v>0</v>
      </c>
      <c r="AJ3668" s="17">
        <v>0</v>
      </c>
      <c r="AL3668" s="17">
        <v>0</v>
      </c>
      <c r="AN3668" s="17">
        <v>0</v>
      </c>
      <c r="AP3668" s="172">
        <v>0</v>
      </c>
      <c r="AR3668" s="17">
        <v>2000</v>
      </c>
      <c r="AT3668" s="17">
        <v>0</v>
      </c>
      <c r="AV3668" s="185">
        <v>0</v>
      </c>
      <c r="AX3668" s="1" t="str">
        <f t="shared" si="57"/>
        <v>No</v>
      </c>
    </row>
    <row r="3669" spans="1:50" x14ac:dyDescent="0.2">
      <c r="A3669" s="1" t="s">
        <v>5581</v>
      </c>
      <c r="B3669" s="1" t="s">
        <v>5652</v>
      </c>
      <c r="C3669" s="1" t="s">
        <v>184</v>
      </c>
      <c r="D3669" s="174" t="s">
        <v>5580</v>
      </c>
      <c r="E3669" s="177" t="s">
        <v>5579</v>
      </c>
      <c r="F3669" s="1" t="s">
        <v>191</v>
      </c>
      <c r="G3669" s="1" t="s">
        <v>229</v>
      </c>
      <c r="H3669" s="17">
        <v>0</v>
      </c>
      <c r="I3669" s="12">
        <v>1</v>
      </c>
      <c r="J3669" s="1" t="s">
        <v>23</v>
      </c>
      <c r="K3669" s="1" t="s">
        <v>8</v>
      </c>
      <c r="L3669" s="4">
        <v>1</v>
      </c>
      <c r="N3669" s="186">
        <v>0</v>
      </c>
      <c r="P3669" s="14">
        <v>8.9890000000000008</v>
      </c>
      <c r="R3669" s="14">
        <v>0</v>
      </c>
      <c r="T3669" s="14">
        <v>6.6776999999999997</v>
      </c>
      <c r="V3669" s="17">
        <v>0</v>
      </c>
      <c r="X3669" s="17">
        <v>0</v>
      </c>
      <c r="Z3669" s="17">
        <v>2454</v>
      </c>
      <c r="AB3669" s="17">
        <v>0</v>
      </c>
      <c r="AD3669" s="17">
        <v>0</v>
      </c>
      <c r="AF3669" s="17">
        <v>273</v>
      </c>
      <c r="AH3669" s="17">
        <v>0</v>
      </c>
      <c r="AJ3669" s="17">
        <v>0</v>
      </c>
      <c r="AL3669" s="17">
        <v>0</v>
      </c>
      <c r="AN3669" s="17">
        <v>0</v>
      </c>
      <c r="AP3669" s="172">
        <v>0</v>
      </c>
      <c r="AR3669" s="17">
        <v>1823</v>
      </c>
      <c r="AT3669" s="17">
        <v>0</v>
      </c>
      <c r="AV3669" s="185">
        <v>0</v>
      </c>
      <c r="AX3669" s="1" t="str">
        <f t="shared" si="57"/>
        <v>No</v>
      </c>
    </row>
    <row r="3670" spans="1:50" x14ac:dyDescent="0.2">
      <c r="A3670" s="1" t="s">
        <v>6593</v>
      </c>
      <c r="B3670" s="1" t="s">
        <v>6594</v>
      </c>
      <c r="C3670" s="1" t="s">
        <v>48</v>
      </c>
      <c r="E3670" s="177" t="s">
        <v>6595</v>
      </c>
      <c r="F3670" s="1" t="s">
        <v>194</v>
      </c>
      <c r="G3670" s="1" t="s">
        <v>229</v>
      </c>
      <c r="H3670" s="17">
        <v>0</v>
      </c>
      <c r="I3670" s="12">
        <v>1</v>
      </c>
      <c r="J3670" s="1" t="s">
        <v>10</v>
      </c>
      <c r="K3670" s="1" t="s">
        <v>8</v>
      </c>
      <c r="L3670" s="4">
        <v>1</v>
      </c>
      <c r="N3670" s="186">
        <v>0</v>
      </c>
      <c r="P3670" s="14">
        <v>35.167000000000002</v>
      </c>
      <c r="R3670" s="14">
        <v>0</v>
      </c>
      <c r="T3670" s="14">
        <v>5.4490999999999996</v>
      </c>
      <c r="V3670" s="17">
        <v>0</v>
      </c>
      <c r="X3670" s="17">
        <v>0</v>
      </c>
      <c r="Z3670" s="17">
        <v>18322</v>
      </c>
      <c r="AB3670" s="17">
        <v>0</v>
      </c>
      <c r="AD3670" s="17">
        <v>0</v>
      </c>
      <c r="AF3670" s="17">
        <v>521</v>
      </c>
      <c r="AH3670" s="17">
        <v>0</v>
      </c>
      <c r="AJ3670" s="17">
        <v>0</v>
      </c>
      <c r="AL3670" s="17">
        <v>0</v>
      </c>
      <c r="AN3670" s="17">
        <v>0</v>
      </c>
      <c r="AP3670" s="172">
        <v>0</v>
      </c>
      <c r="AR3670" s="17">
        <v>2839</v>
      </c>
      <c r="AT3670" s="17">
        <v>0</v>
      </c>
      <c r="AV3670" s="185">
        <v>0</v>
      </c>
      <c r="AX3670" s="1" t="str">
        <f t="shared" si="57"/>
        <v>No</v>
      </c>
    </row>
    <row r="3671" spans="1:50" x14ac:dyDescent="0.2">
      <c r="A3671" s="1" t="s">
        <v>5879</v>
      </c>
      <c r="B3671" s="1" t="s">
        <v>5880</v>
      </c>
      <c r="C3671" s="1" t="s">
        <v>40</v>
      </c>
      <c r="E3671" s="177" t="s">
        <v>5881</v>
      </c>
      <c r="F3671" s="1" t="s">
        <v>194</v>
      </c>
      <c r="G3671" s="1" t="s">
        <v>229</v>
      </c>
      <c r="H3671" s="17">
        <v>0</v>
      </c>
      <c r="I3671" s="12">
        <v>1</v>
      </c>
      <c r="J3671" s="1" t="s">
        <v>10</v>
      </c>
      <c r="K3671" s="1" t="s">
        <v>8</v>
      </c>
      <c r="L3671" s="4">
        <v>1</v>
      </c>
      <c r="N3671" s="186">
        <v>0</v>
      </c>
      <c r="P3671" s="14">
        <v>22.235199999999999</v>
      </c>
      <c r="R3671" s="14">
        <v>0</v>
      </c>
      <c r="T3671" s="14">
        <v>0.49509999999999998</v>
      </c>
      <c r="V3671" s="17">
        <v>0</v>
      </c>
      <c r="X3671" s="17">
        <v>0</v>
      </c>
      <c r="Z3671" s="17">
        <v>36021</v>
      </c>
      <c r="AB3671" s="17">
        <v>0</v>
      </c>
      <c r="AD3671" s="17">
        <v>0</v>
      </c>
      <c r="AF3671" s="17">
        <v>1620</v>
      </c>
      <c r="AH3671" s="17">
        <v>0</v>
      </c>
      <c r="AJ3671" s="17">
        <v>0</v>
      </c>
      <c r="AL3671" s="17">
        <v>0</v>
      </c>
      <c r="AN3671" s="17">
        <v>0</v>
      </c>
      <c r="AP3671" s="172">
        <v>0</v>
      </c>
      <c r="AR3671" s="17">
        <v>802</v>
      </c>
      <c r="AT3671" s="17">
        <v>0</v>
      </c>
      <c r="AV3671" s="185">
        <v>0</v>
      </c>
      <c r="AX3671" s="1" t="str">
        <f t="shared" si="57"/>
        <v>No</v>
      </c>
    </row>
    <row r="3672" spans="1:50" x14ac:dyDescent="0.2">
      <c r="A3672" s="1" t="s">
        <v>6578</v>
      </c>
      <c r="B3672" s="1" t="s">
        <v>3766</v>
      </c>
      <c r="C3672" s="1" t="s">
        <v>64</v>
      </c>
      <c r="D3672" s="174" t="s">
        <v>3767</v>
      </c>
      <c r="E3672" s="177" t="s">
        <v>3768</v>
      </c>
      <c r="F3672" s="1" t="s">
        <v>194</v>
      </c>
      <c r="G3672" s="1" t="s">
        <v>229</v>
      </c>
      <c r="H3672" s="17">
        <v>0</v>
      </c>
      <c r="I3672" s="12">
        <v>1</v>
      </c>
      <c r="J3672" s="1" t="s">
        <v>10</v>
      </c>
      <c r="K3672" s="1" t="s">
        <v>8</v>
      </c>
      <c r="L3672" s="4">
        <v>1</v>
      </c>
      <c r="N3672" s="186">
        <v>0</v>
      </c>
      <c r="P3672" s="14">
        <v>6.0616000000000003</v>
      </c>
      <c r="R3672" s="14">
        <v>0</v>
      </c>
      <c r="T3672" s="14">
        <v>3.0522999999999998</v>
      </c>
      <c r="V3672" s="17">
        <v>0</v>
      </c>
      <c r="X3672" s="17">
        <v>0</v>
      </c>
      <c r="Z3672" s="17">
        <v>8456</v>
      </c>
      <c r="AB3672" s="17">
        <v>0</v>
      </c>
      <c r="AD3672" s="17">
        <v>0</v>
      </c>
      <c r="AF3672" s="17">
        <v>1395</v>
      </c>
      <c r="AH3672" s="17">
        <v>0</v>
      </c>
      <c r="AJ3672" s="17">
        <v>0</v>
      </c>
      <c r="AL3672" s="17">
        <v>0</v>
      </c>
      <c r="AN3672" s="17">
        <v>0</v>
      </c>
      <c r="AP3672" s="172">
        <v>0</v>
      </c>
      <c r="AR3672" s="17">
        <v>4258</v>
      </c>
      <c r="AT3672" s="17">
        <v>0</v>
      </c>
      <c r="AV3672" s="185">
        <v>0</v>
      </c>
      <c r="AX3672" s="1" t="str">
        <f t="shared" si="57"/>
        <v>No</v>
      </c>
    </row>
    <row r="3673" spans="1:50" x14ac:dyDescent="0.2">
      <c r="A3673" s="1" t="s">
        <v>3905</v>
      </c>
      <c r="B3673" s="1" t="s">
        <v>3906</v>
      </c>
      <c r="C3673" s="1" t="s">
        <v>48</v>
      </c>
      <c r="D3673" s="174" t="s">
        <v>3907</v>
      </c>
      <c r="E3673" s="177" t="s">
        <v>3908</v>
      </c>
      <c r="F3673" s="1" t="s">
        <v>194</v>
      </c>
      <c r="G3673" s="1" t="s">
        <v>229</v>
      </c>
      <c r="H3673" s="17">
        <v>0</v>
      </c>
      <c r="I3673" s="12">
        <v>1</v>
      </c>
      <c r="J3673" s="1" t="s">
        <v>10</v>
      </c>
      <c r="K3673" s="1" t="s">
        <v>8</v>
      </c>
      <c r="L3673" s="4">
        <v>1</v>
      </c>
      <c r="N3673" s="186">
        <v>0</v>
      </c>
      <c r="P3673" s="14">
        <v>9.6883999999999997</v>
      </c>
      <c r="R3673" s="14">
        <v>0</v>
      </c>
      <c r="T3673" s="14">
        <v>6.2732999999999999</v>
      </c>
      <c r="V3673" s="17">
        <v>0</v>
      </c>
      <c r="X3673" s="17">
        <v>0</v>
      </c>
      <c r="Z3673" s="17">
        <v>9359</v>
      </c>
      <c r="AB3673" s="17">
        <v>0</v>
      </c>
      <c r="AD3673" s="17">
        <v>0</v>
      </c>
      <c r="AF3673" s="17">
        <v>966</v>
      </c>
      <c r="AH3673" s="17">
        <v>0</v>
      </c>
      <c r="AJ3673" s="17">
        <v>0</v>
      </c>
      <c r="AL3673" s="17">
        <v>0</v>
      </c>
      <c r="AN3673" s="17">
        <v>0</v>
      </c>
      <c r="AP3673" s="172">
        <v>0</v>
      </c>
      <c r="AR3673" s="17">
        <v>6060</v>
      </c>
      <c r="AT3673" s="17">
        <v>0</v>
      </c>
      <c r="AV3673" s="185">
        <v>0</v>
      </c>
      <c r="AX3673" s="1" t="str">
        <f t="shared" si="57"/>
        <v>No</v>
      </c>
    </row>
    <row r="3674" spans="1:50" x14ac:dyDescent="0.2">
      <c r="A3674" s="1" t="s">
        <v>3069</v>
      </c>
      <c r="B3674" s="1" t="s">
        <v>3070</v>
      </c>
      <c r="C3674" s="1" t="s">
        <v>98</v>
      </c>
      <c r="D3674" s="174" t="s">
        <v>3071</v>
      </c>
      <c r="E3674" s="177" t="s">
        <v>3072</v>
      </c>
      <c r="F3674" s="1" t="s">
        <v>194</v>
      </c>
      <c r="G3674" s="1" t="s">
        <v>229</v>
      </c>
      <c r="H3674" s="17">
        <v>0</v>
      </c>
      <c r="I3674" s="12">
        <v>1</v>
      </c>
      <c r="J3674" s="1" t="s">
        <v>10</v>
      </c>
      <c r="K3674" s="1" t="s">
        <v>12</v>
      </c>
      <c r="L3674" s="4">
        <v>1</v>
      </c>
      <c r="N3674" s="186">
        <v>0</v>
      </c>
      <c r="P3674" s="14">
        <v>7.4656000000000002</v>
      </c>
      <c r="R3674" s="14">
        <v>0</v>
      </c>
      <c r="T3674" s="14">
        <v>1.9305000000000001</v>
      </c>
      <c r="V3674" s="17">
        <v>0</v>
      </c>
      <c r="X3674" s="17">
        <v>0</v>
      </c>
      <c r="Z3674" s="17">
        <v>19754</v>
      </c>
      <c r="AB3674" s="17">
        <v>0</v>
      </c>
      <c r="AD3674" s="17">
        <v>0</v>
      </c>
      <c r="AF3674" s="17">
        <v>2646</v>
      </c>
      <c r="AH3674" s="17">
        <v>0</v>
      </c>
      <c r="AJ3674" s="17">
        <v>0</v>
      </c>
      <c r="AL3674" s="17">
        <v>0</v>
      </c>
      <c r="AN3674" s="17">
        <v>0</v>
      </c>
      <c r="AP3674" s="172">
        <v>0</v>
      </c>
      <c r="AR3674" s="17">
        <v>5108</v>
      </c>
      <c r="AT3674" s="17">
        <v>0</v>
      </c>
      <c r="AV3674" s="185">
        <v>0</v>
      </c>
      <c r="AX3674" s="1" t="str">
        <f t="shared" si="57"/>
        <v>No</v>
      </c>
    </row>
    <row r="3675" spans="1:50" x14ac:dyDescent="0.2">
      <c r="A3675" s="1" t="s">
        <v>4127</v>
      </c>
      <c r="B3675" s="1" t="s">
        <v>4128</v>
      </c>
      <c r="C3675" s="1" t="s">
        <v>48</v>
      </c>
      <c r="D3675" s="174" t="s">
        <v>4129</v>
      </c>
      <c r="E3675" s="177" t="s">
        <v>4130</v>
      </c>
      <c r="F3675" s="1" t="s">
        <v>194</v>
      </c>
      <c r="G3675" s="1" t="s">
        <v>229</v>
      </c>
      <c r="H3675" s="17">
        <v>0</v>
      </c>
      <c r="I3675" s="12">
        <v>1</v>
      </c>
      <c r="J3675" s="1" t="s">
        <v>10</v>
      </c>
      <c r="K3675" s="1" t="s">
        <v>8</v>
      </c>
      <c r="L3675" s="4">
        <v>1</v>
      </c>
      <c r="N3675" s="186">
        <v>0</v>
      </c>
      <c r="P3675" s="14">
        <v>45.502600000000001</v>
      </c>
      <c r="R3675" s="14">
        <v>0</v>
      </c>
      <c r="T3675" s="14">
        <v>7.0419</v>
      </c>
      <c r="V3675" s="17">
        <v>0</v>
      </c>
      <c r="X3675" s="17">
        <v>0</v>
      </c>
      <c r="Z3675" s="17">
        <v>8691</v>
      </c>
      <c r="AB3675" s="17">
        <v>0</v>
      </c>
      <c r="AD3675" s="17">
        <v>0</v>
      </c>
      <c r="AF3675" s="17">
        <v>191</v>
      </c>
      <c r="AH3675" s="17">
        <v>0</v>
      </c>
      <c r="AJ3675" s="17">
        <v>0</v>
      </c>
      <c r="AL3675" s="17">
        <v>0</v>
      </c>
      <c r="AN3675" s="17">
        <v>0</v>
      </c>
      <c r="AP3675" s="172">
        <v>0</v>
      </c>
      <c r="AR3675" s="17">
        <v>1345</v>
      </c>
      <c r="AT3675" s="17">
        <v>0</v>
      </c>
      <c r="AV3675" s="185">
        <v>0</v>
      </c>
      <c r="AX3675" s="1" t="str">
        <f t="shared" si="57"/>
        <v>No</v>
      </c>
    </row>
    <row r="3676" spans="1:50" x14ac:dyDescent="0.2">
      <c r="A3676" s="1" t="s">
        <v>4295</v>
      </c>
      <c r="B3676" s="1" t="s">
        <v>211</v>
      </c>
      <c r="C3676" s="1" t="s">
        <v>59</v>
      </c>
      <c r="D3676" s="174" t="s">
        <v>4296</v>
      </c>
      <c r="E3676" s="177" t="s">
        <v>4297</v>
      </c>
      <c r="F3676" s="1" t="s">
        <v>242</v>
      </c>
      <c r="G3676" s="1" t="s">
        <v>229</v>
      </c>
      <c r="H3676" s="17">
        <v>0</v>
      </c>
      <c r="I3676" s="12">
        <v>1</v>
      </c>
      <c r="J3676" s="1" t="s">
        <v>10</v>
      </c>
      <c r="K3676" s="1" t="s">
        <v>8</v>
      </c>
      <c r="L3676" s="4">
        <v>1</v>
      </c>
      <c r="N3676" s="186">
        <v>0</v>
      </c>
      <c r="P3676" s="14">
        <v>8.6539999999999999</v>
      </c>
      <c r="R3676" s="14">
        <v>0</v>
      </c>
      <c r="T3676" s="14">
        <v>2.4632000000000001</v>
      </c>
      <c r="V3676" s="17">
        <v>0</v>
      </c>
      <c r="X3676" s="17">
        <v>0</v>
      </c>
      <c r="Z3676" s="17">
        <v>12479</v>
      </c>
      <c r="AB3676" s="17">
        <v>0</v>
      </c>
      <c r="AD3676" s="17">
        <v>0</v>
      </c>
      <c r="AF3676" s="17">
        <v>1442</v>
      </c>
      <c r="AH3676" s="17">
        <v>0</v>
      </c>
      <c r="AJ3676" s="17">
        <v>0</v>
      </c>
      <c r="AL3676" s="17">
        <v>0</v>
      </c>
      <c r="AN3676" s="17">
        <v>0</v>
      </c>
      <c r="AP3676" s="172">
        <v>0</v>
      </c>
      <c r="AR3676" s="17">
        <v>3552</v>
      </c>
      <c r="AT3676" s="17">
        <v>0</v>
      </c>
      <c r="AV3676" s="185">
        <v>0</v>
      </c>
      <c r="AX3676" s="1" t="str">
        <f t="shared" si="57"/>
        <v>No</v>
      </c>
    </row>
    <row r="3677" spans="1:50" x14ac:dyDescent="0.2">
      <c r="A3677" s="1" t="s">
        <v>6584</v>
      </c>
      <c r="B3677" s="1" t="s">
        <v>5643</v>
      </c>
      <c r="C3677" s="1" t="s">
        <v>87</v>
      </c>
      <c r="E3677" s="177" t="s">
        <v>5547</v>
      </c>
      <c r="F3677" s="1" t="s">
        <v>194</v>
      </c>
      <c r="G3677" s="1" t="s">
        <v>229</v>
      </c>
      <c r="H3677" s="17">
        <v>0</v>
      </c>
      <c r="I3677" s="12">
        <v>1</v>
      </c>
      <c r="J3677" s="1" t="s">
        <v>10</v>
      </c>
      <c r="K3677" s="1" t="s">
        <v>8</v>
      </c>
      <c r="L3677" s="4">
        <v>1</v>
      </c>
      <c r="N3677" s="186">
        <v>0</v>
      </c>
      <c r="P3677" s="14">
        <v>8.7560000000000002</v>
      </c>
      <c r="R3677" s="14">
        <v>0</v>
      </c>
      <c r="T3677" s="14">
        <v>1.4100999999999999</v>
      </c>
      <c r="V3677" s="17">
        <v>0</v>
      </c>
      <c r="X3677" s="17">
        <v>0</v>
      </c>
      <c r="Z3677" s="17">
        <v>8327</v>
      </c>
      <c r="AB3677" s="17">
        <v>0</v>
      </c>
      <c r="AD3677" s="17">
        <v>0</v>
      </c>
      <c r="AF3677" s="17">
        <v>951</v>
      </c>
      <c r="AH3677" s="17">
        <v>0</v>
      </c>
      <c r="AJ3677" s="17">
        <v>0</v>
      </c>
      <c r="AL3677" s="17">
        <v>0</v>
      </c>
      <c r="AN3677" s="17">
        <v>0</v>
      </c>
      <c r="AP3677" s="172">
        <v>0</v>
      </c>
      <c r="AR3677" s="17">
        <v>1341</v>
      </c>
      <c r="AT3677" s="17">
        <v>0</v>
      </c>
      <c r="AV3677" s="185">
        <v>0</v>
      </c>
      <c r="AX3677" s="1" t="str">
        <f t="shared" si="57"/>
        <v>No</v>
      </c>
    </row>
    <row r="3678" spans="1:50" x14ac:dyDescent="0.2">
      <c r="A3678" s="1" t="s">
        <v>139</v>
      </c>
      <c r="B3678" s="1" t="s">
        <v>834</v>
      </c>
      <c r="C3678" s="1" t="s">
        <v>48</v>
      </c>
      <c r="D3678" s="174">
        <v>7055</v>
      </c>
      <c r="E3678" s="177">
        <v>70055</v>
      </c>
      <c r="F3678" s="1" t="s">
        <v>194</v>
      </c>
      <c r="G3678" s="1" t="s">
        <v>5273</v>
      </c>
      <c r="H3678" s="17">
        <v>472870</v>
      </c>
      <c r="I3678" s="12">
        <v>1</v>
      </c>
      <c r="J3678" s="1" t="s">
        <v>10</v>
      </c>
      <c r="K3678" s="1" t="s">
        <v>8</v>
      </c>
      <c r="L3678" s="4">
        <v>1</v>
      </c>
      <c r="N3678" s="186">
        <v>0</v>
      </c>
      <c r="P3678" s="14">
        <v>11.199199999999999</v>
      </c>
      <c r="R3678" s="14">
        <v>0</v>
      </c>
      <c r="T3678" s="14">
        <v>4.4587000000000003</v>
      </c>
      <c r="V3678" s="17">
        <v>0</v>
      </c>
      <c r="X3678" s="17">
        <v>0</v>
      </c>
      <c r="Z3678" s="17">
        <v>27662</v>
      </c>
      <c r="AB3678" s="17">
        <v>0</v>
      </c>
      <c r="AD3678" s="17">
        <v>0</v>
      </c>
      <c r="AF3678" s="17">
        <v>2470</v>
      </c>
      <c r="AH3678" s="17">
        <v>0</v>
      </c>
      <c r="AJ3678" s="17">
        <v>0</v>
      </c>
      <c r="AL3678" s="17">
        <v>0</v>
      </c>
      <c r="AN3678" s="17">
        <v>0</v>
      </c>
      <c r="AP3678" s="172">
        <v>0</v>
      </c>
      <c r="AR3678" s="17">
        <v>11013</v>
      </c>
      <c r="AT3678" s="17">
        <v>0</v>
      </c>
      <c r="AV3678" s="185">
        <v>0</v>
      </c>
      <c r="AX3678" s="1" t="str">
        <f t="shared" si="57"/>
        <v>No</v>
      </c>
    </row>
    <row r="3679" spans="1:50" x14ac:dyDescent="0.2">
      <c r="A3679" s="1" t="s">
        <v>1094</v>
      </c>
      <c r="B3679" s="1" t="s">
        <v>2819</v>
      </c>
      <c r="C3679" s="1" t="s">
        <v>46</v>
      </c>
      <c r="D3679" s="174" t="s">
        <v>2820</v>
      </c>
      <c r="E3679" s="177" t="s">
        <v>2821</v>
      </c>
      <c r="F3679" s="1" t="s">
        <v>194</v>
      </c>
      <c r="G3679" s="1" t="s">
        <v>229</v>
      </c>
      <c r="H3679" s="17">
        <v>0</v>
      </c>
      <c r="I3679" s="12">
        <v>1</v>
      </c>
      <c r="J3679" s="1" t="s">
        <v>11</v>
      </c>
      <c r="K3679" s="1" t="s">
        <v>8</v>
      </c>
      <c r="L3679" s="4">
        <v>1</v>
      </c>
      <c r="N3679" s="186">
        <v>0</v>
      </c>
      <c r="P3679" s="14">
        <v>11.697900000000001</v>
      </c>
      <c r="R3679" s="14">
        <v>0</v>
      </c>
      <c r="T3679" s="14">
        <v>5.7601000000000004</v>
      </c>
      <c r="V3679" s="17">
        <v>0</v>
      </c>
      <c r="X3679" s="17">
        <v>0</v>
      </c>
      <c r="Z3679" s="17">
        <v>28426</v>
      </c>
      <c r="AB3679" s="17">
        <v>0</v>
      </c>
      <c r="AD3679" s="17">
        <v>0</v>
      </c>
      <c r="AF3679" s="17">
        <v>2430</v>
      </c>
      <c r="AH3679" s="17">
        <v>0</v>
      </c>
      <c r="AJ3679" s="17">
        <v>0</v>
      </c>
      <c r="AL3679" s="17">
        <v>0</v>
      </c>
      <c r="AN3679" s="17">
        <v>0</v>
      </c>
      <c r="AP3679" s="172">
        <v>0</v>
      </c>
      <c r="AR3679" s="17">
        <v>13997</v>
      </c>
      <c r="AT3679" s="17">
        <v>0</v>
      </c>
      <c r="AV3679" s="185">
        <v>0</v>
      </c>
      <c r="AX3679" s="1" t="str">
        <f t="shared" si="57"/>
        <v>No</v>
      </c>
    </row>
    <row r="3680" spans="1:50" x14ac:dyDescent="0.2">
      <c r="A3680" s="1" t="s">
        <v>1219</v>
      </c>
      <c r="B3680" s="1" t="s">
        <v>1220</v>
      </c>
      <c r="C3680" s="1" t="s">
        <v>6</v>
      </c>
      <c r="D3680" s="174" t="s">
        <v>1221</v>
      </c>
      <c r="E3680" s="177">
        <v>175</v>
      </c>
      <c r="F3680" s="1" t="s">
        <v>138</v>
      </c>
      <c r="G3680" s="1" t="s">
        <v>5273</v>
      </c>
      <c r="H3680" s="17">
        <v>0</v>
      </c>
      <c r="I3680" s="12">
        <v>1</v>
      </c>
      <c r="J3680" s="1" t="s">
        <v>11</v>
      </c>
      <c r="K3680" s="1" t="s">
        <v>8</v>
      </c>
      <c r="L3680" s="4">
        <v>1</v>
      </c>
      <c r="N3680" s="186">
        <v>0</v>
      </c>
      <c r="P3680" s="14">
        <v>33.642899999999997</v>
      </c>
      <c r="R3680" s="14">
        <v>0</v>
      </c>
      <c r="T3680" s="14">
        <v>0.4214</v>
      </c>
      <c r="V3680" s="17">
        <v>0</v>
      </c>
      <c r="X3680" s="17">
        <v>0</v>
      </c>
      <c r="Z3680" s="17">
        <v>4710</v>
      </c>
      <c r="AB3680" s="17">
        <v>0</v>
      </c>
      <c r="AD3680" s="17">
        <v>0</v>
      </c>
      <c r="AF3680" s="17">
        <v>140</v>
      </c>
      <c r="AH3680" s="17">
        <v>0</v>
      </c>
      <c r="AJ3680" s="17">
        <v>0</v>
      </c>
      <c r="AL3680" s="17">
        <v>0</v>
      </c>
      <c r="AN3680" s="17">
        <v>0</v>
      </c>
      <c r="AP3680" s="172">
        <v>0</v>
      </c>
      <c r="AR3680" s="17">
        <v>59</v>
      </c>
      <c r="AT3680" s="17">
        <v>0</v>
      </c>
      <c r="AV3680" s="185">
        <v>0</v>
      </c>
      <c r="AX3680" s="1" t="str">
        <f t="shared" si="57"/>
        <v>No</v>
      </c>
    </row>
    <row r="3681" spans="1:50" x14ac:dyDescent="0.2">
      <c r="A3681" s="1" t="s">
        <v>3831</v>
      </c>
      <c r="B3681" s="1" t="s">
        <v>3832</v>
      </c>
      <c r="C3681" s="1" t="s">
        <v>48</v>
      </c>
      <c r="D3681" s="174" t="s">
        <v>3833</v>
      </c>
      <c r="E3681" s="177" t="s">
        <v>3834</v>
      </c>
      <c r="F3681" s="1" t="s">
        <v>194</v>
      </c>
      <c r="G3681" s="1" t="s">
        <v>229</v>
      </c>
      <c r="H3681" s="17">
        <v>0</v>
      </c>
      <c r="I3681" s="12">
        <v>1</v>
      </c>
      <c r="J3681" s="1" t="s">
        <v>10</v>
      </c>
      <c r="K3681" s="1" t="s">
        <v>8</v>
      </c>
      <c r="L3681" s="4">
        <v>1</v>
      </c>
      <c r="N3681" s="186">
        <v>0</v>
      </c>
      <c r="P3681" s="14">
        <v>7.6994999999999996</v>
      </c>
      <c r="R3681" s="14">
        <v>0</v>
      </c>
      <c r="T3681" s="14">
        <v>11.9908</v>
      </c>
      <c r="V3681" s="17">
        <v>0</v>
      </c>
      <c r="X3681" s="17">
        <v>0</v>
      </c>
      <c r="Z3681" s="17">
        <v>4997</v>
      </c>
      <c r="AB3681" s="17">
        <v>0</v>
      </c>
      <c r="AD3681" s="17">
        <v>0</v>
      </c>
      <c r="AF3681" s="17">
        <v>649</v>
      </c>
      <c r="AH3681" s="17">
        <v>0</v>
      </c>
      <c r="AJ3681" s="17">
        <v>0</v>
      </c>
      <c r="AL3681" s="17">
        <v>0</v>
      </c>
      <c r="AN3681" s="17">
        <v>0</v>
      </c>
      <c r="AP3681" s="172">
        <v>0</v>
      </c>
      <c r="AR3681" s="17">
        <v>7782</v>
      </c>
      <c r="AT3681" s="17">
        <v>0</v>
      </c>
      <c r="AV3681" s="185">
        <v>0</v>
      </c>
      <c r="AX3681" s="1" t="str">
        <f t="shared" si="57"/>
        <v>No</v>
      </c>
    </row>
    <row r="3682" spans="1:50" x14ac:dyDescent="0.2">
      <c r="A3682" s="1" t="s">
        <v>5452</v>
      </c>
      <c r="B3682" s="1" t="s">
        <v>5587</v>
      </c>
      <c r="C3682" s="1" t="s">
        <v>52</v>
      </c>
      <c r="D3682" s="174">
        <v>1156</v>
      </c>
      <c r="E3682" s="177">
        <v>10178</v>
      </c>
      <c r="F3682" s="1" t="s">
        <v>194</v>
      </c>
      <c r="G3682" s="1" t="s">
        <v>5273</v>
      </c>
      <c r="H3682" s="17">
        <v>4181019</v>
      </c>
      <c r="I3682" s="12">
        <v>1</v>
      </c>
      <c r="J3682" s="1" t="s">
        <v>11</v>
      </c>
      <c r="K3682" s="1" t="s">
        <v>8</v>
      </c>
      <c r="L3682" s="4">
        <v>1</v>
      </c>
      <c r="N3682" s="186">
        <v>0</v>
      </c>
      <c r="P3682" s="14">
        <v>6.6966999999999999</v>
      </c>
      <c r="R3682" s="14">
        <v>0</v>
      </c>
      <c r="T3682" s="14">
        <v>2.9889999999999999</v>
      </c>
      <c r="V3682" s="17">
        <v>0</v>
      </c>
      <c r="X3682" s="17">
        <v>0</v>
      </c>
      <c r="Z3682" s="17">
        <v>11525</v>
      </c>
      <c r="AB3682" s="17">
        <v>0</v>
      </c>
      <c r="AD3682" s="17">
        <v>0</v>
      </c>
      <c r="AF3682" s="17">
        <v>1721</v>
      </c>
      <c r="AH3682" s="17">
        <v>0</v>
      </c>
      <c r="AJ3682" s="17">
        <v>0</v>
      </c>
      <c r="AL3682" s="17">
        <v>0</v>
      </c>
      <c r="AN3682" s="17">
        <v>0</v>
      </c>
      <c r="AP3682" s="172">
        <v>0</v>
      </c>
      <c r="AR3682" s="17">
        <v>5144</v>
      </c>
      <c r="AT3682" s="17">
        <v>0</v>
      </c>
      <c r="AV3682" s="185">
        <v>0</v>
      </c>
      <c r="AX3682" s="1" t="str">
        <f t="shared" si="57"/>
        <v>No</v>
      </c>
    </row>
    <row r="3683" spans="1:50" x14ac:dyDescent="0.2">
      <c r="A3683" s="1" t="s">
        <v>6580</v>
      </c>
      <c r="B3683" s="1" t="s">
        <v>1304</v>
      </c>
      <c r="C3683" s="1" t="s">
        <v>31</v>
      </c>
      <c r="D3683" s="174" t="s">
        <v>6581</v>
      </c>
      <c r="E3683" s="177">
        <v>80017</v>
      </c>
      <c r="F3683" s="1" t="s">
        <v>138</v>
      </c>
      <c r="G3683" s="1" t="s">
        <v>5273</v>
      </c>
      <c r="H3683" s="17">
        <v>0</v>
      </c>
      <c r="I3683" s="12">
        <v>1</v>
      </c>
      <c r="J3683" s="1" t="s">
        <v>10</v>
      </c>
      <c r="K3683" s="1" t="s">
        <v>8</v>
      </c>
      <c r="L3683" s="4">
        <v>1</v>
      </c>
      <c r="N3683" s="186">
        <v>0</v>
      </c>
      <c r="P3683" s="14">
        <v>11.383699999999999</v>
      </c>
      <c r="R3683" s="14">
        <v>0</v>
      </c>
      <c r="T3683" s="14">
        <v>0.98229999999999995</v>
      </c>
      <c r="V3683" s="17">
        <v>0</v>
      </c>
      <c r="X3683" s="17">
        <v>0</v>
      </c>
      <c r="Z3683" s="17">
        <v>19284</v>
      </c>
      <c r="AB3683" s="17">
        <v>0</v>
      </c>
      <c r="AD3683" s="17">
        <v>0</v>
      </c>
      <c r="AF3683" s="17">
        <v>1694</v>
      </c>
      <c r="AH3683" s="17">
        <v>0</v>
      </c>
      <c r="AJ3683" s="17">
        <v>0</v>
      </c>
      <c r="AL3683" s="17">
        <v>0</v>
      </c>
      <c r="AN3683" s="17">
        <v>0</v>
      </c>
      <c r="AP3683" s="172">
        <v>0</v>
      </c>
      <c r="AR3683" s="17">
        <v>1664</v>
      </c>
      <c r="AT3683" s="17">
        <v>0</v>
      </c>
      <c r="AV3683" s="185">
        <v>0</v>
      </c>
      <c r="AX3683" s="1" t="str">
        <f t="shared" si="57"/>
        <v>No</v>
      </c>
    </row>
    <row r="3684" spans="1:50" x14ac:dyDescent="0.2">
      <c r="A3684" s="1" t="s">
        <v>146</v>
      </c>
      <c r="B3684" s="1" t="s">
        <v>1253</v>
      </c>
      <c r="C3684" s="1" t="s">
        <v>77</v>
      </c>
      <c r="D3684" s="174">
        <v>5195</v>
      </c>
      <c r="E3684" s="177">
        <v>50195</v>
      </c>
      <c r="F3684" s="1" t="s">
        <v>194</v>
      </c>
      <c r="G3684" s="1" t="s">
        <v>5273</v>
      </c>
      <c r="H3684" s="17">
        <v>75250</v>
      </c>
      <c r="I3684" s="12">
        <v>1</v>
      </c>
      <c r="J3684" s="1" t="s">
        <v>10</v>
      </c>
      <c r="K3684" s="1" t="s">
        <v>8</v>
      </c>
      <c r="L3684" s="4">
        <v>1</v>
      </c>
      <c r="N3684" s="186">
        <v>0</v>
      </c>
      <c r="P3684" s="14">
        <v>6.9166999999999996</v>
      </c>
      <c r="R3684" s="14">
        <v>0</v>
      </c>
      <c r="T3684" s="14">
        <v>2.7751000000000001</v>
      </c>
      <c r="V3684" s="17">
        <v>0</v>
      </c>
      <c r="X3684" s="17">
        <v>0</v>
      </c>
      <c r="Z3684" s="17">
        <v>10548</v>
      </c>
      <c r="AB3684" s="17">
        <v>0</v>
      </c>
      <c r="AD3684" s="17">
        <v>0</v>
      </c>
      <c r="AF3684" s="17">
        <v>1525</v>
      </c>
      <c r="AH3684" s="17">
        <v>0</v>
      </c>
      <c r="AJ3684" s="17">
        <v>0</v>
      </c>
      <c r="AL3684" s="17">
        <v>0</v>
      </c>
      <c r="AN3684" s="17">
        <v>0</v>
      </c>
      <c r="AP3684" s="172">
        <v>0</v>
      </c>
      <c r="AR3684" s="17">
        <v>4232</v>
      </c>
      <c r="AT3684" s="17">
        <v>0</v>
      </c>
      <c r="AV3684" s="185">
        <v>0</v>
      </c>
      <c r="AX3684" s="1" t="str">
        <f t="shared" si="57"/>
        <v>No</v>
      </c>
    </row>
    <row r="3685" spans="1:50" x14ac:dyDescent="0.2">
      <c r="A3685" s="1" t="s">
        <v>1153</v>
      </c>
      <c r="B3685" s="1" t="s">
        <v>1154</v>
      </c>
      <c r="C3685" s="1" t="s">
        <v>20</v>
      </c>
      <c r="D3685" s="174" t="s">
        <v>1155</v>
      </c>
      <c r="E3685" s="177">
        <v>99292</v>
      </c>
      <c r="F3685" s="1" t="s">
        <v>138</v>
      </c>
      <c r="G3685" s="1" t="s">
        <v>5273</v>
      </c>
      <c r="H3685" s="17">
        <v>0</v>
      </c>
      <c r="I3685" s="12">
        <v>1</v>
      </c>
      <c r="J3685" s="1" t="s">
        <v>11</v>
      </c>
      <c r="K3685" s="1" t="s">
        <v>8</v>
      </c>
      <c r="L3685" s="4">
        <v>1</v>
      </c>
      <c r="N3685" s="186">
        <v>0</v>
      </c>
      <c r="P3685" s="14">
        <v>20.344999999999999</v>
      </c>
      <c r="R3685" s="14">
        <v>0</v>
      </c>
      <c r="T3685" s="14">
        <v>6.2473999999999998</v>
      </c>
      <c r="V3685" s="17">
        <v>0</v>
      </c>
      <c r="X3685" s="17">
        <v>0</v>
      </c>
      <c r="Z3685" s="17">
        <v>42928</v>
      </c>
      <c r="AB3685" s="17">
        <v>0</v>
      </c>
      <c r="AD3685" s="17">
        <v>0</v>
      </c>
      <c r="AF3685" s="17">
        <v>2110</v>
      </c>
      <c r="AH3685" s="17">
        <v>0</v>
      </c>
      <c r="AJ3685" s="17">
        <v>0</v>
      </c>
      <c r="AL3685" s="17">
        <v>0</v>
      </c>
      <c r="AN3685" s="17">
        <v>0</v>
      </c>
      <c r="AP3685" s="172">
        <v>0</v>
      </c>
      <c r="AR3685" s="17">
        <v>13182</v>
      </c>
      <c r="AT3685" s="17">
        <v>0</v>
      </c>
      <c r="AV3685" s="185">
        <v>0</v>
      </c>
      <c r="AX3685" s="1" t="str">
        <f t="shared" si="57"/>
        <v>No</v>
      </c>
    </row>
    <row r="3686" spans="1:50" x14ac:dyDescent="0.2">
      <c r="A3686" s="1" t="s">
        <v>5897</v>
      </c>
      <c r="B3686" s="1" t="s">
        <v>5898</v>
      </c>
      <c r="C3686" s="1" t="s">
        <v>37</v>
      </c>
      <c r="E3686" s="177">
        <v>40248</v>
      </c>
      <c r="F3686" s="1" t="s">
        <v>194</v>
      </c>
      <c r="G3686" s="1" t="s">
        <v>5273</v>
      </c>
      <c r="H3686" s="17">
        <v>5502379</v>
      </c>
      <c r="I3686" s="12">
        <v>1</v>
      </c>
      <c r="J3686" s="1" t="s">
        <v>11</v>
      </c>
      <c r="K3686" s="1" t="s">
        <v>12</v>
      </c>
      <c r="L3686" s="4">
        <v>1</v>
      </c>
      <c r="N3686" s="186">
        <v>0</v>
      </c>
      <c r="P3686" s="14">
        <v>13.7181</v>
      </c>
      <c r="R3686" s="14">
        <v>0</v>
      </c>
      <c r="T3686" s="14">
        <v>8.4243000000000006</v>
      </c>
      <c r="V3686" s="17">
        <v>0</v>
      </c>
      <c r="X3686" s="17">
        <v>0</v>
      </c>
      <c r="Z3686" s="17">
        <v>18300</v>
      </c>
      <c r="AB3686" s="17">
        <v>0</v>
      </c>
      <c r="AD3686" s="17">
        <v>0</v>
      </c>
      <c r="AF3686" s="17">
        <v>1334</v>
      </c>
      <c r="AH3686" s="17">
        <v>0</v>
      </c>
      <c r="AJ3686" s="17">
        <v>0</v>
      </c>
      <c r="AL3686" s="17">
        <v>0</v>
      </c>
      <c r="AN3686" s="17">
        <v>0</v>
      </c>
      <c r="AP3686" s="172">
        <v>0</v>
      </c>
      <c r="AR3686" s="17">
        <v>11238</v>
      </c>
      <c r="AT3686" s="17">
        <v>0</v>
      </c>
      <c r="AV3686" s="185">
        <v>0</v>
      </c>
      <c r="AX3686" s="1" t="str">
        <f t="shared" si="57"/>
        <v>No</v>
      </c>
    </row>
    <row r="3687" spans="1:50" x14ac:dyDescent="0.2">
      <c r="A3687" s="1" t="s">
        <v>3963</v>
      </c>
      <c r="B3687" s="1" t="s">
        <v>3964</v>
      </c>
      <c r="C3687" s="1" t="s">
        <v>59</v>
      </c>
      <c r="D3687" s="174" t="s">
        <v>3965</v>
      </c>
      <c r="E3687" s="177" t="s">
        <v>3966</v>
      </c>
      <c r="F3687" s="1" t="s">
        <v>194</v>
      </c>
      <c r="G3687" s="1" t="s">
        <v>229</v>
      </c>
      <c r="H3687" s="17">
        <v>0</v>
      </c>
      <c r="I3687" s="12">
        <v>1</v>
      </c>
      <c r="J3687" s="1" t="s">
        <v>10</v>
      </c>
      <c r="K3687" s="1" t="s">
        <v>8</v>
      </c>
      <c r="L3687" s="4">
        <v>1</v>
      </c>
      <c r="N3687" s="186">
        <v>0</v>
      </c>
      <c r="P3687" s="14">
        <v>7.8042999999999996</v>
      </c>
      <c r="R3687" s="14">
        <v>0</v>
      </c>
      <c r="T3687" s="14">
        <v>2.1305000000000001</v>
      </c>
      <c r="V3687" s="17">
        <v>0</v>
      </c>
      <c r="X3687" s="17">
        <v>0</v>
      </c>
      <c r="Z3687" s="17">
        <v>27799</v>
      </c>
      <c r="AB3687" s="17">
        <v>0</v>
      </c>
      <c r="AD3687" s="17">
        <v>0</v>
      </c>
      <c r="AF3687" s="17">
        <v>3562</v>
      </c>
      <c r="AH3687" s="17">
        <v>0</v>
      </c>
      <c r="AJ3687" s="17">
        <v>0</v>
      </c>
      <c r="AL3687" s="17">
        <v>0</v>
      </c>
      <c r="AN3687" s="17">
        <v>0</v>
      </c>
      <c r="AP3687" s="172">
        <v>0</v>
      </c>
      <c r="AR3687" s="17">
        <v>7589</v>
      </c>
      <c r="AT3687" s="17">
        <v>0</v>
      </c>
      <c r="AV3687" s="185">
        <v>0</v>
      </c>
    </row>
    <row r="3688" spans="1:50" x14ac:dyDescent="0.2">
      <c r="A3688" s="1" t="s">
        <v>3912</v>
      </c>
      <c r="B3688" s="1" t="s">
        <v>3913</v>
      </c>
      <c r="C3688" s="1" t="s">
        <v>64</v>
      </c>
      <c r="D3688" s="174" t="s">
        <v>3914</v>
      </c>
      <c r="E3688" s="177" t="s">
        <v>3915</v>
      </c>
      <c r="F3688" s="1" t="s">
        <v>194</v>
      </c>
      <c r="G3688" s="1" t="s">
        <v>229</v>
      </c>
      <c r="H3688" s="17">
        <v>0</v>
      </c>
      <c r="I3688" s="12">
        <v>1</v>
      </c>
      <c r="J3688" s="1" t="s">
        <v>10</v>
      </c>
      <c r="K3688" s="1" t="s">
        <v>8</v>
      </c>
      <c r="L3688" s="4">
        <v>1</v>
      </c>
      <c r="N3688" s="186">
        <v>0</v>
      </c>
      <c r="P3688" s="14">
        <v>11.307399999999999</v>
      </c>
      <c r="R3688" s="14">
        <v>0</v>
      </c>
      <c r="T3688" s="14">
        <v>3.9836</v>
      </c>
      <c r="V3688" s="17">
        <v>0</v>
      </c>
      <c r="X3688" s="17">
        <v>0</v>
      </c>
      <c r="Z3688" s="17">
        <v>19313</v>
      </c>
      <c r="AB3688" s="17">
        <v>0</v>
      </c>
      <c r="AD3688" s="17">
        <v>0</v>
      </c>
      <c r="AF3688" s="17">
        <v>1708</v>
      </c>
      <c r="AH3688" s="17">
        <v>0</v>
      </c>
      <c r="AJ3688" s="17">
        <v>0</v>
      </c>
      <c r="AL3688" s="17">
        <v>0</v>
      </c>
      <c r="AN3688" s="17">
        <v>0</v>
      </c>
      <c r="AP3688" s="172">
        <v>0</v>
      </c>
      <c r="AR3688" s="17">
        <v>6804</v>
      </c>
      <c r="AT3688" s="17">
        <v>0</v>
      </c>
      <c r="AV3688" s="185">
        <v>0</v>
      </c>
    </row>
    <row r="3689" spans="1:50" x14ac:dyDescent="0.2">
      <c r="A3689" s="1" t="s">
        <v>140</v>
      </c>
      <c r="B3689" s="1" t="s">
        <v>1408</v>
      </c>
      <c r="C3689" s="1" t="s">
        <v>50</v>
      </c>
      <c r="D3689" s="174">
        <v>4218</v>
      </c>
      <c r="E3689" s="177">
        <v>40218</v>
      </c>
      <c r="F3689" s="1" t="s">
        <v>194</v>
      </c>
      <c r="G3689" s="1" t="s">
        <v>5273</v>
      </c>
      <c r="H3689" s="17">
        <v>972546</v>
      </c>
      <c r="I3689" s="12">
        <v>1</v>
      </c>
      <c r="J3689" s="1" t="s">
        <v>11</v>
      </c>
      <c r="K3689" s="1" t="s">
        <v>8</v>
      </c>
      <c r="L3689" s="4">
        <v>1</v>
      </c>
      <c r="N3689" s="186">
        <v>0</v>
      </c>
      <c r="P3689" s="14">
        <v>12.0145</v>
      </c>
      <c r="R3689" s="14">
        <v>0</v>
      </c>
      <c r="T3689" s="14">
        <v>5.3097000000000003</v>
      </c>
      <c r="V3689" s="17">
        <v>0</v>
      </c>
      <c r="X3689" s="17">
        <v>0</v>
      </c>
      <c r="Z3689" s="17">
        <v>36428</v>
      </c>
      <c r="AB3689" s="17">
        <v>0</v>
      </c>
      <c r="AD3689" s="17">
        <v>0</v>
      </c>
      <c r="AF3689" s="17">
        <v>3032</v>
      </c>
      <c r="AH3689" s="17">
        <v>0</v>
      </c>
      <c r="AJ3689" s="17">
        <v>0</v>
      </c>
      <c r="AL3689" s="17">
        <v>0</v>
      </c>
      <c r="AN3689" s="17">
        <v>0</v>
      </c>
      <c r="AP3689" s="172">
        <v>0</v>
      </c>
      <c r="AR3689" s="17">
        <v>16099</v>
      </c>
      <c r="AT3689" s="17">
        <v>0</v>
      </c>
      <c r="AV3689" s="185">
        <v>0</v>
      </c>
    </row>
    <row r="3690" spans="1:50" x14ac:dyDescent="0.2">
      <c r="A3690" s="1" t="s">
        <v>5213</v>
      </c>
      <c r="B3690" s="1" t="s">
        <v>5214</v>
      </c>
      <c r="C3690" s="1" t="s">
        <v>6</v>
      </c>
      <c r="E3690" s="177">
        <v>400</v>
      </c>
      <c r="F3690" s="1" t="s">
        <v>138</v>
      </c>
      <c r="G3690" s="1" t="s">
        <v>5273</v>
      </c>
      <c r="H3690" s="17">
        <v>0</v>
      </c>
      <c r="I3690" s="12">
        <v>1</v>
      </c>
      <c r="J3690" s="1" t="s">
        <v>11</v>
      </c>
      <c r="K3690" s="1" t="s">
        <v>8</v>
      </c>
      <c r="L3690" s="4">
        <v>1</v>
      </c>
      <c r="N3690" s="186">
        <v>0</v>
      </c>
      <c r="P3690" s="14">
        <v>7.1429</v>
      </c>
      <c r="R3690" s="14">
        <v>0</v>
      </c>
      <c r="T3690" s="14">
        <v>4.7175000000000002</v>
      </c>
      <c r="V3690" s="17">
        <v>0</v>
      </c>
      <c r="X3690" s="17">
        <v>0</v>
      </c>
      <c r="Z3690" s="17">
        <v>13450</v>
      </c>
      <c r="AB3690" s="17">
        <v>0</v>
      </c>
      <c r="AD3690" s="17">
        <v>0</v>
      </c>
      <c r="AF3690" s="17">
        <v>1883</v>
      </c>
      <c r="AH3690" s="17">
        <v>0</v>
      </c>
      <c r="AJ3690" s="17">
        <v>0</v>
      </c>
      <c r="AL3690" s="17">
        <v>0</v>
      </c>
      <c r="AN3690" s="17">
        <v>0</v>
      </c>
      <c r="AP3690" s="172">
        <v>0</v>
      </c>
      <c r="AR3690" s="17">
        <v>8883</v>
      </c>
      <c r="AT3690" s="17">
        <v>0</v>
      </c>
      <c r="AV3690" s="185">
        <v>0</v>
      </c>
    </row>
    <row r="3691" spans="1:50" x14ac:dyDescent="0.2">
      <c r="A3691" s="1" t="s">
        <v>2277</v>
      </c>
      <c r="B3691" s="1" t="s">
        <v>2278</v>
      </c>
      <c r="C3691" s="1" t="s">
        <v>50</v>
      </c>
      <c r="D3691" s="174" t="s">
        <v>2279</v>
      </c>
      <c r="E3691" s="177" t="s">
        <v>2280</v>
      </c>
      <c r="F3691" s="1" t="s">
        <v>194</v>
      </c>
      <c r="G3691" s="1" t="s">
        <v>229</v>
      </c>
      <c r="H3691" s="17">
        <v>0</v>
      </c>
      <c r="I3691" s="12">
        <v>1</v>
      </c>
      <c r="J3691" s="1" t="s">
        <v>11</v>
      </c>
      <c r="K3691" s="1" t="s">
        <v>8</v>
      </c>
      <c r="L3691" s="4">
        <v>1</v>
      </c>
      <c r="N3691" s="186">
        <v>0</v>
      </c>
      <c r="P3691" s="14">
        <v>11.571899999999999</v>
      </c>
      <c r="R3691" s="14">
        <v>0</v>
      </c>
      <c r="T3691" s="14">
        <v>2.5848</v>
      </c>
      <c r="V3691" s="17">
        <v>0</v>
      </c>
      <c r="X3691" s="17">
        <v>0</v>
      </c>
      <c r="Z3691" s="17">
        <v>33975</v>
      </c>
      <c r="AB3691" s="17">
        <v>0</v>
      </c>
      <c r="AD3691" s="17">
        <v>0</v>
      </c>
      <c r="AF3691" s="17">
        <v>2936</v>
      </c>
      <c r="AH3691" s="17">
        <v>0</v>
      </c>
      <c r="AJ3691" s="17">
        <v>0</v>
      </c>
      <c r="AL3691" s="17">
        <v>0</v>
      </c>
      <c r="AN3691" s="17">
        <v>0</v>
      </c>
      <c r="AP3691" s="172">
        <v>0</v>
      </c>
      <c r="AR3691" s="17">
        <v>7589</v>
      </c>
      <c r="AT3691" s="17">
        <v>0</v>
      </c>
      <c r="AV3691" s="185">
        <v>0</v>
      </c>
    </row>
    <row r="3692" spans="1:50" x14ac:dyDescent="0.2">
      <c r="A3692" s="1" t="s">
        <v>6585</v>
      </c>
      <c r="B3692" s="1" t="s">
        <v>5204</v>
      </c>
      <c r="C3692" s="1" t="s">
        <v>52</v>
      </c>
      <c r="E3692" s="177">
        <v>11231</v>
      </c>
      <c r="F3692" s="1" t="s">
        <v>208</v>
      </c>
      <c r="G3692" s="1" t="s">
        <v>5273</v>
      </c>
      <c r="H3692" s="17">
        <v>4181019</v>
      </c>
      <c r="I3692" s="12">
        <v>1</v>
      </c>
      <c r="J3692" s="1" t="s">
        <v>22</v>
      </c>
      <c r="K3692" s="1" t="s">
        <v>8</v>
      </c>
      <c r="L3692" s="4">
        <v>1</v>
      </c>
      <c r="N3692" s="186">
        <v>0</v>
      </c>
      <c r="P3692" s="14">
        <v>18.1524</v>
      </c>
      <c r="R3692" s="14">
        <v>0</v>
      </c>
      <c r="T3692" s="14">
        <v>1.2095</v>
      </c>
      <c r="V3692" s="17">
        <v>0</v>
      </c>
      <c r="X3692" s="17">
        <v>0</v>
      </c>
      <c r="Z3692" s="17">
        <v>15248</v>
      </c>
      <c r="AB3692" s="17">
        <v>0</v>
      </c>
      <c r="AD3692" s="17">
        <v>0</v>
      </c>
      <c r="AF3692" s="17">
        <v>840</v>
      </c>
      <c r="AH3692" s="17">
        <v>0</v>
      </c>
      <c r="AJ3692" s="17">
        <v>0</v>
      </c>
      <c r="AL3692" s="17">
        <v>0</v>
      </c>
      <c r="AN3692" s="17">
        <v>0</v>
      </c>
      <c r="AP3692" s="172">
        <v>0</v>
      </c>
      <c r="AR3692" s="17">
        <v>1016</v>
      </c>
      <c r="AT3692" s="17">
        <v>0</v>
      </c>
      <c r="AV3692" s="185">
        <v>0</v>
      </c>
    </row>
    <row r="3693" spans="1:50" x14ac:dyDescent="0.2">
      <c r="A3693" s="1" t="s">
        <v>5877</v>
      </c>
      <c r="B3693" s="1" t="s">
        <v>5878</v>
      </c>
      <c r="C3693" s="1" t="s">
        <v>37</v>
      </c>
      <c r="E3693" s="177">
        <v>40263</v>
      </c>
      <c r="F3693" s="1" t="s">
        <v>194</v>
      </c>
      <c r="G3693" s="1" t="s">
        <v>5273</v>
      </c>
      <c r="H3693" s="17">
        <v>5502379</v>
      </c>
      <c r="I3693" s="12">
        <v>1</v>
      </c>
      <c r="J3693" s="1" t="s">
        <v>11</v>
      </c>
      <c r="K3693" s="1" t="s">
        <v>12</v>
      </c>
      <c r="L3693" s="4">
        <v>1</v>
      </c>
      <c r="N3693" s="186">
        <v>0</v>
      </c>
      <c r="P3693" s="14">
        <v>16.8492</v>
      </c>
      <c r="R3693" s="14">
        <v>0</v>
      </c>
      <c r="T3693" s="14">
        <v>5.2691999999999997</v>
      </c>
      <c r="V3693" s="17">
        <v>0</v>
      </c>
      <c r="X3693" s="17">
        <v>0</v>
      </c>
      <c r="Z3693" s="17">
        <v>22342</v>
      </c>
      <c r="AB3693" s="17">
        <v>0</v>
      </c>
      <c r="AD3693" s="17">
        <v>0</v>
      </c>
      <c r="AF3693" s="17">
        <v>1326</v>
      </c>
      <c r="AH3693" s="17">
        <v>0</v>
      </c>
      <c r="AJ3693" s="17">
        <v>0</v>
      </c>
      <c r="AL3693" s="17">
        <v>0</v>
      </c>
      <c r="AN3693" s="17">
        <v>0</v>
      </c>
      <c r="AP3693" s="172">
        <v>0</v>
      </c>
      <c r="AR3693" s="17">
        <v>6987</v>
      </c>
      <c r="AT3693" s="17">
        <v>0</v>
      </c>
      <c r="AV3693" s="185">
        <v>0</v>
      </c>
    </row>
    <row r="3694" spans="1:50" x14ac:dyDescent="0.2">
      <c r="A3694" s="1" t="s">
        <v>4110</v>
      </c>
      <c r="B3694" s="1" t="s">
        <v>4110</v>
      </c>
      <c r="C3694" s="1" t="s">
        <v>64</v>
      </c>
      <c r="D3694" s="174" t="s">
        <v>4111</v>
      </c>
      <c r="E3694" s="177" t="s">
        <v>4112</v>
      </c>
      <c r="F3694" s="1" t="s">
        <v>194</v>
      </c>
      <c r="G3694" s="1" t="s">
        <v>229</v>
      </c>
      <c r="H3694" s="17">
        <v>0</v>
      </c>
      <c r="I3694" s="12">
        <v>1</v>
      </c>
      <c r="J3694" s="1" t="s">
        <v>10</v>
      </c>
      <c r="K3694" s="1" t="s">
        <v>8</v>
      </c>
      <c r="L3694" s="4">
        <v>1</v>
      </c>
      <c r="N3694" s="186">
        <v>0</v>
      </c>
      <c r="P3694" s="14">
        <v>6.5603999999999996</v>
      </c>
      <c r="R3694" s="14">
        <v>0</v>
      </c>
      <c r="T3694" s="14">
        <v>0.99929999999999997</v>
      </c>
      <c r="V3694" s="17">
        <v>0</v>
      </c>
      <c r="X3694" s="17">
        <v>0</v>
      </c>
      <c r="Z3694" s="17">
        <v>9401</v>
      </c>
      <c r="AB3694" s="17">
        <v>0</v>
      </c>
      <c r="AD3694" s="17">
        <v>0</v>
      </c>
      <c r="AF3694" s="17">
        <v>1433</v>
      </c>
      <c r="AH3694" s="17">
        <v>0</v>
      </c>
      <c r="AJ3694" s="17">
        <v>0</v>
      </c>
      <c r="AL3694" s="17">
        <v>0</v>
      </c>
      <c r="AN3694" s="17">
        <v>0</v>
      </c>
      <c r="AP3694" s="172">
        <v>0</v>
      </c>
      <c r="AR3694" s="17">
        <v>1432</v>
      </c>
      <c r="AT3694" s="17">
        <v>0</v>
      </c>
      <c r="AV3694" s="185">
        <v>0</v>
      </c>
    </row>
    <row r="3695" spans="1:50" x14ac:dyDescent="0.2">
      <c r="A3695" s="1" t="s">
        <v>2783</v>
      </c>
      <c r="B3695" s="1" t="s">
        <v>334</v>
      </c>
      <c r="C3695" s="1" t="s">
        <v>64</v>
      </c>
      <c r="D3695" s="174" t="s">
        <v>3788</v>
      </c>
      <c r="E3695" s="177" t="s">
        <v>3789</v>
      </c>
      <c r="F3695" s="1" t="s">
        <v>194</v>
      </c>
      <c r="G3695" s="1" t="s">
        <v>229</v>
      </c>
      <c r="H3695" s="17">
        <v>0</v>
      </c>
      <c r="I3695" s="12">
        <v>1</v>
      </c>
      <c r="J3695" s="1" t="s">
        <v>10</v>
      </c>
      <c r="K3695" s="1" t="s">
        <v>8</v>
      </c>
      <c r="L3695" s="4">
        <v>1</v>
      </c>
      <c r="N3695" s="186">
        <v>0</v>
      </c>
      <c r="P3695" s="14">
        <v>29.184899999999999</v>
      </c>
      <c r="R3695" s="14">
        <v>0</v>
      </c>
      <c r="T3695" s="14">
        <v>0.31509999999999999</v>
      </c>
      <c r="V3695" s="17">
        <v>0</v>
      </c>
      <c r="X3695" s="17">
        <v>0</v>
      </c>
      <c r="Z3695" s="17">
        <v>6946</v>
      </c>
      <c r="AB3695" s="17">
        <v>0</v>
      </c>
      <c r="AD3695" s="17">
        <v>0</v>
      </c>
      <c r="AF3695" s="17">
        <v>238</v>
      </c>
      <c r="AH3695" s="17">
        <v>0</v>
      </c>
      <c r="AJ3695" s="17">
        <v>0</v>
      </c>
      <c r="AL3695" s="17">
        <v>0</v>
      </c>
      <c r="AN3695" s="17">
        <v>0</v>
      </c>
      <c r="AP3695" s="172">
        <v>0</v>
      </c>
      <c r="AR3695" s="17">
        <v>75</v>
      </c>
      <c r="AT3695" s="17">
        <v>0</v>
      </c>
      <c r="AV3695" s="185">
        <v>0</v>
      </c>
    </row>
    <row r="3696" spans="1:50" x14ac:dyDescent="0.2">
      <c r="A3696" s="1" t="s">
        <v>5893</v>
      </c>
      <c r="B3696" s="1" t="s">
        <v>5894</v>
      </c>
      <c r="C3696" s="1" t="s">
        <v>37</v>
      </c>
      <c r="E3696" s="177">
        <v>40260</v>
      </c>
      <c r="F3696" s="1" t="s">
        <v>194</v>
      </c>
      <c r="G3696" s="1" t="s">
        <v>5273</v>
      </c>
      <c r="H3696" s="17">
        <v>5502379</v>
      </c>
      <c r="I3696" s="12">
        <v>1</v>
      </c>
      <c r="J3696" s="1" t="s">
        <v>11</v>
      </c>
      <c r="K3696" s="1" t="s">
        <v>12</v>
      </c>
      <c r="L3696" s="4">
        <v>1</v>
      </c>
      <c r="N3696" s="186">
        <v>0</v>
      </c>
      <c r="P3696" s="14">
        <v>11.8988</v>
      </c>
      <c r="R3696" s="14">
        <v>0</v>
      </c>
      <c r="T3696" s="14">
        <v>10.013999999999999</v>
      </c>
      <c r="V3696" s="17">
        <v>0</v>
      </c>
      <c r="X3696" s="17">
        <v>0</v>
      </c>
      <c r="Z3696" s="17">
        <v>44228</v>
      </c>
      <c r="AB3696" s="17">
        <v>0</v>
      </c>
      <c r="AD3696" s="17">
        <v>0</v>
      </c>
      <c r="AF3696" s="17">
        <v>3717</v>
      </c>
      <c r="AH3696" s="17">
        <v>0</v>
      </c>
      <c r="AJ3696" s="17">
        <v>0</v>
      </c>
      <c r="AL3696" s="17">
        <v>0</v>
      </c>
      <c r="AN3696" s="17">
        <v>0</v>
      </c>
      <c r="AP3696" s="172">
        <v>0</v>
      </c>
      <c r="AR3696" s="17">
        <v>37222</v>
      </c>
      <c r="AT3696" s="17">
        <v>0</v>
      </c>
      <c r="AV3696" s="185">
        <v>0</v>
      </c>
    </row>
    <row r="3697" spans="1:48" x14ac:dyDescent="0.2">
      <c r="A3697" s="1" t="s">
        <v>3858</v>
      </c>
      <c r="B3697" s="1" t="s">
        <v>3859</v>
      </c>
      <c r="C3697" s="1" t="s">
        <v>48</v>
      </c>
      <c r="D3697" s="174" t="s">
        <v>3860</v>
      </c>
      <c r="E3697" s="177" t="s">
        <v>3861</v>
      </c>
      <c r="F3697" s="1" t="s">
        <v>194</v>
      </c>
      <c r="G3697" s="1" t="s">
        <v>229</v>
      </c>
      <c r="H3697" s="17">
        <v>0</v>
      </c>
      <c r="I3697" s="12">
        <v>1</v>
      </c>
      <c r="J3697" s="1" t="s">
        <v>10</v>
      </c>
      <c r="K3697" s="1" t="s">
        <v>8</v>
      </c>
      <c r="L3697" s="4">
        <v>1</v>
      </c>
      <c r="N3697" s="186">
        <v>0</v>
      </c>
      <c r="P3697" s="14">
        <v>5.5227000000000004</v>
      </c>
      <c r="R3697" s="14">
        <v>0</v>
      </c>
      <c r="T3697" s="14">
        <v>3.6406999999999998</v>
      </c>
      <c r="V3697" s="17">
        <v>0</v>
      </c>
      <c r="X3697" s="17">
        <v>0</v>
      </c>
      <c r="Z3697" s="17">
        <v>11051</v>
      </c>
      <c r="AB3697" s="17">
        <v>0</v>
      </c>
      <c r="AD3697" s="17">
        <v>0</v>
      </c>
      <c r="AF3697" s="17">
        <v>2001</v>
      </c>
      <c r="AH3697" s="17">
        <v>0</v>
      </c>
      <c r="AJ3697" s="17">
        <v>0</v>
      </c>
      <c r="AL3697" s="17">
        <v>0</v>
      </c>
      <c r="AN3697" s="17">
        <v>0</v>
      </c>
      <c r="AP3697" s="172">
        <v>0</v>
      </c>
      <c r="AR3697" s="17">
        <v>7285</v>
      </c>
      <c r="AT3697" s="17">
        <v>0</v>
      </c>
      <c r="AV3697" s="185">
        <v>0</v>
      </c>
    </row>
    <row r="3698" spans="1:48" x14ac:dyDescent="0.2">
      <c r="A3698" s="1" t="s">
        <v>5454</v>
      </c>
      <c r="B3698" s="1" t="s">
        <v>233</v>
      </c>
      <c r="C3698" s="1" t="s">
        <v>52</v>
      </c>
      <c r="D3698" s="174">
        <v>1158</v>
      </c>
      <c r="E3698" s="177">
        <v>10180</v>
      </c>
      <c r="F3698" s="1" t="s">
        <v>194</v>
      </c>
      <c r="G3698" s="1" t="s">
        <v>5273</v>
      </c>
      <c r="H3698" s="17">
        <v>4181019</v>
      </c>
      <c r="I3698" s="12">
        <v>1</v>
      </c>
      <c r="J3698" s="1" t="s">
        <v>11</v>
      </c>
      <c r="K3698" s="1" t="s">
        <v>12</v>
      </c>
      <c r="L3698" s="4">
        <v>1</v>
      </c>
      <c r="N3698" s="186">
        <v>0</v>
      </c>
      <c r="P3698" s="14">
        <v>15</v>
      </c>
      <c r="R3698" s="14">
        <v>0</v>
      </c>
      <c r="T3698" s="14">
        <v>4.8813000000000004</v>
      </c>
      <c r="V3698" s="17">
        <v>0</v>
      </c>
      <c r="X3698" s="17">
        <v>0</v>
      </c>
      <c r="Z3698" s="17">
        <v>39060</v>
      </c>
      <c r="AB3698" s="17">
        <v>0</v>
      </c>
      <c r="AD3698" s="17">
        <v>0</v>
      </c>
      <c r="AF3698" s="17">
        <v>2604</v>
      </c>
      <c r="AH3698" s="17">
        <v>0</v>
      </c>
      <c r="AJ3698" s="17">
        <v>0</v>
      </c>
      <c r="AL3698" s="17">
        <v>0</v>
      </c>
      <c r="AN3698" s="17">
        <v>0</v>
      </c>
      <c r="AP3698" s="172">
        <v>0</v>
      </c>
      <c r="AR3698" s="17">
        <v>12711</v>
      </c>
      <c r="AT3698" s="17">
        <v>0</v>
      </c>
      <c r="AV3698" s="185">
        <v>0</v>
      </c>
    </row>
    <row r="3699" spans="1:48" x14ac:dyDescent="0.2">
      <c r="A3699" s="1" t="s">
        <v>6596</v>
      </c>
      <c r="B3699" s="1" t="s">
        <v>705</v>
      </c>
      <c r="C3699" s="1" t="s">
        <v>20</v>
      </c>
      <c r="E3699" s="177" t="s">
        <v>6597</v>
      </c>
      <c r="F3699" s="1" t="s">
        <v>194</v>
      </c>
      <c r="G3699" s="1" t="s">
        <v>229</v>
      </c>
      <c r="H3699" s="17">
        <v>0</v>
      </c>
      <c r="I3699" s="12">
        <v>0</v>
      </c>
      <c r="J3699" s="1" t="s">
        <v>11</v>
      </c>
      <c r="K3699" s="1" t="s">
        <v>12</v>
      </c>
      <c r="L3699" s="4">
        <v>0</v>
      </c>
      <c r="N3699" s="186">
        <v>0</v>
      </c>
      <c r="P3699" s="14">
        <v>0</v>
      </c>
      <c r="R3699" s="14">
        <v>0</v>
      </c>
      <c r="T3699" s="14">
        <v>0</v>
      </c>
      <c r="V3699" s="17">
        <v>0</v>
      </c>
      <c r="X3699" s="17">
        <v>0</v>
      </c>
      <c r="Z3699" s="17">
        <v>0</v>
      </c>
      <c r="AB3699" s="17">
        <v>0</v>
      </c>
      <c r="AD3699" s="17">
        <v>0</v>
      </c>
      <c r="AF3699" s="17">
        <v>0</v>
      </c>
      <c r="AH3699" s="17">
        <v>0</v>
      </c>
      <c r="AJ3699" s="17">
        <v>0</v>
      </c>
      <c r="AL3699" s="17">
        <v>0</v>
      </c>
      <c r="AN3699" s="17">
        <v>0</v>
      </c>
      <c r="AP3699" s="172">
        <v>0</v>
      </c>
      <c r="AR3699" s="17">
        <v>0</v>
      </c>
      <c r="AT3699" s="17">
        <v>0</v>
      </c>
      <c r="AV3699" s="185">
        <v>0</v>
      </c>
    </row>
  </sheetData>
  <autoFilter ref="A1:AX3686" xr:uid="{00000000-0009-0000-0000-000002000000}">
    <sortState xmlns:xlrd2="http://schemas.microsoft.com/office/spreadsheetml/2017/richdata2" ref="A2:AX3686">
      <sortCondition descending="1" ref="I1:I3686"/>
    </sortState>
  </autoFilter>
  <conditionalFormatting sqref="A2:AU3686 AW2:AX3686">
    <cfRule type="expression" dxfId="130" priority="5">
      <formula>MOD(ROW(),2)=0</formula>
    </cfRule>
  </conditionalFormatting>
  <conditionalFormatting sqref="A4:AU3528 AW4:AW3528">
    <cfRule type="expression" dxfId="129" priority="4">
      <formula>MOD(ROW(),2)=0</formula>
    </cfRule>
  </conditionalFormatting>
  <conditionalFormatting sqref="AV2:AV3686">
    <cfRule type="expression" dxfId="128" priority="3">
      <formula>MOD(ROW(),2)=0</formula>
    </cfRule>
  </conditionalFormatting>
  <conditionalFormatting sqref="A3687:AU3699 AW3687:AX3699">
    <cfRule type="expression" dxfId="127" priority="2">
      <formula>MOD(ROW(),2)=0</formula>
    </cfRule>
  </conditionalFormatting>
  <conditionalFormatting sqref="AV3687:AV3699">
    <cfRule type="expression" dxfId="126" priority="1">
      <formula>MOD(ROW(),2)=0</formula>
    </cfRule>
  </conditionalFormatting>
  <pageMargins left="0.7" right="0.7" top="0.75" bottom="0.75" header="0.3" footer="0.3"/>
  <pageSetup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82" r:id="rId3" name="Drop Down 58">
              <controlPr defaultSize="0" autoLine="0" autoPict="0" macro="[0]!ThisWorkbook.DropDown58_Change" altText="This drop-down menu shows or hides columns indicating the presence of &quot;questionable&quot; data.">
                <anchor moveWithCells="1">
                  <from>
                    <xdr:col>50</xdr:col>
                    <xdr:colOff>238125</xdr:colOff>
                    <xdr:row>0</xdr:row>
                    <xdr:rowOff>180975</xdr:rowOff>
                  </from>
                  <to>
                    <xdr:col>53</xdr:col>
                    <xdr:colOff>161925</xdr:colOff>
                    <xdr:row>0</xdr:row>
                    <xdr:rowOff>409575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S2223"/>
  <sheetViews>
    <sheetView workbookViewId="0">
      <pane xSplit="3" ySplit="1" topLeftCell="D2" activePane="bottomRight" state="frozen"/>
      <selection pane="topRight" activeCell="D1" sqref="D1"/>
      <selection pane="bottomLeft" activeCell="A2" sqref="A2"/>
      <selection pane="bottomRight" sqref="A1:XFD1"/>
    </sheetView>
  </sheetViews>
  <sheetFormatPr defaultColWidth="8.42578125" defaultRowHeight="15" x14ac:dyDescent="0.25"/>
  <cols>
    <col min="1" max="1" width="33.85546875" style="102" customWidth="1"/>
    <col min="2" max="2" width="15.42578125" style="102" customWidth="1"/>
    <col min="3" max="3" width="7.28515625" style="102" customWidth="1"/>
    <col min="4" max="4" width="8.7109375" style="175" customWidth="1"/>
    <col min="5" max="5" width="8.7109375" style="178" customWidth="1"/>
    <col min="6" max="6" width="19.7109375" style="20" customWidth="1"/>
    <col min="7" max="7" width="14.5703125" style="20" customWidth="1"/>
    <col min="8" max="8" width="12.85546875" style="105" customWidth="1"/>
    <col min="9" max="9" width="9.140625" style="110" customWidth="1"/>
    <col min="10" max="10" width="12.42578125" style="20" hidden="1" customWidth="1"/>
    <col min="11" max="11" width="13.140625" style="111" bestFit="1" customWidth="1"/>
    <col min="12" max="12" width="14.42578125" style="111" hidden="1" customWidth="1"/>
    <col min="13" max="13" width="12.85546875" style="111" bestFit="1" customWidth="1"/>
    <col min="14" max="14" width="13.7109375" style="111" hidden="1" customWidth="1"/>
    <col min="15" max="15" width="12.85546875" style="111" bestFit="1" customWidth="1"/>
    <col min="16" max="16" width="12.140625" style="111" hidden="1" customWidth="1"/>
    <col min="17" max="17" width="12.85546875" style="111" bestFit="1" customWidth="1"/>
    <col min="18" max="18" width="12.28515625" style="111" hidden="1" customWidth="1"/>
    <col min="19" max="19" width="12" style="111" bestFit="1" customWidth="1"/>
    <col min="20" max="20" width="12.42578125" style="111" hidden="1" customWidth="1"/>
    <col min="21" max="21" width="12" style="111" bestFit="1" customWidth="1"/>
    <col min="22" max="22" width="12.42578125" style="111" hidden="1" customWidth="1"/>
    <col min="23" max="23" width="12" style="111" bestFit="1" customWidth="1"/>
    <col min="24" max="24" width="14.42578125" style="111" hidden="1" customWidth="1"/>
    <col min="25" max="25" width="11.140625" style="111" bestFit="1" customWidth="1"/>
    <col min="26" max="26" width="11" style="111" hidden="1" customWidth="1"/>
    <col min="27" max="27" width="12" style="111" bestFit="1" customWidth="1"/>
    <col min="28" max="28" width="11.140625" style="111" hidden="1" customWidth="1"/>
    <col min="29" max="29" width="12" style="111" bestFit="1" customWidth="1"/>
    <col min="30" max="30" width="12.28515625" style="111" hidden="1" customWidth="1"/>
    <col min="31" max="31" width="11.140625" style="111" bestFit="1" customWidth="1"/>
    <col min="32" max="32" width="11.28515625" style="111" hidden="1" customWidth="1"/>
    <col min="33" max="33" width="11.140625" style="111" bestFit="1" customWidth="1"/>
    <col min="34" max="34" width="12.28515625" style="111" hidden="1" customWidth="1"/>
    <col min="35" max="35" width="13.85546875" style="111" customWidth="1"/>
    <col min="36" max="36" width="12.28515625" style="111" hidden="1" customWidth="1"/>
    <col min="37" max="37" width="15.140625" style="111" bestFit="1" customWidth="1"/>
    <col min="38" max="38" width="12.7109375" style="20" hidden="1" customWidth="1"/>
    <col min="39" max="39" width="12.7109375" style="183" customWidth="1"/>
    <col min="40" max="40" width="12.7109375" style="20" hidden="1" customWidth="1"/>
    <col min="41" max="41" width="11.42578125" style="112" hidden="1" customWidth="1"/>
    <col min="42" max="44" width="8.42578125" style="20"/>
    <col min="45" max="45" width="20.42578125" style="20" hidden="1" customWidth="1"/>
    <col min="46" max="16384" width="8.42578125" style="20"/>
  </cols>
  <sheetData>
    <row r="1" spans="1:45" s="11" customFormat="1" ht="45" x14ac:dyDescent="0.2">
      <c r="A1" s="103" t="s">
        <v>5244</v>
      </c>
      <c r="B1" s="103" t="s">
        <v>9</v>
      </c>
      <c r="C1" s="101" t="s">
        <v>0</v>
      </c>
      <c r="D1" s="173" t="s">
        <v>5656</v>
      </c>
      <c r="E1" s="176" t="s">
        <v>5657</v>
      </c>
      <c r="F1" s="18" t="s">
        <v>165</v>
      </c>
      <c r="G1" s="18" t="s">
        <v>166</v>
      </c>
      <c r="H1" s="95" t="s">
        <v>5254</v>
      </c>
      <c r="I1" s="25" t="s">
        <v>3</v>
      </c>
      <c r="J1" s="25" t="s">
        <v>5240</v>
      </c>
      <c r="K1" s="104" t="s">
        <v>177</v>
      </c>
      <c r="L1" s="104" t="s">
        <v>5223</v>
      </c>
      <c r="M1" s="104" t="s">
        <v>168</v>
      </c>
      <c r="N1" s="104" t="s">
        <v>5238</v>
      </c>
      <c r="O1" s="104" t="s">
        <v>169</v>
      </c>
      <c r="P1" s="104" t="s">
        <v>5237</v>
      </c>
      <c r="Q1" s="104" t="s">
        <v>170</v>
      </c>
      <c r="R1" s="104" t="s">
        <v>5236</v>
      </c>
      <c r="S1" s="104" t="s">
        <v>171</v>
      </c>
      <c r="T1" s="104" t="s">
        <v>5235</v>
      </c>
      <c r="U1" s="104" t="s">
        <v>179</v>
      </c>
      <c r="V1" s="104" t="s">
        <v>5234</v>
      </c>
      <c r="W1" s="104" t="s">
        <v>180</v>
      </c>
      <c r="X1" s="104" t="s">
        <v>5233</v>
      </c>
      <c r="Y1" s="104" t="s">
        <v>172</v>
      </c>
      <c r="Z1" s="104" t="s">
        <v>5232</v>
      </c>
      <c r="AA1" s="104" t="s">
        <v>178</v>
      </c>
      <c r="AB1" s="104" t="s">
        <v>5231</v>
      </c>
      <c r="AC1" s="104" t="s">
        <v>181</v>
      </c>
      <c r="AD1" s="104" t="s">
        <v>5230</v>
      </c>
      <c r="AE1" s="104" t="s">
        <v>182</v>
      </c>
      <c r="AF1" s="104" t="s">
        <v>5229</v>
      </c>
      <c r="AG1" s="104" t="s">
        <v>183</v>
      </c>
      <c r="AH1" s="104" t="s">
        <v>5228</v>
      </c>
      <c r="AI1" s="104" t="s">
        <v>5411</v>
      </c>
      <c r="AJ1" s="104" t="s">
        <v>5227</v>
      </c>
      <c r="AK1" s="104" t="s">
        <v>5</v>
      </c>
      <c r="AL1" s="25" t="s">
        <v>5226</v>
      </c>
      <c r="AM1" s="181" t="s">
        <v>5659</v>
      </c>
      <c r="AN1" s="25" t="s">
        <v>5660</v>
      </c>
      <c r="AO1" s="11" t="s">
        <v>5341</v>
      </c>
      <c r="AS1" s="11">
        <f>IF(AS4=1,1,0)</f>
        <v>1</v>
      </c>
    </row>
    <row r="2" spans="1:45" s="19" customFormat="1" ht="11.45" customHeight="1" x14ac:dyDescent="0.2">
      <c r="A2" s="5" t="s">
        <v>648</v>
      </c>
      <c r="B2" s="5" t="s">
        <v>606</v>
      </c>
      <c r="C2" s="5" t="s">
        <v>73</v>
      </c>
      <c r="D2" s="174">
        <v>2008</v>
      </c>
      <c r="E2" s="177">
        <v>20008</v>
      </c>
      <c r="F2" s="19" t="s">
        <v>302</v>
      </c>
      <c r="G2" s="5" t="s">
        <v>192</v>
      </c>
      <c r="H2" s="27">
        <v>18351295</v>
      </c>
      <c r="I2" s="106">
        <v>10856</v>
      </c>
      <c r="J2" s="107"/>
      <c r="K2" s="108">
        <v>587</v>
      </c>
      <c r="L2" s="108"/>
      <c r="M2" s="108">
        <v>472538409</v>
      </c>
      <c r="N2" s="108"/>
      <c r="O2" s="108">
        <v>526643297</v>
      </c>
      <c r="P2" s="108"/>
      <c r="Q2" s="108">
        <v>486799546</v>
      </c>
      <c r="R2" s="108"/>
      <c r="S2" s="108">
        <v>39843751</v>
      </c>
      <c r="T2" s="108"/>
      <c r="U2" s="108">
        <v>40844184</v>
      </c>
      <c r="V2" s="108"/>
      <c r="W2" s="108">
        <v>36608977</v>
      </c>
      <c r="X2" s="108"/>
      <c r="Y2" s="108">
        <v>4235207</v>
      </c>
      <c r="Z2" s="108"/>
      <c r="AA2" s="108">
        <v>39427333</v>
      </c>
      <c r="AB2" s="108"/>
      <c r="AC2" s="108">
        <v>38214978</v>
      </c>
      <c r="AD2" s="108"/>
      <c r="AE2" s="108">
        <v>2207604</v>
      </c>
      <c r="AF2" s="108"/>
      <c r="AG2" s="108">
        <v>2095653</v>
      </c>
      <c r="AH2" s="108"/>
      <c r="AI2" s="108">
        <v>3368102551</v>
      </c>
      <c r="AJ2" s="108"/>
      <c r="AK2" s="108">
        <v>11721684766</v>
      </c>
      <c r="AL2" s="109"/>
      <c r="AM2" s="182">
        <v>2671.11</v>
      </c>
      <c r="AN2" s="109" t="s">
        <v>5655</v>
      </c>
      <c r="AO2" s="109" t="str">
        <f>IF(AN2&amp;AL2&amp;AJ2&amp;AH2&amp;AF2&amp;AD2&amp;AB2&amp;Z2&amp;X2&amp;V2&amp;T2&amp;R2&amp;P2&amp;N2&amp;L2&amp;J2&lt;&gt;"","Yes","No")</f>
        <v>No</v>
      </c>
      <c r="AS2" s="19" t="s">
        <v>5406</v>
      </c>
    </row>
    <row r="3" spans="1:45" s="19" customFormat="1" ht="11.45" customHeight="1" x14ac:dyDescent="0.2">
      <c r="A3" s="5" t="s">
        <v>646</v>
      </c>
      <c r="B3" s="5" t="s">
        <v>224</v>
      </c>
      <c r="C3" s="5" t="s">
        <v>66</v>
      </c>
      <c r="D3" s="174">
        <v>2080</v>
      </c>
      <c r="E3" s="177">
        <v>20080</v>
      </c>
      <c r="F3" s="19" t="s">
        <v>520</v>
      </c>
      <c r="G3" s="5" t="s">
        <v>192</v>
      </c>
      <c r="H3" s="27">
        <v>18351295</v>
      </c>
      <c r="I3" s="106">
        <v>3873</v>
      </c>
      <c r="J3" s="107"/>
      <c r="K3" s="108">
        <v>180</v>
      </c>
      <c r="L3" s="108"/>
      <c r="M3" s="108">
        <v>146898521</v>
      </c>
      <c r="N3" s="108"/>
      <c r="O3" s="108">
        <v>196280679</v>
      </c>
      <c r="P3" s="108"/>
      <c r="Q3" s="108">
        <v>166131358</v>
      </c>
      <c r="R3" s="108"/>
      <c r="S3" s="108">
        <v>30149321</v>
      </c>
      <c r="T3" s="108"/>
      <c r="U3" s="108">
        <v>10533026</v>
      </c>
      <c r="V3" s="108"/>
      <c r="W3" s="108">
        <v>8802804</v>
      </c>
      <c r="X3" s="108"/>
      <c r="Y3" s="108">
        <v>1730222</v>
      </c>
      <c r="Z3" s="108"/>
      <c r="AA3" s="108">
        <v>12462267</v>
      </c>
      <c r="AB3" s="108"/>
      <c r="AC3" s="108">
        <v>11812759</v>
      </c>
      <c r="AD3" s="108"/>
      <c r="AE3" s="108">
        <v>502037</v>
      </c>
      <c r="AF3" s="108"/>
      <c r="AG3" s="108">
        <v>446579</v>
      </c>
      <c r="AH3" s="108"/>
      <c r="AI3" s="108">
        <v>264671519</v>
      </c>
      <c r="AJ3" s="108"/>
      <c r="AK3" s="108">
        <v>3402633640</v>
      </c>
      <c r="AL3" s="109"/>
      <c r="AM3" s="182">
        <v>7423.3</v>
      </c>
      <c r="AN3" s="109" t="s">
        <v>5655</v>
      </c>
      <c r="AO3" s="109" t="str">
        <f t="shared" ref="AO3:AO66" si="0">IF(AN3&amp;AL3&amp;AJ3&amp;AH3&amp;AF3&amp;AD3&amp;AB3&amp;Z3&amp;X3&amp;V3&amp;T3&amp;R3&amp;P3&amp;N3&amp;L3&amp;J3&lt;&gt;"","Yes","No")</f>
        <v>No</v>
      </c>
      <c r="AS3" s="19" t="s">
        <v>5407</v>
      </c>
    </row>
    <row r="4" spans="1:45" s="19" customFormat="1" ht="11.45" customHeight="1" x14ac:dyDescent="0.2">
      <c r="A4" s="5" t="s">
        <v>5900</v>
      </c>
      <c r="B4" s="5" t="s">
        <v>404</v>
      </c>
      <c r="C4" s="5" t="s">
        <v>20</v>
      </c>
      <c r="D4" s="174">
        <v>9154</v>
      </c>
      <c r="E4" s="177">
        <v>90154</v>
      </c>
      <c r="F4" s="19" t="s">
        <v>196</v>
      </c>
      <c r="G4" s="5" t="s">
        <v>192</v>
      </c>
      <c r="H4" s="27">
        <v>12150996</v>
      </c>
      <c r="I4" s="106">
        <v>3458</v>
      </c>
      <c r="J4" s="107"/>
      <c r="K4" s="108">
        <v>87</v>
      </c>
      <c r="L4" s="108"/>
      <c r="M4" s="108">
        <v>99393271</v>
      </c>
      <c r="N4" s="108"/>
      <c r="O4" s="108">
        <v>141997683</v>
      </c>
      <c r="P4" s="108"/>
      <c r="Q4" s="108">
        <v>127086614</v>
      </c>
      <c r="R4" s="108"/>
      <c r="S4" s="108">
        <v>14911069</v>
      </c>
      <c r="T4" s="108"/>
      <c r="U4" s="108">
        <v>9506682</v>
      </c>
      <c r="V4" s="108"/>
      <c r="W4" s="108">
        <v>8811102</v>
      </c>
      <c r="X4" s="108"/>
      <c r="Y4" s="108">
        <v>695580</v>
      </c>
      <c r="Z4" s="108"/>
      <c r="AA4" s="108">
        <v>8889268</v>
      </c>
      <c r="AB4" s="108"/>
      <c r="AC4" s="108">
        <v>8600667</v>
      </c>
      <c r="AD4" s="108"/>
      <c r="AE4" s="108">
        <v>424244</v>
      </c>
      <c r="AF4" s="108"/>
      <c r="AG4" s="108">
        <v>403561</v>
      </c>
      <c r="AH4" s="108"/>
      <c r="AI4" s="108">
        <v>394361657</v>
      </c>
      <c r="AJ4" s="108"/>
      <c r="AK4" s="108">
        <v>2014910655</v>
      </c>
      <c r="AL4" s="109"/>
      <c r="AM4" s="182">
        <v>4056.84</v>
      </c>
      <c r="AN4" s="109" t="s">
        <v>5655</v>
      </c>
      <c r="AO4" s="109" t="str">
        <f t="shared" si="0"/>
        <v>No</v>
      </c>
      <c r="AS4" s="19">
        <v>1</v>
      </c>
    </row>
    <row r="5" spans="1:45" s="19" customFormat="1" ht="11.45" customHeight="1" x14ac:dyDescent="0.2">
      <c r="A5" s="5" t="s">
        <v>5901</v>
      </c>
      <c r="B5" s="5" t="s">
        <v>351</v>
      </c>
      <c r="C5" s="5" t="s">
        <v>94</v>
      </c>
      <c r="D5" s="174">
        <v>1</v>
      </c>
      <c r="E5" s="177">
        <v>1</v>
      </c>
      <c r="F5" s="19" t="s">
        <v>194</v>
      </c>
      <c r="G5" s="5" t="s">
        <v>192</v>
      </c>
      <c r="H5" s="27">
        <v>3059393</v>
      </c>
      <c r="I5" s="106">
        <v>3150</v>
      </c>
      <c r="J5" s="107"/>
      <c r="K5" s="108">
        <v>10</v>
      </c>
      <c r="L5" s="108"/>
      <c r="M5" s="108">
        <v>38458679</v>
      </c>
      <c r="N5" s="108"/>
      <c r="O5" s="108">
        <v>73262283</v>
      </c>
      <c r="P5" s="108"/>
      <c r="Q5" s="108">
        <v>63264165</v>
      </c>
      <c r="R5" s="108"/>
      <c r="S5" s="108">
        <v>11673951</v>
      </c>
      <c r="T5" s="108"/>
      <c r="U5" s="108">
        <v>5514397</v>
      </c>
      <c r="V5" s="108"/>
      <c r="W5" s="108">
        <v>4929459</v>
      </c>
      <c r="X5" s="108"/>
      <c r="Y5" s="108">
        <v>632924</v>
      </c>
      <c r="Z5" s="108"/>
      <c r="AA5" s="108">
        <v>211570</v>
      </c>
      <c r="AB5" s="108"/>
      <c r="AC5" s="108">
        <v>207850</v>
      </c>
      <c r="AD5" s="108"/>
      <c r="AE5" s="108">
        <v>43833</v>
      </c>
      <c r="AF5" s="108"/>
      <c r="AG5" s="108">
        <v>42576</v>
      </c>
      <c r="AH5" s="108"/>
      <c r="AI5" s="108">
        <v>129054197</v>
      </c>
      <c r="AJ5" s="108"/>
      <c r="AK5" s="108">
        <v>621895985</v>
      </c>
      <c r="AL5" s="109"/>
      <c r="AM5" s="182">
        <v>2590.6799999999998</v>
      </c>
      <c r="AN5" s="109" t="s">
        <v>5655</v>
      </c>
      <c r="AO5" s="109" t="str">
        <f t="shared" si="0"/>
        <v>No</v>
      </c>
    </row>
    <row r="6" spans="1:45" s="19" customFormat="1" ht="11.45" customHeight="1" x14ac:dyDescent="0.2">
      <c r="A6" s="5" t="s">
        <v>841</v>
      </c>
      <c r="B6" s="5" t="s">
        <v>842</v>
      </c>
      <c r="C6" s="5" t="s">
        <v>35</v>
      </c>
      <c r="D6" s="174">
        <v>3030</v>
      </c>
      <c r="E6" s="177">
        <v>30030</v>
      </c>
      <c r="F6" s="19" t="s">
        <v>196</v>
      </c>
      <c r="G6" s="5" t="s">
        <v>192</v>
      </c>
      <c r="H6" s="27">
        <v>4586770</v>
      </c>
      <c r="I6" s="106">
        <v>3139</v>
      </c>
      <c r="J6" s="107"/>
      <c r="K6" s="108">
        <v>125</v>
      </c>
      <c r="L6" s="108"/>
      <c r="M6" s="108">
        <v>119306726</v>
      </c>
      <c r="N6" s="108"/>
      <c r="O6" s="108">
        <v>156436897</v>
      </c>
      <c r="P6" s="108"/>
      <c r="Q6" s="108">
        <v>141227395</v>
      </c>
      <c r="R6" s="108"/>
      <c r="S6" s="108">
        <v>17286926</v>
      </c>
      <c r="T6" s="108"/>
      <c r="U6" s="108">
        <v>10579201</v>
      </c>
      <c r="V6" s="108"/>
      <c r="W6" s="108">
        <v>9525483</v>
      </c>
      <c r="X6" s="108"/>
      <c r="Y6" s="108">
        <v>1140229</v>
      </c>
      <c r="Z6" s="108"/>
      <c r="AA6" s="108">
        <v>12618644</v>
      </c>
      <c r="AB6" s="108"/>
      <c r="AC6" s="108">
        <v>12237845</v>
      </c>
      <c r="AD6" s="108"/>
      <c r="AE6" s="108">
        <v>547413</v>
      </c>
      <c r="AF6" s="108"/>
      <c r="AG6" s="108">
        <v>529561</v>
      </c>
      <c r="AH6" s="108"/>
      <c r="AI6" s="108">
        <v>351298962</v>
      </c>
      <c r="AJ6" s="108"/>
      <c r="AK6" s="108">
        <v>1706705123</v>
      </c>
      <c r="AL6" s="109"/>
      <c r="AM6" s="182">
        <v>2843.2</v>
      </c>
      <c r="AN6" s="109" t="s">
        <v>5655</v>
      </c>
      <c r="AO6" s="109" t="str">
        <f t="shared" si="0"/>
        <v>No</v>
      </c>
    </row>
    <row r="7" spans="1:45" s="19" customFormat="1" ht="11.45" customHeight="1" x14ac:dyDescent="0.2">
      <c r="A7" s="5" t="s">
        <v>366</v>
      </c>
      <c r="B7" s="5" t="s">
        <v>367</v>
      </c>
      <c r="C7" s="5" t="s">
        <v>45</v>
      </c>
      <c r="D7" s="174">
        <v>5066</v>
      </c>
      <c r="E7" s="177">
        <v>50066</v>
      </c>
      <c r="F7" s="19" t="s">
        <v>196</v>
      </c>
      <c r="G7" s="5" t="s">
        <v>192</v>
      </c>
      <c r="H7" s="27">
        <v>8608208</v>
      </c>
      <c r="I7" s="106">
        <v>2711</v>
      </c>
      <c r="J7" s="107"/>
      <c r="K7" s="108">
        <v>156</v>
      </c>
      <c r="L7" s="108"/>
      <c r="M7" s="108">
        <v>125983252</v>
      </c>
      <c r="N7" s="108"/>
      <c r="O7" s="108">
        <v>132069240</v>
      </c>
      <c r="P7" s="108"/>
      <c r="Q7" s="108">
        <v>125776161</v>
      </c>
      <c r="R7" s="108"/>
      <c r="S7" s="108">
        <v>6293079</v>
      </c>
      <c r="T7" s="108"/>
      <c r="U7" s="108">
        <v>10630654</v>
      </c>
      <c r="V7" s="108"/>
      <c r="W7" s="108">
        <v>9862263</v>
      </c>
      <c r="X7" s="108"/>
      <c r="Y7" s="108">
        <v>768391</v>
      </c>
      <c r="Z7" s="108"/>
      <c r="AA7" s="108">
        <v>12208937</v>
      </c>
      <c r="AB7" s="108"/>
      <c r="AC7" s="108">
        <v>12071993</v>
      </c>
      <c r="AD7" s="108"/>
      <c r="AE7" s="108">
        <v>737354</v>
      </c>
      <c r="AF7" s="108"/>
      <c r="AG7" s="108">
        <v>677648</v>
      </c>
      <c r="AH7" s="108"/>
      <c r="AI7" s="108">
        <v>468067963</v>
      </c>
      <c r="AJ7" s="108"/>
      <c r="AK7" s="108">
        <v>1992826737</v>
      </c>
      <c r="AL7" s="109"/>
      <c r="AM7" s="182">
        <v>1746.11</v>
      </c>
      <c r="AN7" s="109" t="s">
        <v>5655</v>
      </c>
      <c r="AO7" s="109" t="str">
        <f t="shared" si="0"/>
        <v>No</v>
      </c>
    </row>
    <row r="8" spans="1:45" s="19" customFormat="1" ht="11.45" customHeight="1" x14ac:dyDescent="0.2">
      <c r="A8" s="5" t="s">
        <v>5902</v>
      </c>
      <c r="B8" s="5" t="s">
        <v>614</v>
      </c>
      <c r="C8" s="5" t="s">
        <v>89</v>
      </c>
      <c r="D8" s="174">
        <v>6008</v>
      </c>
      <c r="E8" s="177">
        <v>60008</v>
      </c>
      <c r="F8" s="19" t="s">
        <v>196</v>
      </c>
      <c r="G8" s="5" t="s">
        <v>192</v>
      </c>
      <c r="H8" s="27">
        <v>4944332</v>
      </c>
      <c r="I8" s="106">
        <v>2659</v>
      </c>
      <c r="J8" s="107"/>
      <c r="K8" s="108">
        <v>33</v>
      </c>
      <c r="L8" s="108"/>
      <c r="M8" s="108">
        <v>47656441</v>
      </c>
      <c r="N8" s="108"/>
      <c r="O8" s="108">
        <v>85219290</v>
      </c>
      <c r="P8" s="108"/>
      <c r="Q8" s="108">
        <v>75354539</v>
      </c>
      <c r="R8" s="108"/>
      <c r="S8" s="108">
        <v>12053232</v>
      </c>
      <c r="T8" s="108"/>
      <c r="U8" s="108">
        <v>5345190</v>
      </c>
      <c r="V8" s="108"/>
      <c r="W8" s="108">
        <v>4931237</v>
      </c>
      <c r="X8" s="108"/>
      <c r="Y8" s="108">
        <v>487187</v>
      </c>
      <c r="Z8" s="108"/>
      <c r="AA8" s="108">
        <v>2187822</v>
      </c>
      <c r="AB8" s="108"/>
      <c r="AC8" s="108">
        <v>2173944</v>
      </c>
      <c r="AD8" s="108"/>
      <c r="AE8" s="108">
        <v>202205</v>
      </c>
      <c r="AF8" s="108"/>
      <c r="AG8" s="108">
        <v>199878</v>
      </c>
      <c r="AH8" s="108"/>
      <c r="AI8" s="108">
        <v>90300547</v>
      </c>
      <c r="AJ8" s="108"/>
      <c r="AK8" s="108">
        <v>562857949</v>
      </c>
      <c r="AL8" s="109"/>
      <c r="AM8" s="182">
        <v>2547.27</v>
      </c>
      <c r="AN8" s="109" t="s">
        <v>5655</v>
      </c>
      <c r="AO8" s="109" t="str">
        <f t="shared" si="0"/>
        <v>No</v>
      </c>
    </row>
    <row r="9" spans="1:45" s="19" customFormat="1" ht="11.45" customHeight="1" x14ac:dyDescent="0.2">
      <c r="A9" s="5" t="s">
        <v>594</v>
      </c>
      <c r="B9" s="5" t="s">
        <v>595</v>
      </c>
      <c r="C9" s="5" t="s">
        <v>52</v>
      </c>
      <c r="D9" s="174">
        <v>1003</v>
      </c>
      <c r="E9" s="177">
        <v>10003</v>
      </c>
      <c r="F9" s="19" t="s">
        <v>196</v>
      </c>
      <c r="G9" s="5" t="s">
        <v>192</v>
      </c>
      <c r="H9" s="27">
        <v>4181019</v>
      </c>
      <c r="I9" s="106">
        <v>2423</v>
      </c>
      <c r="J9" s="107"/>
      <c r="K9" s="108">
        <v>209</v>
      </c>
      <c r="L9" s="108"/>
      <c r="M9" s="108">
        <v>79142190</v>
      </c>
      <c r="N9" s="108"/>
      <c r="O9" s="108">
        <v>101666854</v>
      </c>
      <c r="P9" s="108"/>
      <c r="Q9" s="108">
        <v>93571960</v>
      </c>
      <c r="R9" s="108"/>
      <c r="S9" s="108">
        <v>8094894</v>
      </c>
      <c r="T9" s="108"/>
      <c r="U9" s="108">
        <v>7856192</v>
      </c>
      <c r="V9" s="108"/>
      <c r="W9" s="108">
        <v>7147993</v>
      </c>
      <c r="X9" s="108"/>
      <c r="Y9" s="108">
        <v>708199</v>
      </c>
      <c r="Z9" s="108"/>
      <c r="AA9" s="108">
        <v>11733401</v>
      </c>
      <c r="AB9" s="108"/>
      <c r="AC9" s="108">
        <v>11494616</v>
      </c>
      <c r="AD9" s="108"/>
      <c r="AE9" s="108">
        <v>790939</v>
      </c>
      <c r="AF9" s="108"/>
      <c r="AG9" s="108">
        <v>770629</v>
      </c>
      <c r="AH9" s="108"/>
      <c r="AI9" s="108">
        <v>372398838</v>
      </c>
      <c r="AJ9" s="108"/>
      <c r="AK9" s="108">
        <v>1717994263</v>
      </c>
      <c r="AL9" s="109"/>
      <c r="AM9" s="182">
        <v>3138.43</v>
      </c>
      <c r="AN9" s="109" t="s">
        <v>5655</v>
      </c>
      <c r="AO9" s="109" t="str">
        <f t="shared" si="0"/>
        <v>No</v>
      </c>
    </row>
    <row r="10" spans="1:45" s="19" customFormat="1" ht="11.45" customHeight="1" x14ac:dyDescent="0.2">
      <c r="A10" s="5" t="s">
        <v>765</v>
      </c>
      <c r="B10" s="5" t="s">
        <v>766</v>
      </c>
      <c r="C10" s="5" t="s">
        <v>81</v>
      </c>
      <c r="D10" s="174">
        <v>3019</v>
      </c>
      <c r="E10" s="177">
        <v>30019</v>
      </c>
      <c r="F10" s="19" t="s">
        <v>196</v>
      </c>
      <c r="G10" s="5" t="s">
        <v>192</v>
      </c>
      <c r="H10" s="27">
        <v>5441567</v>
      </c>
      <c r="I10" s="106">
        <v>2372</v>
      </c>
      <c r="J10" s="107"/>
      <c r="K10" s="108">
        <v>266</v>
      </c>
      <c r="L10" s="108"/>
      <c r="M10" s="108">
        <v>82309495</v>
      </c>
      <c r="N10" s="108"/>
      <c r="O10" s="108">
        <v>100609277</v>
      </c>
      <c r="P10" s="108"/>
      <c r="Q10" s="108">
        <v>91772173</v>
      </c>
      <c r="R10" s="108"/>
      <c r="S10" s="108">
        <v>8837104</v>
      </c>
      <c r="T10" s="108"/>
      <c r="U10" s="108">
        <v>8103859</v>
      </c>
      <c r="V10" s="108"/>
      <c r="W10" s="108">
        <v>7481956</v>
      </c>
      <c r="X10" s="108"/>
      <c r="Y10" s="108">
        <v>621903</v>
      </c>
      <c r="Z10" s="108"/>
      <c r="AA10" s="108">
        <v>11867605</v>
      </c>
      <c r="AB10" s="108"/>
      <c r="AC10" s="108">
        <v>11478086</v>
      </c>
      <c r="AD10" s="108"/>
      <c r="AE10" s="108">
        <v>818081</v>
      </c>
      <c r="AF10" s="108"/>
      <c r="AG10" s="108">
        <v>792151</v>
      </c>
      <c r="AH10" s="108"/>
      <c r="AI10" s="108">
        <v>319425542</v>
      </c>
      <c r="AJ10" s="108"/>
      <c r="AK10" s="108">
        <v>1330519510</v>
      </c>
      <c r="AL10" s="109"/>
      <c r="AM10" s="182">
        <v>4463.01</v>
      </c>
      <c r="AN10" s="109" t="s">
        <v>5655</v>
      </c>
      <c r="AO10" s="109" t="str">
        <f t="shared" si="0"/>
        <v>No</v>
      </c>
    </row>
    <row r="11" spans="1:45" s="19" customFormat="1" ht="11.45" customHeight="1" x14ac:dyDescent="0.2">
      <c r="A11" s="5" t="s">
        <v>590</v>
      </c>
      <c r="B11" s="5" t="s">
        <v>591</v>
      </c>
      <c r="C11" s="5" t="s">
        <v>53</v>
      </c>
      <c r="D11" s="174">
        <v>3034</v>
      </c>
      <c r="E11" s="177">
        <v>30034</v>
      </c>
      <c r="F11" s="19" t="s">
        <v>191</v>
      </c>
      <c r="G11" s="5" t="s">
        <v>192</v>
      </c>
      <c r="H11" s="27">
        <v>2203663</v>
      </c>
      <c r="I11" s="106">
        <v>1683</v>
      </c>
      <c r="J11" s="107"/>
      <c r="K11" s="108">
        <v>59</v>
      </c>
      <c r="L11" s="108"/>
      <c r="M11" s="108">
        <v>42824304</v>
      </c>
      <c r="N11" s="108"/>
      <c r="O11" s="108">
        <v>74048917</v>
      </c>
      <c r="P11" s="108" t="s">
        <v>102</v>
      </c>
      <c r="Q11" s="108">
        <v>62697420</v>
      </c>
      <c r="R11" s="108"/>
      <c r="S11" s="108">
        <v>14580811</v>
      </c>
      <c r="T11" s="108"/>
      <c r="U11" s="108">
        <v>4745416</v>
      </c>
      <c r="V11" s="108"/>
      <c r="W11" s="108">
        <v>4260025</v>
      </c>
      <c r="X11" s="108"/>
      <c r="Y11" s="108">
        <v>671436</v>
      </c>
      <c r="Z11" s="108"/>
      <c r="AA11" s="108">
        <v>3339285</v>
      </c>
      <c r="AB11" s="108"/>
      <c r="AC11" s="108">
        <v>3221393</v>
      </c>
      <c r="AD11" s="108"/>
      <c r="AE11" s="108">
        <v>145057</v>
      </c>
      <c r="AF11" s="108"/>
      <c r="AG11" s="108">
        <v>139765</v>
      </c>
      <c r="AH11" s="108"/>
      <c r="AI11" s="108">
        <v>96231787</v>
      </c>
      <c r="AJ11" s="108"/>
      <c r="AK11" s="108">
        <v>730432121</v>
      </c>
      <c r="AL11" s="109" t="s">
        <v>101</v>
      </c>
      <c r="AM11" s="182">
        <v>0</v>
      </c>
      <c r="AN11" s="109" t="s">
        <v>5655</v>
      </c>
      <c r="AO11" s="109" t="str">
        <f t="shared" si="0"/>
        <v>Yes</v>
      </c>
    </row>
    <row r="12" spans="1:45" s="19" customFormat="1" ht="11.45" customHeight="1" x14ac:dyDescent="0.2">
      <c r="A12" s="5" t="s">
        <v>674</v>
      </c>
      <c r="B12" s="5" t="s">
        <v>675</v>
      </c>
      <c r="C12" s="5" t="s">
        <v>45</v>
      </c>
      <c r="D12" s="174">
        <v>5113</v>
      </c>
      <c r="E12" s="177">
        <v>50113</v>
      </c>
      <c r="F12" s="19" t="s">
        <v>196</v>
      </c>
      <c r="G12" s="5" t="s">
        <v>192</v>
      </c>
      <c r="H12" s="27">
        <v>8608208</v>
      </c>
      <c r="I12" s="106">
        <v>1510</v>
      </c>
      <c r="J12" s="107"/>
      <c r="K12" s="108">
        <v>0</v>
      </c>
      <c r="L12" s="108"/>
      <c r="M12" s="108">
        <v>24249402</v>
      </c>
      <c r="N12" s="108"/>
      <c r="O12" s="108">
        <v>42638889</v>
      </c>
      <c r="P12" s="108"/>
      <c r="Q12" s="108">
        <v>36234505</v>
      </c>
      <c r="R12" s="108"/>
      <c r="S12" s="108">
        <v>7087730</v>
      </c>
      <c r="T12" s="108"/>
      <c r="U12" s="108">
        <v>2542464</v>
      </c>
      <c r="V12" s="108"/>
      <c r="W12" s="108">
        <v>2298427</v>
      </c>
      <c r="X12" s="108"/>
      <c r="Y12" s="108">
        <v>281875</v>
      </c>
      <c r="Z12" s="108"/>
      <c r="AA12" s="108">
        <v>0</v>
      </c>
      <c r="AB12" s="108"/>
      <c r="AC12" s="108">
        <v>0</v>
      </c>
      <c r="AD12" s="108"/>
      <c r="AE12" s="108">
        <v>0</v>
      </c>
      <c r="AF12" s="108"/>
      <c r="AG12" s="108">
        <v>0</v>
      </c>
      <c r="AH12" s="108"/>
      <c r="AI12" s="108">
        <v>30207856</v>
      </c>
      <c r="AJ12" s="108"/>
      <c r="AK12" s="108">
        <v>212134208</v>
      </c>
      <c r="AL12" s="109"/>
      <c r="AM12" s="182">
        <v>0</v>
      </c>
      <c r="AN12" s="109" t="s">
        <v>5655</v>
      </c>
      <c r="AO12" s="109" t="str">
        <f t="shared" si="0"/>
        <v>No</v>
      </c>
    </row>
    <row r="13" spans="1:45" s="19" customFormat="1" ht="11.45" customHeight="1" x14ac:dyDescent="0.2">
      <c r="A13" s="5" t="s">
        <v>669</v>
      </c>
      <c r="B13" s="5" t="s">
        <v>670</v>
      </c>
      <c r="C13" s="5" t="s">
        <v>20</v>
      </c>
      <c r="D13" s="174">
        <v>9036</v>
      </c>
      <c r="E13" s="177">
        <v>90036</v>
      </c>
      <c r="F13" s="19" t="s">
        <v>196</v>
      </c>
      <c r="G13" s="5" t="s">
        <v>192</v>
      </c>
      <c r="H13" s="27">
        <v>12150996</v>
      </c>
      <c r="I13" s="106">
        <v>1495</v>
      </c>
      <c r="J13" s="107"/>
      <c r="K13" s="108">
        <v>0</v>
      </c>
      <c r="L13" s="108"/>
      <c r="M13" s="108">
        <v>19372394</v>
      </c>
      <c r="N13" s="108"/>
      <c r="O13" s="108">
        <v>46067638</v>
      </c>
      <c r="P13" s="108"/>
      <c r="Q13" s="108">
        <v>40537480</v>
      </c>
      <c r="R13" s="108"/>
      <c r="S13" s="108">
        <v>5982059</v>
      </c>
      <c r="T13" s="108"/>
      <c r="U13" s="108">
        <v>2853561</v>
      </c>
      <c r="V13" s="108"/>
      <c r="W13" s="108">
        <v>2590593</v>
      </c>
      <c r="X13" s="108"/>
      <c r="Y13" s="108">
        <v>294123</v>
      </c>
      <c r="Z13" s="108"/>
      <c r="AA13" s="108">
        <v>0</v>
      </c>
      <c r="AB13" s="108"/>
      <c r="AC13" s="108">
        <v>0</v>
      </c>
      <c r="AD13" s="108"/>
      <c r="AE13" s="108">
        <v>0</v>
      </c>
      <c r="AF13" s="108"/>
      <c r="AG13" s="108">
        <v>0</v>
      </c>
      <c r="AH13" s="108"/>
      <c r="AI13" s="108">
        <v>42201857</v>
      </c>
      <c r="AJ13" s="108"/>
      <c r="AK13" s="108">
        <v>214680839</v>
      </c>
      <c r="AL13" s="109"/>
      <c r="AM13" s="182">
        <v>2891.9</v>
      </c>
      <c r="AN13" s="109" t="s">
        <v>5655</v>
      </c>
      <c r="AO13" s="109" t="str">
        <f t="shared" si="0"/>
        <v>No</v>
      </c>
    </row>
    <row r="14" spans="1:45" s="19" customFormat="1" ht="11.45" customHeight="1" x14ac:dyDescent="0.2">
      <c r="A14" s="5" t="s">
        <v>711</v>
      </c>
      <c r="B14" s="5" t="s">
        <v>712</v>
      </c>
      <c r="C14" s="5" t="s">
        <v>31</v>
      </c>
      <c r="D14" s="174">
        <v>8006</v>
      </c>
      <c r="E14" s="177">
        <v>80006</v>
      </c>
      <c r="F14" s="19" t="s">
        <v>196</v>
      </c>
      <c r="G14" s="5" t="s">
        <v>192</v>
      </c>
      <c r="H14" s="27">
        <v>2374203</v>
      </c>
      <c r="I14" s="106">
        <v>1457</v>
      </c>
      <c r="J14" s="107"/>
      <c r="K14" s="108">
        <v>66</v>
      </c>
      <c r="L14" s="108"/>
      <c r="M14" s="108">
        <v>50809076</v>
      </c>
      <c r="N14" s="108"/>
      <c r="O14" s="108">
        <v>73397835</v>
      </c>
      <c r="P14" s="108"/>
      <c r="Q14" s="108">
        <v>62210005</v>
      </c>
      <c r="R14" s="108"/>
      <c r="S14" s="108">
        <v>11187830</v>
      </c>
      <c r="T14" s="108"/>
      <c r="U14" s="108">
        <v>5070540</v>
      </c>
      <c r="V14" s="108"/>
      <c r="W14" s="108">
        <v>4381520</v>
      </c>
      <c r="X14" s="108"/>
      <c r="Y14" s="108">
        <v>689020</v>
      </c>
      <c r="Z14" s="108"/>
      <c r="AA14" s="108">
        <v>5911856</v>
      </c>
      <c r="AB14" s="108"/>
      <c r="AC14" s="108">
        <v>5710051</v>
      </c>
      <c r="AD14" s="108"/>
      <c r="AE14" s="108">
        <v>351598</v>
      </c>
      <c r="AF14" s="108"/>
      <c r="AG14" s="108">
        <v>308369</v>
      </c>
      <c r="AH14" s="108"/>
      <c r="AI14" s="108">
        <v>104708480</v>
      </c>
      <c r="AJ14" s="108"/>
      <c r="AK14" s="108">
        <v>612310466</v>
      </c>
      <c r="AL14" s="109"/>
      <c r="AM14" s="182">
        <v>4193.8</v>
      </c>
      <c r="AN14" s="109" t="s">
        <v>5655</v>
      </c>
      <c r="AO14" s="109" t="str">
        <f t="shared" si="0"/>
        <v>No</v>
      </c>
    </row>
    <row r="15" spans="1:45" s="19" customFormat="1" ht="11.45" customHeight="1" x14ac:dyDescent="0.2">
      <c r="A15" s="5" t="s">
        <v>5903</v>
      </c>
      <c r="B15" s="5" t="s">
        <v>414</v>
      </c>
      <c r="C15" s="5" t="s">
        <v>83</v>
      </c>
      <c r="D15" s="174">
        <v>4105</v>
      </c>
      <c r="E15" s="177">
        <v>40105</v>
      </c>
      <c r="F15" s="19" t="s">
        <v>191</v>
      </c>
      <c r="G15" s="5" t="s">
        <v>192</v>
      </c>
      <c r="H15" s="27">
        <v>2148346</v>
      </c>
      <c r="I15" s="106">
        <v>1426</v>
      </c>
      <c r="J15" s="107"/>
      <c r="K15" s="108">
        <v>0</v>
      </c>
      <c r="L15" s="108"/>
      <c r="M15" s="108">
        <v>0</v>
      </c>
      <c r="N15" s="108"/>
      <c r="O15" s="108">
        <v>12376820</v>
      </c>
      <c r="P15" s="108"/>
      <c r="Q15" s="108">
        <v>11510317</v>
      </c>
      <c r="R15" s="108"/>
      <c r="S15" s="108">
        <v>866503</v>
      </c>
      <c r="T15" s="108"/>
      <c r="U15" s="108">
        <v>1104319</v>
      </c>
      <c r="V15" s="108"/>
      <c r="W15" s="108">
        <v>1026778</v>
      </c>
      <c r="X15" s="108"/>
      <c r="Y15" s="108">
        <v>77541</v>
      </c>
      <c r="Z15" s="108"/>
      <c r="AA15" s="108">
        <v>0</v>
      </c>
      <c r="AB15" s="108"/>
      <c r="AC15" s="108">
        <v>0</v>
      </c>
      <c r="AD15" s="108"/>
      <c r="AE15" s="108">
        <v>0</v>
      </c>
      <c r="AF15" s="108"/>
      <c r="AG15" s="108">
        <v>0</v>
      </c>
      <c r="AH15" s="108"/>
      <c r="AI15" s="108">
        <v>12888313</v>
      </c>
      <c r="AJ15" s="108"/>
      <c r="AK15" s="108">
        <v>52179019</v>
      </c>
      <c r="AL15" s="109"/>
      <c r="AM15" s="182">
        <v>2087.44</v>
      </c>
      <c r="AN15" s="109" t="s">
        <v>5655</v>
      </c>
      <c r="AO15" s="109" t="str">
        <f t="shared" si="0"/>
        <v>No</v>
      </c>
    </row>
    <row r="16" spans="1:45" s="19" customFormat="1" ht="11.45" customHeight="1" x14ac:dyDescent="0.2">
      <c r="A16" s="5" t="s">
        <v>5904</v>
      </c>
      <c r="B16" s="5" t="s">
        <v>619</v>
      </c>
      <c r="C16" s="5" t="s">
        <v>37</v>
      </c>
      <c r="D16" s="174">
        <v>4034</v>
      </c>
      <c r="E16" s="177">
        <v>40034</v>
      </c>
      <c r="F16" s="19" t="s">
        <v>194</v>
      </c>
      <c r="G16" s="5" t="s">
        <v>192</v>
      </c>
      <c r="H16" s="27">
        <v>5502379</v>
      </c>
      <c r="I16" s="106">
        <v>1396</v>
      </c>
      <c r="J16" s="107"/>
      <c r="K16" s="108">
        <v>33</v>
      </c>
      <c r="L16" s="108"/>
      <c r="M16" s="108">
        <v>36200929</v>
      </c>
      <c r="N16" s="108"/>
      <c r="O16" s="108">
        <v>61854659</v>
      </c>
      <c r="P16" s="108"/>
      <c r="Q16" s="108">
        <v>52776520</v>
      </c>
      <c r="R16" s="108"/>
      <c r="S16" s="108">
        <v>9078139</v>
      </c>
      <c r="T16" s="108"/>
      <c r="U16" s="108">
        <v>4322351</v>
      </c>
      <c r="V16" s="108"/>
      <c r="W16" s="108">
        <v>3791237</v>
      </c>
      <c r="X16" s="108"/>
      <c r="Y16" s="108">
        <v>531114</v>
      </c>
      <c r="Z16" s="108"/>
      <c r="AA16" s="108">
        <v>2877854</v>
      </c>
      <c r="AB16" s="108"/>
      <c r="AC16" s="108">
        <v>2728901</v>
      </c>
      <c r="AD16" s="108"/>
      <c r="AE16" s="108">
        <v>183291</v>
      </c>
      <c r="AF16" s="108"/>
      <c r="AG16" s="108">
        <v>171530</v>
      </c>
      <c r="AH16" s="108"/>
      <c r="AI16" s="108">
        <v>81940228</v>
      </c>
      <c r="AJ16" s="108"/>
      <c r="AK16" s="108">
        <v>512070544</v>
      </c>
      <c r="AL16" s="109"/>
      <c r="AM16" s="182">
        <v>4050.87</v>
      </c>
      <c r="AN16" s="109" t="s">
        <v>5655</v>
      </c>
      <c r="AO16" s="109" t="str">
        <f t="shared" si="0"/>
        <v>No</v>
      </c>
    </row>
    <row r="17" spans="1:41" s="19" customFormat="1" ht="11.45" customHeight="1" x14ac:dyDescent="0.2">
      <c r="A17" s="5" t="s">
        <v>605</v>
      </c>
      <c r="B17" s="5" t="s">
        <v>606</v>
      </c>
      <c r="C17" s="5" t="s">
        <v>73</v>
      </c>
      <c r="D17" s="174">
        <v>2078</v>
      </c>
      <c r="E17" s="177">
        <v>20078</v>
      </c>
      <c r="F17" s="19" t="s">
        <v>302</v>
      </c>
      <c r="G17" s="5" t="s">
        <v>192</v>
      </c>
      <c r="H17" s="27">
        <v>18351295</v>
      </c>
      <c r="I17" s="106">
        <v>1168</v>
      </c>
      <c r="J17" s="107"/>
      <c r="K17" s="108">
        <v>152</v>
      </c>
      <c r="L17" s="108"/>
      <c r="M17" s="108">
        <v>68262188</v>
      </c>
      <c r="N17" s="108"/>
      <c r="O17" s="108">
        <v>76275833</v>
      </c>
      <c r="P17" s="108"/>
      <c r="Q17" s="108">
        <v>68024569</v>
      </c>
      <c r="R17" s="108"/>
      <c r="S17" s="108">
        <v>8251264</v>
      </c>
      <c r="T17" s="108"/>
      <c r="U17" s="108">
        <v>2498886</v>
      </c>
      <c r="V17" s="108"/>
      <c r="W17" s="108">
        <v>2214547</v>
      </c>
      <c r="X17" s="108"/>
      <c r="Y17" s="108">
        <v>284339</v>
      </c>
      <c r="Z17" s="108"/>
      <c r="AA17" s="108">
        <v>10614169</v>
      </c>
      <c r="AB17" s="108"/>
      <c r="AC17" s="108">
        <v>9439075</v>
      </c>
      <c r="AD17" s="108"/>
      <c r="AE17" s="108">
        <v>342276</v>
      </c>
      <c r="AF17" s="108"/>
      <c r="AG17" s="108">
        <v>293643</v>
      </c>
      <c r="AH17" s="108"/>
      <c r="AI17" s="108">
        <v>92437511</v>
      </c>
      <c r="AJ17" s="108"/>
      <c r="AK17" s="108">
        <v>2155676317</v>
      </c>
      <c r="AL17" s="109"/>
      <c r="AM17" s="182">
        <v>2093.56</v>
      </c>
      <c r="AN17" s="109" t="s">
        <v>5655</v>
      </c>
      <c r="AO17" s="109" t="str">
        <f t="shared" si="0"/>
        <v>No</v>
      </c>
    </row>
    <row r="18" spans="1:41" s="19" customFormat="1" ht="11.45" customHeight="1" x14ac:dyDescent="0.2">
      <c r="A18" s="5" t="s">
        <v>5905</v>
      </c>
      <c r="B18" s="5" t="s">
        <v>268</v>
      </c>
      <c r="C18" s="5" t="s">
        <v>20</v>
      </c>
      <c r="D18" s="174">
        <v>9157</v>
      </c>
      <c r="E18" s="177">
        <v>90157</v>
      </c>
      <c r="F18" s="19" t="s">
        <v>196</v>
      </c>
      <c r="G18" s="5" t="s">
        <v>192</v>
      </c>
      <c r="H18" s="27">
        <v>12150996</v>
      </c>
      <c r="I18" s="106">
        <v>1144</v>
      </c>
      <c r="J18" s="107"/>
      <c r="K18" s="108">
        <v>0</v>
      </c>
      <c r="L18" s="108"/>
      <c r="M18" s="108">
        <v>0</v>
      </c>
      <c r="N18" s="108"/>
      <c r="O18" s="108">
        <v>25151932</v>
      </c>
      <c r="P18" s="108"/>
      <c r="Q18" s="108">
        <v>37903473</v>
      </c>
      <c r="R18" s="108"/>
      <c r="S18" s="108">
        <v>5184328</v>
      </c>
      <c r="T18" s="108"/>
      <c r="U18" s="108">
        <v>1786720</v>
      </c>
      <c r="V18" s="108"/>
      <c r="W18" s="108">
        <v>2204098</v>
      </c>
      <c r="X18" s="108"/>
      <c r="Y18" s="108">
        <v>400657</v>
      </c>
      <c r="Z18" s="108"/>
      <c r="AA18" s="108">
        <v>0</v>
      </c>
      <c r="AB18" s="108"/>
      <c r="AC18" s="108">
        <v>0</v>
      </c>
      <c r="AD18" s="108"/>
      <c r="AE18" s="108">
        <v>0</v>
      </c>
      <c r="AF18" s="108"/>
      <c r="AG18" s="108">
        <v>0</v>
      </c>
      <c r="AH18" s="108"/>
      <c r="AI18" s="108">
        <v>4383256</v>
      </c>
      <c r="AJ18" s="108"/>
      <c r="AK18" s="108">
        <v>57420402</v>
      </c>
      <c r="AL18" s="109"/>
      <c r="AM18" s="182">
        <v>581.04</v>
      </c>
      <c r="AN18" s="109" t="s">
        <v>5655</v>
      </c>
      <c r="AO18" s="109" t="str">
        <f t="shared" si="0"/>
        <v>No</v>
      </c>
    </row>
    <row r="19" spans="1:41" s="19" customFormat="1" ht="11.45" customHeight="1" x14ac:dyDescent="0.2">
      <c r="A19" s="5" t="s">
        <v>829</v>
      </c>
      <c r="B19" s="5" t="s">
        <v>830</v>
      </c>
      <c r="C19" s="5" t="s">
        <v>90</v>
      </c>
      <c r="D19" s="174">
        <v>8001</v>
      </c>
      <c r="E19" s="177">
        <v>80001</v>
      </c>
      <c r="F19" s="19" t="s">
        <v>196</v>
      </c>
      <c r="G19" s="5" t="s">
        <v>192</v>
      </c>
      <c r="H19" s="27">
        <v>1021243</v>
      </c>
      <c r="I19" s="106">
        <v>1113</v>
      </c>
      <c r="J19" s="107"/>
      <c r="K19" s="108">
        <v>40</v>
      </c>
      <c r="L19" s="108"/>
      <c r="M19" s="108">
        <v>29751920</v>
      </c>
      <c r="N19" s="108"/>
      <c r="O19" s="108">
        <v>42264851</v>
      </c>
      <c r="P19" s="108"/>
      <c r="Q19" s="108">
        <v>39149927</v>
      </c>
      <c r="R19" s="108"/>
      <c r="S19" s="108">
        <v>3114924</v>
      </c>
      <c r="T19" s="108"/>
      <c r="U19" s="108">
        <v>2311848</v>
      </c>
      <c r="V19" s="108"/>
      <c r="W19" s="108">
        <v>2160581</v>
      </c>
      <c r="X19" s="108"/>
      <c r="Y19" s="108">
        <v>151267</v>
      </c>
      <c r="Z19" s="108"/>
      <c r="AA19" s="108">
        <v>4360617</v>
      </c>
      <c r="AB19" s="108"/>
      <c r="AC19" s="108">
        <v>4289462</v>
      </c>
      <c r="AD19" s="108"/>
      <c r="AE19" s="108">
        <v>209822</v>
      </c>
      <c r="AF19" s="108"/>
      <c r="AG19" s="108">
        <v>206098</v>
      </c>
      <c r="AH19" s="108"/>
      <c r="AI19" s="108">
        <v>44176331</v>
      </c>
      <c r="AJ19" s="108"/>
      <c r="AK19" s="108">
        <v>358146681</v>
      </c>
      <c r="AL19" s="109"/>
      <c r="AM19" s="182">
        <v>810.96</v>
      </c>
      <c r="AN19" s="109" t="s">
        <v>5655</v>
      </c>
      <c r="AO19" s="109" t="str">
        <f t="shared" si="0"/>
        <v>No</v>
      </c>
    </row>
    <row r="20" spans="1:41" s="19" customFormat="1" ht="11.45" customHeight="1" x14ac:dyDescent="0.2">
      <c r="A20" s="5" t="s">
        <v>953</v>
      </c>
      <c r="B20" s="5" t="s">
        <v>606</v>
      </c>
      <c r="C20" s="5" t="s">
        <v>73</v>
      </c>
      <c r="D20" s="174">
        <v>2188</v>
      </c>
      <c r="E20" s="177">
        <v>20188</v>
      </c>
      <c r="F20" s="19" t="s">
        <v>302</v>
      </c>
      <c r="G20" s="5" t="s">
        <v>192</v>
      </c>
      <c r="H20" s="27">
        <v>18351295</v>
      </c>
      <c r="I20" s="106">
        <v>1111</v>
      </c>
      <c r="J20" s="107"/>
      <c r="K20" s="108">
        <v>0</v>
      </c>
      <c r="L20" s="108"/>
      <c r="M20" s="108">
        <v>27330634</v>
      </c>
      <c r="N20" s="108"/>
      <c r="O20" s="108">
        <v>36937186</v>
      </c>
      <c r="P20" s="108"/>
      <c r="Q20" s="108">
        <v>26408380</v>
      </c>
      <c r="R20" s="108"/>
      <c r="S20" s="108">
        <v>10528806</v>
      </c>
      <c r="T20" s="108"/>
      <c r="U20" s="108">
        <v>4061882</v>
      </c>
      <c r="V20" s="108"/>
      <c r="W20" s="108">
        <v>3238548</v>
      </c>
      <c r="X20" s="108"/>
      <c r="Y20" s="108">
        <v>823334</v>
      </c>
      <c r="Z20" s="108"/>
      <c r="AA20" s="108">
        <v>0</v>
      </c>
      <c r="AB20" s="108"/>
      <c r="AC20" s="108">
        <v>0</v>
      </c>
      <c r="AD20" s="108"/>
      <c r="AE20" s="108">
        <v>0</v>
      </c>
      <c r="AF20" s="108"/>
      <c r="AG20" s="108">
        <v>0</v>
      </c>
      <c r="AH20" s="108"/>
      <c r="AI20" s="108">
        <v>137618503</v>
      </c>
      <c r="AJ20" s="108"/>
      <c r="AK20" s="108">
        <v>381346415</v>
      </c>
      <c r="AL20" s="109"/>
      <c r="AM20" s="182">
        <v>4002.35</v>
      </c>
      <c r="AN20" s="109" t="s">
        <v>5655</v>
      </c>
      <c r="AO20" s="109" t="str">
        <f t="shared" si="0"/>
        <v>No</v>
      </c>
    </row>
    <row r="21" spans="1:41" s="19" customFormat="1" ht="11.45" customHeight="1" x14ac:dyDescent="0.2">
      <c r="A21" s="5" t="s">
        <v>706</v>
      </c>
      <c r="B21" s="5" t="s">
        <v>409</v>
      </c>
      <c r="C21" s="5" t="s">
        <v>18</v>
      </c>
      <c r="D21" s="174">
        <v>9136</v>
      </c>
      <c r="E21" s="177">
        <v>90136</v>
      </c>
      <c r="F21" s="19" t="s">
        <v>196</v>
      </c>
      <c r="G21" s="5" t="s">
        <v>192</v>
      </c>
      <c r="H21" s="27">
        <v>3629114</v>
      </c>
      <c r="I21" s="106">
        <v>1070</v>
      </c>
      <c r="J21" s="107"/>
      <c r="K21" s="108">
        <v>0</v>
      </c>
      <c r="L21" s="108"/>
      <c r="M21" s="108">
        <v>12755662</v>
      </c>
      <c r="N21" s="108"/>
      <c r="O21" s="108">
        <v>21807945</v>
      </c>
      <c r="P21" s="108"/>
      <c r="Q21" s="108">
        <v>25720696</v>
      </c>
      <c r="R21" s="108"/>
      <c r="S21" s="108">
        <v>2596424</v>
      </c>
      <c r="T21" s="108"/>
      <c r="U21" s="108">
        <v>1287507</v>
      </c>
      <c r="V21" s="108"/>
      <c r="W21" s="108">
        <v>1495143</v>
      </c>
      <c r="X21" s="108"/>
      <c r="Y21" s="108">
        <v>113023</v>
      </c>
      <c r="Z21" s="108"/>
      <c r="AA21" s="108">
        <v>0</v>
      </c>
      <c r="AB21" s="108"/>
      <c r="AC21" s="108">
        <v>0</v>
      </c>
      <c r="AD21" s="108"/>
      <c r="AE21" s="108">
        <v>0</v>
      </c>
      <c r="AF21" s="108"/>
      <c r="AG21" s="108">
        <v>0</v>
      </c>
      <c r="AH21" s="108"/>
      <c r="AI21" s="108">
        <v>16277324</v>
      </c>
      <c r="AJ21" s="108"/>
      <c r="AK21" s="108">
        <v>112567167</v>
      </c>
      <c r="AL21" s="109"/>
      <c r="AM21" s="182">
        <v>1720.2</v>
      </c>
      <c r="AN21" s="109" t="s">
        <v>5655</v>
      </c>
      <c r="AO21" s="109" t="str">
        <f t="shared" si="0"/>
        <v>No</v>
      </c>
    </row>
    <row r="22" spans="1:41" s="19" customFormat="1" ht="11.45" customHeight="1" x14ac:dyDescent="0.2">
      <c r="A22" s="5" t="s">
        <v>458</v>
      </c>
      <c r="B22" s="5" t="s">
        <v>459</v>
      </c>
      <c r="C22" s="5" t="s">
        <v>89</v>
      </c>
      <c r="D22" s="174">
        <v>6056</v>
      </c>
      <c r="E22" s="177">
        <v>60056</v>
      </c>
      <c r="F22" s="19" t="s">
        <v>196</v>
      </c>
      <c r="G22" s="5" t="s">
        <v>192</v>
      </c>
      <c r="H22" s="27">
        <v>5121892</v>
      </c>
      <c r="I22" s="106">
        <v>1062</v>
      </c>
      <c r="J22" s="107"/>
      <c r="K22" s="108">
        <v>59</v>
      </c>
      <c r="L22" s="108"/>
      <c r="M22" s="108">
        <v>40279447</v>
      </c>
      <c r="N22" s="108"/>
      <c r="O22" s="108">
        <v>51147389</v>
      </c>
      <c r="P22" s="108"/>
      <c r="Q22" s="108">
        <v>51415470</v>
      </c>
      <c r="R22" s="108"/>
      <c r="S22" s="108">
        <v>5582673</v>
      </c>
      <c r="T22" s="108"/>
      <c r="U22" s="108">
        <v>3259786</v>
      </c>
      <c r="V22" s="108"/>
      <c r="W22" s="108">
        <v>3381064</v>
      </c>
      <c r="X22" s="108"/>
      <c r="Y22" s="108">
        <v>216595</v>
      </c>
      <c r="Z22" s="108"/>
      <c r="AA22" s="108">
        <v>6298722</v>
      </c>
      <c r="AB22" s="108"/>
      <c r="AC22" s="108">
        <v>6243015</v>
      </c>
      <c r="AD22" s="108"/>
      <c r="AE22" s="108">
        <v>293878</v>
      </c>
      <c r="AF22" s="108"/>
      <c r="AG22" s="108">
        <v>289516</v>
      </c>
      <c r="AH22" s="108"/>
      <c r="AI22" s="108">
        <v>62438784</v>
      </c>
      <c r="AJ22" s="108"/>
      <c r="AK22" s="108">
        <v>426923086</v>
      </c>
      <c r="AL22" s="109"/>
      <c r="AM22" s="182">
        <v>975</v>
      </c>
      <c r="AN22" s="109" t="s">
        <v>5655</v>
      </c>
      <c r="AO22" s="109" t="str">
        <f t="shared" si="0"/>
        <v>No</v>
      </c>
    </row>
    <row r="23" spans="1:41" s="19" customFormat="1" ht="11.45" customHeight="1" x14ac:dyDescent="0.2">
      <c r="A23" s="5" t="s">
        <v>5906</v>
      </c>
      <c r="B23" s="5" t="s">
        <v>367</v>
      </c>
      <c r="C23" s="5" t="s">
        <v>45</v>
      </c>
      <c r="D23" s="174">
        <v>5118</v>
      </c>
      <c r="E23" s="177">
        <v>50118</v>
      </c>
      <c r="F23" s="19" t="s">
        <v>196</v>
      </c>
      <c r="G23" s="5" t="s">
        <v>192</v>
      </c>
      <c r="H23" s="27">
        <v>8608208</v>
      </c>
      <c r="I23" s="106">
        <v>1062</v>
      </c>
      <c r="J23" s="107"/>
      <c r="K23" s="108">
        <v>140</v>
      </c>
      <c r="L23" s="108"/>
      <c r="M23" s="108">
        <v>42382083</v>
      </c>
      <c r="N23" s="108"/>
      <c r="O23" s="108">
        <v>45666412</v>
      </c>
      <c r="P23" s="108"/>
      <c r="Q23" s="108">
        <v>43674979</v>
      </c>
      <c r="R23" s="108"/>
      <c r="S23" s="108">
        <v>1991433</v>
      </c>
      <c r="T23" s="108"/>
      <c r="U23" s="108">
        <v>1501771</v>
      </c>
      <c r="V23" s="108"/>
      <c r="W23" s="108">
        <v>1452101</v>
      </c>
      <c r="X23" s="108"/>
      <c r="Y23" s="108">
        <v>49670</v>
      </c>
      <c r="Z23" s="108"/>
      <c r="AA23" s="108">
        <v>7109567</v>
      </c>
      <c r="AB23" s="108"/>
      <c r="AC23" s="108">
        <v>6810464</v>
      </c>
      <c r="AD23" s="108"/>
      <c r="AE23" s="108">
        <v>240957</v>
      </c>
      <c r="AF23" s="108"/>
      <c r="AG23" s="108">
        <v>233779</v>
      </c>
      <c r="AH23" s="108"/>
      <c r="AI23" s="108">
        <v>68446239</v>
      </c>
      <c r="AJ23" s="108"/>
      <c r="AK23" s="108">
        <v>1518703416</v>
      </c>
      <c r="AL23" s="109"/>
      <c r="AM23" s="182">
        <v>638.20000000000005</v>
      </c>
      <c r="AN23" s="109" t="s">
        <v>5655</v>
      </c>
      <c r="AO23" s="109" t="str">
        <f t="shared" si="0"/>
        <v>No</v>
      </c>
    </row>
    <row r="24" spans="1:41" s="19" customFormat="1" ht="11.45" customHeight="1" x14ac:dyDescent="0.2">
      <c r="A24" s="5" t="s">
        <v>576</v>
      </c>
      <c r="B24" s="5" t="s">
        <v>577</v>
      </c>
      <c r="C24" s="5" t="s">
        <v>73</v>
      </c>
      <c r="D24" s="174">
        <v>2100</v>
      </c>
      <c r="E24" s="177">
        <v>20100</v>
      </c>
      <c r="F24" s="19" t="s">
        <v>302</v>
      </c>
      <c r="G24" s="5" t="s">
        <v>192</v>
      </c>
      <c r="H24" s="27">
        <v>18351295</v>
      </c>
      <c r="I24" s="106">
        <v>1026</v>
      </c>
      <c r="J24" s="107"/>
      <c r="K24" s="108">
        <v>115</v>
      </c>
      <c r="L24" s="108"/>
      <c r="M24" s="108">
        <v>66454127</v>
      </c>
      <c r="N24" s="108"/>
      <c r="O24" s="108">
        <v>75432911</v>
      </c>
      <c r="P24" s="108"/>
      <c r="Q24" s="108">
        <v>66508822</v>
      </c>
      <c r="R24" s="108"/>
      <c r="S24" s="108">
        <v>8924089</v>
      </c>
      <c r="T24" s="108"/>
      <c r="U24" s="108">
        <v>2400318</v>
      </c>
      <c r="V24" s="108"/>
      <c r="W24" s="108">
        <v>2098218</v>
      </c>
      <c r="X24" s="108"/>
      <c r="Y24" s="108">
        <v>302100</v>
      </c>
      <c r="Z24" s="108"/>
      <c r="AA24" s="108">
        <v>8664416</v>
      </c>
      <c r="AB24" s="108"/>
      <c r="AC24" s="108">
        <v>7612216</v>
      </c>
      <c r="AD24" s="108"/>
      <c r="AE24" s="108">
        <v>286508</v>
      </c>
      <c r="AF24" s="108"/>
      <c r="AG24" s="108">
        <v>253603</v>
      </c>
      <c r="AH24" s="108"/>
      <c r="AI24" s="108">
        <v>105538101</v>
      </c>
      <c r="AJ24" s="108"/>
      <c r="AK24" s="108">
        <v>3405961936</v>
      </c>
      <c r="AL24" s="109"/>
      <c r="AM24" s="182">
        <v>1768.27</v>
      </c>
      <c r="AN24" s="109" t="s">
        <v>5655</v>
      </c>
      <c r="AO24" s="109" t="str">
        <f t="shared" si="0"/>
        <v>No</v>
      </c>
    </row>
    <row r="25" spans="1:41" s="19" customFormat="1" ht="11.45" customHeight="1" x14ac:dyDescent="0.2">
      <c r="A25" s="5" t="s">
        <v>972</v>
      </c>
      <c r="B25" s="5" t="s">
        <v>675</v>
      </c>
      <c r="C25" s="5" t="s">
        <v>45</v>
      </c>
      <c r="D25" s="174">
        <v>5182</v>
      </c>
      <c r="E25" s="177">
        <v>50182</v>
      </c>
      <c r="F25" s="19" t="s">
        <v>196</v>
      </c>
      <c r="G25" s="5" t="s">
        <v>192</v>
      </c>
      <c r="H25" s="27">
        <v>8608208</v>
      </c>
      <c r="I25" s="106">
        <v>1025</v>
      </c>
      <c r="J25" s="107"/>
      <c r="K25" s="108">
        <v>0</v>
      </c>
      <c r="L25" s="108"/>
      <c r="M25" s="108">
        <v>0</v>
      </c>
      <c r="N25" s="108"/>
      <c r="O25" s="108">
        <v>35688897</v>
      </c>
      <c r="P25" s="108"/>
      <c r="Q25" s="108">
        <v>32721854</v>
      </c>
      <c r="R25" s="108"/>
      <c r="S25" s="108">
        <v>4627418</v>
      </c>
      <c r="T25" s="108"/>
      <c r="U25" s="108">
        <v>2554318</v>
      </c>
      <c r="V25" s="108"/>
      <c r="W25" s="108">
        <v>2376589</v>
      </c>
      <c r="X25" s="108"/>
      <c r="Y25" s="108">
        <v>286820</v>
      </c>
      <c r="Z25" s="108"/>
      <c r="AA25" s="108">
        <v>0</v>
      </c>
      <c r="AB25" s="108"/>
      <c r="AC25" s="108">
        <v>0</v>
      </c>
      <c r="AD25" s="108"/>
      <c r="AE25" s="108">
        <v>0</v>
      </c>
      <c r="AF25" s="108"/>
      <c r="AG25" s="108">
        <v>0</v>
      </c>
      <c r="AH25" s="108"/>
      <c r="AI25" s="108">
        <v>4055615</v>
      </c>
      <c r="AJ25" s="108"/>
      <c r="AK25" s="108">
        <v>38903413</v>
      </c>
      <c r="AL25" s="109"/>
      <c r="AM25" s="182">
        <v>940.07</v>
      </c>
      <c r="AN25" s="109" t="s">
        <v>5655</v>
      </c>
      <c r="AO25" s="109" t="str">
        <f t="shared" si="0"/>
        <v>No</v>
      </c>
    </row>
    <row r="26" spans="1:41" s="19" customFormat="1" ht="11.45" customHeight="1" x14ac:dyDescent="0.2">
      <c r="A26" s="5" t="s">
        <v>5907</v>
      </c>
      <c r="B26" s="5" t="s">
        <v>500</v>
      </c>
      <c r="C26" s="5" t="s">
        <v>20</v>
      </c>
      <c r="D26" s="174">
        <v>9015</v>
      </c>
      <c r="E26" s="177">
        <v>90015</v>
      </c>
      <c r="F26" s="19" t="s">
        <v>194</v>
      </c>
      <c r="G26" s="5" t="s">
        <v>192</v>
      </c>
      <c r="H26" s="27">
        <v>3281212</v>
      </c>
      <c r="I26" s="106">
        <v>1014</v>
      </c>
      <c r="J26" s="107"/>
      <c r="K26" s="108">
        <v>176</v>
      </c>
      <c r="L26" s="108"/>
      <c r="M26" s="108">
        <v>27729374</v>
      </c>
      <c r="N26" s="108"/>
      <c r="O26" s="108">
        <v>30690714</v>
      </c>
      <c r="P26" s="108"/>
      <c r="Q26" s="108">
        <v>27783908</v>
      </c>
      <c r="R26" s="108"/>
      <c r="S26" s="108">
        <v>2906806</v>
      </c>
      <c r="T26" s="108"/>
      <c r="U26" s="108">
        <v>4033389</v>
      </c>
      <c r="V26" s="108"/>
      <c r="W26" s="108">
        <v>3780875</v>
      </c>
      <c r="X26" s="108"/>
      <c r="Y26" s="108">
        <v>252514</v>
      </c>
      <c r="Z26" s="108"/>
      <c r="AA26" s="108">
        <v>4523800</v>
      </c>
      <c r="AB26" s="108"/>
      <c r="AC26" s="108">
        <v>4447503</v>
      </c>
      <c r="AD26" s="108"/>
      <c r="AE26" s="108">
        <v>635033</v>
      </c>
      <c r="AF26" s="108"/>
      <c r="AG26" s="108">
        <v>624638</v>
      </c>
      <c r="AH26" s="108"/>
      <c r="AI26" s="108">
        <v>225056242</v>
      </c>
      <c r="AJ26" s="108"/>
      <c r="AK26" s="108">
        <v>445233922</v>
      </c>
      <c r="AL26" s="109"/>
      <c r="AM26" s="182">
        <v>1463.31</v>
      </c>
      <c r="AN26" s="109" t="s">
        <v>5655</v>
      </c>
      <c r="AO26" s="109" t="str">
        <f t="shared" si="0"/>
        <v>No</v>
      </c>
    </row>
    <row r="27" spans="1:41" s="19" customFormat="1" ht="11.45" customHeight="1" x14ac:dyDescent="0.2">
      <c r="A27" s="5" t="s">
        <v>824</v>
      </c>
      <c r="B27" s="5" t="s">
        <v>343</v>
      </c>
      <c r="C27" s="5" t="s">
        <v>80</v>
      </c>
      <c r="D27" s="174">
        <v>8</v>
      </c>
      <c r="E27" s="177">
        <v>8</v>
      </c>
      <c r="F27" s="19" t="s">
        <v>196</v>
      </c>
      <c r="G27" s="5" t="s">
        <v>192</v>
      </c>
      <c r="H27" s="27">
        <v>1849898</v>
      </c>
      <c r="I27" s="106">
        <v>961</v>
      </c>
      <c r="J27" s="107"/>
      <c r="K27" s="108">
        <v>61</v>
      </c>
      <c r="L27" s="108"/>
      <c r="M27" s="108">
        <v>30560935</v>
      </c>
      <c r="N27" s="108"/>
      <c r="O27" s="108">
        <v>41321421</v>
      </c>
      <c r="P27" s="108"/>
      <c r="Q27" s="108">
        <v>37568668</v>
      </c>
      <c r="R27" s="108"/>
      <c r="S27" s="108">
        <v>4951608</v>
      </c>
      <c r="T27" s="108"/>
      <c r="U27" s="108">
        <v>3294284</v>
      </c>
      <c r="V27" s="108"/>
      <c r="W27" s="108">
        <v>3095033</v>
      </c>
      <c r="X27" s="108"/>
      <c r="Y27" s="108">
        <v>243267</v>
      </c>
      <c r="Z27" s="108"/>
      <c r="AA27" s="108">
        <v>4663140</v>
      </c>
      <c r="AB27" s="108"/>
      <c r="AC27" s="108">
        <v>4604133</v>
      </c>
      <c r="AD27" s="108"/>
      <c r="AE27" s="108">
        <v>325416</v>
      </c>
      <c r="AF27" s="108"/>
      <c r="AG27" s="108">
        <v>319787</v>
      </c>
      <c r="AH27" s="108"/>
      <c r="AI27" s="108">
        <v>97033281</v>
      </c>
      <c r="AJ27" s="108"/>
      <c r="AK27" s="108">
        <v>427106107</v>
      </c>
      <c r="AL27" s="109"/>
      <c r="AM27" s="182">
        <v>0</v>
      </c>
      <c r="AN27" s="109" t="s">
        <v>5655</v>
      </c>
      <c r="AO27" s="109" t="str">
        <f t="shared" si="0"/>
        <v>No</v>
      </c>
    </row>
    <row r="28" spans="1:41" s="19" customFormat="1" ht="11.45" customHeight="1" x14ac:dyDescent="0.2">
      <c r="A28" s="5" t="s">
        <v>694</v>
      </c>
      <c r="B28" s="5" t="s">
        <v>695</v>
      </c>
      <c r="C28" s="5" t="s">
        <v>81</v>
      </c>
      <c r="D28" s="174">
        <v>3022</v>
      </c>
      <c r="E28" s="177">
        <v>30022</v>
      </c>
      <c r="F28" s="19" t="s">
        <v>196</v>
      </c>
      <c r="G28" s="5" t="s">
        <v>192</v>
      </c>
      <c r="H28" s="27">
        <v>1733853</v>
      </c>
      <c r="I28" s="106">
        <v>933</v>
      </c>
      <c r="J28" s="107"/>
      <c r="K28" s="108">
        <v>31</v>
      </c>
      <c r="L28" s="108"/>
      <c r="M28" s="108">
        <v>23411819</v>
      </c>
      <c r="N28" s="108"/>
      <c r="O28" s="108">
        <v>39506350</v>
      </c>
      <c r="P28" s="108"/>
      <c r="Q28" s="108">
        <v>32630017</v>
      </c>
      <c r="R28" s="108"/>
      <c r="S28" s="108">
        <v>6876333</v>
      </c>
      <c r="T28" s="108"/>
      <c r="U28" s="108">
        <v>2732992</v>
      </c>
      <c r="V28" s="108"/>
      <c r="W28" s="108">
        <v>2425606</v>
      </c>
      <c r="X28" s="108"/>
      <c r="Y28" s="108">
        <v>307386</v>
      </c>
      <c r="Z28" s="108"/>
      <c r="AA28" s="108">
        <v>1565260</v>
      </c>
      <c r="AB28" s="108"/>
      <c r="AC28" s="108">
        <v>1505965</v>
      </c>
      <c r="AD28" s="108"/>
      <c r="AE28" s="108">
        <v>125613</v>
      </c>
      <c r="AF28" s="108"/>
      <c r="AG28" s="108">
        <v>120746</v>
      </c>
      <c r="AH28" s="108"/>
      <c r="AI28" s="108">
        <v>63463854</v>
      </c>
      <c r="AJ28" s="108"/>
      <c r="AK28" s="108">
        <v>267132134</v>
      </c>
      <c r="AL28" s="109"/>
      <c r="AM28" s="182">
        <v>1693.99</v>
      </c>
      <c r="AN28" s="109" t="s">
        <v>5655</v>
      </c>
      <c r="AO28" s="109" t="str">
        <f t="shared" si="0"/>
        <v>No</v>
      </c>
    </row>
    <row r="29" spans="1:41" s="19" customFormat="1" ht="11.45" customHeight="1" x14ac:dyDescent="0.2">
      <c r="A29" s="5" t="s">
        <v>5908</v>
      </c>
      <c r="B29" s="5" t="s">
        <v>604</v>
      </c>
      <c r="C29" s="5" t="s">
        <v>56</v>
      </c>
      <c r="D29" s="174">
        <v>5027</v>
      </c>
      <c r="E29" s="177">
        <v>50027</v>
      </c>
      <c r="F29" s="19" t="s">
        <v>302</v>
      </c>
      <c r="G29" s="5" t="s">
        <v>192</v>
      </c>
      <c r="H29" s="27">
        <v>2650890</v>
      </c>
      <c r="I29" s="106">
        <v>854</v>
      </c>
      <c r="J29" s="107"/>
      <c r="K29" s="108">
        <v>27</v>
      </c>
      <c r="L29" s="108"/>
      <c r="M29" s="108">
        <v>30284882</v>
      </c>
      <c r="N29" s="108"/>
      <c r="O29" s="108">
        <v>37172211</v>
      </c>
      <c r="P29" s="108"/>
      <c r="Q29" s="108">
        <v>30330691</v>
      </c>
      <c r="R29" s="108"/>
      <c r="S29" s="108">
        <v>6841520</v>
      </c>
      <c r="T29" s="108"/>
      <c r="U29" s="108">
        <v>2854031</v>
      </c>
      <c r="V29" s="108"/>
      <c r="W29" s="108">
        <v>2491050</v>
      </c>
      <c r="X29" s="108"/>
      <c r="Y29" s="108">
        <v>362981</v>
      </c>
      <c r="Z29" s="108"/>
      <c r="AA29" s="108">
        <v>2148970</v>
      </c>
      <c r="AB29" s="108"/>
      <c r="AC29" s="108">
        <v>2081109</v>
      </c>
      <c r="AD29" s="108"/>
      <c r="AE29" s="108">
        <v>158730</v>
      </c>
      <c r="AF29" s="108"/>
      <c r="AG29" s="108">
        <v>150689</v>
      </c>
      <c r="AH29" s="108"/>
      <c r="AI29" s="108">
        <v>80653405</v>
      </c>
      <c r="AJ29" s="108"/>
      <c r="AK29" s="108">
        <v>379748747</v>
      </c>
      <c r="AL29" s="109"/>
      <c r="AM29" s="182">
        <v>2692.19</v>
      </c>
      <c r="AN29" s="109" t="s">
        <v>5655</v>
      </c>
      <c r="AO29" s="109" t="str">
        <f t="shared" si="0"/>
        <v>No</v>
      </c>
    </row>
    <row r="30" spans="1:41" s="19" customFormat="1" ht="11.45" customHeight="1" x14ac:dyDescent="0.2">
      <c r="A30" s="5" t="s">
        <v>607</v>
      </c>
      <c r="B30" s="5" t="s">
        <v>209</v>
      </c>
      <c r="C30" s="5" t="s">
        <v>40</v>
      </c>
      <c r="D30" s="174">
        <v>4022</v>
      </c>
      <c r="E30" s="177">
        <v>40022</v>
      </c>
      <c r="F30" s="19" t="s">
        <v>196</v>
      </c>
      <c r="G30" s="5" t="s">
        <v>192</v>
      </c>
      <c r="H30" s="27">
        <v>4515419</v>
      </c>
      <c r="I30" s="106">
        <v>846</v>
      </c>
      <c r="J30" s="107"/>
      <c r="K30" s="108">
        <v>39</v>
      </c>
      <c r="L30" s="108"/>
      <c r="M30" s="108">
        <v>49922374</v>
      </c>
      <c r="N30" s="108"/>
      <c r="O30" s="108">
        <v>63048960</v>
      </c>
      <c r="P30" s="108"/>
      <c r="Q30" s="108">
        <v>56757950</v>
      </c>
      <c r="R30" s="108"/>
      <c r="S30" s="108">
        <v>6291010</v>
      </c>
      <c r="T30" s="108"/>
      <c r="U30" s="108">
        <v>3770268</v>
      </c>
      <c r="V30" s="108"/>
      <c r="W30" s="108">
        <v>3490029</v>
      </c>
      <c r="X30" s="108"/>
      <c r="Y30" s="108">
        <v>280239</v>
      </c>
      <c r="Z30" s="108"/>
      <c r="AA30" s="108">
        <v>4057697</v>
      </c>
      <c r="AB30" s="108"/>
      <c r="AC30" s="108">
        <v>3950863</v>
      </c>
      <c r="AD30" s="108"/>
      <c r="AE30" s="108">
        <v>155919</v>
      </c>
      <c r="AF30" s="108"/>
      <c r="AG30" s="108">
        <v>150094</v>
      </c>
      <c r="AH30" s="108"/>
      <c r="AI30" s="108">
        <v>120162922</v>
      </c>
      <c r="AJ30" s="108"/>
      <c r="AK30" s="108">
        <v>705533205</v>
      </c>
      <c r="AL30" s="109"/>
      <c r="AM30" s="182">
        <v>2214</v>
      </c>
      <c r="AN30" s="109" t="s">
        <v>5655</v>
      </c>
      <c r="AO30" s="109" t="str">
        <f t="shared" si="0"/>
        <v>No</v>
      </c>
    </row>
    <row r="31" spans="1:41" s="19" customFormat="1" ht="11.45" customHeight="1" x14ac:dyDescent="0.2">
      <c r="A31" s="5" t="s">
        <v>831</v>
      </c>
      <c r="B31" s="5" t="s">
        <v>832</v>
      </c>
      <c r="C31" s="5" t="s">
        <v>89</v>
      </c>
      <c r="D31" s="174">
        <v>6011</v>
      </c>
      <c r="E31" s="177">
        <v>60011</v>
      </c>
      <c r="F31" s="19" t="s">
        <v>196</v>
      </c>
      <c r="G31" s="5" t="s">
        <v>192</v>
      </c>
      <c r="H31" s="27">
        <v>1758210</v>
      </c>
      <c r="I31" s="106">
        <v>824</v>
      </c>
      <c r="J31" s="107"/>
      <c r="K31" s="108">
        <v>0</v>
      </c>
      <c r="L31" s="108"/>
      <c r="M31" s="108">
        <v>22905498</v>
      </c>
      <c r="N31" s="108"/>
      <c r="O31" s="108">
        <v>41626727</v>
      </c>
      <c r="P31" s="108"/>
      <c r="Q31" s="108">
        <v>37412791</v>
      </c>
      <c r="R31" s="108"/>
      <c r="S31" s="108">
        <v>4259851</v>
      </c>
      <c r="T31" s="108"/>
      <c r="U31" s="108">
        <v>2547087</v>
      </c>
      <c r="V31" s="108"/>
      <c r="W31" s="108">
        <v>2351316</v>
      </c>
      <c r="X31" s="108"/>
      <c r="Y31" s="108">
        <v>199671</v>
      </c>
      <c r="Z31" s="108"/>
      <c r="AA31" s="108">
        <v>0</v>
      </c>
      <c r="AB31" s="108"/>
      <c r="AC31" s="108">
        <v>0</v>
      </c>
      <c r="AD31" s="108"/>
      <c r="AE31" s="108">
        <v>0</v>
      </c>
      <c r="AF31" s="108"/>
      <c r="AG31" s="108">
        <v>0</v>
      </c>
      <c r="AH31" s="108"/>
      <c r="AI31" s="108">
        <v>39910803</v>
      </c>
      <c r="AJ31" s="108"/>
      <c r="AK31" s="108">
        <v>183337475</v>
      </c>
      <c r="AL31" s="109"/>
      <c r="AM31" s="182">
        <v>1031.5</v>
      </c>
      <c r="AN31" s="109" t="s">
        <v>5655</v>
      </c>
      <c r="AO31" s="109" t="str">
        <f t="shared" si="0"/>
        <v>No</v>
      </c>
    </row>
    <row r="32" spans="1:41" s="19" customFormat="1" ht="11.45" customHeight="1" x14ac:dyDescent="0.2">
      <c r="A32" s="5" t="s">
        <v>5909</v>
      </c>
      <c r="B32" s="5" t="s">
        <v>371</v>
      </c>
      <c r="C32" s="5" t="s">
        <v>42</v>
      </c>
      <c r="D32" s="174">
        <v>9002</v>
      </c>
      <c r="E32" s="177">
        <v>90002</v>
      </c>
      <c r="F32" s="19" t="s">
        <v>194</v>
      </c>
      <c r="G32" s="5" t="s">
        <v>192</v>
      </c>
      <c r="H32" s="27">
        <v>802459</v>
      </c>
      <c r="I32" s="106">
        <v>817</v>
      </c>
      <c r="J32" s="107"/>
      <c r="K32" s="108">
        <v>0</v>
      </c>
      <c r="L32" s="108"/>
      <c r="M32" s="108">
        <v>18147181</v>
      </c>
      <c r="N32" s="108"/>
      <c r="O32" s="108">
        <v>29982279</v>
      </c>
      <c r="P32" s="108"/>
      <c r="Q32" s="108">
        <v>26400757</v>
      </c>
      <c r="R32" s="108"/>
      <c r="S32" s="108">
        <v>4957664</v>
      </c>
      <c r="T32" s="108"/>
      <c r="U32" s="108">
        <v>2124785</v>
      </c>
      <c r="V32" s="108"/>
      <c r="W32" s="108">
        <v>1963560</v>
      </c>
      <c r="X32" s="108"/>
      <c r="Y32" s="108">
        <v>232851</v>
      </c>
      <c r="Z32" s="108"/>
      <c r="AA32" s="108">
        <v>0</v>
      </c>
      <c r="AB32" s="108"/>
      <c r="AC32" s="108">
        <v>0</v>
      </c>
      <c r="AD32" s="108"/>
      <c r="AE32" s="108">
        <v>0</v>
      </c>
      <c r="AF32" s="108"/>
      <c r="AG32" s="108">
        <v>0</v>
      </c>
      <c r="AH32" s="108"/>
      <c r="AI32" s="108">
        <v>65520762</v>
      </c>
      <c r="AJ32" s="108"/>
      <c r="AK32" s="108">
        <v>326626490</v>
      </c>
      <c r="AL32" s="109"/>
      <c r="AM32" s="182">
        <v>1503.95</v>
      </c>
      <c r="AN32" s="109" t="s">
        <v>5655</v>
      </c>
      <c r="AO32" s="109" t="str">
        <f t="shared" si="0"/>
        <v>No</v>
      </c>
    </row>
    <row r="33" spans="1:41" s="19" customFormat="1" ht="11.45" customHeight="1" x14ac:dyDescent="0.2">
      <c r="A33" s="5" t="s">
        <v>5559</v>
      </c>
      <c r="B33" s="5" t="s">
        <v>269</v>
      </c>
      <c r="C33" s="5" t="s">
        <v>20</v>
      </c>
      <c r="D33" s="174">
        <v>9014</v>
      </c>
      <c r="E33" s="177">
        <v>90014</v>
      </c>
      <c r="F33" s="19" t="s">
        <v>196</v>
      </c>
      <c r="G33" s="5" t="s">
        <v>192</v>
      </c>
      <c r="H33" s="27">
        <v>3281212</v>
      </c>
      <c r="I33" s="106">
        <v>794</v>
      </c>
      <c r="J33" s="107"/>
      <c r="K33" s="108">
        <v>0</v>
      </c>
      <c r="L33" s="108"/>
      <c r="M33" s="108">
        <v>21195771</v>
      </c>
      <c r="N33" s="108"/>
      <c r="O33" s="108">
        <v>31867783</v>
      </c>
      <c r="P33" s="108"/>
      <c r="Q33" s="108">
        <v>27059822</v>
      </c>
      <c r="R33" s="108"/>
      <c r="S33" s="108">
        <v>4807961</v>
      </c>
      <c r="T33" s="108"/>
      <c r="U33" s="108">
        <v>2685959</v>
      </c>
      <c r="V33" s="108"/>
      <c r="W33" s="108">
        <v>2460285</v>
      </c>
      <c r="X33" s="108"/>
      <c r="Y33" s="108">
        <v>225674</v>
      </c>
      <c r="Z33" s="108"/>
      <c r="AA33" s="108">
        <v>0</v>
      </c>
      <c r="AB33" s="108"/>
      <c r="AC33" s="108">
        <v>0</v>
      </c>
      <c r="AD33" s="108"/>
      <c r="AE33" s="108">
        <v>0</v>
      </c>
      <c r="AF33" s="108"/>
      <c r="AG33" s="108">
        <v>0</v>
      </c>
      <c r="AH33" s="108"/>
      <c r="AI33" s="108">
        <v>52789850</v>
      </c>
      <c r="AJ33" s="108"/>
      <c r="AK33" s="108">
        <v>207299071</v>
      </c>
      <c r="AL33" s="109"/>
      <c r="AM33" s="182">
        <v>1341.24</v>
      </c>
      <c r="AN33" s="109" t="s">
        <v>5655</v>
      </c>
      <c r="AO33" s="109" t="str">
        <f t="shared" si="0"/>
        <v>No</v>
      </c>
    </row>
    <row r="34" spans="1:41" s="19" customFormat="1" ht="11.45" customHeight="1" x14ac:dyDescent="0.2">
      <c r="A34" s="5" t="s">
        <v>736</v>
      </c>
      <c r="B34" s="5" t="s">
        <v>735</v>
      </c>
      <c r="C34" s="5" t="s">
        <v>20</v>
      </c>
      <c r="D34" s="174">
        <v>9026</v>
      </c>
      <c r="E34" s="177">
        <v>90026</v>
      </c>
      <c r="F34" s="19" t="s">
        <v>196</v>
      </c>
      <c r="G34" s="5" t="s">
        <v>192</v>
      </c>
      <c r="H34" s="27">
        <v>2956746</v>
      </c>
      <c r="I34" s="106">
        <v>793</v>
      </c>
      <c r="J34" s="107"/>
      <c r="K34" s="108">
        <v>33</v>
      </c>
      <c r="L34" s="108"/>
      <c r="M34" s="108">
        <v>28912082</v>
      </c>
      <c r="N34" s="108"/>
      <c r="O34" s="108">
        <v>38560402</v>
      </c>
      <c r="P34" s="108"/>
      <c r="Q34" s="108">
        <v>33323214</v>
      </c>
      <c r="R34" s="108"/>
      <c r="S34" s="108">
        <v>5237188</v>
      </c>
      <c r="T34" s="108"/>
      <c r="U34" s="108">
        <v>2816330</v>
      </c>
      <c r="V34" s="108"/>
      <c r="W34" s="108">
        <v>2554405</v>
      </c>
      <c r="X34" s="108"/>
      <c r="Y34" s="108">
        <v>261925</v>
      </c>
      <c r="Z34" s="108"/>
      <c r="AA34" s="108">
        <v>3147628</v>
      </c>
      <c r="AB34" s="108"/>
      <c r="AC34" s="108">
        <v>3109789</v>
      </c>
      <c r="AD34" s="108"/>
      <c r="AE34" s="108">
        <v>175349</v>
      </c>
      <c r="AF34" s="108"/>
      <c r="AG34" s="108">
        <v>172358</v>
      </c>
      <c r="AH34" s="108"/>
      <c r="AI34" s="108">
        <v>85429212</v>
      </c>
      <c r="AJ34" s="108"/>
      <c r="AK34" s="108">
        <v>413586178</v>
      </c>
      <c r="AL34" s="109"/>
      <c r="AM34" s="182">
        <v>0</v>
      </c>
      <c r="AN34" s="109" t="s">
        <v>5655</v>
      </c>
      <c r="AO34" s="109" t="str">
        <f t="shared" si="0"/>
        <v>No</v>
      </c>
    </row>
    <row r="35" spans="1:41" s="19" customFormat="1" ht="11.45" customHeight="1" x14ac:dyDescent="0.2">
      <c r="A35" s="5" t="s">
        <v>5910</v>
      </c>
      <c r="B35" s="5" t="s">
        <v>339</v>
      </c>
      <c r="C35" s="5" t="s">
        <v>89</v>
      </c>
      <c r="D35" s="174">
        <v>6048</v>
      </c>
      <c r="E35" s="177">
        <v>60048</v>
      </c>
      <c r="F35" s="19" t="s">
        <v>196</v>
      </c>
      <c r="G35" s="5" t="s">
        <v>192</v>
      </c>
      <c r="H35" s="27">
        <v>1362416</v>
      </c>
      <c r="I35" s="106">
        <v>758</v>
      </c>
      <c r="J35" s="107"/>
      <c r="K35" s="108">
        <v>6</v>
      </c>
      <c r="L35" s="108"/>
      <c r="M35" s="108">
        <v>16672937</v>
      </c>
      <c r="N35" s="108"/>
      <c r="O35" s="108">
        <v>29923055</v>
      </c>
      <c r="P35" s="108"/>
      <c r="Q35" s="108">
        <v>26428115</v>
      </c>
      <c r="R35" s="108"/>
      <c r="S35" s="108">
        <v>3494940</v>
      </c>
      <c r="T35" s="108"/>
      <c r="U35" s="108">
        <v>2076609</v>
      </c>
      <c r="V35" s="108"/>
      <c r="W35" s="108">
        <v>1883400</v>
      </c>
      <c r="X35" s="108"/>
      <c r="Y35" s="108">
        <v>193209</v>
      </c>
      <c r="Z35" s="108"/>
      <c r="AA35" s="108">
        <v>384894</v>
      </c>
      <c r="AB35" s="108"/>
      <c r="AC35" s="108">
        <v>310272</v>
      </c>
      <c r="AD35" s="108"/>
      <c r="AE35" s="108">
        <v>20037</v>
      </c>
      <c r="AF35" s="108"/>
      <c r="AG35" s="108">
        <v>13157</v>
      </c>
      <c r="AH35" s="108"/>
      <c r="AI35" s="108">
        <v>29491269</v>
      </c>
      <c r="AJ35" s="108"/>
      <c r="AK35" s="108">
        <v>163899442</v>
      </c>
      <c r="AL35" s="109"/>
      <c r="AM35" s="182">
        <v>1277.58</v>
      </c>
      <c r="AN35" s="109" t="s">
        <v>5655</v>
      </c>
      <c r="AO35" s="109" t="str">
        <f t="shared" si="0"/>
        <v>No</v>
      </c>
    </row>
    <row r="36" spans="1:41" s="19" customFormat="1" ht="11.45" customHeight="1" x14ac:dyDescent="0.2">
      <c r="A36" s="5" t="s">
        <v>3960</v>
      </c>
      <c r="B36" s="5" t="s">
        <v>265</v>
      </c>
      <c r="C36" s="5" t="s">
        <v>59</v>
      </c>
      <c r="D36" s="174" t="s">
        <v>3961</v>
      </c>
      <c r="E36" s="177" t="s">
        <v>3962</v>
      </c>
      <c r="F36" s="19" t="s">
        <v>242</v>
      </c>
      <c r="G36" s="5" t="s">
        <v>229</v>
      </c>
      <c r="H36" s="27">
        <v>0</v>
      </c>
      <c r="I36" s="106">
        <v>725</v>
      </c>
      <c r="J36" s="107"/>
      <c r="K36" s="108">
        <v>0</v>
      </c>
      <c r="L36" s="108"/>
      <c r="M36" s="108">
        <v>0</v>
      </c>
      <c r="N36" s="108"/>
      <c r="O36" s="108">
        <v>0</v>
      </c>
      <c r="P36" s="108"/>
      <c r="Q36" s="108">
        <v>15650547</v>
      </c>
      <c r="R36" s="108"/>
      <c r="S36" s="108">
        <v>0</v>
      </c>
      <c r="T36" s="108"/>
      <c r="U36" s="108">
        <v>0</v>
      </c>
      <c r="V36" s="108"/>
      <c r="W36" s="108">
        <v>821368</v>
      </c>
      <c r="X36" s="108"/>
      <c r="Y36" s="108">
        <v>0</v>
      </c>
      <c r="Z36" s="108"/>
      <c r="AA36" s="108">
        <v>0</v>
      </c>
      <c r="AB36" s="108"/>
      <c r="AC36" s="108">
        <v>0</v>
      </c>
      <c r="AD36" s="108"/>
      <c r="AE36" s="108">
        <v>0</v>
      </c>
      <c r="AF36" s="108"/>
      <c r="AG36" s="108">
        <v>0</v>
      </c>
      <c r="AH36" s="108"/>
      <c r="AI36" s="108">
        <v>1551311</v>
      </c>
      <c r="AJ36" s="108"/>
      <c r="AK36" s="108">
        <v>0</v>
      </c>
      <c r="AL36" s="109"/>
      <c r="AM36" s="182">
        <v>1431.18</v>
      </c>
      <c r="AN36" s="109" t="s">
        <v>5655</v>
      </c>
      <c r="AO36" s="109" t="str">
        <f t="shared" si="0"/>
        <v>No</v>
      </c>
    </row>
    <row r="37" spans="1:41" s="19" customFormat="1" ht="11.45" customHeight="1" x14ac:dyDescent="0.2">
      <c r="A37" s="5" t="s">
        <v>734</v>
      </c>
      <c r="B37" s="5" t="s">
        <v>735</v>
      </c>
      <c r="C37" s="5" t="s">
        <v>20</v>
      </c>
      <c r="D37" s="174">
        <v>9095</v>
      </c>
      <c r="E37" s="177">
        <v>90095</v>
      </c>
      <c r="F37" s="19" t="s">
        <v>260</v>
      </c>
      <c r="G37" s="5" t="s">
        <v>192</v>
      </c>
      <c r="H37" s="27">
        <v>2956746</v>
      </c>
      <c r="I37" s="106">
        <v>714</v>
      </c>
      <c r="J37" s="107"/>
      <c r="K37" s="108">
        <v>0</v>
      </c>
      <c r="L37" s="108"/>
      <c r="M37" s="108">
        <v>0</v>
      </c>
      <c r="N37" s="108"/>
      <c r="O37" s="108">
        <v>17763279</v>
      </c>
      <c r="P37" s="108"/>
      <c r="Q37" s="108">
        <v>17763279</v>
      </c>
      <c r="R37" s="108"/>
      <c r="S37" s="108">
        <v>0</v>
      </c>
      <c r="T37" s="108"/>
      <c r="U37" s="108">
        <v>435874</v>
      </c>
      <c r="V37" s="108"/>
      <c r="W37" s="108">
        <v>435874</v>
      </c>
      <c r="X37" s="108"/>
      <c r="Y37" s="108">
        <v>0</v>
      </c>
      <c r="Z37" s="108"/>
      <c r="AA37" s="108">
        <v>0</v>
      </c>
      <c r="AB37" s="108"/>
      <c r="AC37" s="108">
        <v>0</v>
      </c>
      <c r="AD37" s="108"/>
      <c r="AE37" s="108">
        <v>0</v>
      </c>
      <c r="AF37" s="108"/>
      <c r="AG37" s="108">
        <v>0</v>
      </c>
      <c r="AH37" s="108"/>
      <c r="AI37" s="108">
        <v>1740540</v>
      </c>
      <c r="AJ37" s="108"/>
      <c r="AK37" s="108">
        <v>85605989</v>
      </c>
      <c r="AL37" s="109"/>
      <c r="AM37" s="182">
        <v>0</v>
      </c>
      <c r="AN37" s="109" t="s">
        <v>5655</v>
      </c>
      <c r="AO37" s="109" t="str">
        <f t="shared" si="0"/>
        <v>No</v>
      </c>
    </row>
    <row r="38" spans="1:41" s="19" customFormat="1" ht="11.45" customHeight="1" x14ac:dyDescent="0.2">
      <c r="A38" s="5" t="s">
        <v>875</v>
      </c>
      <c r="B38" s="5" t="s">
        <v>876</v>
      </c>
      <c r="C38" s="5" t="s">
        <v>72</v>
      </c>
      <c r="D38" s="174">
        <v>9045</v>
      </c>
      <c r="E38" s="177">
        <v>90045</v>
      </c>
      <c r="F38" s="19" t="s">
        <v>196</v>
      </c>
      <c r="G38" s="5" t="s">
        <v>192</v>
      </c>
      <c r="H38" s="27">
        <v>1886011</v>
      </c>
      <c r="I38" s="106">
        <v>707</v>
      </c>
      <c r="J38" s="107"/>
      <c r="K38" s="108">
        <v>0</v>
      </c>
      <c r="L38" s="108"/>
      <c r="M38" s="108">
        <v>18764104</v>
      </c>
      <c r="N38" s="108"/>
      <c r="O38" s="108">
        <v>32977252</v>
      </c>
      <c r="P38" s="108"/>
      <c r="Q38" s="108">
        <v>29433703</v>
      </c>
      <c r="R38" s="108"/>
      <c r="S38" s="108">
        <v>3543549</v>
      </c>
      <c r="T38" s="108"/>
      <c r="U38" s="108">
        <v>2550961</v>
      </c>
      <c r="V38" s="108"/>
      <c r="W38" s="108">
        <v>2319048</v>
      </c>
      <c r="X38" s="108"/>
      <c r="Y38" s="108">
        <v>231913</v>
      </c>
      <c r="Z38" s="108"/>
      <c r="AA38" s="108">
        <v>0</v>
      </c>
      <c r="AB38" s="108"/>
      <c r="AC38" s="108">
        <v>0</v>
      </c>
      <c r="AD38" s="108"/>
      <c r="AE38" s="108">
        <v>0</v>
      </c>
      <c r="AF38" s="108"/>
      <c r="AG38" s="108">
        <v>0</v>
      </c>
      <c r="AH38" s="108"/>
      <c r="AI38" s="108">
        <v>65765918</v>
      </c>
      <c r="AJ38" s="108"/>
      <c r="AK38" s="108">
        <v>258916863</v>
      </c>
      <c r="AL38" s="109"/>
      <c r="AM38" s="182">
        <v>1132.01</v>
      </c>
      <c r="AN38" s="109" t="s">
        <v>5655</v>
      </c>
      <c r="AO38" s="109" t="str">
        <f t="shared" si="0"/>
        <v>No</v>
      </c>
    </row>
    <row r="39" spans="1:41" s="19" customFormat="1" ht="11.45" customHeight="1" x14ac:dyDescent="0.2">
      <c r="A39" s="5" t="s">
        <v>1249</v>
      </c>
      <c r="B39" s="5" t="s">
        <v>935</v>
      </c>
      <c r="C39" s="5" t="s">
        <v>20</v>
      </c>
      <c r="D39" s="174">
        <v>9230</v>
      </c>
      <c r="E39" s="177">
        <v>90230</v>
      </c>
      <c r="F39" s="19" t="s">
        <v>194</v>
      </c>
      <c r="G39" s="5" t="s">
        <v>192</v>
      </c>
      <c r="H39" s="27">
        <v>87941</v>
      </c>
      <c r="I39" s="106">
        <v>685</v>
      </c>
      <c r="J39" s="107"/>
      <c r="K39" s="108">
        <v>0</v>
      </c>
      <c r="L39" s="108"/>
      <c r="M39" s="108">
        <v>0</v>
      </c>
      <c r="N39" s="108"/>
      <c r="O39" s="108">
        <v>11145412</v>
      </c>
      <c r="P39" s="108"/>
      <c r="Q39" s="108">
        <v>11145412</v>
      </c>
      <c r="R39" s="108"/>
      <c r="S39" s="108">
        <v>0</v>
      </c>
      <c r="T39" s="108"/>
      <c r="U39" s="108">
        <v>338520</v>
      </c>
      <c r="V39" s="108"/>
      <c r="W39" s="108">
        <v>338520</v>
      </c>
      <c r="X39" s="108"/>
      <c r="Y39" s="108">
        <v>0</v>
      </c>
      <c r="Z39" s="108"/>
      <c r="AA39" s="108">
        <v>0</v>
      </c>
      <c r="AB39" s="108"/>
      <c r="AC39" s="108">
        <v>0</v>
      </c>
      <c r="AD39" s="108"/>
      <c r="AE39" s="108">
        <v>0</v>
      </c>
      <c r="AF39" s="108"/>
      <c r="AG39" s="108">
        <v>0</v>
      </c>
      <c r="AH39" s="108"/>
      <c r="AI39" s="108">
        <v>3173836</v>
      </c>
      <c r="AJ39" s="108"/>
      <c r="AK39" s="108">
        <v>126495990</v>
      </c>
      <c r="AL39" s="109"/>
      <c r="AM39" s="182">
        <v>1114.8800000000001</v>
      </c>
      <c r="AN39" s="109" t="s">
        <v>5655</v>
      </c>
      <c r="AO39" s="109" t="str">
        <f t="shared" si="0"/>
        <v>No</v>
      </c>
    </row>
    <row r="40" spans="1:41" s="19" customFormat="1" ht="11.45" customHeight="1" x14ac:dyDescent="0.2">
      <c r="A40" s="5" t="s">
        <v>698</v>
      </c>
      <c r="B40" s="5" t="s">
        <v>699</v>
      </c>
      <c r="C40" s="5" t="s">
        <v>91</v>
      </c>
      <c r="D40" s="174">
        <v>3070</v>
      </c>
      <c r="E40" s="177">
        <v>30070</v>
      </c>
      <c r="F40" s="19" t="s">
        <v>196</v>
      </c>
      <c r="G40" s="5" t="s">
        <v>192</v>
      </c>
      <c r="H40" s="27">
        <v>4586770</v>
      </c>
      <c r="I40" s="106">
        <v>659</v>
      </c>
      <c r="J40" s="107"/>
      <c r="K40" s="108">
        <v>0</v>
      </c>
      <c r="L40" s="108"/>
      <c r="M40" s="108">
        <v>3009086</v>
      </c>
      <c r="N40" s="108"/>
      <c r="O40" s="108">
        <v>14863583</v>
      </c>
      <c r="P40" s="108"/>
      <c r="Q40" s="108">
        <v>13646021</v>
      </c>
      <c r="R40" s="108"/>
      <c r="S40" s="108">
        <v>1217562</v>
      </c>
      <c r="T40" s="108"/>
      <c r="U40" s="108">
        <v>507526</v>
      </c>
      <c r="V40" s="108"/>
      <c r="W40" s="108">
        <v>422304</v>
      </c>
      <c r="X40" s="108"/>
      <c r="Y40" s="108">
        <v>85222</v>
      </c>
      <c r="Z40" s="108"/>
      <c r="AA40" s="108">
        <v>0</v>
      </c>
      <c r="AB40" s="108"/>
      <c r="AC40" s="108">
        <v>0</v>
      </c>
      <c r="AD40" s="108"/>
      <c r="AE40" s="108">
        <v>0</v>
      </c>
      <c r="AF40" s="108"/>
      <c r="AG40" s="108">
        <v>0</v>
      </c>
      <c r="AH40" s="108"/>
      <c r="AI40" s="108">
        <v>3765145</v>
      </c>
      <c r="AJ40" s="108"/>
      <c r="AK40" s="108">
        <v>107379009</v>
      </c>
      <c r="AL40" s="109"/>
      <c r="AM40" s="182">
        <v>1770.64</v>
      </c>
      <c r="AN40" s="109" t="s">
        <v>5655</v>
      </c>
      <c r="AO40" s="109" t="str">
        <f t="shared" si="0"/>
        <v>No</v>
      </c>
    </row>
    <row r="41" spans="1:41" s="19" customFormat="1" ht="11.45" customHeight="1" x14ac:dyDescent="0.2">
      <c r="A41" s="5" t="s">
        <v>761</v>
      </c>
      <c r="B41" s="5" t="s">
        <v>483</v>
      </c>
      <c r="C41" s="5" t="s">
        <v>94</v>
      </c>
      <c r="D41" s="174">
        <v>29</v>
      </c>
      <c r="E41" s="177">
        <v>29</v>
      </c>
      <c r="F41" s="19" t="s">
        <v>196</v>
      </c>
      <c r="G41" s="5" t="s">
        <v>192</v>
      </c>
      <c r="H41" s="27">
        <v>3059393</v>
      </c>
      <c r="I41" s="106">
        <v>648</v>
      </c>
      <c r="J41" s="107"/>
      <c r="K41" s="108">
        <v>0</v>
      </c>
      <c r="L41" s="108"/>
      <c r="M41" s="108">
        <v>8049171</v>
      </c>
      <c r="N41" s="108"/>
      <c r="O41" s="108">
        <v>17639577</v>
      </c>
      <c r="P41" s="108"/>
      <c r="Q41" s="108">
        <v>14228326</v>
      </c>
      <c r="R41" s="108"/>
      <c r="S41" s="108">
        <v>3411251</v>
      </c>
      <c r="T41" s="108"/>
      <c r="U41" s="108">
        <v>884041</v>
      </c>
      <c r="V41" s="108"/>
      <c r="W41" s="108">
        <v>758520</v>
      </c>
      <c r="X41" s="108"/>
      <c r="Y41" s="108">
        <v>125521</v>
      </c>
      <c r="Z41" s="108"/>
      <c r="AA41" s="108">
        <v>0</v>
      </c>
      <c r="AB41" s="108"/>
      <c r="AC41" s="108">
        <v>0</v>
      </c>
      <c r="AD41" s="108"/>
      <c r="AE41" s="108">
        <v>0</v>
      </c>
      <c r="AF41" s="108"/>
      <c r="AG41" s="108">
        <v>0</v>
      </c>
      <c r="AH41" s="108"/>
      <c r="AI41" s="108">
        <v>10647554</v>
      </c>
      <c r="AJ41" s="108"/>
      <c r="AK41" s="108">
        <v>111862102</v>
      </c>
      <c r="AL41" s="109"/>
      <c r="AM41" s="182">
        <v>1528</v>
      </c>
      <c r="AN41" s="109" t="s">
        <v>5655</v>
      </c>
      <c r="AO41" s="109" t="str">
        <f t="shared" si="0"/>
        <v>No</v>
      </c>
    </row>
    <row r="42" spans="1:41" s="19" customFormat="1" ht="11.45" customHeight="1" x14ac:dyDescent="0.2">
      <c r="A42" s="5" t="s">
        <v>741</v>
      </c>
      <c r="B42" s="5" t="s">
        <v>742</v>
      </c>
      <c r="C42" s="5" t="s">
        <v>20</v>
      </c>
      <c r="D42" s="174">
        <v>9013</v>
      </c>
      <c r="E42" s="177">
        <v>90013</v>
      </c>
      <c r="F42" s="19" t="s">
        <v>196</v>
      </c>
      <c r="G42" s="5" t="s">
        <v>192</v>
      </c>
      <c r="H42" s="27">
        <v>1664496</v>
      </c>
      <c r="I42" s="106">
        <v>642</v>
      </c>
      <c r="J42" s="107"/>
      <c r="K42" s="108">
        <v>29</v>
      </c>
      <c r="L42" s="108"/>
      <c r="M42" s="108">
        <v>19720937</v>
      </c>
      <c r="N42" s="108"/>
      <c r="O42" s="108">
        <v>28000832</v>
      </c>
      <c r="P42" s="108"/>
      <c r="Q42" s="108">
        <v>24936784</v>
      </c>
      <c r="R42" s="108"/>
      <c r="S42" s="108">
        <v>4267099</v>
      </c>
      <c r="T42" s="108"/>
      <c r="U42" s="108">
        <v>2062979</v>
      </c>
      <c r="V42" s="108"/>
      <c r="W42" s="108">
        <v>1924590</v>
      </c>
      <c r="X42" s="108"/>
      <c r="Y42" s="108">
        <v>215484</v>
      </c>
      <c r="Z42" s="108"/>
      <c r="AA42" s="108">
        <v>2239167</v>
      </c>
      <c r="AB42" s="108"/>
      <c r="AC42" s="108">
        <v>2091151</v>
      </c>
      <c r="AD42" s="108"/>
      <c r="AE42" s="108">
        <v>153031</v>
      </c>
      <c r="AF42" s="108"/>
      <c r="AG42" s="108">
        <v>142376</v>
      </c>
      <c r="AH42" s="108"/>
      <c r="AI42" s="108">
        <v>37511168</v>
      </c>
      <c r="AJ42" s="108"/>
      <c r="AK42" s="108">
        <v>191785839</v>
      </c>
      <c r="AL42" s="109"/>
      <c r="AM42" s="182">
        <v>0</v>
      </c>
      <c r="AN42" s="109" t="s">
        <v>5655</v>
      </c>
      <c r="AO42" s="109" t="str">
        <f t="shared" si="0"/>
        <v>No</v>
      </c>
    </row>
    <row r="43" spans="1:41" s="19" customFormat="1" ht="11.45" customHeight="1" x14ac:dyDescent="0.2">
      <c r="A43" s="5" t="s">
        <v>346</v>
      </c>
      <c r="B43" s="5" t="s">
        <v>347</v>
      </c>
      <c r="C43" s="5" t="s">
        <v>37</v>
      </c>
      <c r="D43" s="174">
        <v>4035</v>
      </c>
      <c r="E43" s="177">
        <v>40035</v>
      </c>
      <c r="F43" s="19" t="s">
        <v>196</v>
      </c>
      <c r="G43" s="5" t="s">
        <v>192</v>
      </c>
      <c r="H43" s="27">
        <v>1510516</v>
      </c>
      <c r="I43" s="106">
        <v>603</v>
      </c>
      <c r="J43" s="107"/>
      <c r="K43" s="108">
        <v>0</v>
      </c>
      <c r="L43" s="108"/>
      <c r="M43" s="108">
        <v>15880837</v>
      </c>
      <c r="N43" s="108"/>
      <c r="O43" s="108">
        <v>29631787</v>
      </c>
      <c r="P43" s="108"/>
      <c r="Q43" s="108">
        <v>26694415</v>
      </c>
      <c r="R43" s="108"/>
      <c r="S43" s="108">
        <v>2937372</v>
      </c>
      <c r="T43" s="108"/>
      <c r="U43" s="108">
        <v>1912936</v>
      </c>
      <c r="V43" s="108"/>
      <c r="W43" s="108">
        <v>1739004</v>
      </c>
      <c r="X43" s="108"/>
      <c r="Y43" s="108">
        <v>173932</v>
      </c>
      <c r="Z43" s="108"/>
      <c r="AA43" s="108">
        <v>0</v>
      </c>
      <c r="AB43" s="108"/>
      <c r="AC43" s="108">
        <v>0</v>
      </c>
      <c r="AD43" s="108"/>
      <c r="AE43" s="108">
        <v>0</v>
      </c>
      <c r="AF43" s="108"/>
      <c r="AG43" s="108">
        <v>0</v>
      </c>
      <c r="AH43" s="108"/>
      <c r="AI43" s="108">
        <v>25117921</v>
      </c>
      <c r="AJ43" s="108"/>
      <c r="AK43" s="108">
        <v>153806087</v>
      </c>
      <c r="AL43" s="109"/>
      <c r="AM43" s="182">
        <v>1486.4</v>
      </c>
      <c r="AN43" s="109" t="s">
        <v>5655</v>
      </c>
      <c r="AO43" s="109" t="str">
        <f t="shared" si="0"/>
        <v>No</v>
      </c>
    </row>
    <row r="44" spans="1:41" s="19" customFormat="1" ht="11.45" customHeight="1" x14ac:dyDescent="0.2">
      <c r="A44" s="5" t="s">
        <v>737</v>
      </c>
      <c r="B44" s="5" t="s">
        <v>269</v>
      </c>
      <c r="C44" s="5" t="s">
        <v>20</v>
      </c>
      <c r="D44" s="174">
        <v>9003</v>
      </c>
      <c r="E44" s="177">
        <v>90003</v>
      </c>
      <c r="F44" s="19" t="s">
        <v>196</v>
      </c>
      <c r="G44" s="5" t="s">
        <v>192</v>
      </c>
      <c r="H44" s="27">
        <v>3281212</v>
      </c>
      <c r="I44" s="106">
        <v>566</v>
      </c>
      <c r="J44" s="107"/>
      <c r="K44" s="108">
        <v>68</v>
      </c>
      <c r="L44" s="108"/>
      <c r="M44" s="108">
        <v>78959391</v>
      </c>
      <c r="N44" s="108"/>
      <c r="O44" s="108">
        <v>79072685</v>
      </c>
      <c r="P44" s="108"/>
      <c r="Q44" s="108">
        <v>77748993</v>
      </c>
      <c r="R44" s="108"/>
      <c r="S44" s="108">
        <v>1323692</v>
      </c>
      <c r="T44" s="108"/>
      <c r="U44" s="108">
        <v>2538576</v>
      </c>
      <c r="V44" s="108"/>
      <c r="W44" s="108">
        <v>2211483</v>
      </c>
      <c r="X44" s="108"/>
      <c r="Y44" s="108">
        <v>327093</v>
      </c>
      <c r="Z44" s="108"/>
      <c r="AA44" s="108">
        <v>9902102</v>
      </c>
      <c r="AB44" s="108"/>
      <c r="AC44" s="108">
        <v>9770356</v>
      </c>
      <c r="AD44" s="108"/>
      <c r="AE44" s="108">
        <v>293580</v>
      </c>
      <c r="AF44" s="108"/>
      <c r="AG44" s="108">
        <v>289791</v>
      </c>
      <c r="AH44" s="108"/>
      <c r="AI44" s="108">
        <v>129044343</v>
      </c>
      <c r="AJ44" s="108"/>
      <c r="AK44" s="108">
        <v>1789223155</v>
      </c>
      <c r="AL44" s="109"/>
      <c r="AM44" s="182">
        <v>215.4</v>
      </c>
      <c r="AN44" s="109" t="s">
        <v>5655</v>
      </c>
      <c r="AO44" s="109" t="str">
        <f t="shared" si="0"/>
        <v>No</v>
      </c>
    </row>
    <row r="45" spans="1:41" s="19" customFormat="1" ht="11.45" customHeight="1" x14ac:dyDescent="0.2">
      <c r="A45" s="5" t="s">
        <v>57</v>
      </c>
      <c r="B45" s="5" t="s">
        <v>601</v>
      </c>
      <c r="C45" s="5" t="s">
        <v>56</v>
      </c>
      <c r="D45" s="174">
        <v>5155</v>
      </c>
      <c r="E45" s="177">
        <v>50155</v>
      </c>
      <c r="F45" s="19" t="s">
        <v>194</v>
      </c>
      <c r="G45" s="5" t="s">
        <v>192</v>
      </c>
      <c r="H45" s="27">
        <v>2650890</v>
      </c>
      <c r="I45" s="106">
        <v>532</v>
      </c>
      <c r="J45" s="107"/>
      <c r="K45" s="108">
        <v>0</v>
      </c>
      <c r="L45" s="108"/>
      <c r="M45" s="108">
        <v>0</v>
      </c>
      <c r="N45" s="108"/>
      <c r="O45" s="108">
        <v>26091313</v>
      </c>
      <c r="P45" s="108"/>
      <c r="Q45" s="108">
        <v>23075245</v>
      </c>
      <c r="R45" s="108"/>
      <c r="S45" s="108">
        <v>3016068</v>
      </c>
      <c r="T45" s="108"/>
      <c r="U45" s="108">
        <v>1538796</v>
      </c>
      <c r="V45" s="108"/>
      <c r="W45" s="108">
        <v>1285474</v>
      </c>
      <c r="X45" s="108"/>
      <c r="Y45" s="108">
        <v>253322</v>
      </c>
      <c r="Z45" s="108"/>
      <c r="AA45" s="108">
        <v>0</v>
      </c>
      <c r="AB45" s="108"/>
      <c r="AC45" s="108">
        <v>0</v>
      </c>
      <c r="AD45" s="108"/>
      <c r="AE45" s="108">
        <v>0</v>
      </c>
      <c r="AF45" s="108"/>
      <c r="AG45" s="108">
        <v>0</v>
      </c>
      <c r="AH45" s="108"/>
      <c r="AI45" s="108">
        <v>2297680</v>
      </c>
      <c r="AJ45" s="108"/>
      <c r="AK45" s="108">
        <v>26103531</v>
      </c>
      <c r="AL45" s="109"/>
      <c r="AM45" s="182">
        <v>0</v>
      </c>
      <c r="AN45" s="109" t="s">
        <v>5655</v>
      </c>
      <c r="AO45" s="109" t="str">
        <f t="shared" si="0"/>
        <v>No</v>
      </c>
    </row>
    <row r="46" spans="1:41" s="19" customFormat="1" ht="11.45" customHeight="1" x14ac:dyDescent="0.2">
      <c r="A46" s="5" t="s">
        <v>683</v>
      </c>
      <c r="B46" s="5" t="s">
        <v>684</v>
      </c>
      <c r="C46" s="5" t="s">
        <v>94</v>
      </c>
      <c r="D46" s="174">
        <v>3</v>
      </c>
      <c r="E46" s="177">
        <v>3</v>
      </c>
      <c r="F46" s="19" t="s">
        <v>196</v>
      </c>
      <c r="G46" s="5" t="s">
        <v>192</v>
      </c>
      <c r="H46" s="27">
        <v>3059393</v>
      </c>
      <c r="I46" s="106">
        <v>531</v>
      </c>
      <c r="J46" s="107"/>
      <c r="K46" s="108">
        <v>0</v>
      </c>
      <c r="L46" s="108"/>
      <c r="M46" s="108">
        <v>4981164</v>
      </c>
      <c r="N46" s="108"/>
      <c r="O46" s="108">
        <v>12870627</v>
      </c>
      <c r="P46" s="108"/>
      <c r="Q46" s="108">
        <v>11773790</v>
      </c>
      <c r="R46" s="108"/>
      <c r="S46" s="108">
        <v>1096837</v>
      </c>
      <c r="T46" s="108"/>
      <c r="U46" s="108">
        <v>801879</v>
      </c>
      <c r="V46" s="108"/>
      <c r="W46" s="108">
        <v>738916</v>
      </c>
      <c r="X46" s="108"/>
      <c r="Y46" s="108">
        <v>62963</v>
      </c>
      <c r="Z46" s="108"/>
      <c r="AA46" s="108">
        <v>0</v>
      </c>
      <c r="AB46" s="108"/>
      <c r="AC46" s="108">
        <v>0</v>
      </c>
      <c r="AD46" s="108"/>
      <c r="AE46" s="108">
        <v>0</v>
      </c>
      <c r="AF46" s="108"/>
      <c r="AG46" s="108">
        <v>0</v>
      </c>
      <c r="AH46" s="108"/>
      <c r="AI46" s="108">
        <v>9737856</v>
      </c>
      <c r="AJ46" s="108"/>
      <c r="AK46" s="108">
        <v>60433981</v>
      </c>
      <c r="AL46" s="109"/>
      <c r="AM46" s="182">
        <v>651.64</v>
      </c>
      <c r="AN46" s="109" t="s">
        <v>5655</v>
      </c>
      <c r="AO46" s="109" t="str">
        <f t="shared" si="0"/>
        <v>No</v>
      </c>
    </row>
    <row r="47" spans="1:41" s="19" customFormat="1" ht="11.45" customHeight="1" x14ac:dyDescent="0.2">
      <c r="A47" s="5" t="s">
        <v>5911</v>
      </c>
      <c r="B47" s="5" t="s">
        <v>409</v>
      </c>
      <c r="C47" s="5" t="s">
        <v>18</v>
      </c>
      <c r="D47" s="174">
        <v>9032</v>
      </c>
      <c r="E47" s="177">
        <v>90032</v>
      </c>
      <c r="F47" s="19" t="s">
        <v>194</v>
      </c>
      <c r="G47" s="5" t="s">
        <v>192</v>
      </c>
      <c r="H47" s="27">
        <v>3629114</v>
      </c>
      <c r="I47" s="106">
        <v>526</v>
      </c>
      <c r="J47" s="107"/>
      <c r="K47" s="108">
        <v>0</v>
      </c>
      <c r="L47" s="108"/>
      <c r="M47" s="108">
        <v>21499964</v>
      </c>
      <c r="N47" s="108"/>
      <c r="O47" s="108">
        <v>30645163</v>
      </c>
      <c r="P47" s="108"/>
      <c r="Q47" s="108">
        <v>24807209</v>
      </c>
      <c r="R47" s="108"/>
      <c r="S47" s="108">
        <v>5837954</v>
      </c>
      <c r="T47" s="108"/>
      <c r="U47" s="108">
        <v>2227858</v>
      </c>
      <c r="V47" s="108"/>
      <c r="W47" s="108">
        <v>1946636</v>
      </c>
      <c r="X47" s="108"/>
      <c r="Y47" s="108">
        <v>281222</v>
      </c>
      <c r="Z47" s="108"/>
      <c r="AA47" s="108">
        <v>0</v>
      </c>
      <c r="AB47" s="108"/>
      <c r="AC47" s="108">
        <v>0</v>
      </c>
      <c r="AD47" s="108"/>
      <c r="AE47" s="108">
        <v>0</v>
      </c>
      <c r="AF47" s="108"/>
      <c r="AG47" s="108">
        <v>0</v>
      </c>
      <c r="AH47" s="108"/>
      <c r="AI47" s="108">
        <v>37790659</v>
      </c>
      <c r="AJ47" s="108"/>
      <c r="AK47" s="108">
        <v>135945111</v>
      </c>
      <c r="AL47" s="109"/>
      <c r="AM47" s="182">
        <v>564.46</v>
      </c>
      <c r="AN47" s="109" t="s">
        <v>5655</v>
      </c>
      <c r="AO47" s="109" t="str">
        <f t="shared" si="0"/>
        <v>No</v>
      </c>
    </row>
    <row r="48" spans="1:41" s="19" customFormat="1" ht="11.45" customHeight="1" x14ac:dyDescent="0.2">
      <c r="A48" s="5" t="s">
        <v>5912</v>
      </c>
      <c r="B48" s="5" t="s">
        <v>325</v>
      </c>
      <c r="C48" s="5" t="s">
        <v>37</v>
      </c>
      <c r="D48" s="174">
        <v>4029</v>
      </c>
      <c r="E48" s="177">
        <v>40029</v>
      </c>
      <c r="F48" s="19" t="s">
        <v>194</v>
      </c>
      <c r="G48" s="5" t="s">
        <v>192</v>
      </c>
      <c r="H48" s="27">
        <v>5502379</v>
      </c>
      <c r="I48" s="106">
        <v>507</v>
      </c>
      <c r="J48" s="107"/>
      <c r="K48" s="108">
        <v>0</v>
      </c>
      <c r="L48" s="108"/>
      <c r="M48" s="108">
        <v>15193017</v>
      </c>
      <c r="N48" s="108"/>
      <c r="O48" s="108">
        <v>28685200</v>
      </c>
      <c r="P48" s="108"/>
      <c r="Q48" s="108">
        <v>24057148</v>
      </c>
      <c r="R48" s="108"/>
      <c r="S48" s="108">
        <v>4628052</v>
      </c>
      <c r="T48" s="108"/>
      <c r="U48" s="108">
        <v>1895234</v>
      </c>
      <c r="V48" s="108"/>
      <c r="W48" s="108">
        <v>1689019</v>
      </c>
      <c r="X48" s="108"/>
      <c r="Y48" s="108">
        <v>206215</v>
      </c>
      <c r="Z48" s="108"/>
      <c r="AA48" s="108">
        <v>0</v>
      </c>
      <c r="AB48" s="108"/>
      <c r="AC48" s="108">
        <v>0</v>
      </c>
      <c r="AD48" s="108"/>
      <c r="AE48" s="108">
        <v>0</v>
      </c>
      <c r="AF48" s="108"/>
      <c r="AG48" s="108">
        <v>0</v>
      </c>
      <c r="AH48" s="108"/>
      <c r="AI48" s="108">
        <v>28641675</v>
      </c>
      <c r="AJ48" s="108"/>
      <c r="AK48" s="108">
        <v>146623042</v>
      </c>
      <c r="AL48" s="109"/>
      <c r="AM48" s="182">
        <v>2193.8000000000002</v>
      </c>
      <c r="AN48" s="109" t="s">
        <v>5655</v>
      </c>
      <c r="AO48" s="109" t="str">
        <f t="shared" si="0"/>
        <v>No</v>
      </c>
    </row>
    <row r="49" spans="1:41" s="19" customFormat="1" ht="11.45" customHeight="1" x14ac:dyDescent="0.2">
      <c r="A49" s="5" t="s">
        <v>466</v>
      </c>
      <c r="B49" s="5" t="s">
        <v>447</v>
      </c>
      <c r="C49" s="5" t="s">
        <v>36</v>
      </c>
      <c r="D49" s="174">
        <v>3075</v>
      </c>
      <c r="E49" s="177">
        <v>30075</v>
      </c>
      <c r="F49" s="19" t="s">
        <v>196</v>
      </c>
      <c r="G49" s="5" t="s">
        <v>192</v>
      </c>
      <c r="H49" s="27">
        <v>5441567</v>
      </c>
      <c r="I49" s="106">
        <v>502</v>
      </c>
      <c r="J49" s="107"/>
      <c r="K49" s="108">
        <v>0</v>
      </c>
      <c r="L49" s="108"/>
      <c r="M49" s="108">
        <v>8787558</v>
      </c>
      <c r="N49" s="108"/>
      <c r="O49" s="108">
        <v>18607018</v>
      </c>
      <c r="P49" s="108"/>
      <c r="Q49" s="108">
        <v>16253314</v>
      </c>
      <c r="R49" s="108"/>
      <c r="S49" s="108">
        <v>2353704</v>
      </c>
      <c r="T49" s="108"/>
      <c r="U49" s="108">
        <v>1108113</v>
      </c>
      <c r="V49" s="108"/>
      <c r="W49" s="108">
        <v>1015652</v>
      </c>
      <c r="X49" s="108"/>
      <c r="Y49" s="108">
        <v>92461</v>
      </c>
      <c r="Z49" s="108"/>
      <c r="AA49" s="108">
        <v>0</v>
      </c>
      <c r="AB49" s="108"/>
      <c r="AC49" s="108">
        <v>0</v>
      </c>
      <c r="AD49" s="108"/>
      <c r="AE49" s="108">
        <v>0</v>
      </c>
      <c r="AF49" s="108"/>
      <c r="AG49" s="108">
        <v>0</v>
      </c>
      <c r="AH49" s="108"/>
      <c r="AI49" s="108">
        <v>8096943</v>
      </c>
      <c r="AJ49" s="108"/>
      <c r="AK49" s="108">
        <v>46481527</v>
      </c>
      <c r="AL49" s="109"/>
      <c r="AM49" s="182">
        <v>1891.06</v>
      </c>
      <c r="AN49" s="109" t="s">
        <v>5655</v>
      </c>
      <c r="AO49" s="109" t="str">
        <f t="shared" si="0"/>
        <v>No</v>
      </c>
    </row>
    <row r="50" spans="1:41" s="19" customFormat="1" ht="11.45" customHeight="1" x14ac:dyDescent="0.2">
      <c r="A50" s="5" t="s">
        <v>5913</v>
      </c>
      <c r="B50" s="5" t="s">
        <v>304</v>
      </c>
      <c r="C50" s="5" t="s">
        <v>59</v>
      </c>
      <c r="D50" s="174">
        <v>7006</v>
      </c>
      <c r="E50" s="177">
        <v>70006</v>
      </c>
      <c r="F50" s="19" t="s">
        <v>196</v>
      </c>
      <c r="G50" s="5" t="s">
        <v>192</v>
      </c>
      <c r="H50" s="27">
        <v>2150706</v>
      </c>
      <c r="I50" s="106">
        <v>493</v>
      </c>
      <c r="J50" s="107"/>
      <c r="K50" s="108">
        <v>29</v>
      </c>
      <c r="L50" s="108"/>
      <c r="M50" s="108">
        <v>24754899</v>
      </c>
      <c r="N50" s="108"/>
      <c r="O50" s="108">
        <v>33233209</v>
      </c>
      <c r="P50" s="108"/>
      <c r="Q50" s="108">
        <v>30018249</v>
      </c>
      <c r="R50" s="108"/>
      <c r="S50" s="108">
        <v>3214960</v>
      </c>
      <c r="T50" s="108"/>
      <c r="U50" s="108">
        <v>2093961</v>
      </c>
      <c r="V50" s="108"/>
      <c r="W50" s="108">
        <v>1955684</v>
      </c>
      <c r="X50" s="108"/>
      <c r="Y50" s="108">
        <v>138277</v>
      </c>
      <c r="Z50" s="108"/>
      <c r="AA50" s="108">
        <v>3129875</v>
      </c>
      <c r="AB50" s="108"/>
      <c r="AC50" s="108">
        <v>3105288</v>
      </c>
      <c r="AD50" s="108"/>
      <c r="AE50" s="108">
        <v>134101</v>
      </c>
      <c r="AF50" s="108"/>
      <c r="AG50" s="108">
        <v>132380</v>
      </c>
      <c r="AH50" s="108"/>
      <c r="AI50" s="108">
        <v>37757821</v>
      </c>
      <c r="AJ50" s="108"/>
      <c r="AK50" s="108">
        <v>224965476</v>
      </c>
      <c r="AL50" s="109"/>
      <c r="AM50" s="182">
        <v>1202.5999999999999</v>
      </c>
      <c r="AN50" s="109" t="s">
        <v>5655</v>
      </c>
      <c r="AO50" s="109" t="str">
        <f t="shared" si="0"/>
        <v>No</v>
      </c>
    </row>
    <row r="51" spans="1:41" s="19" customFormat="1" ht="11.45" customHeight="1" x14ac:dyDescent="0.2">
      <c r="A51" s="5" t="s">
        <v>795</v>
      </c>
      <c r="B51" s="5" t="s">
        <v>796</v>
      </c>
      <c r="C51" s="5" t="s">
        <v>77</v>
      </c>
      <c r="D51" s="174">
        <v>5015</v>
      </c>
      <c r="E51" s="177">
        <v>50015</v>
      </c>
      <c r="F51" s="19" t="s">
        <v>196</v>
      </c>
      <c r="G51" s="5" t="s">
        <v>192</v>
      </c>
      <c r="H51" s="27">
        <v>1780673</v>
      </c>
      <c r="I51" s="106">
        <v>472</v>
      </c>
      <c r="J51" s="107"/>
      <c r="K51" s="108">
        <v>21</v>
      </c>
      <c r="L51" s="108"/>
      <c r="M51" s="108">
        <v>16147171</v>
      </c>
      <c r="N51" s="108"/>
      <c r="O51" s="108">
        <v>24635502</v>
      </c>
      <c r="P51" s="108" t="s">
        <v>102</v>
      </c>
      <c r="Q51" s="108">
        <v>21313505</v>
      </c>
      <c r="R51" s="108" t="s">
        <v>102</v>
      </c>
      <c r="S51" s="108">
        <v>3321997</v>
      </c>
      <c r="T51" s="108"/>
      <c r="U51" s="108">
        <v>1864767</v>
      </c>
      <c r="V51" s="108"/>
      <c r="W51" s="108">
        <v>1714509</v>
      </c>
      <c r="X51" s="108"/>
      <c r="Y51" s="108">
        <v>150258</v>
      </c>
      <c r="Z51" s="108"/>
      <c r="AA51" s="108">
        <v>1745396</v>
      </c>
      <c r="AB51" s="108"/>
      <c r="AC51" s="108">
        <v>1735153</v>
      </c>
      <c r="AD51" s="108"/>
      <c r="AE51" s="108">
        <v>120324</v>
      </c>
      <c r="AF51" s="108"/>
      <c r="AG51" s="108">
        <v>118192</v>
      </c>
      <c r="AH51" s="108"/>
      <c r="AI51" s="108">
        <v>35150711</v>
      </c>
      <c r="AJ51" s="108"/>
      <c r="AK51" s="108">
        <v>164600139</v>
      </c>
      <c r="AL51" s="109"/>
      <c r="AM51" s="182">
        <v>0</v>
      </c>
      <c r="AN51" s="109" t="s">
        <v>5655</v>
      </c>
      <c r="AO51" s="109" t="str">
        <f t="shared" si="0"/>
        <v>Yes</v>
      </c>
    </row>
    <row r="52" spans="1:41" s="19" customFormat="1" ht="11.45" customHeight="1" x14ac:dyDescent="0.2">
      <c r="A52" s="5" t="s">
        <v>298</v>
      </c>
      <c r="B52" s="5" t="s">
        <v>299</v>
      </c>
      <c r="C52" s="5" t="s">
        <v>94</v>
      </c>
      <c r="D52" s="174">
        <v>18</v>
      </c>
      <c r="E52" s="177">
        <v>18</v>
      </c>
      <c r="F52" s="19" t="s">
        <v>196</v>
      </c>
      <c r="G52" s="5" t="s">
        <v>192</v>
      </c>
      <c r="H52" s="27">
        <v>210975</v>
      </c>
      <c r="I52" s="106">
        <v>429</v>
      </c>
      <c r="J52" s="107"/>
      <c r="K52" s="108">
        <v>0</v>
      </c>
      <c r="L52" s="108"/>
      <c r="M52" s="108">
        <v>2497739</v>
      </c>
      <c r="N52" s="108"/>
      <c r="O52" s="108">
        <v>8637882</v>
      </c>
      <c r="P52" s="108"/>
      <c r="Q52" s="108">
        <v>8521998</v>
      </c>
      <c r="R52" s="108"/>
      <c r="S52" s="108">
        <v>421357</v>
      </c>
      <c r="T52" s="108"/>
      <c r="U52" s="108">
        <v>394304</v>
      </c>
      <c r="V52" s="108"/>
      <c r="W52" s="108">
        <v>386995</v>
      </c>
      <c r="X52" s="108"/>
      <c r="Y52" s="108">
        <v>17962</v>
      </c>
      <c r="Z52" s="108"/>
      <c r="AA52" s="108">
        <v>0</v>
      </c>
      <c r="AB52" s="108"/>
      <c r="AC52" s="108">
        <v>0</v>
      </c>
      <c r="AD52" s="108"/>
      <c r="AE52" s="108">
        <v>0</v>
      </c>
      <c r="AF52" s="108"/>
      <c r="AG52" s="108">
        <v>0</v>
      </c>
      <c r="AH52" s="108"/>
      <c r="AI52" s="108">
        <v>3120955</v>
      </c>
      <c r="AJ52" s="108"/>
      <c r="AK52" s="108">
        <v>33194079</v>
      </c>
      <c r="AL52" s="109"/>
      <c r="AM52" s="182">
        <v>1013.8</v>
      </c>
      <c r="AN52" s="109" t="s">
        <v>5655</v>
      </c>
      <c r="AO52" s="109" t="str">
        <f t="shared" si="0"/>
        <v>No</v>
      </c>
    </row>
    <row r="53" spans="1:41" s="19" customFormat="1" ht="11.45" customHeight="1" x14ac:dyDescent="0.2">
      <c r="A53" s="5" t="s">
        <v>5914</v>
      </c>
      <c r="B53" s="5" t="s">
        <v>676</v>
      </c>
      <c r="C53" s="5" t="s">
        <v>37</v>
      </c>
      <c r="D53" s="174">
        <v>4037</v>
      </c>
      <c r="E53" s="177">
        <v>40037</v>
      </c>
      <c r="F53" s="19" t="s">
        <v>194</v>
      </c>
      <c r="G53" s="5" t="s">
        <v>192</v>
      </c>
      <c r="H53" s="27">
        <v>5502379</v>
      </c>
      <c r="I53" s="106">
        <v>414</v>
      </c>
      <c r="J53" s="107"/>
      <c r="K53" s="108">
        <v>0</v>
      </c>
      <c r="L53" s="108"/>
      <c r="M53" s="108">
        <v>7337552</v>
      </c>
      <c r="N53" s="108"/>
      <c r="O53" s="108">
        <v>19667162</v>
      </c>
      <c r="P53" s="108"/>
      <c r="Q53" s="108">
        <v>17414165</v>
      </c>
      <c r="R53" s="108"/>
      <c r="S53" s="108">
        <v>2252997</v>
      </c>
      <c r="T53" s="108"/>
      <c r="U53" s="108">
        <v>1201321</v>
      </c>
      <c r="V53" s="108"/>
      <c r="W53" s="108">
        <v>1036005</v>
      </c>
      <c r="X53" s="108"/>
      <c r="Y53" s="108">
        <v>165316</v>
      </c>
      <c r="Z53" s="108"/>
      <c r="AA53" s="108">
        <v>0</v>
      </c>
      <c r="AB53" s="108"/>
      <c r="AC53" s="108">
        <v>0</v>
      </c>
      <c r="AD53" s="108"/>
      <c r="AE53" s="108">
        <v>0</v>
      </c>
      <c r="AF53" s="108"/>
      <c r="AG53" s="108">
        <v>0</v>
      </c>
      <c r="AH53" s="108"/>
      <c r="AI53" s="108">
        <v>10113027</v>
      </c>
      <c r="AJ53" s="108"/>
      <c r="AK53" s="108">
        <v>64307736</v>
      </c>
      <c r="AL53" s="109"/>
      <c r="AM53" s="182">
        <v>381</v>
      </c>
      <c r="AN53" s="109" t="s">
        <v>5655</v>
      </c>
      <c r="AO53" s="109" t="str">
        <f t="shared" si="0"/>
        <v>No</v>
      </c>
    </row>
    <row r="54" spans="1:41" s="19" customFormat="1" ht="11.45" customHeight="1" x14ac:dyDescent="0.2">
      <c r="A54" s="5" t="s">
        <v>5915</v>
      </c>
      <c r="B54" s="5" t="s">
        <v>1243</v>
      </c>
      <c r="C54" s="5" t="s">
        <v>55</v>
      </c>
      <c r="D54" s="174">
        <v>5193</v>
      </c>
      <c r="E54" s="177">
        <v>50193</v>
      </c>
      <c r="F54" s="19" t="s">
        <v>239</v>
      </c>
      <c r="G54" s="5" t="s">
        <v>192</v>
      </c>
      <c r="H54" s="27">
        <v>3734090</v>
      </c>
      <c r="I54" s="106">
        <v>407</v>
      </c>
      <c r="J54" s="107"/>
      <c r="K54" s="108">
        <v>0</v>
      </c>
      <c r="L54" s="108"/>
      <c r="M54" s="108">
        <v>0</v>
      </c>
      <c r="N54" s="108"/>
      <c r="O54" s="108">
        <v>7066423</v>
      </c>
      <c r="P54" s="108"/>
      <c r="Q54" s="108">
        <v>7066423</v>
      </c>
      <c r="R54" s="108"/>
      <c r="S54" s="108">
        <v>0</v>
      </c>
      <c r="T54" s="108"/>
      <c r="U54" s="108">
        <v>173455</v>
      </c>
      <c r="V54" s="108"/>
      <c r="W54" s="108">
        <v>173455</v>
      </c>
      <c r="X54" s="108"/>
      <c r="Y54" s="108">
        <v>0</v>
      </c>
      <c r="Z54" s="108"/>
      <c r="AA54" s="108">
        <v>0</v>
      </c>
      <c r="AB54" s="108"/>
      <c r="AC54" s="108">
        <v>0</v>
      </c>
      <c r="AD54" s="108"/>
      <c r="AE54" s="108">
        <v>0</v>
      </c>
      <c r="AF54" s="108"/>
      <c r="AG54" s="108">
        <v>0</v>
      </c>
      <c r="AH54" s="108"/>
      <c r="AI54" s="108">
        <v>902693</v>
      </c>
      <c r="AJ54" s="108"/>
      <c r="AK54" s="108">
        <v>35633503</v>
      </c>
      <c r="AL54" s="109"/>
      <c r="AM54" s="182">
        <v>1017</v>
      </c>
      <c r="AN54" s="109" t="s">
        <v>5655</v>
      </c>
      <c r="AO54" s="109" t="str">
        <f t="shared" si="0"/>
        <v>No</v>
      </c>
    </row>
    <row r="55" spans="1:41" s="19" customFormat="1" ht="11.45" customHeight="1" x14ac:dyDescent="0.2">
      <c r="A55" s="5" t="s">
        <v>5916</v>
      </c>
      <c r="B55" s="5" t="s">
        <v>627</v>
      </c>
      <c r="C55" s="5" t="s">
        <v>98</v>
      </c>
      <c r="D55" s="174">
        <v>5008</v>
      </c>
      <c r="E55" s="177">
        <v>50008</v>
      </c>
      <c r="F55" s="19" t="s">
        <v>194</v>
      </c>
      <c r="G55" s="5" t="s">
        <v>192</v>
      </c>
      <c r="H55" s="27">
        <v>1376476</v>
      </c>
      <c r="I55" s="106">
        <v>405</v>
      </c>
      <c r="J55" s="107"/>
      <c r="K55" s="108">
        <v>0</v>
      </c>
      <c r="L55" s="108"/>
      <c r="M55" s="108">
        <v>16511754</v>
      </c>
      <c r="N55" s="108"/>
      <c r="O55" s="108">
        <v>20899539</v>
      </c>
      <c r="P55" s="108"/>
      <c r="Q55" s="108">
        <v>19082152</v>
      </c>
      <c r="R55" s="108"/>
      <c r="S55" s="108">
        <v>1817387</v>
      </c>
      <c r="T55" s="108"/>
      <c r="U55" s="108">
        <v>1615665</v>
      </c>
      <c r="V55" s="108"/>
      <c r="W55" s="108">
        <v>1527884</v>
      </c>
      <c r="X55" s="108"/>
      <c r="Y55" s="108">
        <v>87781</v>
      </c>
      <c r="Z55" s="108"/>
      <c r="AA55" s="108">
        <v>0</v>
      </c>
      <c r="AB55" s="108"/>
      <c r="AC55" s="108">
        <v>0</v>
      </c>
      <c r="AD55" s="108"/>
      <c r="AE55" s="108">
        <v>0</v>
      </c>
      <c r="AF55" s="108"/>
      <c r="AG55" s="108">
        <v>0</v>
      </c>
      <c r="AH55" s="108"/>
      <c r="AI55" s="108">
        <v>30884640</v>
      </c>
      <c r="AJ55" s="108"/>
      <c r="AK55" s="108">
        <v>109817303</v>
      </c>
      <c r="AL55" s="109"/>
      <c r="AM55" s="182">
        <v>1193</v>
      </c>
      <c r="AN55" s="109" t="s">
        <v>5655</v>
      </c>
      <c r="AO55" s="109" t="str">
        <f t="shared" si="0"/>
        <v>No</v>
      </c>
    </row>
    <row r="56" spans="1:41" s="19" customFormat="1" ht="11.45" customHeight="1" x14ac:dyDescent="0.2">
      <c r="A56" s="5" t="s">
        <v>5917</v>
      </c>
      <c r="B56" s="5" t="s">
        <v>359</v>
      </c>
      <c r="C56" s="5" t="s">
        <v>62</v>
      </c>
      <c r="D56" s="174">
        <v>4008</v>
      </c>
      <c r="E56" s="177">
        <v>40008</v>
      </c>
      <c r="F56" s="19" t="s">
        <v>194</v>
      </c>
      <c r="G56" s="5" t="s">
        <v>192</v>
      </c>
      <c r="H56" s="27">
        <v>1249442</v>
      </c>
      <c r="I56" s="106">
        <v>404</v>
      </c>
      <c r="J56" s="107"/>
      <c r="K56" s="108">
        <v>20</v>
      </c>
      <c r="L56" s="108"/>
      <c r="M56" s="108">
        <v>12931735</v>
      </c>
      <c r="N56" s="108"/>
      <c r="O56" s="108">
        <v>18489634</v>
      </c>
      <c r="P56" s="108"/>
      <c r="Q56" s="108">
        <v>16386292</v>
      </c>
      <c r="R56" s="108"/>
      <c r="S56" s="108">
        <v>2103342</v>
      </c>
      <c r="T56" s="108"/>
      <c r="U56" s="108">
        <v>1188884</v>
      </c>
      <c r="V56" s="108"/>
      <c r="W56" s="108">
        <v>1089205</v>
      </c>
      <c r="X56" s="108"/>
      <c r="Y56" s="108">
        <v>99679</v>
      </c>
      <c r="Z56" s="108"/>
      <c r="AA56" s="108">
        <v>804740</v>
      </c>
      <c r="AB56" s="108"/>
      <c r="AC56" s="108">
        <v>762233</v>
      </c>
      <c r="AD56" s="108"/>
      <c r="AE56" s="108">
        <v>55063</v>
      </c>
      <c r="AF56" s="108"/>
      <c r="AG56" s="108">
        <v>54016</v>
      </c>
      <c r="AH56" s="108"/>
      <c r="AI56" s="108">
        <v>22516607</v>
      </c>
      <c r="AJ56" s="108"/>
      <c r="AK56" s="108">
        <v>116204351</v>
      </c>
      <c r="AL56" s="109"/>
      <c r="AM56" s="182">
        <v>1360.56</v>
      </c>
      <c r="AN56" s="109" t="s">
        <v>5655</v>
      </c>
      <c r="AO56" s="109" t="str">
        <f t="shared" si="0"/>
        <v>No</v>
      </c>
    </row>
    <row r="57" spans="1:41" s="19" customFormat="1" ht="11.45" customHeight="1" x14ac:dyDescent="0.2">
      <c r="A57" s="5" t="s">
        <v>728</v>
      </c>
      <c r="B57" s="5" t="s">
        <v>680</v>
      </c>
      <c r="C57" s="5" t="s">
        <v>20</v>
      </c>
      <c r="D57" s="174">
        <v>9009</v>
      </c>
      <c r="E57" s="177">
        <v>90009</v>
      </c>
      <c r="F57" s="19" t="s">
        <v>196</v>
      </c>
      <c r="G57" s="5" t="s">
        <v>192</v>
      </c>
      <c r="H57" s="27">
        <v>3281212</v>
      </c>
      <c r="I57" s="106">
        <v>399</v>
      </c>
      <c r="J57" s="107"/>
      <c r="K57" s="108">
        <v>0</v>
      </c>
      <c r="L57" s="108"/>
      <c r="M57" s="108">
        <v>6819843</v>
      </c>
      <c r="N57" s="108"/>
      <c r="O57" s="108">
        <v>11662722</v>
      </c>
      <c r="P57" s="108"/>
      <c r="Q57" s="108">
        <v>9747017</v>
      </c>
      <c r="R57" s="108"/>
      <c r="S57" s="108">
        <v>2939715</v>
      </c>
      <c r="T57" s="108"/>
      <c r="U57" s="108">
        <v>951250</v>
      </c>
      <c r="V57" s="108"/>
      <c r="W57" s="108">
        <v>841043</v>
      </c>
      <c r="X57" s="108"/>
      <c r="Y57" s="108">
        <v>147342</v>
      </c>
      <c r="Z57" s="108"/>
      <c r="AA57" s="108">
        <v>0</v>
      </c>
      <c r="AB57" s="108"/>
      <c r="AC57" s="108">
        <v>0</v>
      </c>
      <c r="AD57" s="108"/>
      <c r="AE57" s="108">
        <v>0</v>
      </c>
      <c r="AF57" s="108"/>
      <c r="AG57" s="108">
        <v>0</v>
      </c>
      <c r="AH57" s="108"/>
      <c r="AI57" s="108">
        <v>11819988</v>
      </c>
      <c r="AJ57" s="108"/>
      <c r="AK57" s="108">
        <v>51053970</v>
      </c>
      <c r="AL57" s="109"/>
      <c r="AM57" s="182">
        <v>0</v>
      </c>
      <c r="AN57" s="109" t="s">
        <v>5655</v>
      </c>
      <c r="AO57" s="109" t="str">
        <f t="shared" si="0"/>
        <v>No</v>
      </c>
    </row>
    <row r="58" spans="1:41" s="19" customFormat="1" ht="11.45" customHeight="1" x14ac:dyDescent="0.2">
      <c r="A58" s="5" t="s">
        <v>5918</v>
      </c>
      <c r="B58" s="5" t="s">
        <v>894</v>
      </c>
      <c r="C58" s="5" t="s">
        <v>91</v>
      </c>
      <c r="D58" s="174">
        <v>3083</v>
      </c>
      <c r="E58" s="177">
        <v>30083</v>
      </c>
      <c r="F58" s="19" t="s">
        <v>196</v>
      </c>
      <c r="G58" s="5" t="s">
        <v>192</v>
      </c>
      <c r="H58" s="27">
        <v>1439666</v>
      </c>
      <c r="I58" s="106">
        <v>397</v>
      </c>
      <c r="J58" s="107"/>
      <c r="K58" s="108">
        <v>6</v>
      </c>
      <c r="L58" s="108"/>
      <c r="M58" s="108">
        <v>10976444</v>
      </c>
      <c r="N58" s="108"/>
      <c r="O58" s="108">
        <v>15378683</v>
      </c>
      <c r="P58" s="108"/>
      <c r="Q58" s="108">
        <v>15119878</v>
      </c>
      <c r="R58" s="108"/>
      <c r="S58" s="108">
        <v>482069</v>
      </c>
      <c r="T58" s="108"/>
      <c r="U58" s="108">
        <v>1130022</v>
      </c>
      <c r="V58" s="108"/>
      <c r="W58" s="108">
        <v>1106403</v>
      </c>
      <c r="X58" s="108"/>
      <c r="Y58" s="108">
        <v>37401</v>
      </c>
      <c r="Z58" s="108"/>
      <c r="AA58" s="108">
        <v>388035</v>
      </c>
      <c r="AB58" s="108"/>
      <c r="AC58" s="108">
        <v>387609</v>
      </c>
      <c r="AD58" s="108"/>
      <c r="AE58" s="108">
        <v>29656</v>
      </c>
      <c r="AF58" s="108"/>
      <c r="AG58" s="108">
        <v>29571</v>
      </c>
      <c r="AH58" s="108"/>
      <c r="AI58" s="108">
        <v>13883947</v>
      </c>
      <c r="AJ58" s="108"/>
      <c r="AK58" s="108">
        <v>73893567</v>
      </c>
      <c r="AL58" s="109"/>
      <c r="AM58" s="182">
        <v>1690.64</v>
      </c>
      <c r="AN58" s="109" t="s">
        <v>5655</v>
      </c>
      <c r="AO58" s="109" t="str">
        <f t="shared" si="0"/>
        <v>No</v>
      </c>
    </row>
    <row r="59" spans="1:41" s="19" customFormat="1" ht="11.45" customHeight="1" x14ac:dyDescent="0.2">
      <c r="A59" s="5" t="s">
        <v>5919</v>
      </c>
      <c r="B59" s="5" t="s">
        <v>351</v>
      </c>
      <c r="C59" s="5" t="s">
        <v>94</v>
      </c>
      <c r="D59" s="174">
        <v>40</v>
      </c>
      <c r="E59" s="177">
        <v>40</v>
      </c>
      <c r="F59" s="19" t="s">
        <v>196</v>
      </c>
      <c r="G59" s="5" t="s">
        <v>192</v>
      </c>
      <c r="H59" s="27">
        <v>3059393</v>
      </c>
      <c r="I59" s="106">
        <v>384</v>
      </c>
      <c r="J59" s="107"/>
      <c r="K59" s="108">
        <v>32</v>
      </c>
      <c r="L59" s="108"/>
      <c r="M59" s="108">
        <v>19845719</v>
      </c>
      <c r="N59" s="108"/>
      <c r="O59" s="108">
        <v>24491958</v>
      </c>
      <c r="P59" s="108"/>
      <c r="Q59" s="108">
        <v>19704157</v>
      </c>
      <c r="R59" s="108"/>
      <c r="S59" s="108">
        <v>4787801</v>
      </c>
      <c r="T59" s="108"/>
      <c r="U59" s="108">
        <v>1172548</v>
      </c>
      <c r="V59" s="108"/>
      <c r="W59" s="108">
        <v>994177</v>
      </c>
      <c r="X59" s="108"/>
      <c r="Y59" s="108">
        <v>178371</v>
      </c>
      <c r="Z59" s="108"/>
      <c r="AA59" s="108">
        <v>2555256</v>
      </c>
      <c r="AB59" s="108"/>
      <c r="AC59" s="108">
        <v>2419207</v>
      </c>
      <c r="AD59" s="108"/>
      <c r="AE59" s="108">
        <v>125711</v>
      </c>
      <c r="AF59" s="108"/>
      <c r="AG59" s="108">
        <v>118615</v>
      </c>
      <c r="AH59" s="108"/>
      <c r="AI59" s="108">
        <v>48188694</v>
      </c>
      <c r="AJ59" s="108"/>
      <c r="AK59" s="108">
        <v>534218246</v>
      </c>
      <c r="AL59" s="109"/>
      <c r="AM59" s="182">
        <v>1048.1199999999999</v>
      </c>
      <c r="AN59" s="109" t="s">
        <v>5655</v>
      </c>
      <c r="AO59" s="109" t="str">
        <f t="shared" si="0"/>
        <v>No</v>
      </c>
    </row>
    <row r="60" spans="1:41" s="19" customFormat="1" ht="11.45" customHeight="1" x14ac:dyDescent="0.2">
      <c r="A60" s="5" t="s">
        <v>5920</v>
      </c>
      <c r="B60" s="5" t="s">
        <v>404</v>
      </c>
      <c r="C60" s="5" t="s">
        <v>20</v>
      </c>
      <c r="D60" s="174">
        <v>9147</v>
      </c>
      <c r="E60" s="177">
        <v>90147</v>
      </c>
      <c r="F60" s="19" t="s">
        <v>194</v>
      </c>
      <c r="G60" s="5" t="s">
        <v>192</v>
      </c>
      <c r="H60" s="27">
        <v>12150996</v>
      </c>
      <c r="I60" s="106">
        <v>359</v>
      </c>
      <c r="J60" s="107"/>
      <c r="K60" s="108">
        <v>0</v>
      </c>
      <c r="L60" s="108"/>
      <c r="M60" s="108">
        <v>6869915</v>
      </c>
      <c r="N60" s="108"/>
      <c r="O60" s="108">
        <v>10417013</v>
      </c>
      <c r="P60" s="108"/>
      <c r="Q60" s="108">
        <v>7770507</v>
      </c>
      <c r="R60" s="108"/>
      <c r="S60" s="108">
        <v>2769398</v>
      </c>
      <c r="T60" s="108"/>
      <c r="U60" s="108">
        <v>935016</v>
      </c>
      <c r="V60" s="108"/>
      <c r="W60" s="108">
        <v>807047</v>
      </c>
      <c r="X60" s="108"/>
      <c r="Y60" s="108">
        <v>136252</v>
      </c>
      <c r="Z60" s="108"/>
      <c r="AA60" s="108">
        <v>0</v>
      </c>
      <c r="AB60" s="108"/>
      <c r="AC60" s="108">
        <v>0</v>
      </c>
      <c r="AD60" s="108"/>
      <c r="AE60" s="108">
        <v>0</v>
      </c>
      <c r="AF60" s="108"/>
      <c r="AG60" s="108">
        <v>0</v>
      </c>
      <c r="AH60" s="108"/>
      <c r="AI60" s="108">
        <v>18394160</v>
      </c>
      <c r="AJ60" s="108"/>
      <c r="AK60" s="108">
        <v>55014137</v>
      </c>
      <c r="AL60" s="109"/>
      <c r="AM60" s="182">
        <v>787.8</v>
      </c>
      <c r="AN60" s="109" t="s">
        <v>5655</v>
      </c>
      <c r="AO60" s="109" t="str">
        <f t="shared" si="0"/>
        <v>No</v>
      </c>
    </row>
    <row r="61" spans="1:41" s="19" customFormat="1" ht="11.45" customHeight="1" x14ac:dyDescent="0.2">
      <c r="A61" s="5" t="s">
        <v>649</v>
      </c>
      <c r="B61" s="5" t="s">
        <v>650</v>
      </c>
      <c r="C61" s="5" t="s">
        <v>73</v>
      </c>
      <c r="D61" s="174">
        <v>2004</v>
      </c>
      <c r="E61" s="177">
        <v>20004</v>
      </c>
      <c r="F61" s="19" t="s">
        <v>196</v>
      </c>
      <c r="G61" s="5" t="s">
        <v>192</v>
      </c>
      <c r="H61" s="27">
        <v>935906</v>
      </c>
      <c r="I61" s="106">
        <v>358</v>
      </c>
      <c r="J61" s="107"/>
      <c r="K61" s="108">
        <v>7</v>
      </c>
      <c r="L61" s="108"/>
      <c r="M61" s="108">
        <v>9144550</v>
      </c>
      <c r="N61" s="108"/>
      <c r="O61" s="108">
        <v>13398373</v>
      </c>
      <c r="P61" s="108"/>
      <c r="Q61" s="108">
        <v>11045694</v>
      </c>
      <c r="R61" s="108"/>
      <c r="S61" s="108">
        <v>2352679</v>
      </c>
      <c r="T61" s="108"/>
      <c r="U61" s="108">
        <v>1085374</v>
      </c>
      <c r="V61" s="108"/>
      <c r="W61" s="108">
        <v>959790</v>
      </c>
      <c r="X61" s="108"/>
      <c r="Y61" s="108">
        <v>125584</v>
      </c>
      <c r="Z61" s="108"/>
      <c r="AA61" s="108">
        <v>357379</v>
      </c>
      <c r="AB61" s="108"/>
      <c r="AC61" s="108">
        <v>354058</v>
      </c>
      <c r="AD61" s="108"/>
      <c r="AE61" s="108">
        <v>32890</v>
      </c>
      <c r="AF61" s="108"/>
      <c r="AG61" s="108">
        <v>31578</v>
      </c>
      <c r="AH61" s="108"/>
      <c r="AI61" s="108">
        <v>25158937</v>
      </c>
      <c r="AJ61" s="108"/>
      <c r="AK61" s="108">
        <v>87339282</v>
      </c>
      <c r="AL61" s="109"/>
      <c r="AM61" s="182">
        <v>1285.05</v>
      </c>
      <c r="AN61" s="109" t="s">
        <v>5655</v>
      </c>
      <c r="AO61" s="109" t="str">
        <f t="shared" si="0"/>
        <v>No</v>
      </c>
    </row>
    <row r="62" spans="1:41" s="19" customFormat="1" ht="11.45" customHeight="1" x14ac:dyDescent="0.2">
      <c r="A62" s="5" t="s">
        <v>5921</v>
      </c>
      <c r="B62" s="5" t="s">
        <v>769</v>
      </c>
      <c r="C62" s="5" t="s">
        <v>77</v>
      </c>
      <c r="D62" s="174">
        <v>5012</v>
      </c>
      <c r="E62" s="177">
        <v>50012</v>
      </c>
      <c r="F62" s="19" t="s">
        <v>196</v>
      </c>
      <c r="G62" s="5" t="s">
        <v>192</v>
      </c>
      <c r="H62" s="27">
        <v>1624827</v>
      </c>
      <c r="I62" s="106">
        <v>348</v>
      </c>
      <c r="J62" s="107"/>
      <c r="K62" s="108">
        <v>3</v>
      </c>
      <c r="L62" s="108"/>
      <c r="M62" s="108">
        <v>9697495</v>
      </c>
      <c r="N62" s="108"/>
      <c r="O62" s="108">
        <v>13070563</v>
      </c>
      <c r="P62" s="108"/>
      <c r="Q62" s="108">
        <v>11233626</v>
      </c>
      <c r="R62" s="108" t="s">
        <v>101</v>
      </c>
      <c r="S62" s="108">
        <v>1836937</v>
      </c>
      <c r="T62" s="108"/>
      <c r="U62" s="108">
        <v>920279</v>
      </c>
      <c r="V62" s="108"/>
      <c r="W62" s="108">
        <v>843832</v>
      </c>
      <c r="X62" s="108" t="s">
        <v>101</v>
      </c>
      <c r="Y62" s="108">
        <v>76447</v>
      </c>
      <c r="Z62" s="108"/>
      <c r="AA62" s="108">
        <v>95060</v>
      </c>
      <c r="AB62" s="108"/>
      <c r="AC62" s="108">
        <v>92052</v>
      </c>
      <c r="AD62" s="108"/>
      <c r="AE62" s="108">
        <v>15174</v>
      </c>
      <c r="AF62" s="108"/>
      <c r="AG62" s="108">
        <v>14751</v>
      </c>
      <c r="AH62" s="108"/>
      <c r="AI62" s="108">
        <v>14467431</v>
      </c>
      <c r="AJ62" s="108" t="s">
        <v>101</v>
      </c>
      <c r="AK62" s="108">
        <v>85106562</v>
      </c>
      <c r="AL62" s="109" t="s">
        <v>101</v>
      </c>
      <c r="AM62" s="182">
        <v>1099.4000000000001</v>
      </c>
      <c r="AN62" s="109" t="s">
        <v>5655</v>
      </c>
      <c r="AO62" s="109" t="str">
        <f t="shared" si="0"/>
        <v>Yes</v>
      </c>
    </row>
    <row r="63" spans="1:41" s="19" customFormat="1" ht="11.45" customHeight="1" x14ac:dyDescent="0.2">
      <c r="A63" s="5" t="s">
        <v>686</v>
      </c>
      <c r="B63" s="5" t="s">
        <v>687</v>
      </c>
      <c r="C63" s="5" t="s">
        <v>37</v>
      </c>
      <c r="D63" s="174">
        <v>4027</v>
      </c>
      <c r="E63" s="177">
        <v>40027</v>
      </c>
      <c r="F63" s="19" t="s">
        <v>196</v>
      </c>
      <c r="G63" s="5" t="s">
        <v>192</v>
      </c>
      <c r="H63" s="27">
        <v>2441770</v>
      </c>
      <c r="I63" s="106">
        <v>345</v>
      </c>
      <c r="J63" s="107"/>
      <c r="K63" s="108">
        <v>0</v>
      </c>
      <c r="L63" s="108"/>
      <c r="M63" s="108">
        <v>9068478</v>
      </c>
      <c r="N63" s="108"/>
      <c r="O63" s="108">
        <v>14270018</v>
      </c>
      <c r="P63" s="108"/>
      <c r="Q63" s="108">
        <v>12941983</v>
      </c>
      <c r="R63" s="108"/>
      <c r="S63" s="108">
        <v>1489301</v>
      </c>
      <c r="T63" s="108"/>
      <c r="U63" s="108">
        <v>999326</v>
      </c>
      <c r="V63" s="108"/>
      <c r="W63" s="108">
        <v>943788</v>
      </c>
      <c r="X63" s="108"/>
      <c r="Y63" s="108">
        <v>60732</v>
      </c>
      <c r="Z63" s="108"/>
      <c r="AA63" s="108">
        <v>0</v>
      </c>
      <c r="AB63" s="108"/>
      <c r="AC63" s="108">
        <v>0</v>
      </c>
      <c r="AD63" s="108"/>
      <c r="AE63" s="108">
        <v>0</v>
      </c>
      <c r="AF63" s="108"/>
      <c r="AG63" s="108">
        <v>0</v>
      </c>
      <c r="AH63" s="108"/>
      <c r="AI63" s="108">
        <v>11914283</v>
      </c>
      <c r="AJ63" s="108"/>
      <c r="AK63" s="108">
        <v>58789653</v>
      </c>
      <c r="AL63" s="109"/>
      <c r="AM63" s="182">
        <v>1704.36</v>
      </c>
      <c r="AN63" s="109" t="s">
        <v>5655</v>
      </c>
      <c r="AO63" s="109" t="str">
        <f t="shared" si="0"/>
        <v>No</v>
      </c>
    </row>
    <row r="64" spans="1:41" s="19" customFormat="1" ht="11.45" customHeight="1" x14ac:dyDescent="0.2">
      <c r="A64" s="5" t="s">
        <v>5922</v>
      </c>
      <c r="B64" s="5" t="s">
        <v>5923</v>
      </c>
      <c r="C64" s="5" t="s">
        <v>73</v>
      </c>
      <c r="D64" s="174">
        <v>2076</v>
      </c>
      <c r="E64" s="177">
        <v>20076</v>
      </c>
      <c r="F64" s="19" t="s">
        <v>194</v>
      </c>
      <c r="G64" s="5" t="s">
        <v>192</v>
      </c>
      <c r="H64" s="27">
        <v>18351295</v>
      </c>
      <c r="I64" s="106">
        <v>343</v>
      </c>
      <c r="J64" s="107"/>
      <c r="K64" s="108">
        <v>0</v>
      </c>
      <c r="L64" s="108"/>
      <c r="M64" s="108">
        <v>7700775</v>
      </c>
      <c r="N64" s="108"/>
      <c r="O64" s="108">
        <v>14332143</v>
      </c>
      <c r="P64" s="108"/>
      <c r="Q64" s="108">
        <v>11318128</v>
      </c>
      <c r="R64" s="108"/>
      <c r="S64" s="108">
        <v>3136504</v>
      </c>
      <c r="T64" s="108"/>
      <c r="U64" s="108">
        <v>1077889</v>
      </c>
      <c r="V64" s="108"/>
      <c r="W64" s="108">
        <v>927004</v>
      </c>
      <c r="X64" s="108"/>
      <c r="Y64" s="108">
        <v>157286</v>
      </c>
      <c r="Z64" s="108"/>
      <c r="AA64" s="108">
        <v>0</v>
      </c>
      <c r="AB64" s="108"/>
      <c r="AC64" s="108">
        <v>0</v>
      </c>
      <c r="AD64" s="108"/>
      <c r="AE64" s="108">
        <v>0</v>
      </c>
      <c r="AF64" s="108"/>
      <c r="AG64" s="108">
        <v>0</v>
      </c>
      <c r="AH64" s="108"/>
      <c r="AI64" s="108">
        <v>27703995</v>
      </c>
      <c r="AJ64" s="108"/>
      <c r="AK64" s="108">
        <v>122155656</v>
      </c>
      <c r="AL64" s="109"/>
      <c r="AM64" s="182">
        <v>670</v>
      </c>
      <c r="AN64" s="109" t="s">
        <v>5655</v>
      </c>
      <c r="AO64" s="109" t="str">
        <f t="shared" si="0"/>
        <v>No</v>
      </c>
    </row>
    <row r="65" spans="1:41" s="19" customFormat="1" ht="11.45" customHeight="1" x14ac:dyDescent="0.2">
      <c r="A65" s="5" t="s">
        <v>5924</v>
      </c>
      <c r="B65" s="5" t="s">
        <v>422</v>
      </c>
      <c r="C65" s="5" t="s">
        <v>18</v>
      </c>
      <c r="D65" s="174">
        <v>9033</v>
      </c>
      <c r="E65" s="177">
        <v>90033</v>
      </c>
      <c r="F65" s="19" t="s">
        <v>194</v>
      </c>
      <c r="G65" s="5" t="s">
        <v>192</v>
      </c>
      <c r="H65" s="27">
        <v>843168</v>
      </c>
      <c r="I65" s="106">
        <v>336</v>
      </c>
      <c r="J65" s="107"/>
      <c r="K65" s="108">
        <v>6</v>
      </c>
      <c r="L65" s="108"/>
      <c r="M65" s="108">
        <v>8674468</v>
      </c>
      <c r="N65" s="108"/>
      <c r="O65" s="108">
        <v>14342071</v>
      </c>
      <c r="P65" s="108"/>
      <c r="Q65" s="108">
        <v>12378754</v>
      </c>
      <c r="R65" s="108"/>
      <c r="S65" s="108">
        <v>1963317</v>
      </c>
      <c r="T65" s="108"/>
      <c r="U65" s="108">
        <v>1123341</v>
      </c>
      <c r="V65" s="108"/>
      <c r="W65" s="108">
        <v>1017204</v>
      </c>
      <c r="X65" s="108"/>
      <c r="Y65" s="108">
        <v>106137</v>
      </c>
      <c r="Z65" s="108"/>
      <c r="AA65" s="108">
        <v>204351</v>
      </c>
      <c r="AB65" s="108"/>
      <c r="AC65" s="108">
        <v>201796</v>
      </c>
      <c r="AD65" s="108"/>
      <c r="AE65" s="108">
        <v>26216</v>
      </c>
      <c r="AF65" s="108"/>
      <c r="AG65" s="108">
        <v>25851</v>
      </c>
      <c r="AH65" s="108"/>
      <c r="AI65" s="108">
        <v>16662548</v>
      </c>
      <c r="AJ65" s="108"/>
      <c r="AK65" s="108">
        <v>79851668</v>
      </c>
      <c r="AL65" s="109"/>
      <c r="AM65" s="182">
        <v>1117.4000000000001</v>
      </c>
      <c r="AN65" s="109" t="s">
        <v>5655</v>
      </c>
      <c r="AO65" s="109" t="str">
        <f t="shared" si="0"/>
        <v>No</v>
      </c>
    </row>
    <row r="66" spans="1:41" s="19" customFormat="1" ht="11.45" customHeight="1" x14ac:dyDescent="0.2">
      <c r="A66" s="5" t="s">
        <v>518</v>
      </c>
      <c r="B66" s="5" t="s">
        <v>519</v>
      </c>
      <c r="C66" s="5" t="s">
        <v>91</v>
      </c>
      <c r="D66" s="174">
        <v>3006</v>
      </c>
      <c r="E66" s="177">
        <v>30006</v>
      </c>
      <c r="F66" s="19" t="s">
        <v>520</v>
      </c>
      <c r="G66" s="5" t="s">
        <v>192</v>
      </c>
      <c r="H66" s="27">
        <v>953556</v>
      </c>
      <c r="I66" s="106">
        <v>330</v>
      </c>
      <c r="J66" s="107"/>
      <c r="K66" s="108">
        <v>0</v>
      </c>
      <c r="L66" s="108"/>
      <c r="M66" s="108">
        <v>4055547</v>
      </c>
      <c r="N66" s="108"/>
      <c r="O66" s="108">
        <v>12259580</v>
      </c>
      <c r="P66" s="108"/>
      <c r="Q66" s="108">
        <v>11337313</v>
      </c>
      <c r="R66" s="108"/>
      <c r="S66" s="108">
        <v>922267</v>
      </c>
      <c r="T66" s="108"/>
      <c r="U66" s="108">
        <v>661780</v>
      </c>
      <c r="V66" s="108"/>
      <c r="W66" s="108">
        <v>600397</v>
      </c>
      <c r="X66" s="108"/>
      <c r="Y66" s="108">
        <v>61383</v>
      </c>
      <c r="Z66" s="108"/>
      <c r="AA66" s="108">
        <v>0</v>
      </c>
      <c r="AB66" s="108"/>
      <c r="AC66" s="108">
        <v>0</v>
      </c>
      <c r="AD66" s="108"/>
      <c r="AE66" s="108">
        <v>0</v>
      </c>
      <c r="AF66" s="108"/>
      <c r="AG66" s="108">
        <v>0</v>
      </c>
      <c r="AH66" s="108"/>
      <c r="AI66" s="108">
        <v>8126404</v>
      </c>
      <c r="AJ66" s="108"/>
      <c r="AK66" s="108">
        <v>62680034</v>
      </c>
      <c r="AL66" s="109"/>
      <c r="AM66" s="182">
        <v>1596.1</v>
      </c>
      <c r="AN66" s="109" t="s">
        <v>5655</v>
      </c>
      <c r="AO66" s="109" t="str">
        <f t="shared" si="0"/>
        <v>No</v>
      </c>
    </row>
    <row r="67" spans="1:41" s="19" customFormat="1" ht="11.45" customHeight="1" x14ac:dyDescent="0.2">
      <c r="A67" s="5" t="s">
        <v>348</v>
      </c>
      <c r="B67" s="5" t="s">
        <v>349</v>
      </c>
      <c r="C67" s="5" t="s">
        <v>77</v>
      </c>
      <c r="D67" s="174">
        <v>5016</v>
      </c>
      <c r="E67" s="177">
        <v>50016</v>
      </c>
      <c r="F67" s="19" t="s">
        <v>196</v>
      </c>
      <c r="G67" s="5" t="s">
        <v>192</v>
      </c>
      <c r="H67" s="27">
        <v>1368035</v>
      </c>
      <c r="I67" s="106">
        <v>328</v>
      </c>
      <c r="J67" s="107"/>
      <c r="K67" s="108">
        <v>0</v>
      </c>
      <c r="L67" s="108"/>
      <c r="M67" s="108">
        <v>13902397</v>
      </c>
      <c r="N67" s="108"/>
      <c r="O67" s="108">
        <v>20877152</v>
      </c>
      <c r="P67" s="108"/>
      <c r="Q67" s="108">
        <v>17171769</v>
      </c>
      <c r="R67" s="108"/>
      <c r="S67" s="108">
        <v>3705383</v>
      </c>
      <c r="T67" s="108"/>
      <c r="U67" s="108">
        <v>1458201</v>
      </c>
      <c r="V67" s="108"/>
      <c r="W67" s="108">
        <v>1325959</v>
      </c>
      <c r="X67" s="108"/>
      <c r="Y67" s="108">
        <v>132242</v>
      </c>
      <c r="Z67" s="108"/>
      <c r="AA67" s="108">
        <v>0</v>
      </c>
      <c r="AB67" s="108"/>
      <c r="AC67" s="108">
        <v>0</v>
      </c>
      <c r="AD67" s="108"/>
      <c r="AE67" s="108">
        <v>0</v>
      </c>
      <c r="AF67" s="108"/>
      <c r="AG67" s="108">
        <v>0</v>
      </c>
      <c r="AH67" s="108"/>
      <c r="AI67" s="108">
        <v>19205244</v>
      </c>
      <c r="AJ67" s="108"/>
      <c r="AK67" s="108">
        <v>76648824</v>
      </c>
      <c r="AL67" s="109"/>
      <c r="AM67" s="182">
        <v>693.06</v>
      </c>
      <c r="AN67" s="109" t="s">
        <v>5655</v>
      </c>
      <c r="AO67" s="109" t="str">
        <f t="shared" ref="AO67:AO130" si="1">IF(AN67&amp;AL67&amp;AJ67&amp;AH67&amp;AF67&amp;AD67&amp;AB67&amp;Z67&amp;X67&amp;V67&amp;T67&amp;R67&amp;P67&amp;N67&amp;L67&amp;J67&lt;&gt;"","Yes","No")</f>
        <v>No</v>
      </c>
    </row>
    <row r="68" spans="1:41" s="19" customFormat="1" ht="11.45" customHeight="1" x14ac:dyDescent="0.2">
      <c r="A68" s="5" t="s">
        <v>818</v>
      </c>
      <c r="B68" s="5" t="s">
        <v>819</v>
      </c>
      <c r="C68" s="5" t="s">
        <v>50</v>
      </c>
      <c r="D68" s="174">
        <v>4018</v>
      </c>
      <c r="E68" s="177">
        <v>40018</v>
      </c>
      <c r="F68" s="19" t="s">
        <v>196</v>
      </c>
      <c r="G68" s="5" t="s">
        <v>192</v>
      </c>
      <c r="H68" s="27">
        <v>972546</v>
      </c>
      <c r="I68" s="106">
        <v>328</v>
      </c>
      <c r="J68" s="107"/>
      <c r="K68" s="108">
        <v>0</v>
      </c>
      <c r="L68" s="108"/>
      <c r="M68" s="108">
        <v>7064427</v>
      </c>
      <c r="N68" s="108"/>
      <c r="O68" s="108">
        <v>11750801</v>
      </c>
      <c r="P68" s="108"/>
      <c r="Q68" s="108">
        <v>12238491</v>
      </c>
      <c r="R68" s="108"/>
      <c r="S68" s="108">
        <v>1419859</v>
      </c>
      <c r="T68" s="108"/>
      <c r="U68" s="108">
        <v>863786</v>
      </c>
      <c r="V68" s="108"/>
      <c r="W68" s="108">
        <v>922422</v>
      </c>
      <c r="X68" s="108"/>
      <c r="Y68" s="108">
        <v>77094</v>
      </c>
      <c r="Z68" s="108"/>
      <c r="AA68" s="108">
        <v>0</v>
      </c>
      <c r="AB68" s="108"/>
      <c r="AC68" s="108">
        <v>0</v>
      </c>
      <c r="AD68" s="108"/>
      <c r="AE68" s="108">
        <v>0</v>
      </c>
      <c r="AF68" s="108"/>
      <c r="AG68" s="108">
        <v>0</v>
      </c>
      <c r="AH68" s="108"/>
      <c r="AI68" s="108">
        <v>12461759</v>
      </c>
      <c r="AJ68" s="108"/>
      <c r="AK68" s="108">
        <v>52275078</v>
      </c>
      <c r="AL68" s="109"/>
      <c r="AM68" s="182">
        <v>1014</v>
      </c>
      <c r="AN68" s="109" t="s">
        <v>5655</v>
      </c>
      <c r="AO68" s="109" t="str">
        <f t="shared" si="1"/>
        <v>No</v>
      </c>
    </row>
    <row r="69" spans="1:41" s="19" customFormat="1" ht="11.45" customHeight="1" x14ac:dyDescent="0.2">
      <c r="A69" s="5" t="s">
        <v>5925</v>
      </c>
      <c r="B69" s="5" t="s">
        <v>1248</v>
      </c>
      <c r="C69" s="5" t="s">
        <v>73</v>
      </c>
      <c r="D69" s="174">
        <v>2206</v>
      </c>
      <c r="E69" s="177">
        <v>20206</v>
      </c>
      <c r="F69" s="19" t="s">
        <v>194</v>
      </c>
      <c r="G69" s="5" t="s">
        <v>192</v>
      </c>
      <c r="H69" s="27">
        <v>18351295</v>
      </c>
      <c r="I69" s="106">
        <v>323</v>
      </c>
      <c r="J69" s="107"/>
      <c r="K69" s="108">
        <v>0</v>
      </c>
      <c r="L69" s="108"/>
      <c r="M69" s="108">
        <v>8331264</v>
      </c>
      <c r="N69" s="108"/>
      <c r="O69" s="108">
        <v>12670107</v>
      </c>
      <c r="P69" s="108"/>
      <c r="Q69" s="108">
        <v>10827630</v>
      </c>
      <c r="R69" s="108"/>
      <c r="S69" s="108">
        <v>1842477</v>
      </c>
      <c r="T69" s="108"/>
      <c r="U69" s="108">
        <v>1044511</v>
      </c>
      <c r="V69" s="108"/>
      <c r="W69" s="108">
        <v>928981</v>
      </c>
      <c r="X69" s="108"/>
      <c r="Y69" s="108">
        <v>115530</v>
      </c>
      <c r="Z69" s="108"/>
      <c r="AA69" s="108">
        <v>0</v>
      </c>
      <c r="AB69" s="108"/>
      <c r="AC69" s="108">
        <v>0</v>
      </c>
      <c r="AD69" s="108"/>
      <c r="AE69" s="108">
        <v>0</v>
      </c>
      <c r="AF69" s="108"/>
      <c r="AG69" s="108">
        <v>0</v>
      </c>
      <c r="AH69" s="108"/>
      <c r="AI69" s="108">
        <v>23312522</v>
      </c>
      <c r="AJ69" s="108"/>
      <c r="AK69" s="108">
        <v>129518992</v>
      </c>
      <c r="AL69" s="109"/>
      <c r="AM69" s="182">
        <v>1135.8</v>
      </c>
      <c r="AN69" s="109" t="s">
        <v>5655</v>
      </c>
      <c r="AO69" s="109" t="str">
        <f t="shared" si="1"/>
        <v>No</v>
      </c>
    </row>
    <row r="70" spans="1:41" s="19" customFormat="1" ht="11.45" customHeight="1" x14ac:dyDescent="0.2">
      <c r="A70" s="5" t="s">
        <v>784</v>
      </c>
      <c r="B70" s="5" t="s">
        <v>382</v>
      </c>
      <c r="C70" s="5" t="s">
        <v>55</v>
      </c>
      <c r="D70" s="174">
        <v>5031</v>
      </c>
      <c r="E70" s="177">
        <v>50031</v>
      </c>
      <c r="F70" s="19" t="s">
        <v>196</v>
      </c>
      <c r="G70" s="5" t="s">
        <v>192</v>
      </c>
      <c r="H70" s="27">
        <v>3734090</v>
      </c>
      <c r="I70" s="106">
        <v>322</v>
      </c>
      <c r="J70" s="107"/>
      <c r="K70" s="108">
        <v>0</v>
      </c>
      <c r="L70" s="108"/>
      <c r="M70" s="108">
        <v>10069773</v>
      </c>
      <c r="N70" s="108"/>
      <c r="O70" s="108">
        <v>16224480</v>
      </c>
      <c r="P70" s="108"/>
      <c r="Q70" s="108">
        <v>13210820</v>
      </c>
      <c r="R70" s="108"/>
      <c r="S70" s="108">
        <v>3013660</v>
      </c>
      <c r="T70" s="108"/>
      <c r="U70" s="108">
        <v>911475</v>
      </c>
      <c r="V70" s="108"/>
      <c r="W70" s="108">
        <v>801510</v>
      </c>
      <c r="X70" s="108"/>
      <c r="Y70" s="108">
        <v>109965</v>
      </c>
      <c r="Z70" s="108"/>
      <c r="AA70" s="108">
        <v>0</v>
      </c>
      <c r="AB70" s="108"/>
      <c r="AC70" s="108">
        <v>0</v>
      </c>
      <c r="AD70" s="108"/>
      <c r="AE70" s="108">
        <v>0</v>
      </c>
      <c r="AF70" s="108"/>
      <c r="AG70" s="108">
        <v>0</v>
      </c>
      <c r="AH70" s="108"/>
      <c r="AI70" s="108">
        <v>8577077</v>
      </c>
      <c r="AJ70" s="108"/>
      <c r="AK70" s="108">
        <v>79234010</v>
      </c>
      <c r="AL70" s="109"/>
      <c r="AM70" s="182">
        <v>605.29999999999995</v>
      </c>
      <c r="AN70" s="109" t="s">
        <v>5655</v>
      </c>
      <c r="AO70" s="109" t="str">
        <f t="shared" si="1"/>
        <v>No</v>
      </c>
    </row>
    <row r="71" spans="1:41" s="19" customFormat="1" ht="11.45" customHeight="1" x14ac:dyDescent="0.2">
      <c r="A71" s="5" t="s">
        <v>557</v>
      </c>
      <c r="B71" s="5" t="s">
        <v>558</v>
      </c>
      <c r="C71" s="5" t="s">
        <v>59</v>
      </c>
      <c r="D71" s="174">
        <v>7005</v>
      </c>
      <c r="E71" s="177">
        <v>70005</v>
      </c>
      <c r="F71" s="19" t="s">
        <v>196</v>
      </c>
      <c r="G71" s="5" t="s">
        <v>192</v>
      </c>
      <c r="H71" s="27">
        <v>1519417</v>
      </c>
      <c r="I71" s="106">
        <v>311</v>
      </c>
      <c r="J71" s="107"/>
      <c r="K71" s="108">
        <v>0</v>
      </c>
      <c r="L71" s="108"/>
      <c r="M71" s="108">
        <v>7860906</v>
      </c>
      <c r="N71" s="108"/>
      <c r="O71" s="108">
        <v>12140510</v>
      </c>
      <c r="P71" s="108"/>
      <c r="Q71" s="108">
        <v>11236155</v>
      </c>
      <c r="R71" s="108"/>
      <c r="S71" s="108">
        <v>1425465</v>
      </c>
      <c r="T71" s="108"/>
      <c r="U71" s="108">
        <v>818863</v>
      </c>
      <c r="V71" s="108"/>
      <c r="W71" s="108">
        <v>773467</v>
      </c>
      <c r="X71" s="108"/>
      <c r="Y71" s="108">
        <v>68761</v>
      </c>
      <c r="Z71" s="108"/>
      <c r="AA71" s="108">
        <v>0</v>
      </c>
      <c r="AB71" s="108"/>
      <c r="AC71" s="108">
        <v>0</v>
      </c>
      <c r="AD71" s="108"/>
      <c r="AE71" s="108">
        <v>0</v>
      </c>
      <c r="AF71" s="108"/>
      <c r="AG71" s="108">
        <v>0</v>
      </c>
      <c r="AH71" s="108"/>
      <c r="AI71" s="108">
        <v>12957336</v>
      </c>
      <c r="AJ71" s="108"/>
      <c r="AK71" s="108">
        <v>49384983</v>
      </c>
      <c r="AL71" s="109"/>
      <c r="AM71" s="182">
        <v>535</v>
      </c>
      <c r="AN71" s="109" t="s">
        <v>5655</v>
      </c>
      <c r="AO71" s="109" t="str">
        <f t="shared" si="1"/>
        <v>No</v>
      </c>
    </row>
    <row r="72" spans="1:41" s="19" customFormat="1" ht="11.45" customHeight="1" x14ac:dyDescent="0.2">
      <c r="A72" s="5" t="s">
        <v>5926</v>
      </c>
      <c r="B72" s="5" t="s">
        <v>382</v>
      </c>
      <c r="C72" s="5" t="s">
        <v>55</v>
      </c>
      <c r="D72" s="174">
        <v>5119</v>
      </c>
      <c r="E72" s="177">
        <v>50119</v>
      </c>
      <c r="F72" s="19" t="s">
        <v>194</v>
      </c>
      <c r="G72" s="5" t="s">
        <v>192</v>
      </c>
      <c r="H72" s="27">
        <v>3734090</v>
      </c>
      <c r="I72" s="106">
        <v>309</v>
      </c>
      <c r="J72" s="107"/>
      <c r="K72" s="108">
        <v>0</v>
      </c>
      <c r="L72" s="108"/>
      <c r="M72" s="108">
        <v>11743137</v>
      </c>
      <c r="N72" s="108"/>
      <c r="O72" s="108">
        <v>17206014</v>
      </c>
      <c r="P72" s="108"/>
      <c r="Q72" s="108">
        <v>14512520</v>
      </c>
      <c r="R72" s="108"/>
      <c r="S72" s="108">
        <v>2693494</v>
      </c>
      <c r="T72" s="108"/>
      <c r="U72" s="108">
        <v>1164009</v>
      </c>
      <c r="V72" s="108"/>
      <c r="W72" s="108">
        <v>1059397</v>
      </c>
      <c r="X72" s="108"/>
      <c r="Y72" s="108">
        <v>104612</v>
      </c>
      <c r="Z72" s="108"/>
      <c r="AA72" s="108">
        <v>0</v>
      </c>
      <c r="AB72" s="108"/>
      <c r="AC72" s="108">
        <v>0</v>
      </c>
      <c r="AD72" s="108"/>
      <c r="AE72" s="108">
        <v>0</v>
      </c>
      <c r="AF72" s="108"/>
      <c r="AG72" s="108">
        <v>0</v>
      </c>
      <c r="AH72" s="108"/>
      <c r="AI72" s="108">
        <v>23827170</v>
      </c>
      <c r="AJ72" s="108"/>
      <c r="AK72" s="108">
        <v>100829569</v>
      </c>
      <c r="AL72" s="109"/>
      <c r="AM72" s="182">
        <v>1132.8599999999999</v>
      </c>
      <c r="AN72" s="109" t="s">
        <v>5655</v>
      </c>
      <c r="AO72" s="109" t="str">
        <f t="shared" si="1"/>
        <v>No</v>
      </c>
    </row>
    <row r="73" spans="1:41" s="19" customFormat="1" ht="11.45" customHeight="1" x14ac:dyDescent="0.2">
      <c r="A73" s="5" t="s">
        <v>5927</v>
      </c>
      <c r="B73" s="5" t="s">
        <v>718</v>
      </c>
      <c r="C73" s="5" t="s">
        <v>53</v>
      </c>
      <c r="D73" s="174">
        <v>3051</v>
      </c>
      <c r="E73" s="177">
        <v>30051</v>
      </c>
      <c r="F73" s="19" t="s">
        <v>194</v>
      </c>
      <c r="G73" s="5" t="s">
        <v>192</v>
      </c>
      <c r="H73" s="27">
        <v>4586770</v>
      </c>
      <c r="I73" s="106">
        <v>307</v>
      </c>
      <c r="J73" s="107"/>
      <c r="K73" s="108">
        <v>0</v>
      </c>
      <c r="L73" s="108"/>
      <c r="M73" s="108">
        <v>13350379</v>
      </c>
      <c r="N73" s="108"/>
      <c r="O73" s="108">
        <v>15757673</v>
      </c>
      <c r="P73" s="108"/>
      <c r="Q73" s="108">
        <v>13294018</v>
      </c>
      <c r="R73" s="108"/>
      <c r="S73" s="108">
        <v>2463655</v>
      </c>
      <c r="T73" s="108"/>
      <c r="U73" s="108">
        <v>1168196</v>
      </c>
      <c r="V73" s="108"/>
      <c r="W73" s="108">
        <v>1051439</v>
      </c>
      <c r="X73" s="108"/>
      <c r="Y73" s="108">
        <v>116757</v>
      </c>
      <c r="Z73" s="108"/>
      <c r="AA73" s="108">
        <v>0</v>
      </c>
      <c r="AB73" s="108"/>
      <c r="AC73" s="108">
        <v>0</v>
      </c>
      <c r="AD73" s="108"/>
      <c r="AE73" s="108">
        <v>0</v>
      </c>
      <c r="AF73" s="108"/>
      <c r="AG73" s="108">
        <v>0</v>
      </c>
      <c r="AH73" s="108"/>
      <c r="AI73" s="108">
        <v>21594040</v>
      </c>
      <c r="AJ73" s="108"/>
      <c r="AK73" s="108">
        <v>81258497</v>
      </c>
      <c r="AL73" s="109"/>
      <c r="AM73" s="182">
        <v>1416.1</v>
      </c>
      <c r="AN73" s="109" t="s">
        <v>5655</v>
      </c>
      <c r="AO73" s="109" t="str">
        <f t="shared" si="1"/>
        <v>No</v>
      </c>
    </row>
    <row r="74" spans="1:41" s="19" customFormat="1" ht="11.45" customHeight="1" x14ac:dyDescent="0.2">
      <c r="A74" s="5" t="s">
        <v>773</v>
      </c>
      <c r="B74" s="5" t="s">
        <v>774</v>
      </c>
      <c r="C74" s="5" t="s">
        <v>94</v>
      </c>
      <c r="D74" s="174">
        <v>2</v>
      </c>
      <c r="E74" s="177">
        <v>2</v>
      </c>
      <c r="F74" s="19" t="s">
        <v>196</v>
      </c>
      <c r="G74" s="5" t="s">
        <v>192</v>
      </c>
      <c r="H74" s="27">
        <v>387847</v>
      </c>
      <c r="I74" s="106">
        <v>306</v>
      </c>
      <c r="J74" s="107"/>
      <c r="K74" s="108">
        <v>0</v>
      </c>
      <c r="L74" s="108"/>
      <c r="M74" s="108">
        <v>5852830</v>
      </c>
      <c r="N74" s="108"/>
      <c r="O74" s="108">
        <v>10021518</v>
      </c>
      <c r="P74" s="108"/>
      <c r="Q74" s="108">
        <v>9277891</v>
      </c>
      <c r="R74" s="108"/>
      <c r="S74" s="108">
        <v>743627</v>
      </c>
      <c r="T74" s="108"/>
      <c r="U74" s="108">
        <v>659673</v>
      </c>
      <c r="V74" s="108"/>
      <c r="W74" s="108">
        <v>621076</v>
      </c>
      <c r="X74" s="108"/>
      <c r="Y74" s="108">
        <v>38597</v>
      </c>
      <c r="Z74" s="108"/>
      <c r="AA74" s="108">
        <v>0</v>
      </c>
      <c r="AB74" s="108"/>
      <c r="AC74" s="108">
        <v>0</v>
      </c>
      <c r="AD74" s="108"/>
      <c r="AE74" s="108">
        <v>0</v>
      </c>
      <c r="AF74" s="108"/>
      <c r="AG74" s="108">
        <v>0</v>
      </c>
      <c r="AH74" s="108"/>
      <c r="AI74" s="108">
        <v>10702358</v>
      </c>
      <c r="AJ74" s="108"/>
      <c r="AK74" s="108">
        <v>49559241</v>
      </c>
      <c r="AL74" s="109"/>
      <c r="AM74" s="182">
        <v>2308</v>
      </c>
      <c r="AN74" s="109" t="s">
        <v>5655</v>
      </c>
      <c r="AO74" s="109" t="str">
        <f t="shared" si="1"/>
        <v>No</v>
      </c>
    </row>
    <row r="75" spans="1:41" s="19" customFormat="1" ht="11.45" customHeight="1" x14ac:dyDescent="0.2">
      <c r="A75" s="5" t="s">
        <v>690</v>
      </c>
      <c r="B75" s="5" t="s">
        <v>691</v>
      </c>
      <c r="C75" s="5" t="s">
        <v>66</v>
      </c>
      <c r="D75" s="174">
        <v>2098</v>
      </c>
      <c r="E75" s="177">
        <v>20098</v>
      </c>
      <c r="F75" s="19" t="s">
        <v>196</v>
      </c>
      <c r="G75" s="5" t="s">
        <v>192</v>
      </c>
      <c r="H75" s="27">
        <v>18351295</v>
      </c>
      <c r="I75" s="106">
        <v>304</v>
      </c>
      <c r="J75" s="107"/>
      <c r="K75" s="108">
        <v>39</v>
      </c>
      <c r="L75" s="108"/>
      <c r="M75" s="108">
        <v>13236431</v>
      </c>
      <c r="N75" s="108"/>
      <c r="O75" s="108">
        <v>13374076</v>
      </c>
      <c r="P75" s="108"/>
      <c r="Q75" s="108">
        <v>13090307</v>
      </c>
      <c r="R75" s="108"/>
      <c r="S75" s="108">
        <v>283769</v>
      </c>
      <c r="T75" s="108"/>
      <c r="U75" s="108">
        <v>997138</v>
      </c>
      <c r="V75" s="108"/>
      <c r="W75" s="108">
        <v>982941</v>
      </c>
      <c r="X75" s="108"/>
      <c r="Y75" s="108">
        <v>14197</v>
      </c>
      <c r="Z75" s="108"/>
      <c r="AA75" s="108">
        <v>1769905</v>
      </c>
      <c r="AB75" s="108"/>
      <c r="AC75" s="108">
        <v>1736165</v>
      </c>
      <c r="AD75" s="108"/>
      <c r="AE75" s="108">
        <v>133030</v>
      </c>
      <c r="AF75" s="108"/>
      <c r="AG75" s="108">
        <v>131551</v>
      </c>
      <c r="AH75" s="108"/>
      <c r="AI75" s="108">
        <v>91036214</v>
      </c>
      <c r="AJ75" s="108"/>
      <c r="AK75" s="108">
        <v>448342660</v>
      </c>
      <c r="AL75" s="109"/>
      <c r="AM75" s="182">
        <v>649</v>
      </c>
      <c r="AN75" s="109" t="s">
        <v>5655</v>
      </c>
      <c r="AO75" s="109" t="str">
        <f t="shared" si="1"/>
        <v>No</v>
      </c>
    </row>
    <row r="76" spans="1:41" s="19" customFormat="1" ht="11.45" customHeight="1" x14ac:dyDescent="0.2">
      <c r="A76" s="5" t="s">
        <v>333</v>
      </c>
      <c r="B76" s="5" t="s">
        <v>334</v>
      </c>
      <c r="C76" s="5" t="s">
        <v>52</v>
      </c>
      <c r="D76" s="174">
        <v>1105</v>
      </c>
      <c r="E76" s="177">
        <v>10105</v>
      </c>
      <c r="F76" s="19" t="s">
        <v>196</v>
      </c>
      <c r="G76" s="5" t="s">
        <v>192</v>
      </c>
      <c r="H76" s="27">
        <v>246695</v>
      </c>
      <c r="I76" s="106">
        <v>303</v>
      </c>
      <c r="J76" s="107"/>
      <c r="K76" s="108">
        <v>0</v>
      </c>
      <c r="L76" s="108"/>
      <c r="M76" s="108">
        <v>1249422</v>
      </c>
      <c r="N76" s="108"/>
      <c r="O76" s="108">
        <v>5248179</v>
      </c>
      <c r="P76" s="108"/>
      <c r="Q76" s="108">
        <v>5670617</v>
      </c>
      <c r="R76" s="108"/>
      <c r="S76" s="108">
        <v>800934</v>
      </c>
      <c r="T76" s="108"/>
      <c r="U76" s="108">
        <v>362526</v>
      </c>
      <c r="V76" s="108"/>
      <c r="W76" s="108">
        <v>408553</v>
      </c>
      <c r="X76" s="108"/>
      <c r="Y76" s="108">
        <v>35531</v>
      </c>
      <c r="Z76" s="108"/>
      <c r="AA76" s="108">
        <v>0</v>
      </c>
      <c r="AB76" s="108"/>
      <c r="AC76" s="108">
        <v>0</v>
      </c>
      <c r="AD76" s="108"/>
      <c r="AE76" s="108">
        <v>0</v>
      </c>
      <c r="AF76" s="108"/>
      <c r="AG76" s="108">
        <v>0</v>
      </c>
      <c r="AH76" s="108"/>
      <c r="AI76" s="108">
        <v>1165140</v>
      </c>
      <c r="AJ76" s="108"/>
      <c r="AK76" s="108">
        <v>13657783</v>
      </c>
      <c r="AL76" s="109"/>
      <c r="AM76" s="182">
        <v>39</v>
      </c>
      <c r="AN76" s="109" t="s">
        <v>5655</v>
      </c>
      <c r="AO76" s="109" t="str">
        <f t="shared" si="1"/>
        <v>No</v>
      </c>
    </row>
    <row r="77" spans="1:41" s="19" customFormat="1" ht="11.45" customHeight="1" x14ac:dyDescent="0.2">
      <c r="A77" s="5" t="s">
        <v>836</v>
      </c>
      <c r="B77" s="5" t="s">
        <v>837</v>
      </c>
      <c r="C77" s="5" t="s">
        <v>20</v>
      </c>
      <c r="D77" s="174">
        <v>9148</v>
      </c>
      <c r="E77" s="177">
        <v>90148</v>
      </c>
      <c r="F77" s="19" t="s">
        <v>196</v>
      </c>
      <c r="G77" s="5" t="s">
        <v>192</v>
      </c>
      <c r="H77" s="27">
        <v>328454</v>
      </c>
      <c r="I77" s="106">
        <v>302</v>
      </c>
      <c r="J77" s="107"/>
      <c r="K77" s="108">
        <v>0</v>
      </c>
      <c r="L77" s="108"/>
      <c r="M77" s="108">
        <v>3534573</v>
      </c>
      <c r="N77" s="108"/>
      <c r="O77" s="108">
        <v>10636540</v>
      </c>
      <c r="P77" s="108"/>
      <c r="Q77" s="108">
        <v>10027883</v>
      </c>
      <c r="R77" s="108"/>
      <c r="S77" s="108">
        <v>608657</v>
      </c>
      <c r="T77" s="108"/>
      <c r="U77" s="108">
        <v>392964</v>
      </c>
      <c r="V77" s="108"/>
      <c r="W77" s="108">
        <v>367595</v>
      </c>
      <c r="X77" s="108"/>
      <c r="Y77" s="108">
        <v>25369</v>
      </c>
      <c r="Z77" s="108"/>
      <c r="AA77" s="108">
        <v>0</v>
      </c>
      <c r="AB77" s="108"/>
      <c r="AC77" s="108">
        <v>0</v>
      </c>
      <c r="AD77" s="108"/>
      <c r="AE77" s="108">
        <v>0</v>
      </c>
      <c r="AF77" s="108"/>
      <c r="AG77" s="108">
        <v>0</v>
      </c>
      <c r="AH77" s="108"/>
      <c r="AI77" s="108">
        <v>2305976</v>
      </c>
      <c r="AJ77" s="108"/>
      <c r="AK77" s="108">
        <v>44020329</v>
      </c>
      <c r="AL77" s="109"/>
      <c r="AM77" s="182">
        <v>1414.49</v>
      </c>
      <c r="AN77" s="109" t="s">
        <v>5655</v>
      </c>
      <c r="AO77" s="109" t="str">
        <f t="shared" si="1"/>
        <v>No</v>
      </c>
    </row>
    <row r="78" spans="1:41" s="19" customFormat="1" ht="11.45" customHeight="1" x14ac:dyDescent="0.2">
      <c r="A78" s="5" t="s">
        <v>714</v>
      </c>
      <c r="B78" s="5" t="s">
        <v>715</v>
      </c>
      <c r="C78" s="5" t="s">
        <v>85</v>
      </c>
      <c r="D78" s="174">
        <v>1001</v>
      </c>
      <c r="E78" s="177">
        <v>10001</v>
      </c>
      <c r="F78" s="19" t="s">
        <v>196</v>
      </c>
      <c r="G78" s="5" t="s">
        <v>192</v>
      </c>
      <c r="H78" s="27">
        <v>1190956</v>
      </c>
      <c r="I78" s="106">
        <v>299</v>
      </c>
      <c r="J78" s="107"/>
      <c r="K78" s="108">
        <v>0</v>
      </c>
      <c r="L78" s="108"/>
      <c r="M78" s="108">
        <v>8909955</v>
      </c>
      <c r="N78" s="108"/>
      <c r="O78" s="108">
        <v>13540155</v>
      </c>
      <c r="P78" s="108"/>
      <c r="Q78" s="108">
        <v>11791550</v>
      </c>
      <c r="R78" s="108"/>
      <c r="S78" s="108">
        <v>2159653</v>
      </c>
      <c r="T78" s="108"/>
      <c r="U78" s="108">
        <v>910635</v>
      </c>
      <c r="V78" s="108"/>
      <c r="W78" s="108">
        <v>845065</v>
      </c>
      <c r="X78" s="108"/>
      <c r="Y78" s="108">
        <v>79094</v>
      </c>
      <c r="Z78" s="108"/>
      <c r="AA78" s="108">
        <v>0</v>
      </c>
      <c r="AB78" s="108"/>
      <c r="AC78" s="108">
        <v>0</v>
      </c>
      <c r="AD78" s="108"/>
      <c r="AE78" s="108">
        <v>0</v>
      </c>
      <c r="AF78" s="108"/>
      <c r="AG78" s="108">
        <v>0</v>
      </c>
      <c r="AH78" s="108"/>
      <c r="AI78" s="108">
        <v>16718409</v>
      </c>
      <c r="AJ78" s="108"/>
      <c r="AK78" s="108">
        <v>76423022</v>
      </c>
      <c r="AL78" s="109"/>
      <c r="AM78" s="182">
        <v>408.1</v>
      </c>
      <c r="AN78" s="109" t="s">
        <v>5655</v>
      </c>
      <c r="AO78" s="109" t="str">
        <f t="shared" si="1"/>
        <v>No</v>
      </c>
    </row>
    <row r="79" spans="1:41" s="19" customFormat="1" ht="11.45" customHeight="1" x14ac:dyDescent="0.2">
      <c r="A79" s="5" t="s">
        <v>24</v>
      </c>
      <c r="B79" s="5" t="s">
        <v>487</v>
      </c>
      <c r="C79" s="5" t="s">
        <v>20</v>
      </c>
      <c r="D79" s="174">
        <v>9146</v>
      </c>
      <c r="E79" s="177">
        <v>90146</v>
      </c>
      <c r="F79" s="19" t="s">
        <v>196</v>
      </c>
      <c r="G79" s="5" t="s">
        <v>192</v>
      </c>
      <c r="H79" s="27">
        <v>12150996</v>
      </c>
      <c r="I79" s="106">
        <v>296</v>
      </c>
      <c r="J79" s="107"/>
      <c r="K79" s="108">
        <v>0</v>
      </c>
      <c r="L79" s="108"/>
      <c r="M79" s="108">
        <v>12568958</v>
      </c>
      <c r="N79" s="108"/>
      <c r="O79" s="108">
        <v>17405764</v>
      </c>
      <c r="P79" s="108"/>
      <c r="Q79" s="108">
        <v>12342787</v>
      </c>
      <c r="R79" s="108"/>
      <c r="S79" s="108">
        <v>5062977</v>
      </c>
      <c r="T79" s="108"/>
      <c r="U79" s="108">
        <v>1132881</v>
      </c>
      <c r="V79" s="108"/>
      <c r="W79" s="108">
        <v>863855</v>
      </c>
      <c r="X79" s="108"/>
      <c r="Y79" s="108">
        <v>269026</v>
      </c>
      <c r="Z79" s="108"/>
      <c r="AA79" s="108">
        <v>0</v>
      </c>
      <c r="AB79" s="108"/>
      <c r="AC79" s="108">
        <v>0</v>
      </c>
      <c r="AD79" s="108"/>
      <c r="AE79" s="108">
        <v>0</v>
      </c>
      <c r="AF79" s="108"/>
      <c r="AG79" s="108">
        <v>0</v>
      </c>
      <c r="AH79" s="108"/>
      <c r="AI79" s="108">
        <v>12543650</v>
      </c>
      <c r="AJ79" s="108"/>
      <c r="AK79" s="108">
        <v>95300385</v>
      </c>
      <c r="AL79" s="109"/>
      <c r="AM79" s="182">
        <v>990.98</v>
      </c>
      <c r="AN79" s="109" t="s">
        <v>5655</v>
      </c>
      <c r="AO79" s="109" t="str">
        <f t="shared" si="1"/>
        <v>No</v>
      </c>
    </row>
    <row r="80" spans="1:41" s="19" customFormat="1" ht="11.45" customHeight="1" x14ac:dyDescent="0.2">
      <c r="A80" s="5" t="s">
        <v>719</v>
      </c>
      <c r="B80" s="5" t="s">
        <v>411</v>
      </c>
      <c r="C80" s="5" t="s">
        <v>20</v>
      </c>
      <c r="D80" s="174">
        <v>9031</v>
      </c>
      <c r="E80" s="177">
        <v>90031</v>
      </c>
      <c r="F80" s="19" t="s">
        <v>196</v>
      </c>
      <c r="G80" s="5" t="s">
        <v>192</v>
      </c>
      <c r="H80" s="27">
        <v>1932666</v>
      </c>
      <c r="I80" s="106">
        <v>293</v>
      </c>
      <c r="J80" s="107"/>
      <c r="K80" s="108">
        <v>0</v>
      </c>
      <c r="L80" s="108"/>
      <c r="M80" s="108">
        <v>9841105</v>
      </c>
      <c r="N80" s="108"/>
      <c r="O80" s="108">
        <v>16439018</v>
      </c>
      <c r="P80" s="108"/>
      <c r="Q80" s="108">
        <v>13314632</v>
      </c>
      <c r="R80" s="108"/>
      <c r="S80" s="108">
        <v>3322224</v>
      </c>
      <c r="T80" s="108"/>
      <c r="U80" s="108">
        <v>994072</v>
      </c>
      <c r="V80" s="108"/>
      <c r="W80" s="108">
        <v>871286</v>
      </c>
      <c r="X80" s="108"/>
      <c r="Y80" s="108">
        <v>129933</v>
      </c>
      <c r="Z80" s="108"/>
      <c r="AA80" s="108">
        <v>0</v>
      </c>
      <c r="AB80" s="108"/>
      <c r="AC80" s="108">
        <v>0</v>
      </c>
      <c r="AD80" s="108"/>
      <c r="AE80" s="108">
        <v>0</v>
      </c>
      <c r="AF80" s="108"/>
      <c r="AG80" s="108">
        <v>0</v>
      </c>
      <c r="AH80" s="108"/>
      <c r="AI80" s="108">
        <v>8583410</v>
      </c>
      <c r="AJ80" s="108"/>
      <c r="AK80" s="108">
        <v>70495220</v>
      </c>
      <c r="AL80" s="109" t="s">
        <v>102</v>
      </c>
      <c r="AM80" s="182">
        <v>914</v>
      </c>
      <c r="AN80" s="109" t="s">
        <v>5655</v>
      </c>
      <c r="AO80" s="109" t="str">
        <f t="shared" si="1"/>
        <v>Yes</v>
      </c>
    </row>
    <row r="81" spans="1:41" s="19" customFormat="1" ht="11.45" customHeight="1" x14ac:dyDescent="0.2">
      <c r="A81" s="5" t="s">
        <v>5928</v>
      </c>
      <c r="B81" s="5" t="s">
        <v>491</v>
      </c>
      <c r="C81" s="5" t="s">
        <v>89</v>
      </c>
      <c r="D81" s="174">
        <v>6007</v>
      </c>
      <c r="E81" s="177">
        <v>60007</v>
      </c>
      <c r="F81" s="19" t="s">
        <v>196</v>
      </c>
      <c r="G81" s="5" t="s">
        <v>192</v>
      </c>
      <c r="H81" s="27">
        <v>5121892</v>
      </c>
      <c r="I81" s="106">
        <v>292</v>
      </c>
      <c r="J81" s="107"/>
      <c r="K81" s="108">
        <v>0</v>
      </c>
      <c r="L81" s="108"/>
      <c r="M81" s="108">
        <v>5146206</v>
      </c>
      <c r="N81" s="108"/>
      <c r="O81" s="108">
        <v>10988177</v>
      </c>
      <c r="P81" s="108" t="s">
        <v>102</v>
      </c>
      <c r="Q81" s="108">
        <v>9838969</v>
      </c>
      <c r="R81" s="108"/>
      <c r="S81" s="108">
        <v>1149208</v>
      </c>
      <c r="T81" s="108"/>
      <c r="U81" s="108">
        <v>728039</v>
      </c>
      <c r="V81" s="108"/>
      <c r="W81" s="108">
        <v>624169</v>
      </c>
      <c r="X81" s="108"/>
      <c r="Y81" s="108">
        <v>103870</v>
      </c>
      <c r="Z81" s="108"/>
      <c r="AA81" s="108">
        <v>0</v>
      </c>
      <c r="AB81" s="108"/>
      <c r="AC81" s="108">
        <v>0</v>
      </c>
      <c r="AD81" s="108"/>
      <c r="AE81" s="108">
        <v>0</v>
      </c>
      <c r="AF81" s="108"/>
      <c r="AG81" s="108">
        <v>0</v>
      </c>
      <c r="AH81" s="108"/>
      <c r="AI81" s="108">
        <v>5804038</v>
      </c>
      <c r="AJ81" s="108"/>
      <c r="AK81" s="108">
        <v>30728543</v>
      </c>
      <c r="AL81" s="109"/>
      <c r="AM81" s="182">
        <v>1144.3</v>
      </c>
      <c r="AN81" s="109" t="s">
        <v>5655</v>
      </c>
      <c r="AO81" s="109" t="str">
        <f t="shared" si="1"/>
        <v>Yes</v>
      </c>
    </row>
    <row r="82" spans="1:41" s="19" customFormat="1" ht="11.45" customHeight="1" x14ac:dyDescent="0.2">
      <c r="A82" s="5" t="s">
        <v>5929</v>
      </c>
      <c r="B82" s="5" t="s">
        <v>787</v>
      </c>
      <c r="C82" s="5" t="s">
        <v>73</v>
      </c>
      <c r="D82" s="174">
        <v>2072</v>
      </c>
      <c r="E82" s="177">
        <v>20072</v>
      </c>
      <c r="F82" s="19" t="s">
        <v>194</v>
      </c>
      <c r="G82" s="5" t="s">
        <v>192</v>
      </c>
      <c r="H82" s="27">
        <v>18351295</v>
      </c>
      <c r="I82" s="106">
        <v>290</v>
      </c>
      <c r="J82" s="107"/>
      <c r="K82" s="108">
        <v>0</v>
      </c>
      <c r="L82" s="108"/>
      <c r="M82" s="108">
        <v>7085668</v>
      </c>
      <c r="N82" s="108"/>
      <c r="O82" s="108">
        <v>18325509</v>
      </c>
      <c r="P82" s="108"/>
      <c r="Q82" s="108">
        <v>16139580</v>
      </c>
      <c r="R82" s="108"/>
      <c r="S82" s="108">
        <v>2185929</v>
      </c>
      <c r="T82" s="108"/>
      <c r="U82" s="108">
        <v>979571</v>
      </c>
      <c r="V82" s="108"/>
      <c r="W82" s="108">
        <v>846386</v>
      </c>
      <c r="X82" s="108"/>
      <c r="Y82" s="108">
        <v>133185</v>
      </c>
      <c r="Z82" s="108"/>
      <c r="AA82" s="108">
        <v>0</v>
      </c>
      <c r="AB82" s="108"/>
      <c r="AC82" s="108">
        <v>0</v>
      </c>
      <c r="AD82" s="108"/>
      <c r="AE82" s="108">
        <v>0</v>
      </c>
      <c r="AF82" s="108"/>
      <c r="AG82" s="108">
        <v>0</v>
      </c>
      <c r="AH82" s="108"/>
      <c r="AI82" s="108">
        <v>4637017</v>
      </c>
      <c r="AJ82" s="108"/>
      <c r="AK82" s="108">
        <v>37272797</v>
      </c>
      <c r="AL82" s="109"/>
      <c r="AM82" s="182">
        <v>288.5</v>
      </c>
      <c r="AN82" s="109" t="s">
        <v>5655</v>
      </c>
      <c r="AO82" s="109" t="str">
        <f t="shared" si="1"/>
        <v>No</v>
      </c>
    </row>
    <row r="83" spans="1:41" s="19" customFormat="1" ht="11.45" customHeight="1" x14ac:dyDescent="0.2">
      <c r="A83" s="5" t="s">
        <v>5930</v>
      </c>
      <c r="B83" s="5" t="s">
        <v>335</v>
      </c>
      <c r="C83" s="5" t="s">
        <v>62</v>
      </c>
      <c r="D83" s="174">
        <v>4007</v>
      </c>
      <c r="E83" s="177">
        <v>40007</v>
      </c>
      <c r="F83" s="19" t="s">
        <v>194</v>
      </c>
      <c r="G83" s="5" t="s">
        <v>192</v>
      </c>
      <c r="H83" s="27">
        <v>884891</v>
      </c>
      <c r="I83" s="106">
        <v>289</v>
      </c>
      <c r="J83" s="107"/>
      <c r="K83" s="108">
        <v>0</v>
      </c>
      <c r="L83" s="108"/>
      <c r="M83" s="108">
        <v>3181195</v>
      </c>
      <c r="N83" s="108"/>
      <c r="O83" s="108">
        <v>3654981</v>
      </c>
      <c r="P83" s="108"/>
      <c r="Q83" s="108">
        <v>6137896</v>
      </c>
      <c r="R83" s="108"/>
      <c r="S83" s="108">
        <v>445932</v>
      </c>
      <c r="T83" s="108"/>
      <c r="U83" s="108">
        <v>271696</v>
      </c>
      <c r="V83" s="108"/>
      <c r="W83" s="108">
        <v>521036</v>
      </c>
      <c r="X83" s="108"/>
      <c r="Y83" s="108">
        <v>19938</v>
      </c>
      <c r="Z83" s="108"/>
      <c r="AA83" s="108">
        <v>0</v>
      </c>
      <c r="AB83" s="108"/>
      <c r="AC83" s="108">
        <v>0</v>
      </c>
      <c r="AD83" s="108"/>
      <c r="AE83" s="108">
        <v>0</v>
      </c>
      <c r="AF83" s="108"/>
      <c r="AG83" s="108">
        <v>0</v>
      </c>
      <c r="AH83" s="108"/>
      <c r="AI83" s="108">
        <v>5552645</v>
      </c>
      <c r="AJ83" s="108"/>
      <c r="AK83" s="108">
        <v>22047549</v>
      </c>
      <c r="AL83" s="109"/>
      <c r="AM83" s="182">
        <v>1555.6</v>
      </c>
      <c r="AN83" s="109" t="s">
        <v>5655</v>
      </c>
      <c r="AO83" s="109" t="str">
        <f t="shared" si="1"/>
        <v>No</v>
      </c>
    </row>
    <row r="84" spans="1:41" s="19" customFormat="1" ht="11.45" customHeight="1" x14ac:dyDescent="0.2">
      <c r="A84" s="5" t="s">
        <v>543</v>
      </c>
      <c r="B84" s="5" t="s">
        <v>544</v>
      </c>
      <c r="C84" s="5" t="s">
        <v>94</v>
      </c>
      <c r="D84" s="174">
        <v>19</v>
      </c>
      <c r="E84" s="177">
        <v>19</v>
      </c>
      <c r="F84" s="19" t="s">
        <v>196</v>
      </c>
      <c r="G84" s="5" t="s">
        <v>192</v>
      </c>
      <c r="H84" s="27">
        <v>176617</v>
      </c>
      <c r="I84" s="106">
        <v>282</v>
      </c>
      <c r="J84" s="107"/>
      <c r="K84" s="108">
        <v>0</v>
      </c>
      <c r="L84" s="108"/>
      <c r="M84" s="108">
        <v>2888313</v>
      </c>
      <c r="N84" s="108"/>
      <c r="O84" s="108">
        <v>7165177</v>
      </c>
      <c r="P84" s="108"/>
      <c r="Q84" s="108">
        <v>6889435</v>
      </c>
      <c r="R84" s="108"/>
      <c r="S84" s="108">
        <v>275742</v>
      </c>
      <c r="T84" s="108"/>
      <c r="U84" s="108">
        <v>381253</v>
      </c>
      <c r="V84" s="108"/>
      <c r="W84" s="108">
        <v>364520</v>
      </c>
      <c r="X84" s="108"/>
      <c r="Y84" s="108">
        <v>16733</v>
      </c>
      <c r="Z84" s="108"/>
      <c r="AA84" s="108">
        <v>0</v>
      </c>
      <c r="AB84" s="108"/>
      <c r="AC84" s="108">
        <v>0</v>
      </c>
      <c r="AD84" s="108"/>
      <c r="AE84" s="108">
        <v>0</v>
      </c>
      <c r="AF84" s="108"/>
      <c r="AG84" s="108">
        <v>0</v>
      </c>
      <c r="AH84" s="108"/>
      <c r="AI84" s="108">
        <v>4475180</v>
      </c>
      <c r="AJ84" s="108"/>
      <c r="AK84" s="108">
        <v>37295807</v>
      </c>
      <c r="AL84" s="109"/>
      <c r="AM84" s="182">
        <v>0</v>
      </c>
      <c r="AN84" s="109" t="s">
        <v>5655</v>
      </c>
      <c r="AO84" s="109" t="str">
        <f t="shared" si="1"/>
        <v>No</v>
      </c>
    </row>
    <row r="85" spans="1:41" s="19" customFormat="1" ht="11.45" customHeight="1" x14ac:dyDescent="0.2">
      <c r="A85" s="5" t="s">
        <v>41</v>
      </c>
      <c r="B85" s="5" t="s">
        <v>209</v>
      </c>
      <c r="C85" s="5" t="s">
        <v>40</v>
      </c>
      <c r="D85" s="174">
        <v>4203</v>
      </c>
      <c r="E85" s="177">
        <v>40203</v>
      </c>
      <c r="F85" s="19" t="s">
        <v>208</v>
      </c>
      <c r="G85" s="5" t="s">
        <v>192</v>
      </c>
      <c r="H85" s="27">
        <v>4515419</v>
      </c>
      <c r="I85" s="106">
        <v>272</v>
      </c>
      <c r="J85" s="107"/>
      <c r="K85" s="108">
        <v>0</v>
      </c>
      <c r="L85" s="108"/>
      <c r="M85" s="108">
        <v>0</v>
      </c>
      <c r="N85" s="108"/>
      <c r="O85" s="108">
        <v>5033713</v>
      </c>
      <c r="P85" s="108"/>
      <c r="Q85" s="108">
        <v>5033713</v>
      </c>
      <c r="R85" s="108"/>
      <c r="S85" s="108">
        <v>0</v>
      </c>
      <c r="T85" s="108"/>
      <c r="U85" s="108">
        <v>132246</v>
      </c>
      <c r="V85" s="108"/>
      <c r="W85" s="108">
        <v>132246</v>
      </c>
      <c r="X85" s="108"/>
      <c r="Y85" s="108">
        <v>0</v>
      </c>
      <c r="Z85" s="108"/>
      <c r="AA85" s="108">
        <v>0</v>
      </c>
      <c r="AB85" s="108"/>
      <c r="AC85" s="108">
        <v>0</v>
      </c>
      <c r="AD85" s="108"/>
      <c r="AE85" s="108">
        <v>0</v>
      </c>
      <c r="AF85" s="108"/>
      <c r="AG85" s="108">
        <v>0</v>
      </c>
      <c r="AH85" s="108"/>
      <c r="AI85" s="108">
        <v>731196</v>
      </c>
      <c r="AJ85" s="108"/>
      <c r="AK85" s="108">
        <v>28992306</v>
      </c>
      <c r="AL85" s="109"/>
      <c r="AM85" s="182">
        <v>1427</v>
      </c>
      <c r="AN85" s="109" t="s">
        <v>5655</v>
      </c>
      <c r="AO85" s="109" t="str">
        <f t="shared" si="1"/>
        <v>No</v>
      </c>
    </row>
    <row r="86" spans="1:41" s="19" customFormat="1" ht="11.45" customHeight="1" x14ac:dyDescent="0.2">
      <c r="A86" s="5" t="s">
        <v>338</v>
      </c>
      <c r="B86" s="5" t="s">
        <v>270</v>
      </c>
      <c r="C86" s="5" t="s">
        <v>73</v>
      </c>
      <c r="D86" s="174">
        <v>2002</v>
      </c>
      <c r="E86" s="177">
        <v>20002</v>
      </c>
      <c r="F86" s="19" t="s">
        <v>196</v>
      </c>
      <c r="G86" s="5" t="s">
        <v>192</v>
      </c>
      <c r="H86" s="27">
        <v>594962</v>
      </c>
      <c r="I86" s="106">
        <v>272</v>
      </c>
      <c r="J86" s="107"/>
      <c r="K86" s="108">
        <v>0</v>
      </c>
      <c r="L86" s="108"/>
      <c r="M86" s="108">
        <v>8238017</v>
      </c>
      <c r="N86" s="108"/>
      <c r="O86" s="108">
        <v>10991344</v>
      </c>
      <c r="P86" s="108"/>
      <c r="Q86" s="108">
        <v>11060682</v>
      </c>
      <c r="R86" s="108"/>
      <c r="S86" s="108">
        <v>1494527</v>
      </c>
      <c r="T86" s="108"/>
      <c r="U86" s="108">
        <v>827524</v>
      </c>
      <c r="V86" s="108"/>
      <c r="W86" s="108">
        <v>842462</v>
      </c>
      <c r="X86" s="108"/>
      <c r="Y86" s="108">
        <v>71487</v>
      </c>
      <c r="Z86" s="108"/>
      <c r="AA86" s="108">
        <v>0</v>
      </c>
      <c r="AB86" s="108"/>
      <c r="AC86" s="108">
        <v>0</v>
      </c>
      <c r="AD86" s="108"/>
      <c r="AE86" s="108">
        <v>0</v>
      </c>
      <c r="AF86" s="108"/>
      <c r="AG86" s="108">
        <v>0</v>
      </c>
      <c r="AH86" s="108"/>
      <c r="AI86" s="108">
        <v>16344326</v>
      </c>
      <c r="AJ86" s="108"/>
      <c r="AK86" s="108">
        <v>62361407</v>
      </c>
      <c r="AL86" s="109"/>
      <c r="AM86" s="182">
        <v>1198.7</v>
      </c>
      <c r="AN86" s="109" t="s">
        <v>5655</v>
      </c>
      <c r="AO86" s="109" t="str">
        <f t="shared" si="1"/>
        <v>No</v>
      </c>
    </row>
    <row r="87" spans="1:41" s="19" customFormat="1" ht="11.45" customHeight="1" x14ac:dyDescent="0.2">
      <c r="A87" s="5" t="s">
        <v>5931</v>
      </c>
      <c r="B87" s="5" t="s">
        <v>733</v>
      </c>
      <c r="C87" s="5" t="s">
        <v>80</v>
      </c>
      <c r="D87" s="174">
        <v>25</v>
      </c>
      <c r="E87" s="177">
        <v>25</v>
      </c>
      <c r="F87" s="19" t="s">
        <v>196</v>
      </c>
      <c r="G87" s="5" t="s">
        <v>192</v>
      </c>
      <c r="H87" s="27">
        <v>236632</v>
      </c>
      <c r="I87" s="106">
        <v>267</v>
      </c>
      <c r="J87" s="107"/>
      <c r="K87" s="108">
        <v>0</v>
      </c>
      <c r="L87" s="108"/>
      <c r="M87" s="108">
        <v>2147479</v>
      </c>
      <c r="N87" s="108"/>
      <c r="O87" s="108">
        <v>6645247</v>
      </c>
      <c r="P87" s="108"/>
      <c r="Q87" s="108">
        <v>6359440</v>
      </c>
      <c r="R87" s="108"/>
      <c r="S87" s="108">
        <v>285807</v>
      </c>
      <c r="T87" s="108"/>
      <c r="U87" s="108">
        <v>437199</v>
      </c>
      <c r="V87" s="108"/>
      <c r="W87" s="108">
        <v>414554</v>
      </c>
      <c r="X87" s="108"/>
      <c r="Y87" s="108">
        <v>22645</v>
      </c>
      <c r="Z87" s="108"/>
      <c r="AA87" s="108">
        <v>0</v>
      </c>
      <c r="AB87" s="108"/>
      <c r="AC87" s="108">
        <v>0</v>
      </c>
      <c r="AD87" s="108"/>
      <c r="AE87" s="108">
        <v>0</v>
      </c>
      <c r="AF87" s="108"/>
      <c r="AG87" s="108">
        <v>0</v>
      </c>
      <c r="AH87" s="108"/>
      <c r="AI87" s="108">
        <v>3537686</v>
      </c>
      <c r="AJ87" s="108"/>
      <c r="AK87" s="108">
        <v>15421986</v>
      </c>
      <c r="AL87" s="109"/>
      <c r="AM87" s="182">
        <v>224.7</v>
      </c>
      <c r="AN87" s="109" t="s">
        <v>5655</v>
      </c>
      <c r="AO87" s="109" t="str">
        <f t="shared" si="1"/>
        <v>No</v>
      </c>
    </row>
    <row r="88" spans="1:41" s="19" customFormat="1" ht="11.45" customHeight="1" x14ac:dyDescent="0.2">
      <c r="A88" s="5" t="s">
        <v>610</v>
      </c>
      <c r="B88" s="5" t="s">
        <v>611</v>
      </c>
      <c r="C88" s="5" t="s">
        <v>88</v>
      </c>
      <c r="D88" s="174">
        <v>4004</v>
      </c>
      <c r="E88" s="177">
        <v>40004</v>
      </c>
      <c r="F88" s="19" t="s">
        <v>196</v>
      </c>
      <c r="G88" s="5" t="s">
        <v>192</v>
      </c>
      <c r="H88" s="27">
        <v>969587</v>
      </c>
      <c r="I88" s="106">
        <v>266</v>
      </c>
      <c r="J88" s="107"/>
      <c r="K88" s="108">
        <v>0</v>
      </c>
      <c r="L88" s="108"/>
      <c r="M88" s="108">
        <v>6389932</v>
      </c>
      <c r="N88" s="108"/>
      <c r="O88" s="108">
        <v>9947467</v>
      </c>
      <c r="P88" s="108"/>
      <c r="Q88" s="108">
        <v>9731310</v>
      </c>
      <c r="R88" s="108"/>
      <c r="S88" s="108">
        <v>1347705</v>
      </c>
      <c r="T88" s="108"/>
      <c r="U88" s="108">
        <v>742767</v>
      </c>
      <c r="V88" s="108"/>
      <c r="W88" s="108">
        <v>717858</v>
      </c>
      <c r="X88" s="108"/>
      <c r="Y88" s="108">
        <v>63955</v>
      </c>
      <c r="Z88" s="108"/>
      <c r="AA88" s="108">
        <v>0</v>
      </c>
      <c r="AB88" s="108"/>
      <c r="AC88" s="108">
        <v>0</v>
      </c>
      <c r="AD88" s="108"/>
      <c r="AE88" s="108">
        <v>0</v>
      </c>
      <c r="AF88" s="108"/>
      <c r="AG88" s="108">
        <v>0</v>
      </c>
      <c r="AH88" s="108"/>
      <c r="AI88" s="108">
        <v>9787815</v>
      </c>
      <c r="AJ88" s="108"/>
      <c r="AK88" s="108">
        <v>48338981</v>
      </c>
      <c r="AL88" s="109"/>
      <c r="AM88" s="182">
        <v>2286.9</v>
      </c>
      <c r="AN88" s="109" t="s">
        <v>5655</v>
      </c>
      <c r="AO88" s="109" t="str">
        <f t="shared" si="1"/>
        <v>No</v>
      </c>
    </row>
    <row r="89" spans="1:41" s="19" customFormat="1" ht="11.45" customHeight="1" x14ac:dyDescent="0.2">
      <c r="A89" s="5" t="s">
        <v>279</v>
      </c>
      <c r="B89" s="5" t="s">
        <v>280</v>
      </c>
      <c r="C89" s="5" t="s">
        <v>55</v>
      </c>
      <c r="D89" s="174">
        <v>5040</v>
      </c>
      <c r="E89" s="177">
        <v>50040</v>
      </c>
      <c r="F89" s="19" t="s">
        <v>196</v>
      </c>
      <c r="G89" s="5" t="s">
        <v>192</v>
      </c>
      <c r="H89" s="27">
        <v>306022</v>
      </c>
      <c r="I89" s="106">
        <v>265</v>
      </c>
      <c r="J89" s="107"/>
      <c r="K89" s="108">
        <v>0</v>
      </c>
      <c r="L89" s="108"/>
      <c r="M89" s="108">
        <v>3934881</v>
      </c>
      <c r="N89" s="108"/>
      <c r="O89" s="108">
        <v>7299855</v>
      </c>
      <c r="P89" s="108"/>
      <c r="Q89" s="108">
        <v>6512248</v>
      </c>
      <c r="R89" s="108"/>
      <c r="S89" s="108">
        <v>985116</v>
      </c>
      <c r="T89" s="108"/>
      <c r="U89" s="108">
        <v>468129</v>
      </c>
      <c r="V89" s="108"/>
      <c r="W89" s="108">
        <v>442158</v>
      </c>
      <c r="X89" s="108"/>
      <c r="Y89" s="108">
        <v>42810</v>
      </c>
      <c r="Z89" s="108"/>
      <c r="AA89" s="108">
        <v>0</v>
      </c>
      <c r="AB89" s="108"/>
      <c r="AC89" s="108">
        <v>0</v>
      </c>
      <c r="AD89" s="108"/>
      <c r="AE89" s="108">
        <v>0</v>
      </c>
      <c r="AF89" s="108"/>
      <c r="AG89" s="108">
        <v>0</v>
      </c>
      <c r="AH89" s="108"/>
      <c r="AI89" s="108">
        <v>7166843</v>
      </c>
      <c r="AJ89" s="108"/>
      <c r="AK89" s="108">
        <v>35032817</v>
      </c>
      <c r="AL89" s="109"/>
      <c r="AM89" s="182">
        <v>896.3</v>
      </c>
      <c r="AN89" s="109" t="s">
        <v>5655</v>
      </c>
      <c r="AO89" s="109" t="str">
        <f t="shared" si="1"/>
        <v>No</v>
      </c>
    </row>
    <row r="90" spans="1:41" s="19" customFormat="1" ht="11.45" customHeight="1" x14ac:dyDescent="0.2">
      <c r="A90" s="5" t="s">
        <v>709</v>
      </c>
      <c r="B90" s="5" t="s">
        <v>710</v>
      </c>
      <c r="C90" s="5" t="s">
        <v>72</v>
      </c>
      <c r="D90" s="174">
        <v>9001</v>
      </c>
      <c r="E90" s="177">
        <v>90001</v>
      </c>
      <c r="F90" s="19" t="s">
        <v>196</v>
      </c>
      <c r="G90" s="5" t="s">
        <v>192</v>
      </c>
      <c r="H90" s="27">
        <v>392141</v>
      </c>
      <c r="I90" s="106">
        <v>264</v>
      </c>
      <c r="J90" s="107"/>
      <c r="K90" s="108">
        <v>0</v>
      </c>
      <c r="L90" s="108"/>
      <c r="M90" s="108">
        <v>2846121</v>
      </c>
      <c r="N90" s="108"/>
      <c r="O90" s="108">
        <v>6990758</v>
      </c>
      <c r="P90" s="108"/>
      <c r="Q90" s="108">
        <v>6823450</v>
      </c>
      <c r="R90" s="108"/>
      <c r="S90" s="108">
        <v>334664</v>
      </c>
      <c r="T90" s="108"/>
      <c r="U90" s="108">
        <v>423137</v>
      </c>
      <c r="V90" s="108"/>
      <c r="W90" s="108">
        <v>413518</v>
      </c>
      <c r="X90" s="108"/>
      <c r="Y90" s="108">
        <v>16535</v>
      </c>
      <c r="Z90" s="108"/>
      <c r="AA90" s="108">
        <v>0</v>
      </c>
      <c r="AB90" s="108"/>
      <c r="AC90" s="108">
        <v>0</v>
      </c>
      <c r="AD90" s="108"/>
      <c r="AE90" s="108">
        <v>0</v>
      </c>
      <c r="AF90" s="108"/>
      <c r="AG90" s="108">
        <v>0</v>
      </c>
      <c r="AH90" s="108"/>
      <c r="AI90" s="108">
        <v>8016900</v>
      </c>
      <c r="AJ90" s="108"/>
      <c r="AK90" s="108">
        <v>38945972</v>
      </c>
      <c r="AL90" s="109"/>
      <c r="AM90" s="182">
        <v>764</v>
      </c>
      <c r="AN90" s="109" t="s">
        <v>5655</v>
      </c>
      <c r="AO90" s="109" t="str">
        <f t="shared" si="1"/>
        <v>No</v>
      </c>
    </row>
    <row r="91" spans="1:41" s="19" customFormat="1" ht="11.45" customHeight="1" x14ac:dyDescent="0.2">
      <c r="A91" s="5" t="s">
        <v>688</v>
      </c>
      <c r="B91" s="5" t="s">
        <v>370</v>
      </c>
      <c r="C91" s="5" t="s">
        <v>52</v>
      </c>
      <c r="D91" s="174">
        <v>1008</v>
      </c>
      <c r="E91" s="177">
        <v>10008</v>
      </c>
      <c r="F91" s="19" t="s">
        <v>196</v>
      </c>
      <c r="G91" s="5" t="s">
        <v>192</v>
      </c>
      <c r="H91" s="27">
        <v>621300</v>
      </c>
      <c r="I91" s="106">
        <v>263</v>
      </c>
      <c r="J91" s="107"/>
      <c r="K91" s="108">
        <v>0</v>
      </c>
      <c r="L91" s="108"/>
      <c r="M91" s="108">
        <v>5043164</v>
      </c>
      <c r="N91" s="108"/>
      <c r="O91" s="108">
        <v>8783475</v>
      </c>
      <c r="P91" s="108"/>
      <c r="Q91" s="108">
        <v>7947598</v>
      </c>
      <c r="R91" s="108"/>
      <c r="S91" s="108">
        <v>835877</v>
      </c>
      <c r="T91" s="108"/>
      <c r="U91" s="108">
        <v>636625</v>
      </c>
      <c r="V91" s="108"/>
      <c r="W91" s="108">
        <v>586575</v>
      </c>
      <c r="X91" s="108"/>
      <c r="Y91" s="108">
        <v>50050</v>
      </c>
      <c r="Z91" s="108"/>
      <c r="AA91" s="108">
        <v>0</v>
      </c>
      <c r="AB91" s="108"/>
      <c r="AC91" s="108">
        <v>0</v>
      </c>
      <c r="AD91" s="108"/>
      <c r="AE91" s="108">
        <v>0</v>
      </c>
      <c r="AF91" s="108"/>
      <c r="AG91" s="108">
        <v>0</v>
      </c>
      <c r="AH91" s="108"/>
      <c r="AI91" s="108">
        <v>11223169</v>
      </c>
      <c r="AJ91" s="108"/>
      <c r="AK91" s="108">
        <v>41213664</v>
      </c>
      <c r="AL91" s="109"/>
      <c r="AM91" s="182">
        <v>554</v>
      </c>
      <c r="AN91" s="109" t="s">
        <v>5655</v>
      </c>
      <c r="AO91" s="109" t="str">
        <f t="shared" si="1"/>
        <v>No</v>
      </c>
    </row>
    <row r="92" spans="1:41" s="19" customFormat="1" ht="11.45" customHeight="1" x14ac:dyDescent="0.2">
      <c r="A92" s="5" t="s">
        <v>95</v>
      </c>
      <c r="B92" s="5" t="s">
        <v>560</v>
      </c>
      <c r="C92" s="5" t="s">
        <v>94</v>
      </c>
      <c r="D92" s="174">
        <v>20</v>
      </c>
      <c r="E92" s="177">
        <v>20</v>
      </c>
      <c r="F92" s="19" t="s">
        <v>196</v>
      </c>
      <c r="G92" s="5" t="s">
        <v>192</v>
      </c>
      <c r="H92" s="27">
        <v>198979</v>
      </c>
      <c r="I92" s="106">
        <v>258</v>
      </c>
      <c r="J92" s="107"/>
      <c r="K92" s="108">
        <v>0</v>
      </c>
      <c r="L92" s="108"/>
      <c r="M92" s="108">
        <v>2324389</v>
      </c>
      <c r="N92" s="108"/>
      <c r="O92" s="108">
        <v>4967136</v>
      </c>
      <c r="P92" s="108"/>
      <c r="Q92" s="108">
        <v>4330533</v>
      </c>
      <c r="R92" s="108"/>
      <c r="S92" s="108">
        <v>644133</v>
      </c>
      <c r="T92" s="108"/>
      <c r="U92" s="108">
        <v>290607</v>
      </c>
      <c r="V92" s="108"/>
      <c r="W92" s="108">
        <v>256815</v>
      </c>
      <c r="X92" s="108"/>
      <c r="Y92" s="108">
        <v>34179</v>
      </c>
      <c r="Z92" s="108"/>
      <c r="AA92" s="108">
        <v>0</v>
      </c>
      <c r="AB92" s="108"/>
      <c r="AC92" s="108">
        <v>0</v>
      </c>
      <c r="AD92" s="108"/>
      <c r="AE92" s="108">
        <v>0</v>
      </c>
      <c r="AF92" s="108"/>
      <c r="AG92" s="108">
        <v>0</v>
      </c>
      <c r="AH92" s="108"/>
      <c r="AI92" s="108">
        <v>3828754</v>
      </c>
      <c r="AJ92" s="108"/>
      <c r="AK92" s="108">
        <v>23977949</v>
      </c>
      <c r="AL92" s="109"/>
      <c r="AM92" s="182">
        <v>894.9</v>
      </c>
      <c r="AN92" s="109" t="s">
        <v>5655</v>
      </c>
      <c r="AO92" s="109" t="str">
        <f t="shared" si="1"/>
        <v>No</v>
      </c>
    </row>
    <row r="93" spans="1:41" s="19" customFormat="1" ht="11.45" customHeight="1" x14ac:dyDescent="0.2">
      <c r="A93" s="5" t="s">
        <v>5932</v>
      </c>
      <c r="B93" s="5" t="s">
        <v>587</v>
      </c>
      <c r="C93" s="5" t="s">
        <v>98</v>
      </c>
      <c r="D93" s="174">
        <v>5005</v>
      </c>
      <c r="E93" s="177">
        <v>50005</v>
      </c>
      <c r="F93" s="19" t="s">
        <v>194</v>
      </c>
      <c r="G93" s="5" t="s">
        <v>192</v>
      </c>
      <c r="H93" s="27">
        <v>401661</v>
      </c>
      <c r="I93" s="106">
        <v>254</v>
      </c>
      <c r="J93" s="107"/>
      <c r="K93" s="108">
        <v>0</v>
      </c>
      <c r="L93" s="108"/>
      <c r="M93" s="108">
        <v>5032389</v>
      </c>
      <c r="N93" s="108"/>
      <c r="O93" s="108">
        <v>6812234</v>
      </c>
      <c r="P93" s="108"/>
      <c r="Q93" s="108">
        <v>5882778</v>
      </c>
      <c r="R93" s="108"/>
      <c r="S93" s="108">
        <v>929456</v>
      </c>
      <c r="T93" s="108"/>
      <c r="U93" s="108">
        <v>521364</v>
      </c>
      <c r="V93" s="108"/>
      <c r="W93" s="108">
        <v>478339</v>
      </c>
      <c r="X93" s="108"/>
      <c r="Y93" s="108">
        <v>43025</v>
      </c>
      <c r="Z93" s="108"/>
      <c r="AA93" s="108">
        <v>0</v>
      </c>
      <c r="AB93" s="108"/>
      <c r="AC93" s="108">
        <v>0</v>
      </c>
      <c r="AD93" s="108"/>
      <c r="AE93" s="108">
        <v>0</v>
      </c>
      <c r="AF93" s="108"/>
      <c r="AG93" s="108">
        <v>0</v>
      </c>
      <c r="AH93" s="108"/>
      <c r="AI93" s="108">
        <v>13385628</v>
      </c>
      <c r="AJ93" s="108"/>
      <c r="AK93" s="108">
        <v>53478624</v>
      </c>
      <c r="AL93" s="109"/>
      <c r="AM93" s="182">
        <v>595.9</v>
      </c>
      <c r="AN93" s="109" t="s">
        <v>5655</v>
      </c>
      <c r="AO93" s="109" t="str">
        <f t="shared" si="1"/>
        <v>No</v>
      </c>
    </row>
    <row r="94" spans="1:41" s="19" customFormat="1" ht="11.45" customHeight="1" x14ac:dyDescent="0.2">
      <c r="A94" s="5" t="s">
        <v>547</v>
      </c>
      <c r="B94" s="5" t="s">
        <v>548</v>
      </c>
      <c r="C94" s="5" t="s">
        <v>37</v>
      </c>
      <c r="D94" s="174">
        <v>4040</v>
      </c>
      <c r="E94" s="177">
        <v>40040</v>
      </c>
      <c r="F94" s="19" t="s">
        <v>196</v>
      </c>
      <c r="G94" s="5" t="s">
        <v>192</v>
      </c>
      <c r="H94" s="27">
        <v>1065219</v>
      </c>
      <c r="I94" s="106">
        <v>253</v>
      </c>
      <c r="J94" s="107"/>
      <c r="K94" s="108">
        <v>5</v>
      </c>
      <c r="L94" s="108"/>
      <c r="M94" s="108">
        <v>9232712</v>
      </c>
      <c r="N94" s="108"/>
      <c r="O94" s="108">
        <v>14830356</v>
      </c>
      <c r="P94" s="108"/>
      <c r="Q94" s="108">
        <v>13330281</v>
      </c>
      <c r="R94" s="108"/>
      <c r="S94" s="108">
        <v>1557258</v>
      </c>
      <c r="T94" s="108"/>
      <c r="U94" s="108">
        <v>982252</v>
      </c>
      <c r="V94" s="108"/>
      <c r="W94" s="108">
        <v>900794</v>
      </c>
      <c r="X94" s="108"/>
      <c r="Y94" s="108">
        <v>85300</v>
      </c>
      <c r="Z94" s="108"/>
      <c r="AA94" s="108">
        <v>149547</v>
      </c>
      <c r="AB94" s="108"/>
      <c r="AC94" s="108">
        <v>148197</v>
      </c>
      <c r="AD94" s="108"/>
      <c r="AE94" s="108">
        <v>15048</v>
      </c>
      <c r="AF94" s="108"/>
      <c r="AG94" s="108">
        <v>14724</v>
      </c>
      <c r="AH94" s="108"/>
      <c r="AI94" s="108">
        <v>12093048</v>
      </c>
      <c r="AJ94" s="108"/>
      <c r="AK94" s="108">
        <v>69629180</v>
      </c>
      <c r="AL94" s="109"/>
      <c r="AM94" s="182">
        <v>945.9</v>
      </c>
      <c r="AN94" s="109" t="s">
        <v>5655</v>
      </c>
      <c r="AO94" s="109" t="str">
        <f t="shared" si="1"/>
        <v>No</v>
      </c>
    </row>
    <row r="95" spans="1:41" s="19" customFormat="1" ht="11.45" customHeight="1" x14ac:dyDescent="0.2">
      <c r="A95" s="5" t="s">
        <v>660</v>
      </c>
      <c r="B95" s="5" t="s">
        <v>661</v>
      </c>
      <c r="C95" s="5" t="s">
        <v>20</v>
      </c>
      <c r="D95" s="174">
        <v>9029</v>
      </c>
      <c r="E95" s="177">
        <v>90029</v>
      </c>
      <c r="F95" s="19" t="s">
        <v>196</v>
      </c>
      <c r="G95" s="5" t="s">
        <v>192</v>
      </c>
      <c r="H95" s="27">
        <v>1932666</v>
      </c>
      <c r="I95" s="106">
        <v>250</v>
      </c>
      <c r="J95" s="107"/>
      <c r="K95" s="108">
        <v>0</v>
      </c>
      <c r="L95" s="108"/>
      <c r="M95" s="108">
        <v>9056703</v>
      </c>
      <c r="N95" s="108"/>
      <c r="O95" s="108">
        <v>12804541</v>
      </c>
      <c r="P95" s="108"/>
      <c r="Q95" s="108">
        <v>11415447</v>
      </c>
      <c r="R95" s="108"/>
      <c r="S95" s="108">
        <v>1389094</v>
      </c>
      <c r="T95" s="108"/>
      <c r="U95" s="108">
        <v>897523</v>
      </c>
      <c r="V95" s="108"/>
      <c r="W95" s="108">
        <v>830283</v>
      </c>
      <c r="X95" s="108"/>
      <c r="Y95" s="108">
        <v>67240</v>
      </c>
      <c r="Z95" s="108"/>
      <c r="AA95" s="108">
        <v>0</v>
      </c>
      <c r="AB95" s="108"/>
      <c r="AC95" s="108">
        <v>0</v>
      </c>
      <c r="AD95" s="108"/>
      <c r="AE95" s="108">
        <v>0</v>
      </c>
      <c r="AF95" s="108"/>
      <c r="AG95" s="108">
        <v>0</v>
      </c>
      <c r="AH95" s="108"/>
      <c r="AI95" s="108">
        <v>11210246</v>
      </c>
      <c r="AJ95" s="108"/>
      <c r="AK95" s="108">
        <v>62431233</v>
      </c>
      <c r="AL95" s="109"/>
      <c r="AM95" s="182">
        <v>0</v>
      </c>
      <c r="AN95" s="109" t="s">
        <v>5655</v>
      </c>
      <c r="AO95" s="109" t="str">
        <f t="shared" si="1"/>
        <v>No</v>
      </c>
    </row>
    <row r="96" spans="1:41" s="19" customFormat="1" ht="11.45" customHeight="1" x14ac:dyDescent="0.2">
      <c r="A96" s="5" t="s">
        <v>5933</v>
      </c>
      <c r="B96" s="5" t="s">
        <v>870</v>
      </c>
      <c r="C96" s="5" t="s">
        <v>81</v>
      </c>
      <c r="D96" s="174">
        <v>3027</v>
      </c>
      <c r="E96" s="177">
        <v>30027</v>
      </c>
      <c r="F96" s="19" t="s">
        <v>196</v>
      </c>
      <c r="G96" s="5" t="s">
        <v>192</v>
      </c>
      <c r="H96" s="27">
        <v>232045</v>
      </c>
      <c r="I96" s="106">
        <v>248</v>
      </c>
      <c r="J96" s="107"/>
      <c r="K96" s="108">
        <v>0</v>
      </c>
      <c r="L96" s="108"/>
      <c r="M96" s="108">
        <v>1689540</v>
      </c>
      <c r="N96" s="108"/>
      <c r="O96" s="108">
        <v>9076591</v>
      </c>
      <c r="P96" s="108"/>
      <c r="Q96" s="108">
        <v>7517497</v>
      </c>
      <c r="R96" s="108"/>
      <c r="S96" s="108">
        <v>1579449</v>
      </c>
      <c r="T96" s="108"/>
      <c r="U96" s="108">
        <v>520203</v>
      </c>
      <c r="V96" s="108"/>
      <c r="W96" s="108">
        <v>421987</v>
      </c>
      <c r="X96" s="108"/>
      <c r="Y96" s="108">
        <v>100507</v>
      </c>
      <c r="Z96" s="108"/>
      <c r="AA96" s="108">
        <v>0</v>
      </c>
      <c r="AB96" s="108"/>
      <c r="AC96" s="108">
        <v>0</v>
      </c>
      <c r="AD96" s="108"/>
      <c r="AE96" s="108">
        <v>0</v>
      </c>
      <c r="AF96" s="108"/>
      <c r="AG96" s="108">
        <v>0</v>
      </c>
      <c r="AH96" s="108"/>
      <c r="AI96" s="108">
        <v>2268223</v>
      </c>
      <c r="AJ96" s="108"/>
      <c r="AK96" s="108">
        <v>16225460</v>
      </c>
      <c r="AL96" s="109"/>
      <c r="AM96" s="182">
        <v>422.52</v>
      </c>
      <c r="AN96" s="109" t="s">
        <v>5655</v>
      </c>
      <c r="AO96" s="109" t="str">
        <f t="shared" si="1"/>
        <v>No</v>
      </c>
    </row>
    <row r="97" spans="1:41" s="19" customFormat="1" ht="11.45" customHeight="1" x14ac:dyDescent="0.2">
      <c r="A97" s="5" t="s">
        <v>5934</v>
      </c>
      <c r="B97" s="5" t="s">
        <v>296</v>
      </c>
      <c r="C97" s="5" t="s">
        <v>73</v>
      </c>
      <c r="D97" s="174">
        <v>2113</v>
      </c>
      <c r="E97" s="177">
        <v>20113</v>
      </c>
      <c r="F97" s="19" t="s">
        <v>196</v>
      </c>
      <c r="G97" s="5" t="s">
        <v>192</v>
      </c>
      <c r="H97" s="27">
        <v>720572</v>
      </c>
      <c r="I97" s="106">
        <v>247</v>
      </c>
      <c r="J97" s="107"/>
      <c r="K97" s="108">
        <v>0</v>
      </c>
      <c r="L97" s="108"/>
      <c r="M97" s="108">
        <v>5814829</v>
      </c>
      <c r="N97" s="108"/>
      <c r="O97" s="108">
        <v>8048223</v>
      </c>
      <c r="P97" s="108"/>
      <c r="Q97" s="108">
        <v>6962452</v>
      </c>
      <c r="R97" s="108"/>
      <c r="S97" s="108">
        <v>1085771</v>
      </c>
      <c r="T97" s="108"/>
      <c r="U97" s="108">
        <v>644737</v>
      </c>
      <c r="V97" s="108"/>
      <c r="W97" s="108">
        <v>578242</v>
      </c>
      <c r="X97" s="108"/>
      <c r="Y97" s="108">
        <v>66495</v>
      </c>
      <c r="Z97" s="108"/>
      <c r="AA97" s="108">
        <v>0</v>
      </c>
      <c r="AB97" s="108"/>
      <c r="AC97" s="108">
        <v>0</v>
      </c>
      <c r="AD97" s="108"/>
      <c r="AE97" s="108">
        <v>0</v>
      </c>
      <c r="AF97" s="108"/>
      <c r="AG97" s="108">
        <v>0</v>
      </c>
      <c r="AH97" s="108"/>
      <c r="AI97" s="108">
        <v>15093789</v>
      </c>
      <c r="AJ97" s="108"/>
      <c r="AK97" s="108">
        <v>52181810</v>
      </c>
      <c r="AL97" s="109"/>
      <c r="AM97" s="182">
        <v>847.34</v>
      </c>
      <c r="AN97" s="109" t="s">
        <v>5655</v>
      </c>
      <c r="AO97" s="109" t="str">
        <f t="shared" si="1"/>
        <v>No</v>
      </c>
    </row>
    <row r="98" spans="1:41" s="19" customFormat="1" ht="11.45" customHeight="1" x14ac:dyDescent="0.2">
      <c r="A98" s="5" t="s">
        <v>5935</v>
      </c>
      <c r="B98" s="5" t="s">
        <v>385</v>
      </c>
      <c r="C98" s="5" t="s">
        <v>91</v>
      </c>
      <c r="D98" s="174">
        <v>3068</v>
      </c>
      <c r="E98" s="177">
        <v>30068</v>
      </c>
      <c r="F98" s="19" t="s">
        <v>194</v>
      </c>
      <c r="G98" s="5" t="s">
        <v>192</v>
      </c>
      <c r="H98" s="27">
        <v>4586770</v>
      </c>
      <c r="I98" s="106">
        <v>245</v>
      </c>
      <c r="J98" s="107"/>
      <c r="K98" s="108">
        <v>0</v>
      </c>
      <c r="L98" s="108"/>
      <c r="M98" s="108">
        <v>9917681</v>
      </c>
      <c r="N98" s="108"/>
      <c r="O98" s="108">
        <v>11045487</v>
      </c>
      <c r="P98" s="108"/>
      <c r="Q98" s="108">
        <v>9865555</v>
      </c>
      <c r="R98" s="108"/>
      <c r="S98" s="108">
        <v>1179932</v>
      </c>
      <c r="T98" s="108"/>
      <c r="U98" s="108">
        <v>820672</v>
      </c>
      <c r="V98" s="108"/>
      <c r="W98" s="108">
        <v>749786</v>
      </c>
      <c r="X98" s="108"/>
      <c r="Y98" s="108">
        <v>70886</v>
      </c>
      <c r="Z98" s="108"/>
      <c r="AA98" s="108">
        <v>0</v>
      </c>
      <c r="AB98" s="108"/>
      <c r="AC98" s="108">
        <v>0</v>
      </c>
      <c r="AD98" s="108"/>
      <c r="AE98" s="108">
        <v>0</v>
      </c>
      <c r="AF98" s="108"/>
      <c r="AG98" s="108">
        <v>0</v>
      </c>
      <c r="AH98" s="108"/>
      <c r="AI98" s="108">
        <v>8312983</v>
      </c>
      <c r="AJ98" s="108"/>
      <c r="AK98" s="108">
        <v>41656872</v>
      </c>
      <c r="AL98" s="109"/>
      <c r="AM98" s="182">
        <v>520.72</v>
      </c>
      <c r="AN98" s="109" t="s">
        <v>5655</v>
      </c>
      <c r="AO98" s="109" t="str">
        <f t="shared" si="1"/>
        <v>No</v>
      </c>
    </row>
    <row r="99" spans="1:41" s="19" customFormat="1" ht="11.45" customHeight="1" x14ac:dyDescent="0.2">
      <c r="A99" s="5" t="s">
        <v>5936</v>
      </c>
      <c r="B99" s="5" t="s">
        <v>593</v>
      </c>
      <c r="C99" s="5" t="s">
        <v>55</v>
      </c>
      <c r="D99" s="174">
        <v>5032</v>
      </c>
      <c r="E99" s="177">
        <v>50032</v>
      </c>
      <c r="F99" s="19" t="s">
        <v>196</v>
      </c>
      <c r="G99" s="5" t="s">
        <v>192</v>
      </c>
      <c r="H99" s="27">
        <v>356218</v>
      </c>
      <c r="I99" s="106">
        <v>242</v>
      </c>
      <c r="J99" s="107"/>
      <c r="K99" s="108">
        <v>0</v>
      </c>
      <c r="L99" s="108"/>
      <c r="M99" s="108">
        <v>4045056</v>
      </c>
      <c r="N99" s="108"/>
      <c r="O99" s="108">
        <v>9742347</v>
      </c>
      <c r="P99" s="108"/>
      <c r="Q99" s="108">
        <v>8494165</v>
      </c>
      <c r="R99" s="108"/>
      <c r="S99" s="108">
        <v>1248182</v>
      </c>
      <c r="T99" s="108"/>
      <c r="U99" s="108">
        <v>536760</v>
      </c>
      <c r="V99" s="108"/>
      <c r="W99" s="108">
        <v>443651</v>
      </c>
      <c r="X99" s="108"/>
      <c r="Y99" s="108">
        <v>93109</v>
      </c>
      <c r="Z99" s="108"/>
      <c r="AA99" s="108">
        <v>0</v>
      </c>
      <c r="AB99" s="108"/>
      <c r="AC99" s="108">
        <v>0</v>
      </c>
      <c r="AD99" s="108"/>
      <c r="AE99" s="108">
        <v>0</v>
      </c>
      <c r="AF99" s="108"/>
      <c r="AG99" s="108">
        <v>0</v>
      </c>
      <c r="AH99" s="108"/>
      <c r="AI99" s="108">
        <v>4769203</v>
      </c>
      <c r="AJ99" s="108"/>
      <c r="AK99" s="108">
        <v>32697133</v>
      </c>
      <c r="AL99" s="109"/>
      <c r="AM99" s="182">
        <v>1119.79</v>
      </c>
      <c r="AN99" s="109" t="s">
        <v>5655</v>
      </c>
      <c r="AO99" s="109" t="str">
        <f t="shared" si="1"/>
        <v>No</v>
      </c>
    </row>
    <row r="100" spans="1:41" s="19" customFormat="1" ht="11.45" customHeight="1" x14ac:dyDescent="0.2">
      <c r="A100" s="5" t="s">
        <v>566</v>
      </c>
      <c r="B100" s="5" t="s">
        <v>567</v>
      </c>
      <c r="C100" s="5" t="s">
        <v>80</v>
      </c>
      <c r="D100" s="174">
        <v>7</v>
      </c>
      <c r="E100" s="177">
        <v>7</v>
      </c>
      <c r="F100" s="19" t="s">
        <v>196</v>
      </c>
      <c r="G100" s="5" t="s">
        <v>192</v>
      </c>
      <c r="H100" s="27">
        <v>247421</v>
      </c>
      <c r="I100" s="106">
        <v>242</v>
      </c>
      <c r="J100" s="107"/>
      <c r="K100" s="108">
        <v>0</v>
      </c>
      <c r="L100" s="108"/>
      <c r="M100" s="108">
        <v>4116784</v>
      </c>
      <c r="N100" s="108"/>
      <c r="O100" s="108">
        <v>5720408</v>
      </c>
      <c r="P100" s="108"/>
      <c r="Q100" s="108">
        <v>8193138</v>
      </c>
      <c r="R100" s="108"/>
      <c r="S100" s="108">
        <v>396518</v>
      </c>
      <c r="T100" s="108"/>
      <c r="U100" s="108">
        <v>457845</v>
      </c>
      <c r="V100" s="108"/>
      <c r="W100" s="108">
        <v>535766</v>
      </c>
      <c r="X100" s="108"/>
      <c r="Y100" s="108">
        <v>28596</v>
      </c>
      <c r="Z100" s="108"/>
      <c r="AA100" s="108">
        <v>0</v>
      </c>
      <c r="AB100" s="108"/>
      <c r="AC100" s="108">
        <v>0</v>
      </c>
      <c r="AD100" s="108"/>
      <c r="AE100" s="108">
        <v>0</v>
      </c>
      <c r="AF100" s="108"/>
      <c r="AG100" s="108">
        <v>0</v>
      </c>
      <c r="AH100" s="108"/>
      <c r="AI100" s="108">
        <v>10698219</v>
      </c>
      <c r="AJ100" s="108"/>
      <c r="AK100" s="108">
        <v>42885093</v>
      </c>
      <c r="AL100" s="109" t="s">
        <v>102</v>
      </c>
      <c r="AM100" s="182">
        <v>961.52</v>
      </c>
      <c r="AN100" s="109" t="s">
        <v>5655</v>
      </c>
      <c r="AO100" s="109" t="str">
        <f t="shared" si="1"/>
        <v>Yes</v>
      </c>
    </row>
    <row r="101" spans="1:41" s="19" customFormat="1" ht="11.45" customHeight="1" x14ac:dyDescent="0.2">
      <c r="A101" s="5" t="s">
        <v>442</v>
      </c>
      <c r="B101" s="5" t="s">
        <v>443</v>
      </c>
      <c r="C101" s="5" t="s">
        <v>32</v>
      </c>
      <c r="D101" s="174">
        <v>1048</v>
      </c>
      <c r="E101" s="177">
        <v>10048</v>
      </c>
      <c r="F101" s="19" t="s">
        <v>191</v>
      </c>
      <c r="G101" s="5" t="s">
        <v>192</v>
      </c>
      <c r="H101" s="27">
        <v>924859</v>
      </c>
      <c r="I101" s="106">
        <v>236</v>
      </c>
      <c r="J101" s="107"/>
      <c r="K101" s="108">
        <v>0</v>
      </c>
      <c r="L101" s="108"/>
      <c r="M101" s="108">
        <v>9630947</v>
      </c>
      <c r="N101" s="108"/>
      <c r="O101" s="108">
        <v>10874273</v>
      </c>
      <c r="P101" s="108"/>
      <c r="Q101" s="108">
        <v>9610220</v>
      </c>
      <c r="R101" s="108"/>
      <c r="S101" s="108">
        <v>1264053</v>
      </c>
      <c r="T101" s="108"/>
      <c r="U101" s="108">
        <v>792923</v>
      </c>
      <c r="V101" s="108"/>
      <c r="W101" s="108">
        <v>734798</v>
      </c>
      <c r="X101" s="108"/>
      <c r="Y101" s="108">
        <v>58125</v>
      </c>
      <c r="Z101" s="108"/>
      <c r="AA101" s="108">
        <v>0</v>
      </c>
      <c r="AB101" s="108"/>
      <c r="AC101" s="108">
        <v>0</v>
      </c>
      <c r="AD101" s="108"/>
      <c r="AE101" s="108">
        <v>0</v>
      </c>
      <c r="AF101" s="108"/>
      <c r="AG101" s="108">
        <v>0</v>
      </c>
      <c r="AH101" s="108"/>
      <c r="AI101" s="108">
        <v>16206841</v>
      </c>
      <c r="AJ101" s="108"/>
      <c r="AK101" s="108">
        <v>103268712</v>
      </c>
      <c r="AL101" s="109"/>
      <c r="AM101" s="182">
        <v>930.8</v>
      </c>
      <c r="AN101" s="109" t="s">
        <v>5655</v>
      </c>
      <c r="AO101" s="109" t="str">
        <f t="shared" si="1"/>
        <v>No</v>
      </c>
    </row>
    <row r="102" spans="1:41" s="19" customFormat="1" ht="11.45" customHeight="1" x14ac:dyDescent="0.2">
      <c r="A102" s="5" t="s">
        <v>652</v>
      </c>
      <c r="B102" s="5" t="s">
        <v>653</v>
      </c>
      <c r="C102" s="5" t="s">
        <v>20</v>
      </c>
      <c r="D102" s="174">
        <v>9030</v>
      </c>
      <c r="E102" s="177">
        <v>90030</v>
      </c>
      <c r="F102" s="19" t="s">
        <v>196</v>
      </c>
      <c r="G102" s="5" t="s">
        <v>192</v>
      </c>
      <c r="H102" s="27">
        <v>2956746</v>
      </c>
      <c r="I102" s="106">
        <v>233</v>
      </c>
      <c r="J102" s="107"/>
      <c r="K102" s="108">
        <v>8</v>
      </c>
      <c r="L102" s="108"/>
      <c r="M102" s="108">
        <v>7683548</v>
      </c>
      <c r="N102" s="108"/>
      <c r="O102" s="108">
        <v>10545084</v>
      </c>
      <c r="P102" s="108"/>
      <c r="Q102" s="108">
        <v>9370151</v>
      </c>
      <c r="R102" s="108"/>
      <c r="S102" s="108">
        <v>1174933</v>
      </c>
      <c r="T102" s="108"/>
      <c r="U102" s="108">
        <v>710003</v>
      </c>
      <c r="V102" s="108"/>
      <c r="W102" s="108">
        <v>647756</v>
      </c>
      <c r="X102" s="108"/>
      <c r="Y102" s="108">
        <v>62247</v>
      </c>
      <c r="Z102" s="108"/>
      <c r="AA102" s="108">
        <v>807239</v>
      </c>
      <c r="AB102" s="108"/>
      <c r="AC102" s="108">
        <v>788909</v>
      </c>
      <c r="AD102" s="108"/>
      <c r="AE102" s="108">
        <v>31528</v>
      </c>
      <c r="AF102" s="108"/>
      <c r="AG102" s="108">
        <v>30346</v>
      </c>
      <c r="AH102" s="108"/>
      <c r="AI102" s="108">
        <v>10662534</v>
      </c>
      <c r="AJ102" s="108"/>
      <c r="AK102" s="108">
        <v>89747700</v>
      </c>
      <c r="AL102" s="109"/>
      <c r="AM102" s="182">
        <v>474</v>
      </c>
      <c r="AN102" s="109" t="s">
        <v>5655</v>
      </c>
      <c r="AO102" s="109" t="str">
        <f t="shared" si="1"/>
        <v>No</v>
      </c>
    </row>
    <row r="103" spans="1:41" s="19" customFormat="1" ht="11.45" customHeight="1" x14ac:dyDescent="0.2">
      <c r="A103" s="5" t="s">
        <v>467</v>
      </c>
      <c r="B103" s="5" t="s">
        <v>468</v>
      </c>
      <c r="C103" s="5" t="s">
        <v>43</v>
      </c>
      <c r="D103" s="174">
        <v>7010</v>
      </c>
      <c r="E103" s="177">
        <v>70010</v>
      </c>
      <c r="F103" s="19" t="s">
        <v>196</v>
      </c>
      <c r="G103" s="5" t="s">
        <v>192</v>
      </c>
      <c r="H103" s="27">
        <v>450070</v>
      </c>
      <c r="I103" s="106">
        <v>233</v>
      </c>
      <c r="J103" s="107"/>
      <c r="K103" s="108">
        <v>0</v>
      </c>
      <c r="L103" s="108"/>
      <c r="M103" s="108">
        <v>2985678</v>
      </c>
      <c r="N103" s="108"/>
      <c r="O103" s="108">
        <v>6062036</v>
      </c>
      <c r="P103" s="108"/>
      <c r="Q103" s="108">
        <v>5674145</v>
      </c>
      <c r="R103" s="108"/>
      <c r="S103" s="108">
        <v>515519</v>
      </c>
      <c r="T103" s="108"/>
      <c r="U103" s="108">
        <v>330159</v>
      </c>
      <c r="V103" s="108"/>
      <c r="W103" s="108">
        <v>307483</v>
      </c>
      <c r="X103" s="108"/>
      <c r="Y103" s="108">
        <v>26532</v>
      </c>
      <c r="Z103" s="108"/>
      <c r="AA103" s="108">
        <v>0</v>
      </c>
      <c r="AB103" s="108"/>
      <c r="AC103" s="108">
        <v>0</v>
      </c>
      <c r="AD103" s="108"/>
      <c r="AE103" s="108">
        <v>0</v>
      </c>
      <c r="AF103" s="108"/>
      <c r="AG103" s="108">
        <v>0</v>
      </c>
      <c r="AH103" s="108"/>
      <c r="AI103" s="108">
        <v>4524795</v>
      </c>
      <c r="AJ103" s="108"/>
      <c r="AK103" s="108">
        <v>27502772</v>
      </c>
      <c r="AL103" s="109"/>
      <c r="AM103" s="182">
        <v>1104.1400000000001</v>
      </c>
      <c r="AN103" s="109" t="s">
        <v>5655</v>
      </c>
      <c r="AO103" s="109" t="str">
        <f t="shared" si="1"/>
        <v>No</v>
      </c>
    </row>
    <row r="104" spans="1:41" s="19" customFormat="1" ht="11.45" customHeight="1" x14ac:dyDescent="0.2">
      <c r="A104" s="5" t="s">
        <v>729</v>
      </c>
      <c r="B104" s="5" t="s">
        <v>730</v>
      </c>
      <c r="C104" s="5" t="s">
        <v>20</v>
      </c>
      <c r="D104" s="174">
        <v>9019</v>
      </c>
      <c r="E104" s="177">
        <v>90019</v>
      </c>
      <c r="F104" s="19" t="s">
        <v>196</v>
      </c>
      <c r="G104" s="5" t="s">
        <v>192</v>
      </c>
      <c r="H104" s="27">
        <v>1723634</v>
      </c>
      <c r="I104" s="106">
        <v>232</v>
      </c>
      <c r="J104" s="107"/>
      <c r="K104" s="108">
        <v>18</v>
      </c>
      <c r="L104" s="108"/>
      <c r="M104" s="108">
        <v>10659193</v>
      </c>
      <c r="N104" s="108"/>
      <c r="O104" s="108">
        <v>12103942</v>
      </c>
      <c r="P104" s="108"/>
      <c r="Q104" s="108">
        <v>10705945</v>
      </c>
      <c r="R104" s="108"/>
      <c r="S104" s="108">
        <v>1397997</v>
      </c>
      <c r="T104" s="108"/>
      <c r="U104" s="108">
        <v>853906</v>
      </c>
      <c r="V104" s="108"/>
      <c r="W104" s="108">
        <v>807817</v>
      </c>
      <c r="X104" s="108"/>
      <c r="Y104" s="108">
        <v>46089</v>
      </c>
      <c r="Z104" s="108"/>
      <c r="AA104" s="108">
        <v>1704601</v>
      </c>
      <c r="AB104" s="108"/>
      <c r="AC104" s="108">
        <v>1649800</v>
      </c>
      <c r="AD104" s="108"/>
      <c r="AE104" s="108">
        <v>98103</v>
      </c>
      <c r="AF104" s="108"/>
      <c r="AG104" s="108">
        <v>94670</v>
      </c>
      <c r="AH104" s="108"/>
      <c r="AI104" s="108">
        <v>20890308</v>
      </c>
      <c r="AJ104" s="108"/>
      <c r="AK104" s="108">
        <v>103512084</v>
      </c>
      <c r="AL104" s="109"/>
      <c r="AM104" s="182">
        <v>179.9</v>
      </c>
      <c r="AN104" s="109" t="s">
        <v>5655</v>
      </c>
      <c r="AO104" s="109" t="str">
        <f t="shared" si="1"/>
        <v>No</v>
      </c>
    </row>
    <row r="105" spans="1:41" s="19" customFormat="1" ht="11.45" customHeight="1" x14ac:dyDescent="0.2">
      <c r="A105" s="5" t="s">
        <v>503</v>
      </c>
      <c r="B105" s="5" t="s">
        <v>504</v>
      </c>
      <c r="C105" s="5" t="s">
        <v>55</v>
      </c>
      <c r="D105" s="174">
        <v>5033</v>
      </c>
      <c r="E105" s="177">
        <v>50033</v>
      </c>
      <c r="F105" s="19" t="s">
        <v>196</v>
      </c>
      <c r="G105" s="5" t="s">
        <v>192</v>
      </c>
      <c r="H105" s="27">
        <v>569935</v>
      </c>
      <c r="I105" s="106">
        <v>229</v>
      </c>
      <c r="J105" s="107"/>
      <c r="K105" s="108">
        <v>0</v>
      </c>
      <c r="L105" s="108"/>
      <c r="M105" s="108">
        <v>5501659</v>
      </c>
      <c r="N105" s="108"/>
      <c r="O105" s="108">
        <v>8900382</v>
      </c>
      <c r="P105" s="108"/>
      <c r="Q105" s="108">
        <v>8246407</v>
      </c>
      <c r="R105" s="108"/>
      <c r="S105" s="108">
        <v>653975</v>
      </c>
      <c r="T105" s="108"/>
      <c r="U105" s="108">
        <v>642119</v>
      </c>
      <c r="V105" s="108"/>
      <c r="W105" s="108">
        <v>601438</v>
      </c>
      <c r="X105" s="108"/>
      <c r="Y105" s="108">
        <v>40681</v>
      </c>
      <c r="Z105" s="108"/>
      <c r="AA105" s="108">
        <v>0</v>
      </c>
      <c r="AB105" s="108"/>
      <c r="AC105" s="108">
        <v>0</v>
      </c>
      <c r="AD105" s="108"/>
      <c r="AE105" s="108">
        <v>0</v>
      </c>
      <c r="AF105" s="108"/>
      <c r="AG105" s="108">
        <v>0</v>
      </c>
      <c r="AH105" s="108"/>
      <c r="AI105" s="108">
        <v>10466068</v>
      </c>
      <c r="AJ105" s="108"/>
      <c r="AK105" s="108">
        <v>40273549</v>
      </c>
      <c r="AL105" s="109"/>
      <c r="AM105" s="182">
        <v>618.04</v>
      </c>
      <c r="AN105" s="109" t="s">
        <v>5655</v>
      </c>
      <c r="AO105" s="109" t="str">
        <f t="shared" si="1"/>
        <v>No</v>
      </c>
    </row>
    <row r="106" spans="1:41" s="19" customFormat="1" ht="11.45" customHeight="1" x14ac:dyDescent="0.2">
      <c r="A106" s="5" t="s">
        <v>67</v>
      </c>
      <c r="B106" s="5" t="s">
        <v>267</v>
      </c>
      <c r="C106" s="5" t="s">
        <v>66</v>
      </c>
      <c r="D106" s="174">
        <v>2122</v>
      </c>
      <c r="E106" s="177">
        <v>20122</v>
      </c>
      <c r="F106" s="19" t="s">
        <v>208</v>
      </c>
      <c r="G106" s="5" t="s">
        <v>192</v>
      </c>
      <c r="H106" s="27">
        <v>18351295</v>
      </c>
      <c r="I106" s="106">
        <v>225</v>
      </c>
      <c r="J106" s="107"/>
      <c r="K106" s="108">
        <v>0</v>
      </c>
      <c r="L106" s="108"/>
      <c r="M106" s="108">
        <v>8946785</v>
      </c>
      <c r="N106" s="108"/>
      <c r="O106" s="108">
        <v>10074288</v>
      </c>
      <c r="P106" s="108"/>
      <c r="Q106" s="108">
        <v>8843647</v>
      </c>
      <c r="R106" s="108"/>
      <c r="S106" s="108">
        <v>1230641</v>
      </c>
      <c r="T106" s="108"/>
      <c r="U106" s="108">
        <v>265304</v>
      </c>
      <c r="V106" s="108"/>
      <c r="W106" s="108">
        <v>240348</v>
      </c>
      <c r="X106" s="108"/>
      <c r="Y106" s="108">
        <v>24956</v>
      </c>
      <c r="Z106" s="108"/>
      <c r="AA106" s="108">
        <v>0</v>
      </c>
      <c r="AB106" s="108"/>
      <c r="AC106" s="108">
        <v>0</v>
      </c>
      <c r="AD106" s="108"/>
      <c r="AE106" s="108">
        <v>0</v>
      </c>
      <c r="AF106" s="108"/>
      <c r="AG106" s="108">
        <v>0</v>
      </c>
      <c r="AH106" s="108"/>
      <c r="AI106" s="108">
        <v>3281863</v>
      </c>
      <c r="AJ106" s="108"/>
      <c r="AK106" s="108">
        <v>151141079</v>
      </c>
      <c r="AL106" s="109"/>
      <c r="AM106" s="182">
        <v>1221.5999999999999</v>
      </c>
      <c r="AN106" s="109" t="s">
        <v>5655</v>
      </c>
      <c r="AO106" s="109" t="str">
        <f t="shared" si="1"/>
        <v>No</v>
      </c>
    </row>
    <row r="107" spans="1:41" s="19" customFormat="1" ht="11.45" customHeight="1" x14ac:dyDescent="0.2">
      <c r="A107" s="5" t="s">
        <v>5937</v>
      </c>
      <c r="B107" s="5" t="s">
        <v>326</v>
      </c>
      <c r="C107" s="5" t="s">
        <v>73</v>
      </c>
      <c r="D107" s="174">
        <v>2018</v>
      </c>
      <c r="E107" s="177">
        <v>20018</v>
      </c>
      <c r="F107" s="19" t="s">
        <v>196</v>
      </c>
      <c r="G107" s="5" t="s">
        <v>192</v>
      </c>
      <c r="H107" s="27">
        <v>412317</v>
      </c>
      <c r="I107" s="106">
        <v>222</v>
      </c>
      <c r="J107" s="107"/>
      <c r="K107" s="108">
        <v>0</v>
      </c>
      <c r="L107" s="108"/>
      <c r="M107" s="108">
        <v>4743490</v>
      </c>
      <c r="N107" s="108"/>
      <c r="O107" s="108">
        <v>6739948</v>
      </c>
      <c r="P107" s="108"/>
      <c r="Q107" s="108">
        <v>6129219</v>
      </c>
      <c r="R107" s="108"/>
      <c r="S107" s="108">
        <v>610729</v>
      </c>
      <c r="T107" s="108"/>
      <c r="U107" s="108">
        <v>562941</v>
      </c>
      <c r="V107" s="108"/>
      <c r="W107" s="108">
        <v>498399</v>
      </c>
      <c r="X107" s="108"/>
      <c r="Y107" s="108">
        <v>64542</v>
      </c>
      <c r="Z107" s="108"/>
      <c r="AA107" s="108">
        <v>0</v>
      </c>
      <c r="AB107" s="108"/>
      <c r="AC107" s="108">
        <v>0</v>
      </c>
      <c r="AD107" s="108"/>
      <c r="AE107" s="108">
        <v>0</v>
      </c>
      <c r="AF107" s="108"/>
      <c r="AG107" s="108">
        <v>0</v>
      </c>
      <c r="AH107" s="108"/>
      <c r="AI107" s="108">
        <v>10396768</v>
      </c>
      <c r="AJ107" s="108"/>
      <c r="AK107" s="108">
        <v>34972372</v>
      </c>
      <c r="AL107" s="109"/>
      <c r="AM107" s="182">
        <v>1288</v>
      </c>
      <c r="AN107" s="109" t="s">
        <v>5655</v>
      </c>
      <c r="AO107" s="109" t="str">
        <f t="shared" si="1"/>
        <v>No</v>
      </c>
    </row>
    <row r="108" spans="1:41" s="19" customFormat="1" ht="11.45" customHeight="1" x14ac:dyDescent="0.2">
      <c r="A108" s="5" t="s">
        <v>58</v>
      </c>
      <c r="B108" s="5" t="s">
        <v>601</v>
      </c>
      <c r="C108" s="5" t="s">
        <v>56</v>
      </c>
      <c r="D108" s="174">
        <v>5154</v>
      </c>
      <c r="E108" s="177">
        <v>50154</v>
      </c>
      <c r="F108" s="19" t="s">
        <v>194</v>
      </c>
      <c r="G108" s="5" t="s">
        <v>192</v>
      </c>
      <c r="H108" s="27">
        <v>2650890</v>
      </c>
      <c r="I108" s="106">
        <v>218</v>
      </c>
      <c r="J108" s="107"/>
      <c r="K108" s="108">
        <v>0</v>
      </c>
      <c r="L108" s="108"/>
      <c r="M108" s="108">
        <v>3126484</v>
      </c>
      <c r="N108" s="108"/>
      <c r="O108" s="108">
        <v>7718657</v>
      </c>
      <c r="P108" s="108"/>
      <c r="Q108" s="108">
        <v>6517088</v>
      </c>
      <c r="R108" s="108"/>
      <c r="S108" s="108">
        <v>1201569</v>
      </c>
      <c r="T108" s="108"/>
      <c r="U108" s="108">
        <v>420689</v>
      </c>
      <c r="V108" s="108"/>
      <c r="W108" s="108">
        <v>363985</v>
      </c>
      <c r="X108" s="108"/>
      <c r="Y108" s="108">
        <v>56704</v>
      </c>
      <c r="Z108" s="108"/>
      <c r="AA108" s="108">
        <v>0</v>
      </c>
      <c r="AB108" s="108"/>
      <c r="AC108" s="108">
        <v>0</v>
      </c>
      <c r="AD108" s="108"/>
      <c r="AE108" s="108">
        <v>0</v>
      </c>
      <c r="AF108" s="108"/>
      <c r="AG108" s="108">
        <v>0</v>
      </c>
      <c r="AH108" s="108"/>
      <c r="AI108" s="108">
        <v>2763230</v>
      </c>
      <c r="AJ108" s="108"/>
      <c r="AK108" s="108">
        <v>16788215</v>
      </c>
      <c r="AL108" s="109"/>
      <c r="AM108" s="182">
        <v>331</v>
      </c>
      <c r="AN108" s="109" t="s">
        <v>5655</v>
      </c>
      <c r="AO108" s="109" t="str">
        <f t="shared" si="1"/>
        <v>No</v>
      </c>
    </row>
    <row r="109" spans="1:41" s="19" customFormat="1" ht="11.45" customHeight="1" x14ac:dyDescent="0.2">
      <c r="A109" s="5" t="s">
        <v>5938</v>
      </c>
      <c r="B109" s="5" t="s">
        <v>3683</v>
      </c>
      <c r="C109" s="5" t="s">
        <v>7</v>
      </c>
      <c r="D109" s="174" t="s">
        <v>3684</v>
      </c>
      <c r="E109" s="177" t="s">
        <v>3685</v>
      </c>
      <c r="F109" s="19" t="s">
        <v>242</v>
      </c>
      <c r="G109" s="5" t="s">
        <v>229</v>
      </c>
      <c r="H109" s="27">
        <v>0</v>
      </c>
      <c r="I109" s="106">
        <v>215</v>
      </c>
      <c r="J109" s="107"/>
      <c r="K109" s="108">
        <v>0</v>
      </c>
      <c r="L109" s="108"/>
      <c r="M109" s="108">
        <v>0</v>
      </c>
      <c r="N109" s="108"/>
      <c r="O109" s="108">
        <v>0</v>
      </c>
      <c r="P109" s="108"/>
      <c r="Q109" s="108">
        <v>5245314</v>
      </c>
      <c r="R109" s="108"/>
      <c r="S109" s="108">
        <v>0</v>
      </c>
      <c r="T109" s="108"/>
      <c r="U109" s="108">
        <v>0</v>
      </c>
      <c r="V109" s="108"/>
      <c r="W109" s="108">
        <v>293416</v>
      </c>
      <c r="X109" s="108"/>
      <c r="Y109" s="108">
        <v>0</v>
      </c>
      <c r="Z109" s="108"/>
      <c r="AA109" s="108">
        <v>0</v>
      </c>
      <c r="AB109" s="108"/>
      <c r="AC109" s="108">
        <v>0</v>
      </c>
      <c r="AD109" s="108"/>
      <c r="AE109" s="108">
        <v>0</v>
      </c>
      <c r="AF109" s="108"/>
      <c r="AG109" s="108">
        <v>0</v>
      </c>
      <c r="AH109" s="108"/>
      <c r="AI109" s="108">
        <v>422843</v>
      </c>
      <c r="AJ109" s="108"/>
      <c r="AK109" s="108">
        <v>0</v>
      </c>
      <c r="AL109" s="109"/>
      <c r="AM109" s="182">
        <v>315.23</v>
      </c>
      <c r="AN109" s="109" t="s">
        <v>5655</v>
      </c>
      <c r="AO109" s="109" t="str">
        <f t="shared" si="1"/>
        <v>No</v>
      </c>
    </row>
    <row r="110" spans="1:41" s="19" customFormat="1" ht="11.45" customHeight="1" x14ac:dyDescent="0.2">
      <c r="A110" s="5" t="s">
        <v>5939</v>
      </c>
      <c r="B110" s="5" t="s">
        <v>602</v>
      </c>
      <c r="C110" s="5" t="s">
        <v>77</v>
      </c>
      <c r="D110" s="174">
        <v>5010</v>
      </c>
      <c r="E110" s="177">
        <v>50010</v>
      </c>
      <c r="F110" s="19" t="s">
        <v>196</v>
      </c>
      <c r="G110" s="5" t="s">
        <v>192</v>
      </c>
      <c r="H110" s="27">
        <v>569499</v>
      </c>
      <c r="I110" s="106">
        <v>214</v>
      </c>
      <c r="J110" s="107"/>
      <c r="K110" s="108">
        <v>0</v>
      </c>
      <c r="L110" s="108"/>
      <c r="M110" s="108">
        <v>4100437</v>
      </c>
      <c r="N110" s="108"/>
      <c r="O110" s="108">
        <v>7129012</v>
      </c>
      <c r="P110" s="108"/>
      <c r="Q110" s="108">
        <v>6016822</v>
      </c>
      <c r="R110" s="108"/>
      <c r="S110" s="108">
        <v>1112190</v>
      </c>
      <c r="T110" s="108"/>
      <c r="U110" s="108">
        <v>493985</v>
      </c>
      <c r="V110" s="108"/>
      <c r="W110" s="108">
        <v>443459</v>
      </c>
      <c r="X110" s="108"/>
      <c r="Y110" s="108">
        <v>50526</v>
      </c>
      <c r="Z110" s="108"/>
      <c r="AA110" s="108">
        <v>0</v>
      </c>
      <c r="AB110" s="108"/>
      <c r="AC110" s="108">
        <v>0</v>
      </c>
      <c r="AD110" s="108"/>
      <c r="AE110" s="108">
        <v>0</v>
      </c>
      <c r="AF110" s="108"/>
      <c r="AG110" s="108">
        <v>0</v>
      </c>
      <c r="AH110" s="108"/>
      <c r="AI110" s="108">
        <v>5142955</v>
      </c>
      <c r="AJ110" s="108"/>
      <c r="AK110" s="108">
        <v>23079221</v>
      </c>
      <c r="AL110" s="109"/>
      <c r="AM110" s="182">
        <v>705.7</v>
      </c>
      <c r="AN110" s="109" t="s">
        <v>5655</v>
      </c>
      <c r="AO110" s="109" t="str">
        <f t="shared" si="1"/>
        <v>No</v>
      </c>
    </row>
    <row r="111" spans="1:41" s="19" customFormat="1" ht="11.45" customHeight="1" x14ac:dyDescent="0.2">
      <c r="A111" s="5" t="s">
        <v>541</v>
      </c>
      <c r="B111" s="5" t="s">
        <v>542</v>
      </c>
      <c r="C111" s="5" t="s">
        <v>46</v>
      </c>
      <c r="D111" s="174">
        <v>5050</v>
      </c>
      <c r="E111" s="177">
        <v>50050</v>
      </c>
      <c r="F111" s="19" t="s">
        <v>196</v>
      </c>
      <c r="G111" s="5" t="s">
        <v>192</v>
      </c>
      <c r="H111" s="27">
        <v>1487483</v>
      </c>
      <c r="I111" s="106">
        <v>211</v>
      </c>
      <c r="J111" s="107"/>
      <c r="K111" s="108">
        <v>0</v>
      </c>
      <c r="L111" s="108"/>
      <c r="M111" s="108">
        <v>7419038</v>
      </c>
      <c r="N111" s="108"/>
      <c r="O111" s="108">
        <v>11967497</v>
      </c>
      <c r="P111" s="108"/>
      <c r="Q111" s="108">
        <v>10437465</v>
      </c>
      <c r="R111" s="108"/>
      <c r="S111" s="108">
        <v>1530032</v>
      </c>
      <c r="T111" s="108"/>
      <c r="U111" s="108">
        <v>831873</v>
      </c>
      <c r="V111" s="108"/>
      <c r="W111" s="108">
        <v>759504</v>
      </c>
      <c r="X111" s="108"/>
      <c r="Y111" s="108">
        <v>72369</v>
      </c>
      <c r="Z111" s="108"/>
      <c r="AA111" s="108">
        <v>0</v>
      </c>
      <c r="AB111" s="108"/>
      <c r="AC111" s="108">
        <v>0</v>
      </c>
      <c r="AD111" s="108"/>
      <c r="AE111" s="108">
        <v>0</v>
      </c>
      <c r="AF111" s="108"/>
      <c r="AG111" s="108">
        <v>0</v>
      </c>
      <c r="AH111" s="108"/>
      <c r="AI111" s="108">
        <v>9119074</v>
      </c>
      <c r="AJ111" s="108"/>
      <c r="AK111" s="108">
        <v>45589009</v>
      </c>
      <c r="AL111" s="109"/>
      <c r="AM111" s="182">
        <v>1632</v>
      </c>
      <c r="AN111" s="109" t="s">
        <v>5655</v>
      </c>
      <c r="AO111" s="109" t="str">
        <f t="shared" si="1"/>
        <v>No</v>
      </c>
    </row>
    <row r="112" spans="1:41" s="19" customFormat="1" ht="11.45" customHeight="1" x14ac:dyDescent="0.2">
      <c r="A112" s="5" t="s">
        <v>1419</v>
      </c>
      <c r="B112" s="5" t="s">
        <v>375</v>
      </c>
      <c r="C112" s="5" t="s">
        <v>54</v>
      </c>
      <c r="D112" s="174" t="s">
        <v>1420</v>
      </c>
      <c r="E112" s="177" t="s">
        <v>1421</v>
      </c>
      <c r="F112" s="19" t="s">
        <v>242</v>
      </c>
      <c r="G112" s="5" t="s">
        <v>229</v>
      </c>
      <c r="H112" s="27">
        <v>0</v>
      </c>
      <c r="I112" s="106">
        <v>207</v>
      </c>
      <c r="J112" s="107"/>
      <c r="K112" s="108">
        <v>0</v>
      </c>
      <c r="L112" s="108"/>
      <c r="M112" s="108">
        <v>0</v>
      </c>
      <c r="N112" s="108"/>
      <c r="O112" s="108">
        <v>0</v>
      </c>
      <c r="P112" s="108"/>
      <c r="Q112" s="108">
        <v>6927612</v>
      </c>
      <c r="R112" s="108"/>
      <c r="S112" s="108">
        <v>0</v>
      </c>
      <c r="T112" s="108"/>
      <c r="U112" s="108">
        <v>0</v>
      </c>
      <c r="V112" s="108"/>
      <c r="W112" s="108">
        <v>266012</v>
      </c>
      <c r="X112" s="108"/>
      <c r="Y112" s="108">
        <v>0</v>
      </c>
      <c r="Z112" s="108"/>
      <c r="AA112" s="108">
        <v>0</v>
      </c>
      <c r="AB112" s="108"/>
      <c r="AC112" s="108">
        <v>0</v>
      </c>
      <c r="AD112" s="108"/>
      <c r="AE112" s="108">
        <v>0</v>
      </c>
      <c r="AF112" s="108"/>
      <c r="AG112" s="108">
        <v>0</v>
      </c>
      <c r="AH112" s="108"/>
      <c r="AI112" s="108">
        <v>307503</v>
      </c>
      <c r="AJ112" s="108"/>
      <c r="AK112" s="108">
        <v>0</v>
      </c>
      <c r="AL112" s="109"/>
      <c r="AM112" s="182">
        <v>1044.5</v>
      </c>
      <c r="AN112" s="109" t="s">
        <v>5655</v>
      </c>
      <c r="AO112" s="109" t="str">
        <f t="shared" si="1"/>
        <v>No</v>
      </c>
    </row>
    <row r="113" spans="1:41" s="19" customFormat="1" ht="11.45" customHeight="1" x14ac:dyDescent="0.2">
      <c r="A113" s="5" t="s">
        <v>805</v>
      </c>
      <c r="B113" s="5" t="s">
        <v>806</v>
      </c>
      <c r="C113" s="5" t="s">
        <v>77</v>
      </c>
      <c r="D113" s="174">
        <v>5022</v>
      </c>
      <c r="E113" s="177">
        <v>50022</v>
      </c>
      <c r="F113" s="19" t="s">
        <v>196</v>
      </c>
      <c r="G113" s="5" t="s">
        <v>192</v>
      </c>
      <c r="H113" s="27">
        <v>507643</v>
      </c>
      <c r="I113" s="106">
        <v>207</v>
      </c>
      <c r="J113" s="107"/>
      <c r="K113" s="108">
        <v>0</v>
      </c>
      <c r="L113" s="108"/>
      <c r="M113" s="108">
        <v>2939335</v>
      </c>
      <c r="N113" s="108"/>
      <c r="O113" s="108">
        <v>5566952</v>
      </c>
      <c r="P113" s="108"/>
      <c r="Q113" s="108">
        <v>4947612</v>
      </c>
      <c r="R113" s="108" t="s">
        <v>101</v>
      </c>
      <c r="S113" s="108">
        <v>619340</v>
      </c>
      <c r="T113" s="108"/>
      <c r="U113" s="108">
        <v>458150</v>
      </c>
      <c r="V113" s="108"/>
      <c r="W113" s="108">
        <v>426454</v>
      </c>
      <c r="X113" s="108" t="s">
        <v>101</v>
      </c>
      <c r="Y113" s="108">
        <v>31696</v>
      </c>
      <c r="Z113" s="108"/>
      <c r="AA113" s="108">
        <v>0</v>
      </c>
      <c r="AB113" s="108"/>
      <c r="AC113" s="108">
        <v>0</v>
      </c>
      <c r="AD113" s="108"/>
      <c r="AE113" s="108">
        <v>0</v>
      </c>
      <c r="AF113" s="108"/>
      <c r="AG113" s="108">
        <v>0</v>
      </c>
      <c r="AH113" s="108"/>
      <c r="AI113" s="108">
        <v>2550558</v>
      </c>
      <c r="AJ113" s="108" t="s">
        <v>101</v>
      </c>
      <c r="AK113" s="108">
        <v>12206994</v>
      </c>
      <c r="AL113" s="109" t="s">
        <v>101</v>
      </c>
      <c r="AM113" s="182">
        <v>411.46</v>
      </c>
      <c r="AN113" s="109" t="s">
        <v>5655</v>
      </c>
      <c r="AO113" s="109" t="str">
        <f t="shared" si="1"/>
        <v>Yes</v>
      </c>
    </row>
    <row r="114" spans="1:41" s="19" customFormat="1" ht="11.45" customHeight="1" x14ac:dyDescent="0.2">
      <c r="A114" s="5" t="s">
        <v>314</v>
      </c>
      <c r="B114" s="5" t="s">
        <v>315</v>
      </c>
      <c r="C114" s="5" t="s">
        <v>55</v>
      </c>
      <c r="D114" s="174">
        <v>5148</v>
      </c>
      <c r="E114" s="177">
        <v>50148</v>
      </c>
      <c r="F114" s="19" t="s">
        <v>196</v>
      </c>
      <c r="G114" s="5" t="s">
        <v>192</v>
      </c>
      <c r="H114" s="27">
        <v>87106</v>
      </c>
      <c r="I114" s="106">
        <v>203</v>
      </c>
      <c r="J114" s="107"/>
      <c r="K114" s="108">
        <v>0</v>
      </c>
      <c r="L114" s="108"/>
      <c r="M114" s="108">
        <v>499292</v>
      </c>
      <c r="N114" s="108"/>
      <c r="O114" s="108">
        <v>3173487</v>
      </c>
      <c r="P114" s="108"/>
      <c r="Q114" s="108">
        <v>2969909</v>
      </c>
      <c r="R114" s="108"/>
      <c r="S114" s="108">
        <v>203578</v>
      </c>
      <c r="T114" s="108"/>
      <c r="U114" s="108">
        <v>205917</v>
      </c>
      <c r="V114" s="108"/>
      <c r="W114" s="108">
        <v>187401</v>
      </c>
      <c r="X114" s="108"/>
      <c r="Y114" s="108">
        <v>18516</v>
      </c>
      <c r="Z114" s="108"/>
      <c r="AA114" s="108">
        <v>0</v>
      </c>
      <c r="AB114" s="108"/>
      <c r="AC114" s="108">
        <v>0</v>
      </c>
      <c r="AD114" s="108"/>
      <c r="AE114" s="108">
        <v>0</v>
      </c>
      <c r="AF114" s="108"/>
      <c r="AG114" s="108">
        <v>0</v>
      </c>
      <c r="AH114" s="108"/>
      <c r="AI114" s="108">
        <v>1607591</v>
      </c>
      <c r="AJ114" s="108"/>
      <c r="AK114" s="108">
        <v>8918979</v>
      </c>
      <c r="AL114" s="109"/>
      <c r="AM114" s="182">
        <v>824.4</v>
      </c>
      <c r="AN114" s="109" t="s">
        <v>5655</v>
      </c>
      <c r="AO114" s="109" t="str">
        <f t="shared" si="1"/>
        <v>No</v>
      </c>
    </row>
    <row r="115" spans="1:41" s="19" customFormat="1" ht="11.45" customHeight="1" x14ac:dyDescent="0.2">
      <c r="A115" s="5" t="s">
        <v>575</v>
      </c>
      <c r="B115" s="5" t="s">
        <v>402</v>
      </c>
      <c r="C115" s="5" t="s">
        <v>20</v>
      </c>
      <c r="D115" s="174">
        <v>9023</v>
      </c>
      <c r="E115" s="177">
        <v>90023</v>
      </c>
      <c r="F115" s="19" t="s">
        <v>520</v>
      </c>
      <c r="G115" s="5" t="s">
        <v>192</v>
      </c>
      <c r="H115" s="27">
        <v>12150996</v>
      </c>
      <c r="I115" s="106">
        <v>197</v>
      </c>
      <c r="J115" s="107"/>
      <c r="K115" s="108">
        <v>0</v>
      </c>
      <c r="L115" s="108"/>
      <c r="M115" s="108">
        <v>6959594</v>
      </c>
      <c r="N115" s="108"/>
      <c r="O115" s="108">
        <v>8001768</v>
      </c>
      <c r="P115" s="108"/>
      <c r="Q115" s="108">
        <v>7184725</v>
      </c>
      <c r="R115" s="108"/>
      <c r="S115" s="108">
        <v>817043</v>
      </c>
      <c r="T115" s="108"/>
      <c r="U115" s="108">
        <v>782424</v>
      </c>
      <c r="V115" s="108"/>
      <c r="W115" s="108">
        <v>737437</v>
      </c>
      <c r="X115" s="108"/>
      <c r="Y115" s="108">
        <v>44987</v>
      </c>
      <c r="Z115" s="108"/>
      <c r="AA115" s="108">
        <v>0</v>
      </c>
      <c r="AB115" s="108"/>
      <c r="AC115" s="108">
        <v>0</v>
      </c>
      <c r="AD115" s="108"/>
      <c r="AE115" s="108">
        <v>0</v>
      </c>
      <c r="AF115" s="108"/>
      <c r="AG115" s="108">
        <v>0</v>
      </c>
      <c r="AH115" s="108"/>
      <c r="AI115" s="108">
        <v>23820716</v>
      </c>
      <c r="AJ115" s="108"/>
      <c r="AK115" s="108">
        <v>74007157</v>
      </c>
      <c r="AL115" s="109"/>
      <c r="AM115" s="182">
        <v>694.9</v>
      </c>
      <c r="AN115" s="109" t="s">
        <v>5655</v>
      </c>
      <c r="AO115" s="109" t="str">
        <f t="shared" si="1"/>
        <v>No</v>
      </c>
    </row>
    <row r="116" spans="1:41" s="19" customFormat="1" ht="11.45" customHeight="1" x14ac:dyDescent="0.2">
      <c r="A116" s="5" t="s">
        <v>5940</v>
      </c>
      <c r="B116" s="5" t="s">
        <v>404</v>
      </c>
      <c r="C116" s="5" t="s">
        <v>20</v>
      </c>
      <c r="D116" s="174">
        <v>9151</v>
      </c>
      <c r="E116" s="177">
        <v>90151</v>
      </c>
      <c r="F116" s="19" t="s">
        <v>196</v>
      </c>
      <c r="G116" s="5" t="s">
        <v>192</v>
      </c>
      <c r="H116" s="27">
        <v>12150996</v>
      </c>
      <c r="I116" s="106">
        <v>195</v>
      </c>
      <c r="J116" s="107"/>
      <c r="K116" s="108">
        <v>40</v>
      </c>
      <c r="L116" s="108"/>
      <c r="M116" s="108">
        <v>13623235</v>
      </c>
      <c r="N116" s="108"/>
      <c r="O116" s="108">
        <v>13810072</v>
      </c>
      <c r="P116" s="108"/>
      <c r="Q116" s="108">
        <v>13513335</v>
      </c>
      <c r="R116" s="108"/>
      <c r="S116" s="108">
        <v>296737</v>
      </c>
      <c r="T116" s="108"/>
      <c r="U116" s="108">
        <v>409293</v>
      </c>
      <c r="V116" s="108"/>
      <c r="W116" s="108">
        <v>372464</v>
      </c>
      <c r="X116" s="108"/>
      <c r="Y116" s="108">
        <v>36829</v>
      </c>
      <c r="Z116" s="108"/>
      <c r="AA116" s="108">
        <v>2837226</v>
      </c>
      <c r="AB116" s="108"/>
      <c r="AC116" s="108">
        <v>2768502</v>
      </c>
      <c r="AD116" s="108"/>
      <c r="AE116" s="108">
        <v>84838</v>
      </c>
      <c r="AF116" s="108"/>
      <c r="AG116" s="108">
        <v>76604</v>
      </c>
      <c r="AH116" s="108"/>
      <c r="AI116" s="108">
        <v>14190870</v>
      </c>
      <c r="AJ116" s="108"/>
      <c r="AK116" s="108">
        <v>438553704</v>
      </c>
      <c r="AL116" s="109"/>
      <c r="AM116" s="182">
        <v>0</v>
      </c>
      <c r="AN116" s="109" t="s">
        <v>5655</v>
      </c>
      <c r="AO116" s="109" t="str">
        <f t="shared" si="1"/>
        <v>No</v>
      </c>
    </row>
    <row r="117" spans="1:41" s="19" customFormat="1" ht="11.45" customHeight="1" x14ac:dyDescent="0.2">
      <c r="A117" s="5" t="s">
        <v>5941</v>
      </c>
      <c r="B117" s="5" t="s">
        <v>789</v>
      </c>
      <c r="C117" s="5" t="s">
        <v>71</v>
      </c>
      <c r="D117" s="174">
        <v>6019</v>
      </c>
      <c r="E117" s="177">
        <v>60019</v>
      </c>
      <c r="F117" s="19" t="s">
        <v>194</v>
      </c>
      <c r="G117" s="5" t="s">
        <v>192</v>
      </c>
      <c r="H117" s="27">
        <v>741318</v>
      </c>
      <c r="I117" s="106">
        <v>193</v>
      </c>
      <c r="J117" s="107"/>
      <c r="K117" s="108">
        <v>0</v>
      </c>
      <c r="L117" s="108"/>
      <c r="M117" s="108">
        <v>5345023</v>
      </c>
      <c r="N117" s="108"/>
      <c r="O117" s="108">
        <v>8793375</v>
      </c>
      <c r="P117" s="108"/>
      <c r="Q117" s="108">
        <v>7484393</v>
      </c>
      <c r="R117" s="108"/>
      <c r="S117" s="108">
        <v>1308982</v>
      </c>
      <c r="T117" s="108"/>
      <c r="U117" s="108">
        <v>577375</v>
      </c>
      <c r="V117" s="108"/>
      <c r="W117" s="108">
        <v>529778</v>
      </c>
      <c r="X117" s="108"/>
      <c r="Y117" s="108">
        <v>47597</v>
      </c>
      <c r="Z117" s="108"/>
      <c r="AA117" s="108">
        <v>0</v>
      </c>
      <c r="AB117" s="108"/>
      <c r="AC117" s="108">
        <v>0</v>
      </c>
      <c r="AD117" s="108"/>
      <c r="AE117" s="108">
        <v>0</v>
      </c>
      <c r="AF117" s="108"/>
      <c r="AG117" s="108">
        <v>0</v>
      </c>
      <c r="AH117" s="108"/>
      <c r="AI117" s="108">
        <v>9922783</v>
      </c>
      <c r="AJ117" s="108"/>
      <c r="AK117" s="108">
        <v>35124037</v>
      </c>
      <c r="AL117" s="109"/>
      <c r="AM117" s="182">
        <v>937.3</v>
      </c>
      <c r="AN117" s="109" t="s">
        <v>5655</v>
      </c>
      <c r="AO117" s="109" t="str">
        <f t="shared" si="1"/>
        <v>No</v>
      </c>
    </row>
    <row r="118" spans="1:41" s="19" customFormat="1" ht="11.45" customHeight="1" x14ac:dyDescent="0.2">
      <c r="A118" s="5" t="s">
        <v>5942</v>
      </c>
      <c r="B118" s="5" t="s">
        <v>592</v>
      </c>
      <c r="C118" s="5" t="s">
        <v>89</v>
      </c>
      <c r="D118" s="174">
        <v>6006</v>
      </c>
      <c r="E118" s="177">
        <v>60006</v>
      </c>
      <c r="F118" s="19" t="s">
        <v>194</v>
      </c>
      <c r="G118" s="5" t="s">
        <v>192</v>
      </c>
      <c r="H118" s="27">
        <v>803086</v>
      </c>
      <c r="I118" s="106">
        <v>193</v>
      </c>
      <c r="J118" s="107"/>
      <c r="K118" s="108">
        <v>0</v>
      </c>
      <c r="L118" s="108"/>
      <c r="M118" s="108">
        <v>7266685</v>
      </c>
      <c r="N118" s="108"/>
      <c r="O118" s="108">
        <v>11235694</v>
      </c>
      <c r="P118" s="108"/>
      <c r="Q118" s="108">
        <v>10002320</v>
      </c>
      <c r="R118" s="108"/>
      <c r="S118" s="108">
        <v>1233374</v>
      </c>
      <c r="T118" s="108"/>
      <c r="U118" s="108">
        <v>778903</v>
      </c>
      <c r="V118" s="108"/>
      <c r="W118" s="108">
        <v>709900</v>
      </c>
      <c r="X118" s="108"/>
      <c r="Y118" s="108">
        <v>69003</v>
      </c>
      <c r="Z118" s="108"/>
      <c r="AA118" s="108">
        <v>0</v>
      </c>
      <c r="AB118" s="108"/>
      <c r="AC118" s="108">
        <v>0</v>
      </c>
      <c r="AD118" s="108"/>
      <c r="AE118" s="108">
        <v>0</v>
      </c>
      <c r="AF118" s="108"/>
      <c r="AG118" s="108">
        <v>0</v>
      </c>
      <c r="AH118" s="108"/>
      <c r="AI118" s="108">
        <v>13115932</v>
      </c>
      <c r="AJ118" s="108"/>
      <c r="AK118" s="108">
        <v>77814815</v>
      </c>
      <c r="AL118" s="109"/>
      <c r="AM118" s="182">
        <v>0</v>
      </c>
      <c r="AN118" s="109" t="s">
        <v>5655</v>
      </c>
      <c r="AO118" s="109" t="str">
        <f t="shared" si="1"/>
        <v>No</v>
      </c>
    </row>
    <row r="119" spans="1:41" s="19" customFormat="1" ht="11.45" customHeight="1" x14ac:dyDescent="0.2">
      <c r="A119" s="5" t="s">
        <v>536</v>
      </c>
      <c r="B119" s="5" t="s">
        <v>537</v>
      </c>
      <c r="C119" s="5" t="s">
        <v>66</v>
      </c>
      <c r="D119" s="174">
        <v>2126</v>
      </c>
      <c r="E119" s="177">
        <v>20126</v>
      </c>
      <c r="F119" s="19" t="s">
        <v>208</v>
      </c>
      <c r="G119" s="5" t="s">
        <v>192</v>
      </c>
      <c r="H119" s="27">
        <v>18351295</v>
      </c>
      <c r="I119" s="106">
        <v>184</v>
      </c>
      <c r="J119" s="107"/>
      <c r="K119" s="108">
        <v>0</v>
      </c>
      <c r="L119" s="108"/>
      <c r="M119" s="108">
        <v>9586364</v>
      </c>
      <c r="N119" s="108"/>
      <c r="O119" s="108">
        <v>10242487</v>
      </c>
      <c r="P119" s="108"/>
      <c r="Q119" s="108">
        <v>9399351</v>
      </c>
      <c r="R119" s="108"/>
      <c r="S119" s="108">
        <v>843136</v>
      </c>
      <c r="T119" s="108"/>
      <c r="U119" s="108">
        <v>230168</v>
      </c>
      <c r="V119" s="108"/>
      <c r="W119" s="108">
        <v>211638</v>
      </c>
      <c r="X119" s="108"/>
      <c r="Y119" s="108">
        <v>18530</v>
      </c>
      <c r="Z119" s="108"/>
      <c r="AA119" s="108">
        <v>0</v>
      </c>
      <c r="AB119" s="108"/>
      <c r="AC119" s="108">
        <v>0</v>
      </c>
      <c r="AD119" s="108"/>
      <c r="AE119" s="108">
        <v>0</v>
      </c>
      <c r="AF119" s="108"/>
      <c r="AG119" s="108">
        <v>0</v>
      </c>
      <c r="AH119" s="108"/>
      <c r="AI119" s="108">
        <v>4309984</v>
      </c>
      <c r="AJ119" s="108"/>
      <c r="AK119" s="108">
        <v>196203402</v>
      </c>
      <c r="AL119" s="109"/>
      <c r="AM119" s="182">
        <v>712.5</v>
      </c>
      <c r="AN119" s="109" t="s">
        <v>5655</v>
      </c>
      <c r="AO119" s="109" t="str">
        <f t="shared" si="1"/>
        <v>No</v>
      </c>
    </row>
    <row r="120" spans="1:41" s="19" customFormat="1" ht="11.45" customHeight="1" x14ac:dyDescent="0.2">
      <c r="A120" s="5" t="s">
        <v>1890</v>
      </c>
      <c r="B120" s="5" t="s">
        <v>1891</v>
      </c>
      <c r="C120" s="5" t="s">
        <v>50</v>
      </c>
      <c r="D120" s="174" t="s">
        <v>1892</v>
      </c>
      <c r="E120" s="177" t="s">
        <v>1893</v>
      </c>
      <c r="F120" s="19" t="s">
        <v>242</v>
      </c>
      <c r="G120" s="5" t="s">
        <v>229</v>
      </c>
      <c r="H120" s="27">
        <v>0</v>
      </c>
      <c r="I120" s="106">
        <v>183</v>
      </c>
      <c r="J120" s="107"/>
      <c r="K120" s="108">
        <v>0</v>
      </c>
      <c r="L120" s="108"/>
      <c r="M120" s="108">
        <v>0</v>
      </c>
      <c r="N120" s="108"/>
      <c r="O120" s="108">
        <v>0</v>
      </c>
      <c r="P120" s="108"/>
      <c r="Q120" s="108">
        <v>7473947</v>
      </c>
      <c r="R120" s="108"/>
      <c r="S120" s="108">
        <v>0</v>
      </c>
      <c r="T120" s="108"/>
      <c r="U120" s="108">
        <v>0</v>
      </c>
      <c r="V120" s="108"/>
      <c r="W120" s="108">
        <v>327860</v>
      </c>
      <c r="X120" s="108"/>
      <c r="Y120" s="108">
        <v>0</v>
      </c>
      <c r="Z120" s="108"/>
      <c r="AA120" s="108">
        <v>0</v>
      </c>
      <c r="AB120" s="108"/>
      <c r="AC120" s="108">
        <v>0</v>
      </c>
      <c r="AD120" s="108"/>
      <c r="AE120" s="108">
        <v>0</v>
      </c>
      <c r="AF120" s="108"/>
      <c r="AG120" s="108">
        <v>0</v>
      </c>
      <c r="AH120" s="108"/>
      <c r="AI120" s="108">
        <v>630313</v>
      </c>
      <c r="AJ120" s="108"/>
      <c r="AK120" s="108">
        <v>0</v>
      </c>
      <c r="AL120" s="109"/>
      <c r="AM120" s="182">
        <v>371.5</v>
      </c>
      <c r="AN120" s="109" t="s">
        <v>5655</v>
      </c>
      <c r="AO120" s="109" t="str">
        <f t="shared" si="1"/>
        <v>No</v>
      </c>
    </row>
    <row r="121" spans="1:41" s="19" customFormat="1" ht="11.45" customHeight="1" x14ac:dyDescent="0.2">
      <c r="A121" s="5" t="s">
        <v>5943</v>
      </c>
      <c r="B121" s="5" t="s">
        <v>283</v>
      </c>
      <c r="C121" s="5" t="s">
        <v>81</v>
      </c>
      <c r="D121" s="174"/>
      <c r="E121" s="177">
        <v>30202</v>
      </c>
      <c r="F121" s="19" t="s">
        <v>196</v>
      </c>
      <c r="G121" s="5" t="s">
        <v>192</v>
      </c>
      <c r="H121" s="27">
        <v>402004</v>
      </c>
      <c r="I121" s="106">
        <v>182</v>
      </c>
      <c r="J121" s="107"/>
      <c r="K121" s="108">
        <v>0</v>
      </c>
      <c r="L121" s="108"/>
      <c r="M121" s="108">
        <v>3129793</v>
      </c>
      <c r="N121" s="108"/>
      <c r="O121" s="108">
        <v>7106537</v>
      </c>
      <c r="P121" s="108"/>
      <c r="Q121" s="108">
        <v>6205845</v>
      </c>
      <c r="R121" s="108"/>
      <c r="S121" s="108">
        <v>900692</v>
      </c>
      <c r="T121" s="108"/>
      <c r="U121" s="108">
        <v>500716</v>
      </c>
      <c r="V121" s="108"/>
      <c r="W121" s="108">
        <v>443043</v>
      </c>
      <c r="X121" s="108"/>
      <c r="Y121" s="108">
        <v>57673</v>
      </c>
      <c r="Z121" s="108"/>
      <c r="AA121" s="108">
        <v>0</v>
      </c>
      <c r="AB121" s="108"/>
      <c r="AC121" s="108">
        <v>0</v>
      </c>
      <c r="AD121" s="108"/>
      <c r="AE121" s="108">
        <v>0</v>
      </c>
      <c r="AF121" s="108"/>
      <c r="AG121" s="108">
        <v>0</v>
      </c>
      <c r="AH121" s="108"/>
      <c r="AI121" s="108">
        <v>5169273</v>
      </c>
      <c r="AJ121" s="108"/>
      <c r="AK121" s="108">
        <v>25740458</v>
      </c>
      <c r="AL121" s="109" t="s">
        <v>101</v>
      </c>
      <c r="AM121" s="182">
        <v>998.66</v>
      </c>
      <c r="AN121" s="109" t="s">
        <v>5655</v>
      </c>
      <c r="AO121" s="109" t="str">
        <f t="shared" si="1"/>
        <v>Yes</v>
      </c>
    </row>
    <row r="122" spans="1:41" s="19" customFormat="1" ht="11.45" customHeight="1" x14ac:dyDescent="0.2">
      <c r="A122" s="5" t="s">
        <v>428</v>
      </c>
      <c r="B122" s="5" t="s">
        <v>429</v>
      </c>
      <c r="C122" s="5" t="s">
        <v>94</v>
      </c>
      <c r="D122" s="174">
        <v>24</v>
      </c>
      <c r="E122" s="177">
        <v>24</v>
      </c>
      <c r="F122" s="19" t="s">
        <v>196</v>
      </c>
      <c r="G122" s="5" t="s">
        <v>192</v>
      </c>
      <c r="H122" s="27">
        <v>1849898</v>
      </c>
      <c r="I122" s="106">
        <v>180</v>
      </c>
      <c r="J122" s="107"/>
      <c r="K122" s="108">
        <v>0</v>
      </c>
      <c r="L122" s="108"/>
      <c r="M122" s="108">
        <v>3900924</v>
      </c>
      <c r="N122" s="108"/>
      <c r="O122" s="108">
        <v>6645635</v>
      </c>
      <c r="P122" s="108"/>
      <c r="Q122" s="108">
        <v>5696047</v>
      </c>
      <c r="R122" s="108"/>
      <c r="S122" s="108">
        <v>949588</v>
      </c>
      <c r="T122" s="108"/>
      <c r="U122" s="108">
        <v>412201</v>
      </c>
      <c r="V122" s="108"/>
      <c r="W122" s="108">
        <v>374967</v>
      </c>
      <c r="X122" s="108"/>
      <c r="Y122" s="108">
        <v>37234</v>
      </c>
      <c r="Z122" s="108"/>
      <c r="AA122" s="108">
        <v>0</v>
      </c>
      <c r="AB122" s="108"/>
      <c r="AC122" s="108">
        <v>0</v>
      </c>
      <c r="AD122" s="108"/>
      <c r="AE122" s="108">
        <v>0</v>
      </c>
      <c r="AF122" s="108"/>
      <c r="AG122" s="108">
        <v>0</v>
      </c>
      <c r="AH122" s="108"/>
      <c r="AI122" s="108">
        <v>6220752</v>
      </c>
      <c r="AJ122" s="108"/>
      <c r="AK122" s="108">
        <v>29190616</v>
      </c>
      <c r="AL122" s="109"/>
      <c r="AM122" s="182">
        <v>396.4</v>
      </c>
      <c r="AN122" s="109" t="s">
        <v>5655</v>
      </c>
      <c r="AO122" s="109" t="str">
        <f t="shared" si="1"/>
        <v>No</v>
      </c>
    </row>
    <row r="123" spans="1:41" s="19" customFormat="1" ht="11.45" customHeight="1" x14ac:dyDescent="0.2">
      <c r="A123" s="5" t="s">
        <v>632</v>
      </c>
      <c r="B123" s="5" t="s">
        <v>633</v>
      </c>
      <c r="C123" s="5" t="s">
        <v>52</v>
      </c>
      <c r="D123" s="174">
        <v>1061</v>
      </c>
      <c r="E123" s="177">
        <v>10061</v>
      </c>
      <c r="F123" s="19" t="s">
        <v>196</v>
      </c>
      <c r="G123" s="5" t="s">
        <v>192</v>
      </c>
      <c r="H123" s="27">
        <v>116960</v>
      </c>
      <c r="I123" s="106">
        <v>179</v>
      </c>
      <c r="J123" s="107"/>
      <c r="K123" s="108">
        <v>0</v>
      </c>
      <c r="L123" s="108"/>
      <c r="M123" s="108">
        <v>685537</v>
      </c>
      <c r="N123" s="108"/>
      <c r="O123" s="108">
        <v>3652384</v>
      </c>
      <c r="P123" s="108"/>
      <c r="Q123" s="108">
        <v>3250559</v>
      </c>
      <c r="R123" s="108"/>
      <c r="S123" s="108">
        <v>494312</v>
      </c>
      <c r="T123" s="108"/>
      <c r="U123" s="108">
        <v>235406</v>
      </c>
      <c r="V123" s="108"/>
      <c r="W123" s="108">
        <v>212012</v>
      </c>
      <c r="X123" s="108"/>
      <c r="Y123" s="108">
        <v>27024</v>
      </c>
      <c r="Z123" s="108"/>
      <c r="AA123" s="108">
        <v>0</v>
      </c>
      <c r="AB123" s="108"/>
      <c r="AC123" s="108">
        <v>0</v>
      </c>
      <c r="AD123" s="108"/>
      <c r="AE123" s="108">
        <v>0</v>
      </c>
      <c r="AF123" s="108"/>
      <c r="AG123" s="108">
        <v>0</v>
      </c>
      <c r="AH123" s="108"/>
      <c r="AI123" s="108">
        <v>933473</v>
      </c>
      <c r="AJ123" s="108"/>
      <c r="AK123" s="108">
        <v>7374885</v>
      </c>
      <c r="AL123" s="109" t="s">
        <v>102</v>
      </c>
      <c r="AM123" s="182">
        <v>468.65</v>
      </c>
      <c r="AN123" s="109" t="s">
        <v>5655</v>
      </c>
      <c r="AO123" s="109" t="str">
        <f t="shared" si="1"/>
        <v>Yes</v>
      </c>
    </row>
    <row r="124" spans="1:41" s="19" customFormat="1" ht="11.45" customHeight="1" x14ac:dyDescent="0.2">
      <c r="A124" s="5" t="s">
        <v>3504</v>
      </c>
      <c r="B124" s="5" t="s">
        <v>3505</v>
      </c>
      <c r="C124" s="5" t="s">
        <v>79</v>
      </c>
      <c r="D124" s="174" t="s">
        <v>3506</v>
      </c>
      <c r="E124" s="177" t="s">
        <v>3507</v>
      </c>
      <c r="F124" s="19" t="s">
        <v>242</v>
      </c>
      <c r="G124" s="5" t="s">
        <v>229</v>
      </c>
      <c r="H124" s="27">
        <v>0</v>
      </c>
      <c r="I124" s="106">
        <v>179</v>
      </c>
      <c r="J124" s="107"/>
      <c r="K124" s="108">
        <v>0</v>
      </c>
      <c r="L124" s="108"/>
      <c r="M124" s="108">
        <v>0</v>
      </c>
      <c r="N124" s="108"/>
      <c r="O124" s="108">
        <v>0</v>
      </c>
      <c r="P124" s="108"/>
      <c r="Q124" s="108">
        <v>4851680</v>
      </c>
      <c r="R124" s="108"/>
      <c r="S124" s="108">
        <v>0</v>
      </c>
      <c r="T124" s="108"/>
      <c r="U124" s="108">
        <v>0</v>
      </c>
      <c r="V124" s="108"/>
      <c r="W124" s="108">
        <v>265536</v>
      </c>
      <c r="X124" s="108"/>
      <c r="Y124" s="108">
        <v>0</v>
      </c>
      <c r="Z124" s="108"/>
      <c r="AA124" s="108">
        <v>0</v>
      </c>
      <c r="AB124" s="108"/>
      <c r="AC124" s="108">
        <v>0</v>
      </c>
      <c r="AD124" s="108"/>
      <c r="AE124" s="108">
        <v>0</v>
      </c>
      <c r="AF124" s="108"/>
      <c r="AG124" s="108">
        <v>0</v>
      </c>
      <c r="AH124" s="108"/>
      <c r="AI124" s="108">
        <v>611157</v>
      </c>
      <c r="AJ124" s="108"/>
      <c r="AK124" s="108">
        <v>0</v>
      </c>
      <c r="AL124" s="109"/>
      <c r="AM124" s="182">
        <v>458</v>
      </c>
      <c r="AN124" s="109" t="s">
        <v>5655</v>
      </c>
      <c r="AO124" s="109" t="str">
        <f t="shared" si="1"/>
        <v>No</v>
      </c>
    </row>
    <row r="125" spans="1:41" s="19" customFormat="1" ht="11.45" customHeight="1" x14ac:dyDescent="0.2">
      <c r="A125" s="5" t="s">
        <v>617</v>
      </c>
      <c r="B125" s="5" t="s">
        <v>618</v>
      </c>
      <c r="C125" s="5" t="s">
        <v>77</v>
      </c>
      <c r="D125" s="174">
        <v>5017</v>
      </c>
      <c r="E125" s="177">
        <v>50017</v>
      </c>
      <c r="F125" s="19" t="s">
        <v>196</v>
      </c>
      <c r="G125" s="5" t="s">
        <v>192</v>
      </c>
      <c r="H125" s="27">
        <v>724091</v>
      </c>
      <c r="I125" s="106">
        <v>178</v>
      </c>
      <c r="J125" s="107"/>
      <c r="K125" s="108">
        <v>0</v>
      </c>
      <c r="L125" s="108"/>
      <c r="M125" s="108">
        <v>6395856</v>
      </c>
      <c r="N125" s="108"/>
      <c r="O125" s="108">
        <v>9034131</v>
      </c>
      <c r="P125" s="108"/>
      <c r="Q125" s="108">
        <v>8397621</v>
      </c>
      <c r="R125" s="108"/>
      <c r="S125" s="108">
        <v>636510</v>
      </c>
      <c r="T125" s="108"/>
      <c r="U125" s="108">
        <v>625205</v>
      </c>
      <c r="V125" s="108"/>
      <c r="W125" s="108">
        <v>575664</v>
      </c>
      <c r="X125" s="108"/>
      <c r="Y125" s="108">
        <v>49541</v>
      </c>
      <c r="Z125" s="108"/>
      <c r="AA125" s="108">
        <v>0</v>
      </c>
      <c r="AB125" s="108"/>
      <c r="AC125" s="108">
        <v>0</v>
      </c>
      <c r="AD125" s="108"/>
      <c r="AE125" s="108">
        <v>0</v>
      </c>
      <c r="AF125" s="108"/>
      <c r="AG125" s="108">
        <v>0</v>
      </c>
      <c r="AH125" s="108"/>
      <c r="AI125" s="108">
        <v>9128764</v>
      </c>
      <c r="AJ125" s="108"/>
      <c r="AK125" s="108">
        <v>55723338</v>
      </c>
      <c r="AL125" s="109"/>
      <c r="AM125" s="182">
        <v>0</v>
      </c>
      <c r="AN125" s="109" t="s">
        <v>5655</v>
      </c>
      <c r="AO125" s="109" t="str">
        <f t="shared" si="1"/>
        <v>No</v>
      </c>
    </row>
    <row r="126" spans="1:41" s="19" customFormat="1" ht="11.45" customHeight="1" x14ac:dyDescent="0.2">
      <c r="A126" s="5" t="s">
        <v>336</v>
      </c>
      <c r="B126" s="5" t="s">
        <v>337</v>
      </c>
      <c r="C126" s="5" t="s">
        <v>55</v>
      </c>
      <c r="D126" s="174">
        <v>5036</v>
      </c>
      <c r="E126" s="177">
        <v>50036</v>
      </c>
      <c r="F126" s="19" t="s">
        <v>196</v>
      </c>
      <c r="G126" s="5" t="s">
        <v>192</v>
      </c>
      <c r="H126" s="27">
        <v>313532</v>
      </c>
      <c r="I126" s="106">
        <v>174</v>
      </c>
      <c r="J126" s="107"/>
      <c r="K126" s="108">
        <v>0</v>
      </c>
      <c r="L126" s="108"/>
      <c r="M126" s="108">
        <v>3281344</v>
      </c>
      <c r="N126" s="108"/>
      <c r="O126" s="108">
        <v>7187335</v>
      </c>
      <c r="P126" s="108"/>
      <c r="Q126" s="108">
        <v>6430485</v>
      </c>
      <c r="R126" s="108"/>
      <c r="S126" s="108">
        <v>756850</v>
      </c>
      <c r="T126" s="108"/>
      <c r="U126" s="108">
        <v>506125</v>
      </c>
      <c r="V126" s="108"/>
      <c r="W126" s="108">
        <v>459095</v>
      </c>
      <c r="X126" s="108"/>
      <c r="Y126" s="108">
        <v>47030</v>
      </c>
      <c r="Z126" s="108" t="s">
        <v>101</v>
      </c>
      <c r="AA126" s="108">
        <v>0</v>
      </c>
      <c r="AB126" s="108"/>
      <c r="AC126" s="108">
        <v>0</v>
      </c>
      <c r="AD126" s="108"/>
      <c r="AE126" s="108">
        <v>0</v>
      </c>
      <c r="AF126" s="108"/>
      <c r="AG126" s="108">
        <v>0</v>
      </c>
      <c r="AH126" s="108"/>
      <c r="AI126" s="108">
        <v>10384586</v>
      </c>
      <c r="AJ126" s="108"/>
      <c r="AK126" s="108">
        <v>31303627</v>
      </c>
      <c r="AL126" s="109"/>
      <c r="AM126" s="182">
        <v>238.8</v>
      </c>
      <c r="AN126" s="109" t="s">
        <v>5655</v>
      </c>
      <c r="AO126" s="109" t="str">
        <f t="shared" si="1"/>
        <v>Yes</v>
      </c>
    </row>
    <row r="127" spans="1:41" s="19" customFormat="1" ht="11.45" customHeight="1" x14ac:dyDescent="0.2">
      <c r="A127" s="5" t="s">
        <v>571</v>
      </c>
      <c r="B127" s="5" t="s">
        <v>572</v>
      </c>
      <c r="C127" s="5" t="s">
        <v>81</v>
      </c>
      <c r="D127" s="174">
        <v>3010</v>
      </c>
      <c r="E127" s="177">
        <v>30010</v>
      </c>
      <c r="F127" s="19" t="s">
        <v>196</v>
      </c>
      <c r="G127" s="5" t="s">
        <v>192</v>
      </c>
      <c r="H127" s="27">
        <v>664651</v>
      </c>
      <c r="I127" s="106">
        <v>173</v>
      </c>
      <c r="J127" s="107"/>
      <c r="K127" s="108">
        <v>0</v>
      </c>
      <c r="L127" s="108"/>
      <c r="M127" s="108">
        <v>2940953</v>
      </c>
      <c r="N127" s="108"/>
      <c r="O127" s="108">
        <v>6460202</v>
      </c>
      <c r="P127" s="108"/>
      <c r="Q127" s="108">
        <v>5461430</v>
      </c>
      <c r="R127" s="108"/>
      <c r="S127" s="108">
        <v>998772</v>
      </c>
      <c r="T127" s="108"/>
      <c r="U127" s="108">
        <v>467729</v>
      </c>
      <c r="V127" s="108"/>
      <c r="W127" s="108">
        <v>393887</v>
      </c>
      <c r="X127" s="108"/>
      <c r="Y127" s="108">
        <v>73842</v>
      </c>
      <c r="Z127" s="108"/>
      <c r="AA127" s="108">
        <v>0</v>
      </c>
      <c r="AB127" s="108"/>
      <c r="AC127" s="108">
        <v>0</v>
      </c>
      <c r="AD127" s="108"/>
      <c r="AE127" s="108">
        <v>0</v>
      </c>
      <c r="AF127" s="108"/>
      <c r="AG127" s="108">
        <v>0</v>
      </c>
      <c r="AH127" s="108"/>
      <c r="AI127" s="108">
        <v>4890190</v>
      </c>
      <c r="AJ127" s="108"/>
      <c r="AK127" s="108">
        <v>26254602</v>
      </c>
      <c r="AL127" s="109"/>
      <c r="AM127" s="182">
        <v>267</v>
      </c>
      <c r="AN127" s="109" t="s">
        <v>5655</v>
      </c>
      <c r="AO127" s="109" t="str">
        <f t="shared" si="1"/>
        <v>No</v>
      </c>
    </row>
    <row r="128" spans="1:41" s="19" customFormat="1" ht="11.45" customHeight="1" x14ac:dyDescent="0.2">
      <c r="A128" s="5" t="s">
        <v>5944</v>
      </c>
      <c r="B128" s="5" t="s">
        <v>435</v>
      </c>
      <c r="C128" s="5" t="s">
        <v>31</v>
      </c>
      <c r="D128" s="174">
        <v>8005</v>
      </c>
      <c r="E128" s="177">
        <v>80005</v>
      </c>
      <c r="F128" s="19" t="s">
        <v>194</v>
      </c>
      <c r="G128" s="5" t="s">
        <v>192</v>
      </c>
      <c r="H128" s="27">
        <v>559409</v>
      </c>
      <c r="I128" s="106">
        <v>173</v>
      </c>
      <c r="J128" s="107"/>
      <c r="K128" s="108">
        <v>0</v>
      </c>
      <c r="L128" s="108"/>
      <c r="M128" s="108">
        <v>2317700</v>
      </c>
      <c r="N128" s="108"/>
      <c r="O128" s="108">
        <v>4903029</v>
      </c>
      <c r="P128" s="108"/>
      <c r="Q128" s="108">
        <v>4309677</v>
      </c>
      <c r="R128" s="108"/>
      <c r="S128" s="108">
        <v>631097</v>
      </c>
      <c r="T128" s="108"/>
      <c r="U128" s="108">
        <v>308296</v>
      </c>
      <c r="V128" s="108"/>
      <c r="W128" s="108">
        <v>290489</v>
      </c>
      <c r="X128" s="108"/>
      <c r="Y128" s="108">
        <v>22049</v>
      </c>
      <c r="Z128" s="108"/>
      <c r="AA128" s="108">
        <v>0</v>
      </c>
      <c r="AB128" s="108"/>
      <c r="AC128" s="108">
        <v>0</v>
      </c>
      <c r="AD128" s="108"/>
      <c r="AE128" s="108">
        <v>0</v>
      </c>
      <c r="AF128" s="108"/>
      <c r="AG128" s="108">
        <v>0</v>
      </c>
      <c r="AH128" s="108"/>
      <c r="AI128" s="108">
        <v>3346182</v>
      </c>
      <c r="AJ128" s="108"/>
      <c r="AK128" s="108">
        <v>14946219</v>
      </c>
      <c r="AL128" s="109"/>
      <c r="AM128" s="182">
        <v>222</v>
      </c>
      <c r="AN128" s="109" t="s">
        <v>5655</v>
      </c>
      <c r="AO128" s="109" t="str">
        <f t="shared" si="1"/>
        <v>No</v>
      </c>
    </row>
    <row r="129" spans="1:41" s="19" customFormat="1" ht="11.45" customHeight="1" x14ac:dyDescent="0.2">
      <c r="A129" s="5" t="s">
        <v>532</v>
      </c>
      <c r="B129" s="5" t="s">
        <v>533</v>
      </c>
      <c r="C129" s="5" t="s">
        <v>37</v>
      </c>
      <c r="D129" s="174">
        <v>4041</v>
      </c>
      <c r="E129" s="177">
        <v>40041</v>
      </c>
      <c r="F129" s="19" t="s">
        <v>196</v>
      </c>
      <c r="G129" s="5" t="s">
        <v>192</v>
      </c>
      <c r="H129" s="27">
        <v>2441770</v>
      </c>
      <c r="I129" s="106">
        <v>172</v>
      </c>
      <c r="J129" s="107"/>
      <c r="K129" s="108">
        <v>3</v>
      </c>
      <c r="L129" s="108"/>
      <c r="M129" s="108">
        <v>7836997</v>
      </c>
      <c r="N129" s="108"/>
      <c r="O129" s="108">
        <v>10280330</v>
      </c>
      <c r="P129" s="108"/>
      <c r="Q129" s="108">
        <v>9307551</v>
      </c>
      <c r="R129" s="108"/>
      <c r="S129" s="108">
        <v>972779</v>
      </c>
      <c r="T129" s="108"/>
      <c r="U129" s="108">
        <v>796256</v>
      </c>
      <c r="V129" s="108"/>
      <c r="W129" s="108">
        <v>748329</v>
      </c>
      <c r="X129" s="108"/>
      <c r="Y129" s="108">
        <v>47927</v>
      </c>
      <c r="Z129" s="108"/>
      <c r="AA129" s="108">
        <v>65627</v>
      </c>
      <c r="AB129" s="108"/>
      <c r="AC129" s="108">
        <v>65410</v>
      </c>
      <c r="AD129" s="108"/>
      <c r="AE129" s="108">
        <v>12440</v>
      </c>
      <c r="AF129" s="108"/>
      <c r="AG129" s="108">
        <v>12367</v>
      </c>
      <c r="AH129" s="108"/>
      <c r="AI129" s="108">
        <v>12182690</v>
      </c>
      <c r="AJ129" s="108"/>
      <c r="AK129" s="108">
        <v>72011177</v>
      </c>
      <c r="AL129" s="109"/>
      <c r="AM129" s="182">
        <v>290.3</v>
      </c>
      <c r="AN129" s="109" t="s">
        <v>5655</v>
      </c>
      <c r="AO129" s="109" t="str">
        <f t="shared" si="1"/>
        <v>No</v>
      </c>
    </row>
    <row r="130" spans="1:41" s="19" customFormat="1" ht="11.45" customHeight="1" x14ac:dyDescent="0.2">
      <c r="A130" s="5" t="s">
        <v>5945</v>
      </c>
      <c r="B130" s="5" t="s">
        <v>199</v>
      </c>
      <c r="C130" s="5" t="s">
        <v>20</v>
      </c>
      <c r="D130" s="174">
        <v>9008</v>
      </c>
      <c r="E130" s="177">
        <v>90008</v>
      </c>
      <c r="F130" s="19" t="s">
        <v>194</v>
      </c>
      <c r="G130" s="5" t="s">
        <v>192</v>
      </c>
      <c r="H130" s="27">
        <v>12150996</v>
      </c>
      <c r="I130" s="106">
        <v>172</v>
      </c>
      <c r="J130" s="107"/>
      <c r="K130" s="108">
        <v>0</v>
      </c>
      <c r="L130" s="108"/>
      <c r="M130" s="108">
        <v>5034538</v>
      </c>
      <c r="N130" s="108"/>
      <c r="O130" s="108">
        <v>5756908</v>
      </c>
      <c r="P130" s="108"/>
      <c r="Q130" s="108">
        <v>5084921</v>
      </c>
      <c r="R130" s="108"/>
      <c r="S130" s="108">
        <v>671987</v>
      </c>
      <c r="T130" s="108"/>
      <c r="U130" s="108">
        <v>611608</v>
      </c>
      <c r="V130" s="108"/>
      <c r="W130" s="108">
        <v>571160</v>
      </c>
      <c r="X130" s="108"/>
      <c r="Y130" s="108">
        <v>40448</v>
      </c>
      <c r="Z130" s="108"/>
      <c r="AA130" s="108">
        <v>0</v>
      </c>
      <c r="AB130" s="108"/>
      <c r="AC130" s="108">
        <v>0</v>
      </c>
      <c r="AD130" s="108"/>
      <c r="AE130" s="108">
        <v>0</v>
      </c>
      <c r="AF130" s="108"/>
      <c r="AG130" s="108">
        <v>0</v>
      </c>
      <c r="AH130" s="108"/>
      <c r="AI130" s="108">
        <v>13208810</v>
      </c>
      <c r="AJ130" s="108"/>
      <c r="AK130" s="108">
        <v>49242239</v>
      </c>
      <c r="AL130" s="109"/>
      <c r="AM130" s="182">
        <v>0</v>
      </c>
      <c r="AN130" s="109" t="s">
        <v>5655</v>
      </c>
      <c r="AO130" s="109" t="str">
        <f t="shared" si="1"/>
        <v>No</v>
      </c>
    </row>
    <row r="131" spans="1:41" s="19" customFormat="1" ht="11.45" customHeight="1" x14ac:dyDescent="0.2">
      <c r="A131" s="5" t="s">
        <v>3823</v>
      </c>
      <c r="B131" s="5" t="s">
        <v>5946</v>
      </c>
      <c r="C131" s="5" t="s">
        <v>89</v>
      </c>
      <c r="D131" s="174" t="s">
        <v>3824</v>
      </c>
      <c r="E131" s="177" t="s">
        <v>3825</v>
      </c>
      <c r="F131" s="19" t="s">
        <v>242</v>
      </c>
      <c r="G131" s="5" t="s">
        <v>229</v>
      </c>
      <c r="H131" s="27">
        <v>0</v>
      </c>
      <c r="I131" s="106">
        <v>167</v>
      </c>
      <c r="J131" s="107"/>
      <c r="K131" s="108">
        <v>0</v>
      </c>
      <c r="L131" s="108"/>
      <c r="M131" s="108">
        <v>0</v>
      </c>
      <c r="N131" s="108"/>
      <c r="O131" s="108">
        <v>0</v>
      </c>
      <c r="P131" s="108"/>
      <c r="Q131" s="108">
        <v>3628970</v>
      </c>
      <c r="R131" s="108"/>
      <c r="S131" s="108">
        <v>0</v>
      </c>
      <c r="T131" s="108"/>
      <c r="U131" s="108">
        <v>0</v>
      </c>
      <c r="V131" s="108"/>
      <c r="W131" s="108">
        <v>197857</v>
      </c>
      <c r="X131" s="108"/>
      <c r="Y131" s="108">
        <v>0</v>
      </c>
      <c r="Z131" s="108"/>
      <c r="AA131" s="108">
        <v>0</v>
      </c>
      <c r="AB131" s="108"/>
      <c r="AC131" s="108">
        <v>0</v>
      </c>
      <c r="AD131" s="108"/>
      <c r="AE131" s="108">
        <v>0</v>
      </c>
      <c r="AF131" s="108"/>
      <c r="AG131" s="108">
        <v>0</v>
      </c>
      <c r="AH131" s="108"/>
      <c r="AI131" s="108">
        <v>314096</v>
      </c>
      <c r="AJ131" s="108"/>
      <c r="AK131" s="108">
        <v>0</v>
      </c>
      <c r="AL131" s="109"/>
      <c r="AM131" s="182">
        <v>696.48</v>
      </c>
      <c r="AN131" s="109" t="s">
        <v>5655</v>
      </c>
      <c r="AO131" s="109" t="str">
        <f t="shared" ref="AO131:AO194" si="2">IF(AN131&amp;AL131&amp;AJ131&amp;AH131&amp;AF131&amp;AD131&amp;AB131&amp;Z131&amp;X131&amp;V131&amp;T131&amp;R131&amp;P131&amp;N131&amp;L131&amp;J131&lt;&gt;"","Yes","No")</f>
        <v>No</v>
      </c>
    </row>
    <row r="132" spans="1:41" s="19" customFormat="1" ht="11.45" customHeight="1" x14ac:dyDescent="0.2">
      <c r="A132" s="5" t="s">
        <v>707</v>
      </c>
      <c r="B132" s="5" t="s">
        <v>708</v>
      </c>
      <c r="C132" s="5" t="s">
        <v>51</v>
      </c>
      <c r="D132" s="174">
        <v>6032</v>
      </c>
      <c r="E132" s="177">
        <v>60032</v>
      </c>
      <c r="F132" s="19" t="s">
        <v>196</v>
      </c>
      <c r="G132" s="5" t="s">
        <v>192</v>
      </c>
      <c r="H132" s="27">
        <v>899703</v>
      </c>
      <c r="I132" s="106">
        <v>165</v>
      </c>
      <c r="J132" s="107"/>
      <c r="K132" s="108">
        <v>31</v>
      </c>
      <c r="L132" s="108"/>
      <c r="M132" s="108">
        <v>6981948</v>
      </c>
      <c r="N132" s="108"/>
      <c r="O132" s="108">
        <v>8537282</v>
      </c>
      <c r="P132" s="108"/>
      <c r="Q132" s="108">
        <v>8025199</v>
      </c>
      <c r="R132" s="108"/>
      <c r="S132" s="108">
        <v>512083</v>
      </c>
      <c r="T132" s="108"/>
      <c r="U132" s="108">
        <v>825927</v>
      </c>
      <c r="V132" s="108"/>
      <c r="W132" s="108">
        <v>779149</v>
      </c>
      <c r="X132" s="108"/>
      <c r="Y132" s="108">
        <v>46778</v>
      </c>
      <c r="Z132" s="108"/>
      <c r="AA132" s="108">
        <v>1235754</v>
      </c>
      <c r="AB132" s="108"/>
      <c r="AC132" s="108">
        <v>1219212</v>
      </c>
      <c r="AD132" s="108"/>
      <c r="AE132" s="108">
        <v>206121</v>
      </c>
      <c r="AF132" s="108"/>
      <c r="AG132" s="108">
        <v>199976</v>
      </c>
      <c r="AH132" s="108"/>
      <c r="AI132" s="108">
        <v>18981661</v>
      </c>
      <c r="AJ132" s="108"/>
      <c r="AK132" s="108">
        <v>56133725</v>
      </c>
      <c r="AL132" s="109" t="s">
        <v>102</v>
      </c>
      <c r="AM132" s="182">
        <v>1714.9</v>
      </c>
      <c r="AN132" s="109" t="s">
        <v>5655</v>
      </c>
      <c r="AO132" s="109" t="str">
        <f t="shared" si="2"/>
        <v>Yes</v>
      </c>
    </row>
    <row r="133" spans="1:41" s="19" customFormat="1" ht="11.45" customHeight="1" x14ac:dyDescent="0.2">
      <c r="A133" s="5" t="s">
        <v>5947</v>
      </c>
      <c r="B133" s="5" t="s">
        <v>190</v>
      </c>
      <c r="C133" s="5" t="s">
        <v>6</v>
      </c>
      <c r="D133" s="174">
        <v>12</v>
      </c>
      <c r="E133" s="177">
        <v>12</v>
      </c>
      <c r="F133" s="19" t="s">
        <v>194</v>
      </c>
      <c r="G133" s="5" t="s">
        <v>192</v>
      </c>
      <c r="H133" s="27">
        <v>251243</v>
      </c>
      <c r="I133" s="106">
        <v>162</v>
      </c>
      <c r="J133" s="107"/>
      <c r="K133" s="108">
        <v>0</v>
      </c>
      <c r="L133" s="108"/>
      <c r="M133" s="108">
        <v>2209803</v>
      </c>
      <c r="N133" s="108"/>
      <c r="O133" s="108">
        <v>4814675</v>
      </c>
      <c r="P133" s="108" t="s">
        <v>102</v>
      </c>
      <c r="Q133" s="108">
        <v>4477262</v>
      </c>
      <c r="R133" s="108" t="s">
        <v>101</v>
      </c>
      <c r="S133" s="108">
        <v>337413</v>
      </c>
      <c r="T133" s="108"/>
      <c r="U133" s="108">
        <v>296024</v>
      </c>
      <c r="V133" s="108"/>
      <c r="W133" s="108">
        <v>269403</v>
      </c>
      <c r="X133" s="108" t="s">
        <v>101</v>
      </c>
      <c r="Y133" s="108">
        <v>26621</v>
      </c>
      <c r="Z133" s="108"/>
      <c r="AA133" s="108">
        <v>0</v>
      </c>
      <c r="AB133" s="108"/>
      <c r="AC133" s="108">
        <v>0</v>
      </c>
      <c r="AD133" s="108"/>
      <c r="AE133" s="108">
        <v>0</v>
      </c>
      <c r="AF133" s="108"/>
      <c r="AG133" s="108">
        <v>0</v>
      </c>
      <c r="AH133" s="108"/>
      <c r="AI133" s="108">
        <v>3566747</v>
      </c>
      <c r="AJ133" s="108" t="s">
        <v>101</v>
      </c>
      <c r="AK133" s="108">
        <v>23837684</v>
      </c>
      <c r="AL133" s="109" t="s">
        <v>101</v>
      </c>
      <c r="AM133" s="182">
        <v>471.9</v>
      </c>
      <c r="AN133" s="109" t="s">
        <v>5655</v>
      </c>
      <c r="AO133" s="109" t="str">
        <f t="shared" si="2"/>
        <v>Yes</v>
      </c>
    </row>
    <row r="134" spans="1:41" s="19" customFormat="1" ht="11.45" customHeight="1" x14ac:dyDescent="0.2">
      <c r="A134" s="5" t="s">
        <v>5948</v>
      </c>
      <c r="B134" s="5" t="s">
        <v>494</v>
      </c>
      <c r="C134" s="5" t="s">
        <v>37</v>
      </c>
      <c r="D134" s="174">
        <v>4030</v>
      </c>
      <c r="E134" s="177">
        <v>40030</v>
      </c>
      <c r="F134" s="19" t="s">
        <v>194</v>
      </c>
      <c r="G134" s="5" t="s">
        <v>192</v>
      </c>
      <c r="H134" s="27">
        <v>187781</v>
      </c>
      <c r="I134" s="106">
        <v>158</v>
      </c>
      <c r="J134" s="107"/>
      <c r="K134" s="108">
        <v>0</v>
      </c>
      <c r="L134" s="108"/>
      <c r="M134" s="108">
        <v>3814859</v>
      </c>
      <c r="N134" s="108"/>
      <c r="O134" s="108">
        <v>4842989</v>
      </c>
      <c r="P134" s="108"/>
      <c r="Q134" s="108">
        <v>4568972</v>
      </c>
      <c r="R134" s="108"/>
      <c r="S134" s="108">
        <v>274017</v>
      </c>
      <c r="T134" s="108"/>
      <c r="U134" s="108">
        <v>384915</v>
      </c>
      <c r="V134" s="108"/>
      <c r="W134" s="108">
        <v>363127</v>
      </c>
      <c r="X134" s="108"/>
      <c r="Y134" s="108">
        <v>21788</v>
      </c>
      <c r="Z134" s="108"/>
      <c r="AA134" s="108">
        <v>0</v>
      </c>
      <c r="AB134" s="108"/>
      <c r="AC134" s="108">
        <v>0</v>
      </c>
      <c r="AD134" s="108"/>
      <c r="AE134" s="108">
        <v>0</v>
      </c>
      <c r="AF134" s="108"/>
      <c r="AG134" s="108">
        <v>0</v>
      </c>
      <c r="AH134" s="108"/>
      <c r="AI134" s="108">
        <v>9405851</v>
      </c>
      <c r="AJ134" s="108"/>
      <c r="AK134" s="108">
        <v>28812266</v>
      </c>
      <c r="AL134" s="109"/>
      <c r="AM134" s="182">
        <v>0</v>
      </c>
      <c r="AN134" s="109" t="s">
        <v>5655</v>
      </c>
      <c r="AO134" s="109" t="str">
        <f t="shared" si="2"/>
        <v>No</v>
      </c>
    </row>
    <row r="135" spans="1:41" s="19" customFormat="1" ht="11.45" customHeight="1" x14ac:dyDescent="0.2">
      <c r="A135" s="5" t="s">
        <v>453</v>
      </c>
      <c r="B135" s="5" t="s">
        <v>454</v>
      </c>
      <c r="C135" s="5" t="s">
        <v>37</v>
      </c>
      <c r="D135" s="174">
        <v>4032</v>
      </c>
      <c r="E135" s="177">
        <v>40032</v>
      </c>
      <c r="F135" s="19" t="s">
        <v>194</v>
      </c>
      <c r="G135" s="5" t="s">
        <v>192</v>
      </c>
      <c r="H135" s="27">
        <v>349064</v>
      </c>
      <c r="I135" s="106">
        <v>156</v>
      </c>
      <c r="J135" s="107"/>
      <c r="K135" s="108">
        <v>0</v>
      </c>
      <c r="L135" s="108"/>
      <c r="M135" s="108">
        <v>2997963</v>
      </c>
      <c r="N135" s="108"/>
      <c r="O135" s="108">
        <v>6025036</v>
      </c>
      <c r="P135" s="108"/>
      <c r="Q135" s="108">
        <v>5596656</v>
      </c>
      <c r="R135" s="108"/>
      <c r="S135" s="108">
        <v>512916</v>
      </c>
      <c r="T135" s="108"/>
      <c r="U135" s="108">
        <v>396806</v>
      </c>
      <c r="V135" s="108"/>
      <c r="W135" s="108">
        <v>367720</v>
      </c>
      <c r="X135" s="108"/>
      <c r="Y135" s="108">
        <v>34067</v>
      </c>
      <c r="Z135" s="108"/>
      <c r="AA135" s="108">
        <v>0</v>
      </c>
      <c r="AB135" s="108"/>
      <c r="AC135" s="108">
        <v>0</v>
      </c>
      <c r="AD135" s="108"/>
      <c r="AE135" s="108">
        <v>0</v>
      </c>
      <c r="AF135" s="108"/>
      <c r="AG135" s="108">
        <v>0</v>
      </c>
      <c r="AH135" s="108"/>
      <c r="AI135" s="108">
        <v>3541770</v>
      </c>
      <c r="AJ135" s="108"/>
      <c r="AK135" s="108">
        <v>16930526</v>
      </c>
      <c r="AL135" s="109"/>
      <c r="AM135" s="182">
        <v>0</v>
      </c>
      <c r="AN135" s="109" t="s">
        <v>5655</v>
      </c>
      <c r="AO135" s="109" t="str">
        <f t="shared" si="2"/>
        <v>No</v>
      </c>
    </row>
    <row r="136" spans="1:41" s="19" customFormat="1" ht="11.45" customHeight="1" x14ac:dyDescent="0.2">
      <c r="A136" s="5" t="s">
        <v>499</v>
      </c>
      <c r="B136" s="5" t="s">
        <v>500</v>
      </c>
      <c r="C136" s="5" t="s">
        <v>20</v>
      </c>
      <c r="D136" s="174">
        <v>9016</v>
      </c>
      <c r="E136" s="177">
        <v>90016</v>
      </c>
      <c r="F136" s="19" t="s">
        <v>196</v>
      </c>
      <c r="G136" s="5" t="s">
        <v>192</v>
      </c>
      <c r="H136" s="27">
        <v>3281212</v>
      </c>
      <c r="I136" s="106">
        <v>154</v>
      </c>
      <c r="J136" s="107"/>
      <c r="K136" s="108">
        <v>0</v>
      </c>
      <c r="L136" s="108"/>
      <c r="M136" s="108">
        <v>4443738</v>
      </c>
      <c r="N136" s="108"/>
      <c r="O136" s="108">
        <v>5646479</v>
      </c>
      <c r="P136" s="108"/>
      <c r="Q136" s="108">
        <v>4826962</v>
      </c>
      <c r="R136" s="108"/>
      <c r="S136" s="108">
        <v>819517</v>
      </c>
      <c r="T136" s="108"/>
      <c r="U136" s="108">
        <v>323511</v>
      </c>
      <c r="V136" s="108"/>
      <c r="W136" s="108">
        <v>287290</v>
      </c>
      <c r="X136" s="108"/>
      <c r="Y136" s="108">
        <v>36221</v>
      </c>
      <c r="Z136" s="108"/>
      <c r="AA136" s="108">
        <v>0</v>
      </c>
      <c r="AB136" s="108"/>
      <c r="AC136" s="108">
        <v>0</v>
      </c>
      <c r="AD136" s="108"/>
      <c r="AE136" s="108">
        <v>0</v>
      </c>
      <c r="AF136" s="108"/>
      <c r="AG136" s="108">
        <v>0</v>
      </c>
      <c r="AH136" s="108"/>
      <c r="AI136" s="108">
        <v>5774981</v>
      </c>
      <c r="AJ136" s="108"/>
      <c r="AK136" s="108">
        <v>86431958</v>
      </c>
      <c r="AL136" s="109"/>
      <c r="AM136" s="182">
        <v>0</v>
      </c>
      <c r="AN136" s="109" t="s">
        <v>5655</v>
      </c>
      <c r="AO136" s="109" t="str">
        <f t="shared" si="2"/>
        <v>No</v>
      </c>
    </row>
    <row r="137" spans="1:41" s="19" customFormat="1" ht="11.45" customHeight="1" x14ac:dyDescent="0.2">
      <c r="A137" s="5" t="s">
        <v>5949</v>
      </c>
      <c r="B137" s="5" t="s">
        <v>493</v>
      </c>
      <c r="C137" s="5" t="s">
        <v>20</v>
      </c>
      <c r="D137" s="174">
        <v>9027</v>
      </c>
      <c r="E137" s="177">
        <v>90027</v>
      </c>
      <c r="F137" s="19" t="s">
        <v>194</v>
      </c>
      <c r="G137" s="5" t="s">
        <v>192</v>
      </c>
      <c r="H137" s="27">
        <v>654628</v>
      </c>
      <c r="I137" s="106">
        <v>150</v>
      </c>
      <c r="J137" s="107"/>
      <c r="K137" s="108">
        <v>0</v>
      </c>
      <c r="L137" s="108"/>
      <c r="M137" s="108">
        <v>4569483</v>
      </c>
      <c r="N137" s="108"/>
      <c r="O137" s="108">
        <v>5968682</v>
      </c>
      <c r="P137" s="108"/>
      <c r="Q137" s="108">
        <v>5550287</v>
      </c>
      <c r="R137" s="108"/>
      <c r="S137" s="108">
        <v>418395</v>
      </c>
      <c r="T137" s="108"/>
      <c r="U137" s="108">
        <v>501748</v>
      </c>
      <c r="V137" s="108"/>
      <c r="W137" s="108">
        <v>478911</v>
      </c>
      <c r="X137" s="108"/>
      <c r="Y137" s="108">
        <v>22837</v>
      </c>
      <c r="Z137" s="108"/>
      <c r="AA137" s="108">
        <v>0</v>
      </c>
      <c r="AB137" s="108"/>
      <c r="AC137" s="108">
        <v>0</v>
      </c>
      <c r="AD137" s="108"/>
      <c r="AE137" s="108">
        <v>0</v>
      </c>
      <c r="AF137" s="108"/>
      <c r="AG137" s="108">
        <v>0</v>
      </c>
      <c r="AH137" s="108"/>
      <c r="AI137" s="108">
        <v>9963828</v>
      </c>
      <c r="AJ137" s="108"/>
      <c r="AK137" s="108">
        <v>27423127</v>
      </c>
      <c r="AL137" s="109"/>
      <c r="AM137" s="182">
        <v>611</v>
      </c>
      <c r="AN137" s="109" t="s">
        <v>5655</v>
      </c>
      <c r="AO137" s="109" t="str">
        <f t="shared" si="2"/>
        <v>No</v>
      </c>
    </row>
    <row r="138" spans="1:41" s="19" customFormat="1" ht="11.45" customHeight="1" x14ac:dyDescent="0.2">
      <c r="A138" s="5" t="s">
        <v>511</v>
      </c>
      <c r="B138" s="5" t="s">
        <v>443</v>
      </c>
      <c r="C138" s="5" t="s">
        <v>32</v>
      </c>
      <c r="D138" s="174">
        <v>1017</v>
      </c>
      <c r="E138" s="177">
        <v>10017</v>
      </c>
      <c r="F138" s="19" t="s">
        <v>196</v>
      </c>
      <c r="G138" s="5" t="s">
        <v>192</v>
      </c>
      <c r="H138" s="27">
        <v>924859</v>
      </c>
      <c r="I138" s="106">
        <v>147</v>
      </c>
      <c r="J138" s="107"/>
      <c r="K138" s="108">
        <v>0</v>
      </c>
      <c r="L138" s="108"/>
      <c r="M138" s="108">
        <v>0</v>
      </c>
      <c r="N138" s="108"/>
      <c r="O138" s="108">
        <v>5325953</v>
      </c>
      <c r="P138" s="108"/>
      <c r="Q138" s="108">
        <v>4021176</v>
      </c>
      <c r="R138" s="108"/>
      <c r="S138" s="108">
        <v>1304777</v>
      </c>
      <c r="T138" s="108"/>
      <c r="U138" s="108">
        <v>352500</v>
      </c>
      <c r="V138" s="108"/>
      <c r="W138" s="108">
        <v>272393</v>
      </c>
      <c r="X138" s="108"/>
      <c r="Y138" s="108">
        <v>80107</v>
      </c>
      <c r="Z138" s="108"/>
      <c r="AA138" s="108">
        <v>0</v>
      </c>
      <c r="AB138" s="108"/>
      <c r="AC138" s="108">
        <v>0</v>
      </c>
      <c r="AD138" s="108"/>
      <c r="AE138" s="108">
        <v>0</v>
      </c>
      <c r="AF138" s="108"/>
      <c r="AG138" s="108">
        <v>0</v>
      </c>
      <c r="AH138" s="108"/>
      <c r="AI138" s="108">
        <v>499199</v>
      </c>
      <c r="AJ138" s="108"/>
      <c r="AK138" s="108">
        <v>4439221</v>
      </c>
      <c r="AL138" s="109"/>
      <c r="AM138" s="182">
        <v>248.6</v>
      </c>
      <c r="AN138" s="109" t="s">
        <v>5655</v>
      </c>
      <c r="AO138" s="109" t="str">
        <f t="shared" si="2"/>
        <v>No</v>
      </c>
    </row>
    <row r="139" spans="1:41" s="19" customFormat="1" ht="11.45" customHeight="1" x14ac:dyDescent="0.2">
      <c r="A139" s="5" t="s">
        <v>5950</v>
      </c>
      <c r="B139" s="5" t="s">
        <v>596</v>
      </c>
      <c r="C139" s="5" t="s">
        <v>88</v>
      </c>
      <c r="D139" s="174">
        <v>4003</v>
      </c>
      <c r="E139" s="177">
        <v>40003</v>
      </c>
      <c r="F139" s="19" t="s">
        <v>194</v>
      </c>
      <c r="G139" s="5" t="s">
        <v>192</v>
      </c>
      <c r="H139" s="27">
        <v>1060061</v>
      </c>
      <c r="I139" s="106">
        <v>145</v>
      </c>
      <c r="J139" s="107"/>
      <c r="K139" s="108">
        <v>3</v>
      </c>
      <c r="L139" s="108"/>
      <c r="M139" s="108">
        <v>5298488</v>
      </c>
      <c r="N139" s="108"/>
      <c r="O139" s="108">
        <v>7835574</v>
      </c>
      <c r="P139" s="108"/>
      <c r="Q139" s="108">
        <v>6922013</v>
      </c>
      <c r="R139" s="108"/>
      <c r="S139" s="108">
        <v>913561</v>
      </c>
      <c r="T139" s="108"/>
      <c r="U139" s="108">
        <v>471816</v>
      </c>
      <c r="V139" s="108"/>
      <c r="W139" s="108">
        <v>427342</v>
      </c>
      <c r="X139" s="108"/>
      <c r="Y139" s="108">
        <v>44474</v>
      </c>
      <c r="Z139" s="108"/>
      <c r="AA139" s="108">
        <v>12258</v>
      </c>
      <c r="AB139" s="108"/>
      <c r="AC139" s="108">
        <v>11912</v>
      </c>
      <c r="AD139" s="108"/>
      <c r="AE139" s="108">
        <v>1760</v>
      </c>
      <c r="AF139" s="108"/>
      <c r="AG139" s="108">
        <v>1726</v>
      </c>
      <c r="AH139" s="108"/>
      <c r="AI139" s="108">
        <v>6677024</v>
      </c>
      <c r="AJ139" s="108"/>
      <c r="AK139" s="108">
        <v>35324833</v>
      </c>
      <c r="AL139" s="109" t="s">
        <v>102</v>
      </c>
      <c r="AM139" s="182">
        <v>377</v>
      </c>
      <c r="AN139" s="109" t="s">
        <v>5655</v>
      </c>
      <c r="AO139" s="109" t="str">
        <f t="shared" si="2"/>
        <v>Yes</v>
      </c>
    </row>
    <row r="140" spans="1:41" s="19" customFormat="1" ht="11.45" customHeight="1" x14ac:dyDescent="0.2">
      <c r="A140" s="5" t="s">
        <v>585</v>
      </c>
      <c r="B140" s="5" t="s">
        <v>586</v>
      </c>
      <c r="C140" s="5" t="s">
        <v>45</v>
      </c>
      <c r="D140" s="174">
        <v>5146</v>
      </c>
      <c r="E140" s="177">
        <v>50146</v>
      </c>
      <c r="F140" s="19" t="s">
        <v>196</v>
      </c>
      <c r="G140" s="5" t="s">
        <v>192</v>
      </c>
      <c r="H140" s="27">
        <v>2150706</v>
      </c>
      <c r="I140" s="106">
        <v>144</v>
      </c>
      <c r="J140" s="107"/>
      <c r="K140" s="108">
        <v>0</v>
      </c>
      <c r="L140" s="108"/>
      <c r="M140" s="108">
        <v>3824825</v>
      </c>
      <c r="N140" s="108"/>
      <c r="O140" s="108">
        <v>6274343</v>
      </c>
      <c r="P140" s="108"/>
      <c r="Q140" s="108">
        <v>5279759</v>
      </c>
      <c r="R140" s="108"/>
      <c r="S140" s="108">
        <v>994584</v>
      </c>
      <c r="T140" s="108"/>
      <c r="U140" s="108">
        <v>310386</v>
      </c>
      <c r="V140" s="108"/>
      <c r="W140" s="108">
        <v>277848</v>
      </c>
      <c r="X140" s="108"/>
      <c r="Y140" s="108">
        <v>32538</v>
      </c>
      <c r="Z140" s="108"/>
      <c r="AA140" s="108">
        <v>0</v>
      </c>
      <c r="AB140" s="108"/>
      <c r="AC140" s="108">
        <v>0</v>
      </c>
      <c r="AD140" s="108"/>
      <c r="AE140" s="108">
        <v>0</v>
      </c>
      <c r="AF140" s="108"/>
      <c r="AG140" s="108">
        <v>0</v>
      </c>
      <c r="AH140" s="108"/>
      <c r="AI140" s="108">
        <v>2215675</v>
      </c>
      <c r="AJ140" s="108"/>
      <c r="AK140" s="108">
        <v>19319298</v>
      </c>
      <c r="AL140" s="109"/>
      <c r="AM140" s="182">
        <v>479.16</v>
      </c>
      <c r="AN140" s="109" t="s">
        <v>5655</v>
      </c>
      <c r="AO140" s="109" t="str">
        <f t="shared" si="2"/>
        <v>No</v>
      </c>
    </row>
    <row r="141" spans="1:41" s="19" customFormat="1" ht="11.45" customHeight="1" x14ac:dyDescent="0.2">
      <c r="A141" s="5" t="s">
        <v>5951</v>
      </c>
      <c r="B141" s="5" t="s">
        <v>680</v>
      </c>
      <c r="C141" s="5" t="s">
        <v>20</v>
      </c>
      <c r="D141" s="174">
        <v>9134</v>
      </c>
      <c r="E141" s="177">
        <v>90134</v>
      </c>
      <c r="F141" s="19" t="s">
        <v>196</v>
      </c>
      <c r="G141" s="5" t="s">
        <v>192</v>
      </c>
      <c r="H141" s="27">
        <v>3281212</v>
      </c>
      <c r="I141" s="106">
        <v>141</v>
      </c>
      <c r="J141" s="107"/>
      <c r="K141" s="108">
        <v>20</v>
      </c>
      <c r="L141" s="108"/>
      <c r="M141" s="108">
        <v>7941797</v>
      </c>
      <c r="N141" s="108"/>
      <c r="O141" s="108">
        <v>8183986</v>
      </c>
      <c r="P141" s="108"/>
      <c r="Q141" s="108">
        <v>7764814</v>
      </c>
      <c r="R141" s="108"/>
      <c r="S141" s="108">
        <v>419172</v>
      </c>
      <c r="T141" s="108"/>
      <c r="U141" s="108">
        <v>297287</v>
      </c>
      <c r="V141" s="108"/>
      <c r="W141" s="108">
        <v>268716</v>
      </c>
      <c r="X141" s="108"/>
      <c r="Y141" s="108">
        <v>28571</v>
      </c>
      <c r="Z141" s="108"/>
      <c r="AA141" s="108">
        <v>1341789</v>
      </c>
      <c r="AB141" s="108"/>
      <c r="AC141" s="108">
        <v>1312307</v>
      </c>
      <c r="AD141" s="108"/>
      <c r="AE141" s="108">
        <v>42168</v>
      </c>
      <c r="AF141" s="108"/>
      <c r="AG141" s="108">
        <v>39226</v>
      </c>
      <c r="AH141" s="108"/>
      <c r="AI141" s="108">
        <v>19088504</v>
      </c>
      <c r="AJ141" s="108"/>
      <c r="AK141" s="108">
        <v>411267970</v>
      </c>
      <c r="AL141" s="109"/>
      <c r="AM141" s="182">
        <v>799.52</v>
      </c>
      <c r="AN141" s="109" t="s">
        <v>5655</v>
      </c>
      <c r="AO141" s="109" t="str">
        <f t="shared" si="2"/>
        <v>No</v>
      </c>
    </row>
    <row r="142" spans="1:41" s="19" customFormat="1" ht="11.45" customHeight="1" x14ac:dyDescent="0.2">
      <c r="A142" s="5" t="s">
        <v>5503</v>
      </c>
      <c r="B142" s="5" t="s">
        <v>2452</v>
      </c>
      <c r="C142" s="5" t="s">
        <v>56</v>
      </c>
      <c r="D142" s="174">
        <v>5222</v>
      </c>
      <c r="E142" s="177">
        <v>50519</v>
      </c>
      <c r="F142" s="19" t="s">
        <v>196</v>
      </c>
      <c r="G142" s="5" t="s">
        <v>192</v>
      </c>
      <c r="H142" s="27">
        <v>2650890</v>
      </c>
      <c r="I142" s="106">
        <v>140</v>
      </c>
      <c r="J142" s="107"/>
      <c r="K142" s="108">
        <v>0</v>
      </c>
      <c r="L142" s="108"/>
      <c r="M142" s="108">
        <v>3652964</v>
      </c>
      <c r="N142" s="108"/>
      <c r="O142" s="108">
        <v>5693381</v>
      </c>
      <c r="P142" s="108"/>
      <c r="Q142" s="108">
        <v>3652964</v>
      </c>
      <c r="R142" s="108"/>
      <c r="S142" s="108">
        <v>2040417</v>
      </c>
      <c r="T142" s="108"/>
      <c r="U142" s="108">
        <v>255968</v>
      </c>
      <c r="V142" s="108"/>
      <c r="W142" s="108">
        <v>180721</v>
      </c>
      <c r="X142" s="108"/>
      <c r="Y142" s="108">
        <v>75247</v>
      </c>
      <c r="Z142" s="108"/>
      <c r="AA142" s="108">
        <v>0</v>
      </c>
      <c r="AB142" s="108"/>
      <c r="AC142" s="108">
        <v>0</v>
      </c>
      <c r="AD142" s="108"/>
      <c r="AE142" s="108">
        <v>0</v>
      </c>
      <c r="AF142" s="108"/>
      <c r="AG142" s="108">
        <v>0</v>
      </c>
      <c r="AH142" s="108"/>
      <c r="AI142" s="108">
        <v>2619791</v>
      </c>
      <c r="AJ142" s="108"/>
      <c r="AK142" s="108">
        <v>28634507</v>
      </c>
      <c r="AL142" s="109"/>
      <c r="AM142" s="182">
        <v>628</v>
      </c>
      <c r="AN142" s="109" t="s">
        <v>5655</v>
      </c>
      <c r="AO142" s="109" t="str">
        <f t="shared" si="2"/>
        <v>No</v>
      </c>
    </row>
    <row r="143" spans="1:41" s="19" customFormat="1" ht="11.45" customHeight="1" x14ac:dyDescent="0.2">
      <c r="A143" s="5" t="s">
        <v>5952</v>
      </c>
      <c r="B143" s="5" t="s">
        <v>713</v>
      </c>
      <c r="C143" s="5" t="s">
        <v>62</v>
      </c>
      <c r="D143" s="174">
        <v>4108</v>
      </c>
      <c r="E143" s="177">
        <v>40108</v>
      </c>
      <c r="F143" s="19" t="s">
        <v>196</v>
      </c>
      <c r="G143" s="5" t="s">
        <v>192</v>
      </c>
      <c r="H143" s="27">
        <v>347602</v>
      </c>
      <c r="I143" s="106">
        <v>140</v>
      </c>
      <c r="J143" s="107"/>
      <c r="K143" s="108">
        <v>0</v>
      </c>
      <c r="L143" s="108"/>
      <c r="M143" s="108">
        <v>2818726</v>
      </c>
      <c r="N143" s="108"/>
      <c r="O143" s="108">
        <v>5081370</v>
      </c>
      <c r="P143" s="108"/>
      <c r="Q143" s="108">
        <v>4142934</v>
      </c>
      <c r="R143" s="108"/>
      <c r="S143" s="108">
        <v>938436</v>
      </c>
      <c r="T143" s="108"/>
      <c r="U143" s="108">
        <v>223632</v>
      </c>
      <c r="V143" s="108"/>
      <c r="W143" s="108">
        <v>192401</v>
      </c>
      <c r="X143" s="108"/>
      <c r="Y143" s="108">
        <v>31231</v>
      </c>
      <c r="Z143" s="108"/>
      <c r="AA143" s="108">
        <v>0</v>
      </c>
      <c r="AB143" s="108"/>
      <c r="AC143" s="108">
        <v>0</v>
      </c>
      <c r="AD143" s="108"/>
      <c r="AE143" s="108">
        <v>0</v>
      </c>
      <c r="AF143" s="108"/>
      <c r="AG143" s="108">
        <v>0</v>
      </c>
      <c r="AH143" s="108"/>
      <c r="AI143" s="108">
        <v>1890411</v>
      </c>
      <c r="AJ143" s="108"/>
      <c r="AK143" s="108">
        <v>25063729</v>
      </c>
      <c r="AL143" s="109"/>
      <c r="AM143" s="182">
        <v>236.8</v>
      </c>
      <c r="AN143" s="109" t="s">
        <v>5655</v>
      </c>
      <c r="AO143" s="109" t="str">
        <f t="shared" si="2"/>
        <v>No</v>
      </c>
    </row>
    <row r="144" spans="1:41" s="19" customFormat="1" ht="11.45" customHeight="1" x14ac:dyDescent="0.2">
      <c r="A144" s="5" t="s">
        <v>5953</v>
      </c>
      <c r="B144" s="5" t="s">
        <v>345</v>
      </c>
      <c r="C144" s="5" t="s">
        <v>20</v>
      </c>
      <c r="D144" s="174">
        <v>9078</v>
      </c>
      <c r="E144" s="177">
        <v>90078</v>
      </c>
      <c r="F144" s="19" t="s">
        <v>196</v>
      </c>
      <c r="G144" s="5" t="s">
        <v>192</v>
      </c>
      <c r="H144" s="27">
        <v>615968</v>
      </c>
      <c r="I144" s="106">
        <v>140</v>
      </c>
      <c r="J144" s="107"/>
      <c r="K144" s="108">
        <v>0</v>
      </c>
      <c r="L144" s="108"/>
      <c r="M144" s="108">
        <v>2472035</v>
      </c>
      <c r="N144" s="108"/>
      <c r="O144" s="108">
        <v>4588779</v>
      </c>
      <c r="P144" s="108"/>
      <c r="Q144" s="108">
        <v>3523215</v>
      </c>
      <c r="R144" s="108"/>
      <c r="S144" s="108">
        <v>1065564</v>
      </c>
      <c r="T144" s="108"/>
      <c r="U144" s="108">
        <v>351926</v>
      </c>
      <c r="V144" s="108"/>
      <c r="W144" s="108">
        <v>298453</v>
      </c>
      <c r="X144" s="108"/>
      <c r="Y144" s="108">
        <v>53473</v>
      </c>
      <c r="Z144" s="108"/>
      <c r="AA144" s="108">
        <v>0</v>
      </c>
      <c r="AB144" s="108"/>
      <c r="AC144" s="108">
        <v>0</v>
      </c>
      <c r="AD144" s="108"/>
      <c r="AE144" s="108">
        <v>0</v>
      </c>
      <c r="AF144" s="108"/>
      <c r="AG144" s="108">
        <v>0</v>
      </c>
      <c r="AH144" s="108"/>
      <c r="AI144" s="108">
        <v>3564333</v>
      </c>
      <c r="AJ144" s="108"/>
      <c r="AK144" s="108">
        <v>17138216</v>
      </c>
      <c r="AL144" s="109"/>
      <c r="AM144" s="182">
        <v>0</v>
      </c>
      <c r="AN144" s="109" t="s">
        <v>5655</v>
      </c>
      <c r="AO144" s="109" t="str">
        <f t="shared" si="2"/>
        <v>No</v>
      </c>
    </row>
    <row r="145" spans="1:41" s="19" customFormat="1" ht="11.45" customHeight="1" x14ac:dyDescent="0.2">
      <c r="A145" s="5" t="s">
        <v>28</v>
      </c>
      <c r="B145" s="5" t="s">
        <v>730</v>
      </c>
      <c r="C145" s="5" t="s">
        <v>20</v>
      </c>
      <c r="D145" s="174">
        <v>9223</v>
      </c>
      <c r="E145" s="177">
        <v>90223</v>
      </c>
      <c r="F145" s="19" t="s">
        <v>196</v>
      </c>
      <c r="G145" s="5" t="s">
        <v>192</v>
      </c>
      <c r="H145" s="27">
        <v>1723634</v>
      </c>
      <c r="I145" s="106">
        <v>137</v>
      </c>
      <c r="J145" s="107"/>
      <c r="K145" s="108">
        <v>0</v>
      </c>
      <c r="L145" s="108"/>
      <c r="M145" s="108">
        <v>0</v>
      </c>
      <c r="N145" s="108"/>
      <c r="O145" s="108">
        <v>3836354</v>
      </c>
      <c r="P145" s="108"/>
      <c r="Q145" s="108">
        <v>3537330</v>
      </c>
      <c r="R145" s="108"/>
      <c r="S145" s="108">
        <v>627392</v>
      </c>
      <c r="T145" s="108"/>
      <c r="U145" s="108">
        <v>253853</v>
      </c>
      <c r="V145" s="108"/>
      <c r="W145" s="108">
        <v>238768</v>
      </c>
      <c r="X145" s="108"/>
      <c r="Y145" s="108">
        <v>31848</v>
      </c>
      <c r="Z145" s="108"/>
      <c r="AA145" s="108">
        <v>0</v>
      </c>
      <c r="AB145" s="108"/>
      <c r="AC145" s="108">
        <v>0</v>
      </c>
      <c r="AD145" s="108"/>
      <c r="AE145" s="108">
        <v>0</v>
      </c>
      <c r="AF145" s="108"/>
      <c r="AG145" s="108">
        <v>0</v>
      </c>
      <c r="AH145" s="108"/>
      <c r="AI145" s="108">
        <v>413386</v>
      </c>
      <c r="AJ145" s="108"/>
      <c r="AK145" s="108">
        <v>3911583</v>
      </c>
      <c r="AL145" s="109"/>
      <c r="AM145" s="182">
        <v>493.2</v>
      </c>
      <c r="AN145" s="109" t="s">
        <v>5655</v>
      </c>
      <c r="AO145" s="109" t="str">
        <f t="shared" si="2"/>
        <v>No</v>
      </c>
    </row>
    <row r="146" spans="1:41" s="19" customFormat="1" ht="11.45" customHeight="1" x14ac:dyDescent="0.2">
      <c r="A146" s="5" t="s">
        <v>1452</v>
      </c>
      <c r="B146" s="5" t="s">
        <v>5662</v>
      </c>
      <c r="C146" s="5" t="s">
        <v>93</v>
      </c>
      <c r="D146" s="174" t="s">
        <v>1453</v>
      </c>
      <c r="E146" s="177" t="s">
        <v>1454</v>
      </c>
      <c r="F146" s="19" t="s">
        <v>242</v>
      </c>
      <c r="G146" s="5" t="s">
        <v>229</v>
      </c>
      <c r="H146" s="27">
        <v>0</v>
      </c>
      <c r="I146" s="106">
        <v>135</v>
      </c>
      <c r="J146" s="107"/>
      <c r="K146" s="108">
        <v>0</v>
      </c>
      <c r="L146" s="108"/>
      <c r="M146" s="108">
        <v>0</v>
      </c>
      <c r="N146" s="108"/>
      <c r="O146" s="108">
        <v>0</v>
      </c>
      <c r="P146" s="108"/>
      <c r="Q146" s="108">
        <v>3968271</v>
      </c>
      <c r="R146" s="108"/>
      <c r="S146" s="108">
        <v>0</v>
      </c>
      <c r="T146" s="108"/>
      <c r="U146" s="108">
        <v>0</v>
      </c>
      <c r="V146" s="108"/>
      <c r="W146" s="108">
        <v>125428</v>
      </c>
      <c r="X146" s="108"/>
      <c r="Y146" s="108">
        <v>0</v>
      </c>
      <c r="Z146" s="108"/>
      <c r="AA146" s="108">
        <v>0</v>
      </c>
      <c r="AB146" s="108"/>
      <c r="AC146" s="108">
        <v>0</v>
      </c>
      <c r="AD146" s="108"/>
      <c r="AE146" s="108">
        <v>0</v>
      </c>
      <c r="AF146" s="108"/>
      <c r="AG146" s="108">
        <v>0</v>
      </c>
      <c r="AH146" s="108"/>
      <c r="AI146" s="108">
        <v>236972</v>
      </c>
      <c r="AJ146" s="108"/>
      <c r="AK146" s="108">
        <v>0</v>
      </c>
      <c r="AL146" s="109"/>
      <c r="AM146" s="182">
        <v>0</v>
      </c>
      <c r="AN146" s="109" t="s">
        <v>5655</v>
      </c>
      <c r="AO146" s="109" t="str">
        <f t="shared" si="2"/>
        <v>No</v>
      </c>
    </row>
    <row r="147" spans="1:41" s="19" customFormat="1" ht="11.45" customHeight="1" x14ac:dyDescent="0.2">
      <c r="A147" s="5" t="s">
        <v>5954</v>
      </c>
      <c r="B147" s="5" t="s">
        <v>770</v>
      </c>
      <c r="C147" s="5" t="s">
        <v>37</v>
      </c>
      <c r="D147" s="174">
        <v>4063</v>
      </c>
      <c r="E147" s="177">
        <v>40063</v>
      </c>
      <c r="F147" s="19" t="s">
        <v>194</v>
      </c>
      <c r="G147" s="5" t="s">
        <v>192</v>
      </c>
      <c r="H147" s="27">
        <v>452791</v>
      </c>
      <c r="I147" s="106">
        <v>135</v>
      </c>
      <c r="J147" s="107"/>
      <c r="K147" s="108">
        <v>0</v>
      </c>
      <c r="L147" s="108"/>
      <c r="M147" s="108">
        <v>1865363</v>
      </c>
      <c r="N147" s="108"/>
      <c r="O147" s="108">
        <v>3981059</v>
      </c>
      <c r="P147" s="108"/>
      <c r="Q147" s="108">
        <v>3768458</v>
      </c>
      <c r="R147" s="108"/>
      <c r="S147" s="108">
        <v>212601</v>
      </c>
      <c r="T147" s="108"/>
      <c r="U147" s="108">
        <v>215244</v>
      </c>
      <c r="V147" s="108" t="s">
        <v>102</v>
      </c>
      <c r="W147" s="108">
        <v>198567</v>
      </c>
      <c r="X147" s="108"/>
      <c r="Y147" s="108">
        <v>16677</v>
      </c>
      <c r="Z147" s="108"/>
      <c r="AA147" s="108">
        <v>0</v>
      </c>
      <c r="AB147" s="108"/>
      <c r="AC147" s="108">
        <v>0</v>
      </c>
      <c r="AD147" s="108"/>
      <c r="AE147" s="108">
        <v>0</v>
      </c>
      <c r="AF147" s="108"/>
      <c r="AG147" s="108">
        <v>0</v>
      </c>
      <c r="AH147" s="108"/>
      <c r="AI147" s="108">
        <v>2628223</v>
      </c>
      <c r="AJ147" s="108"/>
      <c r="AK147" s="108">
        <v>19189776</v>
      </c>
      <c r="AL147" s="109"/>
      <c r="AM147" s="182">
        <v>365.68</v>
      </c>
      <c r="AN147" s="109" t="s">
        <v>5655</v>
      </c>
      <c r="AO147" s="109" t="str">
        <f t="shared" si="2"/>
        <v>Yes</v>
      </c>
    </row>
    <row r="148" spans="1:41" s="19" customFormat="1" ht="11.45" customHeight="1" x14ac:dyDescent="0.2">
      <c r="A148" s="5" t="s">
        <v>1292</v>
      </c>
      <c r="B148" s="5" t="s">
        <v>611</v>
      </c>
      <c r="C148" s="5" t="s">
        <v>88</v>
      </c>
      <c r="D148" s="174">
        <v>4204</v>
      </c>
      <c r="E148" s="177">
        <v>40204</v>
      </c>
      <c r="F148" s="19" t="s">
        <v>196</v>
      </c>
      <c r="G148" s="5" t="s">
        <v>5273</v>
      </c>
      <c r="H148" s="27">
        <v>133228</v>
      </c>
      <c r="I148" s="106">
        <v>128</v>
      </c>
      <c r="J148" s="107"/>
      <c r="K148" s="108">
        <v>0</v>
      </c>
      <c r="L148" s="108"/>
      <c r="M148" s="108">
        <v>0</v>
      </c>
      <c r="N148" s="108"/>
      <c r="O148" s="108">
        <v>0</v>
      </c>
      <c r="P148" s="108"/>
      <c r="Q148" s="108">
        <v>3595965</v>
      </c>
      <c r="R148" s="108"/>
      <c r="S148" s="108">
        <v>0</v>
      </c>
      <c r="T148" s="108"/>
      <c r="U148" s="108">
        <v>0</v>
      </c>
      <c r="V148" s="108"/>
      <c r="W148" s="108">
        <v>184119</v>
      </c>
      <c r="X148" s="108"/>
      <c r="Y148" s="108">
        <v>0</v>
      </c>
      <c r="Z148" s="108"/>
      <c r="AA148" s="108">
        <v>0</v>
      </c>
      <c r="AB148" s="108"/>
      <c r="AC148" s="108">
        <v>0</v>
      </c>
      <c r="AD148" s="108"/>
      <c r="AE148" s="108">
        <v>0</v>
      </c>
      <c r="AF148" s="108"/>
      <c r="AG148" s="108">
        <v>0</v>
      </c>
      <c r="AH148" s="108"/>
      <c r="AI148" s="108">
        <v>237953</v>
      </c>
      <c r="AJ148" s="108"/>
      <c r="AK148" s="108">
        <v>0</v>
      </c>
      <c r="AL148" s="109"/>
      <c r="AM148" s="182">
        <v>716.2</v>
      </c>
      <c r="AN148" s="109" t="s">
        <v>5655</v>
      </c>
      <c r="AO148" s="109" t="str">
        <f t="shared" si="2"/>
        <v>No</v>
      </c>
    </row>
    <row r="149" spans="1:41" s="19" customFormat="1" ht="11.45" customHeight="1" x14ac:dyDescent="0.2">
      <c r="A149" s="5" t="s">
        <v>5955</v>
      </c>
      <c r="B149" s="5" t="s">
        <v>456</v>
      </c>
      <c r="C149" s="5" t="s">
        <v>81</v>
      </c>
      <c r="D149" s="174">
        <v>3014</v>
      </c>
      <c r="E149" s="177">
        <v>30014</v>
      </c>
      <c r="F149" s="19" t="s">
        <v>196</v>
      </c>
      <c r="G149" s="5" t="s">
        <v>192</v>
      </c>
      <c r="H149" s="27">
        <v>444474</v>
      </c>
      <c r="I149" s="106">
        <v>125</v>
      </c>
      <c r="J149" s="107"/>
      <c r="K149" s="108">
        <v>0</v>
      </c>
      <c r="L149" s="108"/>
      <c r="M149" s="108">
        <v>1817800</v>
      </c>
      <c r="N149" s="108"/>
      <c r="O149" s="108">
        <v>3802526</v>
      </c>
      <c r="P149" s="108"/>
      <c r="Q149" s="108">
        <v>3171650</v>
      </c>
      <c r="R149" s="108"/>
      <c r="S149" s="108">
        <v>630876</v>
      </c>
      <c r="T149" s="108"/>
      <c r="U149" s="108">
        <v>238766</v>
      </c>
      <c r="V149" s="108"/>
      <c r="W149" s="108">
        <v>202449</v>
      </c>
      <c r="X149" s="108"/>
      <c r="Y149" s="108">
        <v>36317</v>
      </c>
      <c r="Z149" s="108"/>
      <c r="AA149" s="108">
        <v>0</v>
      </c>
      <c r="AB149" s="108"/>
      <c r="AC149" s="108">
        <v>0</v>
      </c>
      <c r="AD149" s="108"/>
      <c r="AE149" s="108">
        <v>0</v>
      </c>
      <c r="AF149" s="108"/>
      <c r="AG149" s="108">
        <v>0</v>
      </c>
      <c r="AH149" s="108"/>
      <c r="AI149" s="108">
        <v>2248418</v>
      </c>
      <c r="AJ149" s="108"/>
      <c r="AK149" s="108">
        <v>12295902</v>
      </c>
      <c r="AL149" s="109"/>
      <c r="AM149" s="182">
        <v>0</v>
      </c>
      <c r="AN149" s="109" t="s">
        <v>5655</v>
      </c>
      <c r="AO149" s="109" t="str">
        <f t="shared" si="2"/>
        <v>No</v>
      </c>
    </row>
    <row r="150" spans="1:41" s="19" customFormat="1" ht="11.45" customHeight="1" x14ac:dyDescent="0.2">
      <c r="A150" s="5" t="s">
        <v>1402</v>
      </c>
      <c r="B150" s="5" t="s">
        <v>456</v>
      </c>
      <c r="C150" s="5" t="s">
        <v>45</v>
      </c>
      <c r="D150" s="174">
        <v>5211</v>
      </c>
      <c r="E150" s="177">
        <v>50211</v>
      </c>
      <c r="F150" s="19" t="s">
        <v>196</v>
      </c>
      <c r="G150" s="5" t="s">
        <v>192</v>
      </c>
      <c r="H150" s="27">
        <v>67821</v>
      </c>
      <c r="I150" s="106">
        <v>125</v>
      </c>
      <c r="J150" s="107"/>
      <c r="K150" s="108">
        <v>0</v>
      </c>
      <c r="L150" s="108"/>
      <c r="M150" s="108">
        <v>5223859</v>
      </c>
      <c r="N150" s="108"/>
      <c r="O150" s="108">
        <v>4966993</v>
      </c>
      <c r="P150" s="108"/>
      <c r="Q150" s="108">
        <v>4515650</v>
      </c>
      <c r="R150" s="108"/>
      <c r="S150" s="108">
        <v>451343</v>
      </c>
      <c r="T150" s="108"/>
      <c r="U150" s="108">
        <v>245072</v>
      </c>
      <c r="V150" s="108"/>
      <c r="W150" s="108">
        <v>221680</v>
      </c>
      <c r="X150" s="108"/>
      <c r="Y150" s="108">
        <v>23392</v>
      </c>
      <c r="Z150" s="108"/>
      <c r="AA150" s="108">
        <v>0</v>
      </c>
      <c r="AB150" s="108"/>
      <c r="AC150" s="108">
        <v>0</v>
      </c>
      <c r="AD150" s="108"/>
      <c r="AE150" s="108">
        <v>0</v>
      </c>
      <c r="AF150" s="108"/>
      <c r="AG150" s="108">
        <v>0</v>
      </c>
      <c r="AH150" s="108"/>
      <c r="AI150" s="108">
        <v>718297</v>
      </c>
      <c r="AJ150" s="108"/>
      <c r="AK150" s="108">
        <v>10622485</v>
      </c>
      <c r="AL150" s="109"/>
      <c r="AM150" s="182">
        <v>592</v>
      </c>
      <c r="AN150" s="109" t="s">
        <v>5655</v>
      </c>
      <c r="AO150" s="109" t="str">
        <f t="shared" si="2"/>
        <v>No</v>
      </c>
    </row>
    <row r="151" spans="1:41" s="19" customFormat="1" ht="11.45" customHeight="1" x14ac:dyDescent="0.2">
      <c r="A151" s="5" t="s">
        <v>608</v>
      </c>
      <c r="B151" s="5" t="s">
        <v>414</v>
      </c>
      <c r="C151" s="5" t="s">
        <v>83</v>
      </c>
      <c r="D151" s="174">
        <v>4086</v>
      </c>
      <c r="E151" s="177">
        <v>40086</v>
      </c>
      <c r="F151" s="19" t="s">
        <v>196</v>
      </c>
      <c r="G151" s="5" t="s">
        <v>192</v>
      </c>
      <c r="H151" s="27">
        <v>2148346</v>
      </c>
      <c r="I151" s="106">
        <v>124</v>
      </c>
      <c r="J151" s="107"/>
      <c r="K151" s="108">
        <v>0</v>
      </c>
      <c r="L151" s="108"/>
      <c r="M151" s="108">
        <v>3055502</v>
      </c>
      <c r="N151" s="108"/>
      <c r="O151" s="108">
        <v>3038419</v>
      </c>
      <c r="P151" s="108"/>
      <c r="Q151" s="108">
        <v>2547074</v>
      </c>
      <c r="R151" s="108" t="s">
        <v>102</v>
      </c>
      <c r="S151" s="108">
        <v>491345</v>
      </c>
      <c r="T151" s="108"/>
      <c r="U151" s="108">
        <v>411655</v>
      </c>
      <c r="V151" s="108"/>
      <c r="W151" s="108">
        <v>359096</v>
      </c>
      <c r="X151" s="108" t="s">
        <v>102</v>
      </c>
      <c r="Y151" s="108">
        <v>52559</v>
      </c>
      <c r="Z151" s="108"/>
      <c r="AA151" s="108">
        <v>0</v>
      </c>
      <c r="AB151" s="108"/>
      <c r="AC151" s="108">
        <v>0</v>
      </c>
      <c r="AD151" s="108"/>
      <c r="AE151" s="108">
        <v>0</v>
      </c>
      <c r="AF151" s="108"/>
      <c r="AG151" s="108">
        <v>0</v>
      </c>
      <c r="AH151" s="108"/>
      <c r="AI151" s="108">
        <v>3286154</v>
      </c>
      <c r="AJ151" s="108"/>
      <c r="AK151" s="108">
        <v>20892652</v>
      </c>
      <c r="AL151" s="109" t="s">
        <v>102</v>
      </c>
      <c r="AM151" s="182">
        <v>0</v>
      </c>
      <c r="AN151" s="109" t="s">
        <v>5655</v>
      </c>
      <c r="AO151" s="109" t="str">
        <f t="shared" si="2"/>
        <v>Yes</v>
      </c>
    </row>
    <row r="152" spans="1:41" s="19" customFormat="1" ht="11.45" customHeight="1" x14ac:dyDescent="0.2">
      <c r="A152" s="5" t="s">
        <v>814</v>
      </c>
      <c r="B152" s="5" t="s">
        <v>815</v>
      </c>
      <c r="C152" s="5" t="s">
        <v>50</v>
      </c>
      <c r="D152" s="174">
        <v>4019</v>
      </c>
      <c r="E152" s="177">
        <v>40019</v>
      </c>
      <c r="F152" s="19" t="s">
        <v>196</v>
      </c>
      <c r="G152" s="5" t="s">
        <v>192</v>
      </c>
      <c r="H152" s="27">
        <v>1624827</v>
      </c>
      <c r="I152" s="106">
        <v>123</v>
      </c>
      <c r="J152" s="107"/>
      <c r="K152" s="108">
        <v>0</v>
      </c>
      <c r="L152" s="108"/>
      <c r="M152" s="108">
        <v>3171023</v>
      </c>
      <c r="N152" s="108"/>
      <c r="O152" s="108">
        <v>4954772</v>
      </c>
      <c r="P152" s="108"/>
      <c r="Q152" s="108">
        <v>4113634</v>
      </c>
      <c r="R152" s="108"/>
      <c r="S152" s="108">
        <v>841138</v>
      </c>
      <c r="T152" s="108"/>
      <c r="U152" s="108">
        <v>317642</v>
      </c>
      <c r="V152" s="108"/>
      <c r="W152" s="108">
        <v>271319</v>
      </c>
      <c r="X152" s="108"/>
      <c r="Y152" s="108">
        <v>46323</v>
      </c>
      <c r="Z152" s="108"/>
      <c r="AA152" s="108">
        <v>0</v>
      </c>
      <c r="AB152" s="108"/>
      <c r="AC152" s="108">
        <v>0</v>
      </c>
      <c r="AD152" s="108"/>
      <c r="AE152" s="108">
        <v>0</v>
      </c>
      <c r="AF152" s="108"/>
      <c r="AG152" s="108">
        <v>0</v>
      </c>
      <c r="AH152" s="108"/>
      <c r="AI152" s="108">
        <v>3090565</v>
      </c>
      <c r="AJ152" s="108"/>
      <c r="AK152" s="108">
        <v>21165360</v>
      </c>
      <c r="AL152" s="109"/>
      <c r="AM152" s="182">
        <v>420</v>
      </c>
      <c r="AN152" s="109" t="s">
        <v>5655</v>
      </c>
      <c r="AO152" s="109" t="str">
        <f t="shared" si="2"/>
        <v>No</v>
      </c>
    </row>
    <row r="153" spans="1:41" s="19" customFormat="1" ht="11.45" customHeight="1" x14ac:dyDescent="0.2">
      <c r="A153" s="5" t="s">
        <v>5956</v>
      </c>
      <c r="B153" s="5" t="s">
        <v>533</v>
      </c>
      <c r="C153" s="5" t="s">
        <v>37</v>
      </c>
      <c r="D153" s="174">
        <v>4200</v>
      </c>
      <c r="E153" s="177">
        <v>40200</v>
      </c>
      <c r="F153" s="19" t="s">
        <v>196</v>
      </c>
      <c r="G153" s="5" t="s">
        <v>192</v>
      </c>
      <c r="H153" s="27">
        <v>2441770</v>
      </c>
      <c r="I153" s="106">
        <v>123</v>
      </c>
      <c r="J153" s="107"/>
      <c r="K153" s="108">
        <v>0</v>
      </c>
      <c r="L153" s="108"/>
      <c r="M153" s="108">
        <v>0</v>
      </c>
      <c r="N153" s="108"/>
      <c r="O153" s="108">
        <v>1714695</v>
      </c>
      <c r="P153" s="108"/>
      <c r="Q153" s="108">
        <v>1714695</v>
      </c>
      <c r="R153" s="108"/>
      <c r="S153" s="108">
        <v>0</v>
      </c>
      <c r="T153" s="108"/>
      <c r="U153" s="108">
        <v>52554</v>
      </c>
      <c r="V153" s="108"/>
      <c r="W153" s="108">
        <v>52554</v>
      </c>
      <c r="X153" s="108"/>
      <c r="Y153" s="108">
        <v>0</v>
      </c>
      <c r="Z153" s="108"/>
      <c r="AA153" s="108">
        <v>0</v>
      </c>
      <c r="AB153" s="108"/>
      <c r="AC153" s="108">
        <v>0</v>
      </c>
      <c r="AD153" s="108"/>
      <c r="AE153" s="108">
        <v>0</v>
      </c>
      <c r="AF153" s="108"/>
      <c r="AG153" s="108">
        <v>0</v>
      </c>
      <c r="AH153" s="108"/>
      <c r="AI153" s="108">
        <v>223601</v>
      </c>
      <c r="AJ153" s="108"/>
      <c r="AK153" s="108">
        <v>7290643</v>
      </c>
      <c r="AL153" s="109"/>
      <c r="AM153" s="182">
        <v>0</v>
      </c>
      <c r="AN153" s="109" t="s">
        <v>5655</v>
      </c>
      <c r="AO153" s="109" t="str">
        <f t="shared" si="2"/>
        <v>No</v>
      </c>
    </row>
    <row r="154" spans="1:41" s="19" customFormat="1" ht="11.45" customHeight="1" x14ac:dyDescent="0.2">
      <c r="A154" s="5" t="s">
        <v>5957</v>
      </c>
      <c r="B154" s="5" t="s">
        <v>209</v>
      </c>
      <c r="C154" s="5" t="s">
        <v>40</v>
      </c>
      <c r="D154" s="174"/>
      <c r="E154" s="177">
        <v>40264</v>
      </c>
      <c r="F154" s="19" t="s">
        <v>191</v>
      </c>
      <c r="G154" s="5" t="s">
        <v>192</v>
      </c>
      <c r="H154" s="27">
        <v>4515419</v>
      </c>
      <c r="I154" s="106">
        <v>121</v>
      </c>
      <c r="J154" s="107"/>
      <c r="K154" s="108">
        <v>0</v>
      </c>
      <c r="L154" s="108"/>
      <c r="M154" s="108">
        <v>2317260</v>
      </c>
      <c r="N154" s="108"/>
      <c r="O154" s="108">
        <v>6225185</v>
      </c>
      <c r="P154" s="108"/>
      <c r="Q154" s="108">
        <v>2311808</v>
      </c>
      <c r="R154" s="108"/>
      <c r="S154" s="108">
        <v>3913377</v>
      </c>
      <c r="T154" s="108"/>
      <c r="U154" s="108">
        <v>192534</v>
      </c>
      <c r="V154" s="108"/>
      <c r="W154" s="108">
        <v>112335</v>
      </c>
      <c r="X154" s="108"/>
      <c r="Y154" s="108">
        <v>80199</v>
      </c>
      <c r="Z154" s="108"/>
      <c r="AA154" s="108">
        <v>0</v>
      </c>
      <c r="AB154" s="108"/>
      <c r="AC154" s="108">
        <v>0</v>
      </c>
      <c r="AD154" s="108"/>
      <c r="AE154" s="108">
        <v>0</v>
      </c>
      <c r="AF154" s="108"/>
      <c r="AG154" s="108">
        <v>0</v>
      </c>
      <c r="AH154" s="108"/>
      <c r="AI154" s="108">
        <v>1687030</v>
      </c>
      <c r="AJ154" s="108"/>
      <c r="AK154" s="108">
        <v>45122110</v>
      </c>
      <c r="AL154" s="109"/>
      <c r="AM154" s="182">
        <v>523</v>
      </c>
      <c r="AN154" s="109" t="s">
        <v>5655</v>
      </c>
      <c r="AO154" s="109" t="str">
        <f t="shared" si="2"/>
        <v>No</v>
      </c>
    </row>
    <row r="155" spans="1:41" s="19" customFormat="1" ht="11.45" customHeight="1" x14ac:dyDescent="0.2">
      <c r="A155" s="5" t="s">
        <v>635</v>
      </c>
      <c r="B155" s="5" t="s">
        <v>636</v>
      </c>
      <c r="C155" s="5" t="s">
        <v>20</v>
      </c>
      <c r="D155" s="174">
        <v>9062</v>
      </c>
      <c r="E155" s="177">
        <v>90062</v>
      </c>
      <c r="F155" s="19" t="s">
        <v>196</v>
      </c>
      <c r="G155" s="5" t="s">
        <v>192</v>
      </c>
      <c r="H155" s="27">
        <v>114237</v>
      </c>
      <c r="I155" s="106">
        <v>120</v>
      </c>
      <c r="J155" s="107"/>
      <c r="K155" s="108">
        <v>0</v>
      </c>
      <c r="L155" s="108"/>
      <c r="M155" s="108">
        <v>4519233</v>
      </c>
      <c r="N155" s="108"/>
      <c r="O155" s="108">
        <v>6623814</v>
      </c>
      <c r="P155" s="108"/>
      <c r="Q155" s="108">
        <v>5821848</v>
      </c>
      <c r="R155" s="108"/>
      <c r="S155" s="108">
        <v>801966</v>
      </c>
      <c r="T155" s="108"/>
      <c r="U155" s="108">
        <v>419333</v>
      </c>
      <c r="V155" s="108"/>
      <c r="W155" s="108">
        <v>384691</v>
      </c>
      <c r="X155" s="108"/>
      <c r="Y155" s="108">
        <v>34642</v>
      </c>
      <c r="Z155" s="108"/>
      <c r="AA155" s="108">
        <v>0</v>
      </c>
      <c r="AB155" s="108"/>
      <c r="AC155" s="108">
        <v>0</v>
      </c>
      <c r="AD155" s="108"/>
      <c r="AE155" s="108">
        <v>0</v>
      </c>
      <c r="AF155" s="108"/>
      <c r="AG155" s="108">
        <v>0</v>
      </c>
      <c r="AH155" s="108"/>
      <c r="AI155" s="108">
        <v>4595165</v>
      </c>
      <c r="AJ155" s="108"/>
      <c r="AK155" s="108">
        <v>30018345</v>
      </c>
      <c r="AL155" s="109"/>
      <c r="AM155" s="182">
        <v>0</v>
      </c>
      <c r="AN155" s="109" t="s">
        <v>5655</v>
      </c>
      <c r="AO155" s="109" t="str">
        <f t="shared" si="2"/>
        <v>No</v>
      </c>
    </row>
    <row r="156" spans="1:41" s="19" customFormat="1" ht="11.45" customHeight="1" x14ac:dyDescent="0.2">
      <c r="A156" s="5" t="s">
        <v>2120</v>
      </c>
      <c r="B156" s="5" t="s">
        <v>589</v>
      </c>
      <c r="C156" s="5" t="s">
        <v>50</v>
      </c>
      <c r="D156" s="174" t="s">
        <v>2121</v>
      </c>
      <c r="E156" s="177" t="s">
        <v>2122</v>
      </c>
      <c r="F156" s="19" t="s">
        <v>242</v>
      </c>
      <c r="G156" s="5" t="s">
        <v>229</v>
      </c>
      <c r="H156" s="27">
        <v>0</v>
      </c>
      <c r="I156" s="106">
        <v>120</v>
      </c>
      <c r="J156" s="107"/>
      <c r="K156" s="108">
        <v>0</v>
      </c>
      <c r="L156" s="108"/>
      <c r="M156" s="108">
        <v>0</v>
      </c>
      <c r="N156" s="108"/>
      <c r="O156" s="108">
        <v>0</v>
      </c>
      <c r="P156" s="108"/>
      <c r="Q156" s="108">
        <v>2220894</v>
      </c>
      <c r="R156" s="108"/>
      <c r="S156" s="108">
        <v>0</v>
      </c>
      <c r="T156" s="108"/>
      <c r="U156" s="108">
        <v>0</v>
      </c>
      <c r="V156" s="108"/>
      <c r="W156" s="108">
        <v>143350</v>
      </c>
      <c r="X156" s="108"/>
      <c r="Y156" s="108">
        <v>0</v>
      </c>
      <c r="Z156" s="108"/>
      <c r="AA156" s="108">
        <v>0</v>
      </c>
      <c r="AB156" s="108"/>
      <c r="AC156" s="108">
        <v>0</v>
      </c>
      <c r="AD156" s="108"/>
      <c r="AE156" s="108">
        <v>0</v>
      </c>
      <c r="AF156" s="108"/>
      <c r="AG156" s="108">
        <v>0</v>
      </c>
      <c r="AH156" s="108"/>
      <c r="AI156" s="108">
        <v>162051</v>
      </c>
      <c r="AJ156" s="108"/>
      <c r="AK156" s="108">
        <v>0</v>
      </c>
      <c r="AL156" s="109"/>
      <c r="AM156" s="182">
        <v>239.7</v>
      </c>
      <c r="AN156" s="109" t="s">
        <v>5655</v>
      </c>
      <c r="AO156" s="109" t="str">
        <f t="shared" si="2"/>
        <v>No</v>
      </c>
    </row>
    <row r="157" spans="1:41" s="19" customFormat="1" ht="11.45" customHeight="1" x14ac:dyDescent="0.2">
      <c r="A157" s="5" t="s">
        <v>480</v>
      </c>
      <c r="B157" s="5" t="s">
        <v>481</v>
      </c>
      <c r="C157" s="5" t="s">
        <v>81</v>
      </c>
      <c r="D157" s="174">
        <v>3013</v>
      </c>
      <c r="E157" s="177">
        <v>30013</v>
      </c>
      <c r="F157" s="19" t="s">
        <v>196</v>
      </c>
      <c r="G157" s="5" t="s">
        <v>192</v>
      </c>
      <c r="H157" s="27">
        <v>196611</v>
      </c>
      <c r="I157" s="106">
        <v>117</v>
      </c>
      <c r="J157" s="107"/>
      <c r="K157" s="108">
        <v>0</v>
      </c>
      <c r="L157" s="108"/>
      <c r="M157" s="108">
        <v>2273881</v>
      </c>
      <c r="N157" s="108"/>
      <c r="O157" s="108">
        <v>3258636</v>
      </c>
      <c r="P157" s="108"/>
      <c r="Q157" s="108">
        <v>3131894</v>
      </c>
      <c r="R157" s="108"/>
      <c r="S157" s="108">
        <v>126742</v>
      </c>
      <c r="T157" s="108"/>
      <c r="U157" s="108">
        <v>248303</v>
      </c>
      <c r="V157" s="108"/>
      <c r="W157" s="108">
        <v>226163</v>
      </c>
      <c r="X157" s="108"/>
      <c r="Y157" s="108">
        <v>22140</v>
      </c>
      <c r="Z157" s="108"/>
      <c r="AA157" s="108">
        <v>0</v>
      </c>
      <c r="AB157" s="108"/>
      <c r="AC157" s="108">
        <v>0</v>
      </c>
      <c r="AD157" s="108"/>
      <c r="AE157" s="108">
        <v>0</v>
      </c>
      <c r="AF157" s="108"/>
      <c r="AG157" s="108">
        <v>0</v>
      </c>
      <c r="AH157" s="108"/>
      <c r="AI157" s="108">
        <v>2743473</v>
      </c>
      <c r="AJ157" s="108"/>
      <c r="AK157" s="108">
        <v>9803214</v>
      </c>
      <c r="AL157" s="109"/>
      <c r="AM157" s="182">
        <v>205</v>
      </c>
      <c r="AN157" s="109" t="s">
        <v>5655</v>
      </c>
      <c r="AO157" s="109" t="str">
        <f t="shared" si="2"/>
        <v>No</v>
      </c>
    </row>
    <row r="158" spans="1:41" s="19" customFormat="1" ht="11.45" customHeight="1" x14ac:dyDescent="0.2">
      <c r="A158" s="5" t="s">
        <v>854</v>
      </c>
      <c r="B158" s="5" t="s">
        <v>855</v>
      </c>
      <c r="C158" s="5" t="s">
        <v>94</v>
      </c>
      <c r="D158" s="174">
        <v>21</v>
      </c>
      <c r="E158" s="177">
        <v>21</v>
      </c>
      <c r="F158" s="19" t="s">
        <v>196</v>
      </c>
      <c r="G158" s="5" t="s">
        <v>192</v>
      </c>
      <c r="H158" s="27">
        <v>114473</v>
      </c>
      <c r="I158" s="106">
        <v>114</v>
      </c>
      <c r="J158" s="107"/>
      <c r="K158" s="108">
        <v>0</v>
      </c>
      <c r="L158" s="108"/>
      <c r="M158" s="108">
        <v>2115221</v>
      </c>
      <c r="N158" s="108"/>
      <c r="O158" s="108">
        <v>3743125</v>
      </c>
      <c r="P158" s="108"/>
      <c r="Q158" s="108">
        <v>3460381</v>
      </c>
      <c r="R158" s="108"/>
      <c r="S158" s="108">
        <v>302187</v>
      </c>
      <c r="T158" s="108"/>
      <c r="U158" s="108">
        <v>245867</v>
      </c>
      <c r="V158" s="108"/>
      <c r="W158" s="108">
        <v>229248</v>
      </c>
      <c r="X158" s="108"/>
      <c r="Y158" s="108">
        <v>17515</v>
      </c>
      <c r="Z158" s="108"/>
      <c r="AA158" s="108">
        <v>0</v>
      </c>
      <c r="AB158" s="108"/>
      <c r="AC158" s="108">
        <v>0</v>
      </c>
      <c r="AD158" s="108"/>
      <c r="AE158" s="108">
        <v>0</v>
      </c>
      <c r="AF158" s="108"/>
      <c r="AG158" s="108">
        <v>0</v>
      </c>
      <c r="AH158" s="108"/>
      <c r="AI158" s="108">
        <v>4805835</v>
      </c>
      <c r="AJ158" s="108"/>
      <c r="AK158" s="108">
        <v>16000857</v>
      </c>
      <c r="AL158" s="109"/>
      <c r="AM158" s="182">
        <v>555</v>
      </c>
      <c r="AN158" s="109" t="s">
        <v>5655</v>
      </c>
      <c r="AO158" s="109" t="str">
        <f t="shared" si="2"/>
        <v>No</v>
      </c>
    </row>
    <row r="159" spans="1:41" s="19" customFormat="1" ht="11.45" customHeight="1" x14ac:dyDescent="0.2">
      <c r="A159" s="5" t="s">
        <v>354</v>
      </c>
      <c r="B159" s="5" t="s">
        <v>355</v>
      </c>
      <c r="C159" s="5" t="s">
        <v>45</v>
      </c>
      <c r="D159" s="174">
        <v>5060</v>
      </c>
      <c r="E159" s="177">
        <v>50060</v>
      </c>
      <c r="F159" s="19" t="s">
        <v>196</v>
      </c>
      <c r="G159" s="5" t="s">
        <v>192</v>
      </c>
      <c r="H159" s="27">
        <v>145361</v>
      </c>
      <c r="I159" s="106">
        <v>113</v>
      </c>
      <c r="J159" s="107"/>
      <c r="K159" s="108">
        <v>0</v>
      </c>
      <c r="L159" s="108"/>
      <c r="M159" s="108">
        <v>3055180</v>
      </c>
      <c r="N159" s="108"/>
      <c r="O159" s="108">
        <v>3625467</v>
      </c>
      <c r="P159" s="108"/>
      <c r="Q159" s="108">
        <v>3469915</v>
      </c>
      <c r="R159" s="108"/>
      <c r="S159" s="108">
        <v>155552</v>
      </c>
      <c r="T159" s="108"/>
      <c r="U159" s="108">
        <v>336760</v>
      </c>
      <c r="V159" s="108"/>
      <c r="W159" s="108">
        <v>318418</v>
      </c>
      <c r="X159" s="108"/>
      <c r="Y159" s="108">
        <v>18342</v>
      </c>
      <c r="Z159" s="108"/>
      <c r="AA159" s="108">
        <v>0</v>
      </c>
      <c r="AB159" s="108"/>
      <c r="AC159" s="108">
        <v>0</v>
      </c>
      <c r="AD159" s="108"/>
      <c r="AE159" s="108">
        <v>0</v>
      </c>
      <c r="AF159" s="108"/>
      <c r="AG159" s="108">
        <v>0</v>
      </c>
      <c r="AH159" s="108"/>
      <c r="AI159" s="108">
        <v>11520718</v>
      </c>
      <c r="AJ159" s="108"/>
      <c r="AK159" s="108">
        <v>21552913</v>
      </c>
      <c r="AL159" s="109"/>
      <c r="AM159" s="182">
        <v>356.24</v>
      </c>
      <c r="AN159" s="109" t="s">
        <v>5655</v>
      </c>
      <c r="AO159" s="109" t="str">
        <f t="shared" si="2"/>
        <v>No</v>
      </c>
    </row>
    <row r="160" spans="1:41" s="19" customFormat="1" ht="11.45" customHeight="1" x14ac:dyDescent="0.2">
      <c r="A160" s="5" t="s">
        <v>505</v>
      </c>
      <c r="B160" s="5" t="s">
        <v>506</v>
      </c>
      <c r="C160" s="5" t="s">
        <v>52</v>
      </c>
      <c r="D160" s="174">
        <v>1064</v>
      </c>
      <c r="E160" s="177">
        <v>10064</v>
      </c>
      <c r="F160" s="19" t="s">
        <v>196</v>
      </c>
      <c r="G160" s="5" t="s">
        <v>192</v>
      </c>
      <c r="H160" s="27">
        <v>1190956</v>
      </c>
      <c r="I160" s="106">
        <v>113</v>
      </c>
      <c r="J160" s="107"/>
      <c r="K160" s="108">
        <v>0</v>
      </c>
      <c r="L160" s="108"/>
      <c r="M160" s="108">
        <v>1650808</v>
      </c>
      <c r="N160" s="108"/>
      <c r="O160" s="108">
        <v>3719548</v>
      </c>
      <c r="P160" s="108"/>
      <c r="Q160" s="108">
        <v>3261468</v>
      </c>
      <c r="R160" s="108"/>
      <c r="S160" s="108">
        <v>458080</v>
      </c>
      <c r="T160" s="108"/>
      <c r="U160" s="108">
        <v>241160</v>
      </c>
      <c r="V160" s="108"/>
      <c r="W160" s="108">
        <v>216961</v>
      </c>
      <c r="X160" s="108"/>
      <c r="Y160" s="108">
        <v>24199</v>
      </c>
      <c r="Z160" s="108"/>
      <c r="AA160" s="108">
        <v>0</v>
      </c>
      <c r="AB160" s="108"/>
      <c r="AC160" s="108">
        <v>0</v>
      </c>
      <c r="AD160" s="108"/>
      <c r="AE160" s="108">
        <v>0</v>
      </c>
      <c r="AF160" s="108"/>
      <c r="AG160" s="108">
        <v>0</v>
      </c>
      <c r="AH160" s="108"/>
      <c r="AI160" s="108">
        <v>1046478</v>
      </c>
      <c r="AJ160" s="108"/>
      <c r="AK160" s="108">
        <v>5454502</v>
      </c>
      <c r="AL160" s="109"/>
      <c r="AM160" s="182">
        <v>479</v>
      </c>
      <c r="AN160" s="109" t="s">
        <v>5655</v>
      </c>
      <c r="AO160" s="109" t="str">
        <f t="shared" si="2"/>
        <v>No</v>
      </c>
    </row>
    <row r="161" spans="1:41" s="19" customFormat="1" ht="11.45" customHeight="1" x14ac:dyDescent="0.2">
      <c r="A161" s="5" t="s">
        <v>816</v>
      </c>
      <c r="B161" s="5" t="s">
        <v>817</v>
      </c>
      <c r="C161" s="5" t="s">
        <v>64</v>
      </c>
      <c r="D161" s="174">
        <v>7002</v>
      </c>
      <c r="E161" s="177">
        <v>70002</v>
      </c>
      <c r="F161" s="19" t="s">
        <v>196</v>
      </c>
      <c r="G161" s="5" t="s">
        <v>192</v>
      </c>
      <c r="H161" s="27">
        <v>725008</v>
      </c>
      <c r="I161" s="106">
        <v>113</v>
      </c>
      <c r="J161" s="107"/>
      <c r="K161" s="108">
        <v>0</v>
      </c>
      <c r="L161" s="108"/>
      <c r="M161" s="108">
        <v>4062854</v>
      </c>
      <c r="N161" s="108"/>
      <c r="O161" s="108">
        <v>4823274</v>
      </c>
      <c r="P161" s="108"/>
      <c r="Q161" s="108">
        <v>4747514</v>
      </c>
      <c r="R161" s="108"/>
      <c r="S161" s="108">
        <v>75760</v>
      </c>
      <c r="T161" s="108"/>
      <c r="U161" s="108">
        <v>345314</v>
      </c>
      <c r="V161" s="108"/>
      <c r="W161" s="108">
        <v>335559</v>
      </c>
      <c r="X161" s="108"/>
      <c r="Y161" s="108">
        <v>9755</v>
      </c>
      <c r="Z161" s="108"/>
      <c r="AA161" s="108">
        <v>0</v>
      </c>
      <c r="AB161" s="108"/>
      <c r="AC161" s="108">
        <v>0</v>
      </c>
      <c r="AD161" s="108"/>
      <c r="AE161" s="108">
        <v>0</v>
      </c>
      <c r="AF161" s="108"/>
      <c r="AG161" s="108">
        <v>0</v>
      </c>
      <c r="AH161" s="108"/>
      <c r="AI161" s="108">
        <v>3516078</v>
      </c>
      <c r="AJ161" s="108"/>
      <c r="AK161" s="108">
        <v>13340436</v>
      </c>
      <c r="AL161" s="109"/>
      <c r="AM161" s="182">
        <v>360</v>
      </c>
      <c r="AN161" s="109" t="s">
        <v>5655</v>
      </c>
      <c r="AO161" s="109" t="str">
        <f t="shared" si="2"/>
        <v>No</v>
      </c>
    </row>
    <row r="162" spans="1:41" s="19" customFormat="1" ht="11.45" customHeight="1" x14ac:dyDescent="0.2">
      <c r="A162" s="5" t="s">
        <v>2884</v>
      </c>
      <c r="B162" s="5" t="s">
        <v>2885</v>
      </c>
      <c r="C162" s="5" t="s">
        <v>45</v>
      </c>
      <c r="D162" s="174" t="s">
        <v>2886</v>
      </c>
      <c r="E162" s="177" t="s">
        <v>2887</v>
      </c>
      <c r="F162" s="19" t="s">
        <v>196</v>
      </c>
      <c r="G162" s="5" t="s">
        <v>229</v>
      </c>
      <c r="H162" s="27">
        <v>0</v>
      </c>
      <c r="I162" s="106">
        <v>112</v>
      </c>
      <c r="J162" s="107"/>
      <c r="K162" s="108">
        <v>0</v>
      </c>
      <c r="L162" s="108"/>
      <c r="M162" s="108">
        <v>0</v>
      </c>
      <c r="N162" s="108"/>
      <c r="O162" s="108">
        <v>0</v>
      </c>
      <c r="P162" s="108"/>
      <c r="Q162" s="108">
        <v>2195000</v>
      </c>
      <c r="R162" s="108"/>
      <c r="S162" s="108">
        <v>0</v>
      </c>
      <c r="T162" s="108"/>
      <c r="U162" s="108">
        <v>0</v>
      </c>
      <c r="V162" s="108"/>
      <c r="W162" s="108">
        <v>100419</v>
      </c>
      <c r="X162" s="108"/>
      <c r="Y162" s="108">
        <v>0</v>
      </c>
      <c r="Z162" s="108"/>
      <c r="AA162" s="108">
        <v>0</v>
      </c>
      <c r="AB162" s="108"/>
      <c r="AC162" s="108">
        <v>0</v>
      </c>
      <c r="AD162" s="108"/>
      <c r="AE162" s="108">
        <v>0</v>
      </c>
      <c r="AF162" s="108"/>
      <c r="AG162" s="108">
        <v>0</v>
      </c>
      <c r="AH162" s="108"/>
      <c r="AI162" s="108">
        <v>522623</v>
      </c>
      <c r="AJ162" s="108"/>
      <c r="AK162" s="108">
        <v>0</v>
      </c>
      <c r="AL162" s="109"/>
      <c r="AM162" s="182">
        <v>140.19999999999999</v>
      </c>
      <c r="AN162" s="109" t="s">
        <v>5655</v>
      </c>
      <c r="AO162" s="109" t="str">
        <f t="shared" si="2"/>
        <v>No</v>
      </c>
    </row>
    <row r="163" spans="1:41" s="19" customFormat="1" ht="11.45" customHeight="1" x14ac:dyDescent="0.2">
      <c r="A163" s="5" t="s">
        <v>449</v>
      </c>
      <c r="B163" s="5" t="s">
        <v>450</v>
      </c>
      <c r="C163" s="5" t="s">
        <v>89</v>
      </c>
      <c r="D163" s="174">
        <v>6051</v>
      </c>
      <c r="E163" s="177">
        <v>60051</v>
      </c>
      <c r="F163" s="19" t="s">
        <v>196</v>
      </c>
      <c r="G163" s="5" t="s">
        <v>192</v>
      </c>
      <c r="H163" s="27">
        <v>320069</v>
      </c>
      <c r="I163" s="106">
        <v>112</v>
      </c>
      <c r="J163" s="107"/>
      <c r="K163" s="108">
        <v>0</v>
      </c>
      <c r="L163" s="108"/>
      <c r="M163" s="108">
        <v>3643906</v>
      </c>
      <c r="N163" s="108"/>
      <c r="O163" s="108">
        <v>5861961</v>
      </c>
      <c r="P163" s="108"/>
      <c r="Q163" s="108">
        <v>5154978</v>
      </c>
      <c r="R163" s="108"/>
      <c r="S163" s="108">
        <v>706983</v>
      </c>
      <c r="T163" s="108"/>
      <c r="U163" s="108">
        <v>380662</v>
      </c>
      <c r="V163" s="108"/>
      <c r="W163" s="108">
        <v>355786</v>
      </c>
      <c r="X163" s="108"/>
      <c r="Y163" s="108">
        <v>24876</v>
      </c>
      <c r="Z163" s="108"/>
      <c r="AA163" s="108">
        <v>0</v>
      </c>
      <c r="AB163" s="108"/>
      <c r="AC163" s="108">
        <v>0</v>
      </c>
      <c r="AD163" s="108"/>
      <c r="AE163" s="108">
        <v>0</v>
      </c>
      <c r="AF163" s="108"/>
      <c r="AG163" s="108">
        <v>0</v>
      </c>
      <c r="AH163" s="108"/>
      <c r="AI163" s="108">
        <v>5366985</v>
      </c>
      <c r="AJ163" s="108"/>
      <c r="AK163" s="108">
        <v>24634610</v>
      </c>
      <c r="AL163" s="109"/>
      <c r="AM163" s="182">
        <v>625.70000000000005</v>
      </c>
      <c r="AN163" s="109" t="s">
        <v>5655</v>
      </c>
      <c r="AO163" s="109" t="str">
        <f t="shared" si="2"/>
        <v>No</v>
      </c>
    </row>
    <row r="164" spans="1:41" s="19" customFormat="1" ht="11.45" customHeight="1" x14ac:dyDescent="0.2">
      <c r="A164" s="5" t="s">
        <v>5958</v>
      </c>
      <c r="B164" s="5" t="s">
        <v>570</v>
      </c>
      <c r="C164" s="5" t="s">
        <v>37</v>
      </c>
      <c r="D164" s="174">
        <v>4028</v>
      </c>
      <c r="E164" s="177">
        <v>40028</v>
      </c>
      <c r="F164" s="19" t="s">
        <v>194</v>
      </c>
      <c r="G164" s="5" t="s">
        <v>192</v>
      </c>
      <c r="H164" s="27">
        <v>530290</v>
      </c>
      <c r="I164" s="106">
        <v>111</v>
      </c>
      <c r="J164" s="107"/>
      <c r="K164" s="108">
        <v>0</v>
      </c>
      <c r="L164" s="108"/>
      <c r="M164" s="108">
        <v>3015491</v>
      </c>
      <c r="N164" s="108"/>
      <c r="O164" s="108">
        <v>5317166</v>
      </c>
      <c r="P164" s="108"/>
      <c r="Q164" s="108">
        <v>4893091</v>
      </c>
      <c r="R164" s="108"/>
      <c r="S164" s="108">
        <v>424075</v>
      </c>
      <c r="T164" s="108"/>
      <c r="U164" s="108">
        <v>323490</v>
      </c>
      <c r="V164" s="108"/>
      <c r="W164" s="108">
        <v>296106</v>
      </c>
      <c r="X164" s="108"/>
      <c r="Y164" s="108">
        <v>27384</v>
      </c>
      <c r="Z164" s="108"/>
      <c r="AA164" s="108">
        <v>0</v>
      </c>
      <c r="AB164" s="108"/>
      <c r="AC164" s="108">
        <v>0</v>
      </c>
      <c r="AD164" s="108"/>
      <c r="AE164" s="108">
        <v>0</v>
      </c>
      <c r="AF164" s="108"/>
      <c r="AG164" s="108">
        <v>0</v>
      </c>
      <c r="AH164" s="108"/>
      <c r="AI164" s="108">
        <v>3326605</v>
      </c>
      <c r="AJ164" s="108"/>
      <c r="AK164" s="108">
        <v>20720059</v>
      </c>
      <c r="AL164" s="109"/>
      <c r="AM164" s="182">
        <v>286.60000000000002</v>
      </c>
      <c r="AN164" s="109" t="s">
        <v>5655</v>
      </c>
      <c r="AO164" s="109" t="str">
        <f t="shared" si="2"/>
        <v>No</v>
      </c>
    </row>
    <row r="165" spans="1:41" s="19" customFormat="1" ht="11.45" customHeight="1" x14ac:dyDescent="0.2">
      <c r="A165" s="5" t="s">
        <v>3489</v>
      </c>
      <c r="B165" s="5" t="s">
        <v>492</v>
      </c>
      <c r="C165" s="5" t="s">
        <v>79</v>
      </c>
      <c r="D165" s="174" t="s">
        <v>3490</v>
      </c>
      <c r="E165" s="177" t="s">
        <v>3491</v>
      </c>
      <c r="F165" s="19" t="s">
        <v>242</v>
      </c>
      <c r="G165" s="5" t="s">
        <v>229</v>
      </c>
      <c r="H165" s="27">
        <v>0</v>
      </c>
      <c r="I165" s="106">
        <v>111</v>
      </c>
      <c r="J165" s="107"/>
      <c r="K165" s="108">
        <v>0</v>
      </c>
      <c r="L165" s="108"/>
      <c r="M165" s="108">
        <v>0</v>
      </c>
      <c r="N165" s="108"/>
      <c r="O165" s="108">
        <v>0</v>
      </c>
      <c r="P165" s="108"/>
      <c r="Q165" s="108">
        <v>1672830</v>
      </c>
      <c r="R165" s="108"/>
      <c r="S165" s="108">
        <v>0</v>
      </c>
      <c r="T165" s="108"/>
      <c r="U165" s="108">
        <v>0</v>
      </c>
      <c r="V165" s="108"/>
      <c r="W165" s="108">
        <v>80592</v>
      </c>
      <c r="X165" s="108"/>
      <c r="Y165" s="108">
        <v>0</v>
      </c>
      <c r="Z165" s="108"/>
      <c r="AA165" s="108">
        <v>0</v>
      </c>
      <c r="AB165" s="108"/>
      <c r="AC165" s="108">
        <v>0</v>
      </c>
      <c r="AD165" s="108"/>
      <c r="AE165" s="108">
        <v>0</v>
      </c>
      <c r="AF165" s="108"/>
      <c r="AG165" s="108">
        <v>0</v>
      </c>
      <c r="AH165" s="108"/>
      <c r="AI165" s="108">
        <v>185771</v>
      </c>
      <c r="AJ165" s="108"/>
      <c r="AK165" s="108">
        <v>0</v>
      </c>
      <c r="AL165" s="109"/>
      <c r="AM165" s="182">
        <v>433.9</v>
      </c>
      <c r="AN165" s="109" t="s">
        <v>5655</v>
      </c>
      <c r="AO165" s="109" t="str">
        <f t="shared" si="2"/>
        <v>No</v>
      </c>
    </row>
    <row r="166" spans="1:41" s="19" customFormat="1" ht="11.45" customHeight="1" x14ac:dyDescent="0.2">
      <c r="A166" s="5" t="s">
        <v>352</v>
      </c>
      <c r="B166" s="5" t="s">
        <v>353</v>
      </c>
      <c r="C166" s="5" t="s">
        <v>81</v>
      </c>
      <c r="D166" s="174">
        <v>3054</v>
      </c>
      <c r="E166" s="177">
        <v>30054</v>
      </c>
      <c r="F166" s="19" t="s">
        <v>196</v>
      </c>
      <c r="G166" s="5" t="s">
        <v>192</v>
      </c>
      <c r="H166" s="27">
        <v>87454</v>
      </c>
      <c r="I166" s="106">
        <v>110</v>
      </c>
      <c r="J166" s="107"/>
      <c r="K166" s="108">
        <v>0</v>
      </c>
      <c r="L166" s="108"/>
      <c r="M166" s="108">
        <v>1843047</v>
      </c>
      <c r="N166" s="108"/>
      <c r="O166" s="108">
        <v>3126825</v>
      </c>
      <c r="P166" s="108"/>
      <c r="Q166" s="108">
        <v>2888139</v>
      </c>
      <c r="R166" s="108"/>
      <c r="S166" s="108">
        <v>238686</v>
      </c>
      <c r="T166" s="108"/>
      <c r="U166" s="108">
        <v>201746</v>
      </c>
      <c r="V166" s="108"/>
      <c r="W166" s="108">
        <v>188608</v>
      </c>
      <c r="X166" s="108"/>
      <c r="Y166" s="108">
        <v>13138</v>
      </c>
      <c r="Z166" s="108"/>
      <c r="AA166" s="108">
        <v>0</v>
      </c>
      <c r="AB166" s="108"/>
      <c r="AC166" s="108">
        <v>0</v>
      </c>
      <c r="AD166" s="108"/>
      <c r="AE166" s="108">
        <v>0</v>
      </c>
      <c r="AF166" s="108"/>
      <c r="AG166" s="108">
        <v>0</v>
      </c>
      <c r="AH166" s="108"/>
      <c r="AI166" s="108">
        <v>6702177</v>
      </c>
      <c r="AJ166" s="108"/>
      <c r="AK166" s="108">
        <v>23899720</v>
      </c>
      <c r="AL166" s="109"/>
      <c r="AM166" s="182">
        <v>0</v>
      </c>
      <c r="AN166" s="109" t="s">
        <v>5655</v>
      </c>
      <c r="AO166" s="109" t="str">
        <f t="shared" si="2"/>
        <v>No</v>
      </c>
    </row>
    <row r="167" spans="1:41" s="19" customFormat="1" ht="11.45" customHeight="1" x14ac:dyDescent="0.2">
      <c r="A167" s="5" t="s">
        <v>5959</v>
      </c>
      <c r="B167" s="5" t="s">
        <v>212</v>
      </c>
      <c r="C167" s="5" t="s">
        <v>53</v>
      </c>
      <c r="D167" s="174">
        <v>3085</v>
      </c>
      <c r="E167" s="177">
        <v>30085</v>
      </c>
      <c r="F167" s="19" t="s">
        <v>194</v>
      </c>
      <c r="G167" s="5" t="s">
        <v>192</v>
      </c>
      <c r="H167" s="27">
        <v>4586770</v>
      </c>
      <c r="I167" s="106">
        <v>109</v>
      </c>
      <c r="J167" s="107"/>
      <c r="K167" s="108">
        <v>0</v>
      </c>
      <c r="L167" s="108"/>
      <c r="M167" s="108">
        <v>3036160</v>
      </c>
      <c r="N167" s="108"/>
      <c r="O167" s="108">
        <v>3858390</v>
      </c>
      <c r="P167" s="108"/>
      <c r="Q167" s="108">
        <v>3308099</v>
      </c>
      <c r="R167" s="108"/>
      <c r="S167" s="108">
        <v>550291</v>
      </c>
      <c r="T167" s="108"/>
      <c r="U167" s="108">
        <v>289799</v>
      </c>
      <c r="V167" s="108"/>
      <c r="W167" s="108">
        <v>254935</v>
      </c>
      <c r="X167" s="108"/>
      <c r="Y167" s="108">
        <v>34864</v>
      </c>
      <c r="Z167" s="108"/>
      <c r="AA167" s="108">
        <v>0</v>
      </c>
      <c r="AB167" s="108"/>
      <c r="AC167" s="108">
        <v>0</v>
      </c>
      <c r="AD167" s="108"/>
      <c r="AE167" s="108">
        <v>0</v>
      </c>
      <c r="AF167" s="108"/>
      <c r="AG167" s="108">
        <v>0</v>
      </c>
      <c r="AH167" s="108"/>
      <c r="AI167" s="108">
        <v>2884908</v>
      </c>
      <c r="AJ167" s="108"/>
      <c r="AK167" s="108">
        <v>22422856</v>
      </c>
      <c r="AL167" s="109"/>
      <c r="AM167" s="182">
        <v>439.5</v>
      </c>
      <c r="AN167" s="109" t="s">
        <v>5655</v>
      </c>
      <c r="AO167" s="109" t="str">
        <f t="shared" si="2"/>
        <v>No</v>
      </c>
    </row>
    <row r="168" spans="1:41" s="19" customFormat="1" ht="11.45" customHeight="1" x14ac:dyDescent="0.2">
      <c r="A168" s="5" t="s">
        <v>5960</v>
      </c>
      <c r="B168" s="5" t="s">
        <v>685</v>
      </c>
      <c r="C168" s="5" t="s">
        <v>7</v>
      </c>
      <c r="D168" s="174" t="s">
        <v>3426</v>
      </c>
      <c r="E168" s="177" t="s">
        <v>3427</v>
      </c>
      <c r="F168" s="19" t="s">
        <v>1252</v>
      </c>
      <c r="G168" s="5" t="s">
        <v>229</v>
      </c>
      <c r="H168" s="27">
        <v>0</v>
      </c>
      <c r="I168" s="106">
        <v>108</v>
      </c>
      <c r="J168" s="107"/>
      <c r="K168" s="108">
        <v>0</v>
      </c>
      <c r="L168" s="108"/>
      <c r="M168" s="108">
        <v>0</v>
      </c>
      <c r="N168" s="108"/>
      <c r="O168" s="108">
        <v>0</v>
      </c>
      <c r="P168" s="108"/>
      <c r="Q168" s="108">
        <v>4239985</v>
      </c>
      <c r="R168" s="108"/>
      <c r="S168" s="108">
        <v>0</v>
      </c>
      <c r="T168" s="108"/>
      <c r="U168" s="108">
        <v>0</v>
      </c>
      <c r="V168" s="108"/>
      <c r="W168" s="108">
        <v>176099</v>
      </c>
      <c r="X168" s="108"/>
      <c r="Y168" s="108">
        <v>0</v>
      </c>
      <c r="Z168" s="108"/>
      <c r="AA168" s="108">
        <v>0</v>
      </c>
      <c r="AB168" s="108"/>
      <c r="AC168" s="108">
        <v>0</v>
      </c>
      <c r="AD168" s="108"/>
      <c r="AE168" s="108">
        <v>0</v>
      </c>
      <c r="AF168" s="108"/>
      <c r="AG168" s="108">
        <v>0</v>
      </c>
      <c r="AH168" s="108"/>
      <c r="AI168" s="108">
        <v>214678</v>
      </c>
      <c r="AJ168" s="108"/>
      <c r="AK168" s="108">
        <v>0</v>
      </c>
      <c r="AL168" s="109"/>
      <c r="AM168" s="182">
        <v>0</v>
      </c>
      <c r="AN168" s="109" t="s">
        <v>5655</v>
      </c>
      <c r="AO168" s="109" t="str">
        <f t="shared" si="2"/>
        <v>No</v>
      </c>
    </row>
    <row r="169" spans="1:41" s="19" customFormat="1" ht="11.45" customHeight="1" x14ac:dyDescent="0.2">
      <c r="A169" s="5" t="s">
        <v>813</v>
      </c>
      <c r="B169" s="5" t="s">
        <v>210</v>
      </c>
      <c r="C169" s="5" t="s">
        <v>50</v>
      </c>
      <c r="D169" s="174">
        <v>4017</v>
      </c>
      <c r="E169" s="177">
        <v>40017</v>
      </c>
      <c r="F169" s="19" t="s">
        <v>196</v>
      </c>
      <c r="G169" s="5" t="s">
        <v>192</v>
      </c>
      <c r="H169" s="27">
        <v>290263</v>
      </c>
      <c r="I169" s="106">
        <v>108</v>
      </c>
      <c r="J169" s="107"/>
      <c r="K169" s="108">
        <v>0</v>
      </c>
      <c r="L169" s="108"/>
      <c r="M169" s="108">
        <v>1867025</v>
      </c>
      <c r="N169" s="108"/>
      <c r="O169" s="108">
        <v>4030024</v>
      </c>
      <c r="P169" s="108"/>
      <c r="Q169" s="108">
        <v>3669029</v>
      </c>
      <c r="R169" s="108"/>
      <c r="S169" s="108">
        <v>360995</v>
      </c>
      <c r="T169" s="108"/>
      <c r="U169" s="108">
        <v>353724</v>
      </c>
      <c r="V169" s="108"/>
      <c r="W169" s="108">
        <v>329020</v>
      </c>
      <c r="X169" s="108"/>
      <c r="Y169" s="108">
        <v>24704</v>
      </c>
      <c r="Z169" s="108"/>
      <c r="AA169" s="108">
        <v>0</v>
      </c>
      <c r="AB169" s="108"/>
      <c r="AC169" s="108">
        <v>0</v>
      </c>
      <c r="AD169" s="108"/>
      <c r="AE169" s="108">
        <v>0</v>
      </c>
      <c r="AF169" s="108"/>
      <c r="AG169" s="108">
        <v>0</v>
      </c>
      <c r="AH169" s="108"/>
      <c r="AI169" s="108">
        <v>4171173</v>
      </c>
      <c r="AJ169" s="108"/>
      <c r="AK169" s="108">
        <v>20255977</v>
      </c>
      <c r="AL169" s="109"/>
      <c r="AM169" s="182">
        <v>654.5</v>
      </c>
      <c r="AN169" s="109" t="s">
        <v>5655</v>
      </c>
      <c r="AO169" s="109" t="str">
        <f t="shared" si="2"/>
        <v>No</v>
      </c>
    </row>
    <row r="170" spans="1:41" s="19" customFormat="1" ht="11.45" customHeight="1" x14ac:dyDescent="0.2">
      <c r="A170" s="5" t="s">
        <v>5961</v>
      </c>
      <c r="B170" s="5" t="s">
        <v>634</v>
      </c>
      <c r="C170" s="5" t="s">
        <v>20</v>
      </c>
      <c r="D170" s="174">
        <v>9041</v>
      </c>
      <c r="E170" s="177">
        <v>90041</v>
      </c>
      <c r="F170" s="19" t="s">
        <v>194</v>
      </c>
      <c r="G170" s="5" t="s">
        <v>192</v>
      </c>
      <c r="H170" s="27">
        <v>12150996</v>
      </c>
      <c r="I170" s="106">
        <v>107</v>
      </c>
      <c r="J170" s="107"/>
      <c r="K170" s="108">
        <v>0</v>
      </c>
      <c r="L170" s="108"/>
      <c r="M170" s="108">
        <v>2313294</v>
      </c>
      <c r="N170" s="108"/>
      <c r="O170" s="108">
        <v>2403646</v>
      </c>
      <c r="P170" s="108"/>
      <c r="Q170" s="108">
        <v>2401176</v>
      </c>
      <c r="R170" s="108"/>
      <c r="S170" s="108">
        <v>99677</v>
      </c>
      <c r="T170" s="108"/>
      <c r="U170" s="108">
        <v>241199</v>
      </c>
      <c r="V170" s="108"/>
      <c r="W170" s="108">
        <v>239440</v>
      </c>
      <c r="X170" s="108"/>
      <c r="Y170" s="108">
        <v>7594</v>
      </c>
      <c r="Z170" s="108"/>
      <c r="AA170" s="108">
        <v>0</v>
      </c>
      <c r="AB170" s="108"/>
      <c r="AC170" s="108">
        <v>0</v>
      </c>
      <c r="AD170" s="108"/>
      <c r="AE170" s="108">
        <v>0</v>
      </c>
      <c r="AF170" s="108"/>
      <c r="AG170" s="108">
        <v>0</v>
      </c>
      <c r="AH170" s="108"/>
      <c r="AI170" s="108">
        <v>5776558</v>
      </c>
      <c r="AJ170" s="108"/>
      <c r="AK170" s="108">
        <v>20677874</v>
      </c>
      <c r="AL170" s="109"/>
      <c r="AM170" s="182">
        <v>0</v>
      </c>
      <c r="AN170" s="109" t="s">
        <v>5655</v>
      </c>
      <c r="AO170" s="109" t="str">
        <f t="shared" si="2"/>
        <v>No</v>
      </c>
    </row>
    <row r="171" spans="1:41" s="19" customFormat="1" ht="11.45" customHeight="1" x14ac:dyDescent="0.2">
      <c r="A171" s="5" t="s">
        <v>5962</v>
      </c>
      <c r="B171" s="5" t="s">
        <v>373</v>
      </c>
      <c r="C171" s="5" t="s">
        <v>91</v>
      </c>
      <c r="D171" s="174">
        <v>3071</v>
      </c>
      <c r="E171" s="177">
        <v>30071</v>
      </c>
      <c r="F171" s="19" t="s">
        <v>194</v>
      </c>
      <c r="G171" s="5" t="s">
        <v>192</v>
      </c>
      <c r="H171" s="27">
        <v>4586770</v>
      </c>
      <c r="I171" s="106">
        <v>105</v>
      </c>
      <c r="J171" s="107"/>
      <c r="K171" s="108">
        <v>0</v>
      </c>
      <c r="L171" s="108"/>
      <c r="M171" s="108">
        <v>1850902</v>
      </c>
      <c r="N171" s="108"/>
      <c r="O171" s="108">
        <v>2042467</v>
      </c>
      <c r="P171" s="108"/>
      <c r="Q171" s="108">
        <v>2184444</v>
      </c>
      <c r="R171" s="108"/>
      <c r="S171" s="108">
        <v>191935</v>
      </c>
      <c r="T171" s="108"/>
      <c r="U171" s="108">
        <v>233640</v>
      </c>
      <c r="V171" s="108"/>
      <c r="W171" s="108">
        <v>240669</v>
      </c>
      <c r="X171" s="108"/>
      <c r="Y171" s="108">
        <v>15218</v>
      </c>
      <c r="Z171" s="108"/>
      <c r="AA171" s="108">
        <v>0</v>
      </c>
      <c r="AB171" s="108"/>
      <c r="AC171" s="108">
        <v>0</v>
      </c>
      <c r="AD171" s="108"/>
      <c r="AE171" s="108">
        <v>0</v>
      </c>
      <c r="AF171" s="108"/>
      <c r="AG171" s="108">
        <v>0</v>
      </c>
      <c r="AH171" s="108"/>
      <c r="AI171" s="108">
        <v>3936136</v>
      </c>
      <c r="AJ171" s="108"/>
      <c r="AK171" s="108">
        <v>7688851</v>
      </c>
      <c r="AL171" s="109"/>
      <c r="AM171" s="182">
        <v>0</v>
      </c>
      <c r="AN171" s="109" t="s">
        <v>5655</v>
      </c>
      <c r="AO171" s="109" t="str">
        <f t="shared" si="2"/>
        <v>No</v>
      </c>
    </row>
    <row r="172" spans="1:41" s="19" customFormat="1" ht="11.45" customHeight="1" x14ac:dyDescent="0.2">
      <c r="A172" s="5" t="s">
        <v>744</v>
      </c>
      <c r="B172" s="5" t="s">
        <v>745</v>
      </c>
      <c r="C172" s="5" t="s">
        <v>20</v>
      </c>
      <c r="D172" s="174">
        <v>9006</v>
      </c>
      <c r="E172" s="177">
        <v>90006</v>
      </c>
      <c r="F172" s="19" t="s">
        <v>196</v>
      </c>
      <c r="G172" s="5" t="s">
        <v>192</v>
      </c>
      <c r="H172" s="27">
        <v>163703</v>
      </c>
      <c r="I172" s="106">
        <v>105</v>
      </c>
      <c r="J172" s="107"/>
      <c r="K172" s="108">
        <v>0</v>
      </c>
      <c r="L172" s="108"/>
      <c r="M172" s="108">
        <v>2856364</v>
      </c>
      <c r="N172" s="108"/>
      <c r="O172" s="108">
        <v>3800864</v>
      </c>
      <c r="P172" s="108"/>
      <c r="Q172" s="108">
        <v>3312817</v>
      </c>
      <c r="R172" s="108"/>
      <c r="S172" s="108">
        <v>488047</v>
      </c>
      <c r="T172" s="108"/>
      <c r="U172" s="108">
        <v>282224</v>
      </c>
      <c r="V172" s="108"/>
      <c r="W172" s="108">
        <v>251643</v>
      </c>
      <c r="X172" s="108"/>
      <c r="Y172" s="108">
        <v>30581</v>
      </c>
      <c r="Z172" s="108"/>
      <c r="AA172" s="108">
        <v>0</v>
      </c>
      <c r="AB172" s="108"/>
      <c r="AC172" s="108">
        <v>0</v>
      </c>
      <c r="AD172" s="108"/>
      <c r="AE172" s="108">
        <v>0</v>
      </c>
      <c r="AF172" s="108"/>
      <c r="AG172" s="108">
        <v>0</v>
      </c>
      <c r="AH172" s="108"/>
      <c r="AI172" s="108">
        <v>5120721</v>
      </c>
      <c r="AJ172" s="108"/>
      <c r="AK172" s="108">
        <v>30361339</v>
      </c>
      <c r="AL172" s="109"/>
      <c r="AM172" s="182">
        <v>227.8</v>
      </c>
      <c r="AN172" s="109" t="s">
        <v>5655</v>
      </c>
      <c r="AO172" s="109" t="str">
        <f t="shared" si="2"/>
        <v>No</v>
      </c>
    </row>
    <row r="173" spans="1:41" s="19" customFormat="1" ht="11.45" customHeight="1" x14ac:dyDescent="0.2">
      <c r="A173" s="5" t="s">
        <v>962</v>
      </c>
      <c r="B173" s="5" t="s">
        <v>963</v>
      </c>
      <c r="C173" s="5" t="s">
        <v>89</v>
      </c>
      <c r="D173" s="174">
        <v>6101</v>
      </c>
      <c r="E173" s="177">
        <v>60101</v>
      </c>
      <c r="F173" s="19" t="s">
        <v>196</v>
      </c>
      <c r="G173" s="5" t="s">
        <v>192</v>
      </c>
      <c r="H173" s="27">
        <v>366174</v>
      </c>
      <c r="I173" s="106">
        <v>104</v>
      </c>
      <c r="J173" s="107"/>
      <c r="K173" s="108">
        <v>4</v>
      </c>
      <c r="L173" s="108"/>
      <c r="M173" s="108">
        <v>1982987</v>
      </c>
      <c r="N173" s="108"/>
      <c r="O173" s="108">
        <v>3142050</v>
      </c>
      <c r="P173" s="108"/>
      <c r="Q173" s="108">
        <v>2970161</v>
      </c>
      <c r="R173" s="108"/>
      <c r="S173" s="108">
        <v>233584</v>
      </c>
      <c r="T173" s="108"/>
      <c r="U173" s="108">
        <v>204878</v>
      </c>
      <c r="V173" s="108"/>
      <c r="W173" s="108">
        <v>190554</v>
      </c>
      <c r="X173" s="108"/>
      <c r="Y173" s="108">
        <v>18293</v>
      </c>
      <c r="Z173" s="108"/>
      <c r="AA173" s="108">
        <v>343828</v>
      </c>
      <c r="AB173" s="108"/>
      <c r="AC173" s="108">
        <v>328658</v>
      </c>
      <c r="AD173" s="108"/>
      <c r="AE173" s="108">
        <v>14542</v>
      </c>
      <c r="AF173" s="108"/>
      <c r="AG173" s="108">
        <v>13208</v>
      </c>
      <c r="AH173" s="108"/>
      <c r="AI173" s="108">
        <v>2981039</v>
      </c>
      <c r="AJ173" s="108"/>
      <c r="AK173" s="108">
        <v>17614147</v>
      </c>
      <c r="AL173" s="109"/>
      <c r="AM173" s="182">
        <v>220</v>
      </c>
      <c r="AN173" s="109" t="s">
        <v>5655</v>
      </c>
      <c r="AO173" s="109" t="str">
        <f t="shared" si="2"/>
        <v>No</v>
      </c>
    </row>
    <row r="174" spans="1:41" s="19" customFormat="1" ht="11.45" customHeight="1" x14ac:dyDescent="0.2">
      <c r="A174" s="5" t="s">
        <v>5963</v>
      </c>
      <c r="B174" s="5" t="s">
        <v>859</v>
      </c>
      <c r="C174" s="5" t="s">
        <v>93</v>
      </c>
      <c r="D174" s="174" t="s">
        <v>1445</v>
      </c>
      <c r="E174" s="177" t="s">
        <v>1446</v>
      </c>
      <c r="F174" s="19" t="s">
        <v>242</v>
      </c>
      <c r="G174" s="5" t="s">
        <v>229</v>
      </c>
      <c r="H174" s="27">
        <v>0</v>
      </c>
      <c r="I174" s="106">
        <v>104</v>
      </c>
      <c r="J174" s="107"/>
      <c r="K174" s="108">
        <v>0</v>
      </c>
      <c r="L174" s="108"/>
      <c r="M174" s="108">
        <v>0</v>
      </c>
      <c r="N174" s="108"/>
      <c r="O174" s="108">
        <v>0</v>
      </c>
      <c r="P174" s="108"/>
      <c r="Q174" s="108">
        <v>3576636</v>
      </c>
      <c r="R174" s="108"/>
      <c r="S174" s="108">
        <v>0</v>
      </c>
      <c r="T174" s="108"/>
      <c r="U174" s="108">
        <v>0</v>
      </c>
      <c r="V174" s="108"/>
      <c r="W174" s="108">
        <v>101171</v>
      </c>
      <c r="X174" s="108"/>
      <c r="Y174" s="108">
        <v>0</v>
      </c>
      <c r="Z174" s="108"/>
      <c r="AA174" s="108">
        <v>0</v>
      </c>
      <c r="AB174" s="108"/>
      <c r="AC174" s="108">
        <v>0</v>
      </c>
      <c r="AD174" s="108"/>
      <c r="AE174" s="108">
        <v>0</v>
      </c>
      <c r="AF174" s="108"/>
      <c r="AG174" s="108">
        <v>0</v>
      </c>
      <c r="AH174" s="108"/>
      <c r="AI174" s="108">
        <v>526906</v>
      </c>
      <c r="AJ174" s="108"/>
      <c r="AK174" s="108">
        <v>0</v>
      </c>
      <c r="AL174" s="109"/>
      <c r="AM174" s="182">
        <v>0</v>
      </c>
      <c r="AN174" s="109" t="s">
        <v>5655</v>
      </c>
      <c r="AO174" s="109" t="str">
        <f t="shared" si="2"/>
        <v>No</v>
      </c>
    </row>
    <row r="175" spans="1:41" s="19" customFormat="1" ht="11.45" customHeight="1" x14ac:dyDescent="0.2">
      <c r="A175" s="5" t="s">
        <v>5171</v>
      </c>
      <c r="B175" s="5" t="s">
        <v>2807</v>
      </c>
      <c r="C175" s="5" t="s">
        <v>56</v>
      </c>
      <c r="D175" s="174" t="s">
        <v>5172</v>
      </c>
      <c r="E175" s="177" t="s">
        <v>5173</v>
      </c>
      <c r="F175" s="19" t="s">
        <v>196</v>
      </c>
      <c r="G175" s="5" t="s">
        <v>229</v>
      </c>
      <c r="H175" s="27">
        <v>0</v>
      </c>
      <c r="I175" s="106">
        <v>100</v>
      </c>
      <c r="J175" s="107"/>
      <c r="K175" s="108">
        <v>0</v>
      </c>
      <c r="L175" s="108"/>
      <c r="M175" s="108">
        <v>0</v>
      </c>
      <c r="N175" s="108"/>
      <c r="O175" s="108">
        <v>0</v>
      </c>
      <c r="P175" s="108"/>
      <c r="Q175" s="108">
        <v>2609514</v>
      </c>
      <c r="R175" s="108"/>
      <c r="S175" s="108">
        <v>0</v>
      </c>
      <c r="T175" s="108"/>
      <c r="U175" s="108">
        <v>0</v>
      </c>
      <c r="V175" s="108"/>
      <c r="W175" s="108">
        <v>134577</v>
      </c>
      <c r="X175" s="108"/>
      <c r="Y175" s="108">
        <v>0</v>
      </c>
      <c r="Z175" s="108"/>
      <c r="AA175" s="108">
        <v>0</v>
      </c>
      <c r="AB175" s="108"/>
      <c r="AC175" s="108">
        <v>0</v>
      </c>
      <c r="AD175" s="108"/>
      <c r="AE175" s="108">
        <v>0</v>
      </c>
      <c r="AF175" s="108"/>
      <c r="AG175" s="108">
        <v>0</v>
      </c>
      <c r="AH175" s="108"/>
      <c r="AI175" s="108">
        <v>686152</v>
      </c>
      <c r="AJ175" s="108"/>
      <c r="AK175" s="108">
        <v>0</v>
      </c>
      <c r="AL175" s="109"/>
      <c r="AM175" s="182">
        <v>1685</v>
      </c>
      <c r="AN175" s="109" t="s">
        <v>5655</v>
      </c>
      <c r="AO175" s="109" t="str">
        <f t="shared" si="2"/>
        <v>No</v>
      </c>
    </row>
    <row r="176" spans="1:41" s="19" customFormat="1" ht="11.45" customHeight="1" x14ac:dyDescent="0.2">
      <c r="A176" s="5" t="s">
        <v>5964</v>
      </c>
      <c r="B176" s="5" t="s">
        <v>3676</v>
      </c>
      <c r="C176" s="5" t="s">
        <v>89</v>
      </c>
      <c r="D176" s="174" t="s">
        <v>3677</v>
      </c>
      <c r="E176" s="177" t="s">
        <v>3678</v>
      </c>
      <c r="F176" s="19" t="s">
        <v>196</v>
      </c>
      <c r="G176" s="5" t="s">
        <v>229</v>
      </c>
      <c r="H176" s="27">
        <v>0</v>
      </c>
      <c r="I176" s="106">
        <v>100</v>
      </c>
      <c r="J176" s="107"/>
      <c r="K176" s="108">
        <v>0</v>
      </c>
      <c r="L176" s="108"/>
      <c r="M176" s="108">
        <v>0</v>
      </c>
      <c r="N176" s="108"/>
      <c r="O176" s="108">
        <v>0</v>
      </c>
      <c r="P176" s="108"/>
      <c r="Q176" s="108">
        <v>1784471</v>
      </c>
      <c r="R176" s="108"/>
      <c r="S176" s="108">
        <v>0</v>
      </c>
      <c r="T176" s="108"/>
      <c r="U176" s="108">
        <v>0</v>
      </c>
      <c r="V176" s="108"/>
      <c r="W176" s="108">
        <v>81806</v>
      </c>
      <c r="X176" s="108"/>
      <c r="Y176" s="108">
        <v>0</v>
      </c>
      <c r="Z176" s="108"/>
      <c r="AA176" s="108">
        <v>0</v>
      </c>
      <c r="AB176" s="108"/>
      <c r="AC176" s="108">
        <v>0</v>
      </c>
      <c r="AD176" s="108"/>
      <c r="AE176" s="108">
        <v>0</v>
      </c>
      <c r="AF176" s="108"/>
      <c r="AG176" s="108">
        <v>0</v>
      </c>
      <c r="AH176" s="108"/>
      <c r="AI176" s="108">
        <v>103746</v>
      </c>
      <c r="AJ176" s="108"/>
      <c r="AK176" s="108">
        <v>0</v>
      </c>
      <c r="AL176" s="109"/>
      <c r="AM176" s="182">
        <v>2138.1</v>
      </c>
      <c r="AN176" s="109" t="s">
        <v>5655</v>
      </c>
      <c r="AO176" s="109" t="str">
        <f t="shared" si="2"/>
        <v>No</v>
      </c>
    </row>
    <row r="177" spans="1:41" s="19" customFormat="1" ht="11.45" customHeight="1" x14ac:dyDescent="0.2">
      <c r="A177" s="5" t="s">
        <v>5965</v>
      </c>
      <c r="B177" s="5" t="s">
        <v>554</v>
      </c>
      <c r="C177" s="5" t="s">
        <v>48</v>
      </c>
      <c r="D177" s="174">
        <v>7035</v>
      </c>
      <c r="E177" s="177">
        <v>70035</v>
      </c>
      <c r="F177" s="19" t="s">
        <v>194</v>
      </c>
      <c r="G177" s="5" t="s">
        <v>192</v>
      </c>
      <c r="H177" s="27">
        <v>1519417</v>
      </c>
      <c r="I177" s="106">
        <v>100</v>
      </c>
      <c r="J177" s="107"/>
      <c r="K177" s="108">
        <v>0</v>
      </c>
      <c r="L177" s="108"/>
      <c r="M177" s="108">
        <v>1545301</v>
      </c>
      <c r="N177" s="108"/>
      <c r="O177" s="108">
        <v>2630346</v>
      </c>
      <c r="P177" s="108"/>
      <c r="Q177" s="108">
        <v>2207396</v>
      </c>
      <c r="R177" s="108"/>
      <c r="S177" s="108">
        <v>801209</v>
      </c>
      <c r="T177" s="108"/>
      <c r="U177" s="108">
        <v>114227</v>
      </c>
      <c r="V177" s="108"/>
      <c r="W177" s="108">
        <v>102379</v>
      </c>
      <c r="X177" s="108"/>
      <c r="Y177" s="108">
        <v>29413</v>
      </c>
      <c r="Z177" s="108"/>
      <c r="AA177" s="108">
        <v>0</v>
      </c>
      <c r="AB177" s="108"/>
      <c r="AC177" s="108">
        <v>0</v>
      </c>
      <c r="AD177" s="108"/>
      <c r="AE177" s="108">
        <v>0</v>
      </c>
      <c r="AF177" s="108"/>
      <c r="AG177" s="108">
        <v>0</v>
      </c>
      <c r="AH177" s="108"/>
      <c r="AI177" s="108">
        <v>551903</v>
      </c>
      <c r="AJ177" s="108"/>
      <c r="AK177" s="108">
        <v>8425627</v>
      </c>
      <c r="AL177" s="109"/>
      <c r="AM177" s="182">
        <v>654</v>
      </c>
      <c r="AN177" s="109" t="s">
        <v>5655</v>
      </c>
      <c r="AO177" s="109" t="str">
        <f t="shared" si="2"/>
        <v>No</v>
      </c>
    </row>
    <row r="178" spans="1:41" s="19" customFormat="1" ht="11.45" customHeight="1" x14ac:dyDescent="0.2">
      <c r="A178" s="5" t="s">
        <v>863</v>
      </c>
      <c r="B178" s="5" t="s">
        <v>864</v>
      </c>
      <c r="C178" s="5" t="s">
        <v>52</v>
      </c>
      <c r="D178" s="174">
        <v>1014</v>
      </c>
      <c r="E178" s="177">
        <v>10014</v>
      </c>
      <c r="F178" s="19" t="s">
        <v>196</v>
      </c>
      <c r="G178" s="5" t="s">
        <v>192</v>
      </c>
      <c r="H178" s="27">
        <v>486514</v>
      </c>
      <c r="I178" s="106">
        <v>99</v>
      </c>
      <c r="J178" s="107"/>
      <c r="K178" s="108">
        <v>0</v>
      </c>
      <c r="L178" s="108"/>
      <c r="M178" s="108">
        <v>1906446</v>
      </c>
      <c r="N178" s="108"/>
      <c r="O178" s="108">
        <v>2986673</v>
      </c>
      <c r="P178" s="108"/>
      <c r="Q178" s="108">
        <v>3056242</v>
      </c>
      <c r="R178" s="108"/>
      <c r="S178" s="108">
        <v>205404</v>
      </c>
      <c r="T178" s="108"/>
      <c r="U178" s="108">
        <v>232987</v>
      </c>
      <c r="V178" s="108"/>
      <c r="W178" s="108">
        <v>242146</v>
      </c>
      <c r="X178" s="108"/>
      <c r="Y178" s="108">
        <v>11342</v>
      </c>
      <c r="Z178" s="108"/>
      <c r="AA178" s="108">
        <v>0</v>
      </c>
      <c r="AB178" s="108"/>
      <c r="AC178" s="108">
        <v>0</v>
      </c>
      <c r="AD178" s="108"/>
      <c r="AE178" s="108">
        <v>0</v>
      </c>
      <c r="AF178" s="108"/>
      <c r="AG178" s="108">
        <v>0</v>
      </c>
      <c r="AH178" s="108"/>
      <c r="AI178" s="108">
        <v>3315655</v>
      </c>
      <c r="AJ178" s="108"/>
      <c r="AK178" s="108">
        <v>14099388</v>
      </c>
      <c r="AL178" s="109"/>
      <c r="AM178" s="182">
        <v>761.78</v>
      </c>
      <c r="AN178" s="109" t="s">
        <v>5655</v>
      </c>
      <c r="AO178" s="109" t="str">
        <f t="shared" si="2"/>
        <v>No</v>
      </c>
    </row>
    <row r="179" spans="1:41" s="19" customFormat="1" ht="11.45" customHeight="1" x14ac:dyDescent="0.2">
      <c r="A179" s="5" t="s">
        <v>838</v>
      </c>
      <c r="B179" s="5" t="s">
        <v>373</v>
      </c>
      <c r="C179" s="5" t="s">
        <v>91</v>
      </c>
      <c r="D179" s="174">
        <v>3073</v>
      </c>
      <c r="E179" s="177">
        <v>30073</v>
      </c>
      <c r="F179" s="19" t="s">
        <v>196</v>
      </c>
      <c r="G179" s="5" t="s">
        <v>192</v>
      </c>
      <c r="H179" s="27">
        <v>4586770</v>
      </c>
      <c r="I179" s="106">
        <v>99</v>
      </c>
      <c r="J179" s="107"/>
      <c r="K179" s="108">
        <v>34</v>
      </c>
      <c r="L179" s="108"/>
      <c r="M179" s="108">
        <v>2441165</v>
      </c>
      <c r="N179" s="108"/>
      <c r="O179" s="108">
        <v>2646324</v>
      </c>
      <c r="P179" s="108"/>
      <c r="Q179" s="108">
        <v>2416319</v>
      </c>
      <c r="R179" s="108"/>
      <c r="S179" s="108">
        <v>230005</v>
      </c>
      <c r="T179" s="108"/>
      <c r="U179" s="108">
        <v>92370</v>
      </c>
      <c r="V179" s="108"/>
      <c r="W179" s="108">
        <v>78376</v>
      </c>
      <c r="X179" s="108"/>
      <c r="Y179" s="108">
        <v>13994</v>
      </c>
      <c r="Z179" s="108"/>
      <c r="AA179" s="108">
        <v>403043</v>
      </c>
      <c r="AB179" s="108"/>
      <c r="AC179" s="108">
        <v>371484</v>
      </c>
      <c r="AD179" s="108"/>
      <c r="AE179" s="108">
        <v>13982</v>
      </c>
      <c r="AF179" s="108"/>
      <c r="AG179" s="108">
        <v>11959</v>
      </c>
      <c r="AH179" s="108"/>
      <c r="AI179" s="108">
        <v>4631909</v>
      </c>
      <c r="AJ179" s="108"/>
      <c r="AK179" s="108">
        <v>141566826</v>
      </c>
      <c r="AL179" s="109"/>
      <c r="AM179" s="182">
        <v>378.2</v>
      </c>
      <c r="AN179" s="109" t="s">
        <v>5655</v>
      </c>
      <c r="AO179" s="109" t="str">
        <f t="shared" si="2"/>
        <v>No</v>
      </c>
    </row>
    <row r="180" spans="1:41" s="19" customFormat="1" ht="11.45" customHeight="1" x14ac:dyDescent="0.2">
      <c r="A180" s="5" t="s">
        <v>306</v>
      </c>
      <c r="B180" s="5" t="s">
        <v>307</v>
      </c>
      <c r="C180" s="5" t="s">
        <v>14</v>
      </c>
      <c r="D180" s="174">
        <v>4042</v>
      </c>
      <c r="E180" s="177">
        <v>40042</v>
      </c>
      <c r="F180" s="19" t="s">
        <v>196</v>
      </c>
      <c r="G180" s="5" t="s">
        <v>192</v>
      </c>
      <c r="H180" s="27">
        <v>749495</v>
      </c>
      <c r="I180" s="106">
        <v>99</v>
      </c>
      <c r="J180" s="107"/>
      <c r="K180" s="108">
        <v>0</v>
      </c>
      <c r="L180" s="108"/>
      <c r="M180" s="108">
        <v>2827336</v>
      </c>
      <c r="N180" s="108"/>
      <c r="O180" s="108">
        <v>4127617</v>
      </c>
      <c r="P180" s="108"/>
      <c r="Q180" s="108">
        <v>3774904</v>
      </c>
      <c r="R180" s="108"/>
      <c r="S180" s="108">
        <v>352713</v>
      </c>
      <c r="T180" s="108"/>
      <c r="U180" s="108">
        <v>294637</v>
      </c>
      <c r="V180" s="108"/>
      <c r="W180" s="108">
        <v>274120</v>
      </c>
      <c r="X180" s="108"/>
      <c r="Y180" s="108">
        <v>20517</v>
      </c>
      <c r="Z180" s="108"/>
      <c r="AA180" s="108">
        <v>0</v>
      </c>
      <c r="AB180" s="108"/>
      <c r="AC180" s="108">
        <v>0</v>
      </c>
      <c r="AD180" s="108"/>
      <c r="AE180" s="108">
        <v>0</v>
      </c>
      <c r="AF180" s="108"/>
      <c r="AG180" s="108">
        <v>0</v>
      </c>
      <c r="AH180" s="108"/>
      <c r="AI180" s="108">
        <v>3342991</v>
      </c>
      <c r="AJ180" s="108"/>
      <c r="AK180" s="108">
        <v>20041918</v>
      </c>
      <c r="AL180" s="109"/>
      <c r="AM180" s="182">
        <v>0</v>
      </c>
      <c r="AN180" s="109" t="s">
        <v>5655</v>
      </c>
      <c r="AO180" s="109" t="str">
        <f t="shared" si="2"/>
        <v>No</v>
      </c>
    </row>
    <row r="181" spans="1:41" s="19" customFormat="1" ht="11.45" customHeight="1" x14ac:dyDescent="0.2">
      <c r="A181" s="5" t="s">
        <v>785</v>
      </c>
      <c r="B181" s="5" t="s">
        <v>786</v>
      </c>
      <c r="C181" s="5" t="s">
        <v>66</v>
      </c>
      <c r="D181" s="174">
        <v>2128</v>
      </c>
      <c r="E181" s="177">
        <v>20128</v>
      </c>
      <c r="F181" s="19" t="s">
        <v>208</v>
      </c>
      <c r="G181" s="5" t="s">
        <v>192</v>
      </c>
      <c r="H181" s="27">
        <v>18351295</v>
      </c>
      <c r="I181" s="106">
        <v>98</v>
      </c>
      <c r="J181" s="107"/>
      <c r="K181" s="108">
        <v>0</v>
      </c>
      <c r="L181" s="108"/>
      <c r="M181" s="108">
        <v>5259716</v>
      </c>
      <c r="N181" s="108"/>
      <c r="O181" s="108">
        <v>5259716</v>
      </c>
      <c r="P181" s="108"/>
      <c r="Q181" s="108">
        <v>3500750</v>
      </c>
      <c r="R181" s="108"/>
      <c r="S181" s="108">
        <v>1758966</v>
      </c>
      <c r="T181" s="108"/>
      <c r="U181" s="108">
        <v>263371</v>
      </c>
      <c r="V181" s="108"/>
      <c r="W181" s="108">
        <v>179742</v>
      </c>
      <c r="X181" s="108"/>
      <c r="Y181" s="108">
        <v>83629</v>
      </c>
      <c r="Z181" s="108"/>
      <c r="AA181" s="108">
        <v>0</v>
      </c>
      <c r="AB181" s="108"/>
      <c r="AC181" s="108">
        <v>0</v>
      </c>
      <c r="AD181" s="108"/>
      <c r="AE181" s="108">
        <v>0</v>
      </c>
      <c r="AF181" s="108"/>
      <c r="AG181" s="108">
        <v>0</v>
      </c>
      <c r="AH181" s="108"/>
      <c r="AI181" s="108">
        <v>2469185</v>
      </c>
      <c r="AJ181" s="108"/>
      <c r="AK181" s="108">
        <v>93829030</v>
      </c>
      <c r="AL181" s="109"/>
      <c r="AM181" s="182">
        <v>494.9</v>
      </c>
      <c r="AN181" s="109" t="s">
        <v>5655</v>
      </c>
      <c r="AO181" s="109" t="str">
        <f t="shared" si="2"/>
        <v>No</v>
      </c>
    </row>
    <row r="182" spans="1:41" s="19" customFormat="1" ht="11.45" customHeight="1" x14ac:dyDescent="0.2">
      <c r="A182" s="5" t="s">
        <v>1079</v>
      </c>
      <c r="B182" s="5" t="s">
        <v>1080</v>
      </c>
      <c r="C182" s="5" t="s">
        <v>52</v>
      </c>
      <c r="D182" s="174">
        <v>1118</v>
      </c>
      <c r="E182" s="177">
        <v>10118</v>
      </c>
      <c r="F182" s="19" t="s">
        <v>196</v>
      </c>
      <c r="G182" s="5" t="s">
        <v>192</v>
      </c>
      <c r="H182" s="27">
        <v>4181019</v>
      </c>
      <c r="I182" s="106">
        <v>98</v>
      </c>
      <c r="J182" s="107"/>
      <c r="K182" s="108">
        <v>0</v>
      </c>
      <c r="L182" s="108"/>
      <c r="M182" s="108">
        <v>1159168</v>
      </c>
      <c r="N182" s="108"/>
      <c r="O182" s="108">
        <v>2430301</v>
      </c>
      <c r="P182" s="108"/>
      <c r="Q182" s="108">
        <v>2254868</v>
      </c>
      <c r="R182" s="108"/>
      <c r="S182" s="108">
        <v>175433</v>
      </c>
      <c r="T182" s="108"/>
      <c r="U182" s="108">
        <v>177956</v>
      </c>
      <c r="V182" s="108"/>
      <c r="W182" s="108">
        <v>166033</v>
      </c>
      <c r="X182" s="108"/>
      <c r="Y182" s="108">
        <v>11923</v>
      </c>
      <c r="Z182" s="108"/>
      <c r="AA182" s="108">
        <v>0</v>
      </c>
      <c r="AB182" s="108"/>
      <c r="AC182" s="108">
        <v>0</v>
      </c>
      <c r="AD182" s="108"/>
      <c r="AE182" s="108">
        <v>0</v>
      </c>
      <c r="AF182" s="108"/>
      <c r="AG182" s="108">
        <v>0</v>
      </c>
      <c r="AH182" s="108"/>
      <c r="AI182" s="108">
        <v>827638</v>
      </c>
      <c r="AJ182" s="108"/>
      <c r="AK182" s="108">
        <v>4334190</v>
      </c>
      <c r="AL182" s="109"/>
      <c r="AM182" s="182">
        <v>669.7</v>
      </c>
      <c r="AN182" s="109" t="s">
        <v>5655</v>
      </c>
      <c r="AO182" s="109" t="str">
        <f t="shared" si="2"/>
        <v>No</v>
      </c>
    </row>
    <row r="183" spans="1:41" s="19" customFormat="1" ht="11.45" customHeight="1" x14ac:dyDescent="0.2">
      <c r="A183" s="5" t="s">
        <v>5966</v>
      </c>
      <c r="B183" s="5" t="s">
        <v>359</v>
      </c>
      <c r="C183" s="5" t="s">
        <v>62</v>
      </c>
      <c r="D183" s="174">
        <v>4228</v>
      </c>
      <c r="E183" s="177">
        <v>40228</v>
      </c>
      <c r="F183" s="19" t="s">
        <v>194</v>
      </c>
      <c r="G183" s="5" t="s">
        <v>192</v>
      </c>
      <c r="H183" s="27">
        <v>1249442</v>
      </c>
      <c r="I183" s="106">
        <v>98</v>
      </c>
      <c r="J183" s="107"/>
      <c r="K183" s="108">
        <v>0</v>
      </c>
      <c r="L183" s="108"/>
      <c r="M183" s="108">
        <v>0</v>
      </c>
      <c r="N183" s="108"/>
      <c r="O183" s="108">
        <v>488603</v>
      </c>
      <c r="P183" s="108"/>
      <c r="Q183" s="108">
        <v>3064368</v>
      </c>
      <c r="R183" s="108"/>
      <c r="S183" s="108">
        <v>42714</v>
      </c>
      <c r="T183" s="108"/>
      <c r="U183" s="108">
        <v>36474</v>
      </c>
      <c r="V183" s="108"/>
      <c r="W183" s="108">
        <v>97572</v>
      </c>
      <c r="X183" s="108"/>
      <c r="Y183" s="108">
        <v>6815</v>
      </c>
      <c r="Z183" s="108"/>
      <c r="AA183" s="108">
        <v>0</v>
      </c>
      <c r="AB183" s="108"/>
      <c r="AC183" s="108">
        <v>0</v>
      </c>
      <c r="AD183" s="108"/>
      <c r="AE183" s="108">
        <v>0</v>
      </c>
      <c r="AF183" s="108"/>
      <c r="AG183" s="108">
        <v>0</v>
      </c>
      <c r="AH183" s="108"/>
      <c r="AI183" s="108">
        <v>412899</v>
      </c>
      <c r="AJ183" s="108"/>
      <c r="AK183" s="108">
        <v>3379157</v>
      </c>
      <c r="AL183" s="109"/>
      <c r="AM183" s="182">
        <v>0</v>
      </c>
      <c r="AN183" s="109" t="s">
        <v>5655</v>
      </c>
      <c r="AO183" s="109" t="str">
        <f t="shared" si="2"/>
        <v>No</v>
      </c>
    </row>
    <row r="184" spans="1:41" s="19" customFormat="1" ht="11.45" customHeight="1" x14ac:dyDescent="0.2">
      <c r="A184" s="5" t="s">
        <v>444</v>
      </c>
      <c r="B184" s="5" t="s">
        <v>443</v>
      </c>
      <c r="C184" s="5" t="s">
        <v>32</v>
      </c>
      <c r="D184" s="174">
        <v>1055</v>
      </c>
      <c r="E184" s="177">
        <v>10055</v>
      </c>
      <c r="F184" s="19" t="s">
        <v>191</v>
      </c>
      <c r="G184" s="5" t="s">
        <v>192</v>
      </c>
      <c r="H184" s="27">
        <v>562839</v>
      </c>
      <c r="I184" s="106">
        <v>98</v>
      </c>
      <c r="J184" s="107"/>
      <c r="K184" s="108">
        <v>0</v>
      </c>
      <c r="L184" s="108"/>
      <c r="M184" s="108">
        <v>3762938</v>
      </c>
      <c r="N184" s="108"/>
      <c r="O184" s="108">
        <v>4154996</v>
      </c>
      <c r="P184" s="108"/>
      <c r="Q184" s="108">
        <v>3762062</v>
      </c>
      <c r="R184" s="108"/>
      <c r="S184" s="108">
        <v>392934</v>
      </c>
      <c r="T184" s="108"/>
      <c r="U184" s="108">
        <v>361704</v>
      </c>
      <c r="V184" s="108"/>
      <c r="W184" s="108">
        <v>338773</v>
      </c>
      <c r="X184" s="108"/>
      <c r="Y184" s="108">
        <v>22931</v>
      </c>
      <c r="Z184" s="108"/>
      <c r="AA184" s="108">
        <v>0</v>
      </c>
      <c r="AB184" s="108"/>
      <c r="AC184" s="108">
        <v>0</v>
      </c>
      <c r="AD184" s="108"/>
      <c r="AE184" s="108">
        <v>0</v>
      </c>
      <c r="AF184" s="108"/>
      <c r="AG184" s="108">
        <v>0</v>
      </c>
      <c r="AH184" s="108"/>
      <c r="AI184" s="108">
        <v>7681447</v>
      </c>
      <c r="AJ184" s="108"/>
      <c r="AK184" s="108">
        <v>25517192</v>
      </c>
      <c r="AL184" s="109"/>
      <c r="AM184" s="182">
        <v>270.43</v>
      </c>
      <c r="AN184" s="109" t="s">
        <v>5655</v>
      </c>
      <c r="AO184" s="109" t="str">
        <f t="shared" si="2"/>
        <v>No</v>
      </c>
    </row>
    <row r="185" spans="1:41" s="19" customFormat="1" ht="11.45" customHeight="1" x14ac:dyDescent="0.2">
      <c r="A185" s="5" t="s">
        <v>5967</v>
      </c>
      <c r="B185" s="5" t="s">
        <v>434</v>
      </c>
      <c r="C185" s="5" t="s">
        <v>40</v>
      </c>
      <c r="D185" s="174">
        <v>4078</v>
      </c>
      <c r="E185" s="177">
        <v>40078</v>
      </c>
      <c r="F185" s="19" t="s">
        <v>194</v>
      </c>
      <c r="G185" s="5" t="s">
        <v>192</v>
      </c>
      <c r="H185" s="27">
        <v>4515419</v>
      </c>
      <c r="I185" s="106">
        <v>97</v>
      </c>
      <c r="J185" s="107"/>
      <c r="K185" s="108">
        <v>0</v>
      </c>
      <c r="L185" s="108"/>
      <c r="M185" s="108">
        <v>3185921</v>
      </c>
      <c r="N185" s="108"/>
      <c r="O185" s="108">
        <v>4190198</v>
      </c>
      <c r="P185" s="108"/>
      <c r="Q185" s="108">
        <v>3624980</v>
      </c>
      <c r="R185" s="108"/>
      <c r="S185" s="108">
        <v>565218</v>
      </c>
      <c r="T185" s="108"/>
      <c r="U185" s="108">
        <v>264225</v>
      </c>
      <c r="V185" s="108"/>
      <c r="W185" s="108">
        <v>238368</v>
      </c>
      <c r="X185" s="108"/>
      <c r="Y185" s="108">
        <v>25857</v>
      </c>
      <c r="Z185" s="108"/>
      <c r="AA185" s="108">
        <v>0</v>
      </c>
      <c r="AB185" s="108"/>
      <c r="AC185" s="108">
        <v>0</v>
      </c>
      <c r="AD185" s="108"/>
      <c r="AE185" s="108">
        <v>0</v>
      </c>
      <c r="AF185" s="108"/>
      <c r="AG185" s="108">
        <v>0</v>
      </c>
      <c r="AH185" s="108"/>
      <c r="AI185" s="108">
        <v>2543584</v>
      </c>
      <c r="AJ185" s="108"/>
      <c r="AK185" s="108">
        <v>18415986</v>
      </c>
      <c r="AL185" s="109"/>
      <c r="AM185" s="182">
        <v>470.4</v>
      </c>
      <c r="AN185" s="109" t="s">
        <v>5655</v>
      </c>
      <c r="AO185" s="109" t="str">
        <f t="shared" si="2"/>
        <v>No</v>
      </c>
    </row>
    <row r="186" spans="1:41" s="19" customFormat="1" ht="11.45" customHeight="1" x14ac:dyDescent="0.2">
      <c r="A186" s="5" t="s">
        <v>790</v>
      </c>
      <c r="B186" s="5" t="s">
        <v>791</v>
      </c>
      <c r="C186" s="5" t="s">
        <v>20</v>
      </c>
      <c r="D186" s="174">
        <v>9079</v>
      </c>
      <c r="E186" s="177">
        <v>90079</v>
      </c>
      <c r="F186" s="19" t="s">
        <v>196</v>
      </c>
      <c r="G186" s="5" t="s">
        <v>192</v>
      </c>
      <c r="H186" s="27">
        <v>345580</v>
      </c>
      <c r="I186" s="106">
        <v>96</v>
      </c>
      <c r="J186" s="107"/>
      <c r="K186" s="108">
        <v>0</v>
      </c>
      <c r="L186" s="108"/>
      <c r="M186" s="108">
        <v>3723627</v>
      </c>
      <c r="N186" s="108"/>
      <c r="O186" s="108">
        <v>5280525</v>
      </c>
      <c r="P186" s="108"/>
      <c r="Q186" s="108">
        <v>4679727</v>
      </c>
      <c r="R186" s="108"/>
      <c r="S186" s="108">
        <v>600798</v>
      </c>
      <c r="T186" s="108"/>
      <c r="U186" s="108">
        <v>327438</v>
      </c>
      <c r="V186" s="108"/>
      <c r="W186" s="108">
        <v>303329</v>
      </c>
      <c r="X186" s="108"/>
      <c r="Y186" s="108">
        <v>24109</v>
      </c>
      <c r="Z186" s="108"/>
      <c r="AA186" s="108">
        <v>0</v>
      </c>
      <c r="AB186" s="108"/>
      <c r="AC186" s="108">
        <v>0</v>
      </c>
      <c r="AD186" s="108"/>
      <c r="AE186" s="108">
        <v>0</v>
      </c>
      <c r="AF186" s="108"/>
      <c r="AG186" s="108">
        <v>0</v>
      </c>
      <c r="AH186" s="108"/>
      <c r="AI186" s="108">
        <v>4122539</v>
      </c>
      <c r="AJ186" s="108"/>
      <c r="AK186" s="108">
        <v>41488577</v>
      </c>
      <c r="AL186" s="109"/>
      <c r="AM186" s="182">
        <v>582.5</v>
      </c>
      <c r="AN186" s="109" t="s">
        <v>5655</v>
      </c>
      <c r="AO186" s="109" t="str">
        <f t="shared" si="2"/>
        <v>No</v>
      </c>
    </row>
    <row r="187" spans="1:41" s="19" customFormat="1" ht="11.45" customHeight="1" x14ac:dyDescent="0.2">
      <c r="A187" s="5" t="s">
        <v>1932</v>
      </c>
      <c r="B187" s="5" t="s">
        <v>1933</v>
      </c>
      <c r="C187" s="5" t="s">
        <v>50</v>
      </c>
      <c r="D187" s="174" t="s">
        <v>1934</v>
      </c>
      <c r="E187" s="177" t="s">
        <v>1935</v>
      </c>
      <c r="F187" s="19" t="s">
        <v>242</v>
      </c>
      <c r="G187" s="5" t="s">
        <v>229</v>
      </c>
      <c r="H187" s="27">
        <v>0</v>
      </c>
      <c r="I187" s="106">
        <v>96</v>
      </c>
      <c r="J187" s="107"/>
      <c r="K187" s="108">
        <v>0</v>
      </c>
      <c r="L187" s="108"/>
      <c r="M187" s="108">
        <v>0</v>
      </c>
      <c r="N187" s="108"/>
      <c r="O187" s="108">
        <v>0</v>
      </c>
      <c r="P187" s="108"/>
      <c r="Q187" s="108">
        <v>2282011</v>
      </c>
      <c r="R187" s="108"/>
      <c r="S187" s="108">
        <v>0</v>
      </c>
      <c r="T187" s="108"/>
      <c r="U187" s="108">
        <v>0</v>
      </c>
      <c r="V187" s="108"/>
      <c r="W187" s="108">
        <v>172969</v>
      </c>
      <c r="X187" s="108"/>
      <c r="Y187" s="108">
        <v>0</v>
      </c>
      <c r="Z187" s="108"/>
      <c r="AA187" s="108">
        <v>0</v>
      </c>
      <c r="AB187" s="108"/>
      <c r="AC187" s="108">
        <v>0</v>
      </c>
      <c r="AD187" s="108"/>
      <c r="AE187" s="108">
        <v>0</v>
      </c>
      <c r="AF187" s="108"/>
      <c r="AG187" s="108">
        <v>0</v>
      </c>
      <c r="AH187" s="108"/>
      <c r="AI187" s="108">
        <v>255169</v>
      </c>
      <c r="AJ187" s="108"/>
      <c r="AK187" s="108">
        <v>0</v>
      </c>
      <c r="AL187" s="109"/>
      <c r="AM187" s="182">
        <v>111.1</v>
      </c>
      <c r="AN187" s="109" t="s">
        <v>5655</v>
      </c>
      <c r="AO187" s="109" t="str">
        <f t="shared" si="2"/>
        <v>No</v>
      </c>
    </row>
    <row r="188" spans="1:41" s="19" customFormat="1" ht="11.45" customHeight="1" x14ac:dyDescent="0.2">
      <c r="A188" s="5" t="s">
        <v>1936</v>
      </c>
      <c r="B188" s="5" t="s">
        <v>1937</v>
      </c>
      <c r="C188" s="5" t="s">
        <v>88</v>
      </c>
      <c r="D188" s="174" t="s">
        <v>1938</v>
      </c>
      <c r="E188" s="177" t="s">
        <v>1939</v>
      </c>
      <c r="F188" s="19" t="s">
        <v>196</v>
      </c>
      <c r="G188" s="5" t="s">
        <v>229</v>
      </c>
      <c r="H188" s="27">
        <v>0</v>
      </c>
      <c r="I188" s="106">
        <v>95</v>
      </c>
      <c r="J188" s="107"/>
      <c r="K188" s="108">
        <v>0</v>
      </c>
      <c r="L188" s="108"/>
      <c r="M188" s="108">
        <v>0</v>
      </c>
      <c r="N188" s="108"/>
      <c r="O188" s="108">
        <v>0</v>
      </c>
      <c r="P188" s="108"/>
      <c r="Q188" s="108">
        <v>2592360</v>
      </c>
      <c r="R188" s="108"/>
      <c r="S188" s="108">
        <v>0</v>
      </c>
      <c r="T188" s="108"/>
      <c r="U188" s="108">
        <v>0</v>
      </c>
      <c r="V188" s="108"/>
      <c r="W188" s="108">
        <v>153607</v>
      </c>
      <c r="X188" s="108"/>
      <c r="Y188" s="108">
        <v>0</v>
      </c>
      <c r="Z188" s="108"/>
      <c r="AA188" s="108">
        <v>0</v>
      </c>
      <c r="AB188" s="108"/>
      <c r="AC188" s="108">
        <v>0</v>
      </c>
      <c r="AD188" s="108"/>
      <c r="AE188" s="108">
        <v>0</v>
      </c>
      <c r="AF188" s="108"/>
      <c r="AG188" s="108">
        <v>0</v>
      </c>
      <c r="AH188" s="108"/>
      <c r="AI188" s="108">
        <v>231732</v>
      </c>
      <c r="AJ188" s="108"/>
      <c r="AK188" s="108">
        <v>0</v>
      </c>
      <c r="AL188" s="109"/>
      <c r="AM188" s="182">
        <v>0</v>
      </c>
      <c r="AN188" s="109" t="s">
        <v>5655</v>
      </c>
      <c r="AO188" s="109" t="str">
        <f t="shared" si="2"/>
        <v>No</v>
      </c>
    </row>
    <row r="189" spans="1:41" s="19" customFormat="1" ht="11.45" customHeight="1" x14ac:dyDescent="0.2">
      <c r="A189" s="5" t="s">
        <v>2029</v>
      </c>
      <c r="B189" s="5" t="s">
        <v>2030</v>
      </c>
      <c r="C189" s="5" t="s">
        <v>88</v>
      </c>
      <c r="D189" s="174" t="s">
        <v>2031</v>
      </c>
      <c r="E189" s="177" t="s">
        <v>2032</v>
      </c>
      <c r="F189" s="19" t="s">
        <v>196</v>
      </c>
      <c r="G189" s="5" t="s">
        <v>229</v>
      </c>
      <c r="H189" s="27">
        <v>0</v>
      </c>
      <c r="I189" s="106">
        <v>95</v>
      </c>
      <c r="J189" s="107"/>
      <c r="K189" s="108">
        <v>0</v>
      </c>
      <c r="L189" s="108"/>
      <c r="M189" s="108">
        <v>0</v>
      </c>
      <c r="N189" s="108"/>
      <c r="O189" s="108">
        <v>0</v>
      </c>
      <c r="P189" s="108"/>
      <c r="Q189" s="108">
        <v>2166645</v>
      </c>
      <c r="R189" s="108"/>
      <c r="S189" s="108">
        <v>0</v>
      </c>
      <c r="T189" s="108"/>
      <c r="U189" s="108">
        <v>0</v>
      </c>
      <c r="V189" s="108"/>
      <c r="W189" s="108">
        <v>118106</v>
      </c>
      <c r="X189" s="108"/>
      <c r="Y189" s="108">
        <v>0</v>
      </c>
      <c r="Z189" s="108"/>
      <c r="AA189" s="108">
        <v>0</v>
      </c>
      <c r="AB189" s="108"/>
      <c r="AC189" s="108">
        <v>0</v>
      </c>
      <c r="AD189" s="108"/>
      <c r="AE189" s="108">
        <v>0</v>
      </c>
      <c r="AF189" s="108"/>
      <c r="AG189" s="108">
        <v>0</v>
      </c>
      <c r="AH189" s="108"/>
      <c r="AI189" s="108">
        <v>121712</v>
      </c>
      <c r="AJ189" s="108"/>
      <c r="AK189" s="108">
        <v>0</v>
      </c>
      <c r="AL189" s="109"/>
      <c r="AM189" s="182">
        <v>540</v>
      </c>
      <c r="AN189" s="109" t="s">
        <v>5655</v>
      </c>
      <c r="AO189" s="109" t="str">
        <f t="shared" si="2"/>
        <v>No</v>
      </c>
    </row>
    <row r="190" spans="1:41" s="19" customFormat="1" ht="11.45" customHeight="1" x14ac:dyDescent="0.2">
      <c r="A190" s="5" t="s">
        <v>5968</v>
      </c>
      <c r="B190" s="5" t="s">
        <v>712</v>
      </c>
      <c r="C190" s="5" t="s">
        <v>31</v>
      </c>
      <c r="D190" s="174">
        <v>8109</v>
      </c>
      <c r="E190" s="177">
        <v>80109</v>
      </c>
      <c r="F190" s="19" t="s">
        <v>239</v>
      </c>
      <c r="G190" s="5" t="s">
        <v>192</v>
      </c>
      <c r="H190" s="27">
        <v>2374203</v>
      </c>
      <c r="I190" s="106">
        <v>95</v>
      </c>
      <c r="J190" s="107"/>
      <c r="K190" s="108">
        <v>0</v>
      </c>
      <c r="L190" s="108"/>
      <c r="M190" s="108">
        <v>0</v>
      </c>
      <c r="N190" s="108"/>
      <c r="O190" s="108">
        <v>1874597</v>
      </c>
      <c r="P190" s="108"/>
      <c r="Q190" s="108">
        <v>1874597</v>
      </c>
      <c r="R190" s="108"/>
      <c r="S190" s="108">
        <v>0</v>
      </c>
      <c r="T190" s="108"/>
      <c r="U190" s="108">
        <v>47499</v>
      </c>
      <c r="V190" s="108"/>
      <c r="W190" s="108">
        <v>47499</v>
      </c>
      <c r="X190" s="108"/>
      <c r="Y190" s="108">
        <v>0</v>
      </c>
      <c r="Z190" s="108"/>
      <c r="AA190" s="108">
        <v>0</v>
      </c>
      <c r="AB190" s="108"/>
      <c r="AC190" s="108">
        <v>0</v>
      </c>
      <c r="AD190" s="108"/>
      <c r="AE190" s="108">
        <v>0</v>
      </c>
      <c r="AF190" s="108"/>
      <c r="AG190" s="108">
        <v>0</v>
      </c>
      <c r="AH190" s="108"/>
      <c r="AI190" s="108">
        <v>182256</v>
      </c>
      <c r="AJ190" s="108"/>
      <c r="AK190" s="108">
        <v>7732123</v>
      </c>
      <c r="AL190" s="109"/>
      <c r="AM190" s="182">
        <v>510.8</v>
      </c>
      <c r="AN190" s="109" t="s">
        <v>5655</v>
      </c>
      <c r="AO190" s="109" t="str">
        <f t="shared" si="2"/>
        <v>No</v>
      </c>
    </row>
    <row r="191" spans="1:41" s="19" customFormat="1" ht="11.45" customHeight="1" x14ac:dyDescent="0.2">
      <c r="A191" s="5" t="s">
        <v>5969</v>
      </c>
      <c r="B191" s="5" t="s">
        <v>369</v>
      </c>
      <c r="C191" s="5" t="s">
        <v>89</v>
      </c>
      <c r="D191" s="174">
        <v>6010</v>
      </c>
      <c r="E191" s="177">
        <v>60010</v>
      </c>
      <c r="F191" s="19" t="s">
        <v>194</v>
      </c>
      <c r="G191" s="5" t="s">
        <v>192</v>
      </c>
      <c r="H191" s="27">
        <v>237356</v>
      </c>
      <c r="I191" s="106">
        <v>94</v>
      </c>
      <c r="J191" s="107"/>
      <c r="K191" s="108">
        <v>0</v>
      </c>
      <c r="L191" s="108"/>
      <c r="M191" s="108">
        <v>1905385</v>
      </c>
      <c r="N191" s="108"/>
      <c r="O191" s="108">
        <v>2566949</v>
      </c>
      <c r="P191" s="108"/>
      <c r="Q191" s="108">
        <v>2497590</v>
      </c>
      <c r="R191" s="108"/>
      <c r="S191" s="108">
        <v>69359</v>
      </c>
      <c r="T191" s="108"/>
      <c r="U191" s="108">
        <v>190236</v>
      </c>
      <c r="V191" s="108"/>
      <c r="W191" s="108">
        <v>182779</v>
      </c>
      <c r="X191" s="108"/>
      <c r="Y191" s="108">
        <v>7457</v>
      </c>
      <c r="Z191" s="108"/>
      <c r="AA191" s="108">
        <v>0</v>
      </c>
      <c r="AB191" s="108"/>
      <c r="AC191" s="108">
        <v>0</v>
      </c>
      <c r="AD191" s="108"/>
      <c r="AE191" s="108">
        <v>0</v>
      </c>
      <c r="AF191" s="108"/>
      <c r="AG191" s="108">
        <v>0</v>
      </c>
      <c r="AH191" s="108"/>
      <c r="AI191" s="108">
        <v>3759406</v>
      </c>
      <c r="AJ191" s="108"/>
      <c r="AK191" s="108">
        <v>9007380</v>
      </c>
      <c r="AL191" s="109"/>
      <c r="AM191" s="182">
        <v>341.3</v>
      </c>
      <c r="AN191" s="109" t="s">
        <v>5655</v>
      </c>
      <c r="AO191" s="109" t="str">
        <f t="shared" si="2"/>
        <v>No</v>
      </c>
    </row>
    <row r="192" spans="1:41" s="19" customFormat="1" ht="11.45" customHeight="1" x14ac:dyDescent="0.2">
      <c r="A192" s="5" t="s">
        <v>4666</v>
      </c>
      <c r="B192" s="5" t="s">
        <v>4608</v>
      </c>
      <c r="C192" s="5" t="s">
        <v>31</v>
      </c>
      <c r="D192" s="174" t="s">
        <v>4667</v>
      </c>
      <c r="E192" s="177" t="s">
        <v>4668</v>
      </c>
      <c r="F192" s="19" t="s">
        <v>196</v>
      </c>
      <c r="G192" s="5" t="s">
        <v>229</v>
      </c>
      <c r="H192" s="27">
        <v>0</v>
      </c>
      <c r="I192" s="106">
        <v>94</v>
      </c>
      <c r="J192" s="107"/>
      <c r="K192" s="108">
        <v>0</v>
      </c>
      <c r="L192" s="108"/>
      <c r="M192" s="108">
        <v>0</v>
      </c>
      <c r="N192" s="108"/>
      <c r="O192" s="108">
        <v>0</v>
      </c>
      <c r="P192" s="108"/>
      <c r="Q192" s="108">
        <v>4703371</v>
      </c>
      <c r="R192" s="108"/>
      <c r="S192" s="108">
        <v>0</v>
      </c>
      <c r="T192" s="108"/>
      <c r="U192" s="108">
        <v>0</v>
      </c>
      <c r="V192" s="108"/>
      <c r="W192" s="108">
        <v>264173</v>
      </c>
      <c r="X192" s="108"/>
      <c r="Y192" s="108">
        <v>0</v>
      </c>
      <c r="Z192" s="108"/>
      <c r="AA192" s="108">
        <v>0</v>
      </c>
      <c r="AB192" s="108"/>
      <c r="AC192" s="108">
        <v>0</v>
      </c>
      <c r="AD192" s="108"/>
      <c r="AE192" s="108">
        <v>0</v>
      </c>
      <c r="AF192" s="108"/>
      <c r="AG192" s="108">
        <v>0</v>
      </c>
      <c r="AH192" s="108"/>
      <c r="AI192" s="108">
        <v>4969920</v>
      </c>
      <c r="AJ192" s="108"/>
      <c r="AK192" s="108">
        <v>0</v>
      </c>
      <c r="AL192" s="109"/>
      <c r="AM192" s="182">
        <v>173.62</v>
      </c>
      <c r="AN192" s="109" t="s">
        <v>5655</v>
      </c>
      <c r="AO192" s="109" t="str">
        <f t="shared" si="2"/>
        <v>No</v>
      </c>
    </row>
    <row r="193" spans="1:41" s="19" customFormat="1" ht="11.45" customHeight="1" x14ac:dyDescent="0.2">
      <c r="A193" s="5" t="s">
        <v>739</v>
      </c>
      <c r="B193" s="5" t="s">
        <v>740</v>
      </c>
      <c r="C193" s="5" t="s">
        <v>20</v>
      </c>
      <c r="D193" s="174">
        <v>9020</v>
      </c>
      <c r="E193" s="177">
        <v>90020</v>
      </c>
      <c r="F193" s="19" t="s">
        <v>196</v>
      </c>
      <c r="G193" s="5" t="s">
        <v>192</v>
      </c>
      <c r="H193" s="27">
        <v>195861</v>
      </c>
      <c r="I193" s="106">
        <v>93</v>
      </c>
      <c r="J193" s="107"/>
      <c r="K193" s="108">
        <v>0</v>
      </c>
      <c r="L193" s="108"/>
      <c r="M193" s="108">
        <v>2632029</v>
      </c>
      <c r="N193" s="108"/>
      <c r="O193" s="108">
        <v>3026325</v>
      </c>
      <c r="P193" s="108"/>
      <c r="Q193" s="108">
        <v>2627848</v>
      </c>
      <c r="R193" s="108"/>
      <c r="S193" s="108">
        <v>398477</v>
      </c>
      <c r="T193" s="108"/>
      <c r="U193" s="108">
        <v>247259</v>
      </c>
      <c r="V193" s="108"/>
      <c r="W193" s="108">
        <v>219011</v>
      </c>
      <c r="X193" s="108"/>
      <c r="Y193" s="108">
        <v>28248</v>
      </c>
      <c r="Z193" s="108"/>
      <c r="AA193" s="108">
        <v>0</v>
      </c>
      <c r="AB193" s="108"/>
      <c r="AC193" s="108">
        <v>0</v>
      </c>
      <c r="AD193" s="108"/>
      <c r="AE193" s="108">
        <v>0</v>
      </c>
      <c r="AF193" s="108"/>
      <c r="AG193" s="108">
        <v>0</v>
      </c>
      <c r="AH193" s="108"/>
      <c r="AI193" s="108">
        <v>6288980</v>
      </c>
      <c r="AJ193" s="108"/>
      <c r="AK193" s="108">
        <v>25748791</v>
      </c>
      <c r="AL193" s="109"/>
      <c r="AM193" s="182">
        <v>0</v>
      </c>
      <c r="AN193" s="109" t="s">
        <v>5655</v>
      </c>
      <c r="AO193" s="109" t="str">
        <f t="shared" si="2"/>
        <v>No</v>
      </c>
    </row>
    <row r="194" spans="1:41" s="19" customFormat="1" ht="11.45" customHeight="1" x14ac:dyDescent="0.2">
      <c r="A194" s="5" t="s">
        <v>5970</v>
      </c>
      <c r="B194" s="5" t="s">
        <v>356</v>
      </c>
      <c r="C194" s="5" t="s">
        <v>62</v>
      </c>
      <c r="D194" s="174">
        <v>4051</v>
      </c>
      <c r="E194" s="177">
        <v>40051</v>
      </c>
      <c r="F194" s="19" t="s">
        <v>194</v>
      </c>
      <c r="G194" s="5" t="s">
        <v>192</v>
      </c>
      <c r="H194" s="27">
        <v>347602</v>
      </c>
      <c r="I194" s="106">
        <v>93</v>
      </c>
      <c r="J194" s="107"/>
      <c r="K194" s="108">
        <v>0</v>
      </c>
      <c r="L194" s="108"/>
      <c r="M194" s="108">
        <v>1856524</v>
      </c>
      <c r="N194" s="108"/>
      <c r="O194" s="108">
        <v>2351537</v>
      </c>
      <c r="P194" s="108"/>
      <c r="Q194" s="108">
        <v>2136942</v>
      </c>
      <c r="R194" s="108"/>
      <c r="S194" s="108">
        <v>214595</v>
      </c>
      <c r="T194" s="108"/>
      <c r="U194" s="108">
        <v>207228</v>
      </c>
      <c r="V194" s="108"/>
      <c r="W194" s="108">
        <v>189833</v>
      </c>
      <c r="X194" s="108"/>
      <c r="Y194" s="108">
        <v>17395</v>
      </c>
      <c r="Z194" s="108"/>
      <c r="AA194" s="108">
        <v>0</v>
      </c>
      <c r="AB194" s="108"/>
      <c r="AC194" s="108">
        <v>0</v>
      </c>
      <c r="AD194" s="108"/>
      <c r="AE194" s="108">
        <v>0</v>
      </c>
      <c r="AF194" s="108"/>
      <c r="AG194" s="108">
        <v>0</v>
      </c>
      <c r="AH194" s="108"/>
      <c r="AI194" s="108">
        <v>6585698</v>
      </c>
      <c r="AJ194" s="108"/>
      <c r="AK194" s="108">
        <v>12400242</v>
      </c>
      <c r="AL194" s="109"/>
      <c r="AM194" s="182">
        <v>421.5</v>
      </c>
      <c r="AN194" s="109" t="s">
        <v>5655</v>
      </c>
      <c r="AO194" s="109" t="str">
        <f t="shared" si="2"/>
        <v>No</v>
      </c>
    </row>
    <row r="195" spans="1:41" s="19" customFormat="1" ht="11.45" customHeight="1" x14ac:dyDescent="0.2">
      <c r="A195" s="5" t="s">
        <v>5971</v>
      </c>
      <c r="B195" s="5" t="s">
        <v>473</v>
      </c>
      <c r="C195" s="5" t="s">
        <v>62</v>
      </c>
      <c r="D195" s="174">
        <v>4087</v>
      </c>
      <c r="E195" s="177">
        <v>40087</v>
      </c>
      <c r="F195" s="19" t="s">
        <v>194</v>
      </c>
      <c r="G195" s="5" t="s">
        <v>192</v>
      </c>
      <c r="H195" s="27">
        <v>347602</v>
      </c>
      <c r="I195" s="106">
        <v>93</v>
      </c>
      <c r="J195" s="107"/>
      <c r="K195" s="108">
        <v>0</v>
      </c>
      <c r="L195" s="108"/>
      <c r="M195" s="108">
        <v>2723012</v>
      </c>
      <c r="N195" s="108"/>
      <c r="O195" s="108">
        <v>4845588</v>
      </c>
      <c r="P195" s="108"/>
      <c r="Q195" s="108">
        <v>4436065</v>
      </c>
      <c r="R195" s="108"/>
      <c r="S195" s="108">
        <v>409523</v>
      </c>
      <c r="T195" s="108"/>
      <c r="U195" s="108">
        <v>326485</v>
      </c>
      <c r="V195" s="108"/>
      <c r="W195" s="108">
        <v>305763</v>
      </c>
      <c r="X195" s="108"/>
      <c r="Y195" s="108">
        <v>20722</v>
      </c>
      <c r="Z195" s="108"/>
      <c r="AA195" s="108">
        <v>0</v>
      </c>
      <c r="AB195" s="108"/>
      <c r="AC195" s="108">
        <v>0</v>
      </c>
      <c r="AD195" s="108"/>
      <c r="AE195" s="108">
        <v>0</v>
      </c>
      <c r="AF195" s="108"/>
      <c r="AG195" s="108">
        <v>0</v>
      </c>
      <c r="AH195" s="108"/>
      <c r="AI195" s="108">
        <v>6935300</v>
      </c>
      <c r="AJ195" s="108"/>
      <c r="AK195" s="108">
        <v>23085560</v>
      </c>
      <c r="AL195" s="109"/>
      <c r="AM195" s="182">
        <v>395</v>
      </c>
      <c r="AN195" s="109" t="s">
        <v>5655</v>
      </c>
      <c r="AO195" s="109" t="str">
        <f t="shared" ref="AO195:AO258" si="3">IF(AN195&amp;AL195&amp;AJ195&amp;AH195&amp;AF195&amp;AD195&amp;AB195&amp;Z195&amp;X195&amp;V195&amp;T195&amp;R195&amp;P195&amp;N195&amp;L195&amp;J195&lt;&gt;"","Yes","No")</f>
        <v>No</v>
      </c>
    </row>
    <row r="196" spans="1:41" s="19" customFormat="1" ht="11.45" customHeight="1" x14ac:dyDescent="0.2">
      <c r="A196" s="5" t="s">
        <v>738</v>
      </c>
      <c r="B196" s="5" t="s">
        <v>275</v>
      </c>
      <c r="C196" s="5" t="s">
        <v>20</v>
      </c>
      <c r="D196" s="174">
        <v>9012</v>
      </c>
      <c r="E196" s="177">
        <v>90012</v>
      </c>
      <c r="F196" s="19" t="s">
        <v>196</v>
      </c>
      <c r="G196" s="5" t="s">
        <v>192</v>
      </c>
      <c r="H196" s="27">
        <v>370583</v>
      </c>
      <c r="I196" s="106">
        <v>92</v>
      </c>
      <c r="J196" s="107"/>
      <c r="K196" s="108">
        <v>0</v>
      </c>
      <c r="L196" s="108"/>
      <c r="M196" s="108">
        <v>2518121</v>
      </c>
      <c r="N196" s="108"/>
      <c r="O196" s="108">
        <v>2987282</v>
      </c>
      <c r="P196" s="108"/>
      <c r="Q196" s="108">
        <v>2833051</v>
      </c>
      <c r="R196" s="108"/>
      <c r="S196" s="108">
        <v>490542</v>
      </c>
      <c r="T196" s="108"/>
      <c r="U196" s="108">
        <v>192794</v>
      </c>
      <c r="V196" s="108"/>
      <c r="W196" s="108">
        <v>187101</v>
      </c>
      <c r="X196" s="108"/>
      <c r="Y196" s="108">
        <v>20122</v>
      </c>
      <c r="Z196" s="108"/>
      <c r="AA196" s="108">
        <v>0</v>
      </c>
      <c r="AB196" s="108"/>
      <c r="AC196" s="108">
        <v>0</v>
      </c>
      <c r="AD196" s="108"/>
      <c r="AE196" s="108">
        <v>0</v>
      </c>
      <c r="AF196" s="108"/>
      <c r="AG196" s="108">
        <v>0</v>
      </c>
      <c r="AH196" s="108"/>
      <c r="AI196" s="108">
        <v>3403527</v>
      </c>
      <c r="AJ196" s="108"/>
      <c r="AK196" s="108">
        <v>18870087</v>
      </c>
      <c r="AL196" s="109"/>
      <c r="AM196" s="182">
        <v>157.5</v>
      </c>
      <c r="AN196" s="109" t="s">
        <v>5655</v>
      </c>
      <c r="AO196" s="109" t="str">
        <f t="shared" si="3"/>
        <v>No</v>
      </c>
    </row>
    <row r="197" spans="1:41" s="19" customFormat="1" ht="11.45" customHeight="1" x14ac:dyDescent="0.2">
      <c r="A197" s="5" t="s">
        <v>615</v>
      </c>
      <c r="B197" s="5" t="s">
        <v>616</v>
      </c>
      <c r="C197" s="5" t="s">
        <v>79</v>
      </c>
      <c r="D197" s="174">
        <v>6018</v>
      </c>
      <c r="E197" s="177">
        <v>60018</v>
      </c>
      <c r="F197" s="19" t="s">
        <v>194</v>
      </c>
      <c r="G197" s="5" t="s">
        <v>192</v>
      </c>
      <c r="H197" s="27">
        <v>655479</v>
      </c>
      <c r="I197" s="106">
        <v>92</v>
      </c>
      <c r="J197" s="107"/>
      <c r="K197" s="108">
        <v>0</v>
      </c>
      <c r="L197" s="108"/>
      <c r="M197" s="108">
        <v>2879543</v>
      </c>
      <c r="N197" s="108"/>
      <c r="O197" s="108">
        <v>4037941</v>
      </c>
      <c r="P197" s="108"/>
      <c r="Q197" s="108">
        <v>3773603</v>
      </c>
      <c r="R197" s="108"/>
      <c r="S197" s="108">
        <v>264338</v>
      </c>
      <c r="T197" s="108"/>
      <c r="U197" s="108">
        <v>261722</v>
      </c>
      <c r="V197" s="108"/>
      <c r="W197" s="108">
        <v>248317</v>
      </c>
      <c r="X197" s="108"/>
      <c r="Y197" s="108">
        <v>13405</v>
      </c>
      <c r="Z197" s="108"/>
      <c r="AA197" s="108">
        <v>0</v>
      </c>
      <c r="AB197" s="108"/>
      <c r="AC197" s="108">
        <v>0</v>
      </c>
      <c r="AD197" s="108"/>
      <c r="AE197" s="108">
        <v>0</v>
      </c>
      <c r="AF197" s="108"/>
      <c r="AG197" s="108">
        <v>0</v>
      </c>
      <c r="AH197" s="108"/>
      <c r="AI197" s="108">
        <v>2882732</v>
      </c>
      <c r="AJ197" s="108"/>
      <c r="AK197" s="108">
        <v>15706533</v>
      </c>
      <c r="AL197" s="109"/>
      <c r="AM197" s="182">
        <v>475</v>
      </c>
      <c r="AN197" s="109" t="s">
        <v>5655</v>
      </c>
      <c r="AO197" s="109" t="str">
        <f t="shared" si="3"/>
        <v>No</v>
      </c>
    </row>
    <row r="198" spans="1:41" s="19" customFormat="1" ht="11.45" customHeight="1" x14ac:dyDescent="0.2">
      <c r="A198" s="5" t="s">
        <v>201</v>
      </c>
      <c r="B198" s="5" t="s">
        <v>202</v>
      </c>
      <c r="C198" s="5" t="s">
        <v>89</v>
      </c>
      <c r="D198" s="174">
        <v>6091</v>
      </c>
      <c r="E198" s="177">
        <v>60091</v>
      </c>
      <c r="F198" s="19" t="s">
        <v>196</v>
      </c>
      <c r="G198" s="5" t="s">
        <v>192</v>
      </c>
      <c r="H198" s="27">
        <v>217630</v>
      </c>
      <c r="I198" s="106">
        <v>91</v>
      </c>
      <c r="J198" s="107"/>
      <c r="K198" s="108">
        <v>0</v>
      </c>
      <c r="L198" s="108"/>
      <c r="M198" s="108">
        <v>478942</v>
      </c>
      <c r="N198" s="108"/>
      <c r="O198" s="108">
        <v>2273622</v>
      </c>
      <c r="P198" s="108"/>
      <c r="Q198" s="108">
        <v>1881751</v>
      </c>
      <c r="R198" s="108"/>
      <c r="S198" s="108">
        <v>391871</v>
      </c>
      <c r="T198" s="108"/>
      <c r="U198" s="108">
        <v>150118</v>
      </c>
      <c r="V198" s="108"/>
      <c r="W198" s="108">
        <v>134626</v>
      </c>
      <c r="X198" s="108"/>
      <c r="Y198" s="108">
        <v>15492</v>
      </c>
      <c r="Z198" s="108"/>
      <c r="AA198" s="108">
        <v>0</v>
      </c>
      <c r="AB198" s="108"/>
      <c r="AC198" s="108">
        <v>0</v>
      </c>
      <c r="AD198" s="108"/>
      <c r="AE198" s="108">
        <v>0</v>
      </c>
      <c r="AF198" s="108"/>
      <c r="AG198" s="108">
        <v>0</v>
      </c>
      <c r="AH198" s="108"/>
      <c r="AI198" s="108">
        <v>652990</v>
      </c>
      <c r="AJ198" s="108"/>
      <c r="AK198" s="108">
        <v>4523362</v>
      </c>
      <c r="AL198" s="109"/>
      <c r="AM198" s="182">
        <v>670.9</v>
      </c>
      <c r="AN198" s="109" t="s">
        <v>5655</v>
      </c>
      <c r="AO198" s="109" t="str">
        <f t="shared" si="3"/>
        <v>No</v>
      </c>
    </row>
    <row r="199" spans="1:41" s="19" customFormat="1" ht="11.45" customHeight="1" x14ac:dyDescent="0.2">
      <c r="A199" s="5" t="s">
        <v>5972</v>
      </c>
      <c r="B199" s="5" t="s">
        <v>743</v>
      </c>
      <c r="C199" s="5" t="s">
        <v>20</v>
      </c>
      <c r="D199" s="174">
        <v>9171</v>
      </c>
      <c r="E199" s="177">
        <v>90171</v>
      </c>
      <c r="F199" s="19" t="s">
        <v>194</v>
      </c>
      <c r="G199" s="5" t="s">
        <v>192</v>
      </c>
      <c r="H199" s="27">
        <v>258653</v>
      </c>
      <c r="I199" s="106">
        <v>91</v>
      </c>
      <c r="J199" s="107"/>
      <c r="K199" s="108">
        <v>0</v>
      </c>
      <c r="L199" s="108"/>
      <c r="M199" s="108">
        <v>2921998</v>
      </c>
      <c r="N199" s="108"/>
      <c r="O199" s="108">
        <v>4091974</v>
      </c>
      <c r="P199" s="108"/>
      <c r="Q199" s="108">
        <v>3545218</v>
      </c>
      <c r="R199" s="108"/>
      <c r="S199" s="108">
        <v>546756</v>
      </c>
      <c r="T199" s="108"/>
      <c r="U199" s="108">
        <v>235800</v>
      </c>
      <c r="V199" s="108"/>
      <c r="W199" s="108">
        <v>215203</v>
      </c>
      <c r="X199" s="108"/>
      <c r="Y199" s="108">
        <v>20597</v>
      </c>
      <c r="Z199" s="108"/>
      <c r="AA199" s="108">
        <v>0</v>
      </c>
      <c r="AB199" s="108"/>
      <c r="AC199" s="108">
        <v>0</v>
      </c>
      <c r="AD199" s="108"/>
      <c r="AE199" s="108">
        <v>0</v>
      </c>
      <c r="AF199" s="108"/>
      <c r="AG199" s="108">
        <v>0</v>
      </c>
      <c r="AH199" s="108"/>
      <c r="AI199" s="108">
        <v>2775323</v>
      </c>
      <c r="AJ199" s="108"/>
      <c r="AK199" s="108">
        <v>21115775</v>
      </c>
      <c r="AL199" s="109"/>
      <c r="AM199" s="182">
        <v>832.8</v>
      </c>
      <c r="AN199" s="109" t="s">
        <v>5655</v>
      </c>
      <c r="AO199" s="109" t="str">
        <f t="shared" si="3"/>
        <v>No</v>
      </c>
    </row>
    <row r="200" spans="1:41" s="19" customFormat="1" ht="11.45" customHeight="1" x14ac:dyDescent="0.2">
      <c r="A200" s="5" t="s">
        <v>5973</v>
      </c>
      <c r="B200" s="5" t="s">
        <v>579</v>
      </c>
      <c r="C200" s="5" t="s">
        <v>91</v>
      </c>
      <c r="D200" s="174">
        <v>3081</v>
      </c>
      <c r="E200" s="177">
        <v>30081</v>
      </c>
      <c r="F200" s="19" t="s">
        <v>194</v>
      </c>
      <c r="G200" s="5" t="s">
        <v>192</v>
      </c>
      <c r="H200" s="27">
        <v>4586770</v>
      </c>
      <c r="I200" s="106">
        <v>91</v>
      </c>
      <c r="J200" s="107"/>
      <c r="K200" s="108">
        <v>0</v>
      </c>
      <c r="L200" s="108"/>
      <c r="M200" s="108">
        <v>2964101</v>
      </c>
      <c r="N200" s="108"/>
      <c r="O200" s="108">
        <v>5679085</v>
      </c>
      <c r="P200" s="108"/>
      <c r="Q200" s="108">
        <v>3064107</v>
      </c>
      <c r="R200" s="108"/>
      <c r="S200" s="108">
        <v>2614978</v>
      </c>
      <c r="T200" s="108"/>
      <c r="U200" s="108">
        <v>221150</v>
      </c>
      <c r="V200" s="108"/>
      <c r="W200" s="108">
        <v>140401</v>
      </c>
      <c r="X200" s="108"/>
      <c r="Y200" s="108">
        <v>80749</v>
      </c>
      <c r="Z200" s="108"/>
      <c r="AA200" s="108">
        <v>0</v>
      </c>
      <c r="AB200" s="108"/>
      <c r="AC200" s="108">
        <v>0</v>
      </c>
      <c r="AD200" s="108"/>
      <c r="AE200" s="108">
        <v>0</v>
      </c>
      <c r="AF200" s="108"/>
      <c r="AG200" s="108">
        <v>0</v>
      </c>
      <c r="AH200" s="108"/>
      <c r="AI200" s="108">
        <v>1703546</v>
      </c>
      <c r="AJ200" s="108"/>
      <c r="AK200" s="108">
        <v>41519301</v>
      </c>
      <c r="AL200" s="109"/>
      <c r="AM200" s="182">
        <v>0</v>
      </c>
      <c r="AN200" s="109" t="s">
        <v>5655</v>
      </c>
      <c r="AO200" s="109" t="str">
        <f t="shared" si="3"/>
        <v>No</v>
      </c>
    </row>
    <row r="201" spans="1:41" s="19" customFormat="1" ht="11.45" customHeight="1" x14ac:dyDescent="0.2">
      <c r="A201" s="5" t="s">
        <v>322</v>
      </c>
      <c r="B201" s="5" t="s">
        <v>323</v>
      </c>
      <c r="C201" s="5" t="s">
        <v>52</v>
      </c>
      <c r="D201" s="174">
        <v>1004</v>
      </c>
      <c r="E201" s="177">
        <v>10004</v>
      </c>
      <c r="F201" s="19" t="s">
        <v>196</v>
      </c>
      <c r="G201" s="5" t="s">
        <v>192</v>
      </c>
      <c r="H201" s="27">
        <v>4181019</v>
      </c>
      <c r="I201" s="106">
        <v>91</v>
      </c>
      <c r="J201" s="107"/>
      <c r="K201" s="108">
        <v>0</v>
      </c>
      <c r="L201" s="108"/>
      <c r="M201" s="108">
        <v>1389563</v>
      </c>
      <c r="N201" s="108"/>
      <c r="O201" s="108">
        <v>2123331</v>
      </c>
      <c r="P201" s="108"/>
      <c r="Q201" s="108">
        <v>1998335</v>
      </c>
      <c r="R201" s="108"/>
      <c r="S201" s="108">
        <v>124996</v>
      </c>
      <c r="T201" s="108"/>
      <c r="U201" s="108">
        <v>180156</v>
      </c>
      <c r="V201" s="108"/>
      <c r="W201" s="108">
        <v>173522</v>
      </c>
      <c r="X201" s="108"/>
      <c r="Y201" s="108">
        <v>6634</v>
      </c>
      <c r="Z201" s="108"/>
      <c r="AA201" s="108">
        <v>0</v>
      </c>
      <c r="AB201" s="108"/>
      <c r="AC201" s="108">
        <v>0</v>
      </c>
      <c r="AD201" s="108"/>
      <c r="AE201" s="108">
        <v>0</v>
      </c>
      <c r="AF201" s="108"/>
      <c r="AG201" s="108">
        <v>0</v>
      </c>
      <c r="AH201" s="108"/>
      <c r="AI201" s="108">
        <v>2832408</v>
      </c>
      <c r="AJ201" s="108"/>
      <c r="AK201" s="108">
        <v>18836714</v>
      </c>
      <c r="AL201" s="109"/>
      <c r="AM201" s="182">
        <v>227.9</v>
      </c>
      <c r="AN201" s="109" t="s">
        <v>5655</v>
      </c>
      <c r="AO201" s="109" t="str">
        <f t="shared" si="3"/>
        <v>No</v>
      </c>
    </row>
    <row r="202" spans="1:41" s="19" customFormat="1" ht="11.45" customHeight="1" x14ac:dyDescent="0.2">
      <c r="A202" s="5" t="s">
        <v>78</v>
      </c>
      <c r="B202" s="5" t="s">
        <v>562</v>
      </c>
      <c r="C202" s="5" t="s">
        <v>77</v>
      </c>
      <c r="D202" s="174">
        <v>5117</v>
      </c>
      <c r="E202" s="177">
        <v>50117</v>
      </c>
      <c r="F202" s="19" t="s">
        <v>196</v>
      </c>
      <c r="G202" s="5" t="s">
        <v>192</v>
      </c>
      <c r="H202" s="27">
        <v>1780673</v>
      </c>
      <c r="I202" s="106">
        <v>91</v>
      </c>
      <c r="J202" s="107"/>
      <c r="K202" s="108">
        <v>0</v>
      </c>
      <c r="L202" s="108"/>
      <c r="M202" s="108">
        <v>922658</v>
      </c>
      <c r="N202" s="108"/>
      <c r="O202" s="108">
        <v>3884602</v>
      </c>
      <c r="P202" s="108"/>
      <c r="Q202" s="108">
        <v>3154067</v>
      </c>
      <c r="R202" s="108"/>
      <c r="S202" s="108">
        <v>730535</v>
      </c>
      <c r="T202" s="108"/>
      <c r="U202" s="108">
        <v>209026</v>
      </c>
      <c r="V202" s="108"/>
      <c r="W202" s="108">
        <v>182038</v>
      </c>
      <c r="X202" s="108"/>
      <c r="Y202" s="108">
        <v>26988</v>
      </c>
      <c r="Z202" s="108"/>
      <c r="AA202" s="108">
        <v>0</v>
      </c>
      <c r="AB202" s="108"/>
      <c r="AC202" s="108">
        <v>0</v>
      </c>
      <c r="AD202" s="108"/>
      <c r="AE202" s="108">
        <v>0</v>
      </c>
      <c r="AF202" s="108"/>
      <c r="AG202" s="108">
        <v>0</v>
      </c>
      <c r="AH202" s="108"/>
      <c r="AI202" s="108">
        <v>723459</v>
      </c>
      <c r="AJ202" s="108"/>
      <c r="AK202" s="108">
        <v>7866539</v>
      </c>
      <c r="AL202" s="109"/>
      <c r="AM202" s="182">
        <v>431.2</v>
      </c>
      <c r="AN202" s="109" t="s">
        <v>5655</v>
      </c>
      <c r="AO202" s="109" t="str">
        <f t="shared" si="3"/>
        <v>No</v>
      </c>
    </row>
    <row r="203" spans="1:41" s="19" customFormat="1" ht="11.45" customHeight="1" x14ac:dyDescent="0.2">
      <c r="A203" s="5" t="s">
        <v>5974</v>
      </c>
      <c r="B203" s="5" t="s">
        <v>842</v>
      </c>
      <c r="C203" s="5" t="s">
        <v>46</v>
      </c>
      <c r="D203" s="174" t="s">
        <v>2752</v>
      </c>
      <c r="E203" s="177" t="s">
        <v>2753</v>
      </c>
      <c r="F203" s="19" t="s">
        <v>260</v>
      </c>
      <c r="G203" s="5" t="s">
        <v>229</v>
      </c>
      <c r="H203" s="27">
        <v>0</v>
      </c>
      <c r="I203" s="106">
        <v>90</v>
      </c>
      <c r="J203" s="107"/>
      <c r="K203" s="108">
        <v>0</v>
      </c>
      <c r="L203" s="108"/>
      <c r="M203" s="108">
        <v>0</v>
      </c>
      <c r="N203" s="108"/>
      <c r="O203" s="108">
        <v>0</v>
      </c>
      <c r="P203" s="108"/>
      <c r="Q203" s="108">
        <v>1809166</v>
      </c>
      <c r="R203" s="108"/>
      <c r="S203" s="108">
        <v>0</v>
      </c>
      <c r="T203" s="108"/>
      <c r="U203" s="108">
        <v>0</v>
      </c>
      <c r="V203" s="108"/>
      <c r="W203" s="108">
        <v>106683</v>
      </c>
      <c r="X203" s="108"/>
      <c r="Y203" s="108">
        <v>0</v>
      </c>
      <c r="Z203" s="108"/>
      <c r="AA203" s="108">
        <v>0</v>
      </c>
      <c r="AB203" s="108"/>
      <c r="AC203" s="108">
        <v>0</v>
      </c>
      <c r="AD203" s="108"/>
      <c r="AE203" s="108">
        <v>0</v>
      </c>
      <c r="AF203" s="108"/>
      <c r="AG203" s="108">
        <v>0</v>
      </c>
      <c r="AH203" s="108"/>
      <c r="AI203" s="108">
        <v>190467</v>
      </c>
      <c r="AJ203" s="108"/>
      <c r="AK203" s="108">
        <v>0</v>
      </c>
      <c r="AL203" s="109"/>
      <c r="AM203" s="182">
        <v>0</v>
      </c>
      <c r="AN203" s="109" t="s">
        <v>5655</v>
      </c>
      <c r="AO203" s="109" t="str">
        <f t="shared" si="3"/>
        <v>No</v>
      </c>
    </row>
    <row r="204" spans="1:41" s="19" customFormat="1" ht="11.45" customHeight="1" x14ac:dyDescent="0.2">
      <c r="A204" s="5" t="s">
        <v>4711</v>
      </c>
      <c r="B204" s="5" t="s">
        <v>493</v>
      </c>
      <c r="C204" s="5" t="s">
        <v>20</v>
      </c>
      <c r="D204" s="174" t="s">
        <v>4712</v>
      </c>
      <c r="E204" s="177" t="s">
        <v>4713</v>
      </c>
      <c r="F204" s="19" t="s">
        <v>196</v>
      </c>
      <c r="G204" s="5" t="s">
        <v>229</v>
      </c>
      <c r="H204" s="27">
        <v>0</v>
      </c>
      <c r="I204" s="106">
        <v>90</v>
      </c>
      <c r="J204" s="107"/>
      <c r="K204" s="108">
        <v>0</v>
      </c>
      <c r="L204" s="108"/>
      <c r="M204" s="108">
        <v>0</v>
      </c>
      <c r="N204" s="108"/>
      <c r="O204" s="108">
        <v>0</v>
      </c>
      <c r="P204" s="108"/>
      <c r="Q204" s="108">
        <v>942171</v>
      </c>
      <c r="R204" s="108"/>
      <c r="S204" s="108">
        <v>0</v>
      </c>
      <c r="T204" s="108"/>
      <c r="U204" s="108">
        <v>0</v>
      </c>
      <c r="V204" s="108"/>
      <c r="W204" s="108">
        <v>68557</v>
      </c>
      <c r="X204" s="108"/>
      <c r="Y204" s="108">
        <v>0</v>
      </c>
      <c r="Z204" s="108"/>
      <c r="AA204" s="108">
        <v>0</v>
      </c>
      <c r="AB204" s="108"/>
      <c r="AC204" s="108">
        <v>0</v>
      </c>
      <c r="AD204" s="108"/>
      <c r="AE204" s="108">
        <v>0</v>
      </c>
      <c r="AF204" s="108"/>
      <c r="AG204" s="108">
        <v>0</v>
      </c>
      <c r="AH204" s="108"/>
      <c r="AI204" s="108">
        <v>377397</v>
      </c>
      <c r="AJ204" s="108"/>
      <c r="AK204" s="108">
        <v>0</v>
      </c>
      <c r="AL204" s="109"/>
      <c r="AM204" s="182">
        <v>306</v>
      </c>
      <c r="AN204" s="109" t="s">
        <v>5655</v>
      </c>
      <c r="AO204" s="109" t="str">
        <f t="shared" si="3"/>
        <v>No</v>
      </c>
    </row>
    <row r="205" spans="1:41" s="19" customFormat="1" ht="11.45" customHeight="1" x14ac:dyDescent="0.2">
      <c r="A205" s="5" t="s">
        <v>2344</v>
      </c>
      <c r="B205" s="5" t="s">
        <v>2345</v>
      </c>
      <c r="C205" s="5" t="s">
        <v>88</v>
      </c>
      <c r="D205" s="174" t="s">
        <v>2346</v>
      </c>
      <c r="E205" s="177" t="s">
        <v>2347</v>
      </c>
      <c r="F205" s="19" t="s">
        <v>196</v>
      </c>
      <c r="G205" s="5" t="s">
        <v>229</v>
      </c>
      <c r="H205" s="27">
        <v>0</v>
      </c>
      <c r="I205" s="106">
        <v>89</v>
      </c>
      <c r="J205" s="107"/>
      <c r="K205" s="108">
        <v>0</v>
      </c>
      <c r="L205" s="108"/>
      <c r="M205" s="108">
        <v>0</v>
      </c>
      <c r="N205" s="108"/>
      <c r="O205" s="108">
        <v>0</v>
      </c>
      <c r="P205" s="108"/>
      <c r="Q205" s="108">
        <v>3644535</v>
      </c>
      <c r="R205" s="108"/>
      <c r="S205" s="108">
        <v>0</v>
      </c>
      <c r="T205" s="108"/>
      <c r="U205" s="108">
        <v>0</v>
      </c>
      <c r="V205" s="108"/>
      <c r="W205" s="108">
        <v>146234</v>
      </c>
      <c r="X205" s="108"/>
      <c r="Y205" s="108">
        <v>0</v>
      </c>
      <c r="Z205" s="108"/>
      <c r="AA205" s="108">
        <v>0</v>
      </c>
      <c r="AB205" s="108"/>
      <c r="AC205" s="108">
        <v>0</v>
      </c>
      <c r="AD205" s="108"/>
      <c r="AE205" s="108">
        <v>0</v>
      </c>
      <c r="AF205" s="108"/>
      <c r="AG205" s="108">
        <v>0</v>
      </c>
      <c r="AH205" s="108"/>
      <c r="AI205" s="108">
        <v>190294</v>
      </c>
      <c r="AJ205" s="108"/>
      <c r="AK205" s="108">
        <v>0</v>
      </c>
      <c r="AL205" s="109"/>
      <c r="AM205" s="182">
        <v>0</v>
      </c>
      <c r="AN205" s="109" t="s">
        <v>5655</v>
      </c>
      <c r="AO205" s="109" t="str">
        <f t="shared" si="3"/>
        <v>No</v>
      </c>
    </row>
    <row r="206" spans="1:41" s="19" customFormat="1" ht="11.45" customHeight="1" x14ac:dyDescent="0.2">
      <c r="A206" s="5" t="s">
        <v>5975</v>
      </c>
      <c r="B206" s="5" t="s">
        <v>530</v>
      </c>
      <c r="C206" s="5" t="s">
        <v>88</v>
      </c>
      <c r="D206" s="174" t="s">
        <v>2481</v>
      </c>
      <c r="E206" s="177" t="s">
        <v>2482</v>
      </c>
      <c r="F206" s="19" t="s">
        <v>196</v>
      </c>
      <c r="G206" s="5" t="s">
        <v>229</v>
      </c>
      <c r="H206" s="27">
        <v>0</v>
      </c>
      <c r="I206" s="106">
        <v>89</v>
      </c>
      <c r="J206" s="107"/>
      <c r="K206" s="108">
        <v>0</v>
      </c>
      <c r="L206" s="108"/>
      <c r="M206" s="108">
        <v>0</v>
      </c>
      <c r="N206" s="108"/>
      <c r="O206" s="108">
        <v>0</v>
      </c>
      <c r="P206" s="108"/>
      <c r="Q206" s="108">
        <v>2141727</v>
      </c>
      <c r="R206" s="108"/>
      <c r="S206" s="108">
        <v>0</v>
      </c>
      <c r="T206" s="108"/>
      <c r="U206" s="108">
        <v>0</v>
      </c>
      <c r="V206" s="108"/>
      <c r="W206" s="108">
        <v>86827</v>
      </c>
      <c r="X206" s="108"/>
      <c r="Y206" s="108">
        <v>0</v>
      </c>
      <c r="Z206" s="108"/>
      <c r="AA206" s="108">
        <v>0</v>
      </c>
      <c r="AB206" s="108"/>
      <c r="AC206" s="108">
        <v>0</v>
      </c>
      <c r="AD206" s="108"/>
      <c r="AE206" s="108">
        <v>0</v>
      </c>
      <c r="AF206" s="108"/>
      <c r="AG206" s="108">
        <v>0</v>
      </c>
      <c r="AH206" s="108"/>
      <c r="AI206" s="108">
        <v>122979</v>
      </c>
      <c r="AJ206" s="108"/>
      <c r="AK206" s="108">
        <v>0</v>
      </c>
      <c r="AL206" s="109"/>
      <c r="AM206" s="182">
        <v>0</v>
      </c>
      <c r="AN206" s="109" t="s">
        <v>5655</v>
      </c>
      <c r="AO206" s="109" t="str">
        <f t="shared" si="3"/>
        <v>No</v>
      </c>
    </row>
    <row r="207" spans="1:41" s="19" customFormat="1" ht="11.45" customHeight="1" x14ac:dyDescent="0.2">
      <c r="A207" s="5" t="s">
        <v>205</v>
      </c>
      <c r="B207" s="5" t="s">
        <v>4964</v>
      </c>
      <c r="C207" s="5" t="s">
        <v>94</v>
      </c>
      <c r="D207" s="174" t="s">
        <v>4965</v>
      </c>
      <c r="E207" s="177" t="s">
        <v>4966</v>
      </c>
      <c r="F207" s="19" t="s">
        <v>196</v>
      </c>
      <c r="G207" s="5" t="s">
        <v>229</v>
      </c>
      <c r="H207" s="27">
        <v>0</v>
      </c>
      <c r="I207" s="106">
        <v>88</v>
      </c>
      <c r="J207" s="107"/>
      <c r="K207" s="108">
        <v>0</v>
      </c>
      <c r="L207" s="108"/>
      <c r="M207" s="108">
        <v>0</v>
      </c>
      <c r="N207" s="108"/>
      <c r="O207" s="108">
        <v>0</v>
      </c>
      <c r="P207" s="108"/>
      <c r="Q207" s="108">
        <v>2589543</v>
      </c>
      <c r="R207" s="108"/>
      <c r="S207" s="108">
        <v>0</v>
      </c>
      <c r="T207" s="108"/>
      <c r="U207" s="108">
        <v>0</v>
      </c>
      <c r="V207" s="108"/>
      <c r="W207" s="108">
        <v>107946</v>
      </c>
      <c r="X207" s="108"/>
      <c r="Y207" s="108">
        <v>0</v>
      </c>
      <c r="Z207" s="108"/>
      <c r="AA207" s="108">
        <v>0</v>
      </c>
      <c r="AB207" s="108"/>
      <c r="AC207" s="108">
        <v>0</v>
      </c>
      <c r="AD207" s="108"/>
      <c r="AE207" s="108">
        <v>0</v>
      </c>
      <c r="AF207" s="108"/>
      <c r="AG207" s="108">
        <v>0</v>
      </c>
      <c r="AH207" s="108"/>
      <c r="AI207" s="108">
        <v>798022</v>
      </c>
      <c r="AJ207" s="108"/>
      <c r="AK207" s="108">
        <v>0</v>
      </c>
      <c r="AL207" s="109"/>
      <c r="AM207" s="182">
        <v>0</v>
      </c>
      <c r="AN207" s="109" t="s">
        <v>5655</v>
      </c>
      <c r="AO207" s="109" t="str">
        <f t="shared" si="3"/>
        <v>No</v>
      </c>
    </row>
    <row r="208" spans="1:41" s="19" customFormat="1" ht="11.45" customHeight="1" x14ac:dyDescent="0.2">
      <c r="A208" s="5" t="s">
        <v>5976</v>
      </c>
      <c r="B208" s="5" t="s">
        <v>749</v>
      </c>
      <c r="C208" s="5" t="s">
        <v>37</v>
      </c>
      <c r="D208" s="174">
        <v>4046</v>
      </c>
      <c r="E208" s="177">
        <v>40046</v>
      </c>
      <c r="F208" s="19" t="s">
        <v>194</v>
      </c>
      <c r="G208" s="5" t="s">
        <v>192</v>
      </c>
      <c r="H208" s="27">
        <v>643260</v>
      </c>
      <c r="I208" s="106">
        <v>88</v>
      </c>
      <c r="J208" s="107"/>
      <c r="K208" s="108">
        <v>0</v>
      </c>
      <c r="L208" s="108"/>
      <c r="M208" s="108">
        <v>3127123</v>
      </c>
      <c r="N208" s="108"/>
      <c r="O208" s="108">
        <v>5141610</v>
      </c>
      <c r="P208" s="108"/>
      <c r="Q208" s="108">
        <v>4640197</v>
      </c>
      <c r="R208" s="108"/>
      <c r="S208" s="108">
        <v>501413</v>
      </c>
      <c r="T208" s="108"/>
      <c r="U208" s="108">
        <v>345543</v>
      </c>
      <c r="V208" s="108"/>
      <c r="W208" s="108">
        <v>313112</v>
      </c>
      <c r="X208" s="108"/>
      <c r="Y208" s="108">
        <v>32431</v>
      </c>
      <c r="Z208" s="108"/>
      <c r="AA208" s="108">
        <v>0</v>
      </c>
      <c r="AB208" s="108"/>
      <c r="AC208" s="108">
        <v>0</v>
      </c>
      <c r="AD208" s="108"/>
      <c r="AE208" s="108">
        <v>0</v>
      </c>
      <c r="AF208" s="108"/>
      <c r="AG208" s="108">
        <v>0</v>
      </c>
      <c r="AH208" s="108"/>
      <c r="AI208" s="108">
        <v>2605286</v>
      </c>
      <c r="AJ208" s="108"/>
      <c r="AK208" s="108">
        <v>13635006</v>
      </c>
      <c r="AL208" s="109" t="s">
        <v>102</v>
      </c>
      <c r="AM208" s="182">
        <v>0</v>
      </c>
      <c r="AN208" s="109" t="s">
        <v>5655</v>
      </c>
      <c r="AO208" s="109" t="str">
        <f t="shared" si="3"/>
        <v>Yes</v>
      </c>
    </row>
    <row r="209" spans="1:41" s="19" customFormat="1" ht="11.45" customHeight="1" x14ac:dyDescent="0.2">
      <c r="A209" s="5" t="s">
        <v>97</v>
      </c>
      <c r="B209" s="5" t="s">
        <v>233</v>
      </c>
      <c r="C209" s="5" t="s">
        <v>94</v>
      </c>
      <c r="D209" s="174">
        <v>44</v>
      </c>
      <c r="E209" s="177">
        <v>44</v>
      </c>
      <c r="F209" s="19" t="s">
        <v>196</v>
      </c>
      <c r="G209" s="5" t="s">
        <v>192</v>
      </c>
      <c r="H209" s="27">
        <v>62966</v>
      </c>
      <c r="I209" s="106">
        <v>88</v>
      </c>
      <c r="J209" s="107"/>
      <c r="K209" s="108">
        <v>0</v>
      </c>
      <c r="L209" s="108"/>
      <c r="M209" s="108">
        <v>1391934</v>
      </c>
      <c r="N209" s="108"/>
      <c r="O209" s="108">
        <v>2883738</v>
      </c>
      <c r="P209" s="108"/>
      <c r="Q209" s="108">
        <v>2745606</v>
      </c>
      <c r="R209" s="108"/>
      <c r="S209" s="108">
        <v>138132</v>
      </c>
      <c r="T209" s="108"/>
      <c r="U209" s="108">
        <v>145883</v>
      </c>
      <c r="V209" s="108"/>
      <c r="W209" s="108">
        <v>139038</v>
      </c>
      <c r="X209" s="108"/>
      <c r="Y209" s="108">
        <v>6845</v>
      </c>
      <c r="Z209" s="108"/>
      <c r="AA209" s="108">
        <v>0</v>
      </c>
      <c r="AB209" s="108"/>
      <c r="AC209" s="108">
        <v>0</v>
      </c>
      <c r="AD209" s="108"/>
      <c r="AE209" s="108">
        <v>0</v>
      </c>
      <c r="AF209" s="108"/>
      <c r="AG209" s="108">
        <v>0</v>
      </c>
      <c r="AH209" s="108"/>
      <c r="AI209" s="108">
        <v>907487</v>
      </c>
      <c r="AJ209" s="108"/>
      <c r="AK209" s="108">
        <v>11397214</v>
      </c>
      <c r="AL209" s="109"/>
      <c r="AM209" s="182">
        <v>0</v>
      </c>
      <c r="AN209" s="109" t="s">
        <v>5655</v>
      </c>
      <c r="AO209" s="109" t="str">
        <f t="shared" si="3"/>
        <v>No</v>
      </c>
    </row>
    <row r="210" spans="1:41" s="19" customFormat="1" ht="11.45" customHeight="1" x14ac:dyDescent="0.2">
      <c r="A210" s="5" t="s">
        <v>5977</v>
      </c>
      <c r="B210" s="5" t="s">
        <v>200</v>
      </c>
      <c r="C210" s="5" t="s">
        <v>91</v>
      </c>
      <c r="D210" s="174">
        <v>3080</v>
      </c>
      <c r="E210" s="177">
        <v>30080</v>
      </c>
      <c r="F210" s="19" t="s">
        <v>194</v>
      </c>
      <c r="G210" s="5" t="s">
        <v>192</v>
      </c>
      <c r="H210" s="27">
        <v>4586770</v>
      </c>
      <c r="I210" s="106">
        <v>87</v>
      </c>
      <c r="J210" s="107"/>
      <c r="K210" s="108">
        <v>0</v>
      </c>
      <c r="L210" s="108"/>
      <c r="M210" s="108">
        <v>1852094</v>
      </c>
      <c r="N210" s="108"/>
      <c r="O210" s="108">
        <v>2333672</v>
      </c>
      <c r="P210" s="108"/>
      <c r="Q210" s="108">
        <v>2320806</v>
      </c>
      <c r="R210" s="108"/>
      <c r="S210" s="108">
        <v>277670</v>
      </c>
      <c r="T210" s="108"/>
      <c r="U210" s="108">
        <v>230525</v>
      </c>
      <c r="V210" s="108"/>
      <c r="W210" s="108">
        <v>222651</v>
      </c>
      <c r="X210" s="108"/>
      <c r="Y210" s="108">
        <v>21286</v>
      </c>
      <c r="Z210" s="108"/>
      <c r="AA210" s="108">
        <v>0</v>
      </c>
      <c r="AB210" s="108"/>
      <c r="AC210" s="108">
        <v>0</v>
      </c>
      <c r="AD210" s="108"/>
      <c r="AE210" s="108">
        <v>0</v>
      </c>
      <c r="AF210" s="108"/>
      <c r="AG210" s="108">
        <v>0</v>
      </c>
      <c r="AH210" s="108"/>
      <c r="AI210" s="108">
        <v>3089298</v>
      </c>
      <c r="AJ210" s="108"/>
      <c r="AK210" s="108">
        <v>6930509</v>
      </c>
      <c r="AL210" s="109"/>
      <c r="AM210" s="182">
        <v>577</v>
      </c>
      <c r="AN210" s="109" t="s">
        <v>5655</v>
      </c>
      <c r="AO210" s="109" t="str">
        <f t="shared" si="3"/>
        <v>No</v>
      </c>
    </row>
    <row r="211" spans="1:41" s="19" customFormat="1" ht="11.45" customHeight="1" x14ac:dyDescent="0.2">
      <c r="A211" s="5" t="s">
        <v>497</v>
      </c>
      <c r="B211" s="5" t="s">
        <v>498</v>
      </c>
      <c r="C211" s="5" t="s">
        <v>20</v>
      </c>
      <c r="D211" s="174">
        <v>9004</v>
      </c>
      <c r="E211" s="177">
        <v>90004</v>
      </c>
      <c r="F211" s="19" t="s">
        <v>196</v>
      </c>
      <c r="G211" s="5" t="s">
        <v>192</v>
      </c>
      <c r="H211" s="27">
        <v>523994</v>
      </c>
      <c r="I211" s="106">
        <v>87</v>
      </c>
      <c r="J211" s="107"/>
      <c r="K211" s="108">
        <v>0</v>
      </c>
      <c r="L211" s="108"/>
      <c r="M211" s="108">
        <v>3937736</v>
      </c>
      <c r="N211" s="108"/>
      <c r="O211" s="108">
        <v>4716685</v>
      </c>
      <c r="P211" s="108"/>
      <c r="Q211" s="108">
        <v>4379834</v>
      </c>
      <c r="R211" s="108"/>
      <c r="S211" s="108">
        <v>336851</v>
      </c>
      <c r="T211" s="108"/>
      <c r="U211" s="108">
        <v>355303</v>
      </c>
      <c r="V211" s="108"/>
      <c r="W211" s="108">
        <v>342225</v>
      </c>
      <c r="X211" s="108"/>
      <c r="Y211" s="108">
        <v>13078</v>
      </c>
      <c r="Z211" s="108"/>
      <c r="AA211" s="108">
        <v>0</v>
      </c>
      <c r="AB211" s="108"/>
      <c r="AC211" s="108">
        <v>0</v>
      </c>
      <c r="AD211" s="108"/>
      <c r="AE211" s="108">
        <v>0</v>
      </c>
      <c r="AF211" s="108"/>
      <c r="AG211" s="108">
        <v>0</v>
      </c>
      <c r="AH211" s="108"/>
      <c r="AI211" s="108">
        <v>6435284</v>
      </c>
      <c r="AJ211" s="108"/>
      <c r="AK211" s="108">
        <v>22346155</v>
      </c>
      <c r="AL211" s="109"/>
      <c r="AM211" s="182">
        <v>505.2</v>
      </c>
      <c r="AN211" s="109" t="s">
        <v>5655</v>
      </c>
      <c r="AO211" s="109" t="str">
        <f t="shared" si="3"/>
        <v>No</v>
      </c>
    </row>
    <row r="212" spans="1:41" s="19" customFormat="1" ht="11.45" customHeight="1" x14ac:dyDescent="0.2">
      <c r="A212" s="5" t="s">
        <v>2342</v>
      </c>
      <c r="B212" s="5" t="s">
        <v>673</v>
      </c>
      <c r="C212" s="5" t="s">
        <v>50</v>
      </c>
      <c r="D212" s="174" t="s">
        <v>2343</v>
      </c>
      <c r="E212" s="177">
        <v>41105</v>
      </c>
      <c r="F212" s="19" t="s">
        <v>242</v>
      </c>
      <c r="G212" s="5" t="s">
        <v>192</v>
      </c>
      <c r="H212" s="27">
        <v>70543</v>
      </c>
      <c r="I212" s="106">
        <v>87</v>
      </c>
      <c r="J212" s="107"/>
      <c r="K212" s="108">
        <v>0</v>
      </c>
      <c r="L212" s="108"/>
      <c r="M212" s="108">
        <v>0</v>
      </c>
      <c r="N212" s="108"/>
      <c r="O212" s="108">
        <v>2003921</v>
      </c>
      <c r="P212" s="108"/>
      <c r="Q212" s="108">
        <v>1980604</v>
      </c>
      <c r="R212" s="108"/>
      <c r="S212" s="108">
        <v>23317</v>
      </c>
      <c r="T212" s="108"/>
      <c r="U212" s="108">
        <v>212534</v>
      </c>
      <c r="V212" s="108"/>
      <c r="W212" s="108">
        <v>197534</v>
      </c>
      <c r="X212" s="108" t="s">
        <v>101</v>
      </c>
      <c r="Y212" s="108">
        <v>15000</v>
      </c>
      <c r="Z212" s="108"/>
      <c r="AA212" s="108">
        <v>0</v>
      </c>
      <c r="AB212" s="108"/>
      <c r="AC212" s="108">
        <v>0</v>
      </c>
      <c r="AD212" s="108"/>
      <c r="AE212" s="108">
        <v>0</v>
      </c>
      <c r="AF212" s="108"/>
      <c r="AG212" s="108">
        <v>0</v>
      </c>
      <c r="AH212" s="108"/>
      <c r="AI212" s="108">
        <v>190731</v>
      </c>
      <c r="AJ212" s="108"/>
      <c r="AK212" s="108">
        <v>1926638</v>
      </c>
      <c r="AL212" s="109"/>
      <c r="AM212" s="182">
        <v>179</v>
      </c>
      <c r="AN212" s="109" t="s">
        <v>5655</v>
      </c>
      <c r="AO212" s="109" t="str">
        <f t="shared" si="3"/>
        <v>Yes</v>
      </c>
    </row>
    <row r="213" spans="1:41" s="19" customFormat="1" ht="11.45" customHeight="1" x14ac:dyDescent="0.2">
      <c r="A213" s="5" t="s">
        <v>34</v>
      </c>
      <c r="B213" s="5" t="s">
        <v>659</v>
      </c>
      <c r="C213" s="5" t="s">
        <v>32</v>
      </c>
      <c r="D213" s="174">
        <v>1057</v>
      </c>
      <c r="E213" s="177">
        <v>10057</v>
      </c>
      <c r="F213" s="19" t="s">
        <v>196</v>
      </c>
      <c r="G213" s="5" t="s">
        <v>192</v>
      </c>
      <c r="H213" s="27">
        <v>923311</v>
      </c>
      <c r="I213" s="106">
        <v>86</v>
      </c>
      <c r="J213" s="107"/>
      <c r="K213" s="108">
        <v>0</v>
      </c>
      <c r="L213" s="108"/>
      <c r="M213" s="108">
        <v>928570</v>
      </c>
      <c r="N213" s="108"/>
      <c r="O213" s="108">
        <v>1818447</v>
      </c>
      <c r="P213" s="108"/>
      <c r="Q213" s="108">
        <v>1487314</v>
      </c>
      <c r="R213" s="108"/>
      <c r="S213" s="108">
        <v>331133</v>
      </c>
      <c r="T213" s="108"/>
      <c r="U213" s="108">
        <v>179167</v>
      </c>
      <c r="V213" s="108"/>
      <c r="W213" s="108">
        <v>149801</v>
      </c>
      <c r="X213" s="108"/>
      <c r="Y213" s="108">
        <v>29366</v>
      </c>
      <c r="Z213" s="108"/>
      <c r="AA213" s="108">
        <v>0</v>
      </c>
      <c r="AB213" s="108"/>
      <c r="AC213" s="108">
        <v>0</v>
      </c>
      <c r="AD213" s="108"/>
      <c r="AE213" s="108">
        <v>0</v>
      </c>
      <c r="AF213" s="108"/>
      <c r="AG213" s="108">
        <v>0</v>
      </c>
      <c r="AH213" s="108"/>
      <c r="AI213" s="108">
        <v>1528482</v>
      </c>
      <c r="AJ213" s="108"/>
      <c r="AK213" s="108">
        <v>5762425</v>
      </c>
      <c r="AL213" s="109"/>
      <c r="AM213" s="182">
        <v>369.7</v>
      </c>
      <c r="AN213" s="109" t="s">
        <v>5655</v>
      </c>
      <c r="AO213" s="109" t="str">
        <f t="shared" si="3"/>
        <v>No</v>
      </c>
    </row>
    <row r="214" spans="1:41" s="19" customFormat="1" ht="11.45" customHeight="1" x14ac:dyDescent="0.2">
      <c r="A214" s="5" t="s">
        <v>5978</v>
      </c>
      <c r="B214" s="5" t="s">
        <v>261</v>
      </c>
      <c r="C214" s="5" t="s">
        <v>62</v>
      </c>
      <c r="D214" s="174">
        <v>4093</v>
      </c>
      <c r="E214" s="177">
        <v>40093</v>
      </c>
      <c r="F214" s="19" t="s">
        <v>194</v>
      </c>
      <c r="G214" s="5" t="s">
        <v>192</v>
      </c>
      <c r="H214" s="27">
        <v>311810</v>
      </c>
      <c r="I214" s="106">
        <v>86</v>
      </c>
      <c r="J214" s="107"/>
      <c r="K214" s="108">
        <v>0</v>
      </c>
      <c r="L214" s="108"/>
      <c r="M214" s="108">
        <v>2108799</v>
      </c>
      <c r="N214" s="108"/>
      <c r="O214" s="108">
        <v>4261386</v>
      </c>
      <c r="P214" s="108"/>
      <c r="Q214" s="108">
        <v>4074090</v>
      </c>
      <c r="R214" s="108"/>
      <c r="S214" s="108">
        <v>187296</v>
      </c>
      <c r="T214" s="108"/>
      <c r="U214" s="108">
        <v>298651</v>
      </c>
      <c r="V214" s="108"/>
      <c r="W214" s="108">
        <v>288369</v>
      </c>
      <c r="X214" s="108"/>
      <c r="Y214" s="108">
        <v>10282</v>
      </c>
      <c r="Z214" s="108"/>
      <c r="AA214" s="108">
        <v>0</v>
      </c>
      <c r="AB214" s="108"/>
      <c r="AC214" s="108">
        <v>0</v>
      </c>
      <c r="AD214" s="108"/>
      <c r="AE214" s="108">
        <v>0</v>
      </c>
      <c r="AF214" s="108"/>
      <c r="AG214" s="108">
        <v>0</v>
      </c>
      <c r="AH214" s="108"/>
      <c r="AI214" s="108">
        <v>3698014</v>
      </c>
      <c r="AJ214" s="108"/>
      <c r="AK214" s="108">
        <v>9778499</v>
      </c>
      <c r="AL214" s="109"/>
      <c r="AM214" s="182">
        <v>510</v>
      </c>
      <c r="AN214" s="109" t="s">
        <v>5655</v>
      </c>
      <c r="AO214" s="109" t="str">
        <f t="shared" si="3"/>
        <v>No</v>
      </c>
    </row>
    <row r="215" spans="1:41" s="19" customFormat="1" ht="11.45" customHeight="1" x14ac:dyDescent="0.2">
      <c r="A215" s="5" t="s">
        <v>5979</v>
      </c>
      <c r="B215" s="5" t="s">
        <v>2000</v>
      </c>
      <c r="C215" s="5" t="s">
        <v>88</v>
      </c>
      <c r="D215" s="174" t="s">
        <v>2001</v>
      </c>
      <c r="E215" s="177" t="s">
        <v>2002</v>
      </c>
      <c r="F215" s="19" t="s">
        <v>196</v>
      </c>
      <c r="G215" s="5" t="s">
        <v>229</v>
      </c>
      <c r="H215" s="27">
        <v>0</v>
      </c>
      <c r="I215" s="106">
        <v>86</v>
      </c>
      <c r="J215" s="107"/>
      <c r="K215" s="108">
        <v>0</v>
      </c>
      <c r="L215" s="108"/>
      <c r="M215" s="108">
        <v>0</v>
      </c>
      <c r="N215" s="108"/>
      <c r="O215" s="108">
        <v>0</v>
      </c>
      <c r="P215" s="108"/>
      <c r="Q215" s="108">
        <v>2904170</v>
      </c>
      <c r="R215" s="108"/>
      <c r="S215" s="108">
        <v>0</v>
      </c>
      <c r="T215" s="108"/>
      <c r="U215" s="108">
        <v>0</v>
      </c>
      <c r="V215" s="108"/>
      <c r="W215" s="108">
        <v>121468</v>
      </c>
      <c r="X215" s="108"/>
      <c r="Y215" s="108">
        <v>0</v>
      </c>
      <c r="Z215" s="108"/>
      <c r="AA215" s="108">
        <v>0</v>
      </c>
      <c r="AB215" s="108"/>
      <c r="AC215" s="108">
        <v>0</v>
      </c>
      <c r="AD215" s="108"/>
      <c r="AE215" s="108">
        <v>0</v>
      </c>
      <c r="AF215" s="108"/>
      <c r="AG215" s="108">
        <v>0</v>
      </c>
      <c r="AH215" s="108"/>
      <c r="AI215" s="108">
        <v>227551</v>
      </c>
      <c r="AJ215" s="108"/>
      <c r="AK215" s="108">
        <v>0</v>
      </c>
      <c r="AL215" s="109"/>
      <c r="AM215" s="182">
        <v>170</v>
      </c>
      <c r="AN215" s="109" t="s">
        <v>5655</v>
      </c>
      <c r="AO215" s="109" t="str">
        <f t="shared" si="3"/>
        <v>No</v>
      </c>
    </row>
    <row r="216" spans="1:41" s="19" customFormat="1" ht="11.45" customHeight="1" x14ac:dyDescent="0.2">
      <c r="A216" s="5" t="s">
        <v>361</v>
      </c>
      <c r="B216" s="5" t="s">
        <v>362</v>
      </c>
      <c r="C216" s="5" t="s">
        <v>40</v>
      </c>
      <c r="D216" s="174">
        <v>4025</v>
      </c>
      <c r="E216" s="177">
        <v>40025</v>
      </c>
      <c r="F216" s="19" t="s">
        <v>196</v>
      </c>
      <c r="G216" s="5" t="s">
        <v>192</v>
      </c>
      <c r="H216" s="27">
        <v>260677</v>
      </c>
      <c r="I216" s="106">
        <v>85</v>
      </c>
      <c r="J216" s="107"/>
      <c r="K216" s="108">
        <v>0</v>
      </c>
      <c r="L216" s="108"/>
      <c r="M216" s="108">
        <v>2262520</v>
      </c>
      <c r="N216" s="108"/>
      <c r="O216" s="108">
        <v>3558411</v>
      </c>
      <c r="P216" s="108"/>
      <c r="Q216" s="108">
        <v>3290510</v>
      </c>
      <c r="R216" s="108"/>
      <c r="S216" s="108">
        <v>267901</v>
      </c>
      <c r="T216" s="108"/>
      <c r="U216" s="108">
        <v>267724</v>
      </c>
      <c r="V216" s="108"/>
      <c r="W216" s="108">
        <v>245502</v>
      </c>
      <c r="X216" s="108"/>
      <c r="Y216" s="108">
        <v>22222</v>
      </c>
      <c r="Z216" s="108"/>
      <c r="AA216" s="108">
        <v>0</v>
      </c>
      <c r="AB216" s="108"/>
      <c r="AC216" s="108">
        <v>0</v>
      </c>
      <c r="AD216" s="108"/>
      <c r="AE216" s="108">
        <v>0</v>
      </c>
      <c r="AF216" s="108"/>
      <c r="AG216" s="108">
        <v>0</v>
      </c>
      <c r="AH216" s="108"/>
      <c r="AI216" s="108">
        <v>3909196</v>
      </c>
      <c r="AJ216" s="108"/>
      <c r="AK216" s="108">
        <v>8906227</v>
      </c>
      <c r="AL216" s="109"/>
      <c r="AM216" s="182">
        <v>388</v>
      </c>
      <c r="AN216" s="109" t="s">
        <v>5655</v>
      </c>
      <c r="AO216" s="109" t="str">
        <f t="shared" si="3"/>
        <v>No</v>
      </c>
    </row>
    <row r="217" spans="1:41" s="19" customFormat="1" ht="11.45" customHeight="1" x14ac:dyDescent="0.2">
      <c r="A217" s="5" t="s">
        <v>5980</v>
      </c>
      <c r="B217" s="5" t="s">
        <v>3518</v>
      </c>
      <c r="C217" s="5" t="s">
        <v>89</v>
      </c>
      <c r="D217" s="174" t="s">
        <v>3519</v>
      </c>
      <c r="E217" s="177" t="s">
        <v>3520</v>
      </c>
      <c r="F217" s="19" t="s">
        <v>194</v>
      </c>
      <c r="G217" s="5" t="s">
        <v>229</v>
      </c>
      <c r="H217" s="27">
        <v>0</v>
      </c>
      <c r="I217" s="106">
        <v>85</v>
      </c>
      <c r="J217" s="107"/>
      <c r="K217" s="108">
        <v>0</v>
      </c>
      <c r="L217" s="108"/>
      <c r="M217" s="108">
        <v>0</v>
      </c>
      <c r="N217" s="108"/>
      <c r="O217" s="108">
        <v>0</v>
      </c>
      <c r="P217" s="108"/>
      <c r="Q217" s="108">
        <v>3710474</v>
      </c>
      <c r="R217" s="108"/>
      <c r="S217" s="108">
        <v>0</v>
      </c>
      <c r="T217" s="108"/>
      <c r="U217" s="108">
        <v>0</v>
      </c>
      <c r="V217" s="108"/>
      <c r="W217" s="108">
        <v>84232</v>
      </c>
      <c r="X217" s="108"/>
      <c r="Y217" s="108">
        <v>0</v>
      </c>
      <c r="Z217" s="108"/>
      <c r="AA217" s="108">
        <v>0</v>
      </c>
      <c r="AB217" s="108"/>
      <c r="AC217" s="108">
        <v>0</v>
      </c>
      <c r="AD217" s="108"/>
      <c r="AE217" s="108">
        <v>0</v>
      </c>
      <c r="AF217" s="108"/>
      <c r="AG217" s="108">
        <v>0</v>
      </c>
      <c r="AH217" s="108"/>
      <c r="AI217" s="108">
        <v>384881</v>
      </c>
      <c r="AJ217" s="108"/>
      <c r="AK217" s="108">
        <v>0</v>
      </c>
      <c r="AL217" s="109"/>
      <c r="AM217" s="182">
        <v>0</v>
      </c>
      <c r="AN217" s="109" t="s">
        <v>5655</v>
      </c>
      <c r="AO217" s="109" t="str">
        <f t="shared" si="3"/>
        <v>No</v>
      </c>
    </row>
    <row r="218" spans="1:41" s="19" customFormat="1" ht="11.45" customHeight="1" x14ac:dyDescent="0.2">
      <c r="A218" s="5" t="s">
        <v>5981</v>
      </c>
      <c r="B218" s="5" t="s">
        <v>219</v>
      </c>
      <c r="C218" s="5" t="s">
        <v>43</v>
      </c>
      <c r="D218" s="174">
        <v>7041</v>
      </c>
      <c r="E218" s="177">
        <v>70041</v>
      </c>
      <c r="F218" s="19" t="s">
        <v>194</v>
      </c>
      <c r="G218" s="5" t="s">
        <v>192</v>
      </c>
      <c r="H218" s="27">
        <v>60438</v>
      </c>
      <c r="I218" s="106">
        <v>85</v>
      </c>
      <c r="J218" s="107"/>
      <c r="K218" s="108">
        <v>0</v>
      </c>
      <c r="L218" s="108"/>
      <c r="M218" s="108">
        <v>1330528</v>
      </c>
      <c r="N218" s="108"/>
      <c r="O218" s="108">
        <v>1471845</v>
      </c>
      <c r="P218" s="108"/>
      <c r="Q218" s="108">
        <v>1368707</v>
      </c>
      <c r="R218" s="108"/>
      <c r="S218" s="108">
        <v>103138</v>
      </c>
      <c r="T218" s="108"/>
      <c r="U218" s="108">
        <v>140268</v>
      </c>
      <c r="V218" s="108"/>
      <c r="W218" s="108">
        <v>131744</v>
      </c>
      <c r="X218" s="108"/>
      <c r="Y218" s="108">
        <v>8524</v>
      </c>
      <c r="Z218" s="108"/>
      <c r="AA218" s="108">
        <v>0</v>
      </c>
      <c r="AB218" s="108"/>
      <c r="AC218" s="108">
        <v>0</v>
      </c>
      <c r="AD218" s="108"/>
      <c r="AE218" s="108">
        <v>0</v>
      </c>
      <c r="AF218" s="108"/>
      <c r="AG218" s="108">
        <v>0</v>
      </c>
      <c r="AH218" s="108"/>
      <c r="AI218" s="108">
        <v>6572065</v>
      </c>
      <c r="AJ218" s="108"/>
      <c r="AK218" s="108">
        <v>10627324</v>
      </c>
      <c r="AL218" s="109"/>
      <c r="AM218" s="182">
        <v>0</v>
      </c>
      <c r="AN218" s="109" t="s">
        <v>5655</v>
      </c>
      <c r="AO218" s="109" t="str">
        <f t="shared" si="3"/>
        <v>No</v>
      </c>
    </row>
    <row r="219" spans="1:41" s="19" customFormat="1" ht="11.45" customHeight="1" x14ac:dyDescent="0.2">
      <c r="A219" s="5" t="s">
        <v>135</v>
      </c>
      <c r="B219" s="5" t="s">
        <v>1428</v>
      </c>
      <c r="C219" s="5" t="s">
        <v>73</v>
      </c>
      <c r="D219" s="174">
        <v>2217</v>
      </c>
      <c r="E219" s="177">
        <v>20217</v>
      </c>
      <c r="F219" s="19" t="s">
        <v>208</v>
      </c>
      <c r="G219" s="5" t="s">
        <v>192</v>
      </c>
      <c r="H219" s="27">
        <v>18351295</v>
      </c>
      <c r="I219" s="106">
        <v>85</v>
      </c>
      <c r="J219" s="107"/>
      <c r="K219" s="108">
        <v>0</v>
      </c>
      <c r="L219" s="108"/>
      <c r="M219" s="108">
        <v>2703419</v>
      </c>
      <c r="N219" s="108"/>
      <c r="O219" s="108">
        <v>3319264</v>
      </c>
      <c r="P219" s="108"/>
      <c r="Q219" s="108">
        <v>2862942</v>
      </c>
      <c r="R219" s="108"/>
      <c r="S219" s="108">
        <v>456322</v>
      </c>
      <c r="T219" s="108"/>
      <c r="U219" s="108">
        <v>112389</v>
      </c>
      <c r="V219" s="108"/>
      <c r="W219" s="108">
        <v>97462</v>
      </c>
      <c r="X219" s="108"/>
      <c r="Y219" s="108">
        <v>14927</v>
      </c>
      <c r="Z219" s="108"/>
      <c r="AA219" s="108">
        <v>0</v>
      </c>
      <c r="AB219" s="108"/>
      <c r="AC219" s="108">
        <v>0</v>
      </c>
      <c r="AD219" s="108"/>
      <c r="AE219" s="108">
        <v>0</v>
      </c>
      <c r="AF219" s="108"/>
      <c r="AG219" s="108">
        <v>0</v>
      </c>
      <c r="AH219" s="108"/>
      <c r="AI219" s="108">
        <v>795411</v>
      </c>
      <c r="AJ219" s="108"/>
      <c r="AK219" s="108">
        <v>73791820</v>
      </c>
      <c r="AL219" s="109"/>
      <c r="AM219" s="182">
        <v>831.3</v>
      </c>
      <c r="AN219" s="109" t="s">
        <v>5655</v>
      </c>
      <c r="AO219" s="109" t="str">
        <f t="shared" si="3"/>
        <v>No</v>
      </c>
    </row>
    <row r="220" spans="1:41" s="19" customFormat="1" ht="11.45" customHeight="1" x14ac:dyDescent="0.2">
      <c r="A220" s="5" t="s">
        <v>5982</v>
      </c>
      <c r="B220" s="5" t="s">
        <v>1442</v>
      </c>
      <c r="C220" s="5" t="s">
        <v>93</v>
      </c>
      <c r="D220" s="174" t="s">
        <v>1443</v>
      </c>
      <c r="E220" s="177" t="s">
        <v>1444</v>
      </c>
      <c r="F220" s="19" t="s">
        <v>242</v>
      </c>
      <c r="G220" s="5" t="s">
        <v>229</v>
      </c>
      <c r="H220" s="27">
        <v>0</v>
      </c>
      <c r="I220" s="106">
        <v>85</v>
      </c>
      <c r="J220" s="107"/>
      <c r="K220" s="108">
        <v>0</v>
      </c>
      <c r="L220" s="108"/>
      <c r="M220" s="108">
        <v>0</v>
      </c>
      <c r="N220" s="108"/>
      <c r="O220" s="108">
        <v>0</v>
      </c>
      <c r="P220" s="108"/>
      <c r="Q220" s="108">
        <v>3609269</v>
      </c>
      <c r="R220" s="108"/>
      <c r="S220" s="108">
        <v>0</v>
      </c>
      <c r="T220" s="108"/>
      <c r="U220" s="108">
        <v>0</v>
      </c>
      <c r="V220" s="108"/>
      <c r="W220" s="108">
        <v>124327</v>
      </c>
      <c r="X220" s="108"/>
      <c r="Y220" s="108">
        <v>0</v>
      </c>
      <c r="Z220" s="108"/>
      <c r="AA220" s="108">
        <v>0</v>
      </c>
      <c r="AB220" s="108"/>
      <c r="AC220" s="108">
        <v>0</v>
      </c>
      <c r="AD220" s="108"/>
      <c r="AE220" s="108">
        <v>0</v>
      </c>
      <c r="AF220" s="108"/>
      <c r="AG220" s="108">
        <v>0</v>
      </c>
      <c r="AH220" s="108"/>
      <c r="AI220" s="108">
        <v>283252</v>
      </c>
      <c r="AJ220" s="108"/>
      <c r="AK220" s="108">
        <v>0</v>
      </c>
      <c r="AL220" s="109"/>
      <c r="AM220" s="182">
        <v>262.7</v>
      </c>
      <c r="AN220" s="109" t="s">
        <v>5655</v>
      </c>
      <c r="AO220" s="109" t="str">
        <f t="shared" si="3"/>
        <v>No</v>
      </c>
    </row>
    <row r="221" spans="1:41" s="19" customFormat="1" ht="11.45" customHeight="1" x14ac:dyDescent="0.2">
      <c r="A221" s="5" t="s">
        <v>5983</v>
      </c>
      <c r="B221" s="5" t="s">
        <v>853</v>
      </c>
      <c r="C221" s="5" t="s">
        <v>81</v>
      </c>
      <c r="D221" s="174">
        <v>3044</v>
      </c>
      <c r="E221" s="177">
        <v>30044</v>
      </c>
      <c r="F221" s="19" t="s">
        <v>194</v>
      </c>
      <c r="G221" s="5" t="s">
        <v>192</v>
      </c>
      <c r="H221" s="27">
        <v>1733853</v>
      </c>
      <c r="I221" s="106">
        <v>85</v>
      </c>
      <c r="J221" s="107"/>
      <c r="K221" s="108">
        <v>0</v>
      </c>
      <c r="L221" s="108"/>
      <c r="M221" s="108">
        <v>938994</v>
      </c>
      <c r="N221" s="108"/>
      <c r="O221" s="108">
        <v>1425516</v>
      </c>
      <c r="P221" s="108"/>
      <c r="Q221" s="108">
        <v>2736912</v>
      </c>
      <c r="R221" s="108"/>
      <c r="S221" s="108">
        <v>486764</v>
      </c>
      <c r="T221" s="108"/>
      <c r="U221" s="108">
        <v>63979</v>
      </c>
      <c r="V221" s="108"/>
      <c r="W221" s="108">
        <v>141473</v>
      </c>
      <c r="X221" s="108"/>
      <c r="Y221" s="108">
        <v>18078</v>
      </c>
      <c r="Z221" s="108"/>
      <c r="AA221" s="108">
        <v>0</v>
      </c>
      <c r="AB221" s="108"/>
      <c r="AC221" s="108">
        <v>0</v>
      </c>
      <c r="AD221" s="108"/>
      <c r="AE221" s="108">
        <v>0</v>
      </c>
      <c r="AF221" s="108"/>
      <c r="AG221" s="108">
        <v>0</v>
      </c>
      <c r="AH221" s="108"/>
      <c r="AI221" s="108">
        <v>632632</v>
      </c>
      <c r="AJ221" s="108"/>
      <c r="AK221" s="108">
        <v>8898517</v>
      </c>
      <c r="AL221" s="109"/>
      <c r="AM221" s="182">
        <v>0</v>
      </c>
      <c r="AN221" s="109" t="s">
        <v>5655</v>
      </c>
      <c r="AO221" s="109" t="str">
        <f t="shared" si="3"/>
        <v>No</v>
      </c>
    </row>
    <row r="222" spans="1:41" s="19" customFormat="1" ht="11.45" customHeight="1" x14ac:dyDescent="0.2">
      <c r="A222" s="5" t="s">
        <v>357</v>
      </c>
      <c r="B222" s="5" t="s">
        <v>5984</v>
      </c>
      <c r="C222" s="5" t="s">
        <v>86</v>
      </c>
      <c r="D222" s="174">
        <v>4110</v>
      </c>
      <c r="E222" s="177">
        <v>40110</v>
      </c>
      <c r="F222" s="19" t="s">
        <v>196</v>
      </c>
      <c r="G222" s="5" t="s">
        <v>192</v>
      </c>
      <c r="H222" s="27">
        <v>548404</v>
      </c>
      <c r="I222" s="106">
        <v>85</v>
      </c>
      <c r="J222" s="107"/>
      <c r="K222" s="108">
        <v>0</v>
      </c>
      <c r="L222" s="108"/>
      <c r="M222" s="108">
        <v>2534707</v>
      </c>
      <c r="N222" s="108"/>
      <c r="O222" s="108">
        <v>3489133</v>
      </c>
      <c r="P222" s="108"/>
      <c r="Q222" s="108">
        <v>3096637</v>
      </c>
      <c r="R222" s="108"/>
      <c r="S222" s="108">
        <v>392496</v>
      </c>
      <c r="T222" s="108"/>
      <c r="U222" s="108">
        <v>255314</v>
      </c>
      <c r="V222" s="108"/>
      <c r="W222" s="108">
        <v>240266</v>
      </c>
      <c r="X222" s="108"/>
      <c r="Y222" s="108">
        <v>15048</v>
      </c>
      <c r="Z222" s="108"/>
      <c r="AA222" s="108">
        <v>0</v>
      </c>
      <c r="AB222" s="108"/>
      <c r="AC222" s="108">
        <v>0</v>
      </c>
      <c r="AD222" s="108"/>
      <c r="AE222" s="108">
        <v>0</v>
      </c>
      <c r="AF222" s="108"/>
      <c r="AG222" s="108">
        <v>0</v>
      </c>
      <c r="AH222" s="108"/>
      <c r="AI222" s="108">
        <v>3185850</v>
      </c>
      <c r="AJ222" s="108"/>
      <c r="AK222" s="108">
        <v>16791857</v>
      </c>
      <c r="AL222" s="109"/>
      <c r="AM222" s="182">
        <v>422.5</v>
      </c>
      <c r="AN222" s="109" t="s">
        <v>5655</v>
      </c>
      <c r="AO222" s="109" t="str">
        <f t="shared" si="3"/>
        <v>No</v>
      </c>
    </row>
    <row r="223" spans="1:41" s="19" customFormat="1" ht="11.45" customHeight="1" x14ac:dyDescent="0.2">
      <c r="A223" s="5" t="s">
        <v>134</v>
      </c>
      <c r="B223" s="5" t="s">
        <v>1356</v>
      </c>
      <c r="C223" s="5" t="s">
        <v>20</v>
      </c>
      <c r="D223" s="174">
        <v>9234</v>
      </c>
      <c r="E223" s="177">
        <v>90234</v>
      </c>
      <c r="F223" s="19" t="s">
        <v>196</v>
      </c>
      <c r="G223" s="5" t="s">
        <v>192</v>
      </c>
      <c r="H223" s="27">
        <v>3281212</v>
      </c>
      <c r="I223" s="106">
        <v>85</v>
      </c>
      <c r="J223" s="107"/>
      <c r="K223" s="108">
        <v>0</v>
      </c>
      <c r="L223" s="108"/>
      <c r="M223" s="108">
        <v>2301750</v>
      </c>
      <c r="N223" s="108"/>
      <c r="O223" s="108">
        <v>3443069</v>
      </c>
      <c r="P223" s="108"/>
      <c r="Q223" s="108">
        <v>3004682</v>
      </c>
      <c r="R223" s="108"/>
      <c r="S223" s="108">
        <v>438387</v>
      </c>
      <c r="T223" s="108"/>
      <c r="U223" s="108">
        <v>249781</v>
      </c>
      <c r="V223" s="108"/>
      <c r="W223" s="108">
        <v>227807</v>
      </c>
      <c r="X223" s="108"/>
      <c r="Y223" s="108">
        <v>21974</v>
      </c>
      <c r="Z223" s="108"/>
      <c r="AA223" s="108">
        <v>0</v>
      </c>
      <c r="AB223" s="108"/>
      <c r="AC223" s="108">
        <v>0</v>
      </c>
      <c r="AD223" s="108"/>
      <c r="AE223" s="108">
        <v>0</v>
      </c>
      <c r="AF223" s="108"/>
      <c r="AG223" s="108">
        <v>0</v>
      </c>
      <c r="AH223" s="108"/>
      <c r="AI223" s="108">
        <v>3099687</v>
      </c>
      <c r="AJ223" s="108"/>
      <c r="AK223" s="108">
        <v>13053770</v>
      </c>
      <c r="AL223" s="109"/>
      <c r="AM223" s="182">
        <v>235</v>
      </c>
      <c r="AN223" s="109" t="s">
        <v>5655</v>
      </c>
      <c r="AO223" s="109" t="str">
        <f t="shared" si="3"/>
        <v>No</v>
      </c>
    </row>
    <row r="224" spans="1:41" s="19" customFormat="1" ht="11.45" customHeight="1" x14ac:dyDescent="0.2">
      <c r="A224" s="5" t="s">
        <v>5985</v>
      </c>
      <c r="B224" s="5" t="s">
        <v>677</v>
      </c>
      <c r="C224" s="5" t="s">
        <v>37</v>
      </c>
      <c r="D224" s="174">
        <v>4074</v>
      </c>
      <c r="E224" s="177">
        <v>40074</v>
      </c>
      <c r="F224" s="19" t="s">
        <v>194</v>
      </c>
      <c r="G224" s="5" t="s">
        <v>192</v>
      </c>
      <c r="H224" s="27">
        <v>2441770</v>
      </c>
      <c r="I224" s="106">
        <v>85</v>
      </c>
      <c r="J224" s="107"/>
      <c r="K224" s="108">
        <v>0</v>
      </c>
      <c r="L224" s="108"/>
      <c r="M224" s="108">
        <v>1653472</v>
      </c>
      <c r="N224" s="108"/>
      <c r="O224" s="108">
        <v>2246006</v>
      </c>
      <c r="P224" s="108" t="s">
        <v>101</v>
      </c>
      <c r="Q224" s="108">
        <v>2022966</v>
      </c>
      <c r="R224" s="108"/>
      <c r="S224" s="108">
        <v>254567</v>
      </c>
      <c r="T224" s="108"/>
      <c r="U224" s="108">
        <v>130770</v>
      </c>
      <c r="V224" s="108"/>
      <c r="W224" s="108">
        <v>106327</v>
      </c>
      <c r="X224" s="108"/>
      <c r="Y224" s="108">
        <v>25497</v>
      </c>
      <c r="Z224" s="108"/>
      <c r="AA224" s="108">
        <v>0</v>
      </c>
      <c r="AB224" s="108"/>
      <c r="AC224" s="108">
        <v>0</v>
      </c>
      <c r="AD224" s="108"/>
      <c r="AE224" s="108">
        <v>0</v>
      </c>
      <c r="AF224" s="108"/>
      <c r="AG224" s="108">
        <v>0</v>
      </c>
      <c r="AH224" s="108"/>
      <c r="AI224" s="108">
        <v>889925</v>
      </c>
      <c r="AJ224" s="108"/>
      <c r="AK224" s="108">
        <v>5304370</v>
      </c>
      <c r="AL224" s="109"/>
      <c r="AM224" s="182">
        <v>269</v>
      </c>
      <c r="AN224" s="109" t="s">
        <v>5655</v>
      </c>
      <c r="AO224" s="109" t="str">
        <f t="shared" si="3"/>
        <v>Yes</v>
      </c>
    </row>
    <row r="225" spans="1:41" s="19" customFormat="1" ht="11.45" customHeight="1" x14ac:dyDescent="0.2">
      <c r="A225" s="5" t="s">
        <v>5986</v>
      </c>
      <c r="B225" s="5" t="s">
        <v>421</v>
      </c>
      <c r="C225" s="5" t="s">
        <v>20</v>
      </c>
      <c r="D225" s="174">
        <v>9010</v>
      </c>
      <c r="E225" s="177">
        <v>90010</v>
      </c>
      <c r="F225" s="19" t="s">
        <v>194</v>
      </c>
      <c r="G225" s="5" t="s">
        <v>192</v>
      </c>
      <c r="H225" s="27">
        <v>12150996</v>
      </c>
      <c r="I225" s="106">
        <v>84</v>
      </c>
      <c r="J225" s="107"/>
      <c r="K225" s="108">
        <v>0</v>
      </c>
      <c r="L225" s="108"/>
      <c r="M225" s="108">
        <v>2111950</v>
      </c>
      <c r="N225" s="108"/>
      <c r="O225" s="108">
        <v>2167248</v>
      </c>
      <c r="P225" s="108"/>
      <c r="Q225" s="108">
        <v>2370761</v>
      </c>
      <c r="R225" s="108"/>
      <c r="S225" s="108">
        <v>57253</v>
      </c>
      <c r="T225" s="108"/>
      <c r="U225" s="108">
        <v>172307</v>
      </c>
      <c r="V225" s="108"/>
      <c r="W225" s="108">
        <v>183132</v>
      </c>
      <c r="X225" s="108"/>
      <c r="Y225" s="108">
        <v>3971</v>
      </c>
      <c r="Z225" s="108"/>
      <c r="AA225" s="108">
        <v>0</v>
      </c>
      <c r="AB225" s="108"/>
      <c r="AC225" s="108">
        <v>0</v>
      </c>
      <c r="AD225" s="108"/>
      <c r="AE225" s="108">
        <v>0</v>
      </c>
      <c r="AF225" s="108"/>
      <c r="AG225" s="108">
        <v>0</v>
      </c>
      <c r="AH225" s="108"/>
      <c r="AI225" s="108">
        <v>3776087</v>
      </c>
      <c r="AJ225" s="108"/>
      <c r="AK225" s="108">
        <v>18563027</v>
      </c>
      <c r="AL225" s="109"/>
      <c r="AM225" s="182">
        <v>0</v>
      </c>
      <c r="AN225" s="109" t="s">
        <v>5655</v>
      </c>
      <c r="AO225" s="109" t="str">
        <f t="shared" si="3"/>
        <v>No</v>
      </c>
    </row>
    <row r="226" spans="1:41" s="19" customFormat="1" ht="11.45" customHeight="1" x14ac:dyDescent="0.2">
      <c r="A226" s="5" t="s">
        <v>4604</v>
      </c>
      <c r="B226" s="5" t="s">
        <v>4605</v>
      </c>
      <c r="C226" s="5" t="s">
        <v>31</v>
      </c>
      <c r="D226" s="174" t="s">
        <v>4606</v>
      </c>
      <c r="E226" s="177" t="s">
        <v>4607</v>
      </c>
      <c r="F226" s="19" t="s">
        <v>194</v>
      </c>
      <c r="G226" s="5" t="s">
        <v>229</v>
      </c>
      <c r="H226" s="27">
        <v>0</v>
      </c>
      <c r="I226" s="106">
        <v>84</v>
      </c>
      <c r="J226" s="107"/>
      <c r="K226" s="108">
        <v>0</v>
      </c>
      <c r="L226" s="108"/>
      <c r="M226" s="108">
        <v>0</v>
      </c>
      <c r="N226" s="108"/>
      <c r="O226" s="108">
        <v>0</v>
      </c>
      <c r="P226" s="108"/>
      <c r="Q226" s="108">
        <v>4263448</v>
      </c>
      <c r="R226" s="108"/>
      <c r="S226" s="108">
        <v>0</v>
      </c>
      <c r="T226" s="108"/>
      <c r="U226" s="108">
        <v>0</v>
      </c>
      <c r="V226" s="108"/>
      <c r="W226" s="108">
        <v>363854</v>
      </c>
      <c r="X226" s="108"/>
      <c r="Y226" s="108">
        <v>0</v>
      </c>
      <c r="Z226" s="108"/>
      <c r="AA226" s="108">
        <v>0</v>
      </c>
      <c r="AB226" s="108"/>
      <c r="AC226" s="108">
        <v>0</v>
      </c>
      <c r="AD226" s="108"/>
      <c r="AE226" s="108">
        <v>0</v>
      </c>
      <c r="AF226" s="108"/>
      <c r="AG226" s="108">
        <v>0</v>
      </c>
      <c r="AH226" s="108"/>
      <c r="AI226" s="108">
        <v>3094448</v>
      </c>
      <c r="AJ226" s="108"/>
      <c r="AK226" s="108">
        <v>0</v>
      </c>
      <c r="AL226" s="109"/>
      <c r="AM226" s="182">
        <v>77.2</v>
      </c>
      <c r="AN226" s="109" t="s">
        <v>5655</v>
      </c>
      <c r="AO226" s="109" t="str">
        <f t="shared" si="3"/>
        <v>No</v>
      </c>
    </row>
    <row r="227" spans="1:41" s="19" customFormat="1" ht="11.45" customHeight="1" x14ac:dyDescent="0.2">
      <c r="A227" s="5" t="s">
        <v>515</v>
      </c>
      <c r="B227" s="5" t="s">
        <v>516</v>
      </c>
      <c r="C227" s="5" t="s">
        <v>45</v>
      </c>
      <c r="D227" s="174">
        <v>5056</v>
      </c>
      <c r="E227" s="177">
        <v>50056</v>
      </c>
      <c r="F227" s="19" t="s">
        <v>196</v>
      </c>
      <c r="G227" s="5" t="s">
        <v>192</v>
      </c>
      <c r="H227" s="27">
        <v>266921</v>
      </c>
      <c r="I227" s="106">
        <v>82</v>
      </c>
      <c r="J227" s="107"/>
      <c r="K227" s="108">
        <v>0</v>
      </c>
      <c r="L227" s="108"/>
      <c r="M227" s="108">
        <v>2013686</v>
      </c>
      <c r="N227" s="108"/>
      <c r="O227" s="108">
        <v>3217951</v>
      </c>
      <c r="P227" s="108"/>
      <c r="Q227" s="108">
        <v>2893762</v>
      </c>
      <c r="R227" s="108"/>
      <c r="S227" s="108">
        <v>324189</v>
      </c>
      <c r="T227" s="108"/>
      <c r="U227" s="108">
        <v>233989</v>
      </c>
      <c r="V227" s="108"/>
      <c r="W227" s="108">
        <v>177014</v>
      </c>
      <c r="X227" s="108"/>
      <c r="Y227" s="108">
        <v>56975</v>
      </c>
      <c r="Z227" s="108"/>
      <c r="AA227" s="108">
        <v>0</v>
      </c>
      <c r="AB227" s="108"/>
      <c r="AC227" s="108">
        <v>0</v>
      </c>
      <c r="AD227" s="108"/>
      <c r="AE227" s="108">
        <v>0</v>
      </c>
      <c r="AF227" s="108"/>
      <c r="AG227" s="108">
        <v>0</v>
      </c>
      <c r="AH227" s="108"/>
      <c r="AI227" s="108">
        <v>2826657</v>
      </c>
      <c r="AJ227" s="108"/>
      <c r="AK227" s="108">
        <v>17310246</v>
      </c>
      <c r="AL227" s="109"/>
      <c r="AM227" s="182">
        <v>206.4</v>
      </c>
      <c r="AN227" s="109" t="s">
        <v>5655</v>
      </c>
      <c r="AO227" s="109" t="str">
        <f t="shared" si="3"/>
        <v>No</v>
      </c>
    </row>
    <row r="228" spans="1:41" s="19" customFormat="1" ht="11.45" customHeight="1" x14ac:dyDescent="0.2">
      <c r="A228" s="5" t="s">
        <v>5987</v>
      </c>
      <c r="B228" s="5" t="s">
        <v>5988</v>
      </c>
      <c r="C228" s="5" t="s">
        <v>1</v>
      </c>
      <c r="D228" s="174"/>
      <c r="E228" s="177">
        <v>415</v>
      </c>
      <c r="F228" s="19" t="s">
        <v>194</v>
      </c>
      <c r="G228" s="5" t="s">
        <v>192</v>
      </c>
      <c r="H228" s="27">
        <v>349684</v>
      </c>
      <c r="I228" s="106">
        <v>82</v>
      </c>
      <c r="J228" s="107"/>
      <c r="K228" s="108">
        <v>0</v>
      </c>
      <c r="L228" s="108"/>
      <c r="M228" s="108">
        <v>0</v>
      </c>
      <c r="N228" s="108"/>
      <c r="O228" s="108">
        <v>1404436</v>
      </c>
      <c r="P228" s="108"/>
      <c r="Q228" s="108">
        <v>1404436</v>
      </c>
      <c r="R228" s="108"/>
      <c r="S228" s="108">
        <v>0</v>
      </c>
      <c r="T228" s="108"/>
      <c r="U228" s="108">
        <v>35813</v>
      </c>
      <c r="V228" s="108"/>
      <c r="W228" s="108">
        <v>35813</v>
      </c>
      <c r="X228" s="108"/>
      <c r="Y228" s="108">
        <v>0</v>
      </c>
      <c r="Z228" s="108"/>
      <c r="AA228" s="108">
        <v>0</v>
      </c>
      <c r="AB228" s="108"/>
      <c r="AC228" s="108">
        <v>0</v>
      </c>
      <c r="AD228" s="108"/>
      <c r="AE228" s="108">
        <v>0</v>
      </c>
      <c r="AF228" s="108"/>
      <c r="AG228" s="108">
        <v>0</v>
      </c>
      <c r="AH228" s="108"/>
      <c r="AI228" s="108">
        <v>170512</v>
      </c>
      <c r="AJ228" s="108"/>
      <c r="AK228" s="108">
        <v>11513845</v>
      </c>
      <c r="AL228" s="109"/>
      <c r="AM228" s="182">
        <v>347</v>
      </c>
      <c r="AN228" s="109" t="s">
        <v>5655</v>
      </c>
      <c r="AO228" s="109" t="str">
        <f t="shared" si="3"/>
        <v>No</v>
      </c>
    </row>
    <row r="229" spans="1:41" s="19" customFormat="1" ht="11.45" customHeight="1" x14ac:dyDescent="0.2">
      <c r="A229" s="5" t="s">
        <v>1191</v>
      </c>
      <c r="B229" s="5" t="s">
        <v>561</v>
      </c>
      <c r="C229" s="5" t="s">
        <v>88</v>
      </c>
      <c r="D229" s="174">
        <v>4190</v>
      </c>
      <c r="E229" s="177">
        <v>40190</v>
      </c>
      <c r="F229" s="19" t="s">
        <v>520</v>
      </c>
      <c r="G229" s="5" t="s">
        <v>5273</v>
      </c>
      <c r="H229" s="27">
        <v>59036</v>
      </c>
      <c r="I229" s="106">
        <v>81</v>
      </c>
      <c r="J229" s="107"/>
      <c r="K229" s="108">
        <v>0</v>
      </c>
      <c r="L229" s="108"/>
      <c r="M229" s="108">
        <v>0</v>
      </c>
      <c r="N229" s="108"/>
      <c r="O229" s="108">
        <v>0</v>
      </c>
      <c r="P229" s="108"/>
      <c r="Q229" s="108">
        <v>4334528</v>
      </c>
      <c r="R229" s="108"/>
      <c r="S229" s="108">
        <v>0</v>
      </c>
      <c r="T229" s="108"/>
      <c r="U229" s="108">
        <v>0</v>
      </c>
      <c r="V229" s="108"/>
      <c r="W229" s="108">
        <v>211856</v>
      </c>
      <c r="X229" s="108"/>
      <c r="Y229" s="108">
        <v>0</v>
      </c>
      <c r="Z229" s="108"/>
      <c r="AA229" s="108">
        <v>0</v>
      </c>
      <c r="AB229" s="108"/>
      <c r="AC229" s="108">
        <v>0</v>
      </c>
      <c r="AD229" s="108"/>
      <c r="AE229" s="108">
        <v>0</v>
      </c>
      <c r="AF229" s="108"/>
      <c r="AG229" s="108">
        <v>0</v>
      </c>
      <c r="AH229" s="108"/>
      <c r="AI229" s="108">
        <v>268722</v>
      </c>
      <c r="AJ229" s="108"/>
      <c r="AK229" s="108">
        <v>0</v>
      </c>
      <c r="AL229" s="109"/>
      <c r="AM229" s="182">
        <v>220</v>
      </c>
      <c r="AN229" s="109" t="s">
        <v>5655</v>
      </c>
      <c r="AO229" s="109" t="str">
        <f t="shared" si="3"/>
        <v>No</v>
      </c>
    </row>
    <row r="230" spans="1:41" s="19" customFormat="1" ht="11.45" customHeight="1" x14ac:dyDescent="0.2">
      <c r="A230" s="5" t="s">
        <v>5989</v>
      </c>
      <c r="B230" s="5" t="s">
        <v>420</v>
      </c>
      <c r="C230" s="5" t="s">
        <v>37</v>
      </c>
      <c r="D230" s="174">
        <v>4036</v>
      </c>
      <c r="E230" s="177">
        <v>40036</v>
      </c>
      <c r="F230" s="19" t="s">
        <v>194</v>
      </c>
      <c r="G230" s="5" t="s">
        <v>192</v>
      </c>
      <c r="H230" s="27">
        <v>240223</v>
      </c>
      <c r="I230" s="106">
        <v>80</v>
      </c>
      <c r="J230" s="107" t="s">
        <v>101</v>
      </c>
      <c r="K230" s="108">
        <v>0</v>
      </c>
      <c r="L230" s="108"/>
      <c r="M230" s="108">
        <v>2344888</v>
      </c>
      <c r="N230" s="108"/>
      <c r="O230" s="108">
        <v>3128506</v>
      </c>
      <c r="P230" s="108"/>
      <c r="Q230" s="108">
        <v>2952739</v>
      </c>
      <c r="R230" s="108"/>
      <c r="S230" s="108">
        <v>175767</v>
      </c>
      <c r="T230" s="108"/>
      <c r="U230" s="108">
        <v>243107</v>
      </c>
      <c r="V230" s="108"/>
      <c r="W230" s="108">
        <v>232728</v>
      </c>
      <c r="X230" s="108"/>
      <c r="Y230" s="108">
        <v>10379</v>
      </c>
      <c r="Z230" s="108"/>
      <c r="AA230" s="108">
        <v>0</v>
      </c>
      <c r="AB230" s="108"/>
      <c r="AC230" s="108">
        <v>0</v>
      </c>
      <c r="AD230" s="108"/>
      <c r="AE230" s="108">
        <v>0</v>
      </c>
      <c r="AF230" s="108"/>
      <c r="AG230" s="108">
        <v>0</v>
      </c>
      <c r="AH230" s="108"/>
      <c r="AI230" s="108">
        <v>3419967</v>
      </c>
      <c r="AJ230" s="108"/>
      <c r="AK230" s="108">
        <v>10161914</v>
      </c>
      <c r="AL230" s="109" t="s">
        <v>101</v>
      </c>
      <c r="AM230" s="182">
        <v>360.4</v>
      </c>
      <c r="AN230" s="109" t="s">
        <v>5655</v>
      </c>
      <c r="AO230" s="109" t="str">
        <f t="shared" si="3"/>
        <v>Yes</v>
      </c>
    </row>
    <row r="231" spans="1:41" s="19" customFormat="1" ht="11.45" customHeight="1" x14ac:dyDescent="0.2">
      <c r="A231" s="5" t="s">
        <v>797</v>
      </c>
      <c r="B231" s="5" t="s">
        <v>798</v>
      </c>
      <c r="C231" s="5" t="s">
        <v>32</v>
      </c>
      <c r="D231" s="174">
        <v>1049</v>
      </c>
      <c r="E231" s="177">
        <v>10049</v>
      </c>
      <c r="F231" s="19" t="s">
        <v>196</v>
      </c>
      <c r="G231" s="5" t="s">
        <v>192</v>
      </c>
      <c r="H231" s="27">
        <v>562839</v>
      </c>
      <c r="I231" s="106">
        <v>80</v>
      </c>
      <c r="J231" s="107"/>
      <c r="K231" s="108">
        <v>0</v>
      </c>
      <c r="L231" s="108"/>
      <c r="M231" s="108">
        <v>0</v>
      </c>
      <c r="N231" s="108"/>
      <c r="O231" s="108">
        <v>2115228</v>
      </c>
      <c r="P231" s="108"/>
      <c r="Q231" s="108">
        <v>1727660</v>
      </c>
      <c r="R231" s="108"/>
      <c r="S231" s="108">
        <v>387568</v>
      </c>
      <c r="T231" s="108"/>
      <c r="U231" s="108">
        <v>160792</v>
      </c>
      <c r="V231" s="108"/>
      <c r="W231" s="108">
        <v>132450</v>
      </c>
      <c r="X231" s="108"/>
      <c r="Y231" s="108">
        <v>28342</v>
      </c>
      <c r="Z231" s="108"/>
      <c r="AA231" s="108">
        <v>0</v>
      </c>
      <c r="AB231" s="108"/>
      <c r="AC231" s="108">
        <v>0</v>
      </c>
      <c r="AD231" s="108"/>
      <c r="AE231" s="108">
        <v>0</v>
      </c>
      <c r="AF231" s="108"/>
      <c r="AG231" s="108">
        <v>0</v>
      </c>
      <c r="AH231" s="108"/>
      <c r="AI231" s="108">
        <v>226838</v>
      </c>
      <c r="AJ231" s="108"/>
      <c r="AK231" s="108">
        <v>1630070</v>
      </c>
      <c r="AL231" s="109"/>
      <c r="AM231" s="182">
        <v>32.4</v>
      </c>
      <c r="AN231" s="109" t="s">
        <v>5655</v>
      </c>
      <c r="AO231" s="109" t="str">
        <f t="shared" si="3"/>
        <v>No</v>
      </c>
    </row>
    <row r="232" spans="1:41" s="19" customFormat="1" ht="11.45" customHeight="1" x14ac:dyDescent="0.2">
      <c r="A232" s="5" t="s">
        <v>4092</v>
      </c>
      <c r="B232" s="5" t="s">
        <v>4093</v>
      </c>
      <c r="C232" s="5" t="s">
        <v>43</v>
      </c>
      <c r="D232" s="174" t="s">
        <v>4094</v>
      </c>
      <c r="E232" s="177" t="s">
        <v>4095</v>
      </c>
      <c r="F232" s="19" t="s">
        <v>196</v>
      </c>
      <c r="G232" s="5" t="s">
        <v>229</v>
      </c>
      <c r="H232" s="27">
        <v>0</v>
      </c>
      <c r="I232" s="106">
        <v>80</v>
      </c>
      <c r="J232" s="107"/>
      <c r="K232" s="108">
        <v>0</v>
      </c>
      <c r="L232" s="108"/>
      <c r="M232" s="108">
        <v>0</v>
      </c>
      <c r="N232" s="108"/>
      <c r="O232" s="108">
        <v>0</v>
      </c>
      <c r="P232" s="108"/>
      <c r="Q232" s="108">
        <v>1082383</v>
      </c>
      <c r="R232" s="108"/>
      <c r="S232" s="108">
        <v>0</v>
      </c>
      <c r="T232" s="108"/>
      <c r="U232" s="108">
        <v>0</v>
      </c>
      <c r="V232" s="108"/>
      <c r="W232" s="108">
        <v>74689</v>
      </c>
      <c r="X232" s="108"/>
      <c r="Y232" s="108">
        <v>0</v>
      </c>
      <c r="Z232" s="108"/>
      <c r="AA232" s="108">
        <v>0</v>
      </c>
      <c r="AB232" s="108"/>
      <c r="AC232" s="108">
        <v>0</v>
      </c>
      <c r="AD232" s="108"/>
      <c r="AE232" s="108">
        <v>0</v>
      </c>
      <c r="AF232" s="108"/>
      <c r="AG232" s="108">
        <v>0</v>
      </c>
      <c r="AH232" s="108"/>
      <c r="AI232" s="108">
        <v>354905</v>
      </c>
      <c r="AJ232" s="108"/>
      <c r="AK232" s="108">
        <v>0</v>
      </c>
      <c r="AL232" s="109"/>
      <c r="AM232" s="182">
        <v>102</v>
      </c>
      <c r="AN232" s="109" t="s">
        <v>5655</v>
      </c>
      <c r="AO232" s="109" t="str">
        <f t="shared" si="3"/>
        <v>No</v>
      </c>
    </row>
    <row r="233" spans="1:41" s="19" customFormat="1" ht="11.45" customHeight="1" x14ac:dyDescent="0.2">
      <c r="A233" s="5" t="s">
        <v>1099</v>
      </c>
      <c r="B233" s="5" t="s">
        <v>261</v>
      </c>
      <c r="C233" s="5" t="s">
        <v>62</v>
      </c>
      <c r="D233" s="174">
        <v>4173</v>
      </c>
      <c r="E233" s="177">
        <v>40173</v>
      </c>
      <c r="F233" s="19" t="s">
        <v>196</v>
      </c>
      <c r="G233" s="5" t="s">
        <v>192</v>
      </c>
      <c r="H233" s="27">
        <v>311810</v>
      </c>
      <c r="I233" s="106">
        <v>79</v>
      </c>
      <c r="J233" s="107"/>
      <c r="K233" s="108">
        <v>0</v>
      </c>
      <c r="L233" s="108"/>
      <c r="M233" s="108">
        <v>1130265</v>
      </c>
      <c r="N233" s="108"/>
      <c r="O233" s="108">
        <v>2844950</v>
      </c>
      <c r="P233" s="108"/>
      <c r="Q233" s="108">
        <v>2554766</v>
      </c>
      <c r="R233" s="108"/>
      <c r="S233" s="108">
        <v>290184</v>
      </c>
      <c r="T233" s="108"/>
      <c r="U233" s="108">
        <v>88170</v>
      </c>
      <c r="V233" s="108"/>
      <c r="W233" s="108">
        <v>81899</v>
      </c>
      <c r="X233" s="108"/>
      <c r="Y233" s="108">
        <v>6271</v>
      </c>
      <c r="Z233" s="108"/>
      <c r="AA233" s="108">
        <v>0</v>
      </c>
      <c r="AB233" s="108"/>
      <c r="AC233" s="108">
        <v>0</v>
      </c>
      <c r="AD233" s="108"/>
      <c r="AE233" s="108">
        <v>0</v>
      </c>
      <c r="AF233" s="108"/>
      <c r="AG233" s="108">
        <v>0</v>
      </c>
      <c r="AH233" s="108"/>
      <c r="AI233" s="108">
        <v>681905</v>
      </c>
      <c r="AJ233" s="108"/>
      <c r="AK233" s="108">
        <v>19871071</v>
      </c>
      <c r="AL233" s="109"/>
      <c r="AM233" s="182">
        <v>296.60000000000002</v>
      </c>
      <c r="AN233" s="109" t="s">
        <v>5655</v>
      </c>
      <c r="AO233" s="109" t="str">
        <f t="shared" si="3"/>
        <v>No</v>
      </c>
    </row>
    <row r="234" spans="1:41" s="19" customFormat="1" ht="11.45" customHeight="1" x14ac:dyDescent="0.2">
      <c r="A234" s="5" t="s">
        <v>580</v>
      </c>
      <c r="B234" s="5" t="s">
        <v>581</v>
      </c>
      <c r="C234" s="5" t="s">
        <v>52</v>
      </c>
      <c r="D234" s="174">
        <v>1005</v>
      </c>
      <c r="E234" s="177">
        <v>10005</v>
      </c>
      <c r="F234" s="19" t="s">
        <v>196</v>
      </c>
      <c r="G234" s="5" t="s">
        <v>192</v>
      </c>
      <c r="H234" s="27">
        <v>4181019</v>
      </c>
      <c r="I234" s="106">
        <v>79</v>
      </c>
      <c r="J234" s="107"/>
      <c r="K234" s="108">
        <v>0</v>
      </c>
      <c r="L234" s="108"/>
      <c r="M234" s="108">
        <v>1312840</v>
      </c>
      <c r="N234" s="108"/>
      <c r="O234" s="108">
        <v>2058888</v>
      </c>
      <c r="P234" s="108"/>
      <c r="Q234" s="108">
        <v>1929239</v>
      </c>
      <c r="R234" s="108"/>
      <c r="S234" s="108">
        <v>129649</v>
      </c>
      <c r="T234" s="108"/>
      <c r="U234" s="108">
        <v>146153</v>
      </c>
      <c r="V234" s="108"/>
      <c r="W234" s="108">
        <v>137585</v>
      </c>
      <c r="X234" s="108"/>
      <c r="Y234" s="108">
        <v>8568</v>
      </c>
      <c r="Z234" s="108"/>
      <c r="AA234" s="108">
        <v>0</v>
      </c>
      <c r="AB234" s="108"/>
      <c r="AC234" s="108">
        <v>0</v>
      </c>
      <c r="AD234" s="108"/>
      <c r="AE234" s="108">
        <v>0</v>
      </c>
      <c r="AF234" s="108"/>
      <c r="AG234" s="108">
        <v>0</v>
      </c>
      <c r="AH234" s="108"/>
      <c r="AI234" s="108">
        <v>1525986</v>
      </c>
      <c r="AJ234" s="108"/>
      <c r="AK234" s="108">
        <v>7447028</v>
      </c>
      <c r="AL234" s="109"/>
      <c r="AM234" s="182">
        <v>0</v>
      </c>
      <c r="AN234" s="109" t="s">
        <v>5655</v>
      </c>
      <c r="AO234" s="109" t="str">
        <f t="shared" si="3"/>
        <v>No</v>
      </c>
    </row>
    <row r="235" spans="1:41" s="19" customFormat="1" ht="11.45" customHeight="1" x14ac:dyDescent="0.2">
      <c r="A235" s="5" t="s">
        <v>340</v>
      </c>
      <c r="B235" s="5" t="s">
        <v>341</v>
      </c>
      <c r="C235" s="5" t="s">
        <v>51</v>
      </c>
      <c r="D235" s="174">
        <v>6022</v>
      </c>
      <c r="E235" s="177">
        <v>60022</v>
      </c>
      <c r="F235" s="19" t="s">
        <v>196</v>
      </c>
      <c r="G235" s="5" t="s">
        <v>192</v>
      </c>
      <c r="H235" s="27">
        <v>594309</v>
      </c>
      <c r="I235" s="106">
        <v>78</v>
      </c>
      <c r="J235" s="107"/>
      <c r="K235" s="108">
        <v>0</v>
      </c>
      <c r="L235" s="108"/>
      <c r="M235" s="108">
        <v>3363942</v>
      </c>
      <c r="N235" s="108"/>
      <c r="O235" s="108">
        <v>4306219</v>
      </c>
      <c r="P235" s="108"/>
      <c r="Q235" s="108">
        <v>3930254</v>
      </c>
      <c r="R235" s="108"/>
      <c r="S235" s="108">
        <v>375965</v>
      </c>
      <c r="T235" s="108"/>
      <c r="U235" s="108">
        <v>310678</v>
      </c>
      <c r="V235" s="108"/>
      <c r="W235" s="108">
        <v>297352</v>
      </c>
      <c r="X235" s="108"/>
      <c r="Y235" s="108">
        <v>13326</v>
      </c>
      <c r="Z235" s="108"/>
      <c r="AA235" s="108">
        <v>0</v>
      </c>
      <c r="AB235" s="108"/>
      <c r="AC235" s="108">
        <v>0</v>
      </c>
      <c r="AD235" s="108"/>
      <c r="AE235" s="108">
        <v>0</v>
      </c>
      <c r="AF235" s="108"/>
      <c r="AG235" s="108">
        <v>0</v>
      </c>
      <c r="AH235" s="108"/>
      <c r="AI235" s="108">
        <v>3962488</v>
      </c>
      <c r="AJ235" s="108"/>
      <c r="AK235" s="108">
        <v>15178347</v>
      </c>
      <c r="AL235" s="109"/>
      <c r="AM235" s="182">
        <v>343.1</v>
      </c>
      <c r="AN235" s="109" t="s">
        <v>5655</v>
      </c>
      <c r="AO235" s="109" t="str">
        <f t="shared" si="3"/>
        <v>No</v>
      </c>
    </row>
    <row r="236" spans="1:41" s="19" customFormat="1" ht="11.45" customHeight="1" x14ac:dyDescent="0.2">
      <c r="A236" s="5" t="s">
        <v>5990</v>
      </c>
      <c r="B236" s="5" t="s">
        <v>1399</v>
      </c>
      <c r="C236" s="5" t="s">
        <v>42</v>
      </c>
      <c r="D236" s="174">
        <v>9241</v>
      </c>
      <c r="E236" s="177">
        <v>90241</v>
      </c>
      <c r="F236" s="19" t="s">
        <v>194</v>
      </c>
      <c r="G236" s="5" t="s">
        <v>192</v>
      </c>
      <c r="H236" s="27">
        <v>55934</v>
      </c>
      <c r="I236" s="106">
        <v>78</v>
      </c>
      <c r="J236" s="107"/>
      <c r="K236" s="108">
        <v>0</v>
      </c>
      <c r="L236" s="108"/>
      <c r="M236" s="108">
        <v>1614089</v>
      </c>
      <c r="N236" s="108"/>
      <c r="O236" s="108">
        <v>3223294</v>
      </c>
      <c r="P236" s="108"/>
      <c r="Q236" s="108">
        <v>2801604</v>
      </c>
      <c r="R236" s="108"/>
      <c r="S236" s="108">
        <v>421690</v>
      </c>
      <c r="T236" s="108"/>
      <c r="U236" s="108">
        <v>210112</v>
      </c>
      <c r="V236" s="108"/>
      <c r="W236" s="108">
        <v>170420</v>
      </c>
      <c r="X236" s="108"/>
      <c r="Y236" s="108">
        <v>39692</v>
      </c>
      <c r="Z236" s="108"/>
      <c r="AA236" s="108">
        <v>0</v>
      </c>
      <c r="AB236" s="108"/>
      <c r="AC236" s="108">
        <v>0</v>
      </c>
      <c r="AD236" s="108"/>
      <c r="AE236" s="108">
        <v>0</v>
      </c>
      <c r="AF236" s="108"/>
      <c r="AG236" s="108">
        <v>0</v>
      </c>
      <c r="AH236" s="108"/>
      <c r="AI236" s="108">
        <v>2222757</v>
      </c>
      <c r="AJ236" s="108"/>
      <c r="AK236" s="108">
        <v>20618030</v>
      </c>
      <c r="AL236" s="109"/>
      <c r="AM236" s="182">
        <v>369</v>
      </c>
      <c r="AN236" s="109" t="s">
        <v>5655</v>
      </c>
      <c r="AO236" s="109" t="str">
        <f t="shared" si="3"/>
        <v>No</v>
      </c>
    </row>
    <row r="237" spans="1:41" s="19" customFormat="1" ht="11.45" customHeight="1" x14ac:dyDescent="0.2">
      <c r="A237" s="5" t="s">
        <v>1185</v>
      </c>
      <c r="B237" s="5" t="s">
        <v>1186</v>
      </c>
      <c r="C237" s="5" t="s">
        <v>89</v>
      </c>
      <c r="D237" s="174">
        <v>6114</v>
      </c>
      <c r="E237" s="177">
        <v>60114</v>
      </c>
      <c r="F237" s="19" t="s">
        <v>194</v>
      </c>
      <c r="G237" s="5" t="s">
        <v>192</v>
      </c>
      <c r="H237" s="27">
        <v>5121892</v>
      </c>
      <c r="I237" s="106">
        <v>78</v>
      </c>
      <c r="J237" s="107"/>
      <c r="K237" s="108">
        <v>0</v>
      </c>
      <c r="L237" s="108"/>
      <c r="M237" s="108">
        <v>600872</v>
      </c>
      <c r="N237" s="108"/>
      <c r="O237" s="108">
        <v>2020808</v>
      </c>
      <c r="P237" s="108"/>
      <c r="Q237" s="108">
        <v>1839407</v>
      </c>
      <c r="R237" s="108"/>
      <c r="S237" s="108">
        <v>181401</v>
      </c>
      <c r="T237" s="108"/>
      <c r="U237" s="108">
        <v>129885</v>
      </c>
      <c r="V237" s="108"/>
      <c r="W237" s="108">
        <v>118826</v>
      </c>
      <c r="X237" s="108"/>
      <c r="Y237" s="108">
        <v>11059</v>
      </c>
      <c r="Z237" s="108"/>
      <c r="AA237" s="108">
        <v>0</v>
      </c>
      <c r="AB237" s="108"/>
      <c r="AC237" s="108">
        <v>0</v>
      </c>
      <c r="AD237" s="108"/>
      <c r="AE237" s="108">
        <v>0</v>
      </c>
      <c r="AF237" s="108"/>
      <c r="AG237" s="108">
        <v>0</v>
      </c>
      <c r="AH237" s="108"/>
      <c r="AI237" s="108">
        <v>238062</v>
      </c>
      <c r="AJ237" s="108"/>
      <c r="AK237" s="108">
        <v>2085974</v>
      </c>
      <c r="AL237" s="109"/>
      <c r="AM237" s="182">
        <v>0</v>
      </c>
      <c r="AN237" s="109" t="s">
        <v>5655</v>
      </c>
      <c r="AO237" s="109" t="str">
        <f t="shared" si="3"/>
        <v>No</v>
      </c>
    </row>
    <row r="238" spans="1:41" s="19" customFormat="1" ht="11.45" customHeight="1" x14ac:dyDescent="0.2">
      <c r="A238" s="5" t="s">
        <v>5991</v>
      </c>
      <c r="B238" s="5" t="s">
        <v>233</v>
      </c>
      <c r="C238" s="5" t="s">
        <v>93</v>
      </c>
      <c r="D238" s="174">
        <v>1066</v>
      </c>
      <c r="E238" s="177">
        <v>10066</v>
      </c>
      <c r="F238" s="19" t="s">
        <v>196</v>
      </c>
      <c r="G238" s="5" t="s">
        <v>192</v>
      </c>
      <c r="H238" s="27">
        <v>108740</v>
      </c>
      <c r="I238" s="106">
        <v>78</v>
      </c>
      <c r="J238" s="107"/>
      <c r="K238" s="108">
        <v>0</v>
      </c>
      <c r="L238" s="108"/>
      <c r="M238" s="108">
        <v>1613026</v>
      </c>
      <c r="N238" s="108"/>
      <c r="O238" s="108">
        <v>2164859</v>
      </c>
      <c r="P238" s="108"/>
      <c r="Q238" s="108">
        <v>1883228</v>
      </c>
      <c r="R238" s="108"/>
      <c r="S238" s="108">
        <v>281631</v>
      </c>
      <c r="T238" s="108"/>
      <c r="U238" s="108">
        <v>151180</v>
      </c>
      <c r="V238" s="108"/>
      <c r="W238" s="108">
        <v>130922</v>
      </c>
      <c r="X238" s="108"/>
      <c r="Y238" s="108">
        <v>20258</v>
      </c>
      <c r="Z238" s="108"/>
      <c r="AA238" s="108">
        <v>0</v>
      </c>
      <c r="AB238" s="108"/>
      <c r="AC238" s="108">
        <v>0</v>
      </c>
      <c r="AD238" s="108"/>
      <c r="AE238" s="108">
        <v>0</v>
      </c>
      <c r="AF238" s="108"/>
      <c r="AG238" s="108">
        <v>0</v>
      </c>
      <c r="AH238" s="108"/>
      <c r="AI238" s="108">
        <v>2304543</v>
      </c>
      <c r="AJ238" s="108"/>
      <c r="AK238" s="108">
        <v>9973169</v>
      </c>
      <c r="AL238" s="109"/>
      <c r="AM238" s="182">
        <v>816</v>
      </c>
      <c r="AN238" s="109" t="s">
        <v>5655</v>
      </c>
      <c r="AO238" s="109" t="str">
        <f t="shared" si="3"/>
        <v>No</v>
      </c>
    </row>
    <row r="239" spans="1:41" s="19" customFormat="1" ht="11.45" customHeight="1" x14ac:dyDescent="0.2">
      <c r="A239" s="5" t="s">
        <v>477</v>
      </c>
      <c r="B239" s="5" t="s">
        <v>478</v>
      </c>
      <c r="C239" s="5" t="s">
        <v>20</v>
      </c>
      <c r="D239" s="174">
        <v>9162</v>
      </c>
      <c r="E239" s="177">
        <v>90162</v>
      </c>
      <c r="F239" s="19" t="s">
        <v>196</v>
      </c>
      <c r="G239" s="5" t="s">
        <v>192</v>
      </c>
      <c r="H239" s="27">
        <v>277634</v>
      </c>
      <c r="I239" s="106">
        <v>78</v>
      </c>
      <c r="J239" s="107"/>
      <c r="K239" s="108">
        <v>0</v>
      </c>
      <c r="L239" s="108"/>
      <c r="M239" s="108">
        <v>2091828</v>
      </c>
      <c r="N239" s="108"/>
      <c r="O239" s="108">
        <v>3206438</v>
      </c>
      <c r="P239" s="108"/>
      <c r="Q239" s="108">
        <v>2753868</v>
      </c>
      <c r="R239" s="108"/>
      <c r="S239" s="108">
        <v>452570</v>
      </c>
      <c r="T239" s="108"/>
      <c r="U239" s="108">
        <v>222818</v>
      </c>
      <c r="V239" s="108"/>
      <c r="W239" s="108">
        <v>198339</v>
      </c>
      <c r="X239" s="108"/>
      <c r="Y239" s="108">
        <v>24479</v>
      </c>
      <c r="Z239" s="108"/>
      <c r="AA239" s="108">
        <v>0</v>
      </c>
      <c r="AB239" s="108"/>
      <c r="AC239" s="108">
        <v>0</v>
      </c>
      <c r="AD239" s="108"/>
      <c r="AE239" s="108">
        <v>0</v>
      </c>
      <c r="AF239" s="108"/>
      <c r="AG239" s="108">
        <v>0</v>
      </c>
      <c r="AH239" s="108"/>
      <c r="AI239" s="108">
        <v>2358027</v>
      </c>
      <c r="AJ239" s="108"/>
      <c r="AK239" s="108">
        <v>16587903</v>
      </c>
      <c r="AL239" s="109"/>
      <c r="AM239" s="182">
        <v>218.42</v>
      </c>
      <c r="AN239" s="109" t="s">
        <v>5655</v>
      </c>
      <c r="AO239" s="109" t="str">
        <f t="shared" si="3"/>
        <v>No</v>
      </c>
    </row>
    <row r="240" spans="1:41" s="19" customFormat="1" ht="11.45" customHeight="1" x14ac:dyDescent="0.2">
      <c r="A240" s="5" t="s">
        <v>5992</v>
      </c>
      <c r="B240" s="5" t="s">
        <v>778</v>
      </c>
      <c r="C240" s="5" t="s">
        <v>64</v>
      </c>
      <c r="D240" s="174">
        <v>7001</v>
      </c>
      <c r="E240" s="177">
        <v>70001</v>
      </c>
      <c r="F240" s="19" t="s">
        <v>194</v>
      </c>
      <c r="G240" s="5" t="s">
        <v>192</v>
      </c>
      <c r="H240" s="27">
        <v>258719</v>
      </c>
      <c r="I240" s="106">
        <v>78</v>
      </c>
      <c r="J240" s="107"/>
      <c r="K240" s="108">
        <v>0</v>
      </c>
      <c r="L240" s="108"/>
      <c r="M240" s="108">
        <v>1772856</v>
      </c>
      <c r="N240" s="108"/>
      <c r="O240" s="108">
        <v>2128524</v>
      </c>
      <c r="P240" s="108"/>
      <c r="Q240" s="108">
        <v>2209870</v>
      </c>
      <c r="R240" s="108"/>
      <c r="S240" s="108">
        <v>88171</v>
      </c>
      <c r="T240" s="108"/>
      <c r="U240" s="108">
        <v>162349</v>
      </c>
      <c r="V240" s="108"/>
      <c r="W240" s="108">
        <v>163369</v>
      </c>
      <c r="X240" s="108"/>
      <c r="Y240" s="108">
        <v>6732</v>
      </c>
      <c r="Z240" s="108"/>
      <c r="AA240" s="108">
        <v>0</v>
      </c>
      <c r="AB240" s="108"/>
      <c r="AC240" s="108">
        <v>0</v>
      </c>
      <c r="AD240" s="108"/>
      <c r="AE240" s="108">
        <v>0</v>
      </c>
      <c r="AF240" s="108"/>
      <c r="AG240" s="108">
        <v>0</v>
      </c>
      <c r="AH240" s="108"/>
      <c r="AI240" s="108">
        <v>2463799</v>
      </c>
      <c r="AJ240" s="108"/>
      <c r="AK240" s="108">
        <v>7537640</v>
      </c>
      <c r="AL240" s="109"/>
      <c r="AM240" s="182">
        <v>716.9</v>
      </c>
      <c r="AN240" s="109" t="s">
        <v>5655</v>
      </c>
      <c r="AO240" s="109" t="str">
        <f t="shared" si="3"/>
        <v>No</v>
      </c>
    </row>
    <row r="241" spans="1:41" s="19" customFormat="1" ht="11.45" customHeight="1" x14ac:dyDescent="0.2">
      <c r="A241" s="5" t="s">
        <v>1918</v>
      </c>
      <c r="B241" s="5" t="s">
        <v>1919</v>
      </c>
      <c r="C241" s="5" t="s">
        <v>50</v>
      </c>
      <c r="D241" s="174" t="s">
        <v>1920</v>
      </c>
      <c r="E241" s="177" t="s">
        <v>1921</v>
      </c>
      <c r="F241" s="19" t="s">
        <v>242</v>
      </c>
      <c r="G241" s="5" t="s">
        <v>229</v>
      </c>
      <c r="H241" s="27">
        <v>0</v>
      </c>
      <c r="I241" s="106">
        <v>78</v>
      </c>
      <c r="J241" s="107"/>
      <c r="K241" s="108">
        <v>0</v>
      </c>
      <c r="L241" s="108"/>
      <c r="M241" s="108">
        <v>0</v>
      </c>
      <c r="N241" s="108"/>
      <c r="O241" s="108">
        <v>0</v>
      </c>
      <c r="P241" s="108"/>
      <c r="Q241" s="108">
        <v>2309496</v>
      </c>
      <c r="R241" s="108"/>
      <c r="S241" s="108">
        <v>0</v>
      </c>
      <c r="T241" s="108"/>
      <c r="U241" s="108">
        <v>0</v>
      </c>
      <c r="V241" s="108"/>
      <c r="W241" s="108">
        <v>160016</v>
      </c>
      <c r="X241" s="108"/>
      <c r="Y241" s="108">
        <v>0</v>
      </c>
      <c r="Z241" s="108"/>
      <c r="AA241" s="108">
        <v>0</v>
      </c>
      <c r="AB241" s="108"/>
      <c r="AC241" s="108">
        <v>0</v>
      </c>
      <c r="AD241" s="108"/>
      <c r="AE241" s="108">
        <v>0</v>
      </c>
      <c r="AF241" s="108"/>
      <c r="AG241" s="108">
        <v>0</v>
      </c>
      <c r="AH241" s="108"/>
      <c r="AI241" s="108">
        <v>239875</v>
      </c>
      <c r="AJ241" s="108"/>
      <c r="AK241" s="108">
        <v>0</v>
      </c>
      <c r="AL241" s="109"/>
      <c r="AM241" s="182">
        <v>0</v>
      </c>
      <c r="AN241" s="109" t="s">
        <v>5655</v>
      </c>
      <c r="AO241" s="109" t="str">
        <f t="shared" si="3"/>
        <v>No</v>
      </c>
    </row>
    <row r="242" spans="1:41" s="19" customFormat="1" ht="11.45" customHeight="1" x14ac:dyDescent="0.2">
      <c r="A242" s="5" t="s">
        <v>451</v>
      </c>
      <c r="B242" s="5" t="s">
        <v>452</v>
      </c>
      <c r="C242" s="5" t="s">
        <v>81</v>
      </c>
      <c r="D242" s="174">
        <v>3025</v>
      </c>
      <c r="E242" s="177">
        <v>30025</v>
      </c>
      <c r="F242" s="19" t="s">
        <v>196</v>
      </c>
      <c r="G242" s="5" t="s">
        <v>192</v>
      </c>
      <c r="H242" s="27">
        <v>381502</v>
      </c>
      <c r="I242" s="106">
        <v>77</v>
      </c>
      <c r="J242" s="107"/>
      <c r="K242" s="108">
        <v>0</v>
      </c>
      <c r="L242" s="108"/>
      <c r="M242" s="108">
        <v>1130799</v>
      </c>
      <c r="N242" s="108"/>
      <c r="O242" s="108">
        <v>2011102</v>
      </c>
      <c r="P242" s="108"/>
      <c r="Q242" s="108">
        <v>1756058</v>
      </c>
      <c r="R242" s="108" t="s">
        <v>101</v>
      </c>
      <c r="S242" s="108">
        <v>255044</v>
      </c>
      <c r="T242" s="108" t="s">
        <v>101</v>
      </c>
      <c r="U242" s="108">
        <v>188620</v>
      </c>
      <c r="V242" s="108"/>
      <c r="W242" s="108">
        <v>138952</v>
      </c>
      <c r="X242" s="108" t="s">
        <v>101</v>
      </c>
      <c r="Y242" s="108">
        <v>49668</v>
      </c>
      <c r="Z242" s="108" t="s">
        <v>101</v>
      </c>
      <c r="AA242" s="108">
        <v>0</v>
      </c>
      <c r="AB242" s="108"/>
      <c r="AC242" s="108">
        <v>0</v>
      </c>
      <c r="AD242" s="108"/>
      <c r="AE242" s="108">
        <v>0</v>
      </c>
      <c r="AF242" s="108"/>
      <c r="AG242" s="108">
        <v>0</v>
      </c>
      <c r="AH242" s="108"/>
      <c r="AI242" s="108">
        <v>1158340</v>
      </c>
      <c r="AJ242" s="108"/>
      <c r="AK242" s="108">
        <v>5567021</v>
      </c>
      <c r="AL242" s="109" t="s">
        <v>102</v>
      </c>
      <c r="AM242" s="182">
        <v>31.5</v>
      </c>
      <c r="AN242" s="109" t="s">
        <v>5655</v>
      </c>
      <c r="AO242" s="109" t="str">
        <f t="shared" si="3"/>
        <v>Yes</v>
      </c>
    </row>
    <row r="243" spans="1:41" s="19" customFormat="1" ht="11.45" customHeight="1" x14ac:dyDescent="0.2">
      <c r="A243" s="5" t="s">
        <v>973</v>
      </c>
      <c r="B243" s="5" t="s">
        <v>974</v>
      </c>
      <c r="C243" s="5" t="s">
        <v>20</v>
      </c>
      <c r="D243" s="174">
        <v>9211</v>
      </c>
      <c r="E243" s="177">
        <v>90211</v>
      </c>
      <c r="F243" s="19" t="s">
        <v>242</v>
      </c>
      <c r="G243" s="5" t="s">
        <v>192</v>
      </c>
      <c r="H243" s="27">
        <v>12150996</v>
      </c>
      <c r="I243" s="106">
        <v>77</v>
      </c>
      <c r="J243" s="107"/>
      <c r="K243" s="108">
        <v>0</v>
      </c>
      <c r="L243" s="108"/>
      <c r="M243" s="108">
        <v>1610641</v>
      </c>
      <c r="N243" s="108"/>
      <c r="O243" s="108">
        <v>1718228</v>
      </c>
      <c r="P243" s="108"/>
      <c r="Q243" s="108">
        <v>1559277</v>
      </c>
      <c r="R243" s="108"/>
      <c r="S243" s="108">
        <v>158951</v>
      </c>
      <c r="T243" s="108"/>
      <c r="U243" s="108">
        <v>262683</v>
      </c>
      <c r="V243" s="108"/>
      <c r="W243" s="108">
        <v>242280</v>
      </c>
      <c r="X243" s="108"/>
      <c r="Y243" s="108">
        <v>20403</v>
      </c>
      <c r="Z243" s="108"/>
      <c r="AA243" s="108">
        <v>0</v>
      </c>
      <c r="AB243" s="108"/>
      <c r="AC243" s="108">
        <v>0</v>
      </c>
      <c r="AD243" s="108"/>
      <c r="AE243" s="108">
        <v>0</v>
      </c>
      <c r="AF243" s="108"/>
      <c r="AG243" s="108">
        <v>0</v>
      </c>
      <c r="AH243" s="108"/>
      <c r="AI243" s="108">
        <v>9631356</v>
      </c>
      <c r="AJ243" s="108"/>
      <c r="AK243" s="108">
        <v>19086458</v>
      </c>
      <c r="AL243" s="109"/>
      <c r="AM243" s="182">
        <v>361.5</v>
      </c>
      <c r="AN243" s="109" t="s">
        <v>5655</v>
      </c>
      <c r="AO243" s="109" t="str">
        <f t="shared" si="3"/>
        <v>No</v>
      </c>
    </row>
    <row r="244" spans="1:41" s="19" customFormat="1" ht="11.45" customHeight="1" x14ac:dyDescent="0.2">
      <c r="A244" s="5" t="s">
        <v>5663</v>
      </c>
      <c r="B244" s="5" t="s">
        <v>1512</v>
      </c>
      <c r="C244" s="5" t="s">
        <v>93</v>
      </c>
      <c r="D244" s="174" t="s">
        <v>1513</v>
      </c>
      <c r="E244" s="177" t="s">
        <v>1514</v>
      </c>
      <c r="F244" s="19" t="s">
        <v>242</v>
      </c>
      <c r="G244" s="5" t="s">
        <v>229</v>
      </c>
      <c r="H244" s="27">
        <v>0</v>
      </c>
      <c r="I244" s="106">
        <v>77</v>
      </c>
      <c r="J244" s="107"/>
      <c r="K244" s="108">
        <v>0</v>
      </c>
      <c r="L244" s="108"/>
      <c r="M244" s="108">
        <v>0</v>
      </c>
      <c r="N244" s="108"/>
      <c r="O244" s="108">
        <v>0</v>
      </c>
      <c r="P244" s="108"/>
      <c r="Q244" s="108">
        <v>116230</v>
      </c>
      <c r="R244" s="108"/>
      <c r="S244" s="108">
        <v>0</v>
      </c>
      <c r="T244" s="108"/>
      <c r="U244" s="108">
        <v>0</v>
      </c>
      <c r="V244" s="108"/>
      <c r="W244" s="108">
        <v>7407</v>
      </c>
      <c r="X244" s="108"/>
      <c r="Y244" s="108">
        <v>0</v>
      </c>
      <c r="Z244" s="108"/>
      <c r="AA244" s="108">
        <v>0</v>
      </c>
      <c r="AB244" s="108"/>
      <c r="AC244" s="108">
        <v>0</v>
      </c>
      <c r="AD244" s="108"/>
      <c r="AE244" s="108">
        <v>0</v>
      </c>
      <c r="AF244" s="108"/>
      <c r="AG244" s="108">
        <v>0</v>
      </c>
      <c r="AH244" s="108"/>
      <c r="AI244" s="108">
        <v>4838</v>
      </c>
      <c r="AJ244" s="108"/>
      <c r="AK244" s="108">
        <v>0</v>
      </c>
      <c r="AL244" s="109"/>
      <c r="AM244" s="182">
        <v>0</v>
      </c>
      <c r="AN244" s="109" t="s">
        <v>5655</v>
      </c>
      <c r="AO244" s="109" t="str">
        <f t="shared" si="3"/>
        <v>No</v>
      </c>
    </row>
    <row r="245" spans="1:41" s="19" customFormat="1" ht="11.45" customHeight="1" x14ac:dyDescent="0.2">
      <c r="A245" s="5" t="s">
        <v>2544</v>
      </c>
      <c r="B245" s="5" t="s">
        <v>2444</v>
      </c>
      <c r="C245" s="5" t="s">
        <v>40</v>
      </c>
      <c r="D245" s="174" t="s">
        <v>2545</v>
      </c>
      <c r="E245" s="177" t="s">
        <v>2546</v>
      </c>
      <c r="F245" s="19" t="s">
        <v>194</v>
      </c>
      <c r="G245" s="5" t="s">
        <v>229</v>
      </c>
      <c r="H245" s="27">
        <v>0</v>
      </c>
      <c r="I245" s="106">
        <v>77</v>
      </c>
      <c r="J245" s="107"/>
      <c r="K245" s="108">
        <v>0</v>
      </c>
      <c r="L245" s="108"/>
      <c r="M245" s="108">
        <v>0</v>
      </c>
      <c r="N245" s="108"/>
      <c r="O245" s="108">
        <v>0</v>
      </c>
      <c r="P245" s="108"/>
      <c r="Q245" s="108">
        <v>2915754</v>
      </c>
      <c r="R245" s="108"/>
      <c r="S245" s="108">
        <v>0</v>
      </c>
      <c r="T245" s="108"/>
      <c r="U245" s="108">
        <v>0</v>
      </c>
      <c r="V245" s="108"/>
      <c r="W245" s="108">
        <v>138664</v>
      </c>
      <c r="X245" s="108"/>
      <c r="Y245" s="108">
        <v>0</v>
      </c>
      <c r="Z245" s="108"/>
      <c r="AA245" s="108">
        <v>0</v>
      </c>
      <c r="AB245" s="108"/>
      <c r="AC245" s="108">
        <v>0</v>
      </c>
      <c r="AD245" s="108"/>
      <c r="AE245" s="108">
        <v>0</v>
      </c>
      <c r="AF245" s="108"/>
      <c r="AG245" s="108">
        <v>0</v>
      </c>
      <c r="AH245" s="108"/>
      <c r="AI245" s="108">
        <v>250015</v>
      </c>
      <c r="AJ245" s="108"/>
      <c r="AK245" s="108">
        <v>0</v>
      </c>
      <c r="AL245" s="109"/>
      <c r="AM245" s="182">
        <v>267</v>
      </c>
      <c r="AN245" s="109" t="s">
        <v>5655</v>
      </c>
      <c r="AO245" s="109" t="str">
        <f t="shared" si="3"/>
        <v>No</v>
      </c>
    </row>
    <row r="246" spans="1:41" s="19" customFormat="1" ht="11.45" customHeight="1" x14ac:dyDescent="0.2">
      <c r="A246" s="5" t="s">
        <v>363</v>
      </c>
      <c r="B246" s="5" t="s">
        <v>364</v>
      </c>
      <c r="C246" s="5" t="s">
        <v>88</v>
      </c>
      <c r="D246" s="174">
        <v>4001</v>
      </c>
      <c r="E246" s="177">
        <v>40001</v>
      </c>
      <c r="F246" s="19" t="s">
        <v>194</v>
      </c>
      <c r="G246" s="5" t="s">
        <v>192</v>
      </c>
      <c r="H246" s="27">
        <v>381112</v>
      </c>
      <c r="I246" s="106">
        <v>77</v>
      </c>
      <c r="J246" s="107"/>
      <c r="K246" s="108">
        <v>2</v>
      </c>
      <c r="L246" s="108"/>
      <c r="M246" s="108">
        <v>2324709</v>
      </c>
      <c r="N246" s="108"/>
      <c r="O246" s="108">
        <v>2885790</v>
      </c>
      <c r="P246" s="108"/>
      <c r="Q246" s="108">
        <v>2745867</v>
      </c>
      <c r="R246" s="108"/>
      <c r="S246" s="108">
        <v>139923</v>
      </c>
      <c r="T246" s="108"/>
      <c r="U246" s="108">
        <v>232271</v>
      </c>
      <c r="V246" s="108"/>
      <c r="W246" s="108">
        <v>224305</v>
      </c>
      <c r="X246" s="108"/>
      <c r="Y246" s="108">
        <v>7966</v>
      </c>
      <c r="Z246" s="108"/>
      <c r="AA246" s="108">
        <v>19625</v>
      </c>
      <c r="AB246" s="108"/>
      <c r="AC246" s="108">
        <v>19625</v>
      </c>
      <c r="AD246" s="108"/>
      <c r="AE246" s="108">
        <v>7002</v>
      </c>
      <c r="AF246" s="108"/>
      <c r="AG246" s="108">
        <v>7002</v>
      </c>
      <c r="AH246" s="108"/>
      <c r="AI246" s="108">
        <v>2794851</v>
      </c>
      <c r="AJ246" s="108"/>
      <c r="AK246" s="108">
        <v>8598596</v>
      </c>
      <c r="AL246" s="109"/>
      <c r="AM246" s="182">
        <v>0</v>
      </c>
      <c r="AN246" s="109" t="s">
        <v>5655</v>
      </c>
      <c r="AO246" s="109" t="str">
        <f t="shared" si="3"/>
        <v>No</v>
      </c>
    </row>
    <row r="247" spans="1:41" s="19" customFormat="1" ht="11.45" customHeight="1" x14ac:dyDescent="0.2">
      <c r="A247" s="5" t="s">
        <v>5993</v>
      </c>
      <c r="B247" s="5" t="s">
        <v>561</v>
      </c>
      <c r="C247" s="5" t="s">
        <v>88</v>
      </c>
      <c r="D247" s="174">
        <v>4002</v>
      </c>
      <c r="E247" s="177">
        <v>40002</v>
      </c>
      <c r="F247" s="19" t="s">
        <v>194</v>
      </c>
      <c r="G247" s="5" t="s">
        <v>192</v>
      </c>
      <c r="H247" s="27">
        <v>558696</v>
      </c>
      <c r="I247" s="106">
        <v>76</v>
      </c>
      <c r="J247" s="107"/>
      <c r="K247" s="108">
        <v>0</v>
      </c>
      <c r="L247" s="108"/>
      <c r="M247" s="108">
        <v>2670623</v>
      </c>
      <c r="N247" s="108"/>
      <c r="O247" s="108">
        <v>3335621</v>
      </c>
      <c r="P247" s="108"/>
      <c r="Q247" s="108">
        <v>3085125</v>
      </c>
      <c r="R247" s="108"/>
      <c r="S247" s="108">
        <v>250496</v>
      </c>
      <c r="T247" s="108"/>
      <c r="U247" s="108">
        <v>255387</v>
      </c>
      <c r="V247" s="108"/>
      <c r="W247" s="108">
        <v>241868</v>
      </c>
      <c r="X247" s="108"/>
      <c r="Y247" s="108">
        <v>13519</v>
      </c>
      <c r="Z247" s="108"/>
      <c r="AA247" s="108">
        <v>0</v>
      </c>
      <c r="AB247" s="108"/>
      <c r="AC247" s="108">
        <v>0</v>
      </c>
      <c r="AD247" s="108"/>
      <c r="AE247" s="108">
        <v>0</v>
      </c>
      <c r="AF247" s="108"/>
      <c r="AG247" s="108">
        <v>0</v>
      </c>
      <c r="AH247" s="108"/>
      <c r="AI247" s="108">
        <v>2694623</v>
      </c>
      <c r="AJ247" s="108"/>
      <c r="AK247" s="108">
        <v>8265555</v>
      </c>
      <c r="AL247" s="109"/>
      <c r="AM247" s="182">
        <v>355.3</v>
      </c>
      <c r="AN247" s="109" t="s">
        <v>5655</v>
      </c>
      <c r="AO247" s="109" t="str">
        <f t="shared" si="3"/>
        <v>No</v>
      </c>
    </row>
    <row r="248" spans="1:41" s="19" customFormat="1" ht="11.45" customHeight="1" x14ac:dyDescent="0.2">
      <c r="A248" s="5" t="s">
        <v>319</v>
      </c>
      <c r="B248" s="5" t="s">
        <v>320</v>
      </c>
      <c r="C248" s="5" t="s">
        <v>89</v>
      </c>
      <c r="D248" s="174">
        <v>6059</v>
      </c>
      <c r="E248" s="177">
        <v>60059</v>
      </c>
      <c r="F248" s="19" t="s">
        <v>196</v>
      </c>
      <c r="G248" s="5" t="s">
        <v>192</v>
      </c>
      <c r="H248" s="27">
        <v>171345</v>
      </c>
      <c r="I248" s="106">
        <v>75</v>
      </c>
      <c r="J248" s="107"/>
      <c r="K248" s="108">
        <v>0</v>
      </c>
      <c r="L248" s="108"/>
      <c r="M248" s="108">
        <v>845864</v>
      </c>
      <c r="N248" s="108"/>
      <c r="O248" s="108">
        <v>1964058</v>
      </c>
      <c r="P248" s="108"/>
      <c r="Q248" s="108">
        <v>1662234</v>
      </c>
      <c r="R248" s="108"/>
      <c r="S248" s="108">
        <v>301824</v>
      </c>
      <c r="T248" s="108"/>
      <c r="U248" s="108">
        <v>96623</v>
      </c>
      <c r="V248" s="108"/>
      <c r="W248" s="108">
        <v>86794</v>
      </c>
      <c r="X248" s="108"/>
      <c r="Y248" s="108">
        <v>9829</v>
      </c>
      <c r="Z248" s="108"/>
      <c r="AA248" s="108">
        <v>0</v>
      </c>
      <c r="AB248" s="108"/>
      <c r="AC248" s="108">
        <v>0</v>
      </c>
      <c r="AD248" s="108"/>
      <c r="AE248" s="108">
        <v>0</v>
      </c>
      <c r="AF248" s="108"/>
      <c r="AG248" s="108">
        <v>0</v>
      </c>
      <c r="AH248" s="108"/>
      <c r="AI248" s="108">
        <v>473543</v>
      </c>
      <c r="AJ248" s="108"/>
      <c r="AK248" s="108">
        <v>3626024</v>
      </c>
      <c r="AL248" s="109"/>
      <c r="AM248" s="182">
        <v>299.39999999999998</v>
      </c>
      <c r="AN248" s="109" t="s">
        <v>5655</v>
      </c>
      <c r="AO248" s="109" t="str">
        <f t="shared" si="3"/>
        <v>No</v>
      </c>
    </row>
    <row r="249" spans="1:41" s="19" customFormat="1" ht="11.45" customHeight="1" x14ac:dyDescent="0.2">
      <c r="A249" s="5" t="s">
        <v>5220</v>
      </c>
      <c r="B249" s="5" t="s">
        <v>339</v>
      </c>
      <c r="C249" s="5" t="s">
        <v>89</v>
      </c>
      <c r="D249" s="174"/>
      <c r="E249" s="177" t="s">
        <v>5221</v>
      </c>
      <c r="F249" s="19" t="s">
        <v>196</v>
      </c>
      <c r="G249" s="5" t="s">
        <v>229</v>
      </c>
      <c r="H249" s="27">
        <v>0</v>
      </c>
      <c r="I249" s="106">
        <v>75</v>
      </c>
      <c r="J249" s="107"/>
      <c r="K249" s="108">
        <v>0</v>
      </c>
      <c r="L249" s="108"/>
      <c r="M249" s="108">
        <v>0</v>
      </c>
      <c r="N249" s="108"/>
      <c r="O249" s="108">
        <v>0</v>
      </c>
      <c r="P249" s="108"/>
      <c r="Q249" s="108">
        <v>1451782</v>
      </c>
      <c r="R249" s="108"/>
      <c r="S249" s="108">
        <v>0</v>
      </c>
      <c r="T249" s="108"/>
      <c r="U249" s="108">
        <v>0</v>
      </c>
      <c r="V249" s="108"/>
      <c r="W249" s="108">
        <v>87929</v>
      </c>
      <c r="X249" s="108"/>
      <c r="Y249" s="108">
        <v>0</v>
      </c>
      <c r="Z249" s="108"/>
      <c r="AA249" s="108">
        <v>0</v>
      </c>
      <c r="AB249" s="108"/>
      <c r="AC249" s="108">
        <v>0</v>
      </c>
      <c r="AD249" s="108"/>
      <c r="AE249" s="108">
        <v>0</v>
      </c>
      <c r="AF249" s="108"/>
      <c r="AG249" s="108">
        <v>0</v>
      </c>
      <c r="AH249" s="108"/>
      <c r="AI249" s="108">
        <v>228177</v>
      </c>
      <c r="AJ249" s="108"/>
      <c r="AK249" s="108">
        <v>0</v>
      </c>
      <c r="AL249" s="109"/>
      <c r="AM249" s="182">
        <v>950.04</v>
      </c>
      <c r="AN249" s="109" t="s">
        <v>5655</v>
      </c>
      <c r="AO249" s="109" t="str">
        <f t="shared" si="3"/>
        <v>No</v>
      </c>
    </row>
    <row r="250" spans="1:41" s="19" customFormat="1" ht="11.45" customHeight="1" x14ac:dyDescent="0.2">
      <c r="A250" s="5" t="s">
        <v>5994</v>
      </c>
      <c r="B250" s="5" t="s">
        <v>350</v>
      </c>
      <c r="C250" s="5" t="s">
        <v>79</v>
      </c>
      <c r="D250" s="174">
        <v>6017</v>
      </c>
      <c r="E250" s="177">
        <v>60017</v>
      </c>
      <c r="F250" s="19" t="s">
        <v>194</v>
      </c>
      <c r="G250" s="5" t="s">
        <v>192</v>
      </c>
      <c r="H250" s="27">
        <v>861505</v>
      </c>
      <c r="I250" s="106">
        <v>75</v>
      </c>
      <c r="J250" s="107"/>
      <c r="K250" s="108">
        <v>0</v>
      </c>
      <c r="L250" s="108"/>
      <c r="M250" s="108">
        <v>2847556</v>
      </c>
      <c r="N250" s="108"/>
      <c r="O250" s="108">
        <v>3527781</v>
      </c>
      <c r="P250" s="108"/>
      <c r="Q250" s="108">
        <v>3436915</v>
      </c>
      <c r="R250" s="108"/>
      <c r="S250" s="108">
        <v>124635</v>
      </c>
      <c r="T250" s="108"/>
      <c r="U250" s="108">
        <v>224476</v>
      </c>
      <c r="V250" s="108"/>
      <c r="W250" s="108">
        <v>219382</v>
      </c>
      <c r="X250" s="108"/>
      <c r="Y250" s="108">
        <v>7005</v>
      </c>
      <c r="Z250" s="108"/>
      <c r="AA250" s="108">
        <v>0</v>
      </c>
      <c r="AB250" s="108"/>
      <c r="AC250" s="108">
        <v>0</v>
      </c>
      <c r="AD250" s="108"/>
      <c r="AE250" s="108">
        <v>0</v>
      </c>
      <c r="AF250" s="108"/>
      <c r="AG250" s="108">
        <v>0</v>
      </c>
      <c r="AH250" s="108"/>
      <c r="AI250" s="108">
        <v>3031321</v>
      </c>
      <c r="AJ250" s="108"/>
      <c r="AK250" s="108">
        <v>15451096</v>
      </c>
      <c r="AL250" s="109"/>
      <c r="AM250" s="182">
        <v>37.700000000000003</v>
      </c>
      <c r="AN250" s="109" t="s">
        <v>5655</v>
      </c>
      <c r="AO250" s="109" t="str">
        <f t="shared" si="3"/>
        <v>No</v>
      </c>
    </row>
    <row r="251" spans="1:41" s="19" customFormat="1" ht="11.45" customHeight="1" x14ac:dyDescent="0.2">
      <c r="A251" s="5" t="s">
        <v>70</v>
      </c>
      <c r="B251" s="5" t="s">
        <v>207</v>
      </c>
      <c r="C251" s="5" t="s">
        <v>66</v>
      </c>
      <c r="D251" s="174">
        <v>2149</v>
      </c>
      <c r="E251" s="177">
        <v>20149</v>
      </c>
      <c r="F251" s="19" t="s">
        <v>208</v>
      </c>
      <c r="G251" s="5" t="s">
        <v>192</v>
      </c>
      <c r="H251" s="27">
        <v>18351295</v>
      </c>
      <c r="I251" s="106">
        <v>75</v>
      </c>
      <c r="J251" s="107"/>
      <c r="K251" s="108">
        <v>0</v>
      </c>
      <c r="L251" s="108"/>
      <c r="M251" s="108">
        <v>3200412</v>
      </c>
      <c r="N251" s="108"/>
      <c r="O251" s="108">
        <v>3523076</v>
      </c>
      <c r="P251" s="108"/>
      <c r="Q251" s="108">
        <v>3123903</v>
      </c>
      <c r="R251" s="108"/>
      <c r="S251" s="108">
        <v>399173</v>
      </c>
      <c r="T251" s="108"/>
      <c r="U251" s="108">
        <v>160371</v>
      </c>
      <c r="V251" s="108"/>
      <c r="W251" s="108">
        <v>125397</v>
      </c>
      <c r="X251" s="108"/>
      <c r="Y251" s="108">
        <v>34974</v>
      </c>
      <c r="Z251" s="108"/>
      <c r="AA251" s="108">
        <v>0</v>
      </c>
      <c r="AB251" s="108"/>
      <c r="AC251" s="108">
        <v>0</v>
      </c>
      <c r="AD251" s="108"/>
      <c r="AE251" s="108">
        <v>0</v>
      </c>
      <c r="AF251" s="108"/>
      <c r="AG251" s="108">
        <v>0</v>
      </c>
      <c r="AH251" s="108"/>
      <c r="AI251" s="108">
        <v>1996805</v>
      </c>
      <c r="AJ251" s="108"/>
      <c r="AK251" s="108">
        <v>50090570</v>
      </c>
      <c r="AL251" s="109"/>
      <c r="AM251" s="182">
        <v>0</v>
      </c>
      <c r="AN251" s="109" t="s">
        <v>5655</v>
      </c>
      <c r="AO251" s="109" t="str">
        <f t="shared" si="3"/>
        <v>No</v>
      </c>
    </row>
    <row r="252" spans="1:41" s="19" customFormat="1" ht="11.45" customHeight="1" x14ac:dyDescent="0.2">
      <c r="A252" s="5" t="s">
        <v>5995</v>
      </c>
      <c r="B252" s="5" t="s">
        <v>374</v>
      </c>
      <c r="C252" s="5" t="s">
        <v>98</v>
      </c>
      <c r="D252" s="174">
        <v>5001</v>
      </c>
      <c r="E252" s="177">
        <v>50001</v>
      </c>
      <c r="F252" s="19" t="s">
        <v>194</v>
      </c>
      <c r="G252" s="5" t="s">
        <v>192</v>
      </c>
      <c r="H252" s="27">
        <v>216154</v>
      </c>
      <c r="I252" s="106">
        <v>74</v>
      </c>
      <c r="J252" s="107"/>
      <c r="K252" s="108">
        <v>0</v>
      </c>
      <c r="L252" s="108"/>
      <c r="M252" s="108">
        <v>1038417</v>
      </c>
      <c r="N252" s="108"/>
      <c r="O252" s="108">
        <v>2123402</v>
      </c>
      <c r="P252" s="108"/>
      <c r="Q252" s="108">
        <v>1875926</v>
      </c>
      <c r="R252" s="108"/>
      <c r="S252" s="108">
        <v>247476</v>
      </c>
      <c r="T252" s="108"/>
      <c r="U252" s="108">
        <v>121537</v>
      </c>
      <c r="V252" s="108"/>
      <c r="W252" s="108">
        <v>106895</v>
      </c>
      <c r="X252" s="108"/>
      <c r="Y252" s="108">
        <v>14642</v>
      </c>
      <c r="Z252" s="108"/>
      <c r="AA252" s="108">
        <v>0</v>
      </c>
      <c r="AB252" s="108"/>
      <c r="AC252" s="108">
        <v>0</v>
      </c>
      <c r="AD252" s="108"/>
      <c r="AE252" s="108">
        <v>0</v>
      </c>
      <c r="AF252" s="108"/>
      <c r="AG252" s="108">
        <v>0</v>
      </c>
      <c r="AH252" s="108"/>
      <c r="AI252" s="108">
        <v>1159526</v>
      </c>
      <c r="AJ252" s="108"/>
      <c r="AK252" s="108">
        <v>6152885</v>
      </c>
      <c r="AL252" s="109"/>
      <c r="AM252" s="182">
        <v>0</v>
      </c>
      <c r="AN252" s="109" t="s">
        <v>5655</v>
      </c>
      <c r="AO252" s="109" t="str">
        <f t="shared" si="3"/>
        <v>No</v>
      </c>
    </row>
    <row r="253" spans="1:41" s="19" customFormat="1" ht="11.45" customHeight="1" x14ac:dyDescent="0.2">
      <c r="A253" s="5" t="s">
        <v>282</v>
      </c>
      <c r="B253" s="5" t="s">
        <v>283</v>
      </c>
      <c r="C253" s="5" t="s">
        <v>20</v>
      </c>
      <c r="D253" s="174">
        <v>9121</v>
      </c>
      <c r="E253" s="177">
        <v>90121</v>
      </c>
      <c r="F253" s="19" t="s">
        <v>196</v>
      </c>
      <c r="G253" s="5" t="s">
        <v>192</v>
      </c>
      <c r="H253" s="27">
        <v>341219</v>
      </c>
      <c r="I253" s="106">
        <v>74</v>
      </c>
      <c r="J253" s="107"/>
      <c r="K253" s="108">
        <v>0</v>
      </c>
      <c r="L253" s="108"/>
      <c r="M253" s="108">
        <v>3189686</v>
      </c>
      <c r="N253" s="108"/>
      <c r="O253" s="108">
        <v>4151592</v>
      </c>
      <c r="P253" s="108"/>
      <c r="Q253" s="108">
        <v>3610673</v>
      </c>
      <c r="R253" s="108"/>
      <c r="S253" s="108">
        <v>540919</v>
      </c>
      <c r="T253" s="108"/>
      <c r="U253" s="108">
        <v>227994</v>
      </c>
      <c r="V253" s="108"/>
      <c r="W253" s="108">
        <v>199430</v>
      </c>
      <c r="X253" s="108"/>
      <c r="Y253" s="108">
        <v>28564</v>
      </c>
      <c r="Z253" s="108"/>
      <c r="AA253" s="108">
        <v>0</v>
      </c>
      <c r="AB253" s="108"/>
      <c r="AC253" s="108">
        <v>0</v>
      </c>
      <c r="AD253" s="108"/>
      <c r="AE253" s="108">
        <v>0</v>
      </c>
      <c r="AF253" s="108"/>
      <c r="AG253" s="108">
        <v>0</v>
      </c>
      <c r="AH253" s="108"/>
      <c r="AI253" s="108">
        <v>2489027</v>
      </c>
      <c r="AJ253" s="108"/>
      <c r="AK253" s="108">
        <v>29394057</v>
      </c>
      <c r="AL253" s="109"/>
      <c r="AM253" s="182">
        <v>289.89999999999998</v>
      </c>
      <c r="AN253" s="109" t="s">
        <v>5655</v>
      </c>
      <c r="AO253" s="109" t="str">
        <f t="shared" si="3"/>
        <v>No</v>
      </c>
    </row>
    <row r="254" spans="1:41" s="19" customFormat="1" ht="11.45" customHeight="1" x14ac:dyDescent="0.2">
      <c r="A254" s="5" t="s">
        <v>1196</v>
      </c>
      <c r="B254" s="5" t="s">
        <v>819</v>
      </c>
      <c r="C254" s="5" t="s">
        <v>50</v>
      </c>
      <c r="D254" s="174">
        <v>4196</v>
      </c>
      <c r="E254" s="177">
        <v>40196</v>
      </c>
      <c r="F254" s="19" t="s">
        <v>260</v>
      </c>
      <c r="G254" s="5" t="s">
        <v>192</v>
      </c>
      <c r="H254" s="27">
        <v>972546</v>
      </c>
      <c r="I254" s="106">
        <v>74</v>
      </c>
      <c r="J254" s="107"/>
      <c r="K254" s="108">
        <v>0</v>
      </c>
      <c r="L254" s="108"/>
      <c r="M254" s="108">
        <v>0</v>
      </c>
      <c r="N254" s="108"/>
      <c r="O254" s="108">
        <v>1239455</v>
      </c>
      <c r="P254" s="108"/>
      <c r="Q254" s="108">
        <v>1239455</v>
      </c>
      <c r="R254" s="108"/>
      <c r="S254" s="108">
        <v>0</v>
      </c>
      <c r="T254" s="108"/>
      <c r="U254" s="108">
        <v>28421</v>
      </c>
      <c r="V254" s="108"/>
      <c r="W254" s="108">
        <v>28421</v>
      </c>
      <c r="X254" s="108"/>
      <c r="Y254" s="108">
        <v>0</v>
      </c>
      <c r="Z254" s="108"/>
      <c r="AA254" s="108">
        <v>0</v>
      </c>
      <c r="AB254" s="108"/>
      <c r="AC254" s="108">
        <v>0</v>
      </c>
      <c r="AD254" s="108"/>
      <c r="AE254" s="108">
        <v>0</v>
      </c>
      <c r="AF254" s="108"/>
      <c r="AG254" s="108">
        <v>0</v>
      </c>
      <c r="AH254" s="108"/>
      <c r="AI254" s="108">
        <v>174330</v>
      </c>
      <c r="AJ254" s="108"/>
      <c r="AK254" s="108">
        <v>6339543</v>
      </c>
      <c r="AL254" s="109"/>
      <c r="AM254" s="182">
        <v>419.7</v>
      </c>
      <c r="AN254" s="109" t="s">
        <v>5655</v>
      </c>
      <c r="AO254" s="109" t="str">
        <f t="shared" si="3"/>
        <v>No</v>
      </c>
    </row>
    <row r="255" spans="1:41" s="19" customFormat="1" ht="11.45" customHeight="1" x14ac:dyDescent="0.2">
      <c r="A255" s="5" t="s">
        <v>5996</v>
      </c>
      <c r="B255" s="5" t="s">
        <v>3552</v>
      </c>
      <c r="C255" s="5" t="s">
        <v>89</v>
      </c>
      <c r="D255" s="174" t="s">
        <v>3553</v>
      </c>
      <c r="E255" s="177" t="s">
        <v>3554</v>
      </c>
      <c r="F255" s="19" t="s">
        <v>196</v>
      </c>
      <c r="G255" s="5" t="s">
        <v>229</v>
      </c>
      <c r="H255" s="27">
        <v>0</v>
      </c>
      <c r="I255" s="106">
        <v>74</v>
      </c>
      <c r="J255" s="107"/>
      <c r="K255" s="108">
        <v>0</v>
      </c>
      <c r="L255" s="108"/>
      <c r="M255" s="108">
        <v>0</v>
      </c>
      <c r="N255" s="108"/>
      <c r="O255" s="108">
        <v>0</v>
      </c>
      <c r="P255" s="108"/>
      <c r="Q255" s="108">
        <v>1173820</v>
      </c>
      <c r="R255" s="108"/>
      <c r="S255" s="108">
        <v>0</v>
      </c>
      <c r="T255" s="108"/>
      <c r="U255" s="108">
        <v>0</v>
      </c>
      <c r="V255" s="108"/>
      <c r="W255" s="108">
        <v>68625</v>
      </c>
      <c r="X255" s="108"/>
      <c r="Y255" s="108">
        <v>0</v>
      </c>
      <c r="Z255" s="108"/>
      <c r="AA255" s="108">
        <v>0</v>
      </c>
      <c r="AB255" s="108"/>
      <c r="AC255" s="108">
        <v>0</v>
      </c>
      <c r="AD255" s="108"/>
      <c r="AE255" s="108">
        <v>0</v>
      </c>
      <c r="AF255" s="108"/>
      <c r="AG255" s="108">
        <v>0</v>
      </c>
      <c r="AH255" s="108"/>
      <c r="AI255" s="108">
        <v>298698</v>
      </c>
      <c r="AJ255" s="108"/>
      <c r="AK255" s="108">
        <v>0</v>
      </c>
      <c r="AL255" s="109"/>
      <c r="AM255" s="182">
        <v>432.24</v>
      </c>
      <c r="AN255" s="109" t="s">
        <v>5655</v>
      </c>
      <c r="AO255" s="109" t="str">
        <f t="shared" si="3"/>
        <v>No</v>
      </c>
    </row>
    <row r="256" spans="1:41" s="19" customFormat="1" ht="11.45" customHeight="1" x14ac:dyDescent="0.2">
      <c r="A256" s="5" t="s">
        <v>767</v>
      </c>
      <c r="B256" s="5" t="s">
        <v>768</v>
      </c>
      <c r="C256" s="5" t="s">
        <v>52</v>
      </c>
      <c r="D256" s="174">
        <v>1006</v>
      </c>
      <c r="E256" s="177">
        <v>10006</v>
      </c>
      <c r="F256" s="19" t="s">
        <v>196</v>
      </c>
      <c r="G256" s="5" t="s">
        <v>192</v>
      </c>
      <c r="H256" s="27">
        <v>149443</v>
      </c>
      <c r="I256" s="106">
        <v>74</v>
      </c>
      <c r="J256" s="107"/>
      <c r="K256" s="108">
        <v>0</v>
      </c>
      <c r="L256" s="108"/>
      <c r="M256" s="108">
        <v>1685236</v>
      </c>
      <c r="N256" s="108"/>
      <c r="O256" s="108">
        <v>2234126</v>
      </c>
      <c r="P256" s="108"/>
      <c r="Q256" s="108">
        <v>2095348</v>
      </c>
      <c r="R256" s="108"/>
      <c r="S256" s="108">
        <v>138778</v>
      </c>
      <c r="T256" s="108"/>
      <c r="U256" s="108">
        <v>166483</v>
      </c>
      <c r="V256" s="108"/>
      <c r="W256" s="108">
        <v>158568</v>
      </c>
      <c r="X256" s="108"/>
      <c r="Y256" s="108">
        <v>7915</v>
      </c>
      <c r="Z256" s="108"/>
      <c r="AA256" s="108">
        <v>0</v>
      </c>
      <c r="AB256" s="108"/>
      <c r="AC256" s="108">
        <v>0</v>
      </c>
      <c r="AD256" s="108"/>
      <c r="AE256" s="108">
        <v>0</v>
      </c>
      <c r="AF256" s="108"/>
      <c r="AG256" s="108">
        <v>0</v>
      </c>
      <c r="AH256" s="108"/>
      <c r="AI256" s="108">
        <v>2706197</v>
      </c>
      <c r="AJ256" s="108"/>
      <c r="AK256" s="108">
        <v>8914533</v>
      </c>
      <c r="AL256" s="109"/>
      <c r="AM256" s="182">
        <v>89.76</v>
      </c>
      <c r="AN256" s="109" t="s">
        <v>5655</v>
      </c>
      <c r="AO256" s="109" t="str">
        <f t="shared" si="3"/>
        <v>No</v>
      </c>
    </row>
    <row r="257" spans="1:41" s="19" customFormat="1" ht="11.45" customHeight="1" x14ac:dyDescent="0.2">
      <c r="A257" s="5" t="s">
        <v>5997</v>
      </c>
      <c r="B257" s="5" t="s">
        <v>234</v>
      </c>
      <c r="C257" s="5" t="s">
        <v>40</v>
      </c>
      <c r="D257" s="174">
        <v>4138</v>
      </c>
      <c r="E257" s="177">
        <v>40138</v>
      </c>
      <c r="F257" s="19" t="s">
        <v>194</v>
      </c>
      <c r="G257" s="5" t="s">
        <v>192</v>
      </c>
      <c r="H257" s="27">
        <v>4515419</v>
      </c>
      <c r="I257" s="106">
        <v>74</v>
      </c>
      <c r="J257" s="107"/>
      <c r="K257" s="108">
        <v>0</v>
      </c>
      <c r="L257" s="108"/>
      <c r="M257" s="108">
        <v>2077829</v>
      </c>
      <c r="N257" s="108"/>
      <c r="O257" s="108">
        <v>3206081</v>
      </c>
      <c r="P257" s="108"/>
      <c r="Q257" s="108">
        <v>2385030</v>
      </c>
      <c r="R257" s="108"/>
      <c r="S257" s="108">
        <v>843923</v>
      </c>
      <c r="T257" s="108"/>
      <c r="U257" s="108">
        <v>167641</v>
      </c>
      <c r="V257" s="108"/>
      <c r="W257" s="108">
        <v>139690</v>
      </c>
      <c r="X257" s="108"/>
      <c r="Y257" s="108">
        <v>30080</v>
      </c>
      <c r="Z257" s="108"/>
      <c r="AA257" s="108">
        <v>0</v>
      </c>
      <c r="AB257" s="108"/>
      <c r="AC257" s="108">
        <v>0</v>
      </c>
      <c r="AD257" s="108"/>
      <c r="AE257" s="108">
        <v>0</v>
      </c>
      <c r="AF257" s="108"/>
      <c r="AG257" s="108">
        <v>0</v>
      </c>
      <c r="AH257" s="108"/>
      <c r="AI257" s="108">
        <v>1521536</v>
      </c>
      <c r="AJ257" s="108"/>
      <c r="AK257" s="108">
        <v>19586037</v>
      </c>
      <c r="AL257" s="109"/>
      <c r="AM257" s="182">
        <v>511.4</v>
      </c>
      <c r="AN257" s="109" t="s">
        <v>5655</v>
      </c>
      <c r="AO257" s="109" t="str">
        <f t="shared" si="3"/>
        <v>No</v>
      </c>
    </row>
    <row r="258" spans="1:41" s="19" customFormat="1" ht="11.45" customHeight="1" x14ac:dyDescent="0.2">
      <c r="A258" s="5" t="s">
        <v>2361</v>
      </c>
      <c r="B258" s="5" t="s">
        <v>2362</v>
      </c>
      <c r="C258" s="5" t="s">
        <v>40</v>
      </c>
      <c r="D258" s="174" t="s">
        <v>2363</v>
      </c>
      <c r="E258" s="177" t="s">
        <v>2364</v>
      </c>
      <c r="F258" s="19" t="s">
        <v>194</v>
      </c>
      <c r="G258" s="5" t="s">
        <v>229</v>
      </c>
      <c r="H258" s="27">
        <v>0</v>
      </c>
      <c r="I258" s="106">
        <v>73</v>
      </c>
      <c r="J258" s="107"/>
      <c r="K258" s="108">
        <v>0</v>
      </c>
      <c r="L258" s="108"/>
      <c r="M258" s="108">
        <v>0</v>
      </c>
      <c r="N258" s="108"/>
      <c r="O258" s="108">
        <v>0</v>
      </c>
      <c r="P258" s="108"/>
      <c r="Q258" s="108">
        <v>1766266</v>
      </c>
      <c r="R258" s="108"/>
      <c r="S258" s="108">
        <v>0</v>
      </c>
      <c r="T258" s="108"/>
      <c r="U258" s="108">
        <v>0</v>
      </c>
      <c r="V258" s="108"/>
      <c r="W258" s="108">
        <v>105827</v>
      </c>
      <c r="X258" s="108"/>
      <c r="Y258" s="108">
        <v>0</v>
      </c>
      <c r="Z258" s="108"/>
      <c r="AA258" s="108">
        <v>0</v>
      </c>
      <c r="AB258" s="108"/>
      <c r="AC258" s="108">
        <v>0</v>
      </c>
      <c r="AD258" s="108"/>
      <c r="AE258" s="108">
        <v>0</v>
      </c>
      <c r="AF258" s="108"/>
      <c r="AG258" s="108">
        <v>0</v>
      </c>
      <c r="AH258" s="108"/>
      <c r="AI258" s="108">
        <v>116288</v>
      </c>
      <c r="AJ258" s="108"/>
      <c r="AK258" s="108">
        <v>0</v>
      </c>
      <c r="AL258" s="109"/>
      <c r="AM258" s="182">
        <v>790</v>
      </c>
      <c r="AN258" s="109" t="s">
        <v>5655</v>
      </c>
      <c r="AO258" s="109" t="str">
        <f t="shared" si="3"/>
        <v>No</v>
      </c>
    </row>
    <row r="259" spans="1:41" s="19" customFormat="1" ht="11.45" customHeight="1" x14ac:dyDescent="0.2">
      <c r="A259" s="5" t="s">
        <v>1178</v>
      </c>
      <c r="B259" s="5" t="s">
        <v>789</v>
      </c>
      <c r="C259" s="5" t="s">
        <v>71</v>
      </c>
      <c r="D259" s="174">
        <v>6111</v>
      </c>
      <c r="E259" s="177">
        <v>60111</v>
      </c>
      <c r="F259" s="19" t="s">
        <v>196</v>
      </c>
      <c r="G259" s="5" t="s">
        <v>192</v>
      </c>
      <c r="H259" s="27">
        <v>741318</v>
      </c>
      <c r="I259" s="106">
        <v>73</v>
      </c>
      <c r="J259" s="107"/>
      <c r="K259" s="108">
        <v>7</v>
      </c>
      <c r="L259" s="108"/>
      <c r="M259" s="108">
        <v>1694960</v>
      </c>
      <c r="N259" s="108"/>
      <c r="O259" s="108">
        <v>2358049</v>
      </c>
      <c r="P259" s="108"/>
      <c r="Q259" s="108">
        <v>2197413</v>
      </c>
      <c r="R259" s="108"/>
      <c r="S259" s="108">
        <v>216152</v>
      </c>
      <c r="T259" s="108"/>
      <c r="U259" s="108">
        <v>92583</v>
      </c>
      <c r="V259" s="108"/>
      <c r="W259" s="108">
        <v>81861</v>
      </c>
      <c r="X259" s="108"/>
      <c r="Y259" s="108">
        <v>12802</v>
      </c>
      <c r="Z259" s="108"/>
      <c r="AA259" s="108">
        <v>467321</v>
      </c>
      <c r="AB259" s="108"/>
      <c r="AC259" s="108">
        <v>459307</v>
      </c>
      <c r="AD259" s="108"/>
      <c r="AE259" s="108">
        <v>12875</v>
      </c>
      <c r="AF259" s="108"/>
      <c r="AG259" s="108">
        <v>12334</v>
      </c>
      <c r="AH259" s="108"/>
      <c r="AI259" s="108">
        <v>927452</v>
      </c>
      <c r="AJ259" s="108"/>
      <c r="AK259" s="108">
        <v>37898559</v>
      </c>
      <c r="AL259" s="109"/>
      <c r="AM259" s="182">
        <v>0</v>
      </c>
      <c r="AN259" s="109" t="s">
        <v>5655</v>
      </c>
      <c r="AO259" s="109" t="str">
        <f t="shared" ref="AO259:AO322" si="4">IF(AN259&amp;AL259&amp;AJ259&amp;AH259&amp;AF259&amp;AD259&amp;AB259&amp;Z259&amp;X259&amp;V259&amp;T259&amp;R259&amp;P259&amp;N259&amp;L259&amp;J259&lt;&gt;"","Yes","No")</f>
        <v>No</v>
      </c>
    </row>
    <row r="260" spans="1:41" s="19" customFormat="1" ht="11.45" customHeight="1" x14ac:dyDescent="0.2">
      <c r="A260" s="5" t="s">
        <v>1493</v>
      </c>
      <c r="B260" s="5" t="s">
        <v>233</v>
      </c>
      <c r="C260" s="5" t="s">
        <v>93</v>
      </c>
      <c r="D260" s="174" t="s">
        <v>1494</v>
      </c>
      <c r="E260" s="177" t="s">
        <v>1495</v>
      </c>
      <c r="F260" s="19" t="s">
        <v>196</v>
      </c>
      <c r="G260" s="5" t="s">
        <v>229</v>
      </c>
      <c r="H260" s="27">
        <v>0</v>
      </c>
      <c r="I260" s="106">
        <v>73</v>
      </c>
      <c r="J260" s="107"/>
      <c r="K260" s="108">
        <v>0</v>
      </c>
      <c r="L260" s="108"/>
      <c r="M260" s="108">
        <v>0</v>
      </c>
      <c r="N260" s="108"/>
      <c r="O260" s="108">
        <v>0</v>
      </c>
      <c r="P260" s="108"/>
      <c r="Q260" s="108">
        <v>2245390</v>
      </c>
      <c r="R260" s="108"/>
      <c r="S260" s="108">
        <v>0</v>
      </c>
      <c r="T260" s="108"/>
      <c r="U260" s="108">
        <v>0</v>
      </c>
      <c r="V260" s="108"/>
      <c r="W260" s="108">
        <v>105477</v>
      </c>
      <c r="X260" s="108"/>
      <c r="Y260" s="108">
        <v>0</v>
      </c>
      <c r="Z260" s="108"/>
      <c r="AA260" s="108">
        <v>0</v>
      </c>
      <c r="AB260" s="108"/>
      <c r="AC260" s="108">
        <v>0</v>
      </c>
      <c r="AD260" s="108"/>
      <c r="AE260" s="108">
        <v>0</v>
      </c>
      <c r="AF260" s="108"/>
      <c r="AG260" s="108">
        <v>0</v>
      </c>
      <c r="AH260" s="108"/>
      <c r="AI260" s="108">
        <v>428622</v>
      </c>
      <c r="AJ260" s="108"/>
      <c r="AK260" s="108">
        <v>0</v>
      </c>
      <c r="AL260" s="109"/>
      <c r="AM260" s="182">
        <v>0</v>
      </c>
      <c r="AN260" s="109" t="s">
        <v>5655</v>
      </c>
      <c r="AO260" s="109" t="str">
        <f t="shared" si="4"/>
        <v>No</v>
      </c>
    </row>
    <row r="261" spans="1:41" s="19" customFormat="1" ht="11.45" customHeight="1" x14ac:dyDescent="0.2">
      <c r="A261" s="5" t="s">
        <v>1781</v>
      </c>
      <c r="B261" s="5" t="s">
        <v>1782</v>
      </c>
      <c r="C261" s="5" t="s">
        <v>81</v>
      </c>
      <c r="D261" s="174" t="s">
        <v>1783</v>
      </c>
      <c r="E261" s="177" t="s">
        <v>1784</v>
      </c>
      <c r="F261" s="19" t="s">
        <v>196</v>
      </c>
      <c r="G261" s="5" t="s">
        <v>229</v>
      </c>
      <c r="H261" s="27">
        <v>0</v>
      </c>
      <c r="I261" s="106">
        <v>73</v>
      </c>
      <c r="J261" s="107"/>
      <c r="K261" s="108">
        <v>0</v>
      </c>
      <c r="L261" s="108"/>
      <c r="M261" s="108">
        <v>0</v>
      </c>
      <c r="N261" s="108"/>
      <c r="O261" s="108">
        <v>0</v>
      </c>
      <c r="P261" s="108"/>
      <c r="Q261" s="108">
        <v>1566981</v>
      </c>
      <c r="R261" s="108"/>
      <c r="S261" s="108">
        <v>0</v>
      </c>
      <c r="T261" s="108"/>
      <c r="U261" s="108">
        <v>0</v>
      </c>
      <c r="V261" s="108"/>
      <c r="W261" s="108">
        <v>119911</v>
      </c>
      <c r="X261" s="108"/>
      <c r="Y261" s="108">
        <v>0</v>
      </c>
      <c r="Z261" s="108"/>
      <c r="AA261" s="108">
        <v>0</v>
      </c>
      <c r="AB261" s="108"/>
      <c r="AC261" s="108">
        <v>0</v>
      </c>
      <c r="AD261" s="108"/>
      <c r="AE261" s="108">
        <v>0</v>
      </c>
      <c r="AF261" s="108"/>
      <c r="AG261" s="108">
        <v>0</v>
      </c>
      <c r="AH261" s="108"/>
      <c r="AI261" s="108">
        <v>444172</v>
      </c>
      <c r="AJ261" s="108"/>
      <c r="AK261" s="108">
        <v>0</v>
      </c>
      <c r="AL261" s="109"/>
      <c r="AM261" s="182">
        <v>206.5</v>
      </c>
      <c r="AN261" s="109" t="s">
        <v>5655</v>
      </c>
      <c r="AO261" s="109" t="str">
        <f t="shared" si="4"/>
        <v>No</v>
      </c>
    </row>
    <row r="262" spans="1:41" s="19" customFormat="1" ht="11.45" customHeight="1" x14ac:dyDescent="0.2">
      <c r="A262" s="5" t="s">
        <v>5998</v>
      </c>
      <c r="B262" s="5" t="s">
        <v>344</v>
      </c>
      <c r="C262" s="5" t="s">
        <v>7</v>
      </c>
      <c r="D262" s="174">
        <v>6033</v>
      </c>
      <c r="E262" s="177">
        <v>60033</v>
      </c>
      <c r="F262" s="19" t="s">
        <v>196</v>
      </c>
      <c r="G262" s="5" t="s">
        <v>192</v>
      </c>
      <c r="H262" s="27">
        <v>431388</v>
      </c>
      <c r="I262" s="106">
        <v>73</v>
      </c>
      <c r="J262" s="107"/>
      <c r="K262" s="108">
        <v>3</v>
      </c>
      <c r="L262" s="108"/>
      <c r="M262" s="108">
        <v>2632847</v>
      </c>
      <c r="N262" s="108"/>
      <c r="O262" s="108">
        <v>3524085</v>
      </c>
      <c r="P262" s="108"/>
      <c r="Q262" s="108">
        <v>3241898</v>
      </c>
      <c r="R262" s="108"/>
      <c r="S262" s="108">
        <v>282187</v>
      </c>
      <c r="T262" s="108"/>
      <c r="U262" s="108">
        <v>223335</v>
      </c>
      <c r="V262" s="108"/>
      <c r="W262" s="108">
        <v>211246</v>
      </c>
      <c r="X262" s="108"/>
      <c r="Y262" s="108">
        <v>12089</v>
      </c>
      <c r="Z262" s="108"/>
      <c r="AA262" s="108">
        <v>53468</v>
      </c>
      <c r="AB262" s="108"/>
      <c r="AC262" s="108">
        <v>53112</v>
      </c>
      <c r="AD262" s="108"/>
      <c r="AE262" s="108">
        <v>12184</v>
      </c>
      <c r="AF262" s="108"/>
      <c r="AG262" s="108">
        <v>11880</v>
      </c>
      <c r="AH262" s="108"/>
      <c r="AI262" s="108">
        <v>2351440</v>
      </c>
      <c r="AJ262" s="108"/>
      <c r="AK262" s="108">
        <v>11516502</v>
      </c>
      <c r="AL262" s="109"/>
      <c r="AM262" s="182">
        <v>455.96</v>
      </c>
      <c r="AN262" s="109" t="s">
        <v>5655</v>
      </c>
      <c r="AO262" s="109" t="str">
        <f t="shared" si="4"/>
        <v>No</v>
      </c>
    </row>
    <row r="263" spans="1:41" s="19" customFormat="1" ht="11.45" customHeight="1" x14ac:dyDescent="0.2">
      <c r="A263" s="5" t="s">
        <v>763</v>
      </c>
      <c r="B263" s="5" t="s">
        <v>764</v>
      </c>
      <c r="C263" s="5" t="s">
        <v>20</v>
      </c>
      <c r="D263" s="174">
        <v>9035</v>
      </c>
      <c r="E263" s="177">
        <v>90035</v>
      </c>
      <c r="F263" s="19" t="s">
        <v>196</v>
      </c>
      <c r="G263" s="5" t="s">
        <v>192</v>
      </c>
      <c r="H263" s="27">
        <v>367260</v>
      </c>
      <c r="I263" s="106">
        <v>72</v>
      </c>
      <c r="J263" s="107"/>
      <c r="K263" s="108">
        <v>0</v>
      </c>
      <c r="L263" s="108"/>
      <c r="M263" s="108">
        <v>2167575</v>
      </c>
      <c r="N263" s="108"/>
      <c r="O263" s="108">
        <v>3236769</v>
      </c>
      <c r="P263" s="108"/>
      <c r="Q263" s="108">
        <v>2965313</v>
      </c>
      <c r="R263" s="108"/>
      <c r="S263" s="108">
        <v>271456</v>
      </c>
      <c r="T263" s="108"/>
      <c r="U263" s="108">
        <v>269284</v>
      </c>
      <c r="V263" s="108"/>
      <c r="W263" s="108">
        <v>256338</v>
      </c>
      <c r="X263" s="108"/>
      <c r="Y263" s="108">
        <v>12946</v>
      </c>
      <c r="Z263" s="108"/>
      <c r="AA263" s="108">
        <v>0</v>
      </c>
      <c r="AB263" s="108"/>
      <c r="AC263" s="108">
        <v>0</v>
      </c>
      <c r="AD263" s="108"/>
      <c r="AE263" s="108">
        <v>0</v>
      </c>
      <c r="AF263" s="108"/>
      <c r="AG263" s="108">
        <v>0</v>
      </c>
      <c r="AH263" s="108"/>
      <c r="AI263" s="108">
        <v>3588390</v>
      </c>
      <c r="AJ263" s="108"/>
      <c r="AK263" s="108">
        <v>15252747</v>
      </c>
      <c r="AL263" s="109"/>
      <c r="AM263" s="182">
        <v>178</v>
      </c>
      <c r="AN263" s="109" t="s">
        <v>5655</v>
      </c>
      <c r="AO263" s="109" t="str">
        <f t="shared" si="4"/>
        <v>No</v>
      </c>
    </row>
    <row r="264" spans="1:41" s="19" customFormat="1" ht="11.45" customHeight="1" x14ac:dyDescent="0.2">
      <c r="A264" s="5" t="s">
        <v>584</v>
      </c>
      <c r="B264" s="5" t="s">
        <v>237</v>
      </c>
      <c r="C264" s="5" t="s">
        <v>81</v>
      </c>
      <c r="D264" s="174">
        <v>3015</v>
      </c>
      <c r="E264" s="177">
        <v>30015</v>
      </c>
      <c r="F264" s="19" t="s">
        <v>196</v>
      </c>
      <c r="G264" s="5" t="s">
        <v>192</v>
      </c>
      <c r="H264" s="27">
        <v>381502</v>
      </c>
      <c r="I264" s="106">
        <v>72</v>
      </c>
      <c r="J264" s="107"/>
      <c r="K264" s="108">
        <v>0</v>
      </c>
      <c r="L264" s="108"/>
      <c r="M264" s="108">
        <v>1134278</v>
      </c>
      <c r="N264" s="108"/>
      <c r="O264" s="108">
        <v>2296364</v>
      </c>
      <c r="P264" s="108"/>
      <c r="Q264" s="108">
        <v>2043169</v>
      </c>
      <c r="R264" s="108"/>
      <c r="S264" s="108">
        <v>253195</v>
      </c>
      <c r="T264" s="108"/>
      <c r="U264" s="108">
        <v>144113</v>
      </c>
      <c r="V264" s="108"/>
      <c r="W264" s="108">
        <v>128790</v>
      </c>
      <c r="X264" s="108"/>
      <c r="Y264" s="108">
        <v>15323</v>
      </c>
      <c r="Z264" s="108"/>
      <c r="AA264" s="108">
        <v>0</v>
      </c>
      <c r="AB264" s="108"/>
      <c r="AC264" s="108">
        <v>0</v>
      </c>
      <c r="AD264" s="108"/>
      <c r="AE264" s="108">
        <v>0</v>
      </c>
      <c r="AF264" s="108"/>
      <c r="AG264" s="108">
        <v>0</v>
      </c>
      <c r="AH264" s="108"/>
      <c r="AI264" s="108">
        <v>1309462</v>
      </c>
      <c r="AJ264" s="108"/>
      <c r="AK264" s="108">
        <v>6297466</v>
      </c>
      <c r="AL264" s="109"/>
      <c r="AM264" s="182">
        <v>0</v>
      </c>
      <c r="AN264" s="109" t="s">
        <v>5655</v>
      </c>
      <c r="AO264" s="109" t="str">
        <f t="shared" si="4"/>
        <v>No</v>
      </c>
    </row>
    <row r="265" spans="1:41" s="19" customFormat="1" ht="11.45" customHeight="1" x14ac:dyDescent="0.2">
      <c r="A265" s="5" t="s">
        <v>692</v>
      </c>
      <c r="B265" s="5" t="s">
        <v>693</v>
      </c>
      <c r="C265" s="5" t="s">
        <v>66</v>
      </c>
      <c r="D265" s="174">
        <v>2075</v>
      </c>
      <c r="E265" s="177">
        <v>20075</v>
      </c>
      <c r="F265" s="19" t="s">
        <v>196</v>
      </c>
      <c r="G265" s="5" t="s">
        <v>192</v>
      </c>
      <c r="H265" s="27">
        <v>5441567</v>
      </c>
      <c r="I265" s="106">
        <v>72</v>
      </c>
      <c r="J265" s="107"/>
      <c r="K265" s="108">
        <v>12</v>
      </c>
      <c r="L265" s="108"/>
      <c r="M265" s="108">
        <v>4637564</v>
      </c>
      <c r="N265" s="108"/>
      <c r="O265" s="108">
        <v>4832642</v>
      </c>
      <c r="P265" s="108"/>
      <c r="Q265" s="108">
        <v>4589310</v>
      </c>
      <c r="R265" s="108"/>
      <c r="S265" s="108">
        <v>243332</v>
      </c>
      <c r="T265" s="108"/>
      <c r="U265" s="108">
        <v>166728</v>
      </c>
      <c r="V265" s="108"/>
      <c r="W265" s="108">
        <v>147702</v>
      </c>
      <c r="X265" s="108"/>
      <c r="Y265" s="108">
        <v>19026</v>
      </c>
      <c r="Z265" s="108"/>
      <c r="AA265" s="108">
        <v>1026747</v>
      </c>
      <c r="AB265" s="108"/>
      <c r="AC265" s="108">
        <v>981076</v>
      </c>
      <c r="AD265" s="108"/>
      <c r="AE265" s="108">
        <v>35405</v>
      </c>
      <c r="AF265" s="108"/>
      <c r="AG265" s="108">
        <v>33830</v>
      </c>
      <c r="AH265" s="108"/>
      <c r="AI265" s="108">
        <v>10789374</v>
      </c>
      <c r="AJ265" s="108"/>
      <c r="AK265" s="108">
        <v>96375041</v>
      </c>
      <c r="AL265" s="109"/>
      <c r="AM265" s="182">
        <v>0</v>
      </c>
      <c r="AN265" s="109" t="s">
        <v>5655</v>
      </c>
      <c r="AO265" s="109" t="str">
        <f t="shared" si="4"/>
        <v>No</v>
      </c>
    </row>
    <row r="266" spans="1:41" s="19" customFormat="1" ht="11.45" customHeight="1" x14ac:dyDescent="0.2">
      <c r="A266" s="5" t="s">
        <v>5999</v>
      </c>
      <c r="B266" s="5" t="s">
        <v>821</v>
      </c>
      <c r="C266" s="5" t="s">
        <v>73</v>
      </c>
      <c r="D266" s="174">
        <v>2084</v>
      </c>
      <c r="E266" s="177">
        <v>20084</v>
      </c>
      <c r="F266" s="19" t="s">
        <v>194</v>
      </c>
      <c r="G266" s="5" t="s">
        <v>192</v>
      </c>
      <c r="H266" s="27">
        <v>18351295</v>
      </c>
      <c r="I266" s="106">
        <v>71</v>
      </c>
      <c r="J266" s="107"/>
      <c r="K266" s="108">
        <v>0</v>
      </c>
      <c r="L266" s="108"/>
      <c r="M266" s="108">
        <v>2415406</v>
      </c>
      <c r="N266" s="108"/>
      <c r="O266" s="108">
        <v>3346603</v>
      </c>
      <c r="P266" s="108"/>
      <c r="Q266" s="108">
        <v>2878386</v>
      </c>
      <c r="R266" s="108"/>
      <c r="S266" s="108">
        <v>468217</v>
      </c>
      <c r="T266" s="108"/>
      <c r="U266" s="108">
        <v>171745</v>
      </c>
      <c r="V266" s="108"/>
      <c r="W266" s="108">
        <v>155870</v>
      </c>
      <c r="X266" s="108"/>
      <c r="Y266" s="108">
        <v>15875</v>
      </c>
      <c r="Z266" s="108"/>
      <c r="AA266" s="108">
        <v>0</v>
      </c>
      <c r="AB266" s="108"/>
      <c r="AC266" s="108">
        <v>0</v>
      </c>
      <c r="AD266" s="108"/>
      <c r="AE266" s="108">
        <v>0</v>
      </c>
      <c r="AF266" s="108"/>
      <c r="AG266" s="108">
        <v>0</v>
      </c>
      <c r="AH266" s="108"/>
      <c r="AI266" s="108">
        <v>2101315</v>
      </c>
      <c r="AJ266" s="108"/>
      <c r="AK266" s="108">
        <v>16064159</v>
      </c>
      <c r="AL266" s="109"/>
      <c r="AM266" s="182">
        <v>0</v>
      </c>
      <c r="AN266" s="109" t="s">
        <v>5655</v>
      </c>
      <c r="AO266" s="109" t="str">
        <f t="shared" si="4"/>
        <v>No</v>
      </c>
    </row>
    <row r="267" spans="1:41" s="19" customFormat="1" ht="11.45" customHeight="1" x14ac:dyDescent="0.2">
      <c r="A267" s="5" t="s">
        <v>2069</v>
      </c>
      <c r="B267" s="5" t="s">
        <v>2070</v>
      </c>
      <c r="C267" s="5" t="s">
        <v>50</v>
      </c>
      <c r="D267" s="174" t="s">
        <v>2071</v>
      </c>
      <c r="E267" s="177" t="s">
        <v>2072</v>
      </c>
      <c r="F267" s="19" t="s">
        <v>242</v>
      </c>
      <c r="G267" s="5" t="s">
        <v>229</v>
      </c>
      <c r="H267" s="27">
        <v>0</v>
      </c>
      <c r="I267" s="106">
        <v>71</v>
      </c>
      <c r="J267" s="107"/>
      <c r="K267" s="108">
        <v>0</v>
      </c>
      <c r="L267" s="108"/>
      <c r="M267" s="108">
        <v>0</v>
      </c>
      <c r="N267" s="108"/>
      <c r="O267" s="108">
        <v>0</v>
      </c>
      <c r="P267" s="108"/>
      <c r="Q267" s="108">
        <v>3227369</v>
      </c>
      <c r="R267" s="108"/>
      <c r="S267" s="108">
        <v>0</v>
      </c>
      <c r="T267" s="108"/>
      <c r="U267" s="108">
        <v>0</v>
      </c>
      <c r="V267" s="108"/>
      <c r="W267" s="108">
        <v>139876</v>
      </c>
      <c r="X267" s="108"/>
      <c r="Y267" s="108">
        <v>0</v>
      </c>
      <c r="Z267" s="108"/>
      <c r="AA267" s="108">
        <v>0</v>
      </c>
      <c r="AB267" s="108"/>
      <c r="AC267" s="108">
        <v>0</v>
      </c>
      <c r="AD267" s="108"/>
      <c r="AE267" s="108">
        <v>0</v>
      </c>
      <c r="AF267" s="108"/>
      <c r="AG267" s="108">
        <v>0</v>
      </c>
      <c r="AH267" s="108"/>
      <c r="AI267" s="108">
        <v>176441</v>
      </c>
      <c r="AJ267" s="108"/>
      <c r="AK267" s="108">
        <v>0</v>
      </c>
      <c r="AL267" s="109"/>
      <c r="AM267" s="182">
        <v>274.33</v>
      </c>
      <c r="AN267" s="109" t="s">
        <v>5655</v>
      </c>
      <c r="AO267" s="109" t="str">
        <f t="shared" si="4"/>
        <v>No</v>
      </c>
    </row>
    <row r="268" spans="1:41" s="19" customFormat="1" ht="11.45" customHeight="1" x14ac:dyDescent="0.2">
      <c r="A268" s="5" t="s">
        <v>33</v>
      </c>
      <c r="B268" s="5" t="s">
        <v>1238</v>
      </c>
      <c r="C268" s="5" t="s">
        <v>32</v>
      </c>
      <c r="D268" s="174">
        <v>1128</v>
      </c>
      <c r="E268" s="177">
        <v>10128</v>
      </c>
      <c r="F268" s="19" t="s">
        <v>302</v>
      </c>
      <c r="G268" s="5" t="s">
        <v>192</v>
      </c>
      <c r="H268" s="27">
        <v>194535</v>
      </c>
      <c r="I268" s="106">
        <v>70</v>
      </c>
      <c r="J268" s="107"/>
      <c r="K268" s="108">
        <v>0</v>
      </c>
      <c r="L268" s="108"/>
      <c r="M268" s="108">
        <v>1210300</v>
      </c>
      <c r="N268" s="108"/>
      <c r="O268" s="108">
        <v>2126532</v>
      </c>
      <c r="P268" s="108"/>
      <c r="Q268" s="108">
        <v>1901963</v>
      </c>
      <c r="R268" s="108"/>
      <c r="S268" s="108">
        <v>224569</v>
      </c>
      <c r="T268" s="108"/>
      <c r="U268" s="108">
        <v>171630</v>
      </c>
      <c r="V268" s="108"/>
      <c r="W268" s="108">
        <v>156315</v>
      </c>
      <c r="X268" s="108"/>
      <c r="Y268" s="108">
        <v>15315</v>
      </c>
      <c r="Z268" s="108"/>
      <c r="AA268" s="108">
        <v>0</v>
      </c>
      <c r="AB268" s="108"/>
      <c r="AC268" s="108">
        <v>0</v>
      </c>
      <c r="AD268" s="108"/>
      <c r="AE268" s="108">
        <v>0</v>
      </c>
      <c r="AF268" s="108"/>
      <c r="AG268" s="108">
        <v>0</v>
      </c>
      <c r="AH268" s="108"/>
      <c r="AI268" s="108">
        <v>2211170</v>
      </c>
      <c r="AJ268" s="108"/>
      <c r="AK268" s="108">
        <v>5030586</v>
      </c>
      <c r="AL268" s="109"/>
      <c r="AM268" s="182">
        <v>421.79</v>
      </c>
      <c r="AN268" s="109" t="s">
        <v>5655</v>
      </c>
      <c r="AO268" s="109" t="str">
        <f t="shared" si="4"/>
        <v>No</v>
      </c>
    </row>
    <row r="269" spans="1:41" s="19" customFormat="1" ht="11.45" customHeight="1" x14ac:dyDescent="0.2">
      <c r="A269" s="5" t="s">
        <v>6000</v>
      </c>
      <c r="B269" s="5" t="s">
        <v>1072</v>
      </c>
      <c r="C269" s="5" t="s">
        <v>66</v>
      </c>
      <c r="D269" s="174">
        <v>2190</v>
      </c>
      <c r="E269" s="177">
        <v>20190</v>
      </c>
      <c r="F269" s="19" t="s">
        <v>208</v>
      </c>
      <c r="G269" s="5" t="s">
        <v>192</v>
      </c>
      <c r="H269" s="27">
        <v>18351295</v>
      </c>
      <c r="I269" s="106">
        <v>70</v>
      </c>
      <c r="J269" s="107"/>
      <c r="K269" s="108">
        <v>0</v>
      </c>
      <c r="L269" s="108"/>
      <c r="M269" s="108">
        <v>1183876</v>
      </c>
      <c r="N269" s="108"/>
      <c r="O269" s="108">
        <v>1235790</v>
      </c>
      <c r="P269" s="108"/>
      <c r="Q269" s="108">
        <v>1183875</v>
      </c>
      <c r="R269" s="108"/>
      <c r="S269" s="108">
        <v>51915</v>
      </c>
      <c r="T269" s="108"/>
      <c r="U269" s="108">
        <v>175517</v>
      </c>
      <c r="V269" s="108"/>
      <c r="W269" s="108">
        <v>169530</v>
      </c>
      <c r="X269" s="108"/>
      <c r="Y269" s="108">
        <v>5987</v>
      </c>
      <c r="Z269" s="108"/>
      <c r="AA269" s="108">
        <v>0</v>
      </c>
      <c r="AB269" s="108"/>
      <c r="AC269" s="108">
        <v>0</v>
      </c>
      <c r="AD269" s="108"/>
      <c r="AE269" s="108">
        <v>0</v>
      </c>
      <c r="AF269" s="108"/>
      <c r="AG269" s="108">
        <v>0</v>
      </c>
      <c r="AH269" s="108"/>
      <c r="AI269" s="108">
        <v>8024422</v>
      </c>
      <c r="AJ269" s="108"/>
      <c r="AK269" s="108">
        <v>25685026</v>
      </c>
      <c r="AL269" s="109"/>
      <c r="AM269" s="182">
        <v>73.099999999999994</v>
      </c>
      <c r="AN269" s="109" t="s">
        <v>5655</v>
      </c>
      <c r="AO269" s="109" t="str">
        <f t="shared" si="4"/>
        <v>No</v>
      </c>
    </row>
    <row r="270" spans="1:41" s="19" customFormat="1" ht="11.45" customHeight="1" x14ac:dyDescent="0.2">
      <c r="A270" s="5" t="s">
        <v>5137</v>
      </c>
      <c r="B270" s="5" t="s">
        <v>343</v>
      </c>
      <c r="C270" s="5" t="s">
        <v>80</v>
      </c>
      <c r="D270" s="174" t="s">
        <v>5138</v>
      </c>
      <c r="E270" s="177">
        <v>376</v>
      </c>
      <c r="F270" s="19" t="s">
        <v>242</v>
      </c>
      <c r="G270" s="5" t="s">
        <v>192</v>
      </c>
      <c r="H270" s="27">
        <v>1849898</v>
      </c>
      <c r="I270" s="106">
        <v>70</v>
      </c>
      <c r="J270" s="107"/>
      <c r="K270" s="108">
        <v>0</v>
      </c>
      <c r="L270" s="108"/>
      <c r="M270" s="108">
        <v>190424</v>
      </c>
      <c r="N270" s="108"/>
      <c r="O270" s="108">
        <v>655775</v>
      </c>
      <c r="P270" s="108"/>
      <c r="Q270" s="108">
        <v>905741</v>
      </c>
      <c r="R270" s="108"/>
      <c r="S270" s="108">
        <v>66464</v>
      </c>
      <c r="T270" s="108"/>
      <c r="U270" s="108">
        <v>58655</v>
      </c>
      <c r="V270" s="108"/>
      <c r="W270" s="108">
        <v>68615</v>
      </c>
      <c r="X270" s="108"/>
      <c r="Y270" s="108">
        <v>6684</v>
      </c>
      <c r="Z270" s="108"/>
      <c r="AA270" s="108">
        <v>0</v>
      </c>
      <c r="AB270" s="108"/>
      <c r="AC270" s="108">
        <v>0</v>
      </c>
      <c r="AD270" s="108"/>
      <c r="AE270" s="108">
        <v>0</v>
      </c>
      <c r="AF270" s="108"/>
      <c r="AG270" s="108">
        <v>0</v>
      </c>
      <c r="AH270" s="108"/>
      <c r="AI270" s="108">
        <v>249464</v>
      </c>
      <c r="AJ270" s="108"/>
      <c r="AK270" s="108">
        <v>919770</v>
      </c>
      <c r="AL270" s="109"/>
      <c r="AM270" s="182">
        <v>138</v>
      </c>
      <c r="AN270" s="109" t="s">
        <v>5655</v>
      </c>
      <c r="AO270" s="109" t="str">
        <f t="shared" si="4"/>
        <v>No</v>
      </c>
    </row>
    <row r="271" spans="1:41" s="19" customFormat="1" ht="11.45" customHeight="1" x14ac:dyDescent="0.2">
      <c r="A271" s="5" t="s">
        <v>6001</v>
      </c>
      <c r="B271" s="5" t="s">
        <v>399</v>
      </c>
      <c r="C271" s="5" t="s">
        <v>66</v>
      </c>
      <c r="D271" s="174">
        <v>2192</v>
      </c>
      <c r="E271" s="177">
        <v>20192</v>
      </c>
      <c r="F271" s="19" t="s">
        <v>194</v>
      </c>
      <c r="G271" s="5" t="s">
        <v>192</v>
      </c>
      <c r="H271" s="27">
        <v>18351295</v>
      </c>
      <c r="I271" s="106">
        <v>70</v>
      </c>
      <c r="J271" s="107"/>
      <c r="K271" s="108">
        <v>0</v>
      </c>
      <c r="L271" s="108"/>
      <c r="M271" s="108">
        <v>59570</v>
      </c>
      <c r="N271" s="108"/>
      <c r="O271" s="108">
        <v>1081339</v>
      </c>
      <c r="P271" s="108"/>
      <c r="Q271" s="108">
        <v>941849</v>
      </c>
      <c r="R271" s="108"/>
      <c r="S271" s="108">
        <v>139490</v>
      </c>
      <c r="T271" s="108"/>
      <c r="U271" s="108">
        <v>123874</v>
      </c>
      <c r="V271" s="108"/>
      <c r="W271" s="108">
        <v>115480</v>
      </c>
      <c r="X271" s="108"/>
      <c r="Y271" s="108">
        <v>8394</v>
      </c>
      <c r="Z271" s="108"/>
      <c r="AA271" s="108">
        <v>0</v>
      </c>
      <c r="AB271" s="108"/>
      <c r="AC271" s="108">
        <v>0</v>
      </c>
      <c r="AD271" s="108"/>
      <c r="AE271" s="108">
        <v>0</v>
      </c>
      <c r="AF271" s="108"/>
      <c r="AG271" s="108">
        <v>0</v>
      </c>
      <c r="AH271" s="108"/>
      <c r="AI271" s="108">
        <v>255590</v>
      </c>
      <c r="AJ271" s="108"/>
      <c r="AK271" s="108">
        <v>1631345</v>
      </c>
      <c r="AL271" s="109"/>
      <c r="AM271" s="182">
        <v>0</v>
      </c>
      <c r="AN271" s="109" t="s">
        <v>5655</v>
      </c>
      <c r="AO271" s="109" t="str">
        <f t="shared" si="4"/>
        <v>No</v>
      </c>
    </row>
    <row r="272" spans="1:41" s="19" customFormat="1" ht="11.45" customHeight="1" x14ac:dyDescent="0.2">
      <c r="A272" s="5" t="s">
        <v>2300</v>
      </c>
      <c r="B272" s="5" t="s">
        <v>819</v>
      </c>
      <c r="C272" s="5" t="s">
        <v>50</v>
      </c>
      <c r="D272" s="174" t="s">
        <v>2301</v>
      </c>
      <c r="E272" s="177" t="s">
        <v>2302</v>
      </c>
      <c r="F272" s="19" t="s">
        <v>242</v>
      </c>
      <c r="G272" s="5" t="s">
        <v>229</v>
      </c>
      <c r="H272" s="27">
        <v>0</v>
      </c>
      <c r="I272" s="106">
        <v>70</v>
      </c>
      <c r="J272" s="107"/>
      <c r="K272" s="108">
        <v>0</v>
      </c>
      <c r="L272" s="108"/>
      <c r="M272" s="108">
        <v>0</v>
      </c>
      <c r="N272" s="108"/>
      <c r="O272" s="108">
        <v>0</v>
      </c>
      <c r="P272" s="108"/>
      <c r="Q272" s="108">
        <v>1178474</v>
      </c>
      <c r="R272" s="108"/>
      <c r="S272" s="108">
        <v>0</v>
      </c>
      <c r="T272" s="108"/>
      <c r="U272" s="108">
        <v>0</v>
      </c>
      <c r="V272" s="108"/>
      <c r="W272" s="108">
        <v>130010</v>
      </c>
      <c r="X272" s="108"/>
      <c r="Y272" s="108">
        <v>0</v>
      </c>
      <c r="Z272" s="108"/>
      <c r="AA272" s="108">
        <v>0</v>
      </c>
      <c r="AB272" s="108"/>
      <c r="AC272" s="108">
        <v>0</v>
      </c>
      <c r="AD272" s="108"/>
      <c r="AE272" s="108">
        <v>0</v>
      </c>
      <c r="AF272" s="108"/>
      <c r="AG272" s="108">
        <v>0</v>
      </c>
      <c r="AH272" s="108"/>
      <c r="AI272" s="108">
        <v>95513</v>
      </c>
      <c r="AJ272" s="108"/>
      <c r="AK272" s="108">
        <v>0</v>
      </c>
      <c r="AL272" s="109"/>
      <c r="AM272" s="182">
        <v>179.8</v>
      </c>
      <c r="AN272" s="109" t="s">
        <v>5655</v>
      </c>
      <c r="AO272" s="109" t="str">
        <f t="shared" si="4"/>
        <v>No</v>
      </c>
    </row>
    <row r="273" spans="1:41" s="19" customFormat="1" ht="11.45" customHeight="1" x14ac:dyDescent="0.2">
      <c r="A273" s="5" t="s">
        <v>6002</v>
      </c>
      <c r="B273" s="5" t="s">
        <v>555</v>
      </c>
      <c r="C273" s="5" t="s">
        <v>55</v>
      </c>
      <c r="D273" s="174">
        <v>5035</v>
      </c>
      <c r="E273" s="177">
        <v>50035</v>
      </c>
      <c r="F273" s="19" t="s">
        <v>196</v>
      </c>
      <c r="G273" s="5" t="s">
        <v>192</v>
      </c>
      <c r="H273" s="27">
        <v>209703</v>
      </c>
      <c r="I273" s="106">
        <v>70</v>
      </c>
      <c r="J273" s="107"/>
      <c r="K273" s="108">
        <v>0</v>
      </c>
      <c r="L273" s="108"/>
      <c r="M273" s="108">
        <v>1736774</v>
      </c>
      <c r="N273" s="108"/>
      <c r="O273" s="108">
        <v>3262835</v>
      </c>
      <c r="P273" s="108"/>
      <c r="Q273" s="108">
        <v>3015810</v>
      </c>
      <c r="R273" s="108"/>
      <c r="S273" s="108">
        <v>247025</v>
      </c>
      <c r="T273" s="108"/>
      <c r="U273" s="108">
        <v>238651</v>
      </c>
      <c r="V273" s="108"/>
      <c r="W273" s="108">
        <v>219705</v>
      </c>
      <c r="X273" s="108"/>
      <c r="Y273" s="108">
        <v>18946</v>
      </c>
      <c r="Z273" s="108"/>
      <c r="AA273" s="108">
        <v>0</v>
      </c>
      <c r="AB273" s="108"/>
      <c r="AC273" s="108">
        <v>0</v>
      </c>
      <c r="AD273" s="108"/>
      <c r="AE273" s="108">
        <v>0</v>
      </c>
      <c r="AF273" s="108"/>
      <c r="AG273" s="108">
        <v>0</v>
      </c>
      <c r="AH273" s="108"/>
      <c r="AI273" s="108">
        <v>2835523</v>
      </c>
      <c r="AJ273" s="108"/>
      <c r="AK273" s="108">
        <v>12448673</v>
      </c>
      <c r="AL273" s="109"/>
      <c r="AM273" s="182">
        <v>283.2</v>
      </c>
      <c r="AN273" s="109" t="s">
        <v>5655</v>
      </c>
      <c r="AO273" s="109" t="str">
        <f t="shared" si="4"/>
        <v>No</v>
      </c>
    </row>
    <row r="274" spans="1:41" s="19" customFormat="1" ht="11.45" customHeight="1" x14ac:dyDescent="0.2">
      <c r="A274" s="5" t="s">
        <v>6003</v>
      </c>
      <c r="B274" s="5" t="s">
        <v>842</v>
      </c>
      <c r="C274" s="5" t="s">
        <v>81</v>
      </c>
      <c r="D274" s="174">
        <v>3111</v>
      </c>
      <c r="E274" s="177">
        <v>30111</v>
      </c>
      <c r="F274" s="19" t="s">
        <v>196</v>
      </c>
      <c r="G274" s="5" t="s">
        <v>192</v>
      </c>
      <c r="H274" s="27">
        <v>1733853</v>
      </c>
      <c r="I274" s="106">
        <v>70</v>
      </c>
      <c r="J274" s="107"/>
      <c r="K274" s="108">
        <v>0</v>
      </c>
      <c r="L274" s="108"/>
      <c r="M274" s="108">
        <v>352516</v>
      </c>
      <c r="N274" s="108"/>
      <c r="O274" s="108">
        <v>2537987</v>
      </c>
      <c r="P274" s="108"/>
      <c r="Q274" s="108">
        <v>2158430</v>
      </c>
      <c r="R274" s="108"/>
      <c r="S274" s="108">
        <v>379557</v>
      </c>
      <c r="T274" s="108"/>
      <c r="U274" s="108">
        <v>150224</v>
      </c>
      <c r="V274" s="108"/>
      <c r="W274" s="108">
        <v>128237</v>
      </c>
      <c r="X274" s="108"/>
      <c r="Y274" s="108">
        <v>21987</v>
      </c>
      <c r="Z274" s="108"/>
      <c r="AA274" s="108">
        <v>0</v>
      </c>
      <c r="AB274" s="108"/>
      <c r="AC274" s="108">
        <v>0</v>
      </c>
      <c r="AD274" s="108"/>
      <c r="AE274" s="108">
        <v>0</v>
      </c>
      <c r="AF274" s="108"/>
      <c r="AG274" s="108">
        <v>0</v>
      </c>
      <c r="AH274" s="108"/>
      <c r="AI274" s="108">
        <v>293137</v>
      </c>
      <c r="AJ274" s="108"/>
      <c r="AK274" s="108">
        <v>3141485</v>
      </c>
      <c r="AL274" s="109"/>
      <c r="AM274" s="182">
        <v>1070.9000000000001</v>
      </c>
      <c r="AN274" s="109" t="s">
        <v>5655</v>
      </c>
      <c r="AO274" s="109" t="str">
        <f t="shared" si="4"/>
        <v>No</v>
      </c>
    </row>
    <row r="275" spans="1:41" s="19" customFormat="1" ht="11.45" customHeight="1" x14ac:dyDescent="0.2">
      <c r="A275" s="5" t="s">
        <v>655</v>
      </c>
      <c r="B275" s="5" t="s">
        <v>656</v>
      </c>
      <c r="C275" s="5" t="s">
        <v>46</v>
      </c>
      <c r="D275" s="174">
        <v>5104</v>
      </c>
      <c r="E275" s="177">
        <v>50104</v>
      </c>
      <c r="F275" s="19" t="s">
        <v>196</v>
      </c>
      <c r="G275" s="5" t="s">
        <v>192</v>
      </c>
      <c r="H275" s="27">
        <v>8608208</v>
      </c>
      <c r="I275" s="106">
        <v>70</v>
      </c>
      <c r="J275" s="107"/>
      <c r="K275" s="108">
        <v>17</v>
      </c>
      <c r="L275" s="108"/>
      <c r="M275" s="108">
        <v>4186309</v>
      </c>
      <c r="N275" s="108"/>
      <c r="O275" s="108">
        <v>4538723</v>
      </c>
      <c r="P275" s="108"/>
      <c r="Q275" s="108">
        <v>4211197</v>
      </c>
      <c r="R275" s="108"/>
      <c r="S275" s="108">
        <v>327526</v>
      </c>
      <c r="T275" s="108"/>
      <c r="U275" s="108">
        <v>132209</v>
      </c>
      <c r="V275" s="108"/>
      <c r="W275" s="108">
        <v>124045</v>
      </c>
      <c r="X275" s="108"/>
      <c r="Y275" s="108">
        <v>8164</v>
      </c>
      <c r="Z275" s="108"/>
      <c r="AA275" s="108">
        <v>778424</v>
      </c>
      <c r="AB275" s="108"/>
      <c r="AC275" s="108">
        <v>764119</v>
      </c>
      <c r="AD275" s="108"/>
      <c r="AE275" s="108">
        <v>22211</v>
      </c>
      <c r="AF275" s="108"/>
      <c r="AG275" s="108">
        <v>21889</v>
      </c>
      <c r="AH275" s="108"/>
      <c r="AI275" s="108">
        <v>3400197</v>
      </c>
      <c r="AJ275" s="108"/>
      <c r="AK275" s="108">
        <v>110846664</v>
      </c>
      <c r="AL275" s="109"/>
      <c r="AM275" s="182">
        <v>0</v>
      </c>
      <c r="AN275" s="109" t="s">
        <v>5655</v>
      </c>
      <c r="AO275" s="109" t="str">
        <f t="shared" si="4"/>
        <v>No</v>
      </c>
    </row>
    <row r="276" spans="1:41" s="19" customFormat="1" ht="11.45" customHeight="1" x14ac:dyDescent="0.2">
      <c r="A276" s="5" t="s">
        <v>598</v>
      </c>
      <c r="B276" s="5" t="s">
        <v>599</v>
      </c>
      <c r="C276" s="5" t="s">
        <v>52</v>
      </c>
      <c r="D276" s="174">
        <v>1013</v>
      </c>
      <c r="E276" s="177">
        <v>10013</v>
      </c>
      <c r="F276" s="19" t="s">
        <v>196</v>
      </c>
      <c r="G276" s="5" t="s">
        <v>192</v>
      </c>
      <c r="H276" s="27">
        <v>4181019</v>
      </c>
      <c r="I276" s="106">
        <v>69</v>
      </c>
      <c r="J276" s="107"/>
      <c r="K276" s="108">
        <v>0</v>
      </c>
      <c r="L276" s="108"/>
      <c r="M276" s="108">
        <v>1510029</v>
      </c>
      <c r="N276" s="108"/>
      <c r="O276" s="108">
        <v>2720429</v>
      </c>
      <c r="P276" s="108"/>
      <c r="Q276" s="108">
        <v>2274805</v>
      </c>
      <c r="R276" s="108"/>
      <c r="S276" s="108">
        <v>445624</v>
      </c>
      <c r="T276" s="108"/>
      <c r="U276" s="108">
        <v>198155</v>
      </c>
      <c r="V276" s="108"/>
      <c r="W276" s="108">
        <v>182471</v>
      </c>
      <c r="X276" s="108"/>
      <c r="Y276" s="108">
        <v>15684</v>
      </c>
      <c r="Z276" s="108"/>
      <c r="AA276" s="108">
        <v>0</v>
      </c>
      <c r="AB276" s="108"/>
      <c r="AC276" s="108">
        <v>0</v>
      </c>
      <c r="AD276" s="108"/>
      <c r="AE276" s="108">
        <v>0</v>
      </c>
      <c r="AF276" s="108"/>
      <c r="AG276" s="108">
        <v>0</v>
      </c>
      <c r="AH276" s="108"/>
      <c r="AI276" s="108">
        <v>2194507</v>
      </c>
      <c r="AJ276" s="108"/>
      <c r="AK276" s="108">
        <v>10786065</v>
      </c>
      <c r="AL276" s="109"/>
      <c r="AM276" s="182">
        <v>0</v>
      </c>
      <c r="AN276" s="109" t="s">
        <v>5655</v>
      </c>
      <c r="AO276" s="109" t="str">
        <f t="shared" si="4"/>
        <v>No</v>
      </c>
    </row>
    <row r="277" spans="1:41" s="19" customFormat="1" ht="11.45" customHeight="1" x14ac:dyDescent="0.2">
      <c r="A277" s="5" t="s">
        <v>5431</v>
      </c>
      <c r="B277" s="5" t="s">
        <v>486</v>
      </c>
      <c r="C277" s="5" t="s">
        <v>43</v>
      </c>
      <c r="D277" s="174" t="s">
        <v>5432</v>
      </c>
      <c r="E277" s="177" t="s">
        <v>5433</v>
      </c>
      <c r="F277" s="19" t="s">
        <v>196</v>
      </c>
      <c r="G277" s="5" t="s">
        <v>229</v>
      </c>
      <c r="H277" s="27">
        <v>0</v>
      </c>
      <c r="I277" s="106">
        <v>69</v>
      </c>
      <c r="J277" s="107"/>
      <c r="K277" s="108">
        <v>0</v>
      </c>
      <c r="L277" s="108"/>
      <c r="M277" s="108">
        <v>0</v>
      </c>
      <c r="N277" s="108"/>
      <c r="O277" s="108">
        <v>0</v>
      </c>
      <c r="P277" s="108"/>
      <c r="Q277" s="108">
        <v>1193571</v>
      </c>
      <c r="R277" s="108"/>
      <c r="S277" s="108">
        <v>0</v>
      </c>
      <c r="T277" s="108"/>
      <c r="U277" s="108">
        <v>0</v>
      </c>
      <c r="V277" s="108"/>
      <c r="W277" s="108">
        <v>86265</v>
      </c>
      <c r="X277" s="108"/>
      <c r="Y277" s="108">
        <v>0</v>
      </c>
      <c r="Z277" s="108"/>
      <c r="AA277" s="108">
        <v>0</v>
      </c>
      <c r="AB277" s="108"/>
      <c r="AC277" s="108">
        <v>0</v>
      </c>
      <c r="AD277" s="108"/>
      <c r="AE277" s="108">
        <v>0</v>
      </c>
      <c r="AF277" s="108"/>
      <c r="AG277" s="108">
        <v>0</v>
      </c>
      <c r="AH277" s="108"/>
      <c r="AI277" s="108">
        <v>247878</v>
      </c>
      <c r="AJ277" s="108"/>
      <c r="AK277" s="108">
        <v>0</v>
      </c>
      <c r="AL277" s="109"/>
      <c r="AM277" s="182">
        <v>208</v>
      </c>
      <c r="AN277" s="109" t="s">
        <v>5655</v>
      </c>
      <c r="AO277" s="109" t="str">
        <f t="shared" si="4"/>
        <v>No</v>
      </c>
    </row>
    <row r="278" spans="1:41" s="19" customFormat="1" ht="11.45" customHeight="1" x14ac:dyDescent="0.2">
      <c r="A278" s="5" t="s">
        <v>4852</v>
      </c>
      <c r="B278" s="5" t="s">
        <v>4853</v>
      </c>
      <c r="C278" s="5" t="s">
        <v>42</v>
      </c>
      <c r="D278" s="174" t="s">
        <v>4854</v>
      </c>
      <c r="E278" s="177" t="s">
        <v>4855</v>
      </c>
      <c r="F278" s="19" t="s">
        <v>194</v>
      </c>
      <c r="G278" s="5" t="s">
        <v>229</v>
      </c>
      <c r="H278" s="27">
        <v>0</v>
      </c>
      <c r="I278" s="106">
        <v>68</v>
      </c>
      <c r="J278" s="107"/>
      <c r="K278" s="108">
        <v>0</v>
      </c>
      <c r="L278" s="108"/>
      <c r="M278" s="108">
        <v>0</v>
      </c>
      <c r="N278" s="108"/>
      <c r="O278" s="108">
        <v>0</v>
      </c>
      <c r="P278" s="108"/>
      <c r="Q278" s="108">
        <v>2919397</v>
      </c>
      <c r="R278" s="108"/>
      <c r="S278" s="108">
        <v>0</v>
      </c>
      <c r="T278" s="108"/>
      <c r="U278" s="108">
        <v>0</v>
      </c>
      <c r="V278" s="108"/>
      <c r="W278" s="108">
        <v>157823</v>
      </c>
      <c r="X278" s="108"/>
      <c r="Y278" s="108">
        <v>0</v>
      </c>
      <c r="Z278" s="108"/>
      <c r="AA278" s="108">
        <v>0</v>
      </c>
      <c r="AB278" s="108"/>
      <c r="AC278" s="108">
        <v>0</v>
      </c>
      <c r="AD278" s="108"/>
      <c r="AE278" s="108">
        <v>0</v>
      </c>
      <c r="AF278" s="108"/>
      <c r="AG278" s="108">
        <v>0</v>
      </c>
      <c r="AH278" s="108"/>
      <c r="AI278" s="108">
        <v>918237</v>
      </c>
      <c r="AJ278" s="108"/>
      <c r="AK278" s="108">
        <v>0</v>
      </c>
      <c r="AL278" s="109"/>
      <c r="AM278" s="182">
        <v>48.4</v>
      </c>
      <c r="AN278" s="109" t="s">
        <v>5655</v>
      </c>
      <c r="AO278" s="109" t="str">
        <f t="shared" si="4"/>
        <v>No</v>
      </c>
    </row>
    <row r="279" spans="1:41" s="19" customFormat="1" ht="11.45" customHeight="1" x14ac:dyDescent="0.2">
      <c r="A279" s="5" t="s">
        <v>471</v>
      </c>
      <c r="B279" s="5" t="s">
        <v>472</v>
      </c>
      <c r="C279" s="5" t="s">
        <v>56</v>
      </c>
      <c r="D279" s="174">
        <v>5025</v>
      </c>
      <c r="E279" s="177">
        <v>50025</v>
      </c>
      <c r="F279" s="19" t="s">
        <v>196</v>
      </c>
      <c r="G279" s="5" t="s">
        <v>192</v>
      </c>
      <c r="H279" s="27">
        <v>120378</v>
      </c>
      <c r="I279" s="106">
        <v>68</v>
      </c>
      <c r="J279" s="107"/>
      <c r="K279" s="108">
        <v>0</v>
      </c>
      <c r="L279" s="108"/>
      <c r="M279" s="108">
        <v>2106660</v>
      </c>
      <c r="N279" s="108"/>
      <c r="O279" s="108">
        <v>2565643</v>
      </c>
      <c r="P279" s="108"/>
      <c r="Q279" s="108">
        <v>2429723</v>
      </c>
      <c r="R279" s="108"/>
      <c r="S279" s="108">
        <v>135920</v>
      </c>
      <c r="T279" s="108"/>
      <c r="U279" s="108">
        <v>194896</v>
      </c>
      <c r="V279" s="108"/>
      <c r="W279" s="108">
        <v>187289</v>
      </c>
      <c r="X279" s="108"/>
      <c r="Y279" s="108">
        <v>7607</v>
      </c>
      <c r="Z279" s="108"/>
      <c r="AA279" s="108">
        <v>0</v>
      </c>
      <c r="AB279" s="108"/>
      <c r="AC279" s="108">
        <v>0</v>
      </c>
      <c r="AD279" s="108"/>
      <c r="AE279" s="108">
        <v>0</v>
      </c>
      <c r="AF279" s="108"/>
      <c r="AG279" s="108">
        <v>0</v>
      </c>
      <c r="AH279" s="108"/>
      <c r="AI279" s="108">
        <v>2794941</v>
      </c>
      <c r="AJ279" s="108"/>
      <c r="AK279" s="108">
        <v>11151556</v>
      </c>
      <c r="AL279" s="109"/>
      <c r="AM279" s="182">
        <v>0</v>
      </c>
      <c r="AN279" s="109" t="s">
        <v>5655</v>
      </c>
      <c r="AO279" s="109" t="str">
        <f t="shared" si="4"/>
        <v>No</v>
      </c>
    </row>
    <row r="280" spans="1:41" s="19" customFormat="1" ht="11.45" customHeight="1" x14ac:dyDescent="0.2">
      <c r="A280" s="5" t="s">
        <v>6004</v>
      </c>
      <c r="B280" s="5" t="s">
        <v>860</v>
      </c>
      <c r="C280" s="5" t="s">
        <v>62</v>
      </c>
      <c r="D280" s="174">
        <v>4012</v>
      </c>
      <c r="E280" s="177">
        <v>40012</v>
      </c>
      <c r="F280" s="19" t="s">
        <v>196</v>
      </c>
      <c r="G280" s="5" t="s">
        <v>192</v>
      </c>
      <c r="H280" s="27">
        <v>391024</v>
      </c>
      <c r="I280" s="106">
        <v>68</v>
      </c>
      <c r="J280" s="107"/>
      <c r="K280" s="108">
        <v>0</v>
      </c>
      <c r="L280" s="108"/>
      <c r="M280" s="108">
        <v>1965277</v>
      </c>
      <c r="N280" s="108"/>
      <c r="O280" s="108">
        <v>3303578</v>
      </c>
      <c r="P280" s="108"/>
      <c r="Q280" s="108">
        <v>3177944</v>
      </c>
      <c r="R280" s="108"/>
      <c r="S280" s="108">
        <v>125634</v>
      </c>
      <c r="T280" s="108"/>
      <c r="U280" s="108">
        <v>242061</v>
      </c>
      <c r="V280" s="108"/>
      <c r="W280" s="108">
        <v>230753</v>
      </c>
      <c r="X280" s="108"/>
      <c r="Y280" s="108">
        <v>11308</v>
      </c>
      <c r="Z280" s="108"/>
      <c r="AA280" s="108">
        <v>0</v>
      </c>
      <c r="AB280" s="108"/>
      <c r="AC280" s="108">
        <v>0</v>
      </c>
      <c r="AD280" s="108"/>
      <c r="AE280" s="108">
        <v>0</v>
      </c>
      <c r="AF280" s="108"/>
      <c r="AG280" s="108">
        <v>0</v>
      </c>
      <c r="AH280" s="108"/>
      <c r="AI280" s="108">
        <v>2557188</v>
      </c>
      <c r="AJ280" s="108"/>
      <c r="AK280" s="108">
        <v>10137546</v>
      </c>
      <c r="AL280" s="109"/>
      <c r="AM280" s="182">
        <v>169.4</v>
      </c>
      <c r="AN280" s="109" t="s">
        <v>5655</v>
      </c>
      <c r="AO280" s="109" t="str">
        <f t="shared" si="4"/>
        <v>No</v>
      </c>
    </row>
    <row r="281" spans="1:41" s="19" customFormat="1" ht="11.45" customHeight="1" x14ac:dyDescent="0.2">
      <c r="A281" s="5" t="s">
        <v>3726</v>
      </c>
      <c r="B281" s="5" t="s">
        <v>3727</v>
      </c>
      <c r="C281" s="5" t="s">
        <v>89</v>
      </c>
      <c r="D281" s="174" t="s">
        <v>3728</v>
      </c>
      <c r="E281" s="177" t="s">
        <v>3729</v>
      </c>
      <c r="F281" s="19" t="s">
        <v>196</v>
      </c>
      <c r="G281" s="5" t="s">
        <v>229</v>
      </c>
      <c r="H281" s="27">
        <v>0</v>
      </c>
      <c r="I281" s="106">
        <v>68</v>
      </c>
      <c r="J281" s="107"/>
      <c r="K281" s="108">
        <v>0</v>
      </c>
      <c r="L281" s="108"/>
      <c r="M281" s="108">
        <v>0</v>
      </c>
      <c r="N281" s="108"/>
      <c r="O281" s="108">
        <v>0</v>
      </c>
      <c r="P281" s="108"/>
      <c r="Q281" s="108">
        <v>1415069</v>
      </c>
      <c r="R281" s="108"/>
      <c r="S281" s="108">
        <v>0</v>
      </c>
      <c r="T281" s="108"/>
      <c r="U281" s="108">
        <v>0</v>
      </c>
      <c r="V281" s="108"/>
      <c r="W281" s="108">
        <v>55772</v>
      </c>
      <c r="X281" s="108"/>
      <c r="Y281" s="108">
        <v>0</v>
      </c>
      <c r="Z281" s="108"/>
      <c r="AA281" s="108">
        <v>0</v>
      </c>
      <c r="AB281" s="108"/>
      <c r="AC281" s="108">
        <v>0</v>
      </c>
      <c r="AD281" s="108"/>
      <c r="AE281" s="108">
        <v>0</v>
      </c>
      <c r="AF281" s="108"/>
      <c r="AG281" s="108">
        <v>0</v>
      </c>
      <c r="AH281" s="108"/>
      <c r="AI281" s="108">
        <v>111556</v>
      </c>
      <c r="AJ281" s="108"/>
      <c r="AK281" s="108">
        <v>0</v>
      </c>
      <c r="AL281" s="109"/>
      <c r="AM281" s="182">
        <v>0</v>
      </c>
      <c r="AN281" s="109" t="s">
        <v>5655</v>
      </c>
      <c r="AO281" s="109" t="str">
        <f t="shared" si="4"/>
        <v>No</v>
      </c>
    </row>
    <row r="282" spans="1:41" s="19" customFormat="1" ht="11.45" customHeight="1" x14ac:dyDescent="0.2">
      <c r="A282" s="5" t="s">
        <v>2483</v>
      </c>
      <c r="B282" s="5" t="s">
        <v>420</v>
      </c>
      <c r="C282" s="5" t="s">
        <v>37</v>
      </c>
      <c r="D282" s="174" t="s">
        <v>2484</v>
      </c>
      <c r="E282" s="177" t="s">
        <v>2485</v>
      </c>
      <c r="F282" s="19" t="s">
        <v>242</v>
      </c>
      <c r="G282" s="5" t="s">
        <v>229</v>
      </c>
      <c r="H282" s="27">
        <v>0</v>
      </c>
      <c r="I282" s="106">
        <v>68</v>
      </c>
      <c r="J282" s="107"/>
      <c r="K282" s="108">
        <v>0</v>
      </c>
      <c r="L282" s="108"/>
      <c r="M282" s="108">
        <v>0</v>
      </c>
      <c r="N282" s="108"/>
      <c r="O282" s="108">
        <v>0</v>
      </c>
      <c r="P282" s="108"/>
      <c r="Q282" s="108">
        <v>1690924</v>
      </c>
      <c r="R282" s="108"/>
      <c r="S282" s="108">
        <v>0</v>
      </c>
      <c r="T282" s="108"/>
      <c r="U282" s="108">
        <v>0</v>
      </c>
      <c r="V282" s="108"/>
      <c r="W282" s="108">
        <v>92210</v>
      </c>
      <c r="X282" s="108"/>
      <c r="Y282" s="108">
        <v>0</v>
      </c>
      <c r="Z282" s="108"/>
      <c r="AA282" s="108">
        <v>0</v>
      </c>
      <c r="AB282" s="108"/>
      <c r="AC282" s="108">
        <v>0</v>
      </c>
      <c r="AD282" s="108"/>
      <c r="AE282" s="108">
        <v>0</v>
      </c>
      <c r="AF282" s="108"/>
      <c r="AG282" s="108">
        <v>0</v>
      </c>
      <c r="AH282" s="108"/>
      <c r="AI282" s="108">
        <v>188647</v>
      </c>
      <c r="AJ282" s="108"/>
      <c r="AK282" s="108">
        <v>0</v>
      </c>
      <c r="AL282" s="109"/>
      <c r="AM282" s="182">
        <v>475.3</v>
      </c>
      <c r="AN282" s="109" t="s">
        <v>5655</v>
      </c>
      <c r="AO282" s="109" t="str">
        <f t="shared" si="4"/>
        <v>No</v>
      </c>
    </row>
    <row r="283" spans="1:41" s="19" customFormat="1" ht="11.45" customHeight="1" x14ac:dyDescent="0.2">
      <c r="A283" s="5" t="s">
        <v>92</v>
      </c>
      <c r="B283" s="5" t="s">
        <v>360</v>
      </c>
      <c r="C283" s="5" t="s">
        <v>91</v>
      </c>
      <c r="D283" s="174">
        <v>3045</v>
      </c>
      <c r="E283" s="177">
        <v>30045</v>
      </c>
      <c r="F283" s="19" t="s">
        <v>520</v>
      </c>
      <c r="G283" s="5" t="s">
        <v>192</v>
      </c>
      <c r="H283" s="27">
        <v>92359</v>
      </c>
      <c r="I283" s="106">
        <v>68</v>
      </c>
      <c r="J283" s="107"/>
      <c r="K283" s="108">
        <v>0</v>
      </c>
      <c r="L283" s="108"/>
      <c r="M283" s="108">
        <v>0</v>
      </c>
      <c r="N283" s="108"/>
      <c r="O283" s="108">
        <v>2015936</v>
      </c>
      <c r="P283" s="108"/>
      <c r="Q283" s="108">
        <v>1676759</v>
      </c>
      <c r="R283" s="108"/>
      <c r="S283" s="108">
        <v>339177</v>
      </c>
      <c r="T283" s="108"/>
      <c r="U283" s="108">
        <v>120751</v>
      </c>
      <c r="V283" s="108"/>
      <c r="W283" s="108">
        <v>103956</v>
      </c>
      <c r="X283" s="108"/>
      <c r="Y283" s="108">
        <v>16795</v>
      </c>
      <c r="Z283" s="108"/>
      <c r="AA283" s="108">
        <v>0</v>
      </c>
      <c r="AB283" s="108"/>
      <c r="AC283" s="108">
        <v>0</v>
      </c>
      <c r="AD283" s="108"/>
      <c r="AE283" s="108">
        <v>0</v>
      </c>
      <c r="AF283" s="108"/>
      <c r="AG283" s="108">
        <v>0</v>
      </c>
      <c r="AH283" s="108"/>
      <c r="AI283" s="108">
        <v>340946</v>
      </c>
      <c r="AJ283" s="108"/>
      <c r="AK283" s="108">
        <v>2876766</v>
      </c>
      <c r="AL283" s="109"/>
      <c r="AM283" s="182">
        <v>363</v>
      </c>
      <c r="AN283" s="109" t="s">
        <v>5655</v>
      </c>
      <c r="AO283" s="109" t="str">
        <f t="shared" si="4"/>
        <v>No</v>
      </c>
    </row>
    <row r="284" spans="1:41" s="19" customFormat="1" ht="11.45" customHeight="1" x14ac:dyDescent="0.2">
      <c r="A284" s="5" t="s">
        <v>4298</v>
      </c>
      <c r="B284" s="5" t="s">
        <v>4299</v>
      </c>
      <c r="C284" s="5" t="s">
        <v>43</v>
      </c>
      <c r="D284" s="174" t="s">
        <v>4300</v>
      </c>
      <c r="E284" s="177" t="s">
        <v>4301</v>
      </c>
      <c r="F284" s="19" t="s">
        <v>196</v>
      </c>
      <c r="G284" s="5" t="s">
        <v>229</v>
      </c>
      <c r="H284" s="27">
        <v>0</v>
      </c>
      <c r="I284" s="106">
        <v>67</v>
      </c>
      <c r="J284" s="107"/>
      <c r="K284" s="108">
        <v>0</v>
      </c>
      <c r="L284" s="108"/>
      <c r="M284" s="108">
        <v>0</v>
      </c>
      <c r="N284" s="108"/>
      <c r="O284" s="108">
        <v>0</v>
      </c>
      <c r="P284" s="108"/>
      <c r="Q284" s="108">
        <v>1552364</v>
      </c>
      <c r="R284" s="108"/>
      <c r="S284" s="108">
        <v>0</v>
      </c>
      <c r="T284" s="108"/>
      <c r="U284" s="108">
        <v>0</v>
      </c>
      <c r="V284" s="108"/>
      <c r="W284" s="108">
        <v>101840</v>
      </c>
      <c r="X284" s="108"/>
      <c r="Y284" s="108">
        <v>0</v>
      </c>
      <c r="Z284" s="108"/>
      <c r="AA284" s="108">
        <v>0</v>
      </c>
      <c r="AB284" s="108"/>
      <c r="AC284" s="108">
        <v>0</v>
      </c>
      <c r="AD284" s="108"/>
      <c r="AE284" s="108">
        <v>0</v>
      </c>
      <c r="AF284" s="108"/>
      <c r="AG284" s="108">
        <v>0</v>
      </c>
      <c r="AH284" s="108"/>
      <c r="AI284" s="108">
        <v>324786</v>
      </c>
      <c r="AJ284" s="108"/>
      <c r="AK284" s="108">
        <v>0</v>
      </c>
      <c r="AL284" s="109"/>
      <c r="AM284" s="182">
        <v>569.29999999999995</v>
      </c>
      <c r="AN284" s="109" t="s">
        <v>5655</v>
      </c>
      <c r="AO284" s="109" t="str">
        <f t="shared" si="4"/>
        <v>No</v>
      </c>
    </row>
    <row r="285" spans="1:41" s="19" customFormat="1" ht="11.45" customHeight="1" x14ac:dyDescent="0.2">
      <c r="A285" s="5" t="s">
        <v>316</v>
      </c>
      <c r="B285" s="5" t="s">
        <v>317</v>
      </c>
      <c r="C285" s="5" t="s">
        <v>1</v>
      </c>
      <c r="D285" s="174">
        <v>11</v>
      </c>
      <c r="E285" s="177">
        <v>11</v>
      </c>
      <c r="F285" s="19" t="s">
        <v>196</v>
      </c>
      <c r="G285" s="5" t="s">
        <v>192</v>
      </c>
      <c r="H285" s="27">
        <v>349684</v>
      </c>
      <c r="I285" s="106">
        <v>67</v>
      </c>
      <c r="J285" s="107"/>
      <c r="K285" s="108">
        <v>0</v>
      </c>
      <c r="L285" s="108"/>
      <c r="M285" s="108">
        <v>1577727</v>
      </c>
      <c r="N285" s="108"/>
      <c r="O285" s="108">
        <v>2312229</v>
      </c>
      <c r="P285" s="108"/>
      <c r="Q285" s="108">
        <v>2036159</v>
      </c>
      <c r="R285" s="108"/>
      <c r="S285" s="108">
        <v>276070</v>
      </c>
      <c r="T285" s="108"/>
      <c r="U285" s="108">
        <v>154167</v>
      </c>
      <c r="V285" s="108"/>
      <c r="W285" s="108">
        <v>139822</v>
      </c>
      <c r="X285" s="108"/>
      <c r="Y285" s="108">
        <v>14345</v>
      </c>
      <c r="Z285" s="108"/>
      <c r="AA285" s="108">
        <v>0</v>
      </c>
      <c r="AB285" s="108"/>
      <c r="AC285" s="108">
        <v>0</v>
      </c>
      <c r="AD285" s="108"/>
      <c r="AE285" s="108">
        <v>0</v>
      </c>
      <c r="AF285" s="108"/>
      <c r="AG285" s="108">
        <v>0</v>
      </c>
      <c r="AH285" s="108"/>
      <c r="AI285" s="108">
        <v>1369532</v>
      </c>
      <c r="AJ285" s="108"/>
      <c r="AK285" s="108">
        <v>6765813</v>
      </c>
      <c r="AL285" s="109"/>
      <c r="AM285" s="182">
        <v>396.9</v>
      </c>
      <c r="AN285" s="109" t="s">
        <v>5655</v>
      </c>
      <c r="AO285" s="109" t="str">
        <f t="shared" si="4"/>
        <v>No</v>
      </c>
    </row>
    <row r="286" spans="1:41" s="19" customFormat="1" ht="11.45" customHeight="1" x14ac:dyDescent="0.2">
      <c r="A286" s="5" t="s">
        <v>6005</v>
      </c>
      <c r="B286" s="5" t="s">
        <v>628</v>
      </c>
      <c r="C286" s="5" t="s">
        <v>60</v>
      </c>
      <c r="D286" s="174">
        <v>4014</v>
      </c>
      <c r="E286" s="177">
        <v>40014</v>
      </c>
      <c r="F286" s="19" t="s">
        <v>196</v>
      </c>
      <c r="G286" s="5" t="s">
        <v>192</v>
      </c>
      <c r="H286" s="27">
        <v>208948</v>
      </c>
      <c r="I286" s="106">
        <v>67</v>
      </c>
      <c r="J286" s="107"/>
      <c r="K286" s="108">
        <v>0</v>
      </c>
      <c r="L286" s="108"/>
      <c r="M286" s="108">
        <v>751678</v>
      </c>
      <c r="N286" s="108"/>
      <c r="O286" s="108">
        <v>1834953</v>
      </c>
      <c r="P286" s="108"/>
      <c r="Q286" s="108">
        <v>1731045</v>
      </c>
      <c r="R286" s="108"/>
      <c r="S286" s="108">
        <v>103908</v>
      </c>
      <c r="T286" s="108"/>
      <c r="U286" s="108">
        <v>107954</v>
      </c>
      <c r="V286" s="108"/>
      <c r="W286" s="108">
        <v>95406</v>
      </c>
      <c r="X286" s="108"/>
      <c r="Y286" s="108">
        <v>12548</v>
      </c>
      <c r="Z286" s="108"/>
      <c r="AA286" s="108">
        <v>0</v>
      </c>
      <c r="AB286" s="108"/>
      <c r="AC286" s="108">
        <v>0</v>
      </c>
      <c r="AD286" s="108"/>
      <c r="AE286" s="108">
        <v>0</v>
      </c>
      <c r="AF286" s="108"/>
      <c r="AG286" s="108">
        <v>0</v>
      </c>
      <c r="AH286" s="108"/>
      <c r="AI286" s="108">
        <v>800637</v>
      </c>
      <c r="AJ286" s="108"/>
      <c r="AK286" s="108">
        <v>7521062</v>
      </c>
      <c r="AL286" s="109"/>
      <c r="AM286" s="182">
        <v>0</v>
      </c>
      <c r="AN286" s="109" t="s">
        <v>5655</v>
      </c>
      <c r="AO286" s="109" t="str">
        <f t="shared" si="4"/>
        <v>No</v>
      </c>
    </row>
    <row r="287" spans="1:41" s="19" customFormat="1" ht="11.45" customHeight="1" x14ac:dyDescent="0.2">
      <c r="A287" s="5" t="s">
        <v>6006</v>
      </c>
      <c r="B287" s="5" t="s">
        <v>5592</v>
      </c>
      <c r="C287" s="5" t="s">
        <v>66</v>
      </c>
      <c r="D287" s="174">
        <v>2209</v>
      </c>
      <c r="E287" s="177">
        <v>20209</v>
      </c>
      <c r="F287" s="19" t="s">
        <v>194</v>
      </c>
      <c r="G287" s="5" t="s">
        <v>192</v>
      </c>
      <c r="H287" s="27">
        <v>18351295</v>
      </c>
      <c r="I287" s="106">
        <v>67</v>
      </c>
      <c r="J287" s="107"/>
      <c r="K287" s="108">
        <v>0</v>
      </c>
      <c r="L287" s="108"/>
      <c r="M287" s="108">
        <v>296820</v>
      </c>
      <c r="N287" s="108"/>
      <c r="O287" s="108">
        <v>1367813</v>
      </c>
      <c r="P287" s="108"/>
      <c r="Q287" s="108">
        <v>1198722</v>
      </c>
      <c r="R287" s="108"/>
      <c r="S287" s="108">
        <v>169091</v>
      </c>
      <c r="T287" s="108"/>
      <c r="U287" s="108">
        <v>122465</v>
      </c>
      <c r="V287" s="108"/>
      <c r="W287" s="108">
        <v>109954</v>
      </c>
      <c r="X287" s="108"/>
      <c r="Y287" s="108">
        <v>12511</v>
      </c>
      <c r="Z287" s="108" t="s">
        <v>101</v>
      </c>
      <c r="AA287" s="108">
        <v>0</v>
      </c>
      <c r="AB287" s="108"/>
      <c r="AC287" s="108">
        <v>0</v>
      </c>
      <c r="AD287" s="108"/>
      <c r="AE287" s="108">
        <v>0</v>
      </c>
      <c r="AF287" s="108"/>
      <c r="AG287" s="108">
        <v>0</v>
      </c>
      <c r="AH287" s="108"/>
      <c r="AI287" s="108">
        <v>365008</v>
      </c>
      <c r="AJ287" s="108"/>
      <c r="AK287" s="108">
        <v>2159150</v>
      </c>
      <c r="AL287" s="109"/>
      <c r="AM287" s="182">
        <v>439.4</v>
      </c>
      <c r="AN287" s="109" t="s">
        <v>5655</v>
      </c>
      <c r="AO287" s="109" t="str">
        <f t="shared" si="4"/>
        <v>Yes</v>
      </c>
    </row>
    <row r="288" spans="1:41" s="19" customFormat="1" ht="11.45" customHeight="1" x14ac:dyDescent="0.2">
      <c r="A288" s="5" t="s">
        <v>6007</v>
      </c>
      <c r="B288" s="5" t="s">
        <v>418</v>
      </c>
      <c r="C288" s="5" t="s">
        <v>20</v>
      </c>
      <c r="D288" s="174">
        <v>9089</v>
      </c>
      <c r="E288" s="177">
        <v>90089</v>
      </c>
      <c r="F288" s="19" t="s">
        <v>194</v>
      </c>
      <c r="G288" s="5" t="s">
        <v>192</v>
      </c>
      <c r="H288" s="27">
        <v>308231</v>
      </c>
      <c r="I288" s="106">
        <v>66</v>
      </c>
      <c r="J288" s="107"/>
      <c r="K288" s="108">
        <v>0</v>
      </c>
      <c r="L288" s="108"/>
      <c r="M288" s="108">
        <v>1540482</v>
      </c>
      <c r="N288" s="108"/>
      <c r="O288" s="108">
        <v>2712412</v>
      </c>
      <c r="P288" s="108"/>
      <c r="Q288" s="108">
        <v>2077695</v>
      </c>
      <c r="R288" s="108"/>
      <c r="S288" s="108">
        <v>634717</v>
      </c>
      <c r="T288" s="108"/>
      <c r="U288" s="108">
        <v>161696</v>
      </c>
      <c r="V288" s="108"/>
      <c r="W288" s="108">
        <v>130524</v>
      </c>
      <c r="X288" s="108"/>
      <c r="Y288" s="108">
        <v>31172</v>
      </c>
      <c r="Z288" s="108"/>
      <c r="AA288" s="108">
        <v>0</v>
      </c>
      <c r="AB288" s="108"/>
      <c r="AC288" s="108">
        <v>0</v>
      </c>
      <c r="AD288" s="108"/>
      <c r="AE288" s="108">
        <v>0</v>
      </c>
      <c r="AF288" s="108"/>
      <c r="AG288" s="108">
        <v>0</v>
      </c>
      <c r="AH288" s="108"/>
      <c r="AI288" s="108">
        <v>975755</v>
      </c>
      <c r="AJ288" s="108"/>
      <c r="AK288" s="108">
        <v>8353546</v>
      </c>
      <c r="AL288" s="109"/>
      <c r="AM288" s="182">
        <v>314.24</v>
      </c>
      <c r="AN288" s="109" t="s">
        <v>5655</v>
      </c>
      <c r="AO288" s="109" t="str">
        <f t="shared" si="4"/>
        <v>No</v>
      </c>
    </row>
    <row r="289" spans="1:41" s="19" customFormat="1" ht="11.45" customHeight="1" x14ac:dyDescent="0.2">
      <c r="A289" s="5" t="s">
        <v>6008</v>
      </c>
      <c r="B289" s="5" t="s">
        <v>786</v>
      </c>
      <c r="C289" s="5" t="s">
        <v>66</v>
      </c>
      <c r="D289" s="174">
        <v>2196</v>
      </c>
      <c r="E289" s="177">
        <v>20196</v>
      </c>
      <c r="F289" s="19" t="s">
        <v>194</v>
      </c>
      <c r="G289" s="5" t="s">
        <v>192</v>
      </c>
      <c r="H289" s="27">
        <v>18351295</v>
      </c>
      <c r="I289" s="106">
        <v>66</v>
      </c>
      <c r="J289" s="107"/>
      <c r="K289" s="108">
        <v>0</v>
      </c>
      <c r="L289" s="108"/>
      <c r="M289" s="108">
        <v>508176</v>
      </c>
      <c r="N289" s="108"/>
      <c r="O289" s="108">
        <v>920393</v>
      </c>
      <c r="P289" s="108"/>
      <c r="Q289" s="108">
        <v>779599</v>
      </c>
      <c r="R289" s="108"/>
      <c r="S289" s="108">
        <v>140794</v>
      </c>
      <c r="T289" s="108"/>
      <c r="U289" s="108">
        <v>68156</v>
      </c>
      <c r="V289" s="108"/>
      <c r="W289" s="108">
        <v>60613</v>
      </c>
      <c r="X289" s="108"/>
      <c r="Y289" s="108">
        <v>7543</v>
      </c>
      <c r="Z289" s="108"/>
      <c r="AA289" s="108">
        <v>0</v>
      </c>
      <c r="AB289" s="108"/>
      <c r="AC289" s="108">
        <v>0</v>
      </c>
      <c r="AD289" s="108"/>
      <c r="AE289" s="108">
        <v>0</v>
      </c>
      <c r="AF289" s="108"/>
      <c r="AG289" s="108">
        <v>0</v>
      </c>
      <c r="AH289" s="108"/>
      <c r="AI289" s="108">
        <v>267932</v>
      </c>
      <c r="AJ289" s="108"/>
      <c r="AK289" s="108">
        <v>3506840</v>
      </c>
      <c r="AL289" s="109"/>
      <c r="AM289" s="182">
        <v>201.92</v>
      </c>
      <c r="AN289" s="109" t="s">
        <v>5655</v>
      </c>
      <c r="AO289" s="109" t="str">
        <f t="shared" si="4"/>
        <v>No</v>
      </c>
    </row>
    <row r="290" spans="1:41" s="19" customFormat="1" ht="11.45" customHeight="1" x14ac:dyDescent="0.2">
      <c r="A290" s="5" t="s">
        <v>6009</v>
      </c>
      <c r="B290" s="5" t="s">
        <v>857</v>
      </c>
      <c r="C290" s="5" t="s">
        <v>48</v>
      </c>
      <c r="D290" s="174">
        <v>7015</v>
      </c>
      <c r="E290" s="177">
        <v>70015</v>
      </c>
      <c r="F290" s="19" t="s">
        <v>194</v>
      </c>
      <c r="G290" s="5" t="s">
        <v>192</v>
      </c>
      <c r="H290" s="27">
        <v>472870</v>
      </c>
      <c r="I290" s="106">
        <v>66</v>
      </c>
      <c r="J290" s="107"/>
      <c r="K290" s="108">
        <v>0</v>
      </c>
      <c r="L290" s="108"/>
      <c r="M290" s="108">
        <v>1714621</v>
      </c>
      <c r="N290" s="108"/>
      <c r="O290" s="108">
        <v>2687002</v>
      </c>
      <c r="P290" s="108"/>
      <c r="Q290" s="108">
        <v>2451127</v>
      </c>
      <c r="R290" s="108"/>
      <c r="S290" s="108">
        <v>235875</v>
      </c>
      <c r="T290" s="108"/>
      <c r="U290" s="108">
        <v>168087</v>
      </c>
      <c r="V290" s="108"/>
      <c r="W290" s="108">
        <v>153704</v>
      </c>
      <c r="X290" s="108"/>
      <c r="Y290" s="108">
        <v>14383</v>
      </c>
      <c r="Z290" s="108"/>
      <c r="AA290" s="108">
        <v>0</v>
      </c>
      <c r="AB290" s="108"/>
      <c r="AC290" s="108">
        <v>0</v>
      </c>
      <c r="AD290" s="108"/>
      <c r="AE290" s="108">
        <v>0</v>
      </c>
      <c r="AF290" s="108"/>
      <c r="AG290" s="108">
        <v>0</v>
      </c>
      <c r="AH290" s="108"/>
      <c r="AI290" s="108">
        <v>1262839</v>
      </c>
      <c r="AJ290" s="108"/>
      <c r="AK290" s="108">
        <v>8196704</v>
      </c>
      <c r="AL290" s="109"/>
      <c r="AM290" s="182">
        <v>141</v>
      </c>
      <c r="AN290" s="109" t="s">
        <v>5655</v>
      </c>
      <c r="AO290" s="109" t="str">
        <f t="shared" si="4"/>
        <v>No</v>
      </c>
    </row>
    <row r="291" spans="1:41" s="19" customFormat="1" ht="11.45" customHeight="1" x14ac:dyDescent="0.2">
      <c r="A291" s="5" t="s">
        <v>779</v>
      </c>
      <c r="B291" s="5" t="s">
        <v>780</v>
      </c>
      <c r="C291" s="5" t="s">
        <v>77</v>
      </c>
      <c r="D291" s="174">
        <v>5011</v>
      </c>
      <c r="E291" s="177">
        <v>50011</v>
      </c>
      <c r="F291" s="19" t="s">
        <v>196</v>
      </c>
      <c r="G291" s="5" t="s">
        <v>192</v>
      </c>
      <c r="H291" s="27">
        <v>279245</v>
      </c>
      <c r="I291" s="106">
        <v>66</v>
      </c>
      <c r="J291" s="107"/>
      <c r="K291" s="108">
        <v>0</v>
      </c>
      <c r="L291" s="108"/>
      <c r="M291" s="108">
        <v>2321750</v>
      </c>
      <c r="N291" s="108"/>
      <c r="O291" s="108">
        <v>3926223</v>
      </c>
      <c r="P291" s="108"/>
      <c r="Q291" s="108">
        <v>3600293</v>
      </c>
      <c r="R291" s="108"/>
      <c r="S291" s="108">
        <v>325930</v>
      </c>
      <c r="T291" s="108"/>
      <c r="U291" s="108">
        <v>223343</v>
      </c>
      <c r="V291" s="108"/>
      <c r="W291" s="108">
        <v>210856</v>
      </c>
      <c r="X291" s="108"/>
      <c r="Y291" s="108">
        <v>12487</v>
      </c>
      <c r="Z291" s="108"/>
      <c r="AA291" s="108">
        <v>0</v>
      </c>
      <c r="AB291" s="108"/>
      <c r="AC291" s="108">
        <v>0</v>
      </c>
      <c r="AD291" s="108"/>
      <c r="AE291" s="108">
        <v>0</v>
      </c>
      <c r="AF291" s="108"/>
      <c r="AG291" s="108">
        <v>0</v>
      </c>
      <c r="AH291" s="108"/>
      <c r="AI291" s="108">
        <v>2451284</v>
      </c>
      <c r="AJ291" s="108"/>
      <c r="AK291" s="108">
        <v>16799888</v>
      </c>
      <c r="AL291" s="109"/>
      <c r="AM291" s="182">
        <v>0</v>
      </c>
      <c r="AN291" s="109" t="s">
        <v>5655</v>
      </c>
      <c r="AO291" s="109" t="str">
        <f t="shared" si="4"/>
        <v>No</v>
      </c>
    </row>
    <row r="292" spans="1:41" s="19" customFormat="1" ht="11.45" customHeight="1" x14ac:dyDescent="0.2">
      <c r="A292" s="5" t="s">
        <v>822</v>
      </c>
      <c r="B292" s="5" t="s">
        <v>823</v>
      </c>
      <c r="C292" s="5" t="s">
        <v>37</v>
      </c>
      <c r="D292" s="174">
        <v>4077</v>
      </c>
      <c r="E292" s="177">
        <v>40077</v>
      </c>
      <c r="F292" s="19" t="s">
        <v>196</v>
      </c>
      <c r="G292" s="5" t="s">
        <v>192</v>
      </c>
      <c r="H292" s="27">
        <v>5502379</v>
      </c>
      <c r="I292" s="106">
        <v>65</v>
      </c>
      <c r="J292" s="107"/>
      <c r="K292" s="108">
        <v>10</v>
      </c>
      <c r="L292" s="108"/>
      <c r="M292" s="108">
        <v>4422707</v>
      </c>
      <c r="N292" s="108"/>
      <c r="O292" s="108">
        <v>4702123</v>
      </c>
      <c r="P292" s="108"/>
      <c r="Q292" s="108">
        <v>4303660</v>
      </c>
      <c r="R292" s="108"/>
      <c r="S292" s="108">
        <v>398463</v>
      </c>
      <c r="T292" s="108"/>
      <c r="U292" s="108">
        <v>205574</v>
      </c>
      <c r="V292" s="108"/>
      <c r="W292" s="108">
        <v>184942</v>
      </c>
      <c r="X292" s="108"/>
      <c r="Y292" s="108">
        <v>20632</v>
      </c>
      <c r="Z292" s="108"/>
      <c r="AA292" s="108">
        <v>1156801</v>
      </c>
      <c r="AB292" s="108"/>
      <c r="AC292" s="108">
        <v>1112226</v>
      </c>
      <c r="AD292" s="108"/>
      <c r="AE292" s="108">
        <v>43316</v>
      </c>
      <c r="AF292" s="108"/>
      <c r="AG292" s="108">
        <v>38431</v>
      </c>
      <c r="AH292" s="108"/>
      <c r="AI292" s="108">
        <v>5217786</v>
      </c>
      <c r="AJ292" s="108"/>
      <c r="AK292" s="108">
        <v>124077030</v>
      </c>
      <c r="AL292" s="109"/>
      <c r="AM292" s="182">
        <v>0</v>
      </c>
      <c r="AN292" s="109" t="s">
        <v>5655</v>
      </c>
      <c r="AO292" s="109" t="str">
        <f t="shared" si="4"/>
        <v>No</v>
      </c>
    </row>
    <row r="293" spans="1:41" s="19" customFormat="1" ht="11.45" customHeight="1" x14ac:dyDescent="0.2">
      <c r="A293" s="5" t="s">
        <v>807</v>
      </c>
      <c r="B293" s="5" t="s">
        <v>808</v>
      </c>
      <c r="C293" s="5" t="s">
        <v>73</v>
      </c>
      <c r="D293" s="174">
        <v>2145</v>
      </c>
      <c r="E293" s="177">
        <v>20145</v>
      </c>
      <c r="F293" s="19" t="s">
        <v>242</v>
      </c>
      <c r="G293" s="5" t="s">
        <v>192</v>
      </c>
      <c r="H293" s="27">
        <v>53661</v>
      </c>
      <c r="I293" s="106">
        <v>65</v>
      </c>
      <c r="J293" s="107"/>
      <c r="K293" s="108">
        <v>0</v>
      </c>
      <c r="L293" s="108"/>
      <c r="M293" s="108">
        <v>1667117</v>
      </c>
      <c r="N293" s="108"/>
      <c r="O293" s="108">
        <v>2184671</v>
      </c>
      <c r="P293" s="108"/>
      <c r="Q293" s="108">
        <v>2096413</v>
      </c>
      <c r="R293" s="108"/>
      <c r="S293" s="108">
        <v>88258</v>
      </c>
      <c r="T293" s="108"/>
      <c r="U293" s="108">
        <v>166814</v>
      </c>
      <c r="V293" s="108"/>
      <c r="W293" s="108">
        <v>161603</v>
      </c>
      <c r="X293" s="108"/>
      <c r="Y293" s="108">
        <v>5211</v>
      </c>
      <c r="Z293" s="108"/>
      <c r="AA293" s="108">
        <v>0</v>
      </c>
      <c r="AB293" s="108"/>
      <c r="AC293" s="108">
        <v>0</v>
      </c>
      <c r="AD293" s="108"/>
      <c r="AE293" s="108">
        <v>0</v>
      </c>
      <c r="AF293" s="108"/>
      <c r="AG293" s="108">
        <v>0</v>
      </c>
      <c r="AH293" s="108"/>
      <c r="AI293" s="108">
        <v>4223437</v>
      </c>
      <c r="AJ293" s="108"/>
      <c r="AK293" s="108">
        <v>12125152</v>
      </c>
      <c r="AL293" s="109"/>
      <c r="AM293" s="182">
        <v>0</v>
      </c>
      <c r="AN293" s="109" t="s">
        <v>5655</v>
      </c>
      <c r="AO293" s="109" t="str">
        <f t="shared" si="4"/>
        <v>No</v>
      </c>
    </row>
    <row r="294" spans="1:41" s="19" customFormat="1" ht="11.45" customHeight="1" x14ac:dyDescent="0.2">
      <c r="A294" s="5" t="s">
        <v>6010</v>
      </c>
      <c r="B294" s="5" t="s">
        <v>265</v>
      </c>
      <c r="C294" s="5" t="s">
        <v>86</v>
      </c>
      <c r="D294" s="174">
        <v>4141</v>
      </c>
      <c r="E294" s="177">
        <v>40141</v>
      </c>
      <c r="F294" s="19" t="s">
        <v>196</v>
      </c>
      <c r="G294" s="5" t="s">
        <v>192</v>
      </c>
      <c r="H294" s="27">
        <v>549777</v>
      </c>
      <c r="I294" s="106">
        <v>64</v>
      </c>
      <c r="J294" s="107"/>
      <c r="K294" s="108">
        <v>0</v>
      </c>
      <c r="L294" s="108"/>
      <c r="M294" s="108">
        <v>2630418</v>
      </c>
      <c r="N294" s="108"/>
      <c r="O294" s="108">
        <v>3472392</v>
      </c>
      <c r="P294" s="108"/>
      <c r="Q294" s="108">
        <v>3240912</v>
      </c>
      <c r="R294" s="108"/>
      <c r="S294" s="108">
        <v>231480</v>
      </c>
      <c r="T294" s="108"/>
      <c r="U294" s="108">
        <v>236222</v>
      </c>
      <c r="V294" s="108"/>
      <c r="W294" s="108">
        <v>217745</v>
      </c>
      <c r="X294" s="108"/>
      <c r="Y294" s="108">
        <v>18477</v>
      </c>
      <c r="Z294" s="108"/>
      <c r="AA294" s="108">
        <v>0</v>
      </c>
      <c r="AB294" s="108"/>
      <c r="AC294" s="108">
        <v>0</v>
      </c>
      <c r="AD294" s="108"/>
      <c r="AE294" s="108">
        <v>0</v>
      </c>
      <c r="AF294" s="108"/>
      <c r="AG294" s="108">
        <v>0</v>
      </c>
      <c r="AH294" s="108"/>
      <c r="AI294" s="108">
        <v>2648442</v>
      </c>
      <c r="AJ294" s="108"/>
      <c r="AK294" s="108">
        <v>7430770</v>
      </c>
      <c r="AL294" s="109"/>
      <c r="AM294" s="182">
        <v>349.3</v>
      </c>
      <c r="AN294" s="109" t="s">
        <v>5655</v>
      </c>
      <c r="AO294" s="109" t="str">
        <f t="shared" si="4"/>
        <v>No</v>
      </c>
    </row>
    <row r="295" spans="1:41" s="19" customFormat="1" ht="11.45" customHeight="1" x14ac:dyDescent="0.2">
      <c r="A295" s="5" t="s">
        <v>507</v>
      </c>
      <c r="B295" s="5" t="s">
        <v>508</v>
      </c>
      <c r="C295" s="5" t="s">
        <v>32</v>
      </c>
      <c r="D295" s="174">
        <v>1050</v>
      </c>
      <c r="E295" s="177">
        <v>10050</v>
      </c>
      <c r="F295" s="19" t="s">
        <v>196</v>
      </c>
      <c r="G295" s="5" t="s">
        <v>192</v>
      </c>
      <c r="H295" s="27">
        <v>923311</v>
      </c>
      <c r="I295" s="106">
        <v>64</v>
      </c>
      <c r="J295" s="107"/>
      <c r="K295" s="108">
        <v>0</v>
      </c>
      <c r="L295" s="108"/>
      <c r="M295" s="108">
        <v>1912186</v>
      </c>
      <c r="N295" s="108"/>
      <c r="O295" s="108">
        <v>2413063</v>
      </c>
      <c r="P295" s="108"/>
      <c r="Q295" s="108">
        <v>2308096</v>
      </c>
      <c r="R295" s="108"/>
      <c r="S295" s="108">
        <v>104967</v>
      </c>
      <c r="T295" s="108"/>
      <c r="U295" s="108">
        <v>212060</v>
      </c>
      <c r="V295" s="108"/>
      <c r="W295" s="108">
        <v>203575</v>
      </c>
      <c r="X295" s="108"/>
      <c r="Y295" s="108">
        <v>8485</v>
      </c>
      <c r="Z295" s="108"/>
      <c r="AA295" s="108">
        <v>0</v>
      </c>
      <c r="AB295" s="108"/>
      <c r="AC295" s="108">
        <v>0</v>
      </c>
      <c r="AD295" s="108"/>
      <c r="AE295" s="108">
        <v>0</v>
      </c>
      <c r="AF295" s="108"/>
      <c r="AG295" s="108">
        <v>0</v>
      </c>
      <c r="AH295" s="108"/>
      <c r="AI295" s="108">
        <v>5296925</v>
      </c>
      <c r="AJ295" s="108"/>
      <c r="AK295" s="108">
        <v>16889892</v>
      </c>
      <c r="AL295" s="109"/>
      <c r="AM295" s="182">
        <v>400</v>
      </c>
      <c r="AN295" s="109" t="s">
        <v>5655</v>
      </c>
      <c r="AO295" s="109" t="str">
        <f t="shared" si="4"/>
        <v>No</v>
      </c>
    </row>
    <row r="296" spans="1:41" s="19" customFormat="1" ht="11.45" customHeight="1" x14ac:dyDescent="0.2">
      <c r="A296" s="5" t="s">
        <v>3756</v>
      </c>
      <c r="B296" s="5" t="s">
        <v>468</v>
      </c>
      <c r="C296" s="5" t="s">
        <v>43</v>
      </c>
      <c r="D296" s="174" t="s">
        <v>3757</v>
      </c>
      <c r="E296" s="177" t="s">
        <v>3758</v>
      </c>
      <c r="F296" s="19" t="s">
        <v>196</v>
      </c>
      <c r="G296" s="5" t="s">
        <v>229</v>
      </c>
      <c r="H296" s="27">
        <v>0</v>
      </c>
      <c r="I296" s="106">
        <v>64</v>
      </c>
      <c r="J296" s="107"/>
      <c r="K296" s="108">
        <v>0</v>
      </c>
      <c r="L296" s="108"/>
      <c r="M296" s="108">
        <v>0</v>
      </c>
      <c r="N296" s="108"/>
      <c r="O296" s="108">
        <v>0</v>
      </c>
      <c r="P296" s="108"/>
      <c r="Q296" s="108">
        <v>1145795</v>
      </c>
      <c r="R296" s="108"/>
      <c r="S296" s="108">
        <v>0</v>
      </c>
      <c r="T296" s="108"/>
      <c r="U296" s="108">
        <v>0</v>
      </c>
      <c r="V296" s="108"/>
      <c r="W296" s="108">
        <v>91234</v>
      </c>
      <c r="X296" s="108"/>
      <c r="Y296" s="108">
        <v>0</v>
      </c>
      <c r="Z296" s="108"/>
      <c r="AA296" s="108">
        <v>0</v>
      </c>
      <c r="AB296" s="108"/>
      <c r="AC296" s="108">
        <v>0</v>
      </c>
      <c r="AD296" s="108"/>
      <c r="AE296" s="108">
        <v>0</v>
      </c>
      <c r="AF296" s="108"/>
      <c r="AG296" s="108">
        <v>0</v>
      </c>
      <c r="AH296" s="108"/>
      <c r="AI296" s="108">
        <v>253217</v>
      </c>
      <c r="AJ296" s="108"/>
      <c r="AK296" s="108">
        <v>0</v>
      </c>
      <c r="AL296" s="109"/>
      <c r="AM296" s="182">
        <v>0</v>
      </c>
      <c r="AN296" s="109" t="s">
        <v>5655</v>
      </c>
      <c r="AO296" s="109" t="str">
        <f t="shared" si="4"/>
        <v>No</v>
      </c>
    </row>
    <row r="297" spans="1:41" s="19" customFormat="1" ht="11.45" customHeight="1" x14ac:dyDescent="0.2">
      <c r="A297" s="5" t="s">
        <v>6011</v>
      </c>
      <c r="B297" s="5" t="s">
        <v>482</v>
      </c>
      <c r="C297" s="5" t="s">
        <v>37</v>
      </c>
      <c r="D297" s="174">
        <v>4038</v>
      </c>
      <c r="E297" s="177">
        <v>40038</v>
      </c>
      <c r="F297" s="19" t="s">
        <v>194</v>
      </c>
      <c r="G297" s="5" t="s">
        <v>192</v>
      </c>
      <c r="H297" s="27">
        <v>340067</v>
      </c>
      <c r="I297" s="106">
        <v>64</v>
      </c>
      <c r="J297" s="107"/>
      <c r="K297" s="108">
        <v>0</v>
      </c>
      <c r="L297" s="108"/>
      <c r="M297" s="108">
        <v>1678408</v>
      </c>
      <c r="N297" s="108"/>
      <c r="O297" s="108">
        <v>2671360</v>
      </c>
      <c r="P297" s="108"/>
      <c r="Q297" s="108">
        <v>2506891</v>
      </c>
      <c r="R297" s="108"/>
      <c r="S297" s="108">
        <v>164469</v>
      </c>
      <c r="T297" s="108"/>
      <c r="U297" s="108">
        <v>182838</v>
      </c>
      <c r="V297" s="108"/>
      <c r="W297" s="108">
        <v>175029</v>
      </c>
      <c r="X297" s="108"/>
      <c r="Y297" s="108">
        <v>7809</v>
      </c>
      <c r="Z297" s="108"/>
      <c r="AA297" s="108">
        <v>0</v>
      </c>
      <c r="AB297" s="108"/>
      <c r="AC297" s="108">
        <v>0</v>
      </c>
      <c r="AD297" s="108"/>
      <c r="AE297" s="108">
        <v>0</v>
      </c>
      <c r="AF297" s="108"/>
      <c r="AG297" s="108">
        <v>0</v>
      </c>
      <c r="AH297" s="108"/>
      <c r="AI297" s="108">
        <v>1546773</v>
      </c>
      <c r="AJ297" s="108"/>
      <c r="AK297" s="108">
        <v>7945620</v>
      </c>
      <c r="AL297" s="109"/>
      <c r="AM297" s="182">
        <v>528.9</v>
      </c>
      <c r="AN297" s="109" t="s">
        <v>5655</v>
      </c>
      <c r="AO297" s="109" t="str">
        <f t="shared" si="4"/>
        <v>No</v>
      </c>
    </row>
    <row r="298" spans="1:41" s="19" customFormat="1" ht="11.45" customHeight="1" x14ac:dyDescent="0.2">
      <c r="A298" s="5" t="s">
        <v>4452</v>
      </c>
      <c r="B298" s="5" t="s">
        <v>4453</v>
      </c>
      <c r="C298" s="5" t="s">
        <v>87</v>
      </c>
      <c r="D298" s="174" t="s">
        <v>4454</v>
      </c>
      <c r="E298" s="177" t="s">
        <v>4455</v>
      </c>
      <c r="F298" s="19" t="s">
        <v>242</v>
      </c>
      <c r="G298" s="5" t="s">
        <v>229</v>
      </c>
      <c r="H298" s="27">
        <v>0</v>
      </c>
      <c r="I298" s="106">
        <v>64</v>
      </c>
      <c r="J298" s="107"/>
      <c r="K298" s="108">
        <v>0</v>
      </c>
      <c r="L298" s="108"/>
      <c r="M298" s="108">
        <v>0</v>
      </c>
      <c r="N298" s="108"/>
      <c r="O298" s="108">
        <v>0</v>
      </c>
      <c r="P298" s="108"/>
      <c r="Q298" s="108">
        <v>911546</v>
      </c>
      <c r="R298" s="108"/>
      <c r="S298" s="108">
        <v>0</v>
      </c>
      <c r="T298" s="108"/>
      <c r="U298" s="108">
        <v>0</v>
      </c>
      <c r="V298" s="108"/>
      <c r="W298" s="108">
        <v>56944</v>
      </c>
      <c r="X298" s="108"/>
      <c r="Y298" s="108">
        <v>0</v>
      </c>
      <c r="Z298" s="108"/>
      <c r="AA298" s="108">
        <v>0</v>
      </c>
      <c r="AB298" s="108"/>
      <c r="AC298" s="108">
        <v>0</v>
      </c>
      <c r="AD298" s="108"/>
      <c r="AE298" s="108">
        <v>0</v>
      </c>
      <c r="AF298" s="108"/>
      <c r="AG298" s="108">
        <v>0</v>
      </c>
      <c r="AH298" s="108"/>
      <c r="AI298" s="108">
        <v>300087</v>
      </c>
      <c r="AJ298" s="108"/>
      <c r="AK298" s="108">
        <v>0</v>
      </c>
      <c r="AL298" s="109"/>
      <c r="AM298" s="182">
        <v>189.9</v>
      </c>
      <c r="AN298" s="109" t="s">
        <v>5655</v>
      </c>
      <c r="AO298" s="109" t="str">
        <f t="shared" si="4"/>
        <v>No</v>
      </c>
    </row>
    <row r="299" spans="1:41" s="19" customFormat="1" ht="11.45" customHeight="1" x14ac:dyDescent="0.2">
      <c r="A299" s="5" t="s">
        <v>6012</v>
      </c>
      <c r="B299" s="5" t="s">
        <v>565</v>
      </c>
      <c r="C299" s="5" t="s">
        <v>37</v>
      </c>
      <c r="D299" s="174">
        <v>4031</v>
      </c>
      <c r="E299" s="177">
        <v>40031</v>
      </c>
      <c r="F299" s="19" t="s">
        <v>196</v>
      </c>
      <c r="G299" s="5" t="s">
        <v>192</v>
      </c>
      <c r="H299" s="27">
        <v>262596</v>
      </c>
      <c r="I299" s="106">
        <v>64</v>
      </c>
      <c r="J299" s="107"/>
      <c r="K299" s="108">
        <v>0</v>
      </c>
      <c r="L299" s="108"/>
      <c r="M299" s="108">
        <v>1458957</v>
      </c>
      <c r="N299" s="108"/>
      <c r="O299" s="108">
        <v>2334250</v>
      </c>
      <c r="P299" s="108"/>
      <c r="Q299" s="108">
        <v>2127395</v>
      </c>
      <c r="R299" s="108"/>
      <c r="S299" s="108">
        <v>206855</v>
      </c>
      <c r="T299" s="108"/>
      <c r="U299" s="108">
        <v>159275</v>
      </c>
      <c r="V299" s="108"/>
      <c r="W299" s="108">
        <v>146598</v>
      </c>
      <c r="X299" s="108"/>
      <c r="Y299" s="108">
        <v>12677</v>
      </c>
      <c r="Z299" s="108"/>
      <c r="AA299" s="108">
        <v>0</v>
      </c>
      <c r="AB299" s="108"/>
      <c r="AC299" s="108">
        <v>0</v>
      </c>
      <c r="AD299" s="108"/>
      <c r="AE299" s="108">
        <v>0</v>
      </c>
      <c r="AF299" s="108"/>
      <c r="AG299" s="108">
        <v>0</v>
      </c>
      <c r="AH299" s="108"/>
      <c r="AI299" s="108">
        <v>1252599</v>
      </c>
      <c r="AJ299" s="108"/>
      <c r="AK299" s="108">
        <v>7206832</v>
      </c>
      <c r="AL299" s="109"/>
      <c r="AM299" s="182">
        <v>169.4</v>
      </c>
      <c r="AN299" s="109" t="s">
        <v>5655</v>
      </c>
      <c r="AO299" s="109" t="str">
        <f t="shared" si="4"/>
        <v>No</v>
      </c>
    </row>
    <row r="300" spans="1:41" s="19" customFormat="1" ht="11.45" customHeight="1" x14ac:dyDescent="0.2">
      <c r="A300" s="5" t="s">
        <v>5502</v>
      </c>
      <c r="B300" s="5" t="s">
        <v>5626</v>
      </c>
      <c r="C300" s="5" t="s">
        <v>56</v>
      </c>
      <c r="D300" s="174">
        <v>5221</v>
      </c>
      <c r="E300" s="177">
        <v>50518</v>
      </c>
      <c r="F300" s="19" t="s">
        <v>196</v>
      </c>
      <c r="G300" s="5" t="s">
        <v>192</v>
      </c>
      <c r="H300" s="27">
        <v>2650890</v>
      </c>
      <c r="I300" s="106">
        <v>64</v>
      </c>
      <c r="J300" s="107"/>
      <c r="K300" s="108">
        <v>0</v>
      </c>
      <c r="L300" s="108"/>
      <c r="M300" s="108">
        <v>1094086</v>
      </c>
      <c r="N300" s="108"/>
      <c r="O300" s="108">
        <v>2286428</v>
      </c>
      <c r="P300" s="108"/>
      <c r="Q300" s="108">
        <v>1507745</v>
      </c>
      <c r="R300" s="108"/>
      <c r="S300" s="108">
        <v>778683</v>
      </c>
      <c r="T300" s="108"/>
      <c r="U300" s="108">
        <v>99713</v>
      </c>
      <c r="V300" s="108"/>
      <c r="W300" s="108">
        <v>70056</v>
      </c>
      <c r="X300" s="108"/>
      <c r="Y300" s="108">
        <v>29657</v>
      </c>
      <c r="Z300" s="108"/>
      <c r="AA300" s="108">
        <v>0</v>
      </c>
      <c r="AB300" s="108"/>
      <c r="AC300" s="108">
        <v>0</v>
      </c>
      <c r="AD300" s="108"/>
      <c r="AE300" s="108">
        <v>0</v>
      </c>
      <c r="AF300" s="108"/>
      <c r="AG300" s="108">
        <v>0</v>
      </c>
      <c r="AH300" s="108"/>
      <c r="AI300" s="108">
        <v>1125075</v>
      </c>
      <c r="AJ300" s="108"/>
      <c r="AK300" s="108">
        <v>20808097</v>
      </c>
      <c r="AL300" s="109"/>
      <c r="AM300" s="182">
        <v>212</v>
      </c>
      <c r="AN300" s="109" t="s">
        <v>5655</v>
      </c>
      <c r="AO300" s="109" t="str">
        <f t="shared" si="4"/>
        <v>No</v>
      </c>
    </row>
    <row r="301" spans="1:41" s="19" customFormat="1" ht="11.45" customHeight="1" x14ac:dyDescent="0.2">
      <c r="A301" s="5" t="s">
        <v>3138</v>
      </c>
      <c r="B301" s="5" t="s">
        <v>6013</v>
      </c>
      <c r="C301" s="5" t="s">
        <v>55</v>
      </c>
      <c r="D301" s="174" t="s">
        <v>3139</v>
      </c>
      <c r="E301" s="177" t="s">
        <v>3140</v>
      </c>
      <c r="F301" s="19" t="s">
        <v>196</v>
      </c>
      <c r="G301" s="5" t="s">
        <v>229</v>
      </c>
      <c r="H301" s="27">
        <v>0</v>
      </c>
      <c r="I301" s="106">
        <v>63</v>
      </c>
      <c r="J301" s="107"/>
      <c r="K301" s="108">
        <v>0</v>
      </c>
      <c r="L301" s="108"/>
      <c r="M301" s="108">
        <v>0</v>
      </c>
      <c r="N301" s="108"/>
      <c r="O301" s="108">
        <v>0</v>
      </c>
      <c r="P301" s="108"/>
      <c r="Q301" s="108">
        <v>2162209</v>
      </c>
      <c r="R301" s="108"/>
      <c r="S301" s="108">
        <v>0</v>
      </c>
      <c r="T301" s="108"/>
      <c r="U301" s="108">
        <v>0</v>
      </c>
      <c r="V301" s="108"/>
      <c r="W301" s="108">
        <v>146468</v>
      </c>
      <c r="X301" s="108"/>
      <c r="Y301" s="108">
        <v>0</v>
      </c>
      <c r="Z301" s="108"/>
      <c r="AA301" s="108">
        <v>0</v>
      </c>
      <c r="AB301" s="108"/>
      <c r="AC301" s="108">
        <v>0</v>
      </c>
      <c r="AD301" s="108"/>
      <c r="AE301" s="108">
        <v>0</v>
      </c>
      <c r="AF301" s="108"/>
      <c r="AG301" s="108">
        <v>0</v>
      </c>
      <c r="AH301" s="108"/>
      <c r="AI301" s="108">
        <v>532667</v>
      </c>
      <c r="AJ301" s="108"/>
      <c r="AK301" s="108">
        <v>0</v>
      </c>
      <c r="AL301" s="109"/>
      <c r="AM301" s="182">
        <v>0</v>
      </c>
      <c r="AN301" s="109" t="s">
        <v>5655</v>
      </c>
      <c r="AO301" s="109" t="str">
        <f t="shared" si="4"/>
        <v>No</v>
      </c>
    </row>
    <row r="302" spans="1:41" s="19" customFormat="1" ht="11.45" customHeight="1" x14ac:dyDescent="0.2">
      <c r="A302" s="5" t="s">
        <v>1234</v>
      </c>
      <c r="B302" s="5" t="s">
        <v>1235</v>
      </c>
      <c r="C302" s="5" t="s">
        <v>18</v>
      </c>
      <c r="D302" s="174">
        <v>9233</v>
      </c>
      <c r="E302" s="177">
        <v>90233</v>
      </c>
      <c r="F302" s="19" t="s">
        <v>196</v>
      </c>
      <c r="G302" s="5" t="s">
        <v>192</v>
      </c>
      <c r="H302" s="27">
        <v>135267</v>
      </c>
      <c r="I302" s="106">
        <v>63</v>
      </c>
      <c r="J302" s="107"/>
      <c r="K302" s="108">
        <v>0</v>
      </c>
      <c r="L302" s="108"/>
      <c r="M302" s="108">
        <v>835789</v>
      </c>
      <c r="N302" s="108"/>
      <c r="O302" s="108">
        <v>1484821</v>
      </c>
      <c r="P302" s="108"/>
      <c r="Q302" s="108">
        <v>1367969</v>
      </c>
      <c r="R302" s="108"/>
      <c r="S302" s="108">
        <v>116852</v>
      </c>
      <c r="T302" s="108"/>
      <c r="U302" s="108">
        <v>57451</v>
      </c>
      <c r="V302" s="108"/>
      <c r="W302" s="108">
        <v>51942</v>
      </c>
      <c r="X302" s="108"/>
      <c r="Y302" s="108">
        <v>5509</v>
      </c>
      <c r="Z302" s="108"/>
      <c r="AA302" s="108">
        <v>0</v>
      </c>
      <c r="AB302" s="108"/>
      <c r="AC302" s="108">
        <v>0</v>
      </c>
      <c r="AD302" s="108"/>
      <c r="AE302" s="108">
        <v>0</v>
      </c>
      <c r="AF302" s="108"/>
      <c r="AG302" s="108">
        <v>0</v>
      </c>
      <c r="AH302" s="108"/>
      <c r="AI302" s="108">
        <v>510027</v>
      </c>
      <c r="AJ302" s="108"/>
      <c r="AK302" s="108">
        <v>6788699</v>
      </c>
      <c r="AL302" s="109"/>
      <c r="AM302" s="182">
        <v>0</v>
      </c>
      <c r="AN302" s="109" t="s">
        <v>5655</v>
      </c>
      <c r="AO302" s="109" t="str">
        <f t="shared" si="4"/>
        <v>No</v>
      </c>
    </row>
    <row r="303" spans="1:41" s="19" customFormat="1" ht="11.45" customHeight="1" x14ac:dyDescent="0.2">
      <c r="A303" s="5" t="s">
        <v>6014</v>
      </c>
      <c r="B303" s="5" t="s">
        <v>631</v>
      </c>
      <c r="C303" s="5" t="s">
        <v>20</v>
      </c>
      <c r="D303" s="174">
        <v>9007</v>
      </c>
      <c r="E303" s="177">
        <v>90007</v>
      </c>
      <c r="F303" s="19" t="s">
        <v>194</v>
      </c>
      <c r="G303" s="5" t="s">
        <v>192</v>
      </c>
      <c r="H303" s="27">
        <v>358172</v>
      </c>
      <c r="I303" s="106">
        <v>63</v>
      </c>
      <c r="J303" s="107"/>
      <c r="K303" s="108">
        <v>0</v>
      </c>
      <c r="L303" s="108"/>
      <c r="M303" s="108">
        <v>2029010</v>
      </c>
      <c r="N303" s="108"/>
      <c r="O303" s="108">
        <v>2389953</v>
      </c>
      <c r="P303" s="108"/>
      <c r="Q303" s="108">
        <v>2299413</v>
      </c>
      <c r="R303" s="108"/>
      <c r="S303" s="108">
        <v>114203</v>
      </c>
      <c r="T303" s="108"/>
      <c r="U303" s="108">
        <v>200026</v>
      </c>
      <c r="V303" s="108"/>
      <c r="W303" s="108">
        <v>192550</v>
      </c>
      <c r="X303" s="108"/>
      <c r="Y303" s="108">
        <v>9821</v>
      </c>
      <c r="Z303" s="108"/>
      <c r="AA303" s="108">
        <v>0</v>
      </c>
      <c r="AB303" s="108"/>
      <c r="AC303" s="108">
        <v>0</v>
      </c>
      <c r="AD303" s="108"/>
      <c r="AE303" s="108">
        <v>0</v>
      </c>
      <c r="AF303" s="108"/>
      <c r="AG303" s="108">
        <v>0</v>
      </c>
      <c r="AH303" s="108"/>
      <c r="AI303" s="108">
        <v>2686938</v>
      </c>
      <c r="AJ303" s="108"/>
      <c r="AK303" s="108">
        <v>9825835</v>
      </c>
      <c r="AL303" s="109"/>
      <c r="AM303" s="182">
        <v>309</v>
      </c>
      <c r="AN303" s="109" t="s">
        <v>5655</v>
      </c>
      <c r="AO303" s="109" t="str">
        <f t="shared" si="4"/>
        <v>No</v>
      </c>
    </row>
    <row r="304" spans="1:41" s="19" customFormat="1" ht="11.45" customHeight="1" x14ac:dyDescent="0.2">
      <c r="A304" s="5" t="s">
        <v>1390</v>
      </c>
      <c r="B304" s="5" t="s">
        <v>1391</v>
      </c>
      <c r="C304" s="5" t="s">
        <v>37</v>
      </c>
      <c r="D304" s="174" t="s">
        <v>1392</v>
      </c>
      <c r="E304" s="177" t="s">
        <v>1393</v>
      </c>
      <c r="F304" s="19" t="s">
        <v>242</v>
      </c>
      <c r="G304" s="5" t="s">
        <v>229</v>
      </c>
      <c r="H304" s="27">
        <v>0</v>
      </c>
      <c r="I304" s="106">
        <v>63</v>
      </c>
      <c r="J304" s="107"/>
      <c r="K304" s="108">
        <v>0</v>
      </c>
      <c r="L304" s="108"/>
      <c r="M304" s="108">
        <v>0</v>
      </c>
      <c r="N304" s="108"/>
      <c r="O304" s="108">
        <v>0</v>
      </c>
      <c r="P304" s="108"/>
      <c r="Q304" s="108">
        <v>2185642</v>
      </c>
      <c r="R304" s="108"/>
      <c r="S304" s="108">
        <v>0</v>
      </c>
      <c r="T304" s="108"/>
      <c r="U304" s="108">
        <v>0</v>
      </c>
      <c r="V304" s="108"/>
      <c r="W304" s="108">
        <v>344850</v>
      </c>
      <c r="X304" s="108"/>
      <c r="Y304" s="108">
        <v>0</v>
      </c>
      <c r="Z304" s="108"/>
      <c r="AA304" s="108">
        <v>0</v>
      </c>
      <c r="AB304" s="108"/>
      <c r="AC304" s="108">
        <v>0</v>
      </c>
      <c r="AD304" s="108"/>
      <c r="AE304" s="108">
        <v>0</v>
      </c>
      <c r="AF304" s="108"/>
      <c r="AG304" s="108">
        <v>0</v>
      </c>
      <c r="AH304" s="108"/>
      <c r="AI304" s="108">
        <v>235862</v>
      </c>
      <c r="AJ304" s="108"/>
      <c r="AK304" s="108">
        <v>0</v>
      </c>
      <c r="AL304" s="109"/>
      <c r="AM304" s="182">
        <v>356.1</v>
      </c>
      <c r="AN304" s="109" t="s">
        <v>5655</v>
      </c>
      <c r="AO304" s="109" t="str">
        <f t="shared" si="4"/>
        <v>No</v>
      </c>
    </row>
    <row r="305" spans="1:41" s="19" customFormat="1" ht="11.45" customHeight="1" x14ac:dyDescent="0.2">
      <c r="A305" s="5" t="s">
        <v>573</v>
      </c>
      <c r="B305" s="5" t="s">
        <v>574</v>
      </c>
      <c r="C305" s="5" t="s">
        <v>20</v>
      </c>
      <c r="D305" s="174">
        <v>9144</v>
      </c>
      <c r="E305" s="177">
        <v>90144</v>
      </c>
      <c r="F305" s="19" t="s">
        <v>196</v>
      </c>
      <c r="G305" s="5" t="s">
        <v>192</v>
      </c>
      <c r="H305" s="27">
        <v>615968</v>
      </c>
      <c r="I305" s="106">
        <v>62</v>
      </c>
      <c r="J305" s="107"/>
      <c r="K305" s="108">
        <v>0</v>
      </c>
      <c r="L305" s="108"/>
      <c r="M305" s="108">
        <v>1744881</v>
      </c>
      <c r="N305" s="108"/>
      <c r="O305" s="108">
        <v>2431884</v>
      </c>
      <c r="P305" s="108"/>
      <c r="Q305" s="108">
        <v>2160306</v>
      </c>
      <c r="R305" s="108"/>
      <c r="S305" s="108">
        <v>271578</v>
      </c>
      <c r="T305" s="108"/>
      <c r="U305" s="108">
        <v>169271</v>
      </c>
      <c r="V305" s="108"/>
      <c r="W305" s="108">
        <v>156838</v>
      </c>
      <c r="X305" s="108"/>
      <c r="Y305" s="108">
        <v>12433</v>
      </c>
      <c r="Z305" s="108"/>
      <c r="AA305" s="108">
        <v>0</v>
      </c>
      <c r="AB305" s="108"/>
      <c r="AC305" s="108">
        <v>0</v>
      </c>
      <c r="AD305" s="108"/>
      <c r="AE305" s="108">
        <v>0</v>
      </c>
      <c r="AF305" s="108"/>
      <c r="AG305" s="108">
        <v>0</v>
      </c>
      <c r="AH305" s="108"/>
      <c r="AI305" s="108">
        <v>1695874</v>
      </c>
      <c r="AJ305" s="108"/>
      <c r="AK305" s="108">
        <v>7935192</v>
      </c>
      <c r="AL305" s="109"/>
      <c r="AM305" s="182">
        <v>302.62</v>
      </c>
      <c r="AN305" s="109" t="s">
        <v>5655</v>
      </c>
      <c r="AO305" s="109" t="str">
        <f t="shared" si="4"/>
        <v>No</v>
      </c>
    </row>
    <row r="306" spans="1:41" s="19" customFormat="1" ht="11.45" customHeight="1" x14ac:dyDescent="0.2">
      <c r="A306" s="5" t="s">
        <v>4536</v>
      </c>
      <c r="B306" s="5" t="s">
        <v>4537</v>
      </c>
      <c r="C306" s="5" t="s">
        <v>31</v>
      </c>
      <c r="D306" s="174" t="s">
        <v>4538</v>
      </c>
      <c r="E306" s="177" t="s">
        <v>4539</v>
      </c>
      <c r="F306" s="19" t="s">
        <v>260</v>
      </c>
      <c r="G306" s="5" t="s">
        <v>229</v>
      </c>
      <c r="H306" s="27">
        <v>0</v>
      </c>
      <c r="I306" s="106">
        <v>62</v>
      </c>
      <c r="J306" s="107"/>
      <c r="K306" s="108">
        <v>0</v>
      </c>
      <c r="L306" s="108"/>
      <c r="M306" s="108">
        <v>0</v>
      </c>
      <c r="N306" s="108"/>
      <c r="O306" s="108">
        <v>0</v>
      </c>
      <c r="P306" s="108"/>
      <c r="Q306" s="108">
        <v>745722</v>
      </c>
      <c r="R306" s="108"/>
      <c r="S306" s="108">
        <v>0</v>
      </c>
      <c r="T306" s="108"/>
      <c r="U306" s="108">
        <v>0</v>
      </c>
      <c r="V306" s="108"/>
      <c r="W306" s="108">
        <v>48066</v>
      </c>
      <c r="X306" s="108"/>
      <c r="Y306" s="108">
        <v>0</v>
      </c>
      <c r="Z306" s="108"/>
      <c r="AA306" s="108">
        <v>0</v>
      </c>
      <c r="AB306" s="108"/>
      <c r="AC306" s="108">
        <v>0</v>
      </c>
      <c r="AD306" s="108"/>
      <c r="AE306" s="108">
        <v>0</v>
      </c>
      <c r="AF306" s="108"/>
      <c r="AG306" s="108">
        <v>0</v>
      </c>
      <c r="AH306" s="108"/>
      <c r="AI306" s="108">
        <v>133324</v>
      </c>
      <c r="AJ306" s="108"/>
      <c r="AK306" s="108">
        <v>0</v>
      </c>
      <c r="AL306" s="109"/>
      <c r="AM306" s="182">
        <v>0</v>
      </c>
      <c r="AN306" s="109" t="s">
        <v>5655</v>
      </c>
      <c r="AO306" s="109" t="str">
        <f t="shared" si="4"/>
        <v>No</v>
      </c>
    </row>
    <row r="307" spans="1:41" s="19" customFormat="1" ht="11.45" customHeight="1" x14ac:dyDescent="0.2">
      <c r="A307" s="5" t="s">
        <v>720</v>
      </c>
      <c r="B307" s="5" t="s">
        <v>721</v>
      </c>
      <c r="C307" s="5" t="s">
        <v>45</v>
      </c>
      <c r="D307" s="174">
        <v>5057</v>
      </c>
      <c r="E307" s="177">
        <v>50057</v>
      </c>
      <c r="F307" s="19" t="s">
        <v>196</v>
      </c>
      <c r="G307" s="5" t="s">
        <v>192</v>
      </c>
      <c r="H307" s="27">
        <v>280051</v>
      </c>
      <c r="I307" s="106">
        <v>62</v>
      </c>
      <c r="J307" s="107"/>
      <c r="K307" s="108">
        <v>0</v>
      </c>
      <c r="L307" s="108"/>
      <c r="M307" s="108">
        <v>2342212</v>
      </c>
      <c r="N307" s="108"/>
      <c r="O307" s="108">
        <v>2763895</v>
      </c>
      <c r="P307" s="108"/>
      <c r="Q307" s="108">
        <v>2589444</v>
      </c>
      <c r="R307" s="108"/>
      <c r="S307" s="108">
        <v>174451</v>
      </c>
      <c r="T307" s="108"/>
      <c r="U307" s="108">
        <v>185908</v>
      </c>
      <c r="V307" s="108"/>
      <c r="W307" s="108">
        <v>177825</v>
      </c>
      <c r="X307" s="108"/>
      <c r="Y307" s="108">
        <v>8083</v>
      </c>
      <c r="Z307" s="108"/>
      <c r="AA307" s="108">
        <v>0</v>
      </c>
      <c r="AB307" s="108"/>
      <c r="AC307" s="108">
        <v>0</v>
      </c>
      <c r="AD307" s="108"/>
      <c r="AE307" s="108">
        <v>0</v>
      </c>
      <c r="AF307" s="108"/>
      <c r="AG307" s="108">
        <v>0</v>
      </c>
      <c r="AH307" s="108"/>
      <c r="AI307" s="108">
        <v>3270807</v>
      </c>
      <c r="AJ307" s="108"/>
      <c r="AK307" s="108">
        <v>10254944</v>
      </c>
      <c r="AL307" s="109"/>
      <c r="AM307" s="182">
        <v>0</v>
      </c>
      <c r="AN307" s="109" t="s">
        <v>5655</v>
      </c>
      <c r="AO307" s="109" t="str">
        <f t="shared" si="4"/>
        <v>No</v>
      </c>
    </row>
    <row r="308" spans="1:41" s="19" customFormat="1" ht="11.45" customHeight="1" x14ac:dyDescent="0.2">
      <c r="A308" s="5" t="s">
        <v>1197</v>
      </c>
      <c r="B308" s="5" t="s">
        <v>1198</v>
      </c>
      <c r="C308" s="5" t="s">
        <v>50</v>
      </c>
      <c r="D308" s="174">
        <v>4191</v>
      </c>
      <c r="E308" s="177">
        <v>40191</v>
      </c>
      <c r="F308" s="19" t="s">
        <v>196</v>
      </c>
      <c r="G308" s="5" t="s">
        <v>192</v>
      </c>
      <c r="H308" s="27">
        <v>73467</v>
      </c>
      <c r="I308" s="106">
        <v>61</v>
      </c>
      <c r="J308" s="107"/>
      <c r="K308" s="108">
        <v>0</v>
      </c>
      <c r="L308" s="108"/>
      <c r="M308" s="108">
        <v>42515</v>
      </c>
      <c r="N308" s="108"/>
      <c r="O308" s="108">
        <v>2025433</v>
      </c>
      <c r="P308" s="108"/>
      <c r="Q308" s="108">
        <v>1799462</v>
      </c>
      <c r="R308" s="108"/>
      <c r="S308" s="108">
        <v>225971</v>
      </c>
      <c r="T308" s="108"/>
      <c r="U308" s="108">
        <v>107971</v>
      </c>
      <c r="V308" s="108"/>
      <c r="W308" s="108">
        <v>95996</v>
      </c>
      <c r="X308" s="108"/>
      <c r="Y308" s="108">
        <v>11975</v>
      </c>
      <c r="Z308" s="108"/>
      <c r="AA308" s="108">
        <v>0</v>
      </c>
      <c r="AB308" s="108"/>
      <c r="AC308" s="108">
        <v>0</v>
      </c>
      <c r="AD308" s="108"/>
      <c r="AE308" s="108">
        <v>0</v>
      </c>
      <c r="AF308" s="108"/>
      <c r="AG308" s="108">
        <v>0</v>
      </c>
      <c r="AH308" s="108"/>
      <c r="AI308" s="108">
        <v>180090</v>
      </c>
      <c r="AJ308" s="108"/>
      <c r="AK308" s="108">
        <v>3771853</v>
      </c>
      <c r="AL308" s="109"/>
      <c r="AM308" s="182">
        <v>471.3</v>
      </c>
      <c r="AN308" s="109" t="s">
        <v>5655</v>
      </c>
      <c r="AO308" s="109" t="str">
        <f t="shared" si="4"/>
        <v>No</v>
      </c>
    </row>
    <row r="309" spans="1:41" s="19" customFormat="1" ht="11.45" customHeight="1" x14ac:dyDescent="0.2">
      <c r="A309" s="5" t="s">
        <v>512</v>
      </c>
      <c r="B309" s="5" t="s">
        <v>398</v>
      </c>
      <c r="C309" s="5" t="s">
        <v>46</v>
      </c>
      <c r="D309" s="174">
        <v>5051</v>
      </c>
      <c r="E309" s="177">
        <v>50051</v>
      </c>
      <c r="F309" s="19" t="s">
        <v>196</v>
      </c>
      <c r="G309" s="5" t="s">
        <v>192</v>
      </c>
      <c r="H309" s="27">
        <v>147725</v>
      </c>
      <c r="I309" s="106">
        <v>61</v>
      </c>
      <c r="J309" s="107"/>
      <c r="K309" s="108">
        <v>0</v>
      </c>
      <c r="L309" s="108"/>
      <c r="M309" s="108">
        <v>1797359</v>
      </c>
      <c r="N309" s="108"/>
      <c r="O309" s="108">
        <v>2003036</v>
      </c>
      <c r="P309" s="108"/>
      <c r="Q309" s="108">
        <v>1909223</v>
      </c>
      <c r="R309" s="108"/>
      <c r="S309" s="108">
        <v>93813</v>
      </c>
      <c r="T309" s="108"/>
      <c r="U309" s="108">
        <v>156492</v>
      </c>
      <c r="V309" s="108"/>
      <c r="W309" s="108">
        <v>150467</v>
      </c>
      <c r="X309" s="108"/>
      <c r="Y309" s="108">
        <v>6025</v>
      </c>
      <c r="Z309" s="108"/>
      <c r="AA309" s="108">
        <v>0</v>
      </c>
      <c r="AB309" s="108"/>
      <c r="AC309" s="108">
        <v>0</v>
      </c>
      <c r="AD309" s="108"/>
      <c r="AE309" s="108">
        <v>0</v>
      </c>
      <c r="AF309" s="108"/>
      <c r="AG309" s="108">
        <v>0</v>
      </c>
      <c r="AH309" s="108"/>
      <c r="AI309" s="108">
        <v>4740475</v>
      </c>
      <c r="AJ309" s="108"/>
      <c r="AK309" s="108">
        <v>11912461</v>
      </c>
      <c r="AL309" s="109"/>
      <c r="AM309" s="182">
        <v>163.5</v>
      </c>
      <c r="AN309" s="109" t="s">
        <v>5655</v>
      </c>
      <c r="AO309" s="109" t="str">
        <f t="shared" si="4"/>
        <v>No</v>
      </c>
    </row>
    <row r="310" spans="1:41" s="19" customFormat="1" ht="11.45" customHeight="1" x14ac:dyDescent="0.2">
      <c r="A310" s="5" t="s">
        <v>4979</v>
      </c>
      <c r="B310" s="5" t="s">
        <v>4980</v>
      </c>
      <c r="C310" s="5" t="s">
        <v>94</v>
      </c>
      <c r="D310" s="174" t="s">
        <v>4981</v>
      </c>
      <c r="E310" s="177" t="s">
        <v>4982</v>
      </c>
      <c r="F310" s="19" t="s">
        <v>196</v>
      </c>
      <c r="G310" s="5" t="s">
        <v>229</v>
      </c>
      <c r="H310" s="27">
        <v>0</v>
      </c>
      <c r="I310" s="106">
        <v>61</v>
      </c>
      <c r="J310" s="107"/>
      <c r="K310" s="108">
        <v>0</v>
      </c>
      <c r="L310" s="108"/>
      <c r="M310" s="108">
        <v>0</v>
      </c>
      <c r="N310" s="108"/>
      <c r="O310" s="108">
        <v>0</v>
      </c>
      <c r="P310" s="108"/>
      <c r="Q310" s="108">
        <v>2029064</v>
      </c>
      <c r="R310" s="108"/>
      <c r="S310" s="108">
        <v>0</v>
      </c>
      <c r="T310" s="108"/>
      <c r="U310" s="108">
        <v>0</v>
      </c>
      <c r="V310" s="108"/>
      <c r="W310" s="108">
        <v>96913</v>
      </c>
      <c r="X310" s="108"/>
      <c r="Y310" s="108">
        <v>0</v>
      </c>
      <c r="Z310" s="108"/>
      <c r="AA310" s="108">
        <v>0</v>
      </c>
      <c r="AB310" s="108"/>
      <c r="AC310" s="108">
        <v>0</v>
      </c>
      <c r="AD310" s="108"/>
      <c r="AE310" s="108">
        <v>0</v>
      </c>
      <c r="AF310" s="108"/>
      <c r="AG310" s="108">
        <v>0</v>
      </c>
      <c r="AH310" s="108"/>
      <c r="AI310" s="108">
        <v>845438</v>
      </c>
      <c r="AJ310" s="108"/>
      <c r="AK310" s="108">
        <v>0</v>
      </c>
      <c r="AL310" s="109"/>
      <c r="AM310" s="182">
        <v>355</v>
      </c>
      <c r="AN310" s="109" t="s">
        <v>5655</v>
      </c>
      <c r="AO310" s="109" t="str">
        <f t="shared" si="4"/>
        <v>No</v>
      </c>
    </row>
    <row r="311" spans="1:41" s="19" customFormat="1" ht="11.45" customHeight="1" x14ac:dyDescent="0.2">
      <c r="A311" s="5" t="s">
        <v>6015</v>
      </c>
      <c r="B311" s="5" t="s">
        <v>335</v>
      </c>
      <c r="C311" s="5" t="s">
        <v>62</v>
      </c>
      <c r="D311" s="174" t="s">
        <v>2420</v>
      </c>
      <c r="E311" s="177">
        <v>40222</v>
      </c>
      <c r="F311" s="19" t="s">
        <v>194</v>
      </c>
      <c r="G311" s="5" t="s">
        <v>192</v>
      </c>
      <c r="H311" s="27">
        <v>884891</v>
      </c>
      <c r="I311" s="106">
        <v>61</v>
      </c>
      <c r="J311" s="107"/>
      <c r="K311" s="108">
        <v>0</v>
      </c>
      <c r="L311" s="108"/>
      <c r="M311" s="108">
        <v>0</v>
      </c>
      <c r="N311" s="108"/>
      <c r="O311" s="108">
        <v>2652856</v>
      </c>
      <c r="P311" s="108"/>
      <c r="Q311" s="108">
        <v>2189244</v>
      </c>
      <c r="R311" s="108"/>
      <c r="S311" s="108">
        <v>463612</v>
      </c>
      <c r="T311" s="108"/>
      <c r="U311" s="108">
        <v>127625</v>
      </c>
      <c r="V311" s="108"/>
      <c r="W311" s="108">
        <v>110332</v>
      </c>
      <c r="X311" s="108"/>
      <c r="Y311" s="108">
        <v>17293</v>
      </c>
      <c r="Z311" s="108"/>
      <c r="AA311" s="108">
        <v>0</v>
      </c>
      <c r="AB311" s="108"/>
      <c r="AC311" s="108">
        <v>0</v>
      </c>
      <c r="AD311" s="108"/>
      <c r="AE311" s="108">
        <v>0</v>
      </c>
      <c r="AF311" s="108"/>
      <c r="AG311" s="108">
        <v>0</v>
      </c>
      <c r="AH311" s="108"/>
      <c r="AI311" s="108">
        <v>180328</v>
      </c>
      <c r="AJ311" s="108"/>
      <c r="AK311" s="108">
        <v>2477989</v>
      </c>
      <c r="AL311" s="109"/>
      <c r="AM311" s="182">
        <v>371</v>
      </c>
      <c r="AN311" s="109" t="s">
        <v>5655</v>
      </c>
      <c r="AO311" s="109" t="str">
        <f t="shared" si="4"/>
        <v>No</v>
      </c>
    </row>
    <row r="312" spans="1:41" s="19" customFormat="1" ht="11.45" customHeight="1" x14ac:dyDescent="0.2">
      <c r="A312" s="5" t="s">
        <v>6016</v>
      </c>
      <c r="B312" s="5" t="s">
        <v>287</v>
      </c>
      <c r="C312" s="5" t="s">
        <v>40</v>
      </c>
      <c r="D312" s="174">
        <v>4180</v>
      </c>
      <c r="E312" s="177">
        <v>40180</v>
      </c>
      <c r="F312" s="19" t="s">
        <v>17</v>
      </c>
      <c r="G312" s="5" t="s">
        <v>192</v>
      </c>
      <c r="H312" s="27">
        <v>128754</v>
      </c>
      <c r="I312" s="106">
        <v>61</v>
      </c>
      <c r="J312" s="107"/>
      <c r="K312" s="108">
        <v>0</v>
      </c>
      <c r="L312" s="108"/>
      <c r="M312" s="108">
        <v>830874</v>
      </c>
      <c r="N312" s="108"/>
      <c r="O312" s="108">
        <v>904963</v>
      </c>
      <c r="P312" s="108"/>
      <c r="Q312" s="108">
        <v>855765</v>
      </c>
      <c r="R312" s="108"/>
      <c r="S312" s="108">
        <v>49198</v>
      </c>
      <c r="T312" s="108"/>
      <c r="U312" s="108">
        <v>107941</v>
      </c>
      <c r="V312" s="108"/>
      <c r="W312" s="108">
        <v>101143</v>
      </c>
      <c r="X312" s="108"/>
      <c r="Y312" s="108">
        <v>6798</v>
      </c>
      <c r="Z312" s="108"/>
      <c r="AA312" s="108">
        <v>0</v>
      </c>
      <c r="AB312" s="108"/>
      <c r="AC312" s="108">
        <v>0</v>
      </c>
      <c r="AD312" s="108"/>
      <c r="AE312" s="108">
        <v>0</v>
      </c>
      <c r="AF312" s="108"/>
      <c r="AG312" s="108">
        <v>0</v>
      </c>
      <c r="AH312" s="108"/>
      <c r="AI312" s="108">
        <v>5753656</v>
      </c>
      <c r="AJ312" s="108"/>
      <c r="AK312" s="108">
        <v>6215385</v>
      </c>
      <c r="AL312" s="109"/>
      <c r="AM312" s="182">
        <v>0</v>
      </c>
      <c r="AN312" s="109" t="s">
        <v>5655</v>
      </c>
      <c r="AO312" s="109" t="str">
        <f t="shared" si="4"/>
        <v>No</v>
      </c>
    </row>
    <row r="313" spans="1:41" s="19" customFormat="1" ht="11.45" customHeight="1" x14ac:dyDescent="0.2">
      <c r="A313" s="5" t="s">
        <v>6017</v>
      </c>
      <c r="B313" s="5" t="s">
        <v>3511</v>
      </c>
      <c r="C313" s="5" t="s">
        <v>89</v>
      </c>
      <c r="D313" s="174" t="s">
        <v>3512</v>
      </c>
      <c r="E313" s="177" t="s">
        <v>3513</v>
      </c>
      <c r="F313" s="19" t="s">
        <v>242</v>
      </c>
      <c r="G313" s="5" t="s">
        <v>229</v>
      </c>
      <c r="H313" s="27">
        <v>0</v>
      </c>
      <c r="I313" s="106">
        <v>60</v>
      </c>
      <c r="J313" s="107"/>
      <c r="K313" s="108">
        <v>0</v>
      </c>
      <c r="L313" s="108"/>
      <c r="M313" s="108">
        <v>0</v>
      </c>
      <c r="N313" s="108"/>
      <c r="O313" s="108">
        <v>0</v>
      </c>
      <c r="P313" s="108"/>
      <c r="Q313" s="108">
        <v>1010169</v>
      </c>
      <c r="R313" s="108"/>
      <c r="S313" s="108">
        <v>0</v>
      </c>
      <c r="T313" s="108"/>
      <c r="U313" s="108">
        <v>0</v>
      </c>
      <c r="V313" s="108"/>
      <c r="W313" s="108">
        <v>57224</v>
      </c>
      <c r="X313" s="108"/>
      <c r="Y313" s="108">
        <v>0</v>
      </c>
      <c r="Z313" s="108"/>
      <c r="AA313" s="108">
        <v>0</v>
      </c>
      <c r="AB313" s="108"/>
      <c r="AC313" s="108">
        <v>0</v>
      </c>
      <c r="AD313" s="108"/>
      <c r="AE313" s="108">
        <v>0</v>
      </c>
      <c r="AF313" s="108"/>
      <c r="AG313" s="108">
        <v>0</v>
      </c>
      <c r="AH313" s="108"/>
      <c r="AI313" s="108">
        <v>271842</v>
      </c>
      <c r="AJ313" s="108"/>
      <c r="AK313" s="108">
        <v>0</v>
      </c>
      <c r="AL313" s="109"/>
      <c r="AM313" s="182">
        <v>356</v>
      </c>
      <c r="AN313" s="109" t="s">
        <v>5655</v>
      </c>
      <c r="AO313" s="109" t="str">
        <f t="shared" si="4"/>
        <v>No</v>
      </c>
    </row>
    <row r="314" spans="1:41" s="19" customFormat="1" ht="11.45" customHeight="1" x14ac:dyDescent="0.2">
      <c r="A314" s="5" t="s">
        <v>2512</v>
      </c>
      <c r="B314" s="5" t="s">
        <v>913</v>
      </c>
      <c r="C314" s="5" t="s">
        <v>50</v>
      </c>
      <c r="D314" s="174" t="s">
        <v>2513</v>
      </c>
      <c r="E314" s="177" t="s">
        <v>2514</v>
      </c>
      <c r="F314" s="19" t="s">
        <v>242</v>
      </c>
      <c r="G314" s="5" t="s">
        <v>229</v>
      </c>
      <c r="H314" s="27">
        <v>0</v>
      </c>
      <c r="I314" s="106">
        <v>60</v>
      </c>
      <c r="J314" s="107"/>
      <c r="K314" s="108">
        <v>0</v>
      </c>
      <c r="L314" s="108"/>
      <c r="M314" s="108">
        <v>0</v>
      </c>
      <c r="N314" s="108"/>
      <c r="O314" s="108">
        <v>0</v>
      </c>
      <c r="P314" s="108"/>
      <c r="Q314" s="108">
        <v>1747525</v>
      </c>
      <c r="R314" s="108"/>
      <c r="S314" s="108">
        <v>0</v>
      </c>
      <c r="T314" s="108"/>
      <c r="U314" s="108">
        <v>0</v>
      </c>
      <c r="V314" s="108"/>
      <c r="W314" s="108">
        <v>78857</v>
      </c>
      <c r="X314" s="108"/>
      <c r="Y314" s="108">
        <v>0</v>
      </c>
      <c r="Z314" s="108"/>
      <c r="AA314" s="108">
        <v>0</v>
      </c>
      <c r="AB314" s="108"/>
      <c r="AC314" s="108">
        <v>0</v>
      </c>
      <c r="AD314" s="108"/>
      <c r="AE314" s="108">
        <v>0</v>
      </c>
      <c r="AF314" s="108"/>
      <c r="AG314" s="108">
        <v>0</v>
      </c>
      <c r="AH314" s="108"/>
      <c r="AI314" s="108">
        <v>78676</v>
      </c>
      <c r="AJ314" s="108"/>
      <c r="AK314" s="108">
        <v>0</v>
      </c>
      <c r="AL314" s="109"/>
      <c r="AM314" s="182">
        <v>0</v>
      </c>
      <c r="AN314" s="109" t="s">
        <v>5655</v>
      </c>
      <c r="AO314" s="109" t="str">
        <f t="shared" si="4"/>
        <v>No</v>
      </c>
    </row>
    <row r="315" spans="1:41" s="19" customFormat="1" ht="11.45" customHeight="1" x14ac:dyDescent="0.2">
      <c r="A315" s="5" t="s">
        <v>6018</v>
      </c>
      <c r="B315" s="5" t="s">
        <v>370</v>
      </c>
      <c r="C315" s="5" t="s">
        <v>45</v>
      </c>
      <c r="D315" s="174">
        <v>5059</v>
      </c>
      <c r="E315" s="177">
        <v>50059</v>
      </c>
      <c r="F315" s="19" t="s">
        <v>196</v>
      </c>
      <c r="G315" s="5" t="s">
        <v>192</v>
      </c>
      <c r="H315" s="27">
        <v>161316</v>
      </c>
      <c r="I315" s="106">
        <v>60</v>
      </c>
      <c r="J315" s="107"/>
      <c r="K315" s="108">
        <v>0</v>
      </c>
      <c r="L315" s="108"/>
      <c r="M315" s="108">
        <v>1390678</v>
      </c>
      <c r="N315" s="108"/>
      <c r="O315" s="108">
        <v>1858312</v>
      </c>
      <c r="P315" s="108"/>
      <c r="Q315" s="108">
        <v>1759290</v>
      </c>
      <c r="R315" s="108"/>
      <c r="S315" s="108">
        <v>99022</v>
      </c>
      <c r="T315" s="108"/>
      <c r="U315" s="108">
        <v>141839</v>
      </c>
      <c r="V315" s="108"/>
      <c r="W315" s="108">
        <v>137154</v>
      </c>
      <c r="X315" s="108"/>
      <c r="Y315" s="108">
        <v>4685</v>
      </c>
      <c r="Z315" s="108"/>
      <c r="AA315" s="108">
        <v>0</v>
      </c>
      <c r="AB315" s="108"/>
      <c r="AC315" s="108">
        <v>0</v>
      </c>
      <c r="AD315" s="108"/>
      <c r="AE315" s="108">
        <v>0</v>
      </c>
      <c r="AF315" s="108"/>
      <c r="AG315" s="108">
        <v>0</v>
      </c>
      <c r="AH315" s="108"/>
      <c r="AI315" s="108">
        <v>1622854</v>
      </c>
      <c r="AJ315" s="108"/>
      <c r="AK315" s="108">
        <v>6171048</v>
      </c>
      <c r="AL315" s="109"/>
      <c r="AM315" s="182">
        <v>30.5</v>
      </c>
      <c r="AN315" s="109" t="s">
        <v>5655</v>
      </c>
      <c r="AO315" s="109" t="str">
        <f t="shared" si="4"/>
        <v>No</v>
      </c>
    </row>
    <row r="316" spans="1:41" s="19" customFormat="1" ht="11.45" customHeight="1" x14ac:dyDescent="0.2">
      <c r="A316" s="5" t="s">
        <v>6019</v>
      </c>
      <c r="B316" s="5" t="s">
        <v>756</v>
      </c>
      <c r="C316" s="5" t="s">
        <v>51</v>
      </c>
      <c r="D316" s="174">
        <v>6024</v>
      </c>
      <c r="E316" s="177">
        <v>60024</v>
      </c>
      <c r="F316" s="19" t="s">
        <v>194</v>
      </c>
      <c r="G316" s="5" t="s">
        <v>192</v>
      </c>
      <c r="H316" s="27">
        <v>298317</v>
      </c>
      <c r="I316" s="106">
        <v>60</v>
      </c>
      <c r="J316" s="107"/>
      <c r="K316" s="108">
        <v>0</v>
      </c>
      <c r="L316" s="108"/>
      <c r="M316" s="108">
        <v>2279243</v>
      </c>
      <c r="N316" s="108"/>
      <c r="O316" s="108">
        <v>3161995</v>
      </c>
      <c r="P316" s="108"/>
      <c r="Q316" s="108">
        <v>2937119</v>
      </c>
      <c r="R316" s="108"/>
      <c r="S316" s="108">
        <v>224876</v>
      </c>
      <c r="T316" s="108"/>
      <c r="U316" s="108">
        <v>202541</v>
      </c>
      <c r="V316" s="108"/>
      <c r="W316" s="108">
        <v>191752</v>
      </c>
      <c r="X316" s="108"/>
      <c r="Y316" s="108">
        <v>10789</v>
      </c>
      <c r="Z316" s="108"/>
      <c r="AA316" s="108">
        <v>0</v>
      </c>
      <c r="AB316" s="108"/>
      <c r="AC316" s="108">
        <v>0</v>
      </c>
      <c r="AD316" s="108"/>
      <c r="AE316" s="108">
        <v>0</v>
      </c>
      <c r="AF316" s="108"/>
      <c r="AG316" s="108">
        <v>0</v>
      </c>
      <c r="AH316" s="108"/>
      <c r="AI316" s="108">
        <v>2588618</v>
      </c>
      <c r="AJ316" s="108"/>
      <c r="AK316" s="108">
        <v>16364219</v>
      </c>
      <c r="AL316" s="109"/>
      <c r="AM316" s="182">
        <v>0</v>
      </c>
      <c r="AN316" s="109" t="s">
        <v>5655</v>
      </c>
      <c r="AO316" s="109" t="str">
        <f t="shared" si="4"/>
        <v>No</v>
      </c>
    </row>
    <row r="317" spans="1:41" s="19" customFormat="1" ht="11.45" customHeight="1" x14ac:dyDescent="0.2">
      <c r="A317" s="5" t="s">
        <v>6020</v>
      </c>
      <c r="B317" s="5" t="s">
        <v>535</v>
      </c>
      <c r="C317" s="5" t="s">
        <v>53</v>
      </c>
      <c r="D317" s="174">
        <v>3048</v>
      </c>
      <c r="E317" s="177">
        <v>30048</v>
      </c>
      <c r="F317" s="19" t="s">
        <v>194</v>
      </c>
      <c r="G317" s="5" t="s">
        <v>192</v>
      </c>
      <c r="H317" s="27">
        <v>2203663</v>
      </c>
      <c r="I317" s="106">
        <v>60</v>
      </c>
      <c r="J317" s="107"/>
      <c r="K317" s="108">
        <v>0</v>
      </c>
      <c r="L317" s="108"/>
      <c r="M317" s="108">
        <v>1352643</v>
      </c>
      <c r="N317" s="108"/>
      <c r="O317" s="108">
        <v>2194022</v>
      </c>
      <c r="P317" s="108"/>
      <c r="Q317" s="108">
        <v>2088262</v>
      </c>
      <c r="R317" s="108"/>
      <c r="S317" s="108">
        <v>215198</v>
      </c>
      <c r="T317" s="108"/>
      <c r="U317" s="108">
        <v>137440</v>
      </c>
      <c r="V317" s="108"/>
      <c r="W317" s="108">
        <v>132420</v>
      </c>
      <c r="X317" s="108"/>
      <c r="Y317" s="108">
        <v>11181</v>
      </c>
      <c r="Z317" s="108"/>
      <c r="AA317" s="108">
        <v>0</v>
      </c>
      <c r="AB317" s="108"/>
      <c r="AC317" s="108">
        <v>0</v>
      </c>
      <c r="AD317" s="108"/>
      <c r="AE317" s="108">
        <v>0</v>
      </c>
      <c r="AF317" s="108"/>
      <c r="AG317" s="108">
        <v>0</v>
      </c>
      <c r="AH317" s="108"/>
      <c r="AI317" s="108">
        <v>761950</v>
      </c>
      <c r="AJ317" s="108"/>
      <c r="AK317" s="108">
        <v>6542405</v>
      </c>
      <c r="AL317" s="109"/>
      <c r="AM317" s="182">
        <v>0</v>
      </c>
      <c r="AN317" s="109" t="s">
        <v>5655</v>
      </c>
      <c r="AO317" s="109" t="str">
        <f t="shared" si="4"/>
        <v>No</v>
      </c>
    </row>
    <row r="318" spans="1:41" s="19" customFormat="1" ht="11.45" customHeight="1" x14ac:dyDescent="0.2">
      <c r="A318" s="5" t="s">
        <v>6021</v>
      </c>
      <c r="B318" s="5" t="s">
        <v>865</v>
      </c>
      <c r="C318" s="5" t="s">
        <v>94</v>
      </c>
      <c r="D318" s="174">
        <v>6</v>
      </c>
      <c r="E318" s="177">
        <v>6</v>
      </c>
      <c r="F318" s="19" t="s">
        <v>194</v>
      </c>
      <c r="G318" s="5" t="s">
        <v>192</v>
      </c>
      <c r="H318" s="27">
        <v>129534</v>
      </c>
      <c r="I318" s="106">
        <v>59</v>
      </c>
      <c r="J318" s="107"/>
      <c r="K318" s="108">
        <v>0</v>
      </c>
      <c r="L318" s="108"/>
      <c r="M318" s="108">
        <v>877885</v>
      </c>
      <c r="N318" s="108"/>
      <c r="O318" s="108">
        <v>1549906</v>
      </c>
      <c r="P318" s="108" t="s">
        <v>102</v>
      </c>
      <c r="Q318" s="108">
        <v>1481138</v>
      </c>
      <c r="R318" s="108" t="s">
        <v>102</v>
      </c>
      <c r="S318" s="108">
        <v>68768</v>
      </c>
      <c r="T318" s="108"/>
      <c r="U318" s="108">
        <v>95566</v>
      </c>
      <c r="V318" s="108"/>
      <c r="W318" s="108">
        <v>92038</v>
      </c>
      <c r="X318" s="108"/>
      <c r="Y318" s="108">
        <v>3528</v>
      </c>
      <c r="Z318" s="108"/>
      <c r="AA318" s="108">
        <v>0</v>
      </c>
      <c r="AB318" s="108"/>
      <c r="AC318" s="108">
        <v>0</v>
      </c>
      <c r="AD318" s="108"/>
      <c r="AE318" s="108">
        <v>0</v>
      </c>
      <c r="AF318" s="108"/>
      <c r="AG318" s="108">
        <v>0</v>
      </c>
      <c r="AH318" s="108"/>
      <c r="AI318" s="108">
        <v>1103595</v>
      </c>
      <c r="AJ318" s="108"/>
      <c r="AK318" s="108">
        <v>7006235</v>
      </c>
      <c r="AL318" s="109" t="s">
        <v>102</v>
      </c>
      <c r="AM318" s="182">
        <v>87.28</v>
      </c>
      <c r="AN318" s="109" t="s">
        <v>5655</v>
      </c>
      <c r="AO318" s="109" t="str">
        <f t="shared" si="4"/>
        <v>Yes</v>
      </c>
    </row>
    <row r="319" spans="1:41" s="19" customFormat="1" ht="11.45" customHeight="1" x14ac:dyDescent="0.2">
      <c r="A319" s="5" t="s">
        <v>2092</v>
      </c>
      <c r="B319" s="5" t="s">
        <v>2093</v>
      </c>
      <c r="C319" s="5" t="s">
        <v>50</v>
      </c>
      <c r="D319" s="174" t="s">
        <v>2094</v>
      </c>
      <c r="E319" s="177" t="s">
        <v>2095</v>
      </c>
      <c r="F319" s="19" t="s">
        <v>196</v>
      </c>
      <c r="G319" s="5" t="s">
        <v>229</v>
      </c>
      <c r="H319" s="27">
        <v>0</v>
      </c>
      <c r="I319" s="106">
        <v>59</v>
      </c>
      <c r="J319" s="107"/>
      <c r="K319" s="108">
        <v>0</v>
      </c>
      <c r="L319" s="108"/>
      <c r="M319" s="108">
        <v>0</v>
      </c>
      <c r="N319" s="108"/>
      <c r="O319" s="108">
        <v>0</v>
      </c>
      <c r="P319" s="108"/>
      <c r="Q319" s="108">
        <v>1484860</v>
      </c>
      <c r="R319" s="108"/>
      <c r="S319" s="108">
        <v>0</v>
      </c>
      <c r="T319" s="108"/>
      <c r="U319" s="108">
        <v>0</v>
      </c>
      <c r="V319" s="108"/>
      <c r="W319" s="108">
        <v>65486</v>
      </c>
      <c r="X319" s="108"/>
      <c r="Y319" s="108">
        <v>0</v>
      </c>
      <c r="Z319" s="108"/>
      <c r="AA319" s="108">
        <v>0</v>
      </c>
      <c r="AB319" s="108"/>
      <c r="AC319" s="108">
        <v>0</v>
      </c>
      <c r="AD319" s="108"/>
      <c r="AE319" s="108">
        <v>0</v>
      </c>
      <c r="AF319" s="108"/>
      <c r="AG319" s="108">
        <v>0</v>
      </c>
      <c r="AH319" s="108"/>
      <c r="AI319" s="108">
        <v>258104</v>
      </c>
      <c r="AJ319" s="108"/>
      <c r="AK319" s="108">
        <v>0</v>
      </c>
      <c r="AL319" s="109"/>
      <c r="AM319" s="182">
        <v>160</v>
      </c>
      <c r="AN319" s="109" t="s">
        <v>5655</v>
      </c>
      <c r="AO319" s="109" t="str">
        <f t="shared" si="4"/>
        <v>No</v>
      </c>
    </row>
    <row r="320" spans="1:41" s="19" customFormat="1" ht="11.45" customHeight="1" x14ac:dyDescent="0.2">
      <c r="A320" s="5" t="s">
        <v>6022</v>
      </c>
      <c r="B320" s="5" t="s">
        <v>296</v>
      </c>
      <c r="C320" s="5" t="s">
        <v>56</v>
      </c>
      <c r="D320" s="174">
        <v>5092</v>
      </c>
      <c r="E320" s="177">
        <v>50092</v>
      </c>
      <c r="F320" s="19" t="s">
        <v>194</v>
      </c>
      <c r="G320" s="5" t="s">
        <v>192</v>
      </c>
      <c r="H320" s="27">
        <v>107677</v>
      </c>
      <c r="I320" s="106">
        <v>58</v>
      </c>
      <c r="J320" s="107"/>
      <c r="K320" s="108">
        <v>0</v>
      </c>
      <c r="L320" s="108"/>
      <c r="M320" s="108">
        <v>1597077</v>
      </c>
      <c r="N320" s="108"/>
      <c r="O320" s="108">
        <v>1830786</v>
      </c>
      <c r="P320" s="108"/>
      <c r="Q320" s="108">
        <v>1684922</v>
      </c>
      <c r="R320" s="108"/>
      <c r="S320" s="108">
        <v>234831</v>
      </c>
      <c r="T320" s="108"/>
      <c r="U320" s="108">
        <v>119708</v>
      </c>
      <c r="V320" s="108"/>
      <c r="W320" s="108">
        <v>112076</v>
      </c>
      <c r="X320" s="108"/>
      <c r="Y320" s="108">
        <v>13089</v>
      </c>
      <c r="Z320" s="108"/>
      <c r="AA320" s="108">
        <v>0</v>
      </c>
      <c r="AB320" s="108"/>
      <c r="AC320" s="108">
        <v>0</v>
      </c>
      <c r="AD320" s="108"/>
      <c r="AE320" s="108">
        <v>0</v>
      </c>
      <c r="AF320" s="108"/>
      <c r="AG320" s="108">
        <v>0</v>
      </c>
      <c r="AH320" s="108"/>
      <c r="AI320" s="108">
        <v>2056278</v>
      </c>
      <c r="AJ320" s="108"/>
      <c r="AK320" s="108">
        <v>7634118</v>
      </c>
      <c r="AL320" s="109" t="s">
        <v>102</v>
      </c>
      <c r="AM320" s="182">
        <v>0</v>
      </c>
      <c r="AN320" s="109" t="s">
        <v>5655</v>
      </c>
      <c r="AO320" s="109" t="str">
        <f t="shared" si="4"/>
        <v>Yes</v>
      </c>
    </row>
    <row r="321" spans="1:41" s="19" customFormat="1" ht="11.45" customHeight="1" x14ac:dyDescent="0.2">
      <c r="A321" s="5" t="s">
        <v>3431</v>
      </c>
      <c r="B321" s="5" t="s">
        <v>3432</v>
      </c>
      <c r="C321" s="5" t="s">
        <v>89</v>
      </c>
      <c r="D321" s="174" t="s">
        <v>3433</v>
      </c>
      <c r="E321" s="177" t="s">
        <v>3434</v>
      </c>
      <c r="F321" s="19" t="s">
        <v>520</v>
      </c>
      <c r="G321" s="5" t="s">
        <v>229</v>
      </c>
      <c r="H321" s="27">
        <v>0</v>
      </c>
      <c r="I321" s="106">
        <v>58</v>
      </c>
      <c r="J321" s="107"/>
      <c r="K321" s="108">
        <v>0</v>
      </c>
      <c r="L321" s="108"/>
      <c r="M321" s="108">
        <v>0</v>
      </c>
      <c r="N321" s="108"/>
      <c r="O321" s="108">
        <v>0</v>
      </c>
      <c r="P321" s="108"/>
      <c r="Q321" s="108">
        <v>871979</v>
      </c>
      <c r="R321" s="108"/>
      <c r="S321" s="108">
        <v>0</v>
      </c>
      <c r="T321" s="108"/>
      <c r="U321" s="108">
        <v>0</v>
      </c>
      <c r="V321" s="108"/>
      <c r="W321" s="108">
        <v>54468</v>
      </c>
      <c r="X321" s="108"/>
      <c r="Y321" s="108">
        <v>0</v>
      </c>
      <c r="Z321" s="108"/>
      <c r="AA321" s="108">
        <v>0</v>
      </c>
      <c r="AB321" s="108"/>
      <c r="AC321" s="108">
        <v>0</v>
      </c>
      <c r="AD321" s="108"/>
      <c r="AE321" s="108">
        <v>0</v>
      </c>
      <c r="AF321" s="108"/>
      <c r="AG321" s="108">
        <v>0</v>
      </c>
      <c r="AH321" s="108"/>
      <c r="AI321" s="108">
        <v>147854</v>
      </c>
      <c r="AJ321" s="108"/>
      <c r="AK321" s="108">
        <v>0</v>
      </c>
      <c r="AL321" s="109"/>
      <c r="AM321" s="182">
        <v>230</v>
      </c>
      <c r="AN321" s="109" t="s">
        <v>5655</v>
      </c>
      <c r="AO321" s="109" t="str">
        <f t="shared" si="4"/>
        <v>No</v>
      </c>
    </row>
    <row r="322" spans="1:41" s="19" customFormat="1" ht="11.45" customHeight="1" x14ac:dyDescent="0.2">
      <c r="A322" s="5" t="s">
        <v>3420</v>
      </c>
      <c r="B322" s="5" t="s">
        <v>3421</v>
      </c>
      <c r="C322" s="5" t="s">
        <v>7</v>
      </c>
      <c r="D322" s="174" t="s">
        <v>3422</v>
      </c>
      <c r="E322" s="177" t="s">
        <v>3423</v>
      </c>
      <c r="F322" s="19" t="s">
        <v>242</v>
      </c>
      <c r="G322" s="5" t="s">
        <v>229</v>
      </c>
      <c r="H322" s="27">
        <v>0</v>
      </c>
      <c r="I322" s="106">
        <v>58</v>
      </c>
      <c r="J322" s="107"/>
      <c r="K322" s="108">
        <v>0</v>
      </c>
      <c r="L322" s="108"/>
      <c r="M322" s="108">
        <v>0</v>
      </c>
      <c r="N322" s="108"/>
      <c r="O322" s="108">
        <v>0</v>
      </c>
      <c r="P322" s="108"/>
      <c r="Q322" s="108">
        <v>1585267</v>
      </c>
      <c r="R322" s="108"/>
      <c r="S322" s="108">
        <v>0</v>
      </c>
      <c r="T322" s="108"/>
      <c r="U322" s="108">
        <v>0</v>
      </c>
      <c r="V322" s="108"/>
      <c r="W322" s="108">
        <v>67884</v>
      </c>
      <c r="X322" s="108"/>
      <c r="Y322" s="108">
        <v>0</v>
      </c>
      <c r="Z322" s="108"/>
      <c r="AA322" s="108">
        <v>0</v>
      </c>
      <c r="AB322" s="108"/>
      <c r="AC322" s="108">
        <v>0</v>
      </c>
      <c r="AD322" s="108"/>
      <c r="AE322" s="108">
        <v>0</v>
      </c>
      <c r="AF322" s="108"/>
      <c r="AG322" s="108">
        <v>0</v>
      </c>
      <c r="AH322" s="108"/>
      <c r="AI322" s="108">
        <v>95571</v>
      </c>
      <c r="AJ322" s="108"/>
      <c r="AK322" s="108">
        <v>0</v>
      </c>
      <c r="AL322" s="109"/>
      <c r="AM322" s="182">
        <v>0</v>
      </c>
      <c r="AN322" s="109" t="s">
        <v>5655</v>
      </c>
      <c r="AO322" s="109" t="str">
        <f t="shared" si="4"/>
        <v>No</v>
      </c>
    </row>
    <row r="323" spans="1:41" s="19" customFormat="1" ht="11.45" customHeight="1" x14ac:dyDescent="0.2">
      <c r="A323" s="5" t="s">
        <v>3437</v>
      </c>
      <c r="B323" s="5" t="s">
        <v>3438</v>
      </c>
      <c r="C323" s="5" t="s">
        <v>79</v>
      </c>
      <c r="D323" s="174" t="s">
        <v>3439</v>
      </c>
      <c r="E323" s="177" t="s">
        <v>3440</v>
      </c>
      <c r="F323" s="19" t="s">
        <v>242</v>
      </c>
      <c r="G323" s="5" t="s">
        <v>229</v>
      </c>
      <c r="H323" s="27">
        <v>0</v>
      </c>
      <c r="I323" s="106">
        <v>58</v>
      </c>
      <c r="J323" s="107"/>
      <c r="K323" s="108">
        <v>0</v>
      </c>
      <c r="L323" s="108"/>
      <c r="M323" s="108">
        <v>0</v>
      </c>
      <c r="N323" s="108"/>
      <c r="O323" s="108">
        <v>0</v>
      </c>
      <c r="P323" s="108"/>
      <c r="Q323" s="108">
        <v>1480879</v>
      </c>
      <c r="R323" s="108"/>
      <c r="S323" s="108">
        <v>0</v>
      </c>
      <c r="T323" s="108"/>
      <c r="U323" s="108">
        <v>0</v>
      </c>
      <c r="V323" s="108"/>
      <c r="W323" s="108">
        <v>92996</v>
      </c>
      <c r="X323" s="108"/>
      <c r="Y323" s="108">
        <v>0</v>
      </c>
      <c r="Z323" s="108"/>
      <c r="AA323" s="108">
        <v>0</v>
      </c>
      <c r="AB323" s="108"/>
      <c r="AC323" s="108">
        <v>0</v>
      </c>
      <c r="AD323" s="108"/>
      <c r="AE323" s="108">
        <v>0</v>
      </c>
      <c r="AF323" s="108"/>
      <c r="AG323" s="108">
        <v>0</v>
      </c>
      <c r="AH323" s="108"/>
      <c r="AI323" s="108">
        <v>125231</v>
      </c>
      <c r="AJ323" s="108"/>
      <c r="AK323" s="108">
        <v>0</v>
      </c>
      <c r="AL323" s="109"/>
      <c r="AM323" s="182">
        <v>141.30000000000001</v>
      </c>
      <c r="AN323" s="109" t="s">
        <v>5655</v>
      </c>
      <c r="AO323" s="109" t="str">
        <f t="shared" ref="AO323:AO386" si="5">IF(AN323&amp;AL323&amp;AJ323&amp;AH323&amp;AF323&amp;AD323&amp;AB323&amp;Z323&amp;X323&amp;V323&amp;T323&amp;R323&amp;P323&amp;N323&amp;L323&amp;J323&lt;&gt;"","Yes","No")</f>
        <v>No</v>
      </c>
    </row>
    <row r="324" spans="1:41" s="19" customFormat="1" ht="11.45" customHeight="1" x14ac:dyDescent="0.2">
      <c r="A324" s="5" t="s">
        <v>6023</v>
      </c>
      <c r="B324" s="5" t="s">
        <v>559</v>
      </c>
      <c r="C324" s="5" t="s">
        <v>98</v>
      </c>
      <c r="D324" s="174">
        <v>5003</v>
      </c>
      <c r="E324" s="177">
        <v>50003</v>
      </c>
      <c r="F324" s="19" t="s">
        <v>194</v>
      </c>
      <c r="G324" s="5" t="s">
        <v>192</v>
      </c>
      <c r="H324" s="27">
        <v>124064</v>
      </c>
      <c r="I324" s="106">
        <v>58</v>
      </c>
      <c r="J324" s="107"/>
      <c r="K324" s="108">
        <v>1</v>
      </c>
      <c r="L324" s="108"/>
      <c r="M324" s="108">
        <v>1053703</v>
      </c>
      <c r="N324" s="108"/>
      <c r="O324" s="108">
        <v>1375203</v>
      </c>
      <c r="P324" s="108"/>
      <c r="Q324" s="108">
        <v>1240613</v>
      </c>
      <c r="R324" s="108"/>
      <c r="S324" s="108">
        <v>134590</v>
      </c>
      <c r="T324" s="108"/>
      <c r="U324" s="108">
        <v>106004</v>
      </c>
      <c r="V324" s="108"/>
      <c r="W324" s="108">
        <v>95575</v>
      </c>
      <c r="X324" s="108"/>
      <c r="Y324" s="108">
        <v>10429</v>
      </c>
      <c r="Z324" s="108"/>
      <c r="AA324" s="108">
        <v>17342</v>
      </c>
      <c r="AB324" s="108"/>
      <c r="AC324" s="108">
        <v>17242</v>
      </c>
      <c r="AD324" s="108"/>
      <c r="AE324" s="108">
        <v>2583</v>
      </c>
      <c r="AF324" s="108"/>
      <c r="AG324" s="108">
        <v>2413</v>
      </c>
      <c r="AH324" s="108"/>
      <c r="AI324" s="108">
        <v>1407765</v>
      </c>
      <c r="AJ324" s="108"/>
      <c r="AK324" s="108">
        <v>4483476</v>
      </c>
      <c r="AL324" s="109" t="s">
        <v>102</v>
      </c>
      <c r="AM324" s="182">
        <v>46.82</v>
      </c>
      <c r="AN324" s="109" t="s">
        <v>5655</v>
      </c>
      <c r="AO324" s="109" t="str">
        <f t="shared" si="5"/>
        <v>Yes</v>
      </c>
    </row>
    <row r="325" spans="1:41" s="19" customFormat="1" ht="11.45" customHeight="1" x14ac:dyDescent="0.2">
      <c r="A325" s="5" t="s">
        <v>5481</v>
      </c>
      <c r="B325" s="5" t="s">
        <v>842</v>
      </c>
      <c r="C325" s="5" t="s">
        <v>35</v>
      </c>
      <c r="D325" s="174">
        <v>3112</v>
      </c>
      <c r="E325" s="177">
        <v>30112</v>
      </c>
      <c r="F325" s="19" t="s">
        <v>191</v>
      </c>
      <c r="G325" s="5" t="s">
        <v>192</v>
      </c>
      <c r="H325" s="27">
        <v>4586770</v>
      </c>
      <c r="I325" s="106">
        <v>57</v>
      </c>
      <c r="J325" s="107"/>
      <c r="K325" s="108">
        <v>5</v>
      </c>
      <c r="L325" s="108"/>
      <c r="M325" s="108">
        <v>1919087</v>
      </c>
      <c r="N325" s="108"/>
      <c r="O325" s="108">
        <v>1627349</v>
      </c>
      <c r="P325" s="108"/>
      <c r="Q325" s="108">
        <v>1479757</v>
      </c>
      <c r="R325" s="108"/>
      <c r="S325" s="108">
        <v>147592</v>
      </c>
      <c r="T325" s="108"/>
      <c r="U325" s="108">
        <v>293321</v>
      </c>
      <c r="V325" s="108"/>
      <c r="W325" s="108">
        <v>263319</v>
      </c>
      <c r="X325" s="108"/>
      <c r="Y325" s="108">
        <v>30002</v>
      </c>
      <c r="Z325" s="108"/>
      <c r="AA325" s="108">
        <v>138383</v>
      </c>
      <c r="AB325" s="108"/>
      <c r="AC325" s="108">
        <v>131715</v>
      </c>
      <c r="AD325" s="108"/>
      <c r="AE325" s="108">
        <v>26823</v>
      </c>
      <c r="AF325" s="108"/>
      <c r="AG325" s="108">
        <v>25301</v>
      </c>
      <c r="AH325" s="108"/>
      <c r="AI325" s="108">
        <v>5816845</v>
      </c>
      <c r="AJ325" s="108"/>
      <c r="AK325" s="108">
        <v>7063559</v>
      </c>
      <c r="AL325" s="109"/>
      <c r="AM325" s="182">
        <v>0</v>
      </c>
      <c r="AN325" s="109" t="s">
        <v>5655</v>
      </c>
      <c r="AO325" s="109" t="str">
        <f t="shared" si="5"/>
        <v>No</v>
      </c>
    </row>
    <row r="326" spans="1:41" s="19" customFormat="1" ht="11.45" customHeight="1" x14ac:dyDescent="0.2">
      <c r="A326" s="5" t="s">
        <v>701</v>
      </c>
      <c r="B326" s="5" t="s">
        <v>414</v>
      </c>
      <c r="C326" s="5" t="s">
        <v>83</v>
      </c>
      <c r="D326" s="174">
        <v>4094</v>
      </c>
      <c r="E326" s="177">
        <v>40094</v>
      </c>
      <c r="F326" s="19" t="s">
        <v>191</v>
      </c>
      <c r="G326" s="5" t="s">
        <v>192</v>
      </c>
      <c r="H326" s="27">
        <v>2148346</v>
      </c>
      <c r="I326" s="106">
        <v>57</v>
      </c>
      <c r="J326" s="107"/>
      <c r="K326" s="108">
        <v>8</v>
      </c>
      <c r="L326" s="108"/>
      <c r="M326" s="108">
        <v>2123926</v>
      </c>
      <c r="N326" s="108"/>
      <c r="O326" s="108">
        <v>2310237</v>
      </c>
      <c r="P326" s="108"/>
      <c r="Q326" s="108">
        <v>2047851</v>
      </c>
      <c r="R326" s="108"/>
      <c r="S326" s="108">
        <v>262386</v>
      </c>
      <c r="T326" s="108"/>
      <c r="U326" s="108">
        <v>156838</v>
      </c>
      <c r="V326" s="108"/>
      <c r="W326" s="108">
        <v>144771</v>
      </c>
      <c r="X326" s="108"/>
      <c r="Y326" s="108">
        <v>12067</v>
      </c>
      <c r="Z326" s="108"/>
      <c r="AA326" s="108">
        <v>434573</v>
      </c>
      <c r="AB326" s="108"/>
      <c r="AC326" s="108">
        <v>414389</v>
      </c>
      <c r="AD326" s="108"/>
      <c r="AE326" s="108">
        <v>23435</v>
      </c>
      <c r="AF326" s="108"/>
      <c r="AG326" s="108">
        <v>22583</v>
      </c>
      <c r="AH326" s="108"/>
      <c r="AI326" s="108">
        <v>4998498</v>
      </c>
      <c r="AJ326" s="108" t="s">
        <v>102</v>
      </c>
      <c r="AK326" s="108">
        <v>22741894</v>
      </c>
      <c r="AL326" s="109" t="s">
        <v>102</v>
      </c>
      <c r="AM326" s="182">
        <v>0</v>
      </c>
      <c r="AN326" s="109" t="s">
        <v>5655</v>
      </c>
      <c r="AO326" s="109" t="str">
        <f t="shared" si="5"/>
        <v>Yes</v>
      </c>
    </row>
    <row r="327" spans="1:41" s="19" customFormat="1" ht="11.45" customHeight="1" x14ac:dyDescent="0.2">
      <c r="A327" s="5" t="s">
        <v>3708</v>
      </c>
      <c r="B327" s="5" t="s">
        <v>3709</v>
      </c>
      <c r="C327" s="5" t="s">
        <v>89</v>
      </c>
      <c r="D327" s="174" t="s">
        <v>3710</v>
      </c>
      <c r="E327" s="177" t="s">
        <v>3711</v>
      </c>
      <c r="F327" s="19" t="s">
        <v>196</v>
      </c>
      <c r="G327" s="5" t="s">
        <v>229</v>
      </c>
      <c r="H327" s="27">
        <v>0</v>
      </c>
      <c r="I327" s="106">
        <v>57</v>
      </c>
      <c r="J327" s="107"/>
      <c r="K327" s="108">
        <v>0</v>
      </c>
      <c r="L327" s="108"/>
      <c r="M327" s="108">
        <v>0</v>
      </c>
      <c r="N327" s="108"/>
      <c r="O327" s="108">
        <v>0</v>
      </c>
      <c r="P327" s="108"/>
      <c r="Q327" s="108">
        <v>929369</v>
      </c>
      <c r="R327" s="108"/>
      <c r="S327" s="108">
        <v>0</v>
      </c>
      <c r="T327" s="108"/>
      <c r="U327" s="108">
        <v>0</v>
      </c>
      <c r="V327" s="108"/>
      <c r="W327" s="108">
        <v>46153</v>
      </c>
      <c r="X327" s="108"/>
      <c r="Y327" s="108">
        <v>0</v>
      </c>
      <c r="Z327" s="108"/>
      <c r="AA327" s="108">
        <v>0</v>
      </c>
      <c r="AB327" s="108"/>
      <c r="AC327" s="108">
        <v>0</v>
      </c>
      <c r="AD327" s="108"/>
      <c r="AE327" s="108">
        <v>0</v>
      </c>
      <c r="AF327" s="108"/>
      <c r="AG327" s="108">
        <v>0</v>
      </c>
      <c r="AH327" s="108"/>
      <c r="AI327" s="108">
        <v>120168</v>
      </c>
      <c r="AJ327" s="108"/>
      <c r="AK327" s="108">
        <v>0</v>
      </c>
      <c r="AL327" s="109"/>
      <c r="AM327" s="182">
        <v>0</v>
      </c>
      <c r="AN327" s="109" t="s">
        <v>5655</v>
      </c>
      <c r="AO327" s="109" t="str">
        <f t="shared" si="5"/>
        <v>No</v>
      </c>
    </row>
    <row r="328" spans="1:41" s="19" customFormat="1" ht="11.45" customHeight="1" x14ac:dyDescent="0.2">
      <c r="A328" s="5" t="s">
        <v>68</v>
      </c>
      <c r="B328" s="5" t="s">
        <v>464</v>
      </c>
      <c r="C328" s="5" t="s">
        <v>66</v>
      </c>
      <c r="D328" s="174">
        <v>2161</v>
      </c>
      <c r="E328" s="177">
        <v>20161</v>
      </c>
      <c r="F328" s="19" t="s">
        <v>208</v>
      </c>
      <c r="G328" s="5" t="s">
        <v>192</v>
      </c>
      <c r="H328" s="27">
        <v>18351295</v>
      </c>
      <c r="I328" s="106">
        <v>57</v>
      </c>
      <c r="J328" s="107"/>
      <c r="K328" s="108">
        <v>0</v>
      </c>
      <c r="L328" s="108"/>
      <c r="M328" s="108">
        <v>1950253</v>
      </c>
      <c r="N328" s="108"/>
      <c r="O328" s="108">
        <v>2088938</v>
      </c>
      <c r="P328" s="108"/>
      <c r="Q328" s="108">
        <v>1891000</v>
      </c>
      <c r="R328" s="108"/>
      <c r="S328" s="108">
        <v>197938</v>
      </c>
      <c r="T328" s="108"/>
      <c r="U328" s="108">
        <v>125855</v>
      </c>
      <c r="V328" s="108"/>
      <c r="W328" s="108">
        <v>119642</v>
      </c>
      <c r="X328" s="108"/>
      <c r="Y328" s="108">
        <v>6213</v>
      </c>
      <c r="Z328" s="108"/>
      <c r="AA328" s="108">
        <v>0</v>
      </c>
      <c r="AB328" s="108"/>
      <c r="AC328" s="108">
        <v>0</v>
      </c>
      <c r="AD328" s="108"/>
      <c r="AE328" s="108">
        <v>0</v>
      </c>
      <c r="AF328" s="108"/>
      <c r="AG328" s="108">
        <v>0</v>
      </c>
      <c r="AH328" s="108"/>
      <c r="AI328" s="108">
        <v>1843456</v>
      </c>
      <c r="AJ328" s="108"/>
      <c r="AK328" s="108">
        <v>30996958</v>
      </c>
      <c r="AL328" s="109"/>
      <c r="AM328" s="182">
        <v>0</v>
      </c>
      <c r="AN328" s="109" t="s">
        <v>5655</v>
      </c>
      <c r="AO328" s="109" t="str">
        <f t="shared" si="5"/>
        <v>No</v>
      </c>
    </row>
    <row r="329" spans="1:41" s="19" customFormat="1" ht="11.45" customHeight="1" x14ac:dyDescent="0.2">
      <c r="A329" s="5" t="s">
        <v>3542</v>
      </c>
      <c r="B329" s="5" t="s">
        <v>3244</v>
      </c>
      <c r="C329" s="5" t="s">
        <v>7</v>
      </c>
      <c r="D329" s="174" t="s">
        <v>3543</v>
      </c>
      <c r="E329" s="177" t="s">
        <v>3544</v>
      </c>
      <c r="F329" s="19" t="s">
        <v>242</v>
      </c>
      <c r="G329" s="5" t="s">
        <v>229</v>
      </c>
      <c r="H329" s="27">
        <v>0</v>
      </c>
      <c r="I329" s="106">
        <v>57</v>
      </c>
      <c r="J329" s="107"/>
      <c r="K329" s="108">
        <v>0</v>
      </c>
      <c r="L329" s="108"/>
      <c r="M329" s="108">
        <v>0</v>
      </c>
      <c r="N329" s="108"/>
      <c r="O329" s="108">
        <v>0</v>
      </c>
      <c r="P329" s="108"/>
      <c r="Q329" s="108">
        <v>658391</v>
      </c>
      <c r="R329" s="108"/>
      <c r="S329" s="108">
        <v>0</v>
      </c>
      <c r="T329" s="108"/>
      <c r="U329" s="108">
        <v>0</v>
      </c>
      <c r="V329" s="108"/>
      <c r="W329" s="108">
        <v>81320</v>
      </c>
      <c r="X329" s="108"/>
      <c r="Y329" s="108">
        <v>0</v>
      </c>
      <c r="Z329" s="108"/>
      <c r="AA329" s="108">
        <v>0</v>
      </c>
      <c r="AB329" s="108"/>
      <c r="AC329" s="108">
        <v>0</v>
      </c>
      <c r="AD329" s="108"/>
      <c r="AE329" s="108">
        <v>0</v>
      </c>
      <c r="AF329" s="108"/>
      <c r="AG329" s="108">
        <v>0</v>
      </c>
      <c r="AH329" s="108"/>
      <c r="AI329" s="108">
        <v>115264</v>
      </c>
      <c r="AJ329" s="108"/>
      <c r="AK329" s="108">
        <v>0</v>
      </c>
      <c r="AL329" s="109"/>
      <c r="AM329" s="182">
        <v>0</v>
      </c>
      <c r="AN329" s="109" t="s">
        <v>5655</v>
      </c>
      <c r="AO329" s="109" t="str">
        <f t="shared" si="5"/>
        <v>No</v>
      </c>
    </row>
    <row r="330" spans="1:41" s="19" customFormat="1" ht="11.45" customHeight="1" x14ac:dyDescent="0.2">
      <c r="A330" s="5" t="s">
        <v>971</v>
      </c>
      <c r="B330" s="5" t="s">
        <v>611</v>
      </c>
      <c r="C330" s="5" t="s">
        <v>88</v>
      </c>
      <c r="D330" s="174">
        <v>4159</v>
      </c>
      <c r="E330" s="177">
        <v>40159</v>
      </c>
      <c r="F330" s="19" t="s">
        <v>196</v>
      </c>
      <c r="G330" s="5" t="s">
        <v>192</v>
      </c>
      <c r="H330" s="27">
        <v>969587</v>
      </c>
      <c r="I330" s="106">
        <v>57</v>
      </c>
      <c r="J330" s="107"/>
      <c r="K330" s="108">
        <v>2</v>
      </c>
      <c r="L330" s="108"/>
      <c r="M330" s="108">
        <v>567763</v>
      </c>
      <c r="N330" s="108"/>
      <c r="O330" s="108">
        <v>1442767</v>
      </c>
      <c r="P330" s="108"/>
      <c r="Q330" s="108">
        <v>1134823</v>
      </c>
      <c r="R330" s="108"/>
      <c r="S330" s="108">
        <v>307944</v>
      </c>
      <c r="T330" s="108"/>
      <c r="U330" s="108">
        <v>45309</v>
      </c>
      <c r="V330" s="108"/>
      <c r="W330" s="108">
        <v>32854</v>
      </c>
      <c r="X330" s="108"/>
      <c r="Y330" s="108">
        <v>12455</v>
      </c>
      <c r="Z330" s="108"/>
      <c r="AA330" s="108">
        <v>89053</v>
      </c>
      <c r="AB330" s="108"/>
      <c r="AC330" s="108">
        <v>84130</v>
      </c>
      <c r="AD330" s="108"/>
      <c r="AE330" s="108">
        <v>3508</v>
      </c>
      <c r="AF330" s="108"/>
      <c r="AG330" s="108">
        <v>2983</v>
      </c>
      <c r="AH330" s="108"/>
      <c r="AI330" s="108">
        <v>614366</v>
      </c>
      <c r="AJ330" s="108"/>
      <c r="AK330" s="108">
        <v>16139396</v>
      </c>
      <c r="AL330" s="109"/>
      <c r="AM330" s="182">
        <v>0</v>
      </c>
      <c r="AN330" s="109" t="s">
        <v>101</v>
      </c>
      <c r="AO330" s="109" t="str">
        <f t="shared" si="5"/>
        <v>Yes</v>
      </c>
    </row>
    <row r="331" spans="1:41" s="19" customFormat="1" ht="11.45" customHeight="1" x14ac:dyDescent="0.2">
      <c r="A331" s="5" t="s">
        <v>6024</v>
      </c>
      <c r="B331" s="5" t="s">
        <v>275</v>
      </c>
      <c r="C331" s="5" t="s">
        <v>20</v>
      </c>
      <c r="D331" s="174"/>
      <c r="E331" s="177">
        <v>99422</v>
      </c>
      <c r="F331" s="19" t="s">
        <v>260</v>
      </c>
      <c r="G331" s="5" t="s">
        <v>192</v>
      </c>
      <c r="H331" s="27">
        <v>370583</v>
      </c>
      <c r="I331" s="106">
        <v>56</v>
      </c>
      <c r="J331" s="107"/>
      <c r="K331" s="108">
        <v>0</v>
      </c>
      <c r="L331" s="108"/>
      <c r="M331" s="108">
        <v>0</v>
      </c>
      <c r="N331" s="108"/>
      <c r="O331" s="108">
        <v>699350</v>
      </c>
      <c r="P331" s="108"/>
      <c r="Q331" s="108">
        <v>699350</v>
      </c>
      <c r="R331" s="108"/>
      <c r="S331" s="108">
        <v>0</v>
      </c>
      <c r="T331" s="108"/>
      <c r="U331" s="108">
        <v>18809</v>
      </c>
      <c r="V331" s="108"/>
      <c r="W331" s="108">
        <v>18809</v>
      </c>
      <c r="X331" s="108"/>
      <c r="Y331" s="108">
        <v>0</v>
      </c>
      <c r="Z331" s="108"/>
      <c r="AA331" s="108">
        <v>0</v>
      </c>
      <c r="AB331" s="108"/>
      <c r="AC331" s="108">
        <v>0</v>
      </c>
      <c r="AD331" s="108"/>
      <c r="AE331" s="108">
        <v>0</v>
      </c>
      <c r="AF331" s="108"/>
      <c r="AG331" s="108">
        <v>0</v>
      </c>
      <c r="AH331" s="108"/>
      <c r="AI331" s="108">
        <v>84645</v>
      </c>
      <c r="AJ331" s="108"/>
      <c r="AK331" s="108">
        <v>3839997</v>
      </c>
      <c r="AL331" s="109"/>
      <c r="AM331" s="182">
        <v>0</v>
      </c>
      <c r="AN331" s="109" t="s">
        <v>5655</v>
      </c>
      <c r="AO331" s="109" t="str">
        <f t="shared" si="5"/>
        <v>No</v>
      </c>
    </row>
    <row r="332" spans="1:41" s="19" customFormat="1" ht="11.45" customHeight="1" x14ac:dyDescent="0.2">
      <c r="A332" s="5" t="s">
        <v>893</v>
      </c>
      <c r="B332" s="5" t="s">
        <v>695</v>
      </c>
      <c r="C332" s="5" t="s">
        <v>81</v>
      </c>
      <c r="D332" s="174">
        <v>3078</v>
      </c>
      <c r="E332" s="177">
        <v>30078</v>
      </c>
      <c r="F332" s="19" t="s">
        <v>260</v>
      </c>
      <c r="G332" s="5" t="s">
        <v>192</v>
      </c>
      <c r="H332" s="27">
        <v>1733853</v>
      </c>
      <c r="I332" s="106">
        <v>56</v>
      </c>
      <c r="J332" s="107"/>
      <c r="K332" s="108">
        <v>0</v>
      </c>
      <c r="L332" s="108"/>
      <c r="M332" s="108">
        <v>0</v>
      </c>
      <c r="N332" s="108"/>
      <c r="O332" s="108">
        <v>835486</v>
      </c>
      <c r="P332" s="108"/>
      <c r="Q332" s="108">
        <v>835486</v>
      </c>
      <c r="R332" s="108"/>
      <c r="S332" s="108">
        <v>0</v>
      </c>
      <c r="T332" s="108"/>
      <c r="U332" s="108">
        <v>22157</v>
      </c>
      <c r="V332" s="108"/>
      <c r="W332" s="108">
        <v>22157</v>
      </c>
      <c r="X332" s="108"/>
      <c r="Y332" s="108">
        <v>0</v>
      </c>
      <c r="Z332" s="108"/>
      <c r="AA332" s="108">
        <v>0</v>
      </c>
      <c r="AB332" s="108"/>
      <c r="AC332" s="108">
        <v>0</v>
      </c>
      <c r="AD332" s="108"/>
      <c r="AE332" s="108">
        <v>0</v>
      </c>
      <c r="AF332" s="108"/>
      <c r="AG332" s="108">
        <v>0</v>
      </c>
      <c r="AH332" s="108"/>
      <c r="AI332" s="108">
        <v>174278</v>
      </c>
      <c r="AJ332" s="108"/>
      <c r="AK332" s="108">
        <v>5605226</v>
      </c>
      <c r="AL332" s="109"/>
      <c r="AM332" s="182">
        <v>448</v>
      </c>
      <c r="AN332" s="109" t="s">
        <v>5655</v>
      </c>
      <c r="AO332" s="109" t="str">
        <f t="shared" si="5"/>
        <v>No</v>
      </c>
    </row>
    <row r="333" spans="1:41" s="19" customFormat="1" ht="11.45" customHeight="1" x14ac:dyDescent="0.2">
      <c r="A333" s="5" t="s">
        <v>1922</v>
      </c>
      <c r="B333" s="5" t="s">
        <v>553</v>
      </c>
      <c r="C333" s="5" t="s">
        <v>88</v>
      </c>
      <c r="D333" s="174" t="s">
        <v>1923</v>
      </c>
      <c r="E333" s="177">
        <v>40950</v>
      </c>
      <c r="F333" s="19" t="s">
        <v>196</v>
      </c>
      <c r="G333" s="5" t="s">
        <v>192</v>
      </c>
      <c r="H333" s="27">
        <v>120415</v>
      </c>
      <c r="I333" s="106">
        <v>56</v>
      </c>
      <c r="J333" s="107"/>
      <c r="K333" s="108">
        <v>0</v>
      </c>
      <c r="L333" s="108"/>
      <c r="M333" s="108">
        <v>0</v>
      </c>
      <c r="N333" s="108"/>
      <c r="O333" s="108">
        <v>3392355</v>
      </c>
      <c r="P333" s="108"/>
      <c r="Q333" s="108">
        <v>3076646</v>
      </c>
      <c r="R333" s="108"/>
      <c r="S333" s="108">
        <v>315709</v>
      </c>
      <c r="T333" s="108"/>
      <c r="U333" s="108">
        <v>164872</v>
      </c>
      <c r="V333" s="108"/>
      <c r="W333" s="108">
        <v>138296</v>
      </c>
      <c r="X333" s="108"/>
      <c r="Y333" s="108">
        <v>26576</v>
      </c>
      <c r="Z333" s="108"/>
      <c r="AA333" s="108">
        <v>0</v>
      </c>
      <c r="AB333" s="108"/>
      <c r="AC333" s="108">
        <v>0</v>
      </c>
      <c r="AD333" s="108"/>
      <c r="AE333" s="108">
        <v>0</v>
      </c>
      <c r="AF333" s="108"/>
      <c r="AG333" s="108">
        <v>0</v>
      </c>
      <c r="AH333" s="108"/>
      <c r="AI333" s="108">
        <v>173314</v>
      </c>
      <c r="AJ333" s="108"/>
      <c r="AK333" s="108">
        <v>3294787</v>
      </c>
      <c r="AL333" s="109"/>
      <c r="AM333" s="182">
        <v>0</v>
      </c>
      <c r="AN333" s="109" t="s">
        <v>5655</v>
      </c>
      <c r="AO333" s="109" t="str">
        <f t="shared" si="5"/>
        <v>No</v>
      </c>
    </row>
    <row r="334" spans="1:41" s="19" customFormat="1" ht="11.45" customHeight="1" x14ac:dyDescent="0.2">
      <c r="A334" s="5" t="s">
        <v>1241</v>
      </c>
      <c r="B334" s="5" t="s">
        <v>462</v>
      </c>
      <c r="C334" s="5" t="s">
        <v>43</v>
      </c>
      <c r="D334" s="174">
        <v>7049</v>
      </c>
      <c r="E334" s="177">
        <v>70049</v>
      </c>
      <c r="F334" s="19" t="s">
        <v>242</v>
      </c>
      <c r="G334" s="5" t="s">
        <v>192</v>
      </c>
      <c r="H334" s="27">
        <v>280051</v>
      </c>
      <c r="I334" s="106">
        <v>56</v>
      </c>
      <c r="J334" s="107"/>
      <c r="K334" s="108">
        <v>0</v>
      </c>
      <c r="L334" s="108"/>
      <c r="M334" s="108">
        <v>30855</v>
      </c>
      <c r="N334" s="108"/>
      <c r="O334" s="108">
        <v>1067575</v>
      </c>
      <c r="P334" s="108"/>
      <c r="Q334" s="108">
        <v>802626</v>
      </c>
      <c r="R334" s="108"/>
      <c r="S334" s="108">
        <v>264949</v>
      </c>
      <c r="T334" s="108"/>
      <c r="U334" s="108">
        <v>74717</v>
      </c>
      <c r="V334" s="108"/>
      <c r="W334" s="108">
        <v>56741</v>
      </c>
      <c r="X334" s="108"/>
      <c r="Y334" s="108">
        <v>17976</v>
      </c>
      <c r="Z334" s="108"/>
      <c r="AA334" s="108">
        <v>0</v>
      </c>
      <c r="AB334" s="108"/>
      <c r="AC334" s="108">
        <v>0</v>
      </c>
      <c r="AD334" s="108"/>
      <c r="AE334" s="108">
        <v>0</v>
      </c>
      <c r="AF334" s="108"/>
      <c r="AG334" s="108">
        <v>0</v>
      </c>
      <c r="AH334" s="108"/>
      <c r="AI334" s="108">
        <v>181613</v>
      </c>
      <c r="AJ334" s="108"/>
      <c r="AK334" s="108">
        <v>1554926</v>
      </c>
      <c r="AL334" s="109"/>
      <c r="AM334" s="182">
        <v>304</v>
      </c>
      <c r="AN334" s="109" t="s">
        <v>5655</v>
      </c>
      <c r="AO334" s="109" t="str">
        <f t="shared" si="5"/>
        <v>No</v>
      </c>
    </row>
    <row r="335" spans="1:41" s="19" customFormat="1" ht="11.45" customHeight="1" x14ac:dyDescent="0.2">
      <c r="A335" s="5" t="s">
        <v>6025</v>
      </c>
      <c r="B335" s="5" t="s">
        <v>483</v>
      </c>
      <c r="C335" s="5" t="s">
        <v>94</v>
      </c>
      <c r="D335" s="174">
        <v>5</v>
      </c>
      <c r="E335" s="177">
        <v>5</v>
      </c>
      <c r="F335" s="19" t="s">
        <v>194</v>
      </c>
      <c r="G335" s="5" t="s">
        <v>192</v>
      </c>
      <c r="H335" s="27">
        <v>3059393</v>
      </c>
      <c r="I335" s="106">
        <v>56</v>
      </c>
      <c r="J335" s="107"/>
      <c r="K335" s="108">
        <v>0</v>
      </c>
      <c r="L335" s="108"/>
      <c r="M335" s="108">
        <v>1269815</v>
      </c>
      <c r="N335" s="108"/>
      <c r="O335" s="108">
        <v>2099788</v>
      </c>
      <c r="P335" s="108"/>
      <c r="Q335" s="108">
        <v>1841436</v>
      </c>
      <c r="R335" s="108"/>
      <c r="S335" s="108">
        <v>258352</v>
      </c>
      <c r="T335" s="108"/>
      <c r="U335" s="108">
        <v>168748</v>
      </c>
      <c r="V335" s="108"/>
      <c r="W335" s="108">
        <v>155921</v>
      </c>
      <c r="X335" s="108"/>
      <c r="Y335" s="108">
        <v>12827</v>
      </c>
      <c r="Z335" s="108"/>
      <c r="AA335" s="108">
        <v>0</v>
      </c>
      <c r="AB335" s="108"/>
      <c r="AC335" s="108">
        <v>0</v>
      </c>
      <c r="AD335" s="108"/>
      <c r="AE335" s="108">
        <v>0</v>
      </c>
      <c r="AF335" s="108"/>
      <c r="AG335" s="108">
        <v>0</v>
      </c>
      <c r="AH335" s="108"/>
      <c r="AI335" s="108">
        <v>1929323</v>
      </c>
      <c r="AJ335" s="108"/>
      <c r="AK335" s="108">
        <v>7538575</v>
      </c>
      <c r="AL335" s="109"/>
      <c r="AM335" s="182">
        <v>495.1</v>
      </c>
      <c r="AN335" s="109" t="s">
        <v>5655</v>
      </c>
      <c r="AO335" s="109" t="str">
        <f t="shared" si="5"/>
        <v>No</v>
      </c>
    </row>
    <row r="336" spans="1:41" s="19" customFormat="1" ht="11.45" customHeight="1" x14ac:dyDescent="0.2">
      <c r="A336" s="5" t="s">
        <v>3549</v>
      </c>
      <c r="B336" s="5" t="s">
        <v>1082</v>
      </c>
      <c r="C336" s="5" t="s">
        <v>79</v>
      </c>
      <c r="D336" s="174" t="s">
        <v>3550</v>
      </c>
      <c r="E336" s="177" t="s">
        <v>3551</v>
      </c>
      <c r="F336" s="19" t="s">
        <v>242</v>
      </c>
      <c r="G336" s="5" t="s">
        <v>229</v>
      </c>
      <c r="H336" s="27">
        <v>0</v>
      </c>
      <c r="I336" s="106">
        <v>55</v>
      </c>
      <c r="J336" s="107"/>
      <c r="K336" s="108">
        <v>0</v>
      </c>
      <c r="L336" s="108"/>
      <c r="M336" s="108">
        <v>0</v>
      </c>
      <c r="N336" s="108"/>
      <c r="O336" s="108">
        <v>0</v>
      </c>
      <c r="P336" s="108"/>
      <c r="Q336" s="108">
        <v>729295</v>
      </c>
      <c r="R336" s="108"/>
      <c r="S336" s="108">
        <v>0</v>
      </c>
      <c r="T336" s="108"/>
      <c r="U336" s="108">
        <v>0</v>
      </c>
      <c r="V336" s="108"/>
      <c r="W336" s="108">
        <v>42063</v>
      </c>
      <c r="X336" s="108"/>
      <c r="Y336" s="108">
        <v>0</v>
      </c>
      <c r="Z336" s="108"/>
      <c r="AA336" s="108">
        <v>0</v>
      </c>
      <c r="AB336" s="108"/>
      <c r="AC336" s="108">
        <v>0</v>
      </c>
      <c r="AD336" s="108"/>
      <c r="AE336" s="108">
        <v>0</v>
      </c>
      <c r="AF336" s="108"/>
      <c r="AG336" s="108">
        <v>0</v>
      </c>
      <c r="AH336" s="108"/>
      <c r="AI336" s="108">
        <v>98219</v>
      </c>
      <c r="AJ336" s="108"/>
      <c r="AK336" s="108">
        <v>0</v>
      </c>
      <c r="AL336" s="109"/>
      <c r="AM336" s="182">
        <v>239.34</v>
      </c>
      <c r="AN336" s="109" t="s">
        <v>5655</v>
      </c>
      <c r="AO336" s="109" t="str">
        <f t="shared" si="5"/>
        <v>No</v>
      </c>
    </row>
    <row r="337" spans="1:41" s="19" customFormat="1" ht="11.45" customHeight="1" x14ac:dyDescent="0.2">
      <c r="A337" s="5" t="s">
        <v>69</v>
      </c>
      <c r="B337" s="5" t="s">
        <v>447</v>
      </c>
      <c r="C337" s="5" t="s">
        <v>66</v>
      </c>
      <c r="D337" s="174">
        <v>2163</v>
      </c>
      <c r="E337" s="177">
        <v>20163</v>
      </c>
      <c r="F337" s="19" t="s">
        <v>208</v>
      </c>
      <c r="G337" s="5" t="s">
        <v>192</v>
      </c>
      <c r="H337" s="27">
        <v>18351295</v>
      </c>
      <c r="I337" s="106">
        <v>55</v>
      </c>
      <c r="J337" s="107"/>
      <c r="K337" s="108">
        <v>0</v>
      </c>
      <c r="L337" s="108"/>
      <c r="M337" s="108">
        <v>2141057</v>
      </c>
      <c r="N337" s="108"/>
      <c r="O337" s="108">
        <v>3349342</v>
      </c>
      <c r="P337" s="108"/>
      <c r="Q337" s="108">
        <v>2238372</v>
      </c>
      <c r="R337" s="108"/>
      <c r="S337" s="108">
        <v>1110970</v>
      </c>
      <c r="T337" s="108"/>
      <c r="U337" s="108">
        <v>159690</v>
      </c>
      <c r="V337" s="108"/>
      <c r="W337" s="108">
        <v>128016</v>
      </c>
      <c r="X337" s="108"/>
      <c r="Y337" s="108">
        <v>31674</v>
      </c>
      <c r="Z337" s="108"/>
      <c r="AA337" s="108">
        <v>0</v>
      </c>
      <c r="AB337" s="108"/>
      <c r="AC337" s="108">
        <v>0</v>
      </c>
      <c r="AD337" s="108"/>
      <c r="AE337" s="108">
        <v>0</v>
      </c>
      <c r="AF337" s="108"/>
      <c r="AG337" s="108">
        <v>0</v>
      </c>
      <c r="AH337" s="108"/>
      <c r="AI337" s="108">
        <v>1624066</v>
      </c>
      <c r="AJ337" s="108"/>
      <c r="AK337" s="108">
        <v>52870209</v>
      </c>
      <c r="AL337" s="109"/>
      <c r="AM337" s="182">
        <v>299.64</v>
      </c>
      <c r="AN337" s="109" t="s">
        <v>5655</v>
      </c>
      <c r="AO337" s="109" t="str">
        <f t="shared" si="5"/>
        <v>No</v>
      </c>
    </row>
    <row r="338" spans="1:41" s="19" customFormat="1" ht="11.45" customHeight="1" x14ac:dyDescent="0.2">
      <c r="A338" s="5" t="s">
        <v>1715</v>
      </c>
      <c r="B338" s="5" t="s">
        <v>1716</v>
      </c>
      <c r="C338" s="5" t="s">
        <v>53</v>
      </c>
      <c r="D338" s="174" t="s">
        <v>1717</v>
      </c>
      <c r="E338" s="177" t="s">
        <v>1718</v>
      </c>
      <c r="F338" s="19" t="s">
        <v>194</v>
      </c>
      <c r="G338" s="5" t="s">
        <v>229</v>
      </c>
      <c r="H338" s="27">
        <v>0</v>
      </c>
      <c r="I338" s="106">
        <v>55</v>
      </c>
      <c r="J338" s="107"/>
      <c r="K338" s="108">
        <v>0</v>
      </c>
      <c r="L338" s="108"/>
      <c r="M338" s="108">
        <v>0</v>
      </c>
      <c r="N338" s="108"/>
      <c r="O338" s="108">
        <v>0</v>
      </c>
      <c r="P338" s="108"/>
      <c r="Q338" s="108">
        <v>839721</v>
      </c>
      <c r="R338" s="108"/>
      <c r="S338" s="108">
        <v>0</v>
      </c>
      <c r="T338" s="108"/>
      <c r="U338" s="108">
        <v>0</v>
      </c>
      <c r="V338" s="108"/>
      <c r="W338" s="108">
        <v>82763</v>
      </c>
      <c r="X338" s="108"/>
      <c r="Y338" s="108">
        <v>0</v>
      </c>
      <c r="Z338" s="108"/>
      <c r="AA338" s="108">
        <v>0</v>
      </c>
      <c r="AB338" s="108"/>
      <c r="AC338" s="108">
        <v>0</v>
      </c>
      <c r="AD338" s="108"/>
      <c r="AE338" s="108">
        <v>0</v>
      </c>
      <c r="AF338" s="108"/>
      <c r="AG338" s="108">
        <v>0</v>
      </c>
      <c r="AH338" s="108"/>
      <c r="AI338" s="108">
        <v>2432758</v>
      </c>
      <c r="AJ338" s="108"/>
      <c r="AK338" s="108">
        <v>0</v>
      </c>
      <c r="AL338" s="109"/>
      <c r="AM338" s="182">
        <v>344</v>
      </c>
      <c r="AN338" s="109" t="s">
        <v>5655</v>
      </c>
      <c r="AO338" s="109" t="str">
        <f t="shared" si="5"/>
        <v>No</v>
      </c>
    </row>
    <row r="339" spans="1:41" s="19" customFormat="1" ht="11.45" customHeight="1" x14ac:dyDescent="0.2">
      <c r="A339" s="5" t="s">
        <v>582</v>
      </c>
      <c r="B339" s="5" t="s">
        <v>583</v>
      </c>
      <c r="C339" s="5" t="s">
        <v>89</v>
      </c>
      <c r="D339" s="174">
        <v>6090</v>
      </c>
      <c r="E339" s="177">
        <v>60090</v>
      </c>
      <c r="F339" s="19" t="s">
        <v>260</v>
      </c>
      <c r="G339" s="5" t="s">
        <v>192</v>
      </c>
      <c r="H339" s="27">
        <v>728825</v>
      </c>
      <c r="I339" s="106">
        <v>55</v>
      </c>
      <c r="J339" s="107"/>
      <c r="K339" s="108">
        <v>0</v>
      </c>
      <c r="L339" s="108"/>
      <c r="M339" s="108">
        <v>2264426</v>
      </c>
      <c r="N339" s="108"/>
      <c r="O339" s="108">
        <v>2363026</v>
      </c>
      <c r="P339" s="108"/>
      <c r="Q339" s="108">
        <v>2195682</v>
      </c>
      <c r="R339" s="108"/>
      <c r="S339" s="108">
        <v>167344</v>
      </c>
      <c r="T339" s="108"/>
      <c r="U339" s="108">
        <v>111261</v>
      </c>
      <c r="V339" s="108"/>
      <c r="W339" s="108">
        <v>101291</v>
      </c>
      <c r="X339" s="108"/>
      <c r="Y339" s="108">
        <v>9970</v>
      </c>
      <c r="Z339" s="108"/>
      <c r="AA339" s="108">
        <v>0</v>
      </c>
      <c r="AB339" s="108"/>
      <c r="AC339" s="108">
        <v>0</v>
      </c>
      <c r="AD339" s="108"/>
      <c r="AE339" s="108">
        <v>0</v>
      </c>
      <c r="AF339" s="108"/>
      <c r="AG339" s="108">
        <v>0</v>
      </c>
      <c r="AH339" s="108"/>
      <c r="AI339" s="108">
        <v>709226</v>
      </c>
      <c r="AJ339" s="108"/>
      <c r="AK339" s="108">
        <v>6384393</v>
      </c>
      <c r="AL339" s="109"/>
      <c r="AM339" s="182">
        <v>451</v>
      </c>
      <c r="AN339" s="109" t="s">
        <v>5655</v>
      </c>
      <c r="AO339" s="109" t="str">
        <f t="shared" si="5"/>
        <v>No</v>
      </c>
    </row>
    <row r="340" spans="1:41" s="19" customFormat="1" ht="11.45" customHeight="1" x14ac:dyDescent="0.2">
      <c r="A340" s="5" t="s">
        <v>949</v>
      </c>
      <c r="B340" s="5" t="s">
        <v>950</v>
      </c>
      <c r="C340" s="5" t="s">
        <v>20</v>
      </c>
      <c r="D340" s="174">
        <v>9205</v>
      </c>
      <c r="E340" s="177">
        <v>90205</v>
      </c>
      <c r="F340" s="19" t="s">
        <v>194</v>
      </c>
      <c r="G340" s="5" t="s">
        <v>192</v>
      </c>
      <c r="H340" s="27">
        <v>1723634</v>
      </c>
      <c r="I340" s="106">
        <v>54</v>
      </c>
      <c r="J340" s="107"/>
      <c r="K340" s="108">
        <v>0</v>
      </c>
      <c r="L340" s="108"/>
      <c r="M340" s="108">
        <v>863964</v>
      </c>
      <c r="N340" s="108"/>
      <c r="O340" s="108">
        <v>1448924</v>
      </c>
      <c r="P340" s="108"/>
      <c r="Q340" s="108">
        <v>1025867</v>
      </c>
      <c r="R340" s="108"/>
      <c r="S340" s="108">
        <v>423057</v>
      </c>
      <c r="T340" s="108"/>
      <c r="U340" s="108">
        <v>86484</v>
      </c>
      <c r="V340" s="108"/>
      <c r="W340" s="108">
        <v>70306</v>
      </c>
      <c r="X340" s="108"/>
      <c r="Y340" s="108">
        <v>16178</v>
      </c>
      <c r="Z340" s="108"/>
      <c r="AA340" s="108">
        <v>0</v>
      </c>
      <c r="AB340" s="108"/>
      <c r="AC340" s="108">
        <v>0</v>
      </c>
      <c r="AD340" s="108"/>
      <c r="AE340" s="108">
        <v>0</v>
      </c>
      <c r="AF340" s="108"/>
      <c r="AG340" s="108">
        <v>0</v>
      </c>
      <c r="AH340" s="108"/>
      <c r="AI340" s="108">
        <v>783569</v>
      </c>
      <c r="AJ340" s="108"/>
      <c r="AK340" s="108">
        <v>6580950</v>
      </c>
      <c r="AL340" s="109"/>
      <c r="AM340" s="182">
        <v>351</v>
      </c>
      <c r="AN340" s="109" t="s">
        <v>5655</v>
      </c>
      <c r="AO340" s="109" t="str">
        <f t="shared" si="5"/>
        <v>No</v>
      </c>
    </row>
    <row r="341" spans="1:41" s="19" customFormat="1" ht="11.45" customHeight="1" x14ac:dyDescent="0.2">
      <c r="A341" s="5" t="s">
        <v>6026</v>
      </c>
      <c r="B341" s="5" t="s">
        <v>776</v>
      </c>
      <c r="C341" s="5" t="s">
        <v>56</v>
      </c>
      <c r="D341" s="174">
        <v>5028</v>
      </c>
      <c r="E341" s="177">
        <v>50028</v>
      </c>
      <c r="F341" s="19" t="s">
        <v>196</v>
      </c>
      <c r="G341" s="5" t="s">
        <v>192</v>
      </c>
      <c r="H341" s="27">
        <v>110621</v>
      </c>
      <c r="I341" s="106">
        <v>54</v>
      </c>
      <c r="J341" s="107"/>
      <c r="K341" s="108">
        <v>0</v>
      </c>
      <c r="L341" s="108"/>
      <c r="M341" s="108">
        <v>1458878</v>
      </c>
      <c r="N341" s="108"/>
      <c r="O341" s="108">
        <v>2185207</v>
      </c>
      <c r="P341" s="108"/>
      <c r="Q341" s="108">
        <v>2054154</v>
      </c>
      <c r="R341" s="108"/>
      <c r="S341" s="108">
        <v>131053</v>
      </c>
      <c r="T341" s="108" t="s">
        <v>101</v>
      </c>
      <c r="U341" s="108">
        <v>167621</v>
      </c>
      <c r="V341" s="108"/>
      <c r="W341" s="108">
        <v>149059</v>
      </c>
      <c r="X341" s="108"/>
      <c r="Y341" s="108">
        <v>18562</v>
      </c>
      <c r="Z341" s="108"/>
      <c r="AA341" s="108">
        <v>0</v>
      </c>
      <c r="AB341" s="108"/>
      <c r="AC341" s="108">
        <v>0</v>
      </c>
      <c r="AD341" s="108"/>
      <c r="AE341" s="108">
        <v>0</v>
      </c>
      <c r="AF341" s="108"/>
      <c r="AG341" s="108">
        <v>0</v>
      </c>
      <c r="AH341" s="108"/>
      <c r="AI341" s="108">
        <v>1810017</v>
      </c>
      <c r="AJ341" s="108"/>
      <c r="AK341" s="108">
        <v>6884580</v>
      </c>
      <c r="AL341" s="109"/>
      <c r="AM341" s="182">
        <v>400.2</v>
      </c>
      <c r="AN341" s="109" t="s">
        <v>5655</v>
      </c>
      <c r="AO341" s="109" t="str">
        <f t="shared" si="5"/>
        <v>Yes</v>
      </c>
    </row>
    <row r="342" spans="1:41" s="19" customFormat="1" ht="11.45" customHeight="1" x14ac:dyDescent="0.2">
      <c r="A342" s="5" t="s">
        <v>521</v>
      </c>
      <c r="B342" s="5" t="s">
        <v>522</v>
      </c>
      <c r="C342" s="5" t="s">
        <v>91</v>
      </c>
      <c r="D342" s="174">
        <v>3007</v>
      </c>
      <c r="E342" s="177">
        <v>30007</v>
      </c>
      <c r="F342" s="19" t="s">
        <v>520</v>
      </c>
      <c r="G342" s="5" t="s">
        <v>192</v>
      </c>
      <c r="H342" s="27">
        <v>210111</v>
      </c>
      <c r="I342" s="106">
        <v>54</v>
      </c>
      <c r="J342" s="107"/>
      <c r="K342" s="108">
        <v>0</v>
      </c>
      <c r="L342" s="108"/>
      <c r="M342" s="108">
        <v>1682266</v>
      </c>
      <c r="N342" s="108"/>
      <c r="O342" s="108">
        <v>2551703</v>
      </c>
      <c r="P342" s="108"/>
      <c r="Q342" s="108">
        <v>2448722</v>
      </c>
      <c r="R342" s="108"/>
      <c r="S342" s="108">
        <v>102981</v>
      </c>
      <c r="T342" s="108"/>
      <c r="U342" s="108">
        <v>160310</v>
      </c>
      <c r="V342" s="108"/>
      <c r="W342" s="108">
        <v>154818</v>
      </c>
      <c r="X342" s="108"/>
      <c r="Y342" s="108">
        <v>5492</v>
      </c>
      <c r="Z342" s="108"/>
      <c r="AA342" s="108">
        <v>0</v>
      </c>
      <c r="AB342" s="108"/>
      <c r="AC342" s="108">
        <v>0</v>
      </c>
      <c r="AD342" s="108"/>
      <c r="AE342" s="108">
        <v>0</v>
      </c>
      <c r="AF342" s="108"/>
      <c r="AG342" s="108">
        <v>0</v>
      </c>
      <c r="AH342" s="108"/>
      <c r="AI342" s="108">
        <v>2071948</v>
      </c>
      <c r="AJ342" s="108"/>
      <c r="AK342" s="108">
        <v>12324605</v>
      </c>
      <c r="AL342" s="109"/>
      <c r="AM342" s="182">
        <v>0</v>
      </c>
      <c r="AN342" s="109" t="s">
        <v>5655</v>
      </c>
      <c r="AO342" s="109" t="str">
        <f t="shared" si="5"/>
        <v>No</v>
      </c>
    </row>
    <row r="343" spans="1:41" s="19" customFormat="1" ht="11.45" customHeight="1" x14ac:dyDescent="0.2">
      <c r="A343" s="5" t="s">
        <v>4251</v>
      </c>
      <c r="B343" s="5" t="s">
        <v>4252</v>
      </c>
      <c r="C343" s="5" t="s">
        <v>43</v>
      </c>
      <c r="D343" s="174" t="s">
        <v>4253</v>
      </c>
      <c r="E343" s="177" t="s">
        <v>4254</v>
      </c>
      <c r="F343" s="19" t="s">
        <v>242</v>
      </c>
      <c r="G343" s="5" t="s">
        <v>229</v>
      </c>
      <c r="H343" s="27">
        <v>0</v>
      </c>
      <c r="I343" s="106">
        <v>54</v>
      </c>
      <c r="J343" s="107"/>
      <c r="K343" s="108">
        <v>0</v>
      </c>
      <c r="L343" s="108"/>
      <c r="M343" s="108">
        <v>0</v>
      </c>
      <c r="N343" s="108"/>
      <c r="O343" s="108">
        <v>0</v>
      </c>
      <c r="P343" s="108"/>
      <c r="Q343" s="108">
        <v>1006754</v>
      </c>
      <c r="R343" s="108"/>
      <c r="S343" s="108">
        <v>0</v>
      </c>
      <c r="T343" s="108"/>
      <c r="U343" s="108">
        <v>0</v>
      </c>
      <c r="V343" s="108"/>
      <c r="W343" s="108">
        <v>90497</v>
      </c>
      <c r="X343" s="108"/>
      <c r="Y343" s="108">
        <v>0</v>
      </c>
      <c r="Z343" s="108"/>
      <c r="AA343" s="108">
        <v>0</v>
      </c>
      <c r="AB343" s="108"/>
      <c r="AC343" s="108">
        <v>0</v>
      </c>
      <c r="AD343" s="108"/>
      <c r="AE343" s="108">
        <v>0</v>
      </c>
      <c r="AF343" s="108"/>
      <c r="AG343" s="108">
        <v>0</v>
      </c>
      <c r="AH343" s="108"/>
      <c r="AI343" s="108">
        <v>220603</v>
      </c>
      <c r="AJ343" s="108"/>
      <c r="AK343" s="108">
        <v>0</v>
      </c>
      <c r="AL343" s="109"/>
      <c r="AM343" s="182">
        <v>290.5</v>
      </c>
      <c r="AN343" s="109" t="s">
        <v>5655</v>
      </c>
      <c r="AO343" s="109" t="str">
        <f t="shared" si="5"/>
        <v>No</v>
      </c>
    </row>
    <row r="344" spans="1:41" s="19" customFormat="1" ht="11.45" customHeight="1" x14ac:dyDescent="0.2">
      <c r="A344" s="5" t="s">
        <v>329</v>
      </c>
      <c r="B344" s="5" t="s">
        <v>330</v>
      </c>
      <c r="C344" s="5" t="s">
        <v>81</v>
      </c>
      <c r="D344" s="174">
        <v>3012</v>
      </c>
      <c r="E344" s="177">
        <v>30012</v>
      </c>
      <c r="F344" s="19" t="s">
        <v>196</v>
      </c>
      <c r="G344" s="5" t="s">
        <v>192</v>
      </c>
      <c r="H344" s="27">
        <v>69014</v>
      </c>
      <c r="I344" s="106">
        <v>53</v>
      </c>
      <c r="J344" s="107"/>
      <c r="K344" s="108">
        <v>2</v>
      </c>
      <c r="L344" s="108"/>
      <c r="M344" s="108">
        <v>1042844</v>
      </c>
      <c r="N344" s="108"/>
      <c r="O344" s="108">
        <v>1594856</v>
      </c>
      <c r="P344" s="108"/>
      <c r="Q344" s="108">
        <v>1428146</v>
      </c>
      <c r="R344" s="108"/>
      <c r="S344" s="108">
        <v>166710</v>
      </c>
      <c r="T344" s="108"/>
      <c r="U344" s="108">
        <v>110965</v>
      </c>
      <c r="V344" s="108"/>
      <c r="W344" s="108">
        <v>102502</v>
      </c>
      <c r="X344" s="108"/>
      <c r="Y344" s="108">
        <v>8463</v>
      </c>
      <c r="Z344" s="108"/>
      <c r="AA344" s="108">
        <v>1988</v>
      </c>
      <c r="AB344" s="108"/>
      <c r="AC344" s="108">
        <v>1988</v>
      </c>
      <c r="AD344" s="108"/>
      <c r="AE344" s="108">
        <v>784</v>
      </c>
      <c r="AF344" s="108"/>
      <c r="AG344" s="108">
        <v>784</v>
      </c>
      <c r="AH344" s="108"/>
      <c r="AI344" s="108">
        <v>1152002</v>
      </c>
      <c r="AJ344" s="108"/>
      <c r="AK344" s="108">
        <v>4266769</v>
      </c>
      <c r="AL344" s="109"/>
      <c r="AM344" s="182">
        <v>153.9</v>
      </c>
      <c r="AN344" s="109" t="s">
        <v>5655</v>
      </c>
      <c r="AO344" s="109" t="str">
        <f t="shared" si="5"/>
        <v>No</v>
      </c>
    </row>
    <row r="345" spans="1:41" s="19" customFormat="1" ht="11.45" customHeight="1" x14ac:dyDescent="0.2">
      <c r="A345" s="5" t="s">
        <v>2587</v>
      </c>
      <c r="B345" s="5" t="s">
        <v>796</v>
      </c>
      <c r="C345" s="5" t="s">
        <v>60</v>
      </c>
      <c r="D345" s="174" t="s">
        <v>2588</v>
      </c>
      <c r="E345" s="177" t="s">
        <v>2589</v>
      </c>
      <c r="F345" s="19" t="s">
        <v>242</v>
      </c>
      <c r="G345" s="5" t="s">
        <v>229</v>
      </c>
      <c r="H345" s="27">
        <v>0</v>
      </c>
      <c r="I345" s="106">
        <v>53</v>
      </c>
      <c r="J345" s="107"/>
      <c r="K345" s="108">
        <v>0</v>
      </c>
      <c r="L345" s="108"/>
      <c r="M345" s="108">
        <v>0</v>
      </c>
      <c r="N345" s="108"/>
      <c r="O345" s="108">
        <v>0</v>
      </c>
      <c r="P345" s="108"/>
      <c r="Q345" s="108">
        <v>1959158</v>
      </c>
      <c r="R345" s="108"/>
      <c r="S345" s="108">
        <v>0</v>
      </c>
      <c r="T345" s="108"/>
      <c r="U345" s="108">
        <v>0</v>
      </c>
      <c r="V345" s="108"/>
      <c r="W345" s="108">
        <v>69340</v>
      </c>
      <c r="X345" s="108"/>
      <c r="Y345" s="108">
        <v>0</v>
      </c>
      <c r="Z345" s="108"/>
      <c r="AA345" s="108">
        <v>0</v>
      </c>
      <c r="AB345" s="108"/>
      <c r="AC345" s="108">
        <v>0</v>
      </c>
      <c r="AD345" s="108"/>
      <c r="AE345" s="108">
        <v>0</v>
      </c>
      <c r="AF345" s="108"/>
      <c r="AG345" s="108">
        <v>0</v>
      </c>
      <c r="AH345" s="108"/>
      <c r="AI345" s="108">
        <v>132992</v>
      </c>
      <c r="AJ345" s="108"/>
      <c r="AK345" s="108">
        <v>0</v>
      </c>
      <c r="AL345" s="109"/>
      <c r="AM345" s="182">
        <v>299.2</v>
      </c>
      <c r="AN345" s="109" t="s">
        <v>5655</v>
      </c>
      <c r="AO345" s="109" t="str">
        <f t="shared" si="5"/>
        <v>No</v>
      </c>
    </row>
    <row r="346" spans="1:41" s="19" customFormat="1" ht="11.45" customHeight="1" x14ac:dyDescent="0.2">
      <c r="A346" s="5" t="s">
        <v>6027</v>
      </c>
      <c r="B346" s="5" t="s">
        <v>812</v>
      </c>
      <c r="C346" s="5" t="s">
        <v>31</v>
      </c>
      <c r="D346" s="174">
        <v>8106</v>
      </c>
      <c r="E346" s="177">
        <v>80106</v>
      </c>
      <c r="F346" s="19" t="s">
        <v>260</v>
      </c>
      <c r="G346" s="5" t="s">
        <v>192</v>
      </c>
      <c r="H346" s="27">
        <v>264465</v>
      </c>
      <c r="I346" s="106">
        <v>53</v>
      </c>
      <c r="J346" s="107"/>
      <c r="K346" s="108">
        <v>0</v>
      </c>
      <c r="L346" s="108"/>
      <c r="M346" s="108">
        <v>0</v>
      </c>
      <c r="N346" s="108"/>
      <c r="O346" s="108">
        <v>1271554</v>
      </c>
      <c r="P346" s="108"/>
      <c r="Q346" s="108">
        <v>1271554</v>
      </c>
      <c r="R346" s="108"/>
      <c r="S346" s="108">
        <v>0</v>
      </c>
      <c r="T346" s="108"/>
      <c r="U346" s="108">
        <v>27410</v>
      </c>
      <c r="V346" s="108"/>
      <c r="W346" s="108">
        <v>27410</v>
      </c>
      <c r="X346" s="108"/>
      <c r="Y346" s="108">
        <v>0</v>
      </c>
      <c r="Z346" s="108"/>
      <c r="AA346" s="108">
        <v>0</v>
      </c>
      <c r="AB346" s="108"/>
      <c r="AC346" s="108">
        <v>0</v>
      </c>
      <c r="AD346" s="108"/>
      <c r="AE346" s="108">
        <v>0</v>
      </c>
      <c r="AF346" s="108"/>
      <c r="AG346" s="108">
        <v>0</v>
      </c>
      <c r="AH346" s="108"/>
      <c r="AI346" s="108">
        <v>75854</v>
      </c>
      <c r="AJ346" s="108"/>
      <c r="AK346" s="108">
        <v>3326548</v>
      </c>
      <c r="AL346" s="109"/>
      <c r="AM346" s="182">
        <v>0</v>
      </c>
      <c r="AN346" s="109" t="s">
        <v>5655</v>
      </c>
      <c r="AO346" s="109" t="str">
        <f t="shared" si="5"/>
        <v>No</v>
      </c>
    </row>
    <row r="347" spans="1:41" s="19" customFormat="1" ht="11.45" customHeight="1" x14ac:dyDescent="0.2">
      <c r="A347" s="5" t="s">
        <v>6028</v>
      </c>
      <c r="B347" s="5" t="s">
        <v>324</v>
      </c>
      <c r="C347" s="5" t="s">
        <v>73</v>
      </c>
      <c r="D347" s="174">
        <v>2003</v>
      </c>
      <c r="E347" s="177">
        <v>20003</v>
      </c>
      <c r="F347" s="19" t="s">
        <v>194</v>
      </c>
      <c r="G347" s="5" t="s">
        <v>192</v>
      </c>
      <c r="H347" s="27">
        <v>158084</v>
      </c>
      <c r="I347" s="106">
        <v>53</v>
      </c>
      <c r="J347" s="107"/>
      <c r="K347" s="108">
        <v>0</v>
      </c>
      <c r="L347" s="108"/>
      <c r="M347" s="108">
        <v>1149689</v>
      </c>
      <c r="N347" s="108"/>
      <c r="O347" s="108">
        <v>1802448</v>
      </c>
      <c r="P347" s="108"/>
      <c r="Q347" s="108">
        <v>1621408</v>
      </c>
      <c r="R347" s="108"/>
      <c r="S347" s="108">
        <v>181040</v>
      </c>
      <c r="T347" s="108"/>
      <c r="U347" s="108">
        <v>147797</v>
      </c>
      <c r="V347" s="108"/>
      <c r="W347" s="108">
        <v>134883</v>
      </c>
      <c r="X347" s="108"/>
      <c r="Y347" s="108">
        <v>12914</v>
      </c>
      <c r="Z347" s="108"/>
      <c r="AA347" s="108">
        <v>0</v>
      </c>
      <c r="AB347" s="108"/>
      <c r="AC347" s="108">
        <v>0</v>
      </c>
      <c r="AD347" s="108"/>
      <c r="AE347" s="108">
        <v>0</v>
      </c>
      <c r="AF347" s="108"/>
      <c r="AG347" s="108">
        <v>0</v>
      </c>
      <c r="AH347" s="108"/>
      <c r="AI347" s="108">
        <v>2034080</v>
      </c>
      <c r="AJ347" s="108"/>
      <c r="AK347" s="108">
        <v>7652374</v>
      </c>
      <c r="AL347" s="109"/>
      <c r="AM347" s="182">
        <v>200</v>
      </c>
      <c r="AN347" s="109" t="s">
        <v>5655</v>
      </c>
      <c r="AO347" s="109" t="str">
        <f t="shared" si="5"/>
        <v>No</v>
      </c>
    </row>
    <row r="348" spans="1:41" s="19" customFormat="1" ht="11.45" customHeight="1" x14ac:dyDescent="0.2">
      <c r="A348" s="5" t="s">
        <v>6029</v>
      </c>
      <c r="B348" s="5" t="s">
        <v>597</v>
      </c>
      <c r="C348" s="5" t="s">
        <v>20</v>
      </c>
      <c r="D348" s="174">
        <v>9173</v>
      </c>
      <c r="E348" s="177">
        <v>90173</v>
      </c>
      <c r="F348" s="19" t="s">
        <v>196</v>
      </c>
      <c r="G348" s="5" t="s">
        <v>192</v>
      </c>
      <c r="H348" s="27">
        <v>136969</v>
      </c>
      <c r="I348" s="106">
        <v>52</v>
      </c>
      <c r="J348" s="107"/>
      <c r="K348" s="108">
        <v>0</v>
      </c>
      <c r="L348" s="108"/>
      <c r="M348" s="108">
        <v>1698282</v>
      </c>
      <c r="N348" s="108"/>
      <c r="O348" s="108">
        <v>2369916</v>
      </c>
      <c r="P348" s="108"/>
      <c r="Q348" s="108">
        <v>2115702</v>
      </c>
      <c r="R348" s="108"/>
      <c r="S348" s="108">
        <v>254214</v>
      </c>
      <c r="T348" s="108"/>
      <c r="U348" s="108">
        <v>156091</v>
      </c>
      <c r="V348" s="108"/>
      <c r="W348" s="108">
        <v>145767</v>
      </c>
      <c r="X348" s="108"/>
      <c r="Y348" s="108">
        <v>10324</v>
      </c>
      <c r="Z348" s="108"/>
      <c r="AA348" s="108">
        <v>0</v>
      </c>
      <c r="AB348" s="108"/>
      <c r="AC348" s="108">
        <v>0</v>
      </c>
      <c r="AD348" s="108"/>
      <c r="AE348" s="108">
        <v>0</v>
      </c>
      <c r="AF348" s="108"/>
      <c r="AG348" s="108">
        <v>0</v>
      </c>
      <c r="AH348" s="108"/>
      <c r="AI348" s="108">
        <v>884503</v>
      </c>
      <c r="AJ348" s="108"/>
      <c r="AK348" s="108">
        <v>5504939</v>
      </c>
      <c r="AL348" s="109"/>
      <c r="AM348" s="182">
        <v>0</v>
      </c>
      <c r="AN348" s="109" t="s">
        <v>5655</v>
      </c>
      <c r="AO348" s="109" t="str">
        <f t="shared" si="5"/>
        <v>No</v>
      </c>
    </row>
    <row r="349" spans="1:41" s="19" customFormat="1" ht="11.45" customHeight="1" x14ac:dyDescent="0.2">
      <c r="A349" s="5" t="s">
        <v>292</v>
      </c>
      <c r="B349" s="5" t="s">
        <v>293</v>
      </c>
      <c r="C349" s="5" t="s">
        <v>55</v>
      </c>
      <c r="D349" s="174">
        <v>5029</v>
      </c>
      <c r="E349" s="177">
        <v>50029</v>
      </c>
      <c r="F349" s="19" t="s">
        <v>196</v>
      </c>
      <c r="G349" s="5" t="s">
        <v>192</v>
      </c>
      <c r="H349" s="27">
        <v>70585</v>
      </c>
      <c r="I349" s="106">
        <v>52</v>
      </c>
      <c r="J349" s="107"/>
      <c r="K349" s="108">
        <v>0</v>
      </c>
      <c r="L349" s="108"/>
      <c r="M349" s="108">
        <v>1005326</v>
      </c>
      <c r="N349" s="108"/>
      <c r="O349" s="108">
        <v>1432800</v>
      </c>
      <c r="P349" s="108"/>
      <c r="Q349" s="108">
        <v>1426932</v>
      </c>
      <c r="R349" s="108"/>
      <c r="S349" s="108">
        <v>5868</v>
      </c>
      <c r="T349" s="108"/>
      <c r="U349" s="108">
        <v>74193</v>
      </c>
      <c r="V349" s="108"/>
      <c r="W349" s="108">
        <v>73870</v>
      </c>
      <c r="X349" s="108"/>
      <c r="Y349" s="108">
        <v>323</v>
      </c>
      <c r="Z349" s="108"/>
      <c r="AA349" s="108">
        <v>0</v>
      </c>
      <c r="AB349" s="108"/>
      <c r="AC349" s="108">
        <v>0</v>
      </c>
      <c r="AD349" s="108"/>
      <c r="AE349" s="108">
        <v>0</v>
      </c>
      <c r="AF349" s="108"/>
      <c r="AG349" s="108">
        <v>0</v>
      </c>
      <c r="AH349" s="108"/>
      <c r="AI349" s="108">
        <v>525887</v>
      </c>
      <c r="AJ349" s="108"/>
      <c r="AK349" s="108">
        <v>3682422</v>
      </c>
      <c r="AL349" s="109"/>
      <c r="AM349" s="182">
        <v>614</v>
      </c>
      <c r="AN349" s="109" t="s">
        <v>5655</v>
      </c>
      <c r="AO349" s="109" t="str">
        <f t="shared" si="5"/>
        <v>No</v>
      </c>
    </row>
    <row r="350" spans="1:41" s="19" customFormat="1" ht="11.45" customHeight="1" x14ac:dyDescent="0.2">
      <c r="A350" s="5" t="s">
        <v>6030</v>
      </c>
      <c r="B350" s="5" t="s">
        <v>811</v>
      </c>
      <c r="C350" s="5" t="s">
        <v>81</v>
      </c>
      <c r="D350" s="174">
        <v>2169</v>
      </c>
      <c r="E350" s="177">
        <v>20169</v>
      </c>
      <c r="F350" s="19" t="s">
        <v>208</v>
      </c>
      <c r="G350" s="5" t="s">
        <v>192</v>
      </c>
      <c r="H350" s="27">
        <v>18351295</v>
      </c>
      <c r="I350" s="106">
        <v>52</v>
      </c>
      <c r="J350" s="107"/>
      <c r="K350" s="108">
        <v>0</v>
      </c>
      <c r="L350" s="108"/>
      <c r="M350" s="108">
        <v>4161753</v>
      </c>
      <c r="N350" s="108"/>
      <c r="O350" s="108">
        <v>3959283</v>
      </c>
      <c r="P350" s="108"/>
      <c r="Q350" s="108">
        <v>3951815</v>
      </c>
      <c r="R350" s="108"/>
      <c r="S350" s="108">
        <v>7468</v>
      </c>
      <c r="T350" s="108" t="s">
        <v>101</v>
      </c>
      <c r="U350" s="108">
        <v>98683</v>
      </c>
      <c r="V350" s="108"/>
      <c r="W350" s="108">
        <v>98298</v>
      </c>
      <c r="X350" s="108"/>
      <c r="Y350" s="108">
        <v>385</v>
      </c>
      <c r="Z350" s="108" t="s">
        <v>101</v>
      </c>
      <c r="AA350" s="108">
        <v>0</v>
      </c>
      <c r="AB350" s="108"/>
      <c r="AC350" s="108">
        <v>0</v>
      </c>
      <c r="AD350" s="108"/>
      <c r="AE350" s="108">
        <v>0</v>
      </c>
      <c r="AF350" s="108"/>
      <c r="AG350" s="108">
        <v>0</v>
      </c>
      <c r="AH350" s="108"/>
      <c r="AI350" s="108">
        <v>1120022</v>
      </c>
      <c r="AJ350" s="108"/>
      <c r="AK350" s="108">
        <v>79839500</v>
      </c>
      <c r="AL350" s="109"/>
      <c r="AM350" s="182">
        <v>408.9</v>
      </c>
      <c r="AN350" s="109" t="s">
        <v>5655</v>
      </c>
      <c r="AO350" s="109" t="str">
        <f t="shared" si="5"/>
        <v>Yes</v>
      </c>
    </row>
    <row r="351" spans="1:41" s="19" customFormat="1" ht="11.45" customHeight="1" x14ac:dyDescent="0.2">
      <c r="A351" s="5" t="s">
        <v>6031</v>
      </c>
      <c r="B351" s="5" t="s">
        <v>812</v>
      </c>
      <c r="C351" s="5" t="s">
        <v>31</v>
      </c>
      <c r="D351" s="174">
        <v>8011</v>
      </c>
      <c r="E351" s="177">
        <v>80011</v>
      </c>
      <c r="F351" s="19" t="s">
        <v>194</v>
      </c>
      <c r="G351" s="5" t="s">
        <v>192</v>
      </c>
      <c r="H351" s="27">
        <v>264465</v>
      </c>
      <c r="I351" s="106">
        <v>52</v>
      </c>
      <c r="J351" s="107"/>
      <c r="K351" s="108">
        <v>0</v>
      </c>
      <c r="L351" s="108"/>
      <c r="M351" s="108">
        <v>1662236</v>
      </c>
      <c r="N351" s="108"/>
      <c r="O351" s="108">
        <v>1837696</v>
      </c>
      <c r="P351" s="108"/>
      <c r="Q351" s="108">
        <v>1870828</v>
      </c>
      <c r="R351" s="108"/>
      <c r="S351" s="108">
        <v>163360</v>
      </c>
      <c r="T351" s="108"/>
      <c r="U351" s="108">
        <v>141459</v>
      </c>
      <c r="V351" s="108"/>
      <c r="W351" s="108">
        <v>150075</v>
      </c>
      <c r="X351" s="108"/>
      <c r="Y351" s="108">
        <v>7358</v>
      </c>
      <c r="Z351" s="108"/>
      <c r="AA351" s="108">
        <v>0</v>
      </c>
      <c r="AB351" s="108"/>
      <c r="AC351" s="108">
        <v>0</v>
      </c>
      <c r="AD351" s="108"/>
      <c r="AE351" s="108">
        <v>0</v>
      </c>
      <c r="AF351" s="108"/>
      <c r="AG351" s="108">
        <v>0</v>
      </c>
      <c r="AH351" s="108"/>
      <c r="AI351" s="108">
        <v>4444532</v>
      </c>
      <c r="AJ351" s="108"/>
      <c r="AK351" s="108">
        <v>13166298</v>
      </c>
      <c r="AL351" s="109"/>
      <c r="AM351" s="182">
        <v>422</v>
      </c>
      <c r="AN351" s="109" t="s">
        <v>5655</v>
      </c>
      <c r="AO351" s="109" t="str">
        <f t="shared" si="5"/>
        <v>No</v>
      </c>
    </row>
    <row r="352" spans="1:41" s="19" customFormat="1" ht="11.45" customHeight="1" x14ac:dyDescent="0.2">
      <c r="A352" s="5" t="s">
        <v>722</v>
      </c>
      <c r="B352" s="5" t="s">
        <v>723</v>
      </c>
      <c r="C352" s="5" t="s">
        <v>45</v>
      </c>
      <c r="D352" s="174">
        <v>5058</v>
      </c>
      <c r="E352" s="177">
        <v>50058</v>
      </c>
      <c r="F352" s="19" t="s">
        <v>196</v>
      </c>
      <c r="G352" s="5" t="s">
        <v>192</v>
      </c>
      <c r="H352" s="27">
        <v>296863</v>
      </c>
      <c r="I352" s="106">
        <v>51</v>
      </c>
      <c r="J352" s="107"/>
      <c r="K352" s="108">
        <v>0</v>
      </c>
      <c r="L352" s="108"/>
      <c r="M352" s="108">
        <v>1204041</v>
      </c>
      <c r="N352" s="108"/>
      <c r="O352" s="108">
        <v>2157305</v>
      </c>
      <c r="P352" s="108"/>
      <c r="Q352" s="108">
        <v>2065681</v>
      </c>
      <c r="R352" s="108"/>
      <c r="S352" s="108">
        <v>91624</v>
      </c>
      <c r="T352" s="108"/>
      <c r="U352" s="108">
        <v>154052</v>
      </c>
      <c r="V352" s="108"/>
      <c r="W352" s="108">
        <v>148684</v>
      </c>
      <c r="X352" s="108"/>
      <c r="Y352" s="108">
        <v>5368</v>
      </c>
      <c r="Z352" s="108"/>
      <c r="AA352" s="108">
        <v>0</v>
      </c>
      <c r="AB352" s="108"/>
      <c r="AC352" s="108">
        <v>0</v>
      </c>
      <c r="AD352" s="108"/>
      <c r="AE352" s="108">
        <v>0</v>
      </c>
      <c r="AF352" s="108"/>
      <c r="AG352" s="108">
        <v>0</v>
      </c>
      <c r="AH352" s="108"/>
      <c r="AI352" s="108">
        <v>1671856</v>
      </c>
      <c r="AJ352" s="108"/>
      <c r="AK352" s="108">
        <v>7753766</v>
      </c>
      <c r="AL352" s="109"/>
      <c r="AM352" s="182">
        <v>0</v>
      </c>
      <c r="AN352" s="109" t="s">
        <v>5655</v>
      </c>
      <c r="AO352" s="109" t="str">
        <f t="shared" si="5"/>
        <v>No</v>
      </c>
    </row>
    <row r="353" spans="1:41" s="19" customFormat="1" ht="11.45" customHeight="1" x14ac:dyDescent="0.2">
      <c r="A353" s="5" t="s">
        <v>967</v>
      </c>
      <c r="B353" s="5" t="s">
        <v>968</v>
      </c>
      <c r="C353" s="5" t="s">
        <v>89</v>
      </c>
      <c r="D353" s="174">
        <v>6102</v>
      </c>
      <c r="E353" s="177">
        <v>60102</v>
      </c>
      <c r="F353" s="19" t="s">
        <v>196</v>
      </c>
      <c r="G353" s="5" t="s">
        <v>192</v>
      </c>
      <c r="H353" s="27">
        <v>92984</v>
      </c>
      <c r="I353" s="106">
        <v>51</v>
      </c>
      <c r="J353" s="107"/>
      <c r="K353" s="108">
        <v>0</v>
      </c>
      <c r="L353" s="108"/>
      <c r="M353" s="108">
        <v>346159</v>
      </c>
      <c r="N353" s="108"/>
      <c r="O353" s="108">
        <v>1270075</v>
      </c>
      <c r="P353" s="108"/>
      <c r="Q353" s="108">
        <v>1105543</v>
      </c>
      <c r="R353" s="108"/>
      <c r="S353" s="108">
        <v>164532</v>
      </c>
      <c r="T353" s="108"/>
      <c r="U353" s="108">
        <v>67559</v>
      </c>
      <c r="V353" s="108"/>
      <c r="W353" s="108">
        <v>61701</v>
      </c>
      <c r="X353" s="108"/>
      <c r="Y353" s="108">
        <v>5858</v>
      </c>
      <c r="Z353" s="108"/>
      <c r="AA353" s="108">
        <v>0</v>
      </c>
      <c r="AB353" s="108"/>
      <c r="AC353" s="108">
        <v>0</v>
      </c>
      <c r="AD353" s="108"/>
      <c r="AE353" s="108">
        <v>0</v>
      </c>
      <c r="AF353" s="108"/>
      <c r="AG353" s="108">
        <v>0</v>
      </c>
      <c r="AH353" s="108"/>
      <c r="AI353" s="108">
        <v>268469</v>
      </c>
      <c r="AJ353" s="108"/>
      <c r="AK353" s="108">
        <v>2709500</v>
      </c>
      <c r="AL353" s="109"/>
      <c r="AM353" s="182">
        <v>248.5</v>
      </c>
      <c r="AN353" s="109" t="s">
        <v>5655</v>
      </c>
      <c r="AO353" s="109" t="str">
        <f t="shared" si="5"/>
        <v>No</v>
      </c>
    </row>
    <row r="354" spans="1:41" s="19" customFormat="1" ht="11.45" customHeight="1" x14ac:dyDescent="0.2">
      <c r="A354" s="5" t="s">
        <v>6032</v>
      </c>
      <c r="B354" s="5" t="s">
        <v>568</v>
      </c>
      <c r="C354" s="5" t="s">
        <v>89</v>
      </c>
      <c r="D354" s="174">
        <v>6009</v>
      </c>
      <c r="E354" s="177">
        <v>60009</v>
      </c>
      <c r="F354" s="19" t="s">
        <v>194</v>
      </c>
      <c r="G354" s="5" t="s">
        <v>192</v>
      </c>
      <c r="H354" s="27">
        <v>235730</v>
      </c>
      <c r="I354" s="106">
        <v>51</v>
      </c>
      <c r="J354" s="107"/>
      <c r="K354" s="108">
        <v>0</v>
      </c>
      <c r="L354" s="108"/>
      <c r="M354" s="108">
        <v>1713380</v>
      </c>
      <c r="N354" s="108"/>
      <c r="O354" s="108">
        <v>2064462</v>
      </c>
      <c r="P354" s="108"/>
      <c r="Q354" s="108">
        <v>1953562</v>
      </c>
      <c r="R354" s="108"/>
      <c r="S354" s="108">
        <v>110900</v>
      </c>
      <c r="T354" s="108"/>
      <c r="U354" s="108">
        <v>179078</v>
      </c>
      <c r="V354" s="108"/>
      <c r="W354" s="108">
        <v>173090</v>
      </c>
      <c r="X354" s="108"/>
      <c r="Y354" s="108">
        <v>5988</v>
      </c>
      <c r="Z354" s="108"/>
      <c r="AA354" s="108">
        <v>0</v>
      </c>
      <c r="AB354" s="108"/>
      <c r="AC354" s="108">
        <v>0</v>
      </c>
      <c r="AD354" s="108"/>
      <c r="AE354" s="108">
        <v>0</v>
      </c>
      <c r="AF354" s="108"/>
      <c r="AG354" s="108">
        <v>0</v>
      </c>
      <c r="AH354" s="108"/>
      <c r="AI354" s="108">
        <v>2793146</v>
      </c>
      <c r="AJ354" s="108"/>
      <c r="AK354" s="108">
        <v>9560460</v>
      </c>
      <c r="AL354" s="109"/>
      <c r="AM354" s="182">
        <v>107.4</v>
      </c>
      <c r="AN354" s="109" t="s">
        <v>5655</v>
      </c>
      <c r="AO354" s="109" t="str">
        <f t="shared" si="5"/>
        <v>No</v>
      </c>
    </row>
    <row r="355" spans="1:41" s="19" customFormat="1" ht="11.45" customHeight="1" x14ac:dyDescent="0.2">
      <c r="A355" s="5" t="s">
        <v>851</v>
      </c>
      <c r="B355" s="5" t="s">
        <v>852</v>
      </c>
      <c r="C355" s="5" t="s">
        <v>77</v>
      </c>
      <c r="D355" s="174">
        <v>5024</v>
      </c>
      <c r="E355" s="177">
        <v>50024</v>
      </c>
      <c r="F355" s="19" t="s">
        <v>196</v>
      </c>
      <c r="G355" s="5" t="s">
        <v>192</v>
      </c>
      <c r="H355" s="27">
        <v>387550</v>
      </c>
      <c r="I355" s="106">
        <v>50</v>
      </c>
      <c r="J355" s="107"/>
      <c r="K355" s="108">
        <v>0</v>
      </c>
      <c r="L355" s="108"/>
      <c r="M355" s="108">
        <v>1364383</v>
      </c>
      <c r="N355" s="108"/>
      <c r="O355" s="108">
        <v>1902315</v>
      </c>
      <c r="P355" s="108"/>
      <c r="Q355" s="108">
        <v>1739481</v>
      </c>
      <c r="R355" s="108"/>
      <c r="S355" s="108">
        <v>162834</v>
      </c>
      <c r="T355" s="108"/>
      <c r="U355" s="108">
        <v>139099</v>
      </c>
      <c r="V355" s="108"/>
      <c r="W355" s="108">
        <v>129573</v>
      </c>
      <c r="X355" s="108"/>
      <c r="Y355" s="108">
        <v>9526</v>
      </c>
      <c r="Z355" s="108"/>
      <c r="AA355" s="108">
        <v>0</v>
      </c>
      <c r="AB355" s="108"/>
      <c r="AC355" s="108">
        <v>0</v>
      </c>
      <c r="AD355" s="108"/>
      <c r="AE355" s="108">
        <v>0</v>
      </c>
      <c r="AF355" s="108"/>
      <c r="AG355" s="108">
        <v>0</v>
      </c>
      <c r="AH355" s="108"/>
      <c r="AI355" s="108">
        <v>1455301</v>
      </c>
      <c r="AJ355" s="108"/>
      <c r="AK355" s="108">
        <v>6179157</v>
      </c>
      <c r="AL355" s="109"/>
      <c r="AM355" s="182">
        <v>0</v>
      </c>
      <c r="AN355" s="109" t="s">
        <v>5655</v>
      </c>
      <c r="AO355" s="109" t="str">
        <f t="shared" si="5"/>
        <v>No</v>
      </c>
    </row>
    <row r="356" spans="1:41" s="19" customFormat="1" ht="11.45" customHeight="1" x14ac:dyDescent="0.2">
      <c r="A356" s="5" t="s">
        <v>762</v>
      </c>
      <c r="B356" s="5" t="s">
        <v>529</v>
      </c>
      <c r="C356" s="5" t="s">
        <v>46</v>
      </c>
      <c r="D356" s="174">
        <v>5052</v>
      </c>
      <c r="E356" s="177">
        <v>50052</v>
      </c>
      <c r="F356" s="19" t="s">
        <v>196</v>
      </c>
      <c r="G356" s="5" t="s">
        <v>192</v>
      </c>
      <c r="H356" s="27">
        <v>278165</v>
      </c>
      <c r="I356" s="106">
        <v>50</v>
      </c>
      <c r="J356" s="107"/>
      <c r="K356" s="108">
        <v>0</v>
      </c>
      <c r="L356" s="108"/>
      <c r="M356" s="108">
        <v>1346936</v>
      </c>
      <c r="N356" s="108"/>
      <c r="O356" s="108">
        <v>1811697</v>
      </c>
      <c r="P356" s="108"/>
      <c r="Q356" s="108">
        <v>1698097</v>
      </c>
      <c r="R356" s="108"/>
      <c r="S356" s="108">
        <v>113600</v>
      </c>
      <c r="T356" s="108"/>
      <c r="U356" s="108">
        <v>129930</v>
      </c>
      <c r="V356" s="108"/>
      <c r="W356" s="108">
        <v>120701</v>
      </c>
      <c r="X356" s="108"/>
      <c r="Y356" s="108">
        <v>9229</v>
      </c>
      <c r="Z356" s="108"/>
      <c r="AA356" s="108">
        <v>0</v>
      </c>
      <c r="AB356" s="108"/>
      <c r="AC356" s="108">
        <v>0</v>
      </c>
      <c r="AD356" s="108"/>
      <c r="AE356" s="108">
        <v>0</v>
      </c>
      <c r="AF356" s="108"/>
      <c r="AG356" s="108">
        <v>0</v>
      </c>
      <c r="AH356" s="108"/>
      <c r="AI356" s="108">
        <v>1598631</v>
      </c>
      <c r="AJ356" s="108"/>
      <c r="AK356" s="108">
        <v>4999571</v>
      </c>
      <c r="AL356" s="109"/>
      <c r="AM356" s="182">
        <v>0</v>
      </c>
      <c r="AN356" s="109" t="s">
        <v>5655</v>
      </c>
      <c r="AO356" s="109" t="str">
        <f t="shared" si="5"/>
        <v>No</v>
      </c>
    </row>
    <row r="357" spans="1:41" s="19" customFormat="1" ht="11.45" customHeight="1" x14ac:dyDescent="0.2">
      <c r="A357" s="5" t="s">
        <v>866</v>
      </c>
      <c r="B357" s="5" t="s">
        <v>867</v>
      </c>
      <c r="C357" s="5" t="s">
        <v>20</v>
      </c>
      <c r="D357" s="174">
        <v>9090</v>
      </c>
      <c r="E357" s="177">
        <v>90090</v>
      </c>
      <c r="F357" s="19" t="s">
        <v>196</v>
      </c>
      <c r="G357" s="5" t="s">
        <v>192</v>
      </c>
      <c r="H357" s="27">
        <v>1723634</v>
      </c>
      <c r="I357" s="106">
        <v>50</v>
      </c>
      <c r="J357" s="107"/>
      <c r="K357" s="108">
        <v>0</v>
      </c>
      <c r="L357" s="108"/>
      <c r="M357" s="108">
        <v>2011912</v>
      </c>
      <c r="N357" s="108"/>
      <c r="O357" s="108">
        <v>2687751</v>
      </c>
      <c r="P357" s="108"/>
      <c r="Q357" s="108">
        <v>2279677</v>
      </c>
      <c r="R357" s="108"/>
      <c r="S357" s="108">
        <v>408074</v>
      </c>
      <c r="T357" s="108"/>
      <c r="U357" s="108">
        <v>130126</v>
      </c>
      <c r="V357" s="108"/>
      <c r="W357" s="108">
        <v>117899</v>
      </c>
      <c r="X357" s="108"/>
      <c r="Y357" s="108">
        <v>12227</v>
      </c>
      <c r="Z357" s="108"/>
      <c r="AA357" s="108">
        <v>0</v>
      </c>
      <c r="AB357" s="108"/>
      <c r="AC357" s="108">
        <v>0</v>
      </c>
      <c r="AD357" s="108"/>
      <c r="AE357" s="108">
        <v>0</v>
      </c>
      <c r="AF357" s="108"/>
      <c r="AG357" s="108">
        <v>0</v>
      </c>
      <c r="AH357" s="108"/>
      <c r="AI357" s="108">
        <v>1289584</v>
      </c>
      <c r="AJ357" s="108"/>
      <c r="AK357" s="108">
        <v>13767940</v>
      </c>
      <c r="AL357" s="109"/>
      <c r="AM357" s="182">
        <v>104.1</v>
      </c>
      <c r="AN357" s="109" t="s">
        <v>5655</v>
      </c>
      <c r="AO357" s="109" t="str">
        <f t="shared" si="5"/>
        <v>No</v>
      </c>
    </row>
    <row r="358" spans="1:41" s="19" customFormat="1" ht="11.45" customHeight="1" x14ac:dyDescent="0.2">
      <c r="A358" s="5" t="s">
        <v>847</v>
      </c>
      <c r="B358" s="5" t="s">
        <v>848</v>
      </c>
      <c r="C358" s="5" t="s">
        <v>20</v>
      </c>
      <c r="D358" s="174">
        <v>9159</v>
      </c>
      <c r="E358" s="177">
        <v>90159</v>
      </c>
      <c r="F358" s="19" t="s">
        <v>196</v>
      </c>
      <c r="G358" s="5" t="s">
        <v>192</v>
      </c>
      <c r="H358" s="27">
        <v>3281212</v>
      </c>
      <c r="I358" s="106">
        <v>50</v>
      </c>
      <c r="J358" s="107"/>
      <c r="K358" s="108">
        <v>0</v>
      </c>
      <c r="L358" s="108"/>
      <c r="M358" s="108">
        <v>1708843</v>
      </c>
      <c r="N358" s="108"/>
      <c r="O358" s="108">
        <v>1991374</v>
      </c>
      <c r="P358" s="108"/>
      <c r="Q358" s="108">
        <v>1858830</v>
      </c>
      <c r="R358" s="108"/>
      <c r="S358" s="108">
        <v>132544</v>
      </c>
      <c r="T358" s="108"/>
      <c r="U358" s="108">
        <v>110527</v>
      </c>
      <c r="V358" s="108"/>
      <c r="W358" s="108">
        <v>103842</v>
      </c>
      <c r="X358" s="108"/>
      <c r="Y358" s="108">
        <v>6685</v>
      </c>
      <c r="Z358" s="108"/>
      <c r="AA358" s="108">
        <v>0</v>
      </c>
      <c r="AB358" s="108"/>
      <c r="AC358" s="108">
        <v>0</v>
      </c>
      <c r="AD358" s="108"/>
      <c r="AE358" s="108">
        <v>0</v>
      </c>
      <c r="AF358" s="108"/>
      <c r="AG358" s="108">
        <v>0</v>
      </c>
      <c r="AH358" s="108"/>
      <c r="AI358" s="108">
        <v>1207792</v>
      </c>
      <c r="AJ358" s="108"/>
      <c r="AK358" s="108">
        <v>14754297</v>
      </c>
      <c r="AL358" s="109"/>
      <c r="AM358" s="182">
        <v>0</v>
      </c>
      <c r="AN358" s="109" t="s">
        <v>5655</v>
      </c>
      <c r="AO358" s="109" t="str">
        <f t="shared" si="5"/>
        <v>No</v>
      </c>
    </row>
    <row r="359" spans="1:41" s="19" customFormat="1" ht="11.45" customHeight="1" x14ac:dyDescent="0.2">
      <c r="A359" s="5" t="s">
        <v>4994</v>
      </c>
      <c r="B359" s="5" t="s">
        <v>4942</v>
      </c>
      <c r="C359" s="5" t="s">
        <v>94</v>
      </c>
      <c r="D359" s="174" t="s">
        <v>4995</v>
      </c>
      <c r="E359" s="177" t="s">
        <v>4996</v>
      </c>
      <c r="F359" s="19" t="s">
        <v>196</v>
      </c>
      <c r="G359" s="5" t="s">
        <v>229</v>
      </c>
      <c r="H359" s="27">
        <v>0</v>
      </c>
      <c r="I359" s="106">
        <v>50</v>
      </c>
      <c r="J359" s="107"/>
      <c r="K359" s="108">
        <v>0</v>
      </c>
      <c r="L359" s="108"/>
      <c r="M359" s="108">
        <v>0</v>
      </c>
      <c r="N359" s="108"/>
      <c r="O359" s="108">
        <v>0</v>
      </c>
      <c r="P359" s="108"/>
      <c r="Q359" s="108">
        <v>1727660</v>
      </c>
      <c r="R359" s="108"/>
      <c r="S359" s="108">
        <v>0</v>
      </c>
      <c r="T359" s="108"/>
      <c r="U359" s="108">
        <v>0</v>
      </c>
      <c r="V359" s="108"/>
      <c r="W359" s="108">
        <v>68555</v>
      </c>
      <c r="X359" s="108"/>
      <c r="Y359" s="108">
        <v>0</v>
      </c>
      <c r="Z359" s="108"/>
      <c r="AA359" s="108">
        <v>0</v>
      </c>
      <c r="AB359" s="108"/>
      <c r="AC359" s="108">
        <v>0</v>
      </c>
      <c r="AD359" s="108"/>
      <c r="AE359" s="108">
        <v>0</v>
      </c>
      <c r="AF359" s="108"/>
      <c r="AG359" s="108">
        <v>0</v>
      </c>
      <c r="AH359" s="108"/>
      <c r="AI359" s="108">
        <v>318069</v>
      </c>
      <c r="AJ359" s="108"/>
      <c r="AK359" s="108">
        <v>0</v>
      </c>
      <c r="AL359" s="109"/>
      <c r="AM359" s="182">
        <v>237.9</v>
      </c>
      <c r="AN359" s="109" t="s">
        <v>5655</v>
      </c>
      <c r="AO359" s="109" t="str">
        <f t="shared" si="5"/>
        <v>No</v>
      </c>
    </row>
    <row r="360" spans="1:41" s="19" customFormat="1" ht="11.45" customHeight="1" x14ac:dyDescent="0.2">
      <c r="A360" s="5" t="s">
        <v>6033</v>
      </c>
      <c r="B360" s="5" t="s">
        <v>470</v>
      </c>
      <c r="C360" s="5" t="s">
        <v>40</v>
      </c>
      <c r="D360" s="174">
        <v>4082</v>
      </c>
      <c r="E360" s="177">
        <v>40082</v>
      </c>
      <c r="F360" s="19" t="s">
        <v>194</v>
      </c>
      <c r="G360" s="5" t="s">
        <v>192</v>
      </c>
      <c r="H360" s="27">
        <v>4515419</v>
      </c>
      <c r="I360" s="106">
        <v>50</v>
      </c>
      <c r="J360" s="107"/>
      <c r="K360" s="108">
        <v>0</v>
      </c>
      <c r="L360" s="108"/>
      <c r="M360" s="108">
        <v>0</v>
      </c>
      <c r="N360" s="108"/>
      <c r="O360" s="108">
        <v>766994</v>
      </c>
      <c r="P360" s="108"/>
      <c r="Q360" s="108">
        <v>764502</v>
      </c>
      <c r="R360" s="108"/>
      <c r="S360" s="108">
        <v>2492</v>
      </c>
      <c r="T360" s="108"/>
      <c r="U360" s="108">
        <v>26074</v>
      </c>
      <c r="V360" s="108"/>
      <c r="W360" s="108">
        <v>25130</v>
      </c>
      <c r="X360" s="108"/>
      <c r="Y360" s="108">
        <v>944</v>
      </c>
      <c r="Z360" s="108"/>
      <c r="AA360" s="108">
        <v>0</v>
      </c>
      <c r="AB360" s="108"/>
      <c r="AC360" s="108">
        <v>0</v>
      </c>
      <c r="AD360" s="108"/>
      <c r="AE360" s="108">
        <v>0</v>
      </c>
      <c r="AF360" s="108"/>
      <c r="AG360" s="108">
        <v>0</v>
      </c>
      <c r="AH360" s="108"/>
      <c r="AI360" s="108">
        <v>96254</v>
      </c>
      <c r="AJ360" s="108"/>
      <c r="AK360" s="108">
        <v>2871717</v>
      </c>
      <c r="AL360" s="109"/>
      <c r="AM360" s="182">
        <v>116</v>
      </c>
      <c r="AN360" s="109" t="s">
        <v>5655</v>
      </c>
      <c r="AO360" s="109" t="str">
        <f t="shared" si="5"/>
        <v>No</v>
      </c>
    </row>
    <row r="361" spans="1:41" s="19" customFormat="1" ht="11.45" customHeight="1" x14ac:dyDescent="0.2">
      <c r="A361" s="5" t="s">
        <v>6034</v>
      </c>
      <c r="B361" s="5" t="s">
        <v>1994</v>
      </c>
      <c r="C361" s="5" t="s">
        <v>56</v>
      </c>
      <c r="D361" s="174"/>
      <c r="E361" s="177" t="s">
        <v>6035</v>
      </c>
      <c r="F361" s="19" t="s">
        <v>196</v>
      </c>
      <c r="G361" s="5" t="s">
        <v>229</v>
      </c>
      <c r="H361" s="27">
        <v>0</v>
      </c>
      <c r="I361" s="106">
        <v>50</v>
      </c>
      <c r="J361" s="107"/>
      <c r="K361" s="108">
        <v>0</v>
      </c>
      <c r="L361" s="108"/>
      <c r="M361" s="108">
        <v>0</v>
      </c>
      <c r="N361" s="108"/>
      <c r="O361" s="108">
        <v>0</v>
      </c>
      <c r="P361" s="108"/>
      <c r="Q361" s="108">
        <v>1174300</v>
      </c>
      <c r="R361" s="108"/>
      <c r="S361" s="108">
        <v>0</v>
      </c>
      <c r="T361" s="108"/>
      <c r="U361" s="108">
        <v>0</v>
      </c>
      <c r="V361" s="108"/>
      <c r="W361" s="108">
        <v>71431</v>
      </c>
      <c r="X361" s="108"/>
      <c r="Y361" s="108">
        <v>0</v>
      </c>
      <c r="Z361" s="108"/>
      <c r="AA361" s="108">
        <v>0</v>
      </c>
      <c r="AB361" s="108"/>
      <c r="AC361" s="108">
        <v>0</v>
      </c>
      <c r="AD361" s="108"/>
      <c r="AE361" s="108">
        <v>0</v>
      </c>
      <c r="AF361" s="108"/>
      <c r="AG361" s="108">
        <v>0</v>
      </c>
      <c r="AH361" s="108"/>
      <c r="AI361" s="108">
        <v>250607</v>
      </c>
      <c r="AJ361" s="108"/>
      <c r="AK361" s="108">
        <v>0</v>
      </c>
      <c r="AL361" s="109"/>
      <c r="AM361" s="182">
        <v>168.3</v>
      </c>
      <c r="AN361" s="109" t="s">
        <v>5655</v>
      </c>
      <c r="AO361" s="109" t="str">
        <f t="shared" si="5"/>
        <v>No</v>
      </c>
    </row>
    <row r="362" spans="1:41" s="19" customFormat="1" ht="11.45" customHeight="1" x14ac:dyDescent="0.2">
      <c r="A362" s="5" t="s">
        <v>6036</v>
      </c>
      <c r="B362" s="5" t="s">
        <v>479</v>
      </c>
      <c r="C362" s="5" t="s">
        <v>98</v>
      </c>
      <c r="D362" s="174">
        <v>5099</v>
      </c>
      <c r="E362" s="177">
        <v>50099</v>
      </c>
      <c r="F362" s="19" t="s">
        <v>194</v>
      </c>
      <c r="G362" s="5" t="s">
        <v>192</v>
      </c>
      <c r="H362" s="27">
        <v>102852</v>
      </c>
      <c r="I362" s="106">
        <v>50</v>
      </c>
      <c r="J362" s="107"/>
      <c r="K362" s="108">
        <v>0</v>
      </c>
      <c r="L362" s="108"/>
      <c r="M362" s="108">
        <v>694574</v>
      </c>
      <c r="N362" s="108"/>
      <c r="O362" s="108">
        <v>1571074</v>
      </c>
      <c r="P362" s="108"/>
      <c r="Q362" s="108">
        <v>1235690</v>
      </c>
      <c r="R362" s="108"/>
      <c r="S362" s="108">
        <v>335384</v>
      </c>
      <c r="T362" s="108"/>
      <c r="U362" s="108">
        <v>84137</v>
      </c>
      <c r="V362" s="108"/>
      <c r="W362" s="108">
        <v>73704</v>
      </c>
      <c r="X362" s="108"/>
      <c r="Y362" s="108">
        <v>10433</v>
      </c>
      <c r="Z362" s="108"/>
      <c r="AA362" s="108">
        <v>0</v>
      </c>
      <c r="AB362" s="108"/>
      <c r="AC362" s="108">
        <v>0</v>
      </c>
      <c r="AD362" s="108"/>
      <c r="AE362" s="108">
        <v>0</v>
      </c>
      <c r="AF362" s="108"/>
      <c r="AG362" s="108">
        <v>0</v>
      </c>
      <c r="AH362" s="108"/>
      <c r="AI362" s="108">
        <v>964748</v>
      </c>
      <c r="AJ362" s="108"/>
      <c r="AK362" s="108">
        <v>2872600</v>
      </c>
      <c r="AL362" s="109"/>
      <c r="AM362" s="182">
        <v>69.8</v>
      </c>
      <c r="AN362" s="109" t="s">
        <v>5655</v>
      </c>
      <c r="AO362" s="109" t="str">
        <f t="shared" si="5"/>
        <v>No</v>
      </c>
    </row>
    <row r="363" spans="1:41" s="19" customFormat="1" ht="11.45" customHeight="1" x14ac:dyDescent="0.2">
      <c r="A363" s="5" t="s">
        <v>6037</v>
      </c>
      <c r="B363" s="5" t="s">
        <v>411</v>
      </c>
      <c r="C363" s="5" t="s">
        <v>20</v>
      </c>
      <c r="D363" s="174">
        <v>9218</v>
      </c>
      <c r="E363" s="177">
        <v>90218</v>
      </c>
      <c r="F363" s="19" t="s">
        <v>260</v>
      </c>
      <c r="G363" s="5" t="s">
        <v>192</v>
      </c>
      <c r="H363" s="27">
        <v>1932666</v>
      </c>
      <c r="I363" s="106">
        <v>49</v>
      </c>
      <c r="J363" s="107"/>
      <c r="K363" s="108">
        <v>0</v>
      </c>
      <c r="L363" s="108"/>
      <c r="M363" s="108">
        <v>0</v>
      </c>
      <c r="N363" s="108"/>
      <c r="O363" s="108">
        <v>106479</v>
      </c>
      <c r="P363" s="108"/>
      <c r="Q363" s="108">
        <v>106479</v>
      </c>
      <c r="R363" s="108"/>
      <c r="S363" s="108">
        <v>0</v>
      </c>
      <c r="T363" s="108"/>
      <c r="U363" s="108">
        <v>2694</v>
      </c>
      <c r="V363" s="108"/>
      <c r="W363" s="108">
        <v>2694</v>
      </c>
      <c r="X363" s="108"/>
      <c r="Y363" s="108">
        <v>0</v>
      </c>
      <c r="Z363" s="108"/>
      <c r="AA363" s="108">
        <v>0</v>
      </c>
      <c r="AB363" s="108"/>
      <c r="AC363" s="108">
        <v>0</v>
      </c>
      <c r="AD363" s="108"/>
      <c r="AE363" s="108">
        <v>0</v>
      </c>
      <c r="AF363" s="108"/>
      <c r="AG363" s="108">
        <v>0</v>
      </c>
      <c r="AH363" s="108"/>
      <c r="AI363" s="108">
        <v>13474</v>
      </c>
      <c r="AJ363" s="108"/>
      <c r="AK363" s="108">
        <v>490827</v>
      </c>
      <c r="AL363" s="109"/>
      <c r="AM363" s="182">
        <v>145.94</v>
      </c>
      <c r="AN363" s="109" t="s">
        <v>5655</v>
      </c>
      <c r="AO363" s="109" t="str">
        <f t="shared" si="5"/>
        <v>No</v>
      </c>
    </row>
    <row r="364" spans="1:41" s="19" customFormat="1" ht="11.45" customHeight="1" x14ac:dyDescent="0.2">
      <c r="A364" s="5" t="s">
        <v>6038</v>
      </c>
      <c r="B364" s="5" t="s">
        <v>1092</v>
      </c>
      <c r="C364" s="5" t="s">
        <v>62</v>
      </c>
      <c r="D364" s="174">
        <v>4172</v>
      </c>
      <c r="E364" s="177">
        <v>40172</v>
      </c>
      <c r="F364" s="19" t="s">
        <v>196</v>
      </c>
      <c r="G364" s="5" t="s">
        <v>192</v>
      </c>
      <c r="H364" s="27">
        <v>212195</v>
      </c>
      <c r="I364" s="106">
        <v>49</v>
      </c>
      <c r="J364" s="107"/>
      <c r="K364" s="108">
        <v>0</v>
      </c>
      <c r="L364" s="108"/>
      <c r="M364" s="108">
        <v>286063</v>
      </c>
      <c r="N364" s="108"/>
      <c r="O364" s="108">
        <v>1325100</v>
      </c>
      <c r="P364" s="108"/>
      <c r="Q364" s="108">
        <v>1242620</v>
      </c>
      <c r="R364" s="108"/>
      <c r="S364" s="108">
        <v>82480</v>
      </c>
      <c r="T364" s="108"/>
      <c r="U364" s="108">
        <v>76702</v>
      </c>
      <c r="V364" s="108"/>
      <c r="W364" s="108">
        <v>67171</v>
      </c>
      <c r="X364" s="108"/>
      <c r="Y364" s="108">
        <v>9531</v>
      </c>
      <c r="Z364" s="108"/>
      <c r="AA364" s="108">
        <v>0</v>
      </c>
      <c r="AB364" s="108"/>
      <c r="AC364" s="108">
        <v>0</v>
      </c>
      <c r="AD364" s="108"/>
      <c r="AE364" s="108">
        <v>0</v>
      </c>
      <c r="AF364" s="108"/>
      <c r="AG364" s="108">
        <v>0</v>
      </c>
      <c r="AH364" s="108"/>
      <c r="AI364" s="108">
        <v>244524</v>
      </c>
      <c r="AJ364" s="108"/>
      <c r="AK364" s="108">
        <v>1777456</v>
      </c>
      <c r="AL364" s="109"/>
      <c r="AM364" s="182">
        <v>0</v>
      </c>
      <c r="AN364" s="109" t="s">
        <v>5655</v>
      </c>
      <c r="AO364" s="109" t="str">
        <f t="shared" si="5"/>
        <v>No</v>
      </c>
    </row>
    <row r="365" spans="1:41" s="19" customFormat="1" ht="11.45" customHeight="1" x14ac:dyDescent="0.2">
      <c r="A365" s="5" t="s">
        <v>6039</v>
      </c>
      <c r="B365" s="5" t="s">
        <v>410</v>
      </c>
      <c r="C365" s="5" t="s">
        <v>73</v>
      </c>
      <c r="D365" s="174">
        <v>2010</v>
      </c>
      <c r="E365" s="177">
        <v>20010</v>
      </c>
      <c r="F365" s="19" t="s">
        <v>194</v>
      </c>
      <c r="G365" s="5" t="s">
        <v>192</v>
      </c>
      <c r="H365" s="27">
        <v>423566</v>
      </c>
      <c r="I365" s="106">
        <v>49</v>
      </c>
      <c r="J365" s="107"/>
      <c r="K365" s="108">
        <v>0</v>
      </c>
      <c r="L365" s="108"/>
      <c r="M365" s="108">
        <v>1314181</v>
      </c>
      <c r="N365" s="108"/>
      <c r="O365" s="108">
        <v>1593884</v>
      </c>
      <c r="P365" s="108"/>
      <c r="Q365" s="108">
        <v>1476983</v>
      </c>
      <c r="R365" s="108"/>
      <c r="S365" s="108">
        <v>116901</v>
      </c>
      <c r="T365" s="108"/>
      <c r="U365" s="108">
        <v>102840</v>
      </c>
      <c r="V365" s="108"/>
      <c r="W365" s="108">
        <v>93174</v>
      </c>
      <c r="X365" s="108"/>
      <c r="Y365" s="108">
        <v>9666</v>
      </c>
      <c r="Z365" s="108"/>
      <c r="AA365" s="108">
        <v>0</v>
      </c>
      <c r="AB365" s="108"/>
      <c r="AC365" s="108">
        <v>0</v>
      </c>
      <c r="AD365" s="108"/>
      <c r="AE365" s="108">
        <v>0</v>
      </c>
      <c r="AF365" s="108"/>
      <c r="AG365" s="108">
        <v>0</v>
      </c>
      <c r="AH365" s="108"/>
      <c r="AI365" s="108">
        <v>746721</v>
      </c>
      <c r="AJ365" s="108"/>
      <c r="AK365" s="108">
        <v>4356678</v>
      </c>
      <c r="AL365" s="109"/>
      <c r="AM365" s="182">
        <v>6.3</v>
      </c>
      <c r="AN365" s="109" t="s">
        <v>5655</v>
      </c>
      <c r="AO365" s="109" t="str">
        <f t="shared" si="5"/>
        <v>No</v>
      </c>
    </row>
    <row r="366" spans="1:41" s="19" customFormat="1" ht="11.45" customHeight="1" x14ac:dyDescent="0.2">
      <c r="A366" s="5" t="s">
        <v>696</v>
      </c>
      <c r="B366" s="5" t="s">
        <v>697</v>
      </c>
      <c r="C366" s="5" t="s">
        <v>77</v>
      </c>
      <c r="D366" s="174">
        <v>5021</v>
      </c>
      <c r="E366" s="177">
        <v>50021</v>
      </c>
      <c r="F366" s="19" t="s">
        <v>196</v>
      </c>
      <c r="G366" s="5" t="s">
        <v>192</v>
      </c>
      <c r="H366" s="27">
        <v>569499</v>
      </c>
      <c r="I366" s="106">
        <v>49</v>
      </c>
      <c r="J366" s="107"/>
      <c r="K366" s="108">
        <v>0</v>
      </c>
      <c r="L366" s="108"/>
      <c r="M366" s="108">
        <v>837919</v>
      </c>
      <c r="N366" s="108"/>
      <c r="O366" s="108">
        <v>1674230</v>
      </c>
      <c r="P366" s="108"/>
      <c r="Q366" s="108">
        <v>1513341</v>
      </c>
      <c r="R366" s="108"/>
      <c r="S366" s="108">
        <v>160889</v>
      </c>
      <c r="T366" s="108"/>
      <c r="U366" s="108">
        <v>112879</v>
      </c>
      <c r="V366" s="108"/>
      <c r="W366" s="108">
        <v>101449</v>
      </c>
      <c r="X366" s="108"/>
      <c r="Y366" s="108">
        <v>11430</v>
      </c>
      <c r="Z366" s="108"/>
      <c r="AA366" s="108">
        <v>0</v>
      </c>
      <c r="AB366" s="108"/>
      <c r="AC366" s="108">
        <v>0</v>
      </c>
      <c r="AD366" s="108"/>
      <c r="AE366" s="108">
        <v>0</v>
      </c>
      <c r="AF366" s="108"/>
      <c r="AG366" s="108">
        <v>0</v>
      </c>
      <c r="AH366" s="108"/>
      <c r="AI366" s="108">
        <v>1223028</v>
      </c>
      <c r="AJ366" s="108"/>
      <c r="AK366" s="108">
        <v>3696544</v>
      </c>
      <c r="AL366" s="109"/>
      <c r="AM366" s="182">
        <v>1147</v>
      </c>
      <c r="AN366" s="109" t="s">
        <v>5655</v>
      </c>
      <c r="AO366" s="109" t="str">
        <f t="shared" si="5"/>
        <v>No</v>
      </c>
    </row>
    <row r="367" spans="1:41" s="19" customFormat="1" ht="11.45" customHeight="1" x14ac:dyDescent="0.2">
      <c r="A367" s="5" t="s">
        <v>657</v>
      </c>
      <c r="B367" s="5" t="s">
        <v>658</v>
      </c>
      <c r="C367" s="5" t="s">
        <v>14</v>
      </c>
      <c r="D367" s="174">
        <v>4068</v>
      </c>
      <c r="E367" s="177">
        <v>40068</v>
      </c>
      <c r="F367" s="19" t="s">
        <v>260</v>
      </c>
      <c r="G367" s="5" t="s">
        <v>192</v>
      </c>
      <c r="H367" s="27">
        <v>77074</v>
      </c>
      <c r="I367" s="106">
        <v>49</v>
      </c>
      <c r="J367" s="107"/>
      <c r="K367" s="108">
        <v>0</v>
      </c>
      <c r="L367" s="108"/>
      <c r="M367" s="108">
        <v>0</v>
      </c>
      <c r="N367" s="108"/>
      <c r="O367" s="108">
        <v>492558</v>
      </c>
      <c r="P367" s="108"/>
      <c r="Q367" s="108">
        <v>486030</v>
      </c>
      <c r="R367" s="108"/>
      <c r="S367" s="108">
        <v>67653</v>
      </c>
      <c r="T367" s="108"/>
      <c r="U367" s="108">
        <v>34762</v>
      </c>
      <c r="V367" s="108"/>
      <c r="W367" s="108">
        <v>34241</v>
      </c>
      <c r="X367" s="108"/>
      <c r="Y367" s="108">
        <v>3473</v>
      </c>
      <c r="Z367" s="108"/>
      <c r="AA367" s="108">
        <v>0</v>
      </c>
      <c r="AB367" s="108"/>
      <c r="AC367" s="108">
        <v>0</v>
      </c>
      <c r="AD367" s="108"/>
      <c r="AE367" s="108">
        <v>0</v>
      </c>
      <c r="AF367" s="108"/>
      <c r="AG367" s="108">
        <v>0</v>
      </c>
      <c r="AH367" s="108"/>
      <c r="AI367" s="108">
        <v>106555</v>
      </c>
      <c r="AJ367" s="108"/>
      <c r="AK367" s="108">
        <v>1028040</v>
      </c>
      <c r="AL367" s="109"/>
      <c r="AM367" s="182">
        <v>331.1</v>
      </c>
      <c r="AN367" s="109" t="s">
        <v>5655</v>
      </c>
      <c r="AO367" s="109" t="str">
        <f t="shared" si="5"/>
        <v>No</v>
      </c>
    </row>
    <row r="368" spans="1:41" s="19" customFormat="1" ht="11.45" customHeight="1" x14ac:dyDescent="0.2">
      <c r="A368" s="5" t="s">
        <v>6040</v>
      </c>
      <c r="B368" s="5" t="s">
        <v>387</v>
      </c>
      <c r="C368" s="5" t="s">
        <v>20</v>
      </c>
      <c r="D368" s="174">
        <v>9042</v>
      </c>
      <c r="E368" s="177">
        <v>90042</v>
      </c>
      <c r="F368" s="19" t="s">
        <v>194</v>
      </c>
      <c r="G368" s="5" t="s">
        <v>192</v>
      </c>
      <c r="H368" s="27">
        <v>12150996</v>
      </c>
      <c r="I368" s="106">
        <v>49</v>
      </c>
      <c r="J368" s="107"/>
      <c r="K368" s="108">
        <v>0</v>
      </c>
      <c r="L368" s="108"/>
      <c r="M368" s="108">
        <v>1695918</v>
      </c>
      <c r="N368" s="108"/>
      <c r="O368" s="108">
        <v>1826234</v>
      </c>
      <c r="P368" s="108"/>
      <c r="Q368" s="108">
        <v>1745483</v>
      </c>
      <c r="R368" s="108"/>
      <c r="S368" s="108">
        <v>80751</v>
      </c>
      <c r="T368" s="108"/>
      <c r="U368" s="108">
        <v>151439</v>
      </c>
      <c r="V368" s="108"/>
      <c r="W368" s="108">
        <v>145648</v>
      </c>
      <c r="X368" s="108"/>
      <c r="Y368" s="108">
        <v>5791</v>
      </c>
      <c r="Z368" s="108"/>
      <c r="AA368" s="108">
        <v>0</v>
      </c>
      <c r="AB368" s="108"/>
      <c r="AC368" s="108">
        <v>0</v>
      </c>
      <c r="AD368" s="108"/>
      <c r="AE368" s="108">
        <v>0</v>
      </c>
      <c r="AF368" s="108"/>
      <c r="AG368" s="108">
        <v>0</v>
      </c>
      <c r="AH368" s="108"/>
      <c r="AI368" s="108">
        <v>3110354</v>
      </c>
      <c r="AJ368" s="108"/>
      <c r="AK368" s="108">
        <v>11356330</v>
      </c>
      <c r="AL368" s="109"/>
      <c r="AM368" s="182">
        <v>266</v>
      </c>
      <c r="AN368" s="109" t="s">
        <v>5655</v>
      </c>
      <c r="AO368" s="109" t="str">
        <f t="shared" si="5"/>
        <v>No</v>
      </c>
    </row>
    <row r="369" spans="1:41" s="19" customFormat="1" ht="11.45" customHeight="1" x14ac:dyDescent="0.2">
      <c r="A369" s="5" t="s">
        <v>6041</v>
      </c>
      <c r="B369" s="5" t="s">
        <v>257</v>
      </c>
      <c r="C369" s="5" t="s">
        <v>37</v>
      </c>
      <c r="D369" s="174">
        <v>4140</v>
      </c>
      <c r="E369" s="177">
        <v>40140</v>
      </c>
      <c r="F369" s="19" t="s">
        <v>194</v>
      </c>
      <c r="G369" s="5" t="s">
        <v>192</v>
      </c>
      <c r="H369" s="27">
        <v>310298</v>
      </c>
      <c r="I369" s="106">
        <v>49</v>
      </c>
      <c r="J369" s="107"/>
      <c r="K369" s="108">
        <v>0</v>
      </c>
      <c r="L369" s="108"/>
      <c r="M369" s="108">
        <v>1288443</v>
      </c>
      <c r="N369" s="108"/>
      <c r="O369" s="108">
        <v>2834872</v>
      </c>
      <c r="P369" s="108"/>
      <c r="Q369" s="108">
        <v>2532380</v>
      </c>
      <c r="R369" s="108"/>
      <c r="S369" s="108">
        <v>302492</v>
      </c>
      <c r="T369" s="108"/>
      <c r="U369" s="108">
        <v>158015</v>
      </c>
      <c r="V369" s="108"/>
      <c r="W369" s="108">
        <v>140352</v>
      </c>
      <c r="X369" s="108"/>
      <c r="Y369" s="108">
        <v>17663</v>
      </c>
      <c r="Z369" s="108"/>
      <c r="AA369" s="108">
        <v>0</v>
      </c>
      <c r="AB369" s="108"/>
      <c r="AC369" s="108">
        <v>0</v>
      </c>
      <c r="AD369" s="108"/>
      <c r="AE369" s="108">
        <v>0</v>
      </c>
      <c r="AF369" s="108"/>
      <c r="AG369" s="108">
        <v>0</v>
      </c>
      <c r="AH369" s="108"/>
      <c r="AI369" s="108">
        <v>947217</v>
      </c>
      <c r="AJ369" s="108"/>
      <c r="AK369" s="108">
        <v>7441092</v>
      </c>
      <c r="AL369" s="109"/>
      <c r="AM369" s="182">
        <v>0</v>
      </c>
      <c r="AN369" s="109" t="s">
        <v>5655</v>
      </c>
      <c r="AO369" s="109" t="str">
        <f t="shared" si="5"/>
        <v>No</v>
      </c>
    </row>
    <row r="370" spans="1:41" s="19" customFormat="1" ht="11.45" customHeight="1" x14ac:dyDescent="0.2">
      <c r="A370" s="5" t="s">
        <v>3637</v>
      </c>
      <c r="B370" s="5" t="s">
        <v>3638</v>
      </c>
      <c r="C370" s="5" t="s">
        <v>79</v>
      </c>
      <c r="D370" s="174" t="s">
        <v>3639</v>
      </c>
      <c r="E370" s="177" t="s">
        <v>3640</v>
      </c>
      <c r="F370" s="19" t="s">
        <v>260</v>
      </c>
      <c r="G370" s="5" t="s">
        <v>229</v>
      </c>
      <c r="H370" s="27">
        <v>0</v>
      </c>
      <c r="I370" s="106">
        <v>48</v>
      </c>
      <c r="J370" s="107"/>
      <c r="K370" s="108">
        <v>0</v>
      </c>
      <c r="L370" s="108"/>
      <c r="M370" s="108">
        <v>0</v>
      </c>
      <c r="N370" s="108"/>
      <c r="O370" s="108">
        <v>0</v>
      </c>
      <c r="P370" s="108"/>
      <c r="Q370" s="108">
        <v>853318</v>
      </c>
      <c r="R370" s="108"/>
      <c r="S370" s="108">
        <v>0</v>
      </c>
      <c r="T370" s="108"/>
      <c r="U370" s="108">
        <v>0</v>
      </c>
      <c r="V370" s="108"/>
      <c r="W370" s="108">
        <v>45821</v>
      </c>
      <c r="X370" s="108"/>
      <c r="Y370" s="108">
        <v>0</v>
      </c>
      <c r="Z370" s="108"/>
      <c r="AA370" s="108">
        <v>0</v>
      </c>
      <c r="AB370" s="108"/>
      <c r="AC370" s="108">
        <v>0</v>
      </c>
      <c r="AD370" s="108"/>
      <c r="AE370" s="108">
        <v>0</v>
      </c>
      <c r="AF370" s="108"/>
      <c r="AG370" s="108">
        <v>0</v>
      </c>
      <c r="AH370" s="108"/>
      <c r="AI370" s="108">
        <v>50074</v>
      </c>
      <c r="AJ370" s="108"/>
      <c r="AK370" s="108">
        <v>0</v>
      </c>
      <c r="AL370" s="109"/>
      <c r="AM370" s="182">
        <v>318.8</v>
      </c>
      <c r="AN370" s="109" t="s">
        <v>5655</v>
      </c>
      <c r="AO370" s="109" t="str">
        <f t="shared" si="5"/>
        <v>No</v>
      </c>
    </row>
    <row r="371" spans="1:41" s="19" customFormat="1" ht="11.45" customHeight="1" x14ac:dyDescent="0.2">
      <c r="A371" s="5" t="s">
        <v>956</v>
      </c>
      <c r="B371" s="5" t="s">
        <v>957</v>
      </c>
      <c r="C371" s="5" t="s">
        <v>20</v>
      </c>
      <c r="D371" s="174">
        <v>9208</v>
      </c>
      <c r="E371" s="177">
        <v>90208</v>
      </c>
      <c r="F371" s="19" t="s">
        <v>260</v>
      </c>
      <c r="G371" s="5" t="s">
        <v>192</v>
      </c>
      <c r="H371" s="27">
        <v>98176</v>
      </c>
      <c r="I371" s="106">
        <v>48</v>
      </c>
      <c r="J371" s="107"/>
      <c r="K371" s="108">
        <v>0</v>
      </c>
      <c r="L371" s="108"/>
      <c r="M371" s="108">
        <v>1051132</v>
      </c>
      <c r="N371" s="108"/>
      <c r="O371" s="108">
        <v>1635366</v>
      </c>
      <c r="P371" s="108"/>
      <c r="Q371" s="108">
        <v>1456830</v>
      </c>
      <c r="R371" s="108" t="s">
        <v>101</v>
      </c>
      <c r="S371" s="108">
        <v>178536</v>
      </c>
      <c r="T371" s="108"/>
      <c r="U371" s="108">
        <v>133697</v>
      </c>
      <c r="V371" s="108"/>
      <c r="W371" s="108">
        <v>117580</v>
      </c>
      <c r="X371" s="108"/>
      <c r="Y371" s="108">
        <v>16117</v>
      </c>
      <c r="Z371" s="108"/>
      <c r="AA371" s="108">
        <v>0</v>
      </c>
      <c r="AB371" s="108"/>
      <c r="AC371" s="108">
        <v>0</v>
      </c>
      <c r="AD371" s="108"/>
      <c r="AE371" s="108">
        <v>0</v>
      </c>
      <c r="AF371" s="108"/>
      <c r="AG371" s="108">
        <v>0</v>
      </c>
      <c r="AH371" s="108"/>
      <c r="AI371" s="108">
        <v>1247667</v>
      </c>
      <c r="AJ371" s="108"/>
      <c r="AK371" s="108">
        <v>5955234</v>
      </c>
      <c r="AL371" s="109"/>
      <c r="AM371" s="182">
        <v>160.6</v>
      </c>
      <c r="AN371" s="109" t="s">
        <v>5655</v>
      </c>
      <c r="AO371" s="109" t="str">
        <f t="shared" si="5"/>
        <v>Yes</v>
      </c>
    </row>
    <row r="372" spans="1:41" s="19" customFormat="1" ht="11.45" customHeight="1" x14ac:dyDescent="0.2">
      <c r="A372" s="5" t="s">
        <v>4216</v>
      </c>
      <c r="B372" s="5" t="s">
        <v>4217</v>
      </c>
      <c r="C372" s="5" t="s">
        <v>43</v>
      </c>
      <c r="D372" s="174" t="s">
        <v>4218</v>
      </c>
      <c r="E372" s="177" t="s">
        <v>4219</v>
      </c>
      <c r="F372" s="19" t="s">
        <v>196</v>
      </c>
      <c r="G372" s="5" t="s">
        <v>229</v>
      </c>
      <c r="H372" s="27">
        <v>0</v>
      </c>
      <c r="I372" s="106">
        <v>48</v>
      </c>
      <c r="J372" s="107"/>
      <c r="K372" s="108">
        <v>0</v>
      </c>
      <c r="L372" s="108"/>
      <c r="M372" s="108">
        <v>0</v>
      </c>
      <c r="N372" s="108"/>
      <c r="O372" s="108">
        <v>0</v>
      </c>
      <c r="P372" s="108"/>
      <c r="Q372" s="108">
        <v>1154688</v>
      </c>
      <c r="R372" s="108"/>
      <c r="S372" s="108">
        <v>0</v>
      </c>
      <c r="T372" s="108"/>
      <c r="U372" s="108">
        <v>0</v>
      </c>
      <c r="V372" s="108"/>
      <c r="W372" s="108">
        <v>52486</v>
      </c>
      <c r="X372" s="108"/>
      <c r="Y372" s="108">
        <v>0</v>
      </c>
      <c r="Z372" s="108"/>
      <c r="AA372" s="108">
        <v>0</v>
      </c>
      <c r="AB372" s="108"/>
      <c r="AC372" s="108">
        <v>0</v>
      </c>
      <c r="AD372" s="108"/>
      <c r="AE372" s="108">
        <v>0</v>
      </c>
      <c r="AF372" s="108"/>
      <c r="AG372" s="108">
        <v>0</v>
      </c>
      <c r="AH372" s="108"/>
      <c r="AI372" s="108">
        <v>154864</v>
      </c>
      <c r="AJ372" s="108"/>
      <c r="AK372" s="108">
        <v>0</v>
      </c>
      <c r="AL372" s="109"/>
      <c r="AM372" s="182">
        <v>366.5</v>
      </c>
      <c r="AN372" s="109" t="s">
        <v>5655</v>
      </c>
      <c r="AO372" s="109" t="str">
        <f t="shared" si="5"/>
        <v>No</v>
      </c>
    </row>
    <row r="373" spans="1:41" s="19" customFormat="1" ht="11.45" customHeight="1" x14ac:dyDescent="0.2">
      <c r="A373" s="5" t="s">
        <v>3624</v>
      </c>
      <c r="B373" s="5" t="s">
        <v>3625</v>
      </c>
      <c r="C373" s="5" t="s">
        <v>89</v>
      </c>
      <c r="D373" s="174">
        <v>6130</v>
      </c>
      <c r="E373" s="177">
        <v>60130</v>
      </c>
      <c r="F373" s="19" t="s">
        <v>260</v>
      </c>
      <c r="G373" s="5" t="s">
        <v>192</v>
      </c>
      <c r="H373" s="27">
        <v>1758210</v>
      </c>
      <c r="I373" s="106">
        <v>48</v>
      </c>
      <c r="J373" s="107"/>
      <c r="K373" s="108">
        <v>0</v>
      </c>
      <c r="L373" s="108"/>
      <c r="M373" s="108">
        <v>0</v>
      </c>
      <c r="N373" s="108"/>
      <c r="O373" s="108">
        <v>1346468</v>
      </c>
      <c r="P373" s="108"/>
      <c r="Q373" s="108">
        <v>1070586</v>
      </c>
      <c r="R373" s="108"/>
      <c r="S373" s="108">
        <v>275882</v>
      </c>
      <c r="T373" s="108"/>
      <c r="U373" s="108">
        <v>80602</v>
      </c>
      <c r="V373" s="108"/>
      <c r="W373" s="108">
        <v>63149</v>
      </c>
      <c r="X373" s="108"/>
      <c r="Y373" s="108">
        <v>17453</v>
      </c>
      <c r="Z373" s="108"/>
      <c r="AA373" s="108">
        <v>0</v>
      </c>
      <c r="AB373" s="108"/>
      <c r="AC373" s="108">
        <v>0</v>
      </c>
      <c r="AD373" s="108"/>
      <c r="AE373" s="108">
        <v>0</v>
      </c>
      <c r="AF373" s="108"/>
      <c r="AG373" s="108">
        <v>0</v>
      </c>
      <c r="AH373" s="108"/>
      <c r="AI373" s="108">
        <v>117378</v>
      </c>
      <c r="AJ373" s="108"/>
      <c r="AK373" s="108">
        <v>1230524</v>
      </c>
      <c r="AL373" s="109"/>
      <c r="AM373" s="182">
        <v>0</v>
      </c>
      <c r="AN373" s="109" t="s">
        <v>5655</v>
      </c>
      <c r="AO373" s="109" t="str">
        <f t="shared" si="5"/>
        <v>No</v>
      </c>
    </row>
    <row r="374" spans="1:41" s="19" customFormat="1" ht="11.45" customHeight="1" x14ac:dyDescent="0.2">
      <c r="A374" s="5" t="s">
        <v>1204</v>
      </c>
      <c r="B374" s="5" t="s">
        <v>1205</v>
      </c>
      <c r="C374" s="5" t="s">
        <v>66</v>
      </c>
      <c r="D374" s="174">
        <v>2204</v>
      </c>
      <c r="E374" s="177">
        <v>20204</v>
      </c>
      <c r="F374" s="19" t="s">
        <v>242</v>
      </c>
      <c r="G374" s="5" t="s">
        <v>192</v>
      </c>
      <c r="H374" s="27">
        <v>5441567</v>
      </c>
      <c r="I374" s="106">
        <v>47</v>
      </c>
      <c r="J374" s="107"/>
      <c r="K374" s="108">
        <v>0</v>
      </c>
      <c r="L374" s="108"/>
      <c r="M374" s="108">
        <v>0</v>
      </c>
      <c r="N374" s="108"/>
      <c r="O374" s="108">
        <v>1034015</v>
      </c>
      <c r="P374" s="108"/>
      <c r="Q374" s="108">
        <v>808289</v>
      </c>
      <c r="R374" s="108"/>
      <c r="S374" s="108">
        <v>225726</v>
      </c>
      <c r="T374" s="108"/>
      <c r="U374" s="108">
        <v>78744</v>
      </c>
      <c r="V374" s="108"/>
      <c r="W374" s="108">
        <v>71218</v>
      </c>
      <c r="X374" s="108"/>
      <c r="Y374" s="108">
        <v>7526</v>
      </c>
      <c r="Z374" s="108"/>
      <c r="AA374" s="108">
        <v>0</v>
      </c>
      <c r="AB374" s="108"/>
      <c r="AC374" s="108">
        <v>0</v>
      </c>
      <c r="AD374" s="108"/>
      <c r="AE374" s="108">
        <v>0</v>
      </c>
      <c r="AF374" s="108"/>
      <c r="AG374" s="108">
        <v>0</v>
      </c>
      <c r="AH374" s="108"/>
      <c r="AI374" s="108">
        <v>149129</v>
      </c>
      <c r="AJ374" s="108"/>
      <c r="AK374" s="108">
        <v>889699</v>
      </c>
      <c r="AL374" s="109"/>
      <c r="AM374" s="182">
        <v>287.8</v>
      </c>
      <c r="AN374" s="109" t="s">
        <v>5655</v>
      </c>
      <c r="AO374" s="109" t="str">
        <f t="shared" si="5"/>
        <v>No</v>
      </c>
    </row>
    <row r="375" spans="1:41" s="19" customFormat="1" ht="11.45" customHeight="1" x14ac:dyDescent="0.2">
      <c r="A375" s="5" t="s">
        <v>951</v>
      </c>
      <c r="B375" s="5" t="s">
        <v>416</v>
      </c>
      <c r="C375" s="5" t="s">
        <v>20</v>
      </c>
      <c r="D375" s="174">
        <v>9206</v>
      </c>
      <c r="E375" s="177">
        <v>90206</v>
      </c>
      <c r="F375" s="19" t="s">
        <v>196</v>
      </c>
      <c r="G375" s="5" t="s">
        <v>192</v>
      </c>
      <c r="H375" s="27">
        <v>59219</v>
      </c>
      <c r="I375" s="106">
        <v>47</v>
      </c>
      <c r="J375" s="107"/>
      <c r="K375" s="108">
        <v>0</v>
      </c>
      <c r="L375" s="108"/>
      <c r="M375" s="108">
        <v>1355241</v>
      </c>
      <c r="N375" s="108"/>
      <c r="O375" s="108">
        <v>2195921</v>
      </c>
      <c r="P375" s="108"/>
      <c r="Q375" s="108">
        <v>1865207</v>
      </c>
      <c r="R375" s="108"/>
      <c r="S375" s="108">
        <v>330714</v>
      </c>
      <c r="T375" s="108"/>
      <c r="U375" s="108">
        <v>106309</v>
      </c>
      <c r="V375" s="108"/>
      <c r="W375" s="108">
        <v>89588</v>
      </c>
      <c r="X375" s="108"/>
      <c r="Y375" s="108">
        <v>16721</v>
      </c>
      <c r="Z375" s="108"/>
      <c r="AA375" s="108">
        <v>0</v>
      </c>
      <c r="AB375" s="108"/>
      <c r="AC375" s="108">
        <v>0</v>
      </c>
      <c r="AD375" s="108"/>
      <c r="AE375" s="108">
        <v>0</v>
      </c>
      <c r="AF375" s="108"/>
      <c r="AG375" s="108">
        <v>0</v>
      </c>
      <c r="AH375" s="108"/>
      <c r="AI375" s="108">
        <v>1118793</v>
      </c>
      <c r="AJ375" s="108"/>
      <c r="AK375" s="108">
        <v>12413005</v>
      </c>
      <c r="AL375" s="109"/>
      <c r="AM375" s="182">
        <v>0</v>
      </c>
      <c r="AN375" s="109" t="s">
        <v>5655</v>
      </c>
      <c r="AO375" s="109" t="str">
        <f t="shared" si="5"/>
        <v>No</v>
      </c>
    </row>
    <row r="376" spans="1:41" s="19" customFormat="1" ht="11.45" customHeight="1" x14ac:dyDescent="0.2">
      <c r="A376" s="5" t="s">
        <v>2204</v>
      </c>
      <c r="B376" s="5" t="s">
        <v>530</v>
      </c>
      <c r="C376" s="5" t="s">
        <v>62</v>
      </c>
      <c r="D376" s="174" t="s">
        <v>2205</v>
      </c>
      <c r="E376" s="177" t="s">
        <v>2206</v>
      </c>
      <c r="F376" s="19" t="s">
        <v>196</v>
      </c>
      <c r="G376" s="5" t="s">
        <v>229</v>
      </c>
      <c r="H376" s="27">
        <v>0</v>
      </c>
      <c r="I376" s="106">
        <v>47</v>
      </c>
      <c r="J376" s="107"/>
      <c r="K376" s="108">
        <v>0</v>
      </c>
      <c r="L376" s="108"/>
      <c r="M376" s="108">
        <v>0</v>
      </c>
      <c r="N376" s="108"/>
      <c r="O376" s="108">
        <v>0</v>
      </c>
      <c r="P376" s="108"/>
      <c r="Q376" s="108">
        <v>2098728</v>
      </c>
      <c r="R376" s="108"/>
      <c r="S376" s="108">
        <v>0</v>
      </c>
      <c r="T376" s="108"/>
      <c r="U376" s="108">
        <v>0</v>
      </c>
      <c r="V376" s="108"/>
      <c r="W376" s="108">
        <v>123408</v>
      </c>
      <c r="X376" s="108"/>
      <c r="Y376" s="108">
        <v>0</v>
      </c>
      <c r="Z376" s="108"/>
      <c r="AA376" s="108">
        <v>0</v>
      </c>
      <c r="AB376" s="108"/>
      <c r="AC376" s="108">
        <v>0</v>
      </c>
      <c r="AD376" s="108"/>
      <c r="AE376" s="108">
        <v>0</v>
      </c>
      <c r="AF376" s="108"/>
      <c r="AG376" s="108">
        <v>0</v>
      </c>
      <c r="AH376" s="108"/>
      <c r="AI376" s="108">
        <v>184022</v>
      </c>
      <c r="AJ376" s="108"/>
      <c r="AK376" s="108">
        <v>0</v>
      </c>
      <c r="AL376" s="109"/>
      <c r="AM376" s="182">
        <v>221</v>
      </c>
      <c r="AN376" s="109" t="s">
        <v>5655</v>
      </c>
      <c r="AO376" s="109" t="str">
        <f t="shared" si="5"/>
        <v>No</v>
      </c>
    </row>
    <row r="377" spans="1:41" s="19" customFormat="1" ht="11.45" customHeight="1" x14ac:dyDescent="0.2">
      <c r="A377" s="5" t="s">
        <v>1677</v>
      </c>
      <c r="B377" s="5" t="s">
        <v>1678</v>
      </c>
      <c r="C377" s="5" t="s">
        <v>91</v>
      </c>
      <c r="D377" s="174" t="s">
        <v>1679</v>
      </c>
      <c r="E377" s="177" t="s">
        <v>1680</v>
      </c>
      <c r="F377" s="19" t="s">
        <v>242</v>
      </c>
      <c r="G377" s="5" t="s">
        <v>229</v>
      </c>
      <c r="H377" s="27">
        <v>0</v>
      </c>
      <c r="I377" s="106">
        <v>47</v>
      </c>
      <c r="J377" s="107"/>
      <c r="K377" s="108">
        <v>0</v>
      </c>
      <c r="L377" s="108"/>
      <c r="M377" s="108">
        <v>0</v>
      </c>
      <c r="N377" s="108"/>
      <c r="O377" s="108">
        <v>0</v>
      </c>
      <c r="P377" s="108"/>
      <c r="Q377" s="108">
        <v>897659</v>
      </c>
      <c r="R377" s="108"/>
      <c r="S377" s="108">
        <v>0</v>
      </c>
      <c r="T377" s="108"/>
      <c r="U377" s="108">
        <v>0</v>
      </c>
      <c r="V377" s="108"/>
      <c r="W377" s="108">
        <v>53717</v>
      </c>
      <c r="X377" s="108"/>
      <c r="Y377" s="108">
        <v>0</v>
      </c>
      <c r="Z377" s="108"/>
      <c r="AA377" s="108">
        <v>0</v>
      </c>
      <c r="AB377" s="108"/>
      <c r="AC377" s="108">
        <v>0</v>
      </c>
      <c r="AD377" s="108"/>
      <c r="AE377" s="108">
        <v>0</v>
      </c>
      <c r="AF377" s="108"/>
      <c r="AG377" s="108">
        <v>0</v>
      </c>
      <c r="AH377" s="108"/>
      <c r="AI377" s="108">
        <v>100058</v>
      </c>
      <c r="AJ377" s="108"/>
      <c r="AK377" s="108">
        <v>0</v>
      </c>
      <c r="AL377" s="109"/>
      <c r="AM377" s="182">
        <v>0</v>
      </c>
      <c r="AN377" s="109" t="s">
        <v>5655</v>
      </c>
      <c r="AO377" s="109" t="str">
        <f t="shared" si="5"/>
        <v>No</v>
      </c>
    </row>
    <row r="378" spans="1:41" s="19" customFormat="1" ht="11.45" customHeight="1" x14ac:dyDescent="0.2">
      <c r="A378" s="5" t="s">
        <v>3591</v>
      </c>
      <c r="B378" s="5" t="s">
        <v>3592</v>
      </c>
      <c r="C378" s="5" t="s">
        <v>79</v>
      </c>
      <c r="D378" s="174" t="s">
        <v>3593</v>
      </c>
      <c r="E378" s="177" t="s">
        <v>3594</v>
      </c>
      <c r="F378" s="19" t="s">
        <v>242</v>
      </c>
      <c r="G378" s="5" t="s">
        <v>229</v>
      </c>
      <c r="H378" s="27">
        <v>0</v>
      </c>
      <c r="I378" s="106">
        <v>47</v>
      </c>
      <c r="J378" s="107"/>
      <c r="K378" s="108">
        <v>0</v>
      </c>
      <c r="L378" s="108"/>
      <c r="M378" s="108">
        <v>0</v>
      </c>
      <c r="N378" s="108"/>
      <c r="O378" s="108">
        <v>0</v>
      </c>
      <c r="P378" s="108"/>
      <c r="Q378" s="108">
        <v>774724</v>
      </c>
      <c r="R378" s="108"/>
      <c r="S378" s="108">
        <v>0</v>
      </c>
      <c r="T378" s="108"/>
      <c r="U378" s="108">
        <v>0</v>
      </c>
      <c r="V378" s="108"/>
      <c r="W378" s="108">
        <v>47605</v>
      </c>
      <c r="X378" s="108"/>
      <c r="Y378" s="108">
        <v>0</v>
      </c>
      <c r="Z378" s="108"/>
      <c r="AA378" s="108">
        <v>0</v>
      </c>
      <c r="AB378" s="108"/>
      <c r="AC378" s="108">
        <v>0</v>
      </c>
      <c r="AD378" s="108"/>
      <c r="AE378" s="108">
        <v>0</v>
      </c>
      <c r="AF378" s="108"/>
      <c r="AG378" s="108">
        <v>0</v>
      </c>
      <c r="AH378" s="108"/>
      <c r="AI378" s="108">
        <v>142032</v>
      </c>
      <c r="AJ378" s="108"/>
      <c r="AK378" s="108">
        <v>0</v>
      </c>
      <c r="AL378" s="109"/>
      <c r="AM378" s="182">
        <v>175.1</v>
      </c>
      <c r="AN378" s="109" t="s">
        <v>5655</v>
      </c>
      <c r="AO378" s="109" t="str">
        <f t="shared" si="5"/>
        <v>No</v>
      </c>
    </row>
    <row r="379" spans="1:41" s="19" customFormat="1" ht="11.45" customHeight="1" x14ac:dyDescent="0.2">
      <c r="A379" s="5" t="s">
        <v>312</v>
      </c>
      <c r="B379" s="5" t="s">
        <v>313</v>
      </c>
      <c r="C379" s="5" t="s">
        <v>45</v>
      </c>
      <c r="D379" s="174">
        <v>5047</v>
      </c>
      <c r="E379" s="177">
        <v>50047</v>
      </c>
      <c r="F379" s="19" t="s">
        <v>196</v>
      </c>
      <c r="G379" s="5" t="s">
        <v>192</v>
      </c>
      <c r="H379" s="27">
        <v>132600</v>
      </c>
      <c r="I379" s="106">
        <v>47</v>
      </c>
      <c r="J379" s="107"/>
      <c r="K379" s="108">
        <v>0</v>
      </c>
      <c r="L379" s="108"/>
      <c r="M379" s="108">
        <v>1295544</v>
      </c>
      <c r="N379" s="108"/>
      <c r="O379" s="108">
        <v>1797950</v>
      </c>
      <c r="P379" s="108"/>
      <c r="Q379" s="108">
        <v>1661810</v>
      </c>
      <c r="R379" s="108"/>
      <c r="S379" s="108">
        <v>136140</v>
      </c>
      <c r="T379" s="108"/>
      <c r="U379" s="108">
        <v>148992</v>
      </c>
      <c r="V379" s="108"/>
      <c r="W379" s="108">
        <v>141210</v>
      </c>
      <c r="X379" s="108"/>
      <c r="Y379" s="108">
        <v>7782</v>
      </c>
      <c r="Z379" s="108"/>
      <c r="AA379" s="108">
        <v>0</v>
      </c>
      <c r="AB379" s="108"/>
      <c r="AC379" s="108">
        <v>0</v>
      </c>
      <c r="AD379" s="108"/>
      <c r="AE379" s="108">
        <v>0</v>
      </c>
      <c r="AF379" s="108"/>
      <c r="AG379" s="108">
        <v>0</v>
      </c>
      <c r="AH379" s="108"/>
      <c r="AI379" s="108">
        <v>2330123</v>
      </c>
      <c r="AJ379" s="108"/>
      <c r="AK379" s="108">
        <v>7222777</v>
      </c>
      <c r="AL379" s="109"/>
      <c r="AM379" s="182">
        <v>107</v>
      </c>
      <c r="AN379" s="109" t="s">
        <v>5655</v>
      </c>
      <c r="AO379" s="109" t="str">
        <f t="shared" si="5"/>
        <v>No</v>
      </c>
    </row>
    <row r="380" spans="1:41" s="19" customFormat="1" ht="11.45" customHeight="1" x14ac:dyDescent="0.2">
      <c r="A380" s="5" t="s">
        <v>556</v>
      </c>
      <c r="B380" s="5" t="s">
        <v>358</v>
      </c>
      <c r="C380" s="5" t="s">
        <v>99</v>
      </c>
      <c r="D380" s="174">
        <v>3001</v>
      </c>
      <c r="E380" s="177">
        <v>30001</v>
      </c>
      <c r="F380" s="19" t="s">
        <v>196</v>
      </c>
      <c r="G380" s="5" t="s">
        <v>192</v>
      </c>
      <c r="H380" s="27">
        <v>153199</v>
      </c>
      <c r="I380" s="106">
        <v>46</v>
      </c>
      <c r="J380" s="107"/>
      <c r="K380" s="108">
        <v>0</v>
      </c>
      <c r="L380" s="108"/>
      <c r="M380" s="108">
        <v>2272370</v>
      </c>
      <c r="N380" s="108"/>
      <c r="O380" s="108">
        <v>2553452</v>
      </c>
      <c r="P380" s="108"/>
      <c r="Q380" s="108">
        <v>2423965</v>
      </c>
      <c r="R380" s="108"/>
      <c r="S380" s="108">
        <v>129487</v>
      </c>
      <c r="T380" s="108"/>
      <c r="U380" s="108">
        <v>156726</v>
      </c>
      <c r="V380" s="108"/>
      <c r="W380" s="108">
        <v>150717</v>
      </c>
      <c r="X380" s="108"/>
      <c r="Y380" s="108">
        <v>6009</v>
      </c>
      <c r="Z380" s="108"/>
      <c r="AA380" s="108">
        <v>0</v>
      </c>
      <c r="AB380" s="108"/>
      <c r="AC380" s="108">
        <v>0</v>
      </c>
      <c r="AD380" s="108"/>
      <c r="AE380" s="108">
        <v>0</v>
      </c>
      <c r="AF380" s="108"/>
      <c r="AG380" s="108">
        <v>0</v>
      </c>
      <c r="AH380" s="108"/>
      <c r="AI380" s="108">
        <v>1649660</v>
      </c>
      <c r="AJ380" s="108"/>
      <c r="AK380" s="108">
        <v>8174058</v>
      </c>
      <c r="AL380" s="109"/>
      <c r="AM380" s="182">
        <v>0</v>
      </c>
      <c r="AN380" s="109" t="s">
        <v>5655</v>
      </c>
      <c r="AO380" s="109" t="str">
        <f t="shared" si="5"/>
        <v>No</v>
      </c>
    </row>
    <row r="381" spans="1:41" s="19" customFormat="1" ht="11.45" customHeight="1" x14ac:dyDescent="0.2">
      <c r="A381" s="5" t="s">
        <v>6042</v>
      </c>
      <c r="B381" s="5" t="s">
        <v>603</v>
      </c>
      <c r="C381" s="5" t="s">
        <v>14</v>
      </c>
      <c r="D381" s="174">
        <v>4043</v>
      </c>
      <c r="E381" s="177">
        <v>40043</v>
      </c>
      <c r="F381" s="19" t="s">
        <v>194</v>
      </c>
      <c r="G381" s="5" t="s">
        <v>192</v>
      </c>
      <c r="H381" s="27">
        <v>326183</v>
      </c>
      <c r="I381" s="106">
        <v>46</v>
      </c>
      <c r="J381" s="107"/>
      <c r="K381" s="108">
        <v>0</v>
      </c>
      <c r="L381" s="108"/>
      <c r="M381" s="108">
        <v>1104892</v>
      </c>
      <c r="N381" s="108"/>
      <c r="O381" s="108">
        <v>1791430</v>
      </c>
      <c r="P381" s="108"/>
      <c r="Q381" s="108">
        <v>1681426</v>
      </c>
      <c r="R381" s="108"/>
      <c r="S381" s="108">
        <v>110004</v>
      </c>
      <c r="T381" s="108"/>
      <c r="U381" s="108">
        <v>125948</v>
      </c>
      <c r="V381" s="108"/>
      <c r="W381" s="108">
        <v>118481</v>
      </c>
      <c r="X381" s="108"/>
      <c r="Y381" s="108">
        <v>7467</v>
      </c>
      <c r="Z381" s="108"/>
      <c r="AA381" s="108">
        <v>0</v>
      </c>
      <c r="AB381" s="108"/>
      <c r="AC381" s="108">
        <v>0</v>
      </c>
      <c r="AD381" s="108"/>
      <c r="AE381" s="108">
        <v>0</v>
      </c>
      <c r="AF381" s="108"/>
      <c r="AG381" s="108">
        <v>0</v>
      </c>
      <c r="AH381" s="108"/>
      <c r="AI381" s="108">
        <v>934781</v>
      </c>
      <c r="AJ381" s="108"/>
      <c r="AK381" s="108">
        <v>6296519</v>
      </c>
      <c r="AL381" s="109"/>
      <c r="AM381" s="182">
        <v>0</v>
      </c>
      <c r="AN381" s="109" t="s">
        <v>5655</v>
      </c>
      <c r="AO381" s="109" t="str">
        <f t="shared" si="5"/>
        <v>No</v>
      </c>
    </row>
    <row r="382" spans="1:41" s="19" customFormat="1" ht="11.45" customHeight="1" x14ac:dyDescent="0.2">
      <c r="A382" s="5" t="s">
        <v>1981</v>
      </c>
      <c r="B382" s="5" t="s">
        <v>1982</v>
      </c>
      <c r="C382" s="5" t="s">
        <v>50</v>
      </c>
      <c r="D382" s="174" t="s">
        <v>1983</v>
      </c>
      <c r="E382" s="177" t="s">
        <v>1984</v>
      </c>
      <c r="F382" s="19" t="s">
        <v>242</v>
      </c>
      <c r="G382" s="5" t="s">
        <v>229</v>
      </c>
      <c r="H382" s="27">
        <v>0</v>
      </c>
      <c r="I382" s="106">
        <v>46</v>
      </c>
      <c r="J382" s="107"/>
      <c r="K382" s="108">
        <v>0</v>
      </c>
      <c r="L382" s="108"/>
      <c r="M382" s="108">
        <v>0</v>
      </c>
      <c r="N382" s="108"/>
      <c r="O382" s="108">
        <v>0</v>
      </c>
      <c r="P382" s="108"/>
      <c r="Q382" s="108">
        <v>1132472</v>
      </c>
      <c r="R382" s="108"/>
      <c r="S382" s="108">
        <v>0</v>
      </c>
      <c r="T382" s="108"/>
      <c r="U382" s="108">
        <v>0</v>
      </c>
      <c r="V382" s="108"/>
      <c r="W382" s="108">
        <v>69762</v>
      </c>
      <c r="X382" s="108"/>
      <c r="Y382" s="108">
        <v>0</v>
      </c>
      <c r="Z382" s="108"/>
      <c r="AA382" s="108">
        <v>0</v>
      </c>
      <c r="AB382" s="108"/>
      <c r="AC382" s="108">
        <v>0</v>
      </c>
      <c r="AD382" s="108"/>
      <c r="AE382" s="108">
        <v>0</v>
      </c>
      <c r="AF382" s="108"/>
      <c r="AG382" s="108">
        <v>0</v>
      </c>
      <c r="AH382" s="108"/>
      <c r="AI382" s="108">
        <v>37247</v>
      </c>
      <c r="AJ382" s="108"/>
      <c r="AK382" s="108">
        <v>0</v>
      </c>
      <c r="AL382" s="109"/>
      <c r="AM382" s="182">
        <v>0</v>
      </c>
      <c r="AN382" s="109" t="s">
        <v>5655</v>
      </c>
      <c r="AO382" s="109" t="str">
        <f t="shared" si="5"/>
        <v>No</v>
      </c>
    </row>
    <row r="383" spans="1:41" s="19" customFormat="1" ht="11.45" customHeight="1" x14ac:dyDescent="0.2">
      <c r="A383" s="5" t="s">
        <v>6043</v>
      </c>
      <c r="B383" s="5" t="s">
        <v>455</v>
      </c>
      <c r="C383" s="5" t="s">
        <v>20</v>
      </c>
      <c r="D383" s="174">
        <v>9039</v>
      </c>
      <c r="E383" s="177">
        <v>90039</v>
      </c>
      <c r="F383" s="19" t="s">
        <v>194</v>
      </c>
      <c r="G383" s="5" t="s">
        <v>192</v>
      </c>
      <c r="H383" s="27">
        <v>12150996</v>
      </c>
      <c r="I383" s="106">
        <v>46</v>
      </c>
      <c r="J383" s="107"/>
      <c r="K383" s="108">
        <v>0</v>
      </c>
      <c r="L383" s="108"/>
      <c r="M383" s="108">
        <v>1673989</v>
      </c>
      <c r="N383" s="108"/>
      <c r="O383" s="108">
        <v>1875148</v>
      </c>
      <c r="P383" s="108"/>
      <c r="Q383" s="108">
        <v>1679737</v>
      </c>
      <c r="R383" s="108"/>
      <c r="S383" s="108">
        <v>195411</v>
      </c>
      <c r="T383" s="108"/>
      <c r="U383" s="108">
        <v>182793</v>
      </c>
      <c r="V383" s="108"/>
      <c r="W383" s="108">
        <v>169516</v>
      </c>
      <c r="X383" s="108"/>
      <c r="Y383" s="108">
        <v>13277</v>
      </c>
      <c r="Z383" s="108"/>
      <c r="AA383" s="108">
        <v>0</v>
      </c>
      <c r="AB383" s="108"/>
      <c r="AC383" s="108">
        <v>0</v>
      </c>
      <c r="AD383" s="108"/>
      <c r="AE383" s="108">
        <v>0</v>
      </c>
      <c r="AF383" s="108"/>
      <c r="AG383" s="108">
        <v>0</v>
      </c>
      <c r="AH383" s="108"/>
      <c r="AI383" s="108">
        <v>4872865</v>
      </c>
      <c r="AJ383" s="108"/>
      <c r="AK383" s="108">
        <v>16121308</v>
      </c>
      <c r="AL383" s="109"/>
      <c r="AM383" s="182">
        <v>0</v>
      </c>
      <c r="AN383" s="109" t="s">
        <v>5655</v>
      </c>
      <c r="AO383" s="109" t="str">
        <f t="shared" si="5"/>
        <v>No</v>
      </c>
    </row>
    <row r="384" spans="1:41" s="19" customFormat="1" ht="11.45" customHeight="1" x14ac:dyDescent="0.2">
      <c r="A384" s="5" t="s">
        <v>6044</v>
      </c>
      <c r="B384" s="5" t="s">
        <v>287</v>
      </c>
      <c r="C384" s="5" t="s">
        <v>81</v>
      </c>
      <c r="D384" s="174" t="s">
        <v>1741</v>
      </c>
      <c r="E384" s="177" t="s">
        <v>1742</v>
      </c>
      <c r="F384" s="19" t="s">
        <v>196</v>
      </c>
      <c r="G384" s="5" t="s">
        <v>229</v>
      </c>
      <c r="H384" s="27">
        <v>0</v>
      </c>
      <c r="I384" s="106">
        <v>46</v>
      </c>
      <c r="J384" s="107"/>
      <c r="K384" s="108">
        <v>0</v>
      </c>
      <c r="L384" s="108"/>
      <c r="M384" s="108">
        <v>0</v>
      </c>
      <c r="N384" s="108"/>
      <c r="O384" s="108">
        <v>0</v>
      </c>
      <c r="P384" s="108"/>
      <c r="Q384" s="108">
        <v>1887259</v>
      </c>
      <c r="R384" s="108"/>
      <c r="S384" s="108">
        <v>0</v>
      </c>
      <c r="T384" s="108"/>
      <c r="U384" s="108">
        <v>0</v>
      </c>
      <c r="V384" s="108"/>
      <c r="W384" s="108">
        <v>71200</v>
      </c>
      <c r="X384" s="108"/>
      <c r="Y384" s="108">
        <v>0</v>
      </c>
      <c r="Z384" s="108"/>
      <c r="AA384" s="108">
        <v>0</v>
      </c>
      <c r="AB384" s="108"/>
      <c r="AC384" s="108">
        <v>0</v>
      </c>
      <c r="AD384" s="108"/>
      <c r="AE384" s="108">
        <v>0</v>
      </c>
      <c r="AF384" s="108"/>
      <c r="AG384" s="108">
        <v>0</v>
      </c>
      <c r="AH384" s="108"/>
      <c r="AI384" s="108">
        <v>185751</v>
      </c>
      <c r="AJ384" s="108"/>
      <c r="AK384" s="108">
        <v>0</v>
      </c>
      <c r="AL384" s="109"/>
      <c r="AM384" s="182">
        <v>0</v>
      </c>
      <c r="AN384" s="109" t="s">
        <v>5655</v>
      </c>
      <c r="AO384" s="109" t="str">
        <f t="shared" si="5"/>
        <v>No</v>
      </c>
    </row>
    <row r="385" spans="1:41" s="19" customFormat="1" ht="11.45" customHeight="1" x14ac:dyDescent="0.2">
      <c r="A385" s="5" t="s">
        <v>6045</v>
      </c>
      <c r="B385" s="5" t="s">
        <v>254</v>
      </c>
      <c r="C385" s="5" t="s">
        <v>91</v>
      </c>
      <c r="D385" s="174">
        <v>3091</v>
      </c>
      <c r="E385" s="177">
        <v>30091</v>
      </c>
      <c r="F385" s="19" t="s">
        <v>194</v>
      </c>
      <c r="G385" s="5" t="s">
        <v>192</v>
      </c>
      <c r="H385" s="27">
        <v>88542</v>
      </c>
      <c r="I385" s="106">
        <v>46</v>
      </c>
      <c r="J385" s="107"/>
      <c r="K385" s="108">
        <v>0</v>
      </c>
      <c r="L385" s="108"/>
      <c r="M385" s="108">
        <v>908212</v>
      </c>
      <c r="N385" s="108"/>
      <c r="O385" s="108">
        <v>1142269</v>
      </c>
      <c r="P385" s="108"/>
      <c r="Q385" s="108">
        <v>1039319</v>
      </c>
      <c r="R385" s="108"/>
      <c r="S385" s="108">
        <v>102950</v>
      </c>
      <c r="T385" s="108"/>
      <c r="U385" s="108">
        <v>112241</v>
      </c>
      <c r="V385" s="108"/>
      <c r="W385" s="108">
        <v>105570</v>
      </c>
      <c r="X385" s="108"/>
      <c r="Y385" s="108">
        <v>6671</v>
      </c>
      <c r="Z385" s="108"/>
      <c r="AA385" s="108">
        <v>0</v>
      </c>
      <c r="AB385" s="108"/>
      <c r="AC385" s="108">
        <v>0</v>
      </c>
      <c r="AD385" s="108"/>
      <c r="AE385" s="108">
        <v>0</v>
      </c>
      <c r="AF385" s="108"/>
      <c r="AG385" s="108">
        <v>0</v>
      </c>
      <c r="AH385" s="108"/>
      <c r="AI385" s="108">
        <v>4057334</v>
      </c>
      <c r="AJ385" s="108"/>
      <c r="AK385" s="108">
        <v>6971379</v>
      </c>
      <c r="AL385" s="109"/>
      <c r="AM385" s="182">
        <v>303</v>
      </c>
      <c r="AN385" s="109" t="s">
        <v>5655</v>
      </c>
      <c r="AO385" s="109" t="str">
        <f t="shared" si="5"/>
        <v>No</v>
      </c>
    </row>
    <row r="386" spans="1:41" s="19" customFormat="1" ht="11.45" customHeight="1" x14ac:dyDescent="0.2">
      <c r="A386" s="5" t="s">
        <v>489</v>
      </c>
      <c r="B386" s="5" t="s">
        <v>490</v>
      </c>
      <c r="C386" s="5" t="s">
        <v>46</v>
      </c>
      <c r="D386" s="174">
        <v>5044</v>
      </c>
      <c r="E386" s="177">
        <v>50044</v>
      </c>
      <c r="F386" s="19" t="s">
        <v>196</v>
      </c>
      <c r="G386" s="5" t="s">
        <v>192</v>
      </c>
      <c r="H386" s="27">
        <v>313492</v>
      </c>
      <c r="I386" s="106">
        <v>46</v>
      </c>
      <c r="J386" s="107"/>
      <c r="K386" s="108">
        <v>0</v>
      </c>
      <c r="L386" s="108"/>
      <c r="M386" s="108">
        <v>1440858</v>
      </c>
      <c r="N386" s="108"/>
      <c r="O386" s="108">
        <v>1995187</v>
      </c>
      <c r="P386" s="108"/>
      <c r="Q386" s="108">
        <v>1831514</v>
      </c>
      <c r="R386" s="108"/>
      <c r="S386" s="108">
        <v>163673</v>
      </c>
      <c r="T386" s="108"/>
      <c r="U386" s="108">
        <v>138906</v>
      </c>
      <c r="V386" s="108"/>
      <c r="W386" s="108">
        <v>128380</v>
      </c>
      <c r="X386" s="108"/>
      <c r="Y386" s="108">
        <v>10526</v>
      </c>
      <c r="Z386" s="108"/>
      <c r="AA386" s="108">
        <v>0</v>
      </c>
      <c r="AB386" s="108"/>
      <c r="AC386" s="108">
        <v>0</v>
      </c>
      <c r="AD386" s="108"/>
      <c r="AE386" s="108">
        <v>0</v>
      </c>
      <c r="AF386" s="108"/>
      <c r="AG386" s="108">
        <v>0</v>
      </c>
      <c r="AH386" s="108"/>
      <c r="AI386" s="108">
        <v>1767061</v>
      </c>
      <c r="AJ386" s="108"/>
      <c r="AK386" s="108">
        <v>5774841</v>
      </c>
      <c r="AL386" s="109"/>
      <c r="AM386" s="182">
        <v>411.1</v>
      </c>
      <c r="AN386" s="109" t="s">
        <v>5655</v>
      </c>
      <c r="AO386" s="109" t="str">
        <f t="shared" si="5"/>
        <v>No</v>
      </c>
    </row>
    <row r="387" spans="1:41" s="19" customFormat="1" ht="11.45" customHeight="1" x14ac:dyDescent="0.2">
      <c r="A387" s="5" t="s">
        <v>6046</v>
      </c>
      <c r="B387" s="5" t="s">
        <v>552</v>
      </c>
      <c r="C387" s="5" t="s">
        <v>51</v>
      </c>
      <c r="D387" s="174">
        <v>6088</v>
      </c>
      <c r="E387" s="177">
        <v>60088</v>
      </c>
      <c r="F387" s="19" t="s">
        <v>194</v>
      </c>
      <c r="G387" s="5" t="s">
        <v>192</v>
      </c>
      <c r="H387" s="27">
        <v>899703</v>
      </c>
      <c r="I387" s="106">
        <v>46</v>
      </c>
      <c r="J387" s="107"/>
      <c r="K387" s="108">
        <v>0</v>
      </c>
      <c r="L387" s="108"/>
      <c r="M387" s="108">
        <v>1488966</v>
      </c>
      <c r="N387" s="108"/>
      <c r="O387" s="108">
        <v>2026111</v>
      </c>
      <c r="P387" s="108"/>
      <c r="Q387" s="108">
        <v>1790112</v>
      </c>
      <c r="R387" s="108"/>
      <c r="S387" s="108">
        <v>235999</v>
      </c>
      <c r="T387" s="108"/>
      <c r="U387" s="108">
        <v>151477</v>
      </c>
      <c r="V387" s="108"/>
      <c r="W387" s="108">
        <v>138026</v>
      </c>
      <c r="X387" s="108"/>
      <c r="Y387" s="108">
        <v>13451</v>
      </c>
      <c r="Z387" s="108"/>
      <c r="AA387" s="108">
        <v>0</v>
      </c>
      <c r="AB387" s="108"/>
      <c r="AC387" s="108">
        <v>0</v>
      </c>
      <c r="AD387" s="108"/>
      <c r="AE387" s="108">
        <v>0</v>
      </c>
      <c r="AF387" s="108"/>
      <c r="AG387" s="108">
        <v>0</v>
      </c>
      <c r="AH387" s="108"/>
      <c r="AI387" s="108">
        <v>1984570</v>
      </c>
      <c r="AJ387" s="108"/>
      <c r="AK387" s="108">
        <v>10084094</v>
      </c>
      <c r="AL387" s="109" t="s">
        <v>102</v>
      </c>
      <c r="AM387" s="182">
        <v>0</v>
      </c>
      <c r="AN387" s="109" t="s">
        <v>5655</v>
      </c>
      <c r="AO387" s="109" t="str">
        <f t="shared" ref="AO387:AO450" si="6">IF(AN387&amp;AL387&amp;AJ387&amp;AH387&amp;AF387&amp;AD387&amp;AB387&amp;Z387&amp;X387&amp;V387&amp;T387&amp;R387&amp;P387&amp;N387&amp;L387&amp;J387&lt;&gt;"","Yes","No")</f>
        <v>Yes</v>
      </c>
    </row>
    <row r="388" spans="1:41" s="19" customFormat="1" ht="11.45" customHeight="1" x14ac:dyDescent="0.2">
      <c r="A388" s="5" t="s">
        <v>96</v>
      </c>
      <c r="B388" s="5" t="s">
        <v>232</v>
      </c>
      <c r="C388" s="5" t="s">
        <v>94</v>
      </c>
      <c r="D388" s="174">
        <v>43</v>
      </c>
      <c r="E388" s="177">
        <v>43</v>
      </c>
      <c r="F388" s="19" t="s">
        <v>196</v>
      </c>
      <c r="G388" s="5" t="s">
        <v>192</v>
      </c>
      <c r="H388" s="27">
        <v>67227</v>
      </c>
      <c r="I388" s="106">
        <v>46</v>
      </c>
      <c r="J388" s="107"/>
      <c r="K388" s="108">
        <v>0</v>
      </c>
      <c r="L388" s="108"/>
      <c r="M388" s="108">
        <v>1798550</v>
      </c>
      <c r="N388" s="108"/>
      <c r="O388" s="108">
        <v>2175908</v>
      </c>
      <c r="P388" s="108"/>
      <c r="Q388" s="108">
        <v>2035861</v>
      </c>
      <c r="R388" s="108"/>
      <c r="S388" s="108">
        <v>140047</v>
      </c>
      <c r="T388" s="108"/>
      <c r="U388" s="108">
        <v>113482</v>
      </c>
      <c r="V388" s="108"/>
      <c r="W388" s="108">
        <v>106082</v>
      </c>
      <c r="X388" s="108"/>
      <c r="Y388" s="108">
        <v>7400</v>
      </c>
      <c r="Z388" s="108"/>
      <c r="AA388" s="108">
        <v>0</v>
      </c>
      <c r="AB388" s="108"/>
      <c r="AC388" s="108">
        <v>0</v>
      </c>
      <c r="AD388" s="108"/>
      <c r="AE388" s="108">
        <v>0</v>
      </c>
      <c r="AF388" s="108"/>
      <c r="AG388" s="108">
        <v>0</v>
      </c>
      <c r="AH388" s="108"/>
      <c r="AI388" s="108">
        <v>1001983</v>
      </c>
      <c r="AJ388" s="108"/>
      <c r="AK388" s="108">
        <v>10911266</v>
      </c>
      <c r="AL388" s="109"/>
      <c r="AM388" s="182">
        <v>28.6</v>
      </c>
      <c r="AN388" s="109" t="s">
        <v>5655</v>
      </c>
      <c r="AO388" s="109" t="str">
        <f t="shared" si="6"/>
        <v>No</v>
      </c>
    </row>
    <row r="389" spans="1:41" s="19" customFormat="1" ht="11.45" customHeight="1" x14ac:dyDescent="0.2">
      <c r="A389" s="5" t="s">
        <v>5013</v>
      </c>
      <c r="B389" s="5" t="s">
        <v>5014</v>
      </c>
      <c r="C389" s="5" t="s">
        <v>94</v>
      </c>
      <c r="D389" s="174" t="s">
        <v>5015</v>
      </c>
      <c r="E389" s="177" t="s">
        <v>5016</v>
      </c>
      <c r="F389" s="19" t="s">
        <v>194</v>
      </c>
      <c r="G389" s="5" t="s">
        <v>229</v>
      </c>
      <c r="H389" s="27">
        <v>0</v>
      </c>
      <c r="I389" s="106">
        <v>46</v>
      </c>
      <c r="J389" s="107"/>
      <c r="K389" s="108">
        <v>0</v>
      </c>
      <c r="L389" s="108"/>
      <c r="M389" s="108">
        <v>0</v>
      </c>
      <c r="N389" s="108"/>
      <c r="O389" s="108">
        <v>0</v>
      </c>
      <c r="P389" s="108"/>
      <c r="Q389" s="108">
        <v>1739778</v>
      </c>
      <c r="R389" s="108"/>
      <c r="S389" s="108">
        <v>0</v>
      </c>
      <c r="T389" s="108"/>
      <c r="U389" s="108">
        <v>0</v>
      </c>
      <c r="V389" s="108"/>
      <c r="W389" s="108">
        <v>80909</v>
      </c>
      <c r="X389" s="108"/>
      <c r="Y389" s="108">
        <v>0</v>
      </c>
      <c r="Z389" s="108"/>
      <c r="AA389" s="108">
        <v>0</v>
      </c>
      <c r="AB389" s="108"/>
      <c r="AC389" s="108">
        <v>0</v>
      </c>
      <c r="AD389" s="108"/>
      <c r="AE389" s="108">
        <v>0</v>
      </c>
      <c r="AF389" s="108"/>
      <c r="AG389" s="108">
        <v>0</v>
      </c>
      <c r="AH389" s="108"/>
      <c r="AI389" s="108">
        <v>925802</v>
      </c>
      <c r="AJ389" s="108"/>
      <c r="AK389" s="108">
        <v>0</v>
      </c>
      <c r="AL389" s="109"/>
      <c r="AM389" s="182">
        <v>686</v>
      </c>
      <c r="AN389" s="109" t="s">
        <v>5655</v>
      </c>
      <c r="AO389" s="109" t="str">
        <f t="shared" si="6"/>
        <v>No</v>
      </c>
    </row>
    <row r="390" spans="1:41" s="19" customFormat="1" ht="11.45" customHeight="1" x14ac:dyDescent="0.2">
      <c r="A390" s="5" t="s">
        <v>4259</v>
      </c>
      <c r="B390" s="5" t="s">
        <v>3909</v>
      </c>
      <c r="C390" s="5" t="s">
        <v>43</v>
      </c>
      <c r="D390" s="174" t="s">
        <v>4260</v>
      </c>
      <c r="E390" s="177" t="s">
        <v>4261</v>
      </c>
      <c r="F390" s="19" t="s">
        <v>196</v>
      </c>
      <c r="G390" s="5" t="s">
        <v>229</v>
      </c>
      <c r="H390" s="27">
        <v>0</v>
      </c>
      <c r="I390" s="106">
        <v>46</v>
      </c>
      <c r="J390" s="107"/>
      <c r="K390" s="108">
        <v>0</v>
      </c>
      <c r="L390" s="108"/>
      <c r="M390" s="108">
        <v>0</v>
      </c>
      <c r="N390" s="108"/>
      <c r="O390" s="108">
        <v>0</v>
      </c>
      <c r="P390" s="108"/>
      <c r="Q390" s="108">
        <v>1462745</v>
      </c>
      <c r="R390" s="108"/>
      <c r="S390" s="108">
        <v>0</v>
      </c>
      <c r="T390" s="108"/>
      <c r="U390" s="108">
        <v>0</v>
      </c>
      <c r="V390" s="108"/>
      <c r="W390" s="108">
        <v>72387</v>
      </c>
      <c r="X390" s="108"/>
      <c r="Y390" s="108">
        <v>0</v>
      </c>
      <c r="Z390" s="108"/>
      <c r="AA390" s="108">
        <v>0</v>
      </c>
      <c r="AB390" s="108"/>
      <c r="AC390" s="108">
        <v>0</v>
      </c>
      <c r="AD390" s="108"/>
      <c r="AE390" s="108">
        <v>0</v>
      </c>
      <c r="AF390" s="108"/>
      <c r="AG390" s="108">
        <v>0</v>
      </c>
      <c r="AH390" s="108"/>
      <c r="AI390" s="108">
        <v>177415</v>
      </c>
      <c r="AJ390" s="108"/>
      <c r="AK390" s="108">
        <v>0</v>
      </c>
      <c r="AL390" s="109"/>
      <c r="AM390" s="182">
        <v>292.3</v>
      </c>
      <c r="AN390" s="109" t="s">
        <v>5655</v>
      </c>
      <c r="AO390" s="109" t="str">
        <f t="shared" si="6"/>
        <v>No</v>
      </c>
    </row>
    <row r="391" spans="1:41" s="19" customFormat="1" ht="11.45" customHeight="1" x14ac:dyDescent="0.2">
      <c r="A391" s="5" t="s">
        <v>6047</v>
      </c>
      <c r="B391" s="5" t="s">
        <v>246</v>
      </c>
      <c r="C391" s="5" t="s">
        <v>89</v>
      </c>
      <c r="D391" s="174" t="s">
        <v>3435</v>
      </c>
      <c r="E391" s="177" t="s">
        <v>3436</v>
      </c>
      <c r="F391" s="19" t="s">
        <v>260</v>
      </c>
      <c r="G391" s="5" t="s">
        <v>229</v>
      </c>
      <c r="H391" s="27">
        <v>0</v>
      </c>
      <c r="I391" s="106">
        <v>45</v>
      </c>
      <c r="J391" s="107"/>
      <c r="K391" s="108">
        <v>0</v>
      </c>
      <c r="L391" s="108"/>
      <c r="M391" s="108">
        <v>0</v>
      </c>
      <c r="N391" s="108"/>
      <c r="O391" s="108">
        <v>0</v>
      </c>
      <c r="P391" s="108"/>
      <c r="Q391" s="108">
        <v>1154890</v>
      </c>
      <c r="R391" s="108"/>
      <c r="S391" s="108">
        <v>0</v>
      </c>
      <c r="T391" s="108"/>
      <c r="U391" s="108">
        <v>0</v>
      </c>
      <c r="V391" s="108"/>
      <c r="W391" s="108">
        <v>55379</v>
      </c>
      <c r="X391" s="108"/>
      <c r="Y391" s="108">
        <v>0</v>
      </c>
      <c r="Z391" s="108"/>
      <c r="AA391" s="108">
        <v>0</v>
      </c>
      <c r="AB391" s="108"/>
      <c r="AC391" s="108">
        <v>0</v>
      </c>
      <c r="AD391" s="108"/>
      <c r="AE391" s="108">
        <v>0</v>
      </c>
      <c r="AF391" s="108"/>
      <c r="AG391" s="108">
        <v>0</v>
      </c>
      <c r="AH391" s="108"/>
      <c r="AI391" s="108">
        <v>133947</v>
      </c>
      <c r="AJ391" s="108"/>
      <c r="AK391" s="108">
        <v>0</v>
      </c>
      <c r="AL391" s="109"/>
      <c r="AM391" s="182">
        <v>207.1</v>
      </c>
      <c r="AN391" s="109" t="s">
        <v>5655</v>
      </c>
      <c r="AO391" s="109" t="str">
        <f t="shared" si="6"/>
        <v>No</v>
      </c>
    </row>
    <row r="392" spans="1:41" s="19" customFormat="1" ht="11.45" customHeight="1" x14ac:dyDescent="0.2">
      <c r="A392" s="5" t="s">
        <v>4809</v>
      </c>
      <c r="B392" s="5" t="s">
        <v>498</v>
      </c>
      <c r="C392" s="5" t="s">
        <v>20</v>
      </c>
      <c r="D392" s="174" t="s">
        <v>4810</v>
      </c>
      <c r="E392" s="177" t="s">
        <v>4811</v>
      </c>
      <c r="F392" s="19" t="s">
        <v>194</v>
      </c>
      <c r="G392" s="5" t="s">
        <v>229</v>
      </c>
      <c r="H392" s="27">
        <v>0</v>
      </c>
      <c r="I392" s="106">
        <v>45</v>
      </c>
      <c r="J392" s="107"/>
      <c r="K392" s="108">
        <v>0</v>
      </c>
      <c r="L392" s="108"/>
      <c r="M392" s="108">
        <v>0</v>
      </c>
      <c r="N392" s="108"/>
      <c r="O392" s="108">
        <v>0</v>
      </c>
      <c r="P392" s="108"/>
      <c r="Q392" s="108">
        <v>2540921</v>
      </c>
      <c r="R392" s="108"/>
      <c r="S392" s="108">
        <v>0</v>
      </c>
      <c r="T392" s="108"/>
      <c r="U392" s="108">
        <v>0</v>
      </c>
      <c r="V392" s="108"/>
      <c r="W392" s="108">
        <v>99019</v>
      </c>
      <c r="X392" s="108"/>
      <c r="Y392" s="108">
        <v>0</v>
      </c>
      <c r="Z392" s="108"/>
      <c r="AA392" s="108">
        <v>0</v>
      </c>
      <c r="AB392" s="108"/>
      <c r="AC392" s="108">
        <v>0</v>
      </c>
      <c r="AD392" s="108"/>
      <c r="AE392" s="108">
        <v>0</v>
      </c>
      <c r="AF392" s="108"/>
      <c r="AG392" s="108">
        <v>0</v>
      </c>
      <c r="AH392" s="108"/>
      <c r="AI392" s="108">
        <v>389751</v>
      </c>
      <c r="AJ392" s="108"/>
      <c r="AK392" s="108">
        <v>0</v>
      </c>
      <c r="AL392" s="109"/>
      <c r="AM392" s="182">
        <v>0</v>
      </c>
      <c r="AN392" s="109" t="s">
        <v>5655</v>
      </c>
      <c r="AO392" s="109" t="str">
        <f t="shared" si="6"/>
        <v>No</v>
      </c>
    </row>
    <row r="393" spans="1:41" s="19" customFormat="1" ht="11.45" customHeight="1" x14ac:dyDescent="0.2">
      <c r="A393" s="5" t="s">
        <v>5665</v>
      </c>
      <c r="B393" s="5" t="s">
        <v>4656</v>
      </c>
      <c r="C393" s="5" t="s">
        <v>31</v>
      </c>
      <c r="D393" s="174" t="s">
        <v>4657</v>
      </c>
      <c r="E393" s="177" t="s">
        <v>4658</v>
      </c>
      <c r="F393" s="19" t="s">
        <v>242</v>
      </c>
      <c r="G393" s="5" t="s">
        <v>229</v>
      </c>
      <c r="H393" s="27">
        <v>0</v>
      </c>
      <c r="I393" s="106">
        <v>45</v>
      </c>
      <c r="J393" s="107"/>
      <c r="K393" s="108">
        <v>0</v>
      </c>
      <c r="L393" s="108"/>
      <c r="M393" s="108">
        <v>0</v>
      </c>
      <c r="N393" s="108"/>
      <c r="O393" s="108">
        <v>0</v>
      </c>
      <c r="P393" s="108"/>
      <c r="Q393" s="108">
        <v>695927</v>
      </c>
      <c r="R393" s="108"/>
      <c r="S393" s="108">
        <v>0</v>
      </c>
      <c r="T393" s="108"/>
      <c r="U393" s="108">
        <v>0</v>
      </c>
      <c r="V393" s="108"/>
      <c r="W393" s="108">
        <v>69209</v>
      </c>
      <c r="X393" s="108"/>
      <c r="Y393" s="108">
        <v>0</v>
      </c>
      <c r="Z393" s="108"/>
      <c r="AA393" s="108">
        <v>0</v>
      </c>
      <c r="AB393" s="108"/>
      <c r="AC393" s="108">
        <v>0</v>
      </c>
      <c r="AD393" s="108"/>
      <c r="AE393" s="108">
        <v>0</v>
      </c>
      <c r="AF393" s="108"/>
      <c r="AG393" s="108">
        <v>0</v>
      </c>
      <c r="AH393" s="108"/>
      <c r="AI393" s="108">
        <v>156485</v>
      </c>
      <c r="AJ393" s="108"/>
      <c r="AK393" s="108">
        <v>0</v>
      </c>
      <c r="AL393" s="109"/>
      <c r="AM393" s="182">
        <v>856</v>
      </c>
      <c r="AN393" s="109" t="s">
        <v>5655</v>
      </c>
      <c r="AO393" s="109" t="str">
        <f t="shared" si="6"/>
        <v>No</v>
      </c>
    </row>
    <row r="394" spans="1:41" s="19" customFormat="1" ht="11.45" customHeight="1" x14ac:dyDescent="0.2">
      <c r="A394" s="5" t="s">
        <v>1278</v>
      </c>
      <c r="B394" s="5" t="s">
        <v>1279</v>
      </c>
      <c r="C394" s="5" t="s">
        <v>80</v>
      </c>
      <c r="D394" s="174">
        <v>57</v>
      </c>
      <c r="E394" s="177">
        <v>57</v>
      </c>
      <c r="F394" s="19" t="s">
        <v>260</v>
      </c>
      <c r="G394" s="5" t="s">
        <v>192</v>
      </c>
      <c r="H394" s="27">
        <v>83794</v>
      </c>
      <c r="I394" s="106">
        <v>45</v>
      </c>
      <c r="J394" s="107"/>
      <c r="K394" s="108">
        <v>0</v>
      </c>
      <c r="L394" s="108"/>
      <c r="M394" s="108">
        <v>1056750</v>
      </c>
      <c r="N394" s="108"/>
      <c r="O394" s="108">
        <v>1463396</v>
      </c>
      <c r="P394" s="108"/>
      <c r="Q394" s="108">
        <v>1384579</v>
      </c>
      <c r="R394" s="108"/>
      <c r="S394" s="108">
        <v>78817</v>
      </c>
      <c r="T394" s="108"/>
      <c r="U394" s="108">
        <v>90268</v>
      </c>
      <c r="V394" s="108"/>
      <c r="W394" s="108">
        <v>85041</v>
      </c>
      <c r="X394" s="108"/>
      <c r="Y394" s="108">
        <v>5227</v>
      </c>
      <c r="Z394" s="108"/>
      <c r="AA394" s="108">
        <v>0</v>
      </c>
      <c r="AB394" s="108"/>
      <c r="AC394" s="108">
        <v>0</v>
      </c>
      <c r="AD394" s="108"/>
      <c r="AE394" s="108">
        <v>0</v>
      </c>
      <c r="AF394" s="108"/>
      <c r="AG394" s="108">
        <v>0</v>
      </c>
      <c r="AH394" s="108"/>
      <c r="AI394" s="108">
        <v>733002</v>
      </c>
      <c r="AJ394" s="108"/>
      <c r="AK394" s="108">
        <v>4799953</v>
      </c>
      <c r="AL394" s="109"/>
      <c r="AM394" s="182">
        <v>157.9</v>
      </c>
      <c r="AN394" s="109" t="s">
        <v>5655</v>
      </c>
      <c r="AO394" s="109" t="str">
        <f t="shared" si="6"/>
        <v>No</v>
      </c>
    </row>
    <row r="395" spans="1:41" s="19" customFormat="1" ht="11.45" customHeight="1" x14ac:dyDescent="0.2">
      <c r="A395" s="5" t="s">
        <v>6048</v>
      </c>
      <c r="B395" s="5" t="s">
        <v>835</v>
      </c>
      <c r="C395" s="5" t="s">
        <v>20</v>
      </c>
      <c r="D395" s="174">
        <v>9164</v>
      </c>
      <c r="E395" s="177">
        <v>90164</v>
      </c>
      <c r="F395" s="19" t="s">
        <v>196</v>
      </c>
      <c r="G395" s="5" t="s">
        <v>192</v>
      </c>
      <c r="H395" s="27">
        <v>367260</v>
      </c>
      <c r="I395" s="106">
        <v>45</v>
      </c>
      <c r="J395" s="107"/>
      <c r="K395" s="108">
        <v>0</v>
      </c>
      <c r="L395" s="108"/>
      <c r="M395" s="108">
        <v>1594348</v>
      </c>
      <c r="N395" s="108"/>
      <c r="O395" s="108">
        <v>2424430</v>
      </c>
      <c r="P395" s="108"/>
      <c r="Q395" s="108">
        <v>1785742</v>
      </c>
      <c r="R395" s="108"/>
      <c r="S395" s="108">
        <v>638688</v>
      </c>
      <c r="T395" s="108"/>
      <c r="U395" s="108">
        <v>98046</v>
      </c>
      <c r="V395" s="108"/>
      <c r="W395" s="108">
        <v>79521</v>
      </c>
      <c r="X395" s="108"/>
      <c r="Y395" s="108">
        <v>18525</v>
      </c>
      <c r="Z395" s="108"/>
      <c r="AA395" s="108">
        <v>0</v>
      </c>
      <c r="AB395" s="108"/>
      <c r="AC395" s="108">
        <v>0</v>
      </c>
      <c r="AD395" s="108"/>
      <c r="AE395" s="108">
        <v>0</v>
      </c>
      <c r="AF395" s="108"/>
      <c r="AG395" s="108">
        <v>0</v>
      </c>
      <c r="AH395" s="108"/>
      <c r="AI395" s="108">
        <v>723512</v>
      </c>
      <c r="AJ395" s="108"/>
      <c r="AK395" s="108">
        <v>13955967</v>
      </c>
      <c r="AL395" s="109"/>
      <c r="AM395" s="182">
        <v>340.6</v>
      </c>
      <c r="AN395" s="109" t="s">
        <v>5655</v>
      </c>
      <c r="AO395" s="109" t="str">
        <f t="shared" si="6"/>
        <v>No</v>
      </c>
    </row>
    <row r="396" spans="1:41" s="19" customFormat="1" ht="11.45" customHeight="1" x14ac:dyDescent="0.2">
      <c r="A396" s="5" t="s">
        <v>6049</v>
      </c>
      <c r="B396" s="5" t="s">
        <v>781</v>
      </c>
      <c r="C396" s="5" t="s">
        <v>73</v>
      </c>
      <c r="D396" s="174">
        <v>2099</v>
      </c>
      <c r="E396" s="177">
        <v>20099</v>
      </c>
      <c r="F396" s="19" t="s">
        <v>196</v>
      </c>
      <c r="G396" s="5" t="s">
        <v>192</v>
      </c>
      <c r="H396" s="27">
        <v>18351295</v>
      </c>
      <c r="I396" s="106">
        <v>44</v>
      </c>
      <c r="J396" s="107"/>
      <c r="K396" s="108">
        <v>11</v>
      </c>
      <c r="L396" s="108"/>
      <c r="M396" s="108">
        <v>2649454</v>
      </c>
      <c r="N396" s="108"/>
      <c r="O396" s="108">
        <v>2913717</v>
      </c>
      <c r="P396" s="108"/>
      <c r="Q396" s="108">
        <v>2625350</v>
      </c>
      <c r="R396" s="108"/>
      <c r="S396" s="108">
        <v>288367</v>
      </c>
      <c r="T396" s="108"/>
      <c r="U396" s="108">
        <v>186356</v>
      </c>
      <c r="V396" s="108"/>
      <c r="W396" s="108">
        <v>175803</v>
      </c>
      <c r="X396" s="108"/>
      <c r="Y396" s="108">
        <v>10553</v>
      </c>
      <c r="Z396" s="108"/>
      <c r="AA396" s="108">
        <v>728429</v>
      </c>
      <c r="AB396" s="108"/>
      <c r="AC396" s="108">
        <v>656337</v>
      </c>
      <c r="AD396" s="108"/>
      <c r="AE396" s="108">
        <v>46589</v>
      </c>
      <c r="AF396" s="108"/>
      <c r="AG396" s="108">
        <v>43951</v>
      </c>
      <c r="AH396" s="108"/>
      <c r="AI396" s="108">
        <v>8129661</v>
      </c>
      <c r="AJ396" s="108"/>
      <c r="AK396" s="108">
        <v>50703762</v>
      </c>
      <c r="AL396" s="109"/>
      <c r="AM396" s="182">
        <v>0</v>
      </c>
      <c r="AN396" s="109" t="s">
        <v>5655</v>
      </c>
      <c r="AO396" s="109" t="str">
        <f t="shared" si="6"/>
        <v>No</v>
      </c>
    </row>
    <row r="397" spans="1:41" s="19" customFormat="1" ht="11.45" customHeight="1" x14ac:dyDescent="0.2">
      <c r="A397" s="5" t="s">
        <v>6050</v>
      </c>
      <c r="B397" s="5" t="s">
        <v>749</v>
      </c>
      <c r="C397" s="5" t="s">
        <v>37</v>
      </c>
      <c r="D397" s="174">
        <v>4026</v>
      </c>
      <c r="E397" s="177">
        <v>40026</v>
      </c>
      <c r="F397" s="19" t="s">
        <v>194</v>
      </c>
      <c r="G397" s="5" t="s">
        <v>192</v>
      </c>
      <c r="H397" s="27">
        <v>643260</v>
      </c>
      <c r="I397" s="106">
        <v>44</v>
      </c>
      <c r="J397" s="107"/>
      <c r="K397" s="108">
        <v>0</v>
      </c>
      <c r="L397" s="108"/>
      <c r="M397" s="108">
        <v>1345930</v>
      </c>
      <c r="N397" s="108"/>
      <c r="O397" s="108">
        <v>2298782</v>
      </c>
      <c r="P397" s="108"/>
      <c r="Q397" s="108">
        <v>1984281</v>
      </c>
      <c r="R397" s="108"/>
      <c r="S397" s="108">
        <v>314501</v>
      </c>
      <c r="T397" s="108"/>
      <c r="U397" s="108">
        <v>166165</v>
      </c>
      <c r="V397" s="108"/>
      <c r="W397" s="108">
        <v>141013</v>
      </c>
      <c r="X397" s="108"/>
      <c r="Y397" s="108">
        <v>25152</v>
      </c>
      <c r="Z397" s="108"/>
      <c r="AA397" s="108">
        <v>0</v>
      </c>
      <c r="AB397" s="108"/>
      <c r="AC397" s="108">
        <v>0</v>
      </c>
      <c r="AD397" s="108"/>
      <c r="AE397" s="108">
        <v>0</v>
      </c>
      <c r="AF397" s="108"/>
      <c r="AG397" s="108">
        <v>0</v>
      </c>
      <c r="AH397" s="108"/>
      <c r="AI397" s="108">
        <v>1465988</v>
      </c>
      <c r="AJ397" s="108"/>
      <c r="AK397" s="108">
        <v>6829794</v>
      </c>
      <c r="AL397" s="109"/>
      <c r="AM397" s="182">
        <v>90</v>
      </c>
      <c r="AN397" s="109" t="s">
        <v>5655</v>
      </c>
      <c r="AO397" s="109" t="str">
        <f t="shared" si="6"/>
        <v>No</v>
      </c>
    </row>
    <row r="398" spans="1:41" s="19" customFormat="1" ht="11.45" customHeight="1" x14ac:dyDescent="0.2">
      <c r="A398" s="5" t="s">
        <v>3996</v>
      </c>
      <c r="B398" s="5" t="s">
        <v>3997</v>
      </c>
      <c r="C398" s="5" t="s">
        <v>48</v>
      </c>
      <c r="D398" s="174" t="s">
        <v>3998</v>
      </c>
      <c r="E398" s="177" t="s">
        <v>3999</v>
      </c>
      <c r="F398" s="19" t="s">
        <v>242</v>
      </c>
      <c r="G398" s="5" t="s">
        <v>229</v>
      </c>
      <c r="H398" s="27">
        <v>0</v>
      </c>
      <c r="I398" s="106">
        <v>44</v>
      </c>
      <c r="J398" s="107"/>
      <c r="K398" s="108">
        <v>0</v>
      </c>
      <c r="L398" s="108"/>
      <c r="M398" s="108">
        <v>0</v>
      </c>
      <c r="N398" s="108"/>
      <c r="O398" s="108">
        <v>0</v>
      </c>
      <c r="P398" s="108"/>
      <c r="Q398" s="108">
        <v>1137025</v>
      </c>
      <c r="R398" s="108"/>
      <c r="S398" s="108">
        <v>0</v>
      </c>
      <c r="T398" s="108"/>
      <c r="U398" s="108">
        <v>0</v>
      </c>
      <c r="V398" s="108"/>
      <c r="W398" s="108">
        <v>56274</v>
      </c>
      <c r="X398" s="108"/>
      <c r="Y398" s="108">
        <v>0</v>
      </c>
      <c r="Z398" s="108"/>
      <c r="AA398" s="108">
        <v>0</v>
      </c>
      <c r="AB398" s="108"/>
      <c r="AC398" s="108">
        <v>0</v>
      </c>
      <c r="AD398" s="108"/>
      <c r="AE398" s="108">
        <v>0</v>
      </c>
      <c r="AF398" s="108"/>
      <c r="AG398" s="108">
        <v>0</v>
      </c>
      <c r="AH398" s="108"/>
      <c r="AI398" s="108">
        <v>332760</v>
      </c>
      <c r="AJ398" s="108"/>
      <c r="AK398" s="108">
        <v>0</v>
      </c>
      <c r="AL398" s="109"/>
      <c r="AM398" s="182">
        <v>140</v>
      </c>
      <c r="AN398" s="109" t="s">
        <v>5655</v>
      </c>
      <c r="AO398" s="109" t="str">
        <f t="shared" si="6"/>
        <v>No</v>
      </c>
    </row>
    <row r="399" spans="1:41" s="19" customFormat="1" ht="11.45" customHeight="1" x14ac:dyDescent="0.2">
      <c r="A399" s="5" t="s">
        <v>6051</v>
      </c>
      <c r="B399" s="5" t="s">
        <v>969</v>
      </c>
      <c r="C399" s="5" t="s">
        <v>89</v>
      </c>
      <c r="D399" s="174">
        <v>6103</v>
      </c>
      <c r="E399" s="177">
        <v>60103</v>
      </c>
      <c r="F399" s="19" t="s">
        <v>194</v>
      </c>
      <c r="G399" s="5" t="s">
        <v>192</v>
      </c>
      <c r="H399" s="27">
        <v>4944332</v>
      </c>
      <c r="I399" s="106">
        <v>44</v>
      </c>
      <c r="J399" s="107"/>
      <c r="K399" s="108">
        <v>0</v>
      </c>
      <c r="L399" s="108"/>
      <c r="M399" s="108">
        <v>688944</v>
      </c>
      <c r="N399" s="108"/>
      <c r="O399" s="108">
        <v>2200942</v>
      </c>
      <c r="P399" s="108"/>
      <c r="Q399" s="108">
        <v>1754794</v>
      </c>
      <c r="R399" s="108"/>
      <c r="S399" s="108">
        <v>446148</v>
      </c>
      <c r="T399" s="108"/>
      <c r="U399" s="108">
        <v>100334</v>
      </c>
      <c r="V399" s="108"/>
      <c r="W399" s="108">
        <v>82601</v>
      </c>
      <c r="X399" s="108"/>
      <c r="Y399" s="108">
        <v>17733</v>
      </c>
      <c r="Z399" s="108"/>
      <c r="AA399" s="108">
        <v>0</v>
      </c>
      <c r="AB399" s="108"/>
      <c r="AC399" s="108">
        <v>0</v>
      </c>
      <c r="AD399" s="108"/>
      <c r="AE399" s="108">
        <v>0</v>
      </c>
      <c r="AF399" s="108"/>
      <c r="AG399" s="108">
        <v>0</v>
      </c>
      <c r="AH399" s="108"/>
      <c r="AI399" s="108">
        <v>392613</v>
      </c>
      <c r="AJ399" s="108"/>
      <c r="AK399" s="108">
        <v>6999056</v>
      </c>
      <c r="AL399" s="109"/>
      <c r="AM399" s="182">
        <v>302.7</v>
      </c>
      <c r="AN399" s="109" t="s">
        <v>5655</v>
      </c>
      <c r="AO399" s="109" t="str">
        <f t="shared" si="6"/>
        <v>No</v>
      </c>
    </row>
    <row r="400" spans="1:41" s="19" customFormat="1" ht="11.45" customHeight="1" x14ac:dyDescent="0.2">
      <c r="A400" s="5" t="s">
        <v>6052</v>
      </c>
      <c r="B400" s="5" t="s">
        <v>859</v>
      </c>
      <c r="C400" s="5" t="s">
        <v>62</v>
      </c>
      <c r="D400" s="174">
        <v>4006</v>
      </c>
      <c r="E400" s="177">
        <v>40006</v>
      </c>
      <c r="F400" s="19" t="s">
        <v>196</v>
      </c>
      <c r="G400" s="5" t="s">
        <v>192</v>
      </c>
      <c r="H400" s="27">
        <v>219957</v>
      </c>
      <c r="I400" s="106">
        <v>44</v>
      </c>
      <c r="J400" s="107"/>
      <c r="K400" s="108">
        <v>0</v>
      </c>
      <c r="L400" s="108"/>
      <c r="M400" s="108">
        <v>1203809</v>
      </c>
      <c r="N400" s="108"/>
      <c r="O400" s="108">
        <v>1787716</v>
      </c>
      <c r="P400" s="108"/>
      <c r="Q400" s="108">
        <v>1617196</v>
      </c>
      <c r="R400" s="108"/>
      <c r="S400" s="108">
        <v>170520</v>
      </c>
      <c r="T400" s="108"/>
      <c r="U400" s="108">
        <v>127135</v>
      </c>
      <c r="V400" s="108"/>
      <c r="W400" s="108">
        <v>106403</v>
      </c>
      <c r="X400" s="108"/>
      <c r="Y400" s="108">
        <v>20732</v>
      </c>
      <c r="Z400" s="108"/>
      <c r="AA400" s="108">
        <v>0</v>
      </c>
      <c r="AB400" s="108"/>
      <c r="AC400" s="108">
        <v>0</v>
      </c>
      <c r="AD400" s="108"/>
      <c r="AE400" s="108">
        <v>0</v>
      </c>
      <c r="AF400" s="108"/>
      <c r="AG400" s="108">
        <v>0</v>
      </c>
      <c r="AH400" s="108"/>
      <c r="AI400" s="108">
        <v>1371635</v>
      </c>
      <c r="AJ400" s="108"/>
      <c r="AK400" s="108">
        <v>4265371</v>
      </c>
      <c r="AL400" s="109"/>
      <c r="AM400" s="182">
        <v>0</v>
      </c>
      <c r="AN400" s="109" t="s">
        <v>5655</v>
      </c>
      <c r="AO400" s="109" t="str">
        <f t="shared" si="6"/>
        <v>No</v>
      </c>
    </row>
    <row r="401" spans="1:41" s="19" customFormat="1" ht="11.45" customHeight="1" x14ac:dyDescent="0.2">
      <c r="A401" s="5" t="s">
        <v>4815</v>
      </c>
      <c r="B401" s="5" t="s">
        <v>1106</v>
      </c>
      <c r="C401" s="5" t="s">
        <v>20</v>
      </c>
      <c r="D401" s="174" t="s">
        <v>4816</v>
      </c>
      <c r="E401" s="177" t="s">
        <v>4817</v>
      </c>
      <c r="F401" s="19" t="s">
        <v>196</v>
      </c>
      <c r="G401" s="5" t="s">
        <v>229</v>
      </c>
      <c r="H401" s="27">
        <v>0</v>
      </c>
      <c r="I401" s="106">
        <v>44</v>
      </c>
      <c r="J401" s="107"/>
      <c r="K401" s="108">
        <v>0</v>
      </c>
      <c r="L401" s="108"/>
      <c r="M401" s="108">
        <v>0</v>
      </c>
      <c r="N401" s="108"/>
      <c r="O401" s="108">
        <v>0</v>
      </c>
      <c r="P401" s="108"/>
      <c r="Q401" s="108">
        <v>961915</v>
      </c>
      <c r="R401" s="108"/>
      <c r="S401" s="108">
        <v>0</v>
      </c>
      <c r="T401" s="108"/>
      <c r="U401" s="108">
        <v>0</v>
      </c>
      <c r="V401" s="108"/>
      <c r="W401" s="108">
        <v>58182</v>
      </c>
      <c r="X401" s="108"/>
      <c r="Y401" s="108">
        <v>0</v>
      </c>
      <c r="Z401" s="108"/>
      <c r="AA401" s="108">
        <v>0</v>
      </c>
      <c r="AB401" s="108"/>
      <c r="AC401" s="108">
        <v>0</v>
      </c>
      <c r="AD401" s="108"/>
      <c r="AE401" s="108">
        <v>0</v>
      </c>
      <c r="AF401" s="108"/>
      <c r="AG401" s="108">
        <v>0</v>
      </c>
      <c r="AH401" s="108"/>
      <c r="AI401" s="108">
        <v>1075093</v>
      </c>
      <c r="AJ401" s="108"/>
      <c r="AK401" s="108">
        <v>0</v>
      </c>
      <c r="AL401" s="109"/>
      <c r="AM401" s="182">
        <v>414.6</v>
      </c>
      <c r="AN401" s="109" t="s">
        <v>5655</v>
      </c>
      <c r="AO401" s="109" t="str">
        <f t="shared" si="6"/>
        <v>No</v>
      </c>
    </row>
    <row r="402" spans="1:41" s="19" customFormat="1" ht="11.45" customHeight="1" x14ac:dyDescent="0.2">
      <c r="A402" s="5" t="s">
        <v>6053</v>
      </c>
      <c r="B402" s="5" t="s">
        <v>1684</v>
      </c>
      <c r="C402" s="5" t="s">
        <v>81</v>
      </c>
      <c r="D402" s="174" t="s">
        <v>1685</v>
      </c>
      <c r="E402" s="177">
        <v>30137</v>
      </c>
      <c r="F402" s="19" t="s">
        <v>196</v>
      </c>
      <c r="G402" s="5" t="s">
        <v>192</v>
      </c>
      <c r="H402" s="27">
        <v>54316</v>
      </c>
      <c r="I402" s="106">
        <v>44</v>
      </c>
      <c r="J402" s="107"/>
      <c r="K402" s="108">
        <v>0</v>
      </c>
      <c r="L402" s="108"/>
      <c r="M402" s="108">
        <v>527937</v>
      </c>
      <c r="N402" s="108"/>
      <c r="O402" s="108">
        <v>1713014</v>
      </c>
      <c r="P402" s="108"/>
      <c r="Q402" s="108">
        <v>1452364</v>
      </c>
      <c r="R402" s="108"/>
      <c r="S402" s="108">
        <v>277703</v>
      </c>
      <c r="T402" s="108"/>
      <c r="U402" s="108">
        <v>85578</v>
      </c>
      <c r="V402" s="108"/>
      <c r="W402" s="108">
        <v>75826</v>
      </c>
      <c r="X402" s="108"/>
      <c r="Y402" s="108">
        <v>10366</v>
      </c>
      <c r="Z402" s="108"/>
      <c r="AA402" s="108">
        <v>0</v>
      </c>
      <c r="AB402" s="108"/>
      <c r="AC402" s="108">
        <v>0</v>
      </c>
      <c r="AD402" s="108"/>
      <c r="AE402" s="108">
        <v>0</v>
      </c>
      <c r="AF402" s="108"/>
      <c r="AG402" s="108">
        <v>0</v>
      </c>
      <c r="AH402" s="108"/>
      <c r="AI402" s="108">
        <v>330011</v>
      </c>
      <c r="AJ402" s="108"/>
      <c r="AK402" s="108">
        <v>3509906</v>
      </c>
      <c r="AL402" s="109"/>
      <c r="AM402" s="182">
        <v>232.1</v>
      </c>
      <c r="AN402" s="109" t="s">
        <v>5655</v>
      </c>
      <c r="AO402" s="109" t="str">
        <f t="shared" si="6"/>
        <v>No</v>
      </c>
    </row>
    <row r="403" spans="1:41" s="19" customFormat="1" ht="11.45" customHeight="1" x14ac:dyDescent="0.2">
      <c r="A403" s="5" t="s">
        <v>6054</v>
      </c>
      <c r="B403" s="5" t="s">
        <v>200</v>
      </c>
      <c r="C403" s="5" t="s">
        <v>89</v>
      </c>
      <c r="D403" s="174">
        <v>6041</v>
      </c>
      <c r="E403" s="177">
        <v>60041</v>
      </c>
      <c r="F403" s="19" t="s">
        <v>194</v>
      </c>
      <c r="G403" s="5" t="s">
        <v>192</v>
      </c>
      <c r="H403" s="27">
        <v>5121892</v>
      </c>
      <c r="I403" s="106">
        <v>44</v>
      </c>
      <c r="J403" s="107"/>
      <c r="K403" s="108">
        <v>0</v>
      </c>
      <c r="L403" s="108"/>
      <c r="M403" s="108">
        <v>21872</v>
      </c>
      <c r="N403" s="108"/>
      <c r="O403" s="108">
        <v>330077</v>
      </c>
      <c r="P403" s="108"/>
      <c r="Q403" s="108">
        <v>1203189</v>
      </c>
      <c r="R403" s="108"/>
      <c r="S403" s="108">
        <v>66780</v>
      </c>
      <c r="T403" s="108"/>
      <c r="U403" s="108">
        <v>24284</v>
      </c>
      <c r="V403" s="108"/>
      <c r="W403" s="108">
        <v>73893</v>
      </c>
      <c r="X403" s="108"/>
      <c r="Y403" s="108">
        <v>5527</v>
      </c>
      <c r="Z403" s="108"/>
      <c r="AA403" s="108">
        <v>0</v>
      </c>
      <c r="AB403" s="108"/>
      <c r="AC403" s="108">
        <v>0</v>
      </c>
      <c r="AD403" s="108"/>
      <c r="AE403" s="108">
        <v>0</v>
      </c>
      <c r="AF403" s="108"/>
      <c r="AG403" s="108">
        <v>0</v>
      </c>
      <c r="AH403" s="108"/>
      <c r="AI403" s="108">
        <v>206547</v>
      </c>
      <c r="AJ403" s="108"/>
      <c r="AK403" s="108">
        <v>1861586</v>
      </c>
      <c r="AL403" s="109"/>
      <c r="AM403" s="182">
        <v>76.2</v>
      </c>
      <c r="AN403" s="109" t="s">
        <v>5655</v>
      </c>
      <c r="AO403" s="109" t="str">
        <f t="shared" si="6"/>
        <v>No</v>
      </c>
    </row>
    <row r="404" spans="1:41" s="19" customFormat="1" ht="11.45" customHeight="1" x14ac:dyDescent="0.2">
      <c r="A404" s="5" t="s">
        <v>747</v>
      </c>
      <c r="B404" s="5" t="s">
        <v>748</v>
      </c>
      <c r="C404" s="5" t="s">
        <v>86</v>
      </c>
      <c r="D404" s="174">
        <v>4100</v>
      </c>
      <c r="E404" s="177">
        <v>40100</v>
      </c>
      <c r="F404" s="19" t="s">
        <v>196</v>
      </c>
      <c r="G404" s="5" t="s">
        <v>192</v>
      </c>
      <c r="H404" s="27">
        <v>73107</v>
      </c>
      <c r="I404" s="106">
        <v>44</v>
      </c>
      <c r="J404" s="107"/>
      <c r="K404" s="108">
        <v>0</v>
      </c>
      <c r="L404" s="108"/>
      <c r="M404" s="108">
        <v>450828</v>
      </c>
      <c r="N404" s="108"/>
      <c r="O404" s="108">
        <v>577143</v>
      </c>
      <c r="P404" s="108"/>
      <c r="Q404" s="108">
        <v>563731</v>
      </c>
      <c r="R404" s="108"/>
      <c r="S404" s="108">
        <v>13412</v>
      </c>
      <c r="T404" s="108"/>
      <c r="U404" s="108">
        <v>33222</v>
      </c>
      <c r="V404" s="108"/>
      <c r="W404" s="108">
        <v>32456</v>
      </c>
      <c r="X404" s="108"/>
      <c r="Y404" s="108">
        <v>766</v>
      </c>
      <c r="Z404" s="108"/>
      <c r="AA404" s="108">
        <v>0</v>
      </c>
      <c r="AB404" s="108"/>
      <c r="AC404" s="108">
        <v>0</v>
      </c>
      <c r="AD404" s="108"/>
      <c r="AE404" s="108">
        <v>0</v>
      </c>
      <c r="AF404" s="108"/>
      <c r="AG404" s="108">
        <v>0</v>
      </c>
      <c r="AH404" s="108"/>
      <c r="AI404" s="108">
        <v>163605</v>
      </c>
      <c r="AJ404" s="108"/>
      <c r="AK404" s="108">
        <v>1615174</v>
      </c>
      <c r="AL404" s="109" t="s">
        <v>102</v>
      </c>
      <c r="AM404" s="182">
        <v>0</v>
      </c>
      <c r="AN404" s="109" t="s">
        <v>5655</v>
      </c>
      <c r="AO404" s="109" t="str">
        <f t="shared" si="6"/>
        <v>Yes</v>
      </c>
    </row>
    <row r="405" spans="1:41" s="19" customFormat="1" ht="11.45" customHeight="1" x14ac:dyDescent="0.2">
      <c r="A405" s="5" t="s">
        <v>2425</v>
      </c>
      <c r="B405" s="5" t="s">
        <v>2426</v>
      </c>
      <c r="C405" s="5" t="s">
        <v>62</v>
      </c>
      <c r="D405" s="174" t="s">
        <v>2427</v>
      </c>
      <c r="E405" s="177" t="s">
        <v>2428</v>
      </c>
      <c r="F405" s="19" t="s">
        <v>242</v>
      </c>
      <c r="G405" s="5" t="s">
        <v>229</v>
      </c>
      <c r="H405" s="27">
        <v>0</v>
      </c>
      <c r="I405" s="106">
        <v>43</v>
      </c>
      <c r="J405" s="107"/>
      <c r="K405" s="108">
        <v>0</v>
      </c>
      <c r="L405" s="108"/>
      <c r="M405" s="108">
        <v>0</v>
      </c>
      <c r="N405" s="108"/>
      <c r="O405" s="108">
        <v>0</v>
      </c>
      <c r="P405" s="108"/>
      <c r="Q405" s="108">
        <v>1490955</v>
      </c>
      <c r="R405" s="108"/>
      <c r="S405" s="108">
        <v>0</v>
      </c>
      <c r="T405" s="108"/>
      <c r="U405" s="108">
        <v>0</v>
      </c>
      <c r="V405" s="108"/>
      <c r="W405" s="108">
        <v>86186</v>
      </c>
      <c r="X405" s="108"/>
      <c r="Y405" s="108">
        <v>0</v>
      </c>
      <c r="Z405" s="108"/>
      <c r="AA405" s="108">
        <v>0</v>
      </c>
      <c r="AB405" s="108"/>
      <c r="AC405" s="108">
        <v>0</v>
      </c>
      <c r="AD405" s="108"/>
      <c r="AE405" s="108">
        <v>0</v>
      </c>
      <c r="AF405" s="108"/>
      <c r="AG405" s="108">
        <v>0</v>
      </c>
      <c r="AH405" s="108"/>
      <c r="AI405" s="108">
        <v>109583</v>
      </c>
      <c r="AJ405" s="108"/>
      <c r="AK405" s="108">
        <v>0</v>
      </c>
      <c r="AL405" s="109"/>
      <c r="AM405" s="182">
        <v>0</v>
      </c>
      <c r="AN405" s="109" t="s">
        <v>5655</v>
      </c>
      <c r="AO405" s="109" t="str">
        <f t="shared" si="6"/>
        <v>No</v>
      </c>
    </row>
    <row r="406" spans="1:41" s="19" customFormat="1" ht="11.45" customHeight="1" x14ac:dyDescent="0.2">
      <c r="A406" s="5" t="s">
        <v>1471</v>
      </c>
      <c r="B406" s="5" t="s">
        <v>1472</v>
      </c>
      <c r="C406" s="5" t="s">
        <v>93</v>
      </c>
      <c r="D406" s="174" t="s">
        <v>1473</v>
      </c>
      <c r="E406" s="177" t="s">
        <v>1474</v>
      </c>
      <c r="F406" s="19" t="s">
        <v>194</v>
      </c>
      <c r="G406" s="5" t="s">
        <v>229</v>
      </c>
      <c r="H406" s="27">
        <v>0</v>
      </c>
      <c r="I406" s="106">
        <v>43</v>
      </c>
      <c r="J406" s="107"/>
      <c r="K406" s="108">
        <v>0</v>
      </c>
      <c r="L406" s="108"/>
      <c r="M406" s="108">
        <v>0</v>
      </c>
      <c r="N406" s="108"/>
      <c r="O406" s="108">
        <v>0</v>
      </c>
      <c r="P406" s="108"/>
      <c r="Q406" s="108">
        <v>975242</v>
      </c>
      <c r="R406" s="108"/>
      <c r="S406" s="108">
        <v>0</v>
      </c>
      <c r="T406" s="108"/>
      <c r="U406" s="108">
        <v>0</v>
      </c>
      <c r="V406" s="108"/>
      <c r="W406" s="108">
        <v>62126</v>
      </c>
      <c r="X406" s="108"/>
      <c r="Y406" s="108">
        <v>0</v>
      </c>
      <c r="Z406" s="108"/>
      <c r="AA406" s="108">
        <v>0</v>
      </c>
      <c r="AB406" s="108"/>
      <c r="AC406" s="108">
        <v>0</v>
      </c>
      <c r="AD406" s="108"/>
      <c r="AE406" s="108">
        <v>0</v>
      </c>
      <c r="AF406" s="108"/>
      <c r="AG406" s="108">
        <v>0</v>
      </c>
      <c r="AH406" s="108"/>
      <c r="AI406" s="108">
        <v>695364</v>
      </c>
      <c r="AJ406" s="108"/>
      <c r="AK406" s="108">
        <v>0</v>
      </c>
      <c r="AL406" s="109"/>
      <c r="AM406" s="182">
        <v>0</v>
      </c>
      <c r="AN406" s="109" t="s">
        <v>5655</v>
      </c>
      <c r="AO406" s="109" t="str">
        <f t="shared" si="6"/>
        <v>No</v>
      </c>
    </row>
    <row r="407" spans="1:41" s="19" customFormat="1" ht="11.45" customHeight="1" x14ac:dyDescent="0.2">
      <c r="A407" s="5" t="s">
        <v>164</v>
      </c>
      <c r="B407" s="5" t="s">
        <v>249</v>
      </c>
      <c r="C407" s="5" t="s">
        <v>99</v>
      </c>
      <c r="D407" s="174">
        <v>3107</v>
      </c>
      <c r="E407" s="177">
        <v>30107</v>
      </c>
      <c r="F407" s="19" t="s">
        <v>17</v>
      </c>
      <c r="G407" s="5" t="s">
        <v>192</v>
      </c>
      <c r="H407" s="27">
        <v>70350</v>
      </c>
      <c r="I407" s="106">
        <v>43</v>
      </c>
      <c r="J407" s="107"/>
      <c r="K407" s="108">
        <v>43</v>
      </c>
      <c r="L407" s="108"/>
      <c r="M407" s="108">
        <v>651941</v>
      </c>
      <c r="N407" s="108"/>
      <c r="O407" s="108">
        <v>649334</v>
      </c>
      <c r="P407" s="108"/>
      <c r="Q407" s="108">
        <v>632104</v>
      </c>
      <c r="R407" s="108"/>
      <c r="S407" s="108">
        <v>17230</v>
      </c>
      <c r="T407" s="108"/>
      <c r="U407" s="108">
        <v>90647</v>
      </c>
      <c r="V407" s="108"/>
      <c r="W407" s="108">
        <v>87161</v>
      </c>
      <c r="X407" s="108"/>
      <c r="Y407" s="108">
        <v>3486</v>
      </c>
      <c r="Z407" s="108"/>
      <c r="AA407" s="108">
        <v>649334</v>
      </c>
      <c r="AB407" s="108"/>
      <c r="AC407" s="108">
        <v>632104</v>
      </c>
      <c r="AD407" s="108"/>
      <c r="AE407" s="108">
        <v>90647</v>
      </c>
      <c r="AF407" s="108"/>
      <c r="AG407" s="108">
        <v>87161</v>
      </c>
      <c r="AH407" s="108"/>
      <c r="AI407" s="108">
        <v>1961676</v>
      </c>
      <c r="AJ407" s="108"/>
      <c r="AK407" s="108">
        <v>3623838</v>
      </c>
      <c r="AL407" s="109"/>
      <c r="AM407" s="182">
        <v>451</v>
      </c>
      <c r="AN407" s="109" t="s">
        <v>5655</v>
      </c>
      <c r="AO407" s="109" t="str">
        <f t="shared" si="6"/>
        <v>No</v>
      </c>
    </row>
    <row r="408" spans="1:41" s="19" customFormat="1" ht="11.45" customHeight="1" x14ac:dyDescent="0.2">
      <c r="A408" s="5" t="s">
        <v>6055</v>
      </c>
      <c r="B408" s="5" t="s">
        <v>386</v>
      </c>
      <c r="C408" s="5" t="s">
        <v>20</v>
      </c>
      <c r="D408" s="174">
        <v>9092</v>
      </c>
      <c r="E408" s="177">
        <v>90092</v>
      </c>
      <c r="F408" s="19" t="s">
        <v>194</v>
      </c>
      <c r="G408" s="5" t="s">
        <v>192</v>
      </c>
      <c r="H408" s="27">
        <v>133683</v>
      </c>
      <c r="I408" s="106">
        <v>43</v>
      </c>
      <c r="J408" s="107"/>
      <c r="K408" s="108">
        <v>0</v>
      </c>
      <c r="L408" s="108"/>
      <c r="M408" s="108">
        <v>1709691</v>
      </c>
      <c r="N408" s="108"/>
      <c r="O408" s="108">
        <v>2080488</v>
      </c>
      <c r="P408" s="108"/>
      <c r="Q408" s="108">
        <v>1937459</v>
      </c>
      <c r="R408" s="108"/>
      <c r="S408" s="108">
        <v>143029</v>
      </c>
      <c r="T408" s="108"/>
      <c r="U408" s="108">
        <v>102865</v>
      </c>
      <c r="V408" s="108"/>
      <c r="W408" s="108">
        <v>96781</v>
      </c>
      <c r="X408" s="108"/>
      <c r="Y408" s="108">
        <v>6084</v>
      </c>
      <c r="Z408" s="108"/>
      <c r="AA408" s="108">
        <v>0</v>
      </c>
      <c r="AB408" s="108"/>
      <c r="AC408" s="108">
        <v>0</v>
      </c>
      <c r="AD408" s="108"/>
      <c r="AE408" s="108">
        <v>0</v>
      </c>
      <c r="AF408" s="108"/>
      <c r="AG408" s="108">
        <v>0</v>
      </c>
      <c r="AH408" s="108"/>
      <c r="AI408" s="108">
        <v>989282</v>
      </c>
      <c r="AJ408" s="108"/>
      <c r="AK408" s="108">
        <v>9025362</v>
      </c>
      <c r="AL408" s="109"/>
      <c r="AM408" s="182">
        <v>0</v>
      </c>
      <c r="AN408" s="109" t="s">
        <v>5655</v>
      </c>
      <c r="AO408" s="109" t="str">
        <f t="shared" si="6"/>
        <v>No</v>
      </c>
    </row>
    <row r="409" spans="1:41" s="19" customFormat="1" ht="11.45" customHeight="1" x14ac:dyDescent="0.2">
      <c r="A409" s="5" t="s">
        <v>440</v>
      </c>
      <c r="B409" s="5" t="s">
        <v>441</v>
      </c>
      <c r="C409" s="5" t="s">
        <v>32</v>
      </c>
      <c r="D409" s="174">
        <v>1102</v>
      </c>
      <c r="E409" s="177">
        <v>10102</v>
      </c>
      <c r="F409" s="19" t="s">
        <v>191</v>
      </c>
      <c r="G409" s="5" t="s">
        <v>192</v>
      </c>
      <c r="H409" s="27">
        <v>924859</v>
      </c>
      <c r="I409" s="106">
        <v>43</v>
      </c>
      <c r="J409" s="107"/>
      <c r="K409" s="108">
        <v>6</v>
      </c>
      <c r="L409" s="108"/>
      <c r="M409" s="108">
        <v>1911590</v>
      </c>
      <c r="N409" s="108"/>
      <c r="O409" s="108">
        <v>2430137</v>
      </c>
      <c r="P409" s="108"/>
      <c r="Q409" s="108">
        <v>1864755</v>
      </c>
      <c r="R409" s="108"/>
      <c r="S409" s="108">
        <v>565382</v>
      </c>
      <c r="T409" s="108"/>
      <c r="U409" s="108">
        <v>69782</v>
      </c>
      <c r="V409" s="108"/>
      <c r="W409" s="108">
        <v>47025</v>
      </c>
      <c r="X409" s="108"/>
      <c r="Y409" s="108">
        <v>22757</v>
      </c>
      <c r="Z409" s="108"/>
      <c r="AA409" s="108">
        <v>545397</v>
      </c>
      <c r="AB409" s="108"/>
      <c r="AC409" s="108">
        <v>448640</v>
      </c>
      <c r="AD409" s="108"/>
      <c r="AE409" s="108">
        <v>12082</v>
      </c>
      <c r="AF409" s="108"/>
      <c r="AG409" s="108">
        <v>10071</v>
      </c>
      <c r="AH409" s="108"/>
      <c r="AI409" s="108">
        <v>908157</v>
      </c>
      <c r="AJ409" s="108"/>
      <c r="AK409" s="108">
        <v>21896647</v>
      </c>
      <c r="AL409" s="109"/>
      <c r="AM409" s="182">
        <v>0</v>
      </c>
      <c r="AN409" s="109" t="s">
        <v>5655</v>
      </c>
      <c r="AO409" s="109" t="str">
        <f t="shared" si="6"/>
        <v>No</v>
      </c>
    </row>
    <row r="410" spans="1:41" s="19" customFormat="1" ht="11.45" customHeight="1" x14ac:dyDescent="0.2">
      <c r="A410" s="5" t="s">
        <v>6056</v>
      </c>
      <c r="B410" s="5" t="s">
        <v>231</v>
      </c>
      <c r="C410" s="5" t="s">
        <v>77</v>
      </c>
      <c r="D410" s="174">
        <v>5166</v>
      </c>
      <c r="E410" s="177">
        <v>50166</v>
      </c>
      <c r="F410" s="19" t="s">
        <v>194</v>
      </c>
      <c r="G410" s="5" t="s">
        <v>192</v>
      </c>
      <c r="H410" s="27">
        <v>1624827</v>
      </c>
      <c r="I410" s="106">
        <v>43</v>
      </c>
      <c r="J410" s="107"/>
      <c r="K410" s="108">
        <v>0</v>
      </c>
      <c r="L410" s="108"/>
      <c r="M410" s="108">
        <v>141268</v>
      </c>
      <c r="N410" s="108"/>
      <c r="O410" s="108">
        <v>1324895</v>
      </c>
      <c r="P410" s="108"/>
      <c r="Q410" s="108">
        <v>1010775</v>
      </c>
      <c r="R410" s="108"/>
      <c r="S410" s="108">
        <v>314120</v>
      </c>
      <c r="T410" s="108"/>
      <c r="U410" s="108">
        <v>74998</v>
      </c>
      <c r="V410" s="108"/>
      <c r="W410" s="108">
        <v>56697</v>
      </c>
      <c r="X410" s="108"/>
      <c r="Y410" s="108">
        <v>18301</v>
      </c>
      <c r="Z410" s="108"/>
      <c r="AA410" s="108">
        <v>0</v>
      </c>
      <c r="AB410" s="108"/>
      <c r="AC410" s="108">
        <v>0</v>
      </c>
      <c r="AD410" s="108"/>
      <c r="AE410" s="108">
        <v>0</v>
      </c>
      <c r="AF410" s="108"/>
      <c r="AG410" s="108">
        <v>0</v>
      </c>
      <c r="AH410" s="108"/>
      <c r="AI410" s="108">
        <v>121467</v>
      </c>
      <c r="AJ410" s="108"/>
      <c r="AK410" s="108">
        <v>1879506</v>
      </c>
      <c r="AL410" s="109"/>
      <c r="AM410" s="182">
        <v>248.6</v>
      </c>
      <c r="AN410" s="109" t="s">
        <v>5655</v>
      </c>
      <c r="AO410" s="109" t="str">
        <f t="shared" si="6"/>
        <v>No</v>
      </c>
    </row>
    <row r="411" spans="1:41" s="19" customFormat="1" ht="11.45" customHeight="1" x14ac:dyDescent="0.2">
      <c r="A411" s="5" t="s">
        <v>888</v>
      </c>
      <c r="B411" s="5" t="s">
        <v>280</v>
      </c>
      <c r="C411" s="5" t="s">
        <v>55</v>
      </c>
      <c r="D411" s="174">
        <v>5158</v>
      </c>
      <c r="E411" s="177">
        <v>50158</v>
      </c>
      <c r="F411" s="19" t="s">
        <v>17</v>
      </c>
      <c r="G411" s="5" t="s">
        <v>192</v>
      </c>
      <c r="H411" s="27">
        <v>306022</v>
      </c>
      <c r="I411" s="106">
        <v>43</v>
      </c>
      <c r="J411" s="107"/>
      <c r="K411" s="108">
        <v>0</v>
      </c>
      <c r="L411" s="108"/>
      <c r="M411" s="108">
        <v>1129667</v>
      </c>
      <c r="N411" s="108"/>
      <c r="O411" s="108">
        <v>1388682</v>
      </c>
      <c r="P411" s="108"/>
      <c r="Q411" s="108">
        <v>1122989</v>
      </c>
      <c r="R411" s="108"/>
      <c r="S411" s="108">
        <v>265693</v>
      </c>
      <c r="T411" s="108"/>
      <c r="U411" s="108">
        <v>135663</v>
      </c>
      <c r="V411" s="108"/>
      <c r="W411" s="108">
        <v>118932</v>
      </c>
      <c r="X411" s="108"/>
      <c r="Y411" s="108">
        <v>16731</v>
      </c>
      <c r="Z411" s="108"/>
      <c r="AA411" s="108">
        <v>0</v>
      </c>
      <c r="AB411" s="108"/>
      <c r="AC411" s="108">
        <v>0</v>
      </c>
      <c r="AD411" s="108"/>
      <c r="AE411" s="108">
        <v>0</v>
      </c>
      <c r="AF411" s="108"/>
      <c r="AG411" s="108">
        <v>0</v>
      </c>
      <c r="AH411" s="108"/>
      <c r="AI411" s="108">
        <v>7669071</v>
      </c>
      <c r="AJ411" s="108"/>
      <c r="AK411" s="108">
        <v>15721596</v>
      </c>
      <c r="AL411" s="109"/>
      <c r="AM411" s="182">
        <v>0</v>
      </c>
      <c r="AN411" s="109" t="s">
        <v>5655</v>
      </c>
      <c r="AO411" s="109" t="str">
        <f t="shared" si="6"/>
        <v>No</v>
      </c>
    </row>
    <row r="412" spans="1:41" s="19" customFormat="1" ht="11.45" customHeight="1" x14ac:dyDescent="0.2">
      <c r="A412" s="5" t="s">
        <v>3014</v>
      </c>
      <c r="B412" s="5" t="s">
        <v>3015</v>
      </c>
      <c r="C412" s="5" t="s">
        <v>55</v>
      </c>
      <c r="D412" s="174" t="s">
        <v>3016</v>
      </c>
      <c r="E412" s="177" t="s">
        <v>3017</v>
      </c>
      <c r="F412" s="19" t="s">
        <v>194</v>
      </c>
      <c r="G412" s="5" t="s">
        <v>229</v>
      </c>
      <c r="H412" s="27">
        <v>0</v>
      </c>
      <c r="I412" s="106">
        <v>42</v>
      </c>
      <c r="J412" s="107"/>
      <c r="K412" s="108">
        <v>0</v>
      </c>
      <c r="L412" s="108"/>
      <c r="M412" s="108">
        <v>0</v>
      </c>
      <c r="N412" s="108"/>
      <c r="O412" s="108">
        <v>0</v>
      </c>
      <c r="P412" s="108"/>
      <c r="Q412" s="108">
        <v>1991642</v>
      </c>
      <c r="R412" s="108"/>
      <c r="S412" s="108">
        <v>0</v>
      </c>
      <c r="T412" s="108"/>
      <c r="U412" s="108">
        <v>0</v>
      </c>
      <c r="V412" s="108"/>
      <c r="W412" s="108">
        <v>78897</v>
      </c>
      <c r="X412" s="108"/>
      <c r="Y412" s="108">
        <v>0</v>
      </c>
      <c r="Z412" s="108"/>
      <c r="AA412" s="108">
        <v>0</v>
      </c>
      <c r="AB412" s="108"/>
      <c r="AC412" s="108">
        <v>0</v>
      </c>
      <c r="AD412" s="108"/>
      <c r="AE412" s="108">
        <v>0</v>
      </c>
      <c r="AF412" s="108"/>
      <c r="AG412" s="108">
        <v>0</v>
      </c>
      <c r="AH412" s="108"/>
      <c r="AI412" s="108">
        <v>405067</v>
      </c>
      <c r="AJ412" s="108"/>
      <c r="AK412" s="108">
        <v>0</v>
      </c>
      <c r="AL412" s="109"/>
      <c r="AM412" s="182">
        <v>98.5</v>
      </c>
      <c r="AN412" s="109" t="s">
        <v>5655</v>
      </c>
      <c r="AO412" s="109" t="str">
        <f t="shared" si="6"/>
        <v>No</v>
      </c>
    </row>
    <row r="413" spans="1:41" s="19" customFormat="1" ht="11.45" customHeight="1" x14ac:dyDescent="0.2">
      <c r="A413" s="5" t="s">
        <v>2003</v>
      </c>
      <c r="B413" s="5" t="s">
        <v>519</v>
      </c>
      <c r="C413" s="5" t="s">
        <v>50</v>
      </c>
      <c r="D413" s="174" t="s">
        <v>2004</v>
      </c>
      <c r="E413" s="177" t="s">
        <v>2005</v>
      </c>
      <c r="F413" s="19" t="s">
        <v>242</v>
      </c>
      <c r="G413" s="5" t="s">
        <v>229</v>
      </c>
      <c r="H413" s="27">
        <v>0</v>
      </c>
      <c r="I413" s="106">
        <v>42</v>
      </c>
      <c r="J413" s="107"/>
      <c r="K413" s="108">
        <v>0</v>
      </c>
      <c r="L413" s="108"/>
      <c r="M413" s="108">
        <v>0</v>
      </c>
      <c r="N413" s="108"/>
      <c r="O413" s="108">
        <v>0</v>
      </c>
      <c r="P413" s="108"/>
      <c r="Q413" s="108">
        <v>866614</v>
      </c>
      <c r="R413" s="108"/>
      <c r="S413" s="108">
        <v>0</v>
      </c>
      <c r="T413" s="108"/>
      <c r="U413" s="108">
        <v>0</v>
      </c>
      <c r="V413" s="108"/>
      <c r="W413" s="108">
        <v>64008</v>
      </c>
      <c r="X413" s="108"/>
      <c r="Y413" s="108">
        <v>0</v>
      </c>
      <c r="Z413" s="108"/>
      <c r="AA413" s="108">
        <v>0</v>
      </c>
      <c r="AB413" s="108"/>
      <c r="AC413" s="108">
        <v>0</v>
      </c>
      <c r="AD413" s="108"/>
      <c r="AE413" s="108">
        <v>0</v>
      </c>
      <c r="AF413" s="108"/>
      <c r="AG413" s="108">
        <v>0</v>
      </c>
      <c r="AH413" s="108"/>
      <c r="AI413" s="108">
        <v>205492</v>
      </c>
      <c r="AJ413" s="108"/>
      <c r="AK413" s="108">
        <v>0</v>
      </c>
      <c r="AL413" s="109"/>
      <c r="AM413" s="182">
        <v>0</v>
      </c>
      <c r="AN413" s="109" t="s">
        <v>5655</v>
      </c>
      <c r="AO413" s="109" t="str">
        <f t="shared" si="6"/>
        <v>No</v>
      </c>
    </row>
    <row r="414" spans="1:41" s="19" customFormat="1" ht="11.45" customHeight="1" x14ac:dyDescent="0.2">
      <c r="A414" s="5" t="s">
        <v>6057</v>
      </c>
      <c r="B414" s="5" t="s">
        <v>534</v>
      </c>
      <c r="C414" s="5" t="s">
        <v>32</v>
      </c>
      <c r="D414" s="174">
        <v>1051</v>
      </c>
      <c r="E414" s="177">
        <v>10051</v>
      </c>
      <c r="F414" s="19" t="s">
        <v>196</v>
      </c>
      <c r="G414" s="5" t="s">
        <v>192</v>
      </c>
      <c r="H414" s="27">
        <v>168136</v>
      </c>
      <c r="I414" s="106">
        <v>42</v>
      </c>
      <c r="J414" s="107"/>
      <c r="K414" s="108">
        <v>0</v>
      </c>
      <c r="L414" s="108"/>
      <c r="M414" s="108">
        <v>1212838</v>
      </c>
      <c r="N414" s="108"/>
      <c r="O414" s="108">
        <v>1597662</v>
      </c>
      <c r="P414" s="108"/>
      <c r="Q414" s="108">
        <v>1435852</v>
      </c>
      <c r="R414" s="108"/>
      <c r="S414" s="108">
        <v>161810</v>
      </c>
      <c r="T414" s="108"/>
      <c r="U414" s="108">
        <v>98129</v>
      </c>
      <c r="V414" s="108"/>
      <c r="W414" s="108">
        <v>89053</v>
      </c>
      <c r="X414" s="108"/>
      <c r="Y414" s="108">
        <v>9076</v>
      </c>
      <c r="Z414" s="108"/>
      <c r="AA414" s="108">
        <v>0</v>
      </c>
      <c r="AB414" s="108"/>
      <c r="AC414" s="108">
        <v>0</v>
      </c>
      <c r="AD414" s="108"/>
      <c r="AE414" s="108">
        <v>0</v>
      </c>
      <c r="AF414" s="108"/>
      <c r="AG414" s="108">
        <v>0</v>
      </c>
      <c r="AH414" s="108"/>
      <c r="AI414" s="108">
        <v>741496</v>
      </c>
      <c r="AJ414" s="108"/>
      <c r="AK414" s="108">
        <v>5036095</v>
      </c>
      <c r="AL414" s="109"/>
      <c r="AM414" s="182">
        <v>294</v>
      </c>
      <c r="AN414" s="109" t="s">
        <v>5655</v>
      </c>
      <c r="AO414" s="109" t="str">
        <f t="shared" si="6"/>
        <v>No</v>
      </c>
    </row>
    <row r="415" spans="1:41" s="19" customFormat="1" ht="11.45" customHeight="1" x14ac:dyDescent="0.2">
      <c r="A415" s="5" t="s">
        <v>3469</v>
      </c>
      <c r="B415" s="5" t="s">
        <v>3470</v>
      </c>
      <c r="C415" s="5" t="s">
        <v>89</v>
      </c>
      <c r="D415" s="174" t="s">
        <v>3471</v>
      </c>
      <c r="E415" s="177" t="s">
        <v>3472</v>
      </c>
      <c r="F415" s="19" t="s">
        <v>194</v>
      </c>
      <c r="G415" s="5" t="s">
        <v>229</v>
      </c>
      <c r="H415" s="27">
        <v>0</v>
      </c>
      <c r="I415" s="106">
        <v>42</v>
      </c>
      <c r="J415" s="107"/>
      <c r="K415" s="108">
        <v>0</v>
      </c>
      <c r="L415" s="108"/>
      <c r="M415" s="108">
        <v>0</v>
      </c>
      <c r="N415" s="108"/>
      <c r="O415" s="108">
        <v>0</v>
      </c>
      <c r="P415" s="108"/>
      <c r="Q415" s="108">
        <v>1183911</v>
      </c>
      <c r="R415" s="108"/>
      <c r="S415" s="108">
        <v>0</v>
      </c>
      <c r="T415" s="108"/>
      <c r="U415" s="108">
        <v>0</v>
      </c>
      <c r="V415" s="108"/>
      <c r="W415" s="108">
        <v>44130</v>
      </c>
      <c r="X415" s="108"/>
      <c r="Y415" s="108">
        <v>0</v>
      </c>
      <c r="Z415" s="108"/>
      <c r="AA415" s="108">
        <v>0</v>
      </c>
      <c r="AB415" s="108"/>
      <c r="AC415" s="108">
        <v>0</v>
      </c>
      <c r="AD415" s="108"/>
      <c r="AE415" s="108">
        <v>0</v>
      </c>
      <c r="AF415" s="108"/>
      <c r="AG415" s="108">
        <v>0</v>
      </c>
      <c r="AH415" s="108"/>
      <c r="AI415" s="108">
        <v>141166</v>
      </c>
      <c r="AJ415" s="108"/>
      <c r="AK415" s="108">
        <v>0</v>
      </c>
      <c r="AL415" s="109"/>
      <c r="AM415" s="182">
        <v>174.1</v>
      </c>
      <c r="AN415" s="109" t="s">
        <v>5655</v>
      </c>
      <c r="AO415" s="109" t="str">
        <f t="shared" si="6"/>
        <v>No</v>
      </c>
    </row>
    <row r="416" spans="1:41" s="19" customFormat="1" ht="11.45" customHeight="1" x14ac:dyDescent="0.2">
      <c r="A416" s="5" t="s">
        <v>3793</v>
      </c>
      <c r="B416" s="5" t="s">
        <v>3794</v>
      </c>
      <c r="C416" s="5" t="s">
        <v>64</v>
      </c>
      <c r="D416" s="174" t="s">
        <v>3795</v>
      </c>
      <c r="E416" s="177" t="s">
        <v>3796</v>
      </c>
      <c r="F416" s="19" t="s">
        <v>242</v>
      </c>
      <c r="G416" s="5" t="s">
        <v>229</v>
      </c>
      <c r="H416" s="27">
        <v>0</v>
      </c>
      <c r="I416" s="106">
        <v>42</v>
      </c>
      <c r="J416" s="107"/>
      <c r="K416" s="108">
        <v>0</v>
      </c>
      <c r="L416" s="108"/>
      <c r="M416" s="108">
        <v>0</v>
      </c>
      <c r="N416" s="108"/>
      <c r="O416" s="108">
        <v>0</v>
      </c>
      <c r="P416" s="108"/>
      <c r="Q416" s="108">
        <v>456542</v>
      </c>
      <c r="R416" s="108"/>
      <c r="S416" s="108">
        <v>0</v>
      </c>
      <c r="T416" s="108"/>
      <c r="U416" s="108">
        <v>0</v>
      </c>
      <c r="V416" s="108"/>
      <c r="W416" s="108">
        <v>37564</v>
      </c>
      <c r="X416" s="108"/>
      <c r="Y416" s="108">
        <v>0</v>
      </c>
      <c r="Z416" s="108"/>
      <c r="AA416" s="108">
        <v>0</v>
      </c>
      <c r="AB416" s="108"/>
      <c r="AC416" s="108">
        <v>0</v>
      </c>
      <c r="AD416" s="108"/>
      <c r="AE416" s="108">
        <v>0</v>
      </c>
      <c r="AF416" s="108"/>
      <c r="AG416" s="108">
        <v>0</v>
      </c>
      <c r="AH416" s="108"/>
      <c r="AI416" s="108">
        <v>120207</v>
      </c>
      <c r="AJ416" s="108"/>
      <c r="AK416" s="108">
        <v>0</v>
      </c>
      <c r="AL416" s="109"/>
      <c r="AM416" s="182">
        <v>0</v>
      </c>
      <c r="AN416" s="109" t="s">
        <v>5655</v>
      </c>
      <c r="AO416" s="109" t="str">
        <f t="shared" si="6"/>
        <v>No</v>
      </c>
    </row>
    <row r="417" spans="1:41" s="19" customFormat="1" ht="11.45" customHeight="1" x14ac:dyDescent="0.2">
      <c r="A417" s="5" t="s">
        <v>6058</v>
      </c>
      <c r="B417" s="5" t="s">
        <v>884</v>
      </c>
      <c r="C417" s="5" t="s">
        <v>37</v>
      </c>
      <c r="D417" s="174">
        <v>4128</v>
      </c>
      <c r="E417" s="177">
        <v>40128</v>
      </c>
      <c r="F417" s="19" t="s">
        <v>194</v>
      </c>
      <c r="G417" s="5" t="s">
        <v>192</v>
      </c>
      <c r="H417" s="27">
        <v>191917</v>
      </c>
      <c r="I417" s="106">
        <v>42</v>
      </c>
      <c r="J417" s="107"/>
      <c r="K417" s="108">
        <v>0</v>
      </c>
      <c r="L417" s="108"/>
      <c r="M417" s="108">
        <v>393596</v>
      </c>
      <c r="N417" s="108"/>
      <c r="O417" s="108">
        <v>1493160</v>
      </c>
      <c r="P417" s="108"/>
      <c r="Q417" s="108">
        <v>1402812</v>
      </c>
      <c r="R417" s="108"/>
      <c r="S417" s="108">
        <v>90348</v>
      </c>
      <c r="T417" s="108"/>
      <c r="U417" s="108">
        <v>96563</v>
      </c>
      <c r="V417" s="108"/>
      <c r="W417" s="108">
        <v>83800</v>
      </c>
      <c r="X417" s="108"/>
      <c r="Y417" s="108">
        <v>12763</v>
      </c>
      <c r="Z417" s="108"/>
      <c r="AA417" s="108">
        <v>0</v>
      </c>
      <c r="AB417" s="108"/>
      <c r="AC417" s="108">
        <v>0</v>
      </c>
      <c r="AD417" s="108"/>
      <c r="AE417" s="108">
        <v>0</v>
      </c>
      <c r="AF417" s="108"/>
      <c r="AG417" s="108">
        <v>0</v>
      </c>
      <c r="AH417" s="108"/>
      <c r="AI417" s="108">
        <v>217134</v>
      </c>
      <c r="AJ417" s="108" t="s">
        <v>102</v>
      </c>
      <c r="AK417" s="108">
        <v>867667</v>
      </c>
      <c r="AL417" s="109" t="s">
        <v>102</v>
      </c>
      <c r="AM417" s="182">
        <v>319.3</v>
      </c>
      <c r="AN417" s="109" t="s">
        <v>5655</v>
      </c>
      <c r="AO417" s="109" t="str">
        <f t="shared" si="6"/>
        <v>Yes</v>
      </c>
    </row>
    <row r="418" spans="1:41" s="19" customFormat="1" ht="11.45" customHeight="1" x14ac:dyDescent="0.2">
      <c r="A418" s="5" t="s">
        <v>5560</v>
      </c>
      <c r="B418" s="5" t="s">
        <v>408</v>
      </c>
      <c r="C418" s="5" t="s">
        <v>20</v>
      </c>
      <c r="D418" s="174">
        <v>9088</v>
      </c>
      <c r="E418" s="177">
        <v>90088</v>
      </c>
      <c r="F418" s="19" t="s">
        <v>196</v>
      </c>
      <c r="G418" s="5" t="s">
        <v>192</v>
      </c>
      <c r="H418" s="27">
        <v>83913</v>
      </c>
      <c r="I418" s="106">
        <v>41</v>
      </c>
      <c r="J418" s="107"/>
      <c r="K418" s="108">
        <v>0</v>
      </c>
      <c r="L418" s="108"/>
      <c r="M418" s="108">
        <v>1484759</v>
      </c>
      <c r="N418" s="108"/>
      <c r="O418" s="108">
        <v>1857627</v>
      </c>
      <c r="P418" s="108"/>
      <c r="Q418" s="108">
        <v>1721065</v>
      </c>
      <c r="R418" s="108"/>
      <c r="S418" s="108">
        <v>136562</v>
      </c>
      <c r="T418" s="108"/>
      <c r="U418" s="108">
        <v>135899</v>
      </c>
      <c r="V418" s="108"/>
      <c r="W418" s="108">
        <v>110339</v>
      </c>
      <c r="X418" s="108"/>
      <c r="Y418" s="108">
        <v>25560</v>
      </c>
      <c r="Z418" s="108"/>
      <c r="AA418" s="108">
        <v>0</v>
      </c>
      <c r="AB418" s="108"/>
      <c r="AC418" s="108">
        <v>0</v>
      </c>
      <c r="AD418" s="108"/>
      <c r="AE418" s="108">
        <v>0</v>
      </c>
      <c r="AF418" s="108"/>
      <c r="AG418" s="108">
        <v>0</v>
      </c>
      <c r="AH418" s="108"/>
      <c r="AI418" s="108">
        <v>1099777</v>
      </c>
      <c r="AJ418" s="108"/>
      <c r="AK418" s="108">
        <v>10288338</v>
      </c>
      <c r="AL418" s="109"/>
      <c r="AM418" s="182">
        <v>0</v>
      </c>
      <c r="AN418" s="109" t="s">
        <v>5655</v>
      </c>
      <c r="AO418" s="109" t="str">
        <f t="shared" si="6"/>
        <v>No</v>
      </c>
    </row>
    <row r="419" spans="1:41" s="19" customFormat="1" ht="11.45" customHeight="1" x14ac:dyDescent="0.2">
      <c r="A419" s="5" t="s">
        <v>3141</v>
      </c>
      <c r="B419" s="5" t="s">
        <v>548</v>
      </c>
      <c r="C419" s="5" t="s">
        <v>45</v>
      </c>
      <c r="D419" s="174" t="s">
        <v>3142</v>
      </c>
      <c r="E419" s="177" t="s">
        <v>3143</v>
      </c>
      <c r="F419" s="19" t="s">
        <v>196</v>
      </c>
      <c r="G419" s="5" t="s">
        <v>229</v>
      </c>
      <c r="H419" s="27">
        <v>0</v>
      </c>
      <c r="I419" s="106">
        <v>41</v>
      </c>
      <c r="J419" s="107"/>
      <c r="K419" s="108">
        <v>0</v>
      </c>
      <c r="L419" s="108"/>
      <c r="M419" s="108">
        <v>0</v>
      </c>
      <c r="N419" s="108"/>
      <c r="O419" s="108">
        <v>0</v>
      </c>
      <c r="P419" s="108"/>
      <c r="Q419" s="108">
        <v>571282</v>
      </c>
      <c r="R419" s="108"/>
      <c r="S419" s="108">
        <v>0</v>
      </c>
      <c r="T419" s="108"/>
      <c r="U419" s="108">
        <v>0</v>
      </c>
      <c r="V419" s="108"/>
      <c r="W419" s="108">
        <v>37831</v>
      </c>
      <c r="X419" s="108"/>
      <c r="Y419" s="108">
        <v>0</v>
      </c>
      <c r="Z419" s="108"/>
      <c r="AA419" s="108">
        <v>0</v>
      </c>
      <c r="AB419" s="108"/>
      <c r="AC419" s="108">
        <v>0</v>
      </c>
      <c r="AD419" s="108"/>
      <c r="AE419" s="108">
        <v>0</v>
      </c>
      <c r="AF419" s="108"/>
      <c r="AG419" s="108">
        <v>0</v>
      </c>
      <c r="AH419" s="108"/>
      <c r="AI419" s="108">
        <v>104224</v>
      </c>
      <c r="AJ419" s="108"/>
      <c r="AK419" s="108">
        <v>0</v>
      </c>
      <c r="AL419" s="109"/>
      <c r="AM419" s="182">
        <v>195.8</v>
      </c>
      <c r="AN419" s="109" t="s">
        <v>5655</v>
      </c>
      <c r="AO419" s="109" t="str">
        <f t="shared" si="6"/>
        <v>No</v>
      </c>
    </row>
    <row r="420" spans="1:41" s="19" customFormat="1" ht="11.45" customHeight="1" x14ac:dyDescent="0.2">
      <c r="A420" s="5" t="s">
        <v>6059</v>
      </c>
      <c r="B420" s="5" t="s">
        <v>281</v>
      </c>
      <c r="C420" s="5" t="s">
        <v>53</v>
      </c>
      <c r="D420" s="174" t="s">
        <v>5666</v>
      </c>
      <c r="E420" s="177">
        <v>30129</v>
      </c>
      <c r="F420" s="19" t="s">
        <v>194</v>
      </c>
      <c r="G420" s="5" t="s">
        <v>192</v>
      </c>
      <c r="H420" s="27">
        <v>2203663</v>
      </c>
      <c r="I420" s="106">
        <v>41</v>
      </c>
      <c r="J420" s="107" t="s">
        <v>101</v>
      </c>
      <c r="K420" s="108">
        <v>0</v>
      </c>
      <c r="L420" s="108"/>
      <c r="M420" s="108">
        <v>350125</v>
      </c>
      <c r="N420" s="108"/>
      <c r="O420" s="108">
        <v>1167998</v>
      </c>
      <c r="P420" s="108"/>
      <c r="Q420" s="108">
        <v>1025914</v>
      </c>
      <c r="R420" s="108"/>
      <c r="S420" s="108">
        <v>142084</v>
      </c>
      <c r="T420" s="108" t="s">
        <v>101</v>
      </c>
      <c r="U420" s="108">
        <v>88389</v>
      </c>
      <c r="V420" s="108"/>
      <c r="W420" s="108">
        <v>73036</v>
      </c>
      <c r="X420" s="108"/>
      <c r="Y420" s="108">
        <v>15353</v>
      </c>
      <c r="Z420" s="108"/>
      <c r="AA420" s="108">
        <v>0</v>
      </c>
      <c r="AB420" s="108"/>
      <c r="AC420" s="108">
        <v>0</v>
      </c>
      <c r="AD420" s="108"/>
      <c r="AE420" s="108">
        <v>0</v>
      </c>
      <c r="AF420" s="108"/>
      <c r="AG420" s="108">
        <v>0</v>
      </c>
      <c r="AH420" s="108"/>
      <c r="AI420" s="108">
        <v>279200</v>
      </c>
      <c r="AJ420" s="108"/>
      <c r="AK420" s="108">
        <v>2354158</v>
      </c>
      <c r="AL420" s="109" t="s">
        <v>101</v>
      </c>
      <c r="AM420" s="182">
        <v>0</v>
      </c>
      <c r="AN420" s="109" t="s">
        <v>5655</v>
      </c>
      <c r="AO420" s="109" t="str">
        <f t="shared" si="6"/>
        <v>Yes</v>
      </c>
    </row>
    <row r="421" spans="1:41" s="19" customFormat="1" ht="11.45" customHeight="1" x14ac:dyDescent="0.2">
      <c r="A421" s="5" t="s">
        <v>6060</v>
      </c>
      <c r="B421" s="5" t="s">
        <v>1451</v>
      </c>
      <c r="C421" s="5" t="s">
        <v>54</v>
      </c>
      <c r="D421" s="174" t="s">
        <v>1515</v>
      </c>
      <c r="E421" s="177" t="s">
        <v>1516</v>
      </c>
      <c r="F421" s="19" t="s">
        <v>242</v>
      </c>
      <c r="G421" s="5" t="s">
        <v>229</v>
      </c>
      <c r="H421" s="27">
        <v>0</v>
      </c>
      <c r="I421" s="106">
        <v>41</v>
      </c>
      <c r="J421" s="107"/>
      <c r="K421" s="108">
        <v>0</v>
      </c>
      <c r="L421" s="108"/>
      <c r="M421" s="108">
        <v>0</v>
      </c>
      <c r="N421" s="108"/>
      <c r="O421" s="108">
        <v>0</v>
      </c>
      <c r="P421" s="108"/>
      <c r="Q421" s="108">
        <v>675901</v>
      </c>
      <c r="R421" s="108"/>
      <c r="S421" s="108">
        <v>0</v>
      </c>
      <c r="T421" s="108"/>
      <c r="U421" s="108">
        <v>0</v>
      </c>
      <c r="V421" s="108"/>
      <c r="W421" s="108">
        <v>43104</v>
      </c>
      <c r="X421" s="108"/>
      <c r="Y421" s="108">
        <v>0</v>
      </c>
      <c r="Z421" s="108"/>
      <c r="AA421" s="108">
        <v>0</v>
      </c>
      <c r="AB421" s="108"/>
      <c r="AC421" s="108">
        <v>0</v>
      </c>
      <c r="AD421" s="108"/>
      <c r="AE421" s="108">
        <v>0</v>
      </c>
      <c r="AF421" s="108"/>
      <c r="AG421" s="108">
        <v>0</v>
      </c>
      <c r="AH421" s="108"/>
      <c r="AI421" s="108">
        <v>638232</v>
      </c>
      <c r="AJ421" s="108"/>
      <c r="AK421" s="108">
        <v>0</v>
      </c>
      <c r="AL421" s="109"/>
      <c r="AM421" s="182">
        <v>484.5</v>
      </c>
      <c r="AN421" s="109" t="s">
        <v>5655</v>
      </c>
      <c r="AO421" s="109" t="str">
        <f t="shared" si="6"/>
        <v>No</v>
      </c>
    </row>
    <row r="422" spans="1:41" s="19" customFormat="1" ht="11.45" customHeight="1" x14ac:dyDescent="0.2">
      <c r="A422" s="5" t="s">
        <v>6061</v>
      </c>
      <c r="B422" s="5" t="s">
        <v>844</v>
      </c>
      <c r="C422" s="5" t="s">
        <v>98</v>
      </c>
      <c r="D422" s="174">
        <v>5096</v>
      </c>
      <c r="E422" s="177">
        <v>50096</v>
      </c>
      <c r="F422" s="19" t="s">
        <v>194</v>
      </c>
      <c r="G422" s="5" t="s">
        <v>192</v>
      </c>
      <c r="H422" s="27">
        <v>1376476</v>
      </c>
      <c r="I422" s="106">
        <v>41</v>
      </c>
      <c r="J422" s="107"/>
      <c r="K422" s="108">
        <v>0</v>
      </c>
      <c r="L422" s="108"/>
      <c r="M422" s="108">
        <v>1156227</v>
      </c>
      <c r="N422" s="108"/>
      <c r="O422" s="108">
        <v>1479390</v>
      </c>
      <c r="P422" s="108"/>
      <c r="Q422" s="108">
        <v>1231386</v>
      </c>
      <c r="R422" s="108"/>
      <c r="S422" s="108">
        <v>248004</v>
      </c>
      <c r="T422" s="108"/>
      <c r="U422" s="108">
        <v>90963</v>
      </c>
      <c r="V422" s="108"/>
      <c r="W422" s="108">
        <v>80628</v>
      </c>
      <c r="X422" s="108"/>
      <c r="Y422" s="108">
        <v>10335</v>
      </c>
      <c r="Z422" s="108"/>
      <c r="AA422" s="108">
        <v>0</v>
      </c>
      <c r="AB422" s="108"/>
      <c r="AC422" s="108">
        <v>0</v>
      </c>
      <c r="AD422" s="108"/>
      <c r="AE422" s="108">
        <v>0</v>
      </c>
      <c r="AF422" s="108"/>
      <c r="AG422" s="108">
        <v>0</v>
      </c>
      <c r="AH422" s="108"/>
      <c r="AI422" s="108">
        <v>996662</v>
      </c>
      <c r="AJ422" s="108"/>
      <c r="AK422" s="108">
        <v>5573888</v>
      </c>
      <c r="AL422" s="109"/>
      <c r="AM422" s="182">
        <v>0</v>
      </c>
      <c r="AN422" s="109" t="s">
        <v>5655</v>
      </c>
      <c r="AO422" s="109" t="str">
        <f t="shared" si="6"/>
        <v>No</v>
      </c>
    </row>
    <row r="423" spans="1:41" s="19" customFormat="1" ht="11.45" customHeight="1" x14ac:dyDescent="0.2">
      <c r="A423" s="5" t="s">
        <v>1286</v>
      </c>
      <c r="B423" s="5" t="s">
        <v>1287</v>
      </c>
      <c r="C423" s="5" t="s">
        <v>20</v>
      </c>
      <c r="D423" s="174">
        <v>9232</v>
      </c>
      <c r="E423" s="177">
        <v>90232</v>
      </c>
      <c r="F423" s="19" t="s">
        <v>196</v>
      </c>
      <c r="G423" s="5" t="s">
        <v>192</v>
      </c>
      <c r="H423" s="27">
        <v>165074</v>
      </c>
      <c r="I423" s="106">
        <v>41</v>
      </c>
      <c r="J423" s="107"/>
      <c r="K423" s="108">
        <v>0</v>
      </c>
      <c r="L423" s="108"/>
      <c r="M423" s="108">
        <v>1598940</v>
      </c>
      <c r="N423" s="108"/>
      <c r="O423" s="108">
        <v>1896267</v>
      </c>
      <c r="P423" s="108"/>
      <c r="Q423" s="108">
        <v>1721283</v>
      </c>
      <c r="R423" s="108"/>
      <c r="S423" s="108">
        <v>174984</v>
      </c>
      <c r="T423" s="108"/>
      <c r="U423" s="108">
        <v>124843</v>
      </c>
      <c r="V423" s="108"/>
      <c r="W423" s="108">
        <v>113977</v>
      </c>
      <c r="X423" s="108"/>
      <c r="Y423" s="108">
        <v>10866</v>
      </c>
      <c r="Z423" s="108"/>
      <c r="AA423" s="108">
        <v>0</v>
      </c>
      <c r="AB423" s="108"/>
      <c r="AC423" s="108">
        <v>0</v>
      </c>
      <c r="AD423" s="108"/>
      <c r="AE423" s="108">
        <v>0</v>
      </c>
      <c r="AF423" s="108"/>
      <c r="AG423" s="108">
        <v>0</v>
      </c>
      <c r="AH423" s="108"/>
      <c r="AI423" s="108">
        <v>1377287</v>
      </c>
      <c r="AJ423" s="108"/>
      <c r="AK423" s="108">
        <v>11248452</v>
      </c>
      <c r="AL423" s="109"/>
      <c r="AM423" s="182">
        <v>228.3</v>
      </c>
      <c r="AN423" s="109" t="s">
        <v>5655</v>
      </c>
      <c r="AO423" s="109" t="str">
        <f t="shared" si="6"/>
        <v>No</v>
      </c>
    </row>
    <row r="424" spans="1:41" s="19" customFormat="1" ht="11.45" customHeight="1" x14ac:dyDescent="0.2">
      <c r="A424" s="5" t="s">
        <v>671</v>
      </c>
      <c r="B424" s="5" t="s">
        <v>665</v>
      </c>
      <c r="C424" s="5" t="s">
        <v>66</v>
      </c>
      <c r="D424" s="174">
        <v>2166</v>
      </c>
      <c r="E424" s="177">
        <v>20166</v>
      </c>
      <c r="F424" s="19" t="s">
        <v>208</v>
      </c>
      <c r="G424" s="5" t="s">
        <v>192</v>
      </c>
      <c r="H424" s="27">
        <v>18351295</v>
      </c>
      <c r="I424" s="106">
        <v>41</v>
      </c>
      <c r="J424" s="107"/>
      <c r="K424" s="108">
        <v>0</v>
      </c>
      <c r="L424" s="108"/>
      <c r="M424" s="108">
        <v>1443985</v>
      </c>
      <c r="N424" s="108"/>
      <c r="O424" s="108">
        <v>1596020</v>
      </c>
      <c r="P424" s="108"/>
      <c r="Q424" s="108">
        <v>1375845</v>
      </c>
      <c r="R424" s="108"/>
      <c r="S424" s="108">
        <v>220175</v>
      </c>
      <c r="T424" s="108"/>
      <c r="U424" s="108">
        <v>178524</v>
      </c>
      <c r="V424" s="108"/>
      <c r="W424" s="108">
        <v>159169</v>
      </c>
      <c r="X424" s="108"/>
      <c r="Y424" s="108">
        <v>19355</v>
      </c>
      <c r="Z424" s="108"/>
      <c r="AA424" s="108">
        <v>0</v>
      </c>
      <c r="AB424" s="108"/>
      <c r="AC424" s="108">
        <v>0</v>
      </c>
      <c r="AD424" s="108"/>
      <c r="AE424" s="108">
        <v>0</v>
      </c>
      <c r="AF424" s="108"/>
      <c r="AG424" s="108">
        <v>0</v>
      </c>
      <c r="AH424" s="108"/>
      <c r="AI424" s="108">
        <v>6810464</v>
      </c>
      <c r="AJ424" s="108"/>
      <c r="AK424" s="108">
        <v>16781260</v>
      </c>
      <c r="AL424" s="109"/>
      <c r="AM424" s="182">
        <v>0</v>
      </c>
      <c r="AN424" s="109" t="s">
        <v>5655</v>
      </c>
      <c r="AO424" s="109" t="str">
        <f t="shared" si="6"/>
        <v>No</v>
      </c>
    </row>
    <row r="425" spans="1:41" s="19" customFormat="1" ht="11.45" customHeight="1" x14ac:dyDescent="0.2">
      <c r="A425" s="5" t="s">
        <v>725</v>
      </c>
      <c r="B425" s="5" t="s">
        <v>726</v>
      </c>
      <c r="C425" s="5" t="s">
        <v>80</v>
      </c>
      <c r="D425" s="174">
        <v>34</v>
      </c>
      <c r="E425" s="177">
        <v>34</v>
      </c>
      <c r="F425" s="19" t="s">
        <v>196</v>
      </c>
      <c r="G425" s="5" t="s">
        <v>192</v>
      </c>
      <c r="H425" s="27">
        <v>154081</v>
      </c>
      <c r="I425" s="106">
        <v>41</v>
      </c>
      <c r="J425" s="107"/>
      <c r="K425" s="108">
        <v>0</v>
      </c>
      <c r="L425" s="108"/>
      <c r="M425" s="108">
        <v>919327</v>
      </c>
      <c r="N425" s="108"/>
      <c r="O425" s="108">
        <v>1449829</v>
      </c>
      <c r="P425" s="108"/>
      <c r="Q425" s="108">
        <v>1364936</v>
      </c>
      <c r="R425" s="108"/>
      <c r="S425" s="108">
        <v>84893</v>
      </c>
      <c r="T425" s="108"/>
      <c r="U425" s="108">
        <v>98294</v>
      </c>
      <c r="V425" s="108"/>
      <c r="W425" s="108">
        <v>93364</v>
      </c>
      <c r="X425" s="108"/>
      <c r="Y425" s="108">
        <v>4930</v>
      </c>
      <c r="Z425" s="108"/>
      <c r="AA425" s="108">
        <v>0</v>
      </c>
      <c r="AB425" s="108"/>
      <c r="AC425" s="108">
        <v>0</v>
      </c>
      <c r="AD425" s="108"/>
      <c r="AE425" s="108">
        <v>0</v>
      </c>
      <c r="AF425" s="108"/>
      <c r="AG425" s="108">
        <v>0</v>
      </c>
      <c r="AH425" s="108"/>
      <c r="AI425" s="108">
        <v>1210070</v>
      </c>
      <c r="AJ425" s="108"/>
      <c r="AK425" s="108">
        <v>6868264</v>
      </c>
      <c r="AL425" s="109"/>
      <c r="AM425" s="182">
        <v>223.5</v>
      </c>
      <c r="AN425" s="109" t="s">
        <v>5655</v>
      </c>
      <c r="AO425" s="109" t="str">
        <f t="shared" si="6"/>
        <v>No</v>
      </c>
    </row>
    <row r="426" spans="1:41" s="19" customFormat="1" ht="11.45" customHeight="1" x14ac:dyDescent="0.2">
      <c r="A426" s="5" t="s">
        <v>6062</v>
      </c>
      <c r="B426" s="5" t="s">
        <v>3539</v>
      </c>
      <c r="C426" s="5" t="s">
        <v>89</v>
      </c>
      <c r="D426" s="174" t="s">
        <v>3540</v>
      </c>
      <c r="E426" s="177" t="s">
        <v>3541</v>
      </c>
      <c r="F426" s="19" t="s">
        <v>260</v>
      </c>
      <c r="G426" s="5" t="s">
        <v>229</v>
      </c>
      <c r="H426" s="27">
        <v>0</v>
      </c>
      <c r="I426" s="106">
        <v>41</v>
      </c>
      <c r="J426" s="107"/>
      <c r="K426" s="108">
        <v>0</v>
      </c>
      <c r="L426" s="108"/>
      <c r="M426" s="108">
        <v>0</v>
      </c>
      <c r="N426" s="108"/>
      <c r="O426" s="108">
        <v>0</v>
      </c>
      <c r="P426" s="108"/>
      <c r="Q426" s="108">
        <v>1102668</v>
      </c>
      <c r="R426" s="108"/>
      <c r="S426" s="108">
        <v>0</v>
      </c>
      <c r="T426" s="108"/>
      <c r="U426" s="108">
        <v>0</v>
      </c>
      <c r="V426" s="108"/>
      <c r="W426" s="108">
        <v>59894</v>
      </c>
      <c r="X426" s="108"/>
      <c r="Y426" s="108">
        <v>0</v>
      </c>
      <c r="Z426" s="108"/>
      <c r="AA426" s="108">
        <v>0</v>
      </c>
      <c r="AB426" s="108"/>
      <c r="AC426" s="108">
        <v>0</v>
      </c>
      <c r="AD426" s="108"/>
      <c r="AE426" s="108">
        <v>0</v>
      </c>
      <c r="AF426" s="108"/>
      <c r="AG426" s="108">
        <v>0</v>
      </c>
      <c r="AH426" s="108"/>
      <c r="AI426" s="108">
        <v>91948</v>
      </c>
      <c r="AJ426" s="108"/>
      <c r="AK426" s="108">
        <v>0</v>
      </c>
      <c r="AL426" s="109"/>
      <c r="AM426" s="182">
        <v>0</v>
      </c>
      <c r="AN426" s="109" t="s">
        <v>5655</v>
      </c>
      <c r="AO426" s="109" t="str">
        <f t="shared" si="6"/>
        <v>No</v>
      </c>
    </row>
    <row r="427" spans="1:41" s="19" customFormat="1" ht="11.45" customHeight="1" x14ac:dyDescent="0.2">
      <c r="A427" s="5" t="s">
        <v>6063</v>
      </c>
      <c r="B427" s="5" t="s">
        <v>230</v>
      </c>
      <c r="C427" s="5" t="s">
        <v>77</v>
      </c>
      <c r="D427" s="174">
        <v>5165</v>
      </c>
      <c r="E427" s="177">
        <v>50165</v>
      </c>
      <c r="F427" s="19" t="s">
        <v>194</v>
      </c>
      <c r="G427" s="5" t="s">
        <v>192</v>
      </c>
      <c r="H427" s="27">
        <v>724091</v>
      </c>
      <c r="I427" s="106">
        <v>41</v>
      </c>
      <c r="J427" s="107"/>
      <c r="K427" s="108">
        <v>0</v>
      </c>
      <c r="L427" s="108"/>
      <c r="M427" s="108">
        <v>0</v>
      </c>
      <c r="N427" s="108"/>
      <c r="O427" s="108">
        <v>1416356</v>
      </c>
      <c r="P427" s="108"/>
      <c r="Q427" s="108">
        <v>1137989</v>
      </c>
      <c r="R427" s="108"/>
      <c r="S427" s="108">
        <v>278367</v>
      </c>
      <c r="T427" s="108"/>
      <c r="U427" s="108">
        <v>82736</v>
      </c>
      <c r="V427" s="108"/>
      <c r="W427" s="108">
        <v>69131</v>
      </c>
      <c r="X427" s="108"/>
      <c r="Y427" s="108">
        <v>13605</v>
      </c>
      <c r="Z427" s="108"/>
      <c r="AA427" s="108">
        <v>0</v>
      </c>
      <c r="AB427" s="108"/>
      <c r="AC427" s="108">
        <v>0</v>
      </c>
      <c r="AD427" s="108"/>
      <c r="AE427" s="108">
        <v>0</v>
      </c>
      <c r="AF427" s="108"/>
      <c r="AG427" s="108">
        <v>0</v>
      </c>
      <c r="AH427" s="108"/>
      <c r="AI427" s="108">
        <v>180822</v>
      </c>
      <c r="AJ427" s="108"/>
      <c r="AK427" s="108">
        <v>1823104</v>
      </c>
      <c r="AL427" s="109"/>
      <c r="AM427" s="182">
        <v>0</v>
      </c>
      <c r="AN427" s="109" t="s">
        <v>5655</v>
      </c>
      <c r="AO427" s="109" t="str">
        <f t="shared" si="6"/>
        <v>No</v>
      </c>
    </row>
    <row r="428" spans="1:41" s="19" customFormat="1" ht="11.45" customHeight="1" x14ac:dyDescent="0.2">
      <c r="A428" s="5" t="s">
        <v>1006</v>
      </c>
      <c r="B428" s="5" t="s">
        <v>1007</v>
      </c>
      <c r="C428" s="5" t="s">
        <v>98</v>
      </c>
      <c r="D428" s="174" t="s">
        <v>1008</v>
      </c>
      <c r="E428" s="177">
        <v>55228</v>
      </c>
      <c r="F428" s="19" t="s">
        <v>138</v>
      </c>
      <c r="G428" s="5" t="s">
        <v>5273</v>
      </c>
      <c r="H428" s="27">
        <v>0</v>
      </c>
      <c r="I428" s="106">
        <v>41</v>
      </c>
      <c r="J428" s="107"/>
      <c r="K428" s="108">
        <v>0</v>
      </c>
      <c r="L428" s="108"/>
      <c r="M428" s="108">
        <v>0</v>
      </c>
      <c r="N428" s="108"/>
      <c r="O428" s="108">
        <v>0</v>
      </c>
      <c r="P428" s="108"/>
      <c r="Q428" s="108">
        <v>1502879</v>
      </c>
      <c r="R428" s="108"/>
      <c r="S428" s="108">
        <v>0</v>
      </c>
      <c r="T428" s="108"/>
      <c r="U428" s="108">
        <v>0</v>
      </c>
      <c r="V428" s="108"/>
      <c r="W428" s="108">
        <v>66639</v>
      </c>
      <c r="X428" s="108"/>
      <c r="Y428" s="108">
        <v>0</v>
      </c>
      <c r="Z428" s="108"/>
      <c r="AA428" s="108">
        <v>0</v>
      </c>
      <c r="AB428" s="108"/>
      <c r="AC428" s="108">
        <v>0</v>
      </c>
      <c r="AD428" s="108"/>
      <c r="AE428" s="108">
        <v>0</v>
      </c>
      <c r="AF428" s="108"/>
      <c r="AG428" s="108">
        <v>0</v>
      </c>
      <c r="AH428" s="108"/>
      <c r="AI428" s="108">
        <v>170952</v>
      </c>
      <c r="AJ428" s="108"/>
      <c r="AK428" s="108">
        <v>0</v>
      </c>
      <c r="AL428" s="109"/>
      <c r="AM428" s="182">
        <v>775</v>
      </c>
      <c r="AN428" s="109" t="s">
        <v>5655</v>
      </c>
      <c r="AO428" s="109" t="str">
        <f t="shared" si="6"/>
        <v>No</v>
      </c>
    </row>
    <row r="429" spans="1:41" s="19" customFormat="1" ht="11.45" customHeight="1" x14ac:dyDescent="0.2">
      <c r="A429" s="5" t="s">
        <v>5017</v>
      </c>
      <c r="B429" s="5" t="s">
        <v>1036</v>
      </c>
      <c r="C429" s="5" t="s">
        <v>94</v>
      </c>
      <c r="D429" s="174" t="s">
        <v>5018</v>
      </c>
      <c r="E429" s="177" t="s">
        <v>5019</v>
      </c>
      <c r="F429" s="19" t="s">
        <v>196</v>
      </c>
      <c r="G429" s="5" t="s">
        <v>229</v>
      </c>
      <c r="H429" s="27">
        <v>0</v>
      </c>
      <c r="I429" s="106">
        <v>41</v>
      </c>
      <c r="J429" s="107"/>
      <c r="K429" s="108">
        <v>0</v>
      </c>
      <c r="L429" s="108"/>
      <c r="M429" s="108">
        <v>0</v>
      </c>
      <c r="N429" s="108"/>
      <c r="O429" s="108">
        <v>0</v>
      </c>
      <c r="P429" s="108"/>
      <c r="Q429" s="108">
        <v>1177391</v>
      </c>
      <c r="R429" s="108"/>
      <c r="S429" s="108">
        <v>0</v>
      </c>
      <c r="T429" s="108"/>
      <c r="U429" s="108">
        <v>0</v>
      </c>
      <c r="V429" s="108"/>
      <c r="W429" s="108">
        <v>63469</v>
      </c>
      <c r="X429" s="108"/>
      <c r="Y429" s="108">
        <v>0</v>
      </c>
      <c r="Z429" s="108"/>
      <c r="AA429" s="108">
        <v>0</v>
      </c>
      <c r="AB429" s="108"/>
      <c r="AC429" s="108">
        <v>0</v>
      </c>
      <c r="AD429" s="108"/>
      <c r="AE429" s="108">
        <v>0</v>
      </c>
      <c r="AF429" s="108"/>
      <c r="AG429" s="108">
        <v>0</v>
      </c>
      <c r="AH429" s="108"/>
      <c r="AI429" s="108">
        <v>458122</v>
      </c>
      <c r="AJ429" s="108"/>
      <c r="AK429" s="108">
        <v>0</v>
      </c>
      <c r="AL429" s="109"/>
      <c r="AM429" s="182">
        <v>0</v>
      </c>
      <c r="AN429" s="109" t="s">
        <v>5655</v>
      </c>
      <c r="AO429" s="109" t="str">
        <f t="shared" si="6"/>
        <v>No</v>
      </c>
    </row>
    <row r="430" spans="1:41" s="19" customFormat="1" ht="11.45" customHeight="1" x14ac:dyDescent="0.2">
      <c r="A430" s="5" t="s">
        <v>6064</v>
      </c>
      <c r="B430" s="5" t="s">
        <v>788</v>
      </c>
      <c r="C430" s="5" t="s">
        <v>37</v>
      </c>
      <c r="D430" s="174" t="s">
        <v>6065</v>
      </c>
      <c r="E430" s="177" t="s">
        <v>6066</v>
      </c>
      <c r="F430" s="19" t="s">
        <v>242</v>
      </c>
      <c r="G430" s="5" t="s">
        <v>229</v>
      </c>
      <c r="H430" s="27">
        <v>0</v>
      </c>
      <c r="I430" s="106">
        <v>41</v>
      </c>
      <c r="J430" s="107"/>
      <c r="K430" s="108">
        <v>0</v>
      </c>
      <c r="L430" s="108"/>
      <c r="M430" s="108">
        <v>0</v>
      </c>
      <c r="N430" s="108"/>
      <c r="O430" s="108">
        <v>0</v>
      </c>
      <c r="P430" s="108"/>
      <c r="Q430" s="108">
        <v>952694</v>
      </c>
      <c r="R430" s="108"/>
      <c r="S430" s="108">
        <v>0</v>
      </c>
      <c r="T430" s="108"/>
      <c r="U430" s="108">
        <v>0</v>
      </c>
      <c r="V430" s="108"/>
      <c r="W430" s="108">
        <v>61399</v>
      </c>
      <c r="X430" s="108"/>
      <c r="Y430" s="108">
        <v>0</v>
      </c>
      <c r="Z430" s="108"/>
      <c r="AA430" s="108">
        <v>0</v>
      </c>
      <c r="AB430" s="108"/>
      <c r="AC430" s="108">
        <v>0</v>
      </c>
      <c r="AD430" s="108"/>
      <c r="AE430" s="108">
        <v>0</v>
      </c>
      <c r="AF430" s="108"/>
      <c r="AG430" s="108">
        <v>0</v>
      </c>
      <c r="AH430" s="108"/>
      <c r="AI430" s="108">
        <v>106024</v>
      </c>
      <c r="AJ430" s="108"/>
      <c r="AK430" s="108">
        <v>0</v>
      </c>
      <c r="AL430" s="109"/>
      <c r="AM430" s="182">
        <v>457.5</v>
      </c>
      <c r="AN430" s="109" t="s">
        <v>5655</v>
      </c>
      <c r="AO430" s="109" t="str">
        <f t="shared" si="6"/>
        <v>No</v>
      </c>
    </row>
    <row r="431" spans="1:41" s="19" customFormat="1" ht="11.45" customHeight="1" x14ac:dyDescent="0.2">
      <c r="A431" s="5" t="s">
        <v>1746</v>
      </c>
      <c r="B431" s="5" t="s">
        <v>1747</v>
      </c>
      <c r="C431" s="5" t="s">
        <v>91</v>
      </c>
      <c r="D431" s="174" t="s">
        <v>1748</v>
      </c>
      <c r="E431" s="177" t="s">
        <v>1749</v>
      </c>
      <c r="F431" s="19" t="s">
        <v>242</v>
      </c>
      <c r="G431" s="5" t="s">
        <v>229</v>
      </c>
      <c r="H431" s="27">
        <v>0</v>
      </c>
      <c r="I431" s="106">
        <v>40</v>
      </c>
      <c r="J431" s="107"/>
      <c r="K431" s="108">
        <v>0</v>
      </c>
      <c r="L431" s="108"/>
      <c r="M431" s="108">
        <v>0</v>
      </c>
      <c r="N431" s="108"/>
      <c r="O431" s="108">
        <v>0</v>
      </c>
      <c r="P431" s="108"/>
      <c r="Q431" s="108">
        <v>751233</v>
      </c>
      <c r="R431" s="108"/>
      <c r="S431" s="108">
        <v>0</v>
      </c>
      <c r="T431" s="108"/>
      <c r="U431" s="108">
        <v>0</v>
      </c>
      <c r="V431" s="108"/>
      <c r="W431" s="108">
        <v>35428</v>
      </c>
      <c r="X431" s="108"/>
      <c r="Y431" s="108">
        <v>0</v>
      </c>
      <c r="Z431" s="108"/>
      <c r="AA431" s="108">
        <v>0</v>
      </c>
      <c r="AB431" s="108"/>
      <c r="AC431" s="108">
        <v>0</v>
      </c>
      <c r="AD431" s="108"/>
      <c r="AE431" s="108">
        <v>0</v>
      </c>
      <c r="AF431" s="108"/>
      <c r="AG431" s="108">
        <v>0</v>
      </c>
      <c r="AH431" s="108"/>
      <c r="AI431" s="108">
        <v>150004</v>
      </c>
      <c r="AJ431" s="108"/>
      <c r="AK431" s="108">
        <v>0</v>
      </c>
      <c r="AL431" s="109"/>
      <c r="AM431" s="182">
        <v>17.600000000000001</v>
      </c>
      <c r="AN431" s="109" t="s">
        <v>5655</v>
      </c>
      <c r="AO431" s="109" t="str">
        <f t="shared" si="6"/>
        <v>No</v>
      </c>
    </row>
    <row r="432" spans="1:41" s="19" customFormat="1" ht="11.45" customHeight="1" x14ac:dyDescent="0.2">
      <c r="A432" s="5" t="s">
        <v>2856</v>
      </c>
      <c r="B432" s="5" t="s">
        <v>1818</v>
      </c>
      <c r="C432" s="5" t="s">
        <v>45</v>
      </c>
      <c r="D432" s="174" t="s">
        <v>2857</v>
      </c>
      <c r="E432" s="177" t="s">
        <v>2858</v>
      </c>
      <c r="F432" s="19" t="s">
        <v>196</v>
      </c>
      <c r="G432" s="5" t="s">
        <v>229</v>
      </c>
      <c r="H432" s="27">
        <v>0</v>
      </c>
      <c r="I432" s="106">
        <v>40</v>
      </c>
      <c r="J432" s="107"/>
      <c r="K432" s="108">
        <v>0</v>
      </c>
      <c r="L432" s="108"/>
      <c r="M432" s="108">
        <v>0</v>
      </c>
      <c r="N432" s="108"/>
      <c r="O432" s="108">
        <v>0</v>
      </c>
      <c r="P432" s="108"/>
      <c r="Q432" s="108">
        <v>1738856</v>
      </c>
      <c r="R432" s="108"/>
      <c r="S432" s="108">
        <v>0</v>
      </c>
      <c r="T432" s="108"/>
      <c r="U432" s="108">
        <v>0</v>
      </c>
      <c r="V432" s="108"/>
      <c r="W432" s="108">
        <v>59380</v>
      </c>
      <c r="X432" s="108"/>
      <c r="Y432" s="108">
        <v>0</v>
      </c>
      <c r="Z432" s="108"/>
      <c r="AA432" s="108">
        <v>0</v>
      </c>
      <c r="AB432" s="108"/>
      <c r="AC432" s="108">
        <v>0</v>
      </c>
      <c r="AD432" s="108"/>
      <c r="AE432" s="108">
        <v>0</v>
      </c>
      <c r="AF432" s="108"/>
      <c r="AG432" s="108">
        <v>0</v>
      </c>
      <c r="AH432" s="108"/>
      <c r="AI432" s="108">
        <v>150430</v>
      </c>
      <c r="AJ432" s="108"/>
      <c r="AK432" s="108">
        <v>0</v>
      </c>
      <c r="AL432" s="109"/>
      <c r="AM432" s="182">
        <v>224.6</v>
      </c>
      <c r="AN432" s="109" t="s">
        <v>5655</v>
      </c>
      <c r="AO432" s="109" t="str">
        <f t="shared" si="6"/>
        <v>No</v>
      </c>
    </row>
    <row r="433" spans="1:41" s="19" customFormat="1" ht="11.45" customHeight="1" x14ac:dyDescent="0.2">
      <c r="A433" s="5" t="s">
        <v>681</v>
      </c>
      <c r="B433" s="5" t="s">
        <v>456</v>
      </c>
      <c r="C433" s="5" t="s">
        <v>81</v>
      </c>
      <c r="D433" s="174">
        <v>3057</v>
      </c>
      <c r="E433" s="177">
        <v>30057</v>
      </c>
      <c r="F433" s="19" t="s">
        <v>191</v>
      </c>
      <c r="G433" s="5" t="s">
        <v>192</v>
      </c>
      <c r="H433" s="27">
        <v>5441567</v>
      </c>
      <c r="I433" s="106">
        <v>40</v>
      </c>
      <c r="J433" s="107"/>
      <c r="K433" s="108">
        <v>4</v>
      </c>
      <c r="L433" s="108"/>
      <c r="M433" s="108">
        <v>4304290</v>
      </c>
      <c r="N433" s="108"/>
      <c r="O433" s="108">
        <v>4194472</v>
      </c>
      <c r="P433" s="108"/>
      <c r="Q433" s="108">
        <v>4194472</v>
      </c>
      <c r="R433" s="108"/>
      <c r="S433" s="108">
        <v>0</v>
      </c>
      <c r="T433" s="108"/>
      <c r="U433" s="108">
        <v>73943</v>
      </c>
      <c r="V433" s="108"/>
      <c r="W433" s="108">
        <v>73943</v>
      </c>
      <c r="X433" s="108"/>
      <c r="Y433" s="108">
        <v>0</v>
      </c>
      <c r="Z433" s="108"/>
      <c r="AA433" s="108">
        <v>845795</v>
      </c>
      <c r="AB433" s="108"/>
      <c r="AC433" s="108">
        <v>845795</v>
      </c>
      <c r="AD433" s="108"/>
      <c r="AE433" s="108">
        <v>14788</v>
      </c>
      <c r="AF433" s="108"/>
      <c r="AG433" s="108">
        <v>14788</v>
      </c>
      <c r="AH433" s="108"/>
      <c r="AI433" s="108">
        <v>1497904</v>
      </c>
      <c r="AJ433" s="108"/>
      <c r="AK433" s="108">
        <v>129876440</v>
      </c>
      <c r="AL433" s="109"/>
      <c r="AM433" s="182">
        <v>234</v>
      </c>
      <c r="AN433" s="109" t="s">
        <v>5655</v>
      </c>
      <c r="AO433" s="109" t="str">
        <f t="shared" si="6"/>
        <v>No</v>
      </c>
    </row>
    <row r="434" spans="1:41" s="19" customFormat="1" ht="11.45" customHeight="1" x14ac:dyDescent="0.2">
      <c r="A434" s="5" t="s">
        <v>2323</v>
      </c>
      <c r="B434" s="5" t="s">
        <v>2324</v>
      </c>
      <c r="C434" s="5" t="s">
        <v>50</v>
      </c>
      <c r="D434" s="174" t="s">
        <v>2325</v>
      </c>
      <c r="E434" s="177" t="s">
        <v>2326</v>
      </c>
      <c r="F434" s="19" t="s">
        <v>242</v>
      </c>
      <c r="G434" s="5" t="s">
        <v>229</v>
      </c>
      <c r="H434" s="27">
        <v>0</v>
      </c>
      <c r="I434" s="106">
        <v>40</v>
      </c>
      <c r="J434" s="107"/>
      <c r="K434" s="108">
        <v>0</v>
      </c>
      <c r="L434" s="108"/>
      <c r="M434" s="108">
        <v>0</v>
      </c>
      <c r="N434" s="108"/>
      <c r="O434" s="108">
        <v>0</v>
      </c>
      <c r="P434" s="108"/>
      <c r="Q434" s="108">
        <v>817755</v>
      </c>
      <c r="R434" s="108"/>
      <c r="S434" s="108">
        <v>0</v>
      </c>
      <c r="T434" s="108"/>
      <c r="U434" s="108">
        <v>0</v>
      </c>
      <c r="V434" s="108"/>
      <c r="W434" s="108">
        <v>39222</v>
      </c>
      <c r="X434" s="108"/>
      <c r="Y434" s="108">
        <v>0</v>
      </c>
      <c r="Z434" s="108"/>
      <c r="AA434" s="108">
        <v>0</v>
      </c>
      <c r="AB434" s="108"/>
      <c r="AC434" s="108">
        <v>0</v>
      </c>
      <c r="AD434" s="108"/>
      <c r="AE434" s="108">
        <v>0</v>
      </c>
      <c r="AF434" s="108"/>
      <c r="AG434" s="108">
        <v>0</v>
      </c>
      <c r="AH434" s="108"/>
      <c r="AI434" s="108">
        <v>28307</v>
      </c>
      <c r="AJ434" s="108"/>
      <c r="AK434" s="108">
        <v>0</v>
      </c>
      <c r="AL434" s="109"/>
      <c r="AM434" s="182">
        <v>0</v>
      </c>
      <c r="AN434" s="109" t="s">
        <v>5655</v>
      </c>
      <c r="AO434" s="109" t="str">
        <f t="shared" si="6"/>
        <v>No</v>
      </c>
    </row>
    <row r="435" spans="1:41" s="19" customFormat="1" ht="11.45" customHeight="1" x14ac:dyDescent="0.2">
      <c r="A435" s="5" t="s">
        <v>5189</v>
      </c>
      <c r="B435" s="5" t="s">
        <v>5190</v>
      </c>
      <c r="C435" s="5" t="s">
        <v>14</v>
      </c>
      <c r="D435" s="174"/>
      <c r="E435" s="177" t="s">
        <v>5191</v>
      </c>
      <c r="F435" s="19" t="s">
        <v>242</v>
      </c>
      <c r="G435" s="5" t="s">
        <v>229</v>
      </c>
      <c r="H435" s="27">
        <v>0</v>
      </c>
      <c r="I435" s="106">
        <v>40</v>
      </c>
      <c r="J435" s="107"/>
      <c r="K435" s="108">
        <v>0</v>
      </c>
      <c r="L435" s="108"/>
      <c r="M435" s="108">
        <v>0</v>
      </c>
      <c r="N435" s="108"/>
      <c r="O435" s="108">
        <v>0</v>
      </c>
      <c r="P435" s="108"/>
      <c r="Q435" s="108">
        <v>1052092</v>
      </c>
      <c r="R435" s="108"/>
      <c r="S435" s="108">
        <v>0</v>
      </c>
      <c r="T435" s="108"/>
      <c r="U435" s="108">
        <v>0</v>
      </c>
      <c r="V435" s="108"/>
      <c r="W435" s="108">
        <v>44449</v>
      </c>
      <c r="X435" s="108"/>
      <c r="Y435" s="108">
        <v>0</v>
      </c>
      <c r="Z435" s="108"/>
      <c r="AA435" s="108">
        <v>0</v>
      </c>
      <c r="AB435" s="108"/>
      <c r="AC435" s="108">
        <v>0</v>
      </c>
      <c r="AD435" s="108"/>
      <c r="AE435" s="108">
        <v>0</v>
      </c>
      <c r="AF435" s="108"/>
      <c r="AG435" s="108">
        <v>0</v>
      </c>
      <c r="AH435" s="108"/>
      <c r="AI435" s="108">
        <v>569681</v>
      </c>
      <c r="AJ435" s="108"/>
      <c r="AK435" s="108">
        <v>0</v>
      </c>
      <c r="AL435" s="109"/>
      <c r="AM435" s="182">
        <v>0</v>
      </c>
      <c r="AN435" s="109" t="s">
        <v>5655</v>
      </c>
      <c r="AO435" s="109" t="str">
        <f t="shared" si="6"/>
        <v>No</v>
      </c>
    </row>
    <row r="436" spans="1:41" s="19" customFormat="1" ht="11.45" customHeight="1" x14ac:dyDescent="0.2">
      <c r="A436" s="5" t="s">
        <v>6067</v>
      </c>
      <c r="B436" s="5" t="s">
        <v>485</v>
      </c>
      <c r="C436" s="5" t="s">
        <v>62</v>
      </c>
      <c r="D436" s="174">
        <v>4009</v>
      </c>
      <c r="E436" s="177">
        <v>40009</v>
      </c>
      <c r="F436" s="19" t="s">
        <v>194</v>
      </c>
      <c r="G436" s="5" t="s">
        <v>192</v>
      </c>
      <c r="H436" s="27">
        <v>310282</v>
      </c>
      <c r="I436" s="106">
        <v>40</v>
      </c>
      <c r="J436" s="107"/>
      <c r="K436" s="108">
        <v>0</v>
      </c>
      <c r="L436" s="108"/>
      <c r="M436" s="108">
        <v>1361947</v>
      </c>
      <c r="N436" s="108"/>
      <c r="O436" s="108">
        <v>1914811</v>
      </c>
      <c r="P436" s="108"/>
      <c r="Q436" s="108">
        <v>1791312</v>
      </c>
      <c r="R436" s="108"/>
      <c r="S436" s="108">
        <v>123499</v>
      </c>
      <c r="T436" s="108"/>
      <c r="U436" s="108">
        <v>134081</v>
      </c>
      <c r="V436" s="108"/>
      <c r="W436" s="108">
        <v>127118</v>
      </c>
      <c r="X436" s="108"/>
      <c r="Y436" s="108">
        <v>6963</v>
      </c>
      <c r="Z436" s="108"/>
      <c r="AA436" s="108">
        <v>0</v>
      </c>
      <c r="AB436" s="108"/>
      <c r="AC436" s="108">
        <v>0</v>
      </c>
      <c r="AD436" s="108"/>
      <c r="AE436" s="108">
        <v>0</v>
      </c>
      <c r="AF436" s="108"/>
      <c r="AG436" s="108">
        <v>0</v>
      </c>
      <c r="AH436" s="108"/>
      <c r="AI436" s="108">
        <v>1442314</v>
      </c>
      <c r="AJ436" s="108"/>
      <c r="AK436" s="108">
        <v>6201569</v>
      </c>
      <c r="AL436" s="109"/>
      <c r="AM436" s="182">
        <v>0</v>
      </c>
      <c r="AN436" s="109" t="s">
        <v>5655</v>
      </c>
      <c r="AO436" s="109" t="str">
        <f t="shared" si="6"/>
        <v>No</v>
      </c>
    </row>
    <row r="437" spans="1:41" s="19" customFormat="1" ht="11.45" customHeight="1" x14ac:dyDescent="0.2">
      <c r="A437" s="5" t="s">
        <v>908</v>
      </c>
      <c r="B437" s="5" t="s">
        <v>909</v>
      </c>
      <c r="C437" s="5" t="s">
        <v>91</v>
      </c>
      <c r="D437" s="174">
        <v>3094</v>
      </c>
      <c r="E437" s="177">
        <v>30094</v>
      </c>
      <c r="F437" s="19" t="s">
        <v>194</v>
      </c>
      <c r="G437" s="5" t="s">
        <v>192</v>
      </c>
      <c r="H437" s="27">
        <v>66784</v>
      </c>
      <c r="I437" s="106">
        <v>40</v>
      </c>
      <c r="J437" s="107"/>
      <c r="K437" s="108">
        <v>0</v>
      </c>
      <c r="L437" s="108"/>
      <c r="M437" s="108">
        <v>655008</v>
      </c>
      <c r="N437" s="108"/>
      <c r="O437" s="108">
        <v>787986</v>
      </c>
      <c r="P437" s="108"/>
      <c r="Q437" s="108">
        <v>760696</v>
      </c>
      <c r="R437" s="108"/>
      <c r="S437" s="108">
        <v>27290</v>
      </c>
      <c r="T437" s="108"/>
      <c r="U437" s="108">
        <v>79335</v>
      </c>
      <c r="V437" s="108"/>
      <c r="W437" s="108">
        <v>77394</v>
      </c>
      <c r="X437" s="108"/>
      <c r="Y437" s="108">
        <v>1941</v>
      </c>
      <c r="Z437" s="108"/>
      <c r="AA437" s="108">
        <v>0</v>
      </c>
      <c r="AB437" s="108"/>
      <c r="AC437" s="108">
        <v>0</v>
      </c>
      <c r="AD437" s="108"/>
      <c r="AE437" s="108">
        <v>0</v>
      </c>
      <c r="AF437" s="108"/>
      <c r="AG437" s="108">
        <v>0</v>
      </c>
      <c r="AH437" s="108"/>
      <c r="AI437" s="108">
        <v>2116785</v>
      </c>
      <c r="AJ437" s="108"/>
      <c r="AK437" s="108">
        <v>4528415</v>
      </c>
      <c r="AL437" s="109"/>
      <c r="AM437" s="182">
        <v>0</v>
      </c>
      <c r="AN437" s="109" t="s">
        <v>5655</v>
      </c>
      <c r="AO437" s="109" t="str">
        <f t="shared" si="6"/>
        <v>No</v>
      </c>
    </row>
    <row r="438" spans="1:41" s="19" customFormat="1" ht="11.45" customHeight="1" x14ac:dyDescent="0.2">
      <c r="A438" s="5" t="s">
        <v>731</v>
      </c>
      <c r="B438" s="5" t="s">
        <v>732</v>
      </c>
      <c r="C438" s="5" t="s">
        <v>55</v>
      </c>
      <c r="D438" s="174">
        <v>5039</v>
      </c>
      <c r="E438" s="177">
        <v>50039</v>
      </c>
      <c r="F438" s="19" t="s">
        <v>196</v>
      </c>
      <c r="G438" s="5" t="s">
        <v>192</v>
      </c>
      <c r="H438" s="27">
        <v>126265</v>
      </c>
      <c r="I438" s="106">
        <v>40</v>
      </c>
      <c r="J438" s="107"/>
      <c r="K438" s="108">
        <v>0</v>
      </c>
      <c r="L438" s="108"/>
      <c r="M438" s="108">
        <v>952698</v>
      </c>
      <c r="N438" s="108"/>
      <c r="O438" s="108">
        <v>1242128</v>
      </c>
      <c r="P438" s="108"/>
      <c r="Q438" s="108">
        <v>1195747</v>
      </c>
      <c r="R438" s="108"/>
      <c r="S438" s="108">
        <v>46381</v>
      </c>
      <c r="T438" s="108"/>
      <c r="U438" s="108">
        <v>84697</v>
      </c>
      <c r="V438" s="108"/>
      <c r="W438" s="108">
        <v>81134</v>
      </c>
      <c r="X438" s="108"/>
      <c r="Y438" s="108">
        <v>3563</v>
      </c>
      <c r="Z438" s="108"/>
      <c r="AA438" s="108">
        <v>0</v>
      </c>
      <c r="AB438" s="108"/>
      <c r="AC438" s="108">
        <v>0</v>
      </c>
      <c r="AD438" s="108"/>
      <c r="AE438" s="108">
        <v>0</v>
      </c>
      <c r="AF438" s="108"/>
      <c r="AG438" s="108">
        <v>0</v>
      </c>
      <c r="AH438" s="108"/>
      <c r="AI438" s="108">
        <v>536890</v>
      </c>
      <c r="AJ438" s="108"/>
      <c r="AK438" s="108">
        <v>3623072</v>
      </c>
      <c r="AL438" s="109"/>
      <c r="AM438" s="182">
        <v>284.60000000000002</v>
      </c>
      <c r="AN438" s="109" t="s">
        <v>5655</v>
      </c>
      <c r="AO438" s="109" t="str">
        <f t="shared" si="6"/>
        <v>No</v>
      </c>
    </row>
    <row r="439" spans="1:41" s="19" customFormat="1" ht="11.45" customHeight="1" x14ac:dyDescent="0.2">
      <c r="A439" s="5" t="s">
        <v>445</v>
      </c>
      <c r="B439" s="5" t="s">
        <v>443</v>
      </c>
      <c r="C439" s="5" t="s">
        <v>32</v>
      </c>
      <c r="D439" s="174">
        <v>1056</v>
      </c>
      <c r="E439" s="177">
        <v>10056</v>
      </c>
      <c r="F439" s="19" t="s">
        <v>191</v>
      </c>
      <c r="G439" s="5" t="s">
        <v>192</v>
      </c>
      <c r="H439" s="27">
        <v>923311</v>
      </c>
      <c r="I439" s="106">
        <v>40</v>
      </c>
      <c r="J439" s="107"/>
      <c r="K439" s="108">
        <v>0</v>
      </c>
      <c r="L439" s="108"/>
      <c r="M439" s="108">
        <v>1492253</v>
      </c>
      <c r="N439" s="108"/>
      <c r="O439" s="108">
        <v>1548289</v>
      </c>
      <c r="P439" s="108"/>
      <c r="Q439" s="108">
        <v>1479832</v>
      </c>
      <c r="R439" s="108"/>
      <c r="S439" s="108">
        <v>68457</v>
      </c>
      <c r="T439" s="108"/>
      <c r="U439" s="108">
        <v>140582</v>
      </c>
      <c r="V439" s="108"/>
      <c r="W439" s="108">
        <v>136516</v>
      </c>
      <c r="X439" s="108"/>
      <c r="Y439" s="108">
        <v>4066</v>
      </c>
      <c r="Z439" s="108"/>
      <c r="AA439" s="108">
        <v>0</v>
      </c>
      <c r="AB439" s="108"/>
      <c r="AC439" s="108">
        <v>0</v>
      </c>
      <c r="AD439" s="108"/>
      <c r="AE439" s="108">
        <v>0</v>
      </c>
      <c r="AF439" s="108"/>
      <c r="AG439" s="108">
        <v>0</v>
      </c>
      <c r="AH439" s="108"/>
      <c r="AI439" s="108">
        <v>2839604</v>
      </c>
      <c r="AJ439" s="108"/>
      <c r="AK439" s="108">
        <v>9819844</v>
      </c>
      <c r="AL439" s="109"/>
      <c r="AM439" s="182">
        <v>144.4</v>
      </c>
      <c r="AN439" s="109" t="s">
        <v>5655</v>
      </c>
      <c r="AO439" s="109" t="str">
        <f t="shared" si="6"/>
        <v>No</v>
      </c>
    </row>
    <row r="440" spans="1:41" s="19" customFormat="1" ht="11.45" customHeight="1" x14ac:dyDescent="0.2">
      <c r="A440" s="5" t="s">
        <v>5493</v>
      </c>
      <c r="B440" s="5" t="s">
        <v>938</v>
      </c>
      <c r="C440" s="5" t="s">
        <v>37</v>
      </c>
      <c r="D440" s="174" t="s">
        <v>5492</v>
      </c>
      <c r="E440" s="177" t="s">
        <v>5491</v>
      </c>
      <c r="F440" s="19" t="s">
        <v>242</v>
      </c>
      <c r="G440" s="5" t="s">
        <v>229</v>
      </c>
      <c r="H440" s="27">
        <v>0</v>
      </c>
      <c r="I440" s="106">
        <v>40</v>
      </c>
      <c r="J440" s="107"/>
      <c r="K440" s="108">
        <v>0</v>
      </c>
      <c r="L440" s="108"/>
      <c r="M440" s="108">
        <v>0</v>
      </c>
      <c r="N440" s="108"/>
      <c r="O440" s="108">
        <v>0</v>
      </c>
      <c r="P440" s="108"/>
      <c r="Q440" s="108">
        <v>1238065</v>
      </c>
      <c r="R440" s="108"/>
      <c r="S440" s="108">
        <v>0</v>
      </c>
      <c r="T440" s="108"/>
      <c r="U440" s="108">
        <v>0</v>
      </c>
      <c r="V440" s="108"/>
      <c r="W440" s="108">
        <v>52977</v>
      </c>
      <c r="X440" s="108"/>
      <c r="Y440" s="108">
        <v>0</v>
      </c>
      <c r="Z440" s="108"/>
      <c r="AA440" s="108">
        <v>0</v>
      </c>
      <c r="AB440" s="108"/>
      <c r="AC440" s="108">
        <v>0</v>
      </c>
      <c r="AD440" s="108"/>
      <c r="AE440" s="108">
        <v>0</v>
      </c>
      <c r="AF440" s="108"/>
      <c r="AG440" s="108">
        <v>0</v>
      </c>
      <c r="AH440" s="108"/>
      <c r="AI440" s="108">
        <v>119306</v>
      </c>
      <c r="AJ440" s="108"/>
      <c r="AK440" s="108">
        <v>0</v>
      </c>
      <c r="AL440" s="109"/>
      <c r="AM440" s="182">
        <v>0</v>
      </c>
      <c r="AN440" s="109" t="s">
        <v>5655</v>
      </c>
      <c r="AO440" s="109" t="str">
        <f t="shared" si="6"/>
        <v>No</v>
      </c>
    </row>
    <row r="441" spans="1:41" s="19" customFormat="1" ht="11.45" customHeight="1" x14ac:dyDescent="0.2">
      <c r="A441" s="5" t="s">
        <v>4119</v>
      </c>
      <c r="B441" s="5" t="s">
        <v>4120</v>
      </c>
      <c r="C441" s="5" t="s">
        <v>43</v>
      </c>
      <c r="D441" s="174" t="s">
        <v>4121</v>
      </c>
      <c r="E441" s="177" t="s">
        <v>4122</v>
      </c>
      <c r="F441" s="19" t="s">
        <v>242</v>
      </c>
      <c r="G441" s="5" t="s">
        <v>229</v>
      </c>
      <c r="H441" s="27">
        <v>0</v>
      </c>
      <c r="I441" s="106">
        <v>39</v>
      </c>
      <c r="J441" s="107"/>
      <c r="K441" s="108">
        <v>0</v>
      </c>
      <c r="L441" s="108"/>
      <c r="M441" s="108">
        <v>0</v>
      </c>
      <c r="N441" s="108"/>
      <c r="O441" s="108">
        <v>0</v>
      </c>
      <c r="P441" s="108"/>
      <c r="Q441" s="108">
        <v>926250</v>
      </c>
      <c r="R441" s="108"/>
      <c r="S441" s="108">
        <v>0</v>
      </c>
      <c r="T441" s="108"/>
      <c r="U441" s="108">
        <v>0</v>
      </c>
      <c r="V441" s="108"/>
      <c r="W441" s="108">
        <v>85763</v>
      </c>
      <c r="X441" s="108"/>
      <c r="Y441" s="108">
        <v>0</v>
      </c>
      <c r="Z441" s="108"/>
      <c r="AA441" s="108">
        <v>0</v>
      </c>
      <c r="AB441" s="108"/>
      <c r="AC441" s="108">
        <v>0</v>
      </c>
      <c r="AD441" s="108"/>
      <c r="AE441" s="108">
        <v>0</v>
      </c>
      <c r="AF441" s="108"/>
      <c r="AG441" s="108">
        <v>0</v>
      </c>
      <c r="AH441" s="108"/>
      <c r="AI441" s="108">
        <v>149019</v>
      </c>
      <c r="AJ441" s="108"/>
      <c r="AK441" s="108">
        <v>0</v>
      </c>
      <c r="AL441" s="109"/>
      <c r="AM441" s="182">
        <v>0</v>
      </c>
      <c r="AN441" s="109" t="s">
        <v>5655</v>
      </c>
      <c r="AO441" s="109" t="str">
        <f t="shared" si="6"/>
        <v>No</v>
      </c>
    </row>
    <row r="442" spans="1:41" s="19" customFormat="1" ht="11.45" customHeight="1" x14ac:dyDescent="0.2">
      <c r="A442" s="5" t="s">
        <v>6068</v>
      </c>
      <c r="B442" s="5" t="s">
        <v>820</v>
      </c>
      <c r="C442" s="5" t="s">
        <v>71</v>
      </c>
      <c r="D442" s="174">
        <v>6077</v>
      </c>
      <c r="E442" s="177">
        <v>60077</v>
      </c>
      <c r="F442" s="19" t="s">
        <v>194</v>
      </c>
      <c r="G442" s="5" t="s">
        <v>192</v>
      </c>
      <c r="H442" s="27">
        <v>89284</v>
      </c>
      <c r="I442" s="106">
        <v>39</v>
      </c>
      <c r="J442" s="107"/>
      <c r="K442" s="108">
        <v>0</v>
      </c>
      <c r="L442" s="108"/>
      <c r="M442" s="108">
        <v>878600</v>
      </c>
      <c r="N442" s="108"/>
      <c r="O442" s="108">
        <v>1172331</v>
      </c>
      <c r="P442" s="108"/>
      <c r="Q442" s="108">
        <v>1099479</v>
      </c>
      <c r="R442" s="108"/>
      <c r="S442" s="108">
        <v>72852</v>
      </c>
      <c r="T442" s="108"/>
      <c r="U442" s="108">
        <v>102630</v>
      </c>
      <c r="V442" s="108"/>
      <c r="W442" s="108">
        <v>98562</v>
      </c>
      <c r="X442" s="108"/>
      <c r="Y442" s="108">
        <v>4068</v>
      </c>
      <c r="Z442" s="108"/>
      <c r="AA442" s="108">
        <v>0</v>
      </c>
      <c r="AB442" s="108"/>
      <c r="AC442" s="108">
        <v>0</v>
      </c>
      <c r="AD442" s="108"/>
      <c r="AE442" s="108">
        <v>0</v>
      </c>
      <c r="AF442" s="108"/>
      <c r="AG442" s="108">
        <v>0</v>
      </c>
      <c r="AH442" s="108"/>
      <c r="AI442" s="108">
        <v>968876</v>
      </c>
      <c r="AJ442" s="108"/>
      <c r="AK442" s="108">
        <v>3227227</v>
      </c>
      <c r="AL442" s="109"/>
      <c r="AM442" s="182">
        <v>0</v>
      </c>
      <c r="AN442" s="109" t="s">
        <v>5655</v>
      </c>
      <c r="AO442" s="109" t="str">
        <f t="shared" si="6"/>
        <v>No</v>
      </c>
    </row>
    <row r="443" spans="1:41" s="19" customFormat="1" ht="11.45" customHeight="1" x14ac:dyDescent="0.2">
      <c r="A443" s="5" t="s">
        <v>6069</v>
      </c>
      <c r="B443" s="5" t="s">
        <v>6070</v>
      </c>
      <c r="C443" s="5" t="s">
        <v>14</v>
      </c>
      <c r="D443" s="174" t="s">
        <v>1862</v>
      </c>
      <c r="E443" s="177">
        <v>40928</v>
      </c>
      <c r="F443" s="19" t="s">
        <v>194</v>
      </c>
      <c r="G443" s="5" t="s">
        <v>192</v>
      </c>
      <c r="H443" s="27">
        <v>57383</v>
      </c>
      <c r="I443" s="106">
        <v>39</v>
      </c>
      <c r="J443" s="107"/>
      <c r="K443" s="108">
        <v>0</v>
      </c>
      <c r="L443" s="108"/>
      <c r="M443" s="108">
        <v>0</v>
      </c>
      <c r="N443" s="108"/>
      <c r="O443" s="108">
        <v>1072457</v>
      </c>
      <c r="P443" s="108"/>
      <c r="Q443" s="108">
        <v>721956</v>
      </c>
      <c r="R443" s="108"/>
      <c r="S443" s="108">
        <v>350501</v>
      </c>
      <c r="T443" s="108"/>
      <c r="U443" s="108">
        <v>71838</v>
      </c>
      <c r="V443" s="108"/>
      <c r="W443" s="108">
        <v>39259</v>
      </c>
      <c r="X443" s="108"/>
      <c r="Y443" s="108">
        <v>32579</v>
      </c>
      <c r="Z443" s="108"/>
      <c r="AA443" s="108">
        <v>0</v>
      </c>
      <c r="AB443" s="108"/>
      <c r="AC443" s="108">
        <v>0</v>
      </c>
      <c r="AD443" s="108"/>
      <c r="AE443" s="108">
        <v>0</v>
      </c>
      <c r="AF443" s="108"/>
      <c r="AG443" s="108">
        <v>0</v>
      </c>
      <c r="AH443" s="108"/>
      <c r="AI443" s="108">
        <v>318721</v>
      </c>
      <c r="AJ443" s="108"/>
      <c r="AK443" s="108">
        <v>3272549</v>
      </c>
      <c r="AL443" s="109"/>
      <c r="AM443" s="182">
        <v>69</v>
      </c>
      <c r="AN443" s="109" t="s">
        <v>5655</v>
      </c>
      <c r="AO443" s="109" t="str">
        <f t="shared" si="6"/>
        <v>No</v>
      </c>
    </row>
    <row r="444" spans="1:41" s="19" customFormat="1" ht="11.45" customHeight="1" x14ac:dyDescent="0.2">
      <c r="A444" s="5" t="s">
        <v>6071</v>
      </c>
      <c r="B444" s="5" t="s">
        <v>427</v>
      </c>
      <c r="C444" s="5" t="s">
        <v>20</v>
      </c>
      <c r="D444" s="174">
        <v>9091</v>
      </c>
      <c r="E444" s="177">
        <v>90091</v>
      </c>
      <c r="F444" s="19" t="s">
        <v>194</v>
      </c>
      <c r="G444" s="5" t="s">
        <v>192</v>
      </c>
      <c r="H444" s="27">
        <v>219454</v>
      </c>
      <c r="I444" s="106">
        <v>39</v>
      </c>
      <c r="J444" s="107"/>
      <c r="K444" s="108">
        <v>0</v>
      </c>
      <c r="L444" s="108"/>
      <c r="M444" s="108">
        <v>2050856</v>
      </c>
      <c r="N444" s="108"/>
      <c r="O444" s="108">
        <v>2294817</v>
      </c>
      <c r="P444" s="108"/>
      <c r="Q444" s="108">
        <v>2201437</v>
      </c>
      <c r="R444" s="108"/>
      <c r="S444" s="108">
        <v>93380</v>
      </c>
      <c r="T444" s="108"/>
      <c r="U444" s="108">
        <v>154812</v>
      </c>
      <c r="V444" s="108"/>
      <c r="W444" s="108">
        <v>148578</v>
      </c>
      <c r="X444" s="108"/>
      <c r="Y444" s="108">
        <v>6234</v>
      </c>
      <c r="Z444" s="108"/>
      <c r="AA444" s="108">
        <v>0</v>
      </c>
      <c r="AB444" s="108"/>
      <c r="AC444" s="108">
        <v>0</v>
      </c>
      <c r="AD444" s="108"/>
      <c r="AE444" s="108">
        <v>0</v>
      </c>
      <c r="AF444" s="108"/>
      <c r="AG444" s="108">
        <v>0</v>
      </c>
      <c r="AH444" s="108"/>
      <c r="AI444" s="108">
        <v>1476093</v>
      </c>
      <c r="AJ444" s="108"/>
      <c r="AK444" s="108">
        <v>10077280</v>
      </c>
      <c r="AL444" s="109"/>
      <c r="AM444" s="182">
        <v>0</v>
      </c>
      <c r="AN444" s="109" t="s">
        <v>5655</v>
      </c>
      <c r="AO444" s="109" t="str">
        <f t="shared" si="6"/>
        <v>No</v>
      </c>
    </row>
    <row r="445" spans="1:41" s="19" customFormat="1" ht="11.45" customHeight="1" x14ac:dyDescent="0.2">
      <c r="A445" s="5" t="s">
        <v>3584</v>
      </c>
      <c r="B445" s="5" t="s">
        <v>3585</v>
      </c>
      <c r="C445" s="5" t="s">
        <v>79</v>
      </c>
      <c r="D445" s="174" t="s">
        <v>3586</v>
      </c>
      <c r="E445" s="177" t="s">
        <v>3587</v>
      </c>
      <c r="F445" s="19" t="s">
        <v>196</v>
      </c>
      <c r="G445" s="5" t="s">
        <v>229</v>
      </c>
      <c r="H445" s="27">
        <v>0</v>
      </c>
      <c r="I445" s="106">
        <v>39</v>
      </c>
      <c r="J445" s="107"/>
      <c r="K445" s="108">
        <v>0</v>
      </c>
      <c r="L445" s="108"/>
      <c r="M445" s="108">
        <v>0</v>
      </c>
      <c r="N445" s="108"/>
      <c r="O445" s="108">
        <v>0</v>
      </c>
      <c r="P445" s="108"/>
      <c r="Q445" s="108">
        <v>650031</v>
      </c>
      <c r="R445" s="108"/>
      <c r="S445" s="108">
        <v>0</v>
      </c>
      <c r="T445" s="108"/>
      <c r="U445" s="108">
        <v>0</v>
      </c>
      <c r="V445" s="108"/>
      <c r="W445" s="108">
        <v>47514</v>
      </c>
      <c r="X445" s="108"/>
      <c r="Y445" s="108">
        <v>0</v>
      </c>
      <c r="Z445" s="108"/>
      <c r="AA445" s="108">
        <v>0</v>
      </c>
      <c r="AB445" s="108"/>
      <c r="AC445" s="108">
        <v>0</v>
      </c>
      <c r="AD445" s="108"/>
      <c r="AE445" s="108">
        <v>0</v>
      </c>
      <c r="AF445" s="108"/>
      <c r="AG445" s="108">
        <v>0</v>
      </c>
      <c r="AH445" s="108"/>
      <c r="AI445" s="108">
        <v>90057</v>
      </c>
      <c r="AJ445" s="108"/>
      <c r="AK445" s="108">
        <v>0</v>
      </c>
      <c r="AL445" s="109"/>
      <c r="AM445" s="182">
        <v>0</v>
      </c>
      <c r="AN445" s="109" t="s">
        <v>5655</v>
      </c>
      <c r="AO445" s="109" t="str">
        <f t="shared" si="6"/>
        <v>No</v>
      </c>
    </row>
    <row r="446" spans="1:41" s="19" customFormat="1" ht="11.45" customHeight="1" x14ac:dyDescent="0.2">
      <c r="A446" s="5" t="s">
        <v>759</v>
      </c>
      <c r="B446" s="5" t="s">
        <v>760</v>
      </c>
      <c r="C446" s="5" t="s">
        <v>87</v>
      </c>
      <c r="D446" s="174">
        <v>8002</v>
      </c>
      <c r="E446" s="177">
        <v>80002</v>
      </c>
      <c r="F446" s="19" t="s">
        <v>239</v>
      </c>
      <c r="G446" s="5" t="s">
        <v>192</v>
      </c>
      <c r="H446" s="27">
        <v>156777</v>
      </c>
      <c r="I446" s="106">
        <v>39</v>
      </c>
      <c r="J446" s="107"/>
      <c r="K446" s="108">
        <v>0</v>
      </c>
      <c r="L446" s="108"/>
      <c r="M446" s="108">
        <v>737134</v>
      </c>
      <c r="N446" s="108"/>
      <c r="O446" s="108">
        <v>1245621</v>
      </c>
      <c r="P446" s="108"/>
      <c r="Q446" s="108">
        <v>1222584</v>
      </c>
      <c r="R446" s="108"/>
      <c r="S446" s="108">
        <v>23037</v>
      </c>
      <c r="T446" s="108"/>
      <c r="U446" s="108">
        <v>106258</v>
      </c>
      <c r="V446" s="108"/>
      <c r="W446" s="108">
        <v>104853</v>
      </c>
      <c r="X446" s="108"/>
      <c r="Y446" s="108">
        <v>1405</v>
      </c>
      <c r="Z446" s="108"/>
      <c r="AA446" s="108">
        <v>0</v>
      </c>
      <c r="AB446" s="108"/>
      <c r="AC446" s="108">
        <v>0</v>
      </c>
      <c r="AD446" s="108"/>
      <c r="AE446" s="108">
        <v>0</v>
      </c>
      <c r="AF446" s="108"/>
      <c r="AG446" s="108">
        <v>0</v>
      </c>
      <c r="AH446" s="108"/>
      <c r="AI446" s="108">
        <v>873536</v>
      </c>
      <c r="AJ446" s="108"/>
      <c r="AK446" s="108">
        <v>3934928</v>
      </c>
      <c r="AL446" s="109"/>
      <c r="AM446" s="182">
        <v>200.9</v>
      </c>
      <c r="AN446" s="109" t="s">
        <v>5655</v>
      </c>
      <c r="AO446" s="109" t="str">
        <f t="shared" si="6"/>
        <v>No</v>
      </c>
    </row>
    <row r="447" spans="1:41" s="19" customFormat="1" ht="11.45" customHeight="1" x14ac:dyDescent="0.2">
      <c r="A447" s="5" t="s">
        <v>6072</v>
      </c>
      <c r="B447" s="5" t="s">
        <v>6073</v>
      </c>
      <c r="C447" s="5" t="s">
        <v>89</v>
      </c>
      <c r="D447" s="174"/>
      <c r="E447" s="177">
        <v>60269</v>
      </c>
      <c r="F447" s="19" t="s">
        <v>17</v>
      </c>
      <c r="G447" s="5" t="s">
        <v>192</v>
      </c>
      <c r="H447" s="27">
        <v>52826</v>
      </c>
      <c r="I447" s="106">
        <v>39</v>
      </c>
      <c r="J447" s="107"/>
      <c r="K447" s="108">
        <v>0</v>
      </c>
      <c r="L447" s="108"/>
      <c r="M447" s="108">
        <v>814162</v>
      </c>
      <c r="N447" s="108"/>
      <c r="O447" s="108">
        <v>907520</v>
      </c>
      <c r="P447" s="108"/>
      <c r="Q447" s="108">
        <v>805926</v>
      </c>
      <c r="R447" s="108"/>
      <c r="S447" s="108">
        <v>101594</v>
      </c>
      <c r="T447" s="108"/>
      <c r="U447" s="108">
        <v>68155</v>
      </c>
      <c r="V447" s="108"/>
      <c r="W447" s="108">
        <v>65201</v>
      </c>
      <c r="X447" s="108"/>
      <c r="Y447" s="108">
        <v>2954</v>
      </c>
      <c r="Z447" s="108"/>
      <c r="AA447" s="108">
        <v>0</v>
      </c>
      <c r="AB447" s="108"/>
      <c r="AC447" s="108">
        <v>0</v>
      </c>
      <c r="AD447" s="108"/>
      <c r="AE447" s="108">
        <v>0</v>
      </c>
      <c r="AF447" s="108"/>
      <c r="AG447" s="108">
        <v>0</v>
      </c>
      <c r="AH447" s="108"/>
      <c r="AI447" s="108">
        <v>2710009</v>
      </c>
      <c r="AJ447" s="108"/>
      <c r="AK447" s="108">
        <v>5652555</v>
      </c>
      <c r="AL447" s="109"/>
      <c r="AM447" s="182">
        <v>130</v>
      </c>
      <c r="AN447" s="109" t="s">
        <v>5655</v>
      </c>
      <c r="AO447" s="109" t="str">
        <f t="shared" si="6"/>
        <v>No</v>
      </c>
    </row>
    <row r="448" spans="1:41" s="19" customFormat="1" ht="11.45" customHeight="1" x14ac:dyDescent="0.2">
      <c r="A448" s="5" t="s">
        <v>6074</v>
      </c>
      <c r="B448" s="5" t="s">
        <v>966</v>
      </c>
      <c r="C448" s="5" t="s">
        <v>37</v>
      </c>
      <c r="D448" s="174">
        <v>4158</v>
      </c>
      <c r="E448" s="177">
        <v>40158</v>
      </c>
      <c r="F448" s="19" t="s">
        <v>194</v>
      </c>
      <c r="G448" s="5" t="s">
        <v>192</v>
      </c>
      <c r="H448" s="27">
        <v>131337</v>
      </c>
      <c r="I448" s="106">
        <v>39</v>
      </c>
      <c r="J448" s="107"/>
      <c r="K448" s="108">
        <v>0</v>
      </c>
      <c r="L448" s="108"/>
      <c r="M448" s="108">
        <v>571403</v>
      </c>
      <c r="N448" s="108"/>
      <c r="O448" s="108">
        <v>1830650</v>
      </c>
      <c r="P448" s="108"/>
      <c r="Q448" s="108">
        <v>1547263</v>
      </c>
      <c r="R448" s="108"/>
      <c r="S448" s="108">
        <v>283387</v>
      </c>
      <c r="T448" s="108"/>
      <c r="U448" s="108">
        <v>111329</v>
      </c>
      <c r="V448" s="108"/>
      <c r="W448" s="108">
        <v>96391</v>
      </c>
      <c r="X448" s="108"/>
      <c r="Y448" s="108">
        <v>14938</v>
      </c>
      <c r="Z448" s="108"/>
      <c r="AA448" s="108">
        <v>0</v>
      </c>
      <c r="AB448" s="108"/>
      <c r="AC448" s="108">
        <v>0</v>
      </c>
      <c r="AD448" s="108"/>
      <c r="AE448" s="108">
        <v>0</v>
      </c>
      <c r="AF448" s="108"/>
      <c r="AG448" s="108">
        <v>0</v>
      </c>
      <c r="AH448" s="108"/>
      <c r="AI448" s="108">
        <v>447962</v>
      </c>
      <c r="AJ448" s="108"/>
      <c r="AK448" s="108">
        <v>3431033</v>
      </c>
      <c r="AL448" s="109"/>
      <c r="AM448" s="182">
        <v>959.92</v>
      </c>
      <c r="AN448" s="109" t="s">
        <v>5655</v>
      </c>
      <c r="AO448" s="109" t="str">
        <f t="shared" si="6"/>
        <v>No</v>
      </c>
    </row>
    <row r="449" spans="1:41" s="19" customFormat="1" ht="11.45" customHeight="1" x14ac:dyDescent="0.2">
      <c r="A449" s="5" t="s">
        <v>6075</v>
      </c>
      <c r="B449" s="5" t="s">
        <v>297</v>
      </c>
      <c r="C449" s="5" t="s">
        <v>98</v>
      </c>
      <c r="D449" s="174">
        <v>5006</v>
      </c>
      <c r="E449" s="177">
        <v>50006</v>
      </c>
      <c r="F449" s="19" t="s">
        <v>194</v>
      </c>
      <c r="G449" s="5" t="s">
        <v>192</v>
      </c>
      <c r="H449" s="27">
        <v>133700</v>
      </c>
      <c r="I449" s="106">
        <v>39</v>
      </c>
      <c r="J449" s="107"/>
      <c r="K449" s="108">
        <v>0</v>
      </c>
      <c r="L449" s="108"/>
      <c r="M449" s="108">
        <v>1148265</v>
      </c>
      <c r="N449" s="108"/>
      <c r="O449" s="108">
        <v>1380270</v>
      </c>
      <c r="P449" s="108"/>
      <c r="Q449" s="108">
        <v>1268887</v>
      </c>
      <c r="R449" s="108"/>
      <c r="S449" s="108">
        <v>111383</v>
      </c>
      <c r="T449" s="108"/>
      <c r="U449" s="108">
        <v>101200</v>
      </c>
      <c r="V449" s="108"/>
      <c r="W449" s="108">
        <v>95643</v>
      </c>
      <c r="X449" s="108"/>
      <c r="Y449" s="108">
        <v>5557</v>
      </c>
      <c r="Z449" s="108"/>
      <c r="AA449" s="108">
        <v>0</v>
      </c>
      <c r="AB449" s="108"/>
      <c r="AC449" s="108">
        <v>0</v>
      </c>
      <c r="AD449" s="108"/>
      <c r="AE449" s="108">
        <v>0</v>
      </c>
      <c r="AF449" s="108"/>
      <c r="AG449" s="108">
        <v>0</v>
      </c>
      <c r="AH449" s="108"/>
      <c r="AI449" s="108">
        <v>1160864</v>
      </c>
      <c r="AJ449" s="108"/>
      <c r="AK449" s="108">
        <v>4678867</v>
      </c>
      <c r="AL449" s="109"/>
      <c r="AM449" s="182">
        <v>557.20000000000005</v>
      </c>
      <c r="AN449" s="109" t="s">
        <v>5655</v>
      </c>
      <c r="AO449" s="109" t="str">
        <f t="shared" si="6"/>
        <v>No</v>
      </c>
    </row>
    <row r="450" spans="1:41" s="19" customFormat="1" ht="11.45" customHeight="1" x14ac:dyDescent="0.2">
      <c r="A450" s="5" t="s">
        <v>5489</v>
      </c>
      <c r="B450" s="5" t="s">
        <v>771</v>
      </c>
      <c r="C450" s="5" t="s">
        <v>86</v>
      </c>
      <c r="D450" s="174"/>
      <c r="E450" s="177">
        <v>40244</v>
      </c>
      <c r="F450" s="19" t="s">
        <v>191</v>
      </c>
      <c r="G450" s="5" t="s">
        <v>192</v>
      </c>
      <c r="H450" s="27">
        <v>180786</v>
      </c>
      <c r="I450" s="106">
        <v>39</v>
      </c>
      <c r="J450" s="107"/>
      <c r="K450" s="108">
        <v>0</v>
      </c>
      <c r="L450" s="108"/>
      <c r="M450" s="108">
        <v>0</v>
      </c>
      <c r="N450" s="108"/>
      <c r="O450" s="108">
        <v>1847954</v>
      </c>
      <c r="P450" s="108"/>
      <c r="Q450" s="108">
        <v>1668506</v>
      </c>
      <c r="R450" s="108"/>
      <c r="S450" s="108">
        <v>179448</v>
      </c>
      <c r="T450" s="108"/>
      <c r="U450" s="108">
        <v>92227</v>
      </c>
      <c r="V450" s="108"/>
      <c r="W450" s="108">
        <v>81429</v>
      </c>
      <c r="X450" s="108"/>
      <c r="Y450" s="108">
        <v>10798</v>
      </c>
      <c r="Z450" s="108"/>
      <c r="AA450" s="108">
        <v>0</v>
      </c>
      <c r="AB450" s="108"/>
      <c r="AC450" s="108">
        <v>0</v>
      </c>
      <c r="AD450" s="108"/>
      <c r="AE450" s="108">
        <v>0</v>
      </c>
      <c r="AF450" s="108"/>
      <c r="AG450" s="108">
        <v>0</v>
      </c>
      <c r="AH450" s="108"/>
      <c r="AI450" s="108">
        <v>139701</v>
      </c>
      <c r="AJ450" s="108"/>
      <c r="AK450" s="108">
        <v>2427722</v>
      </c>
      <c r="AL450" s="109"/>
      <c r="AM450" s="182">
        <v>426</v>
      </c>
      <c r="AN450" s="109" t="s">
        <v>5655</v>
      </c>
      <c r="AO450" s="109" t="str">
        <f t="shared" si="6"/>
        <v>No</v>
      </c>
    </row>
    <row r="451" spans="1:41" s="19" customFormat="1" ht="11.45" customHeight="1" x14ac:dyDescent="0.2">
      <c r="A451" s="5" t="s">
        <v>2678</v>
      </c>
      <c r="B451" s="5" t="s">
        <v>1937</v>
      </c>
      <c r="C451" s="5" t="s">
        <v>55</v>
      </c>
      <c r="D451" s="174" t="s">
        <v>2679</v>
      </c>
      <c r="E451" s="177" t="s">
        <v>2680</v>
      </c>
      <c r="F451" s="19" t="s">
        <v>196</v>
      </c>
      <c r="G451" s="5" t="s">
        <v>229</v>
      </c>
      <c r="H451" s="27">
        <v>0</v>
      </c>
      <c r="I451" s="106">
        <v>39</v>
      </c>
      <c r="J451" s="107"/>
      <c r="K451" s="108">
        <v>0</v>
      </c>
      <c r="L451" s="108"/>
      <c r="M451" s="108">
        <v>0</v>
      </c>
      <c r="N451" s="108"/>
      <c r="O451" s="108">
        <v>0</v>
      </c>
      <c r="P451" s="108"/>
      <c r="Q451" s="108">
        <v>1321076</v>
      </c>
      <c r="R451" s="108"/>
      <c r="S451" s="108">
        <v>0</v>
      </c>
      <c r="T451" s="108"/>
      <c r="U451" s="108">
        <v>0</v>
      </c>
      <c r="V451" s="108"/>
      <c r="W451" s="108">
        <v>94267</v>
      </c>
      <c r="X451" s="108"/>
      <c r="Y451" s="108">
        <v>0</v>
      </c>
      <c r="Z451" s="108"/>
      <c r="AA451" s="108">
        <v>0</v>
      </c>
      <c r="AB451" s="108"/>
      <c r="AC451" s="108">
        <v>0</v>
      </c>
      <c r="AD451" s="108"/>
      <c r="AE451" s="108">
        <v>0</v>
      </c>
      <c r="AF451" s="108"/>
      <c r="AG451" s="108">
        <v>0</v>
      </c>
      <c r="AH451" s="108"/>
      <c r="AI451" s="108">
        <v>525736</v>
      </c>
      <c r="AJ451" s="108"/>
      <c r="AK451" s="108">
        <v>0</v>
      </c>
      <c r="AL451" s="109"/>
      <c r="AM451" s="182">
        <v>0</v>
      </c>
      <c r="AN451" s="109" t="s">
        <v>5655</v>
      </c>
      <c r="AO451" s="109" t="str">
        <f t="shared" ref="AO451:AO514" si="7">IF(AN451&amp;AL451&amp;AJ451&amp;AH451&amp;AF451&amp;AD451&amp;AB451&amp;Z451&amp;X451&amp;V451&amp;T451&amp;R451&amp;P451&amp;N451&amp;L451&amp;J451&lt;&gt;"","Yes","No")</f>
        <v>No</v>
      </c>
    </row>
    <row r="452" spans="1:41" s="19" customFormat="1" ht="11.45" customHeight="1" x14ac:dyDescent="0.2">
      <c r="A452" s="5" t="s">
        <v>4652</v>
      </c>
      <c r="B452" s="5" t="s">
        <v>4653</v>
      </c>
      <c r="C452" s="5" t="s">
        <v>90</v>
      </c>
      <c r="D452" s="174" t="s">
        <v>4654</v>
      </c>
      <c r="E452" s="177" t="s">
        <v>4655</v>
      </c>
      <c r="F452" s="19" t="s">
        <v>194</v>
      </c>
      <c r="G452" s="5" t="s">
        <v>229</v>
      </c>
      <c r="H452" s="27">
        <v>0</v>
      </c>
      <c r="I452" s="106">
        <v>39</v>
      </c>
      <c r="J452" s="107"/>
      <c r="K452" s="108">
        <v>0</v>
      </c>
      <c r="L452" s="108"/>
      <c r="M452" s="108">
        <v>0</v>
      </c>
      <c r="N452" s="108"/>
      <c r="O452" s="108">
        <v>0</v>
      </c>
      <c r="P452" s="108"/>
      <c r="Q452" s="108">
        <v>2018179</v>
      </c>
      <c r="R452" s="108"/>
      <c r="S452" s="108">
        <v>0</v>
      </c>
      <c r="T452" s="108"/>
      <c r="U452" s="108">
        <v>0</v>
      </c>
      <c r="V452" s="108"/>
      <c r="W452" s="108">
        <v>118339</v>
      </c>
      <c r="X452" s="108"/>
      <c r="Y452" s="108">
        <v>0</v>
      </c>
      <c r="Z452" s="108"/>
      <c r="AA452" s="108">
        <v>0</v>
      </c>
      <c r="AB452" s="108"/>
      <c r="AC452" s="108">
        <v>0</v>
      </c>
      <c r="AD452" s="108"/>
      <c r="AE452" s="108">
        <v>0</v>
      </c>
      <c r="AF452" s="108"/>
      <c r="AG452" s="108">
        <v>0</v>
      </c>
      <c r="AH452" s="108"/>
      <c r="AI452" s="108">
        <v>2331398</v>
      </c>
      <c r="AJ452" s="108"/>
      <c r="AK452" s="108">
        <v>0</v>
      </c>
      <c r="AL452" s="109"/>
      <c r="AM452" s="182">
        <v>0</v>
      </c>
      <c r="AN452" s="109" t="s">
        <v>5655</v>
      </c>
      <c r="AO452" s="109" t="str">
        <f t="shared" si="7"/>
        <v>No</v>
      </c>
    </row>
    <row r="453" spans="1:41" s="19" customFormat="1" ht="11.45" customHeight="1" x14ac:dyDescent="0.2">
      <c r="A453" s="5" t="s">
        <v>6076</v>
      </c>
      <c r="B453" s="5" t="s">
        <v>465</v>
      </c>
      <c r="C453" s="5" t="s">
        <v>14</v>
      </c>
      <c r="D453" s="174"/>
      <c r="E453" s="177">
        <v>40265</v>
      </c>
      <c r="F453" s="19" t="s">
        <v>260</v>
      </c>
      <c r="G453" s="5" t="s">
        <v>192</v>
      </c>
      <c r="H453" s="27">
        <v>70436</v>
      </c>
      <c r="I453" s="106">
        <v>38</v>
      </c>
      <c r="J453" s="107"/>
      <c r="K453" s="108">
        <v>0</v>
      </c>
      <c r="L453" s="108"/>
      <c r="M453" s="108">
        <v>0</v>
      </c>
      <c r="N453" s="108"/>
      <c r="O453" s="108">
        <v>712771</v>
      </c>
      <c r="P453" s="108"/>
      <c r="Q453" s="108">
        <v>608609</v>
      </c>
      <c r="R453" s="108"/>
      <c r="S453" s="108">
        <v>104162</v>
      </c>
      <c r="T453" s="108"/>
      <c r="U453" s="108">
        <v>44723</v>
      </c>
      <c r="V453" s="108"/>
      <c r="W453" s="108">
        <v>35682</v>
      </c>
      <c r="X453" s="108"/>
      <c r="Y453" s="108">
        <v>9041</v>
      </c>
      <c r="Z453" s="108"/>
      <c r="AA453" s="108">
        <v>0</v>
      </c>
      <c r="AB453" s="108"/>
      <c r="AC453" s="108">
        <v>0</v>
      </c>
      <c r="AD453" s="108"/>
      <c r="AE453" s="108">
        <v>0</v>
      </c>
      <c r="AF453" s="108"/>
      <c r="AG453" s="108">
        <v>0</v>
      </c>
      <c r="AH453" s="108"/>
      <c r="AI453" s="108">
        <v>157767</v>
      </c>
      <c r="AJ453" s="108"/>
      <c r="AK453" s="108">
        <v>814078</v>
      </c>
      <c r="AL453" s="109"/>
      <c r="AM453" s="182">
        <v>171</v>
      </c>
      <c r="AN453" s="109" t="s">
        <v>5655</v>
      </c>
      <c r="AO453" s="109" t="str">
        <f t="shared" si="7"/>
        <v>No</v>
      </c>
    </row>
    <row r="454" spans="1:41" s="19" customFormat="1" ht="11.45" customHeight="1" x14ac:dyDescent="0.2">
      <c r="A454" s="5" t="s">
        <v>1928</v>
      </c>
      <c r="B454" s="5" t="s">
        <v>1929</v>
      </c>
      <c r="C454" s="5" t="s">
        <v>86</v>
      </c>
      <c r="D454" s="174" t="s">
        <v>1930</v>
      </c>
      <c r="E454" s="177" t="s">
        <v>1931</v>
      </c>
      <c r="F454" s="19" t="s">
        <v>194</v>
      </c>
      <c r="G454" s="5" t="s">
        <v>229</v>
      </c>
      <c r="H454" s="27">
        <v>0</v>
      </c>
      <c r="I454" s="106">
        <v>38</v>
      </c>
      <c r="J454" s="107"/>
      <c r="K454" s="108">
        <v>0</v>
      </c>
      <c r="L454" s="108"/>
      <c r="M454" s="108">
        <v>0</v>
      </c>
      <c r="N454" s="108"/>
      <c r="O454" s="108">
        <v>0</v>
      </c>
      <c r="P454" s="108"/>
      <c r="Q454" s="108">
        <v>1045759</v>
      </c>
      <c r="R454" s="108"/>
      <c r="S454" s="108">
        <v>0</v>
      </c>
      <c r="T454" s="108"/>
      <c r="U454" s="108">
        <v>0</v>
      </c>
      <c r="V454" s="108"/>
      <c r="W454" s="108">
        <v>65494</v>
      </c>
      <c r="X454" s="108"/>
      <c r="Y454" s="108">
        <v>0</v>
      </c>
      <c r="Z454" s="108"/>
      <c r="AA454" s="108">
        <v>0</v>
      </c>
      <c r="AB454" s="108"/>
      <c r="AC454" s="108">
        <v>0</v>
      </c>
      <c r="AD454" s="108"/>
      <c r="AE454" s="108">
        <v>0</v>
      </c>
      <c r="AF454" s="108"/>
      <c r="AG454" s="108">
        <v>0</v>
      </c>
      <c r="AH454" s="108"/>
      <c r="AI454" s="108">
        <v>174810</v>
      </c>
      <c r="AJ454" s="108"/>
      <c r="AK454" s="108">
        <v>0</v>
      </c>
      <c r="AL454" s="109"/>
      <c r="AM454" s="182">
        <v>0</v>
      </c>
      <c r="AN454" s="109" t="s">
        <v>5655</v>
      </c>
      <c r="AO454" s="109" t="str">
        <f t="shared" si="7"/>
        <v>No</v>
      </c>
    </row>
    <row r="455" spans="1:41" s="19" customFormat="1" ht="11.45" customHeight="1" x14ac:dyDescent="0.2">
      <c r="A455" s="5" t="s">
        <v>3950</v>
      </c>
      <c r="B455" s="5" t="s">
        <v>758</v>
      </c>
      <c r="C455" s="5" t="s">
        <v>43</v>
      </c>
      <c r="D455" s="174" t="s">
        <v>3951</v>
      </c>
      <c r="E455" s="177" t="s">
        <v>3952</v>
      </c>
      <c r="F455" s="19" t="s">
        <v>260</v>
      </c>
      <c r="G455" s="5" t="s">
        <v>229</v>
      </c>
      <c r="H455" s="27">
        <v>0</v>
      </c>
      <c r="I455" s="106">
        <v>38</v>
      </c>
      <c r="J455" s="107"/>
      <c r="K455" s="108">
        <v>0</v>
      </c>
      <c r="L455" s="108"/>
      <c r="M455" s="108">
        <v>0</v>
      </c>
      <c r="N455" s="108"/>
      <c r="O455" s="108">
        <v>0</v>
      </c>
      <c r="P455" s="108"/>
      <c r="Q455" s="108">
        <v>953351</v>
      </c>
      <c r="R455" s="108"/>
      <c r="S455" s="108">
        <v>0</v>
      </c>
      <c r="T455" s="108"/>
      <c r="U455" s="108">
        <v>0</v>
      </c>
      <c r="V455" s="108"/>
      <c r="W455" s="108">
        <v>78956</v>
      </c>
      <c r="X455" s="108"/>
      <c r="Y455" s="108">
        <v>0</v>
      </c>
      <c r="Z455" s="108"/>
      <c r="AA455" s="108">
        <v>0</v>
      </c>
      <c r="AB455" s="108"/>
      <c r="AC455" s="108">
        <v>0</v>
      </c>
      <c r="AD455" s="108"/>
      <c r="AE455" s="108">
        <v>0</v>
      </c>
      <c r="AF455" s="108"/>
      <c r="AG455" s="108">
        <v>0</v>
      </c>
      <c r="AH455" s="108"/>
      <c r="AI455" s="108">
        <v>172130</v>
      </c>
      <c r="AJ455" s="108"/>
      <c r="AK455" s="108">
        <v>0</v>
      </c>
      <c r="AL455" s="109"/>
      <c r="AM455" s="182">
        <v>0</v>
      </c>
      <c r="AN455" s="109" t="s">
        <v>5655</v>
      </c>
      <c r="AO455" s="109" t="str">
        <f t="shared" si="7"/>
        <v>No</v>
      </c>
    </row>
    <row r="456" spans="1:41" s="19" customFormat="1" ht="11.45" customHeight="1" x14ac:dyDescent="0.2">
      <c r="A456" s="5" t="s">
        <v>2429</v>
      </c>
      <c r="B456" s="5" t="s">
        <v>2430</v>
      </c>
      <c r="C456" s="5" t="s">
        <v>88</v>
      </c>
      <c r="D456" s="174" t="s">
        <v>2431</v>
      </c>
      <c r="E456" s="177" t="s">
        <v>2432</v>
      </c>
      <c r="F456" s="19" t="s">
        <v>194</v>
      </c>
      <c r="G456" s="5" t="s">
        <v>229</v>
      </c>
      <c r="H456" s="27">
        <v>0</v>
      </c>
      <c r="I456" s="106">
        <v>38</v>
      </c>
      <c r="J456" s="107"/>
      <c r="K456" s="108">
        <v>0</v>
      </c>
      <c r="L456" s="108"/>
      <c r="M456" s="108">
        <v>0</v>
      </c>
      <c r="N456" s="108"/>
      <c r="O456" s="108">
        <v>0</v>
      </c>
      <c r="P456" s="108"/>
      <c r="Q456" s="108">
        <v>507947</v>
      </c>
      <c r="R456" s="108"/>
      <c r="S456" s="108">
        <v>0</v>
      </c>
      <c r="T456" s="108"/>
      <c r="U456" s="108">
        <v>0</v>
      </c>
      <c r="V456" s="108"/>
      <c r="W456" s="108">
        <v>45496</v>
      </c>
      <c r="X456" s="108"/>
      <c r="Y456" s="108">
        <v>0</v>
      </c>
      <c r="Z456" s="108"/>
      <c r="AA456" s="108">
        <v>0</v>
      </c>
      <c r="AB456" s="108"/>
      <c r="AC456" s="108">
        <v>0</v>
      </c>
      <c r="AD456" s="108"/>
      <c r="AE456" s="108">
        <v>0</v>
      </c>
      <c r="AF456" s="108"/>
      <c r="AG456" s="108">
        <v>0</v>
      </c>
      <c r="AH456" s="108"/>
      <c r="AI456" s="108">
        <v>2967741</v>
      </c>
      <c r="AJ456" s="108"/>
      <c r="AK456" s="108">
        <v>0</v>
      </c>
      <c r="AL456" s="109"/>
      <c r="AM456" s="182">
        <v>76</v>
      </c>
      <c r="AN456" s="109" t="s">
        <v>5655</v>
      </c>
      <c r="AO456" s="109" t="str">
        <f t="shared" si="7"/>
        <v>No</v>
      </c>
    </row>
    <row r="457" spans="1:41" s="19" customFormat="1" ht="11.45" customHeight="1" x14ac:dyDescent="0.2">
      <c r="A457" s="5" t="s">
        <v>1743</v>
      </c>
      <c r="B457" s="5" t="s">
        <v>1738</v>
      </c>
      <c r="C457" s="5" t="s">
        <v>91</v>
      </c>
      <c r="D457" s="174" t="s">
        <v>1744</v>
      </c>
      <c r="E457" s="177" t="s">
        <v>1745</v>
      </c>
      <c r="F457" s="19" t="s">
        <v>1252</v>
      </c>
      <c r="G457" s="5" t="s">
        <v>229</v>
      </c>
      <c r="H457" s="27">
        <v>0</v>
      </c>
      <c r="I457" s="106">
        <v>38</v>
      </c>
      <c r="J457" s="107"/>
      <c r="K457" s="108">
        <v>0</v>
      </c>
      <c r="L457" s="108"/>
      <c r="M457" s="108">
        <v>0</v>
      </c>
      <c r="N457" s="108"/>
      <c r="O457" s="108">
        <v>0</v>
      </c>
      <c r="P457" s="108"/>
      <c r="Q457" s="108">
        <v>1408398</v>
      </c>
      <c r="R457" s="108"/>
      <c r="S457" s="108">
        <v>0</v>
      </c>
      <c r="T457" s="108"/>
      <c r="U457" s="108">
        <v>0</v>
      </c>
      <c r="V457" s="108"/>
      <c r="W457" s="108">
        <v>60971</v>
      </c>
      <c r="X457" s="108"/>
      <c r="Y457" s="108">
        <v>0</v>
      </c>
      <c r="Z457" s="108"/>
      <c r="AA457" s="108">
        <v>0</v>
      </c>
      <c r="AB457" s="108"/>
      <c r="AC457" s="108">
        <v>0</v>
      </c>
      <c r="AD457" s="108"/>
      <c r="AE457" s="108">
        <v>0</v>
      </c>
      <c r="AF457" s="108"/>
      <c r="AG457" s="108">
        <v>0</v>
      </c>
      <c r="AH457" s="108"/>
      <c r="AI457" s="108">
        <v>138504</v>
      </c>
      <c r="AJ457" s="108"/>
      <c r="AK457" s="108">
        <v>0</v>
      </c>
      <c r="AL457" s="109"/>
      <c r="AM457" s="182">
        <v>0</v>
      </c>
      <c r="AN457" s="109" t="s">
        <v>5655</v>
      </c>
      <c r="AO457" s="109" t="str">
        <f t="shared" si="7"/>
        <v>No</v>
      </c>
    </row>
    <row r="458" spans="1:41" s="19" customFormat="1" ht="11.45" customHeight="1" x14ac:dyDescent="0.2">
      <c r="A458" s="5" t="s">
        <v>6077</v>
      </c>
      <c r="B458" s="5" t="s">
        <v>850</v>
      </c>
      <c r="C458" s="5" t="s">
        <v>20</v>
      </c>
      <c r="D458" s="174">
        <v>9196</v>
      </c>
      <c r="E458" s="177">
        <v>90196</v>
      </c>
      <c r="F458" s="19" t="s">
        <v>194</v>
      </c>
      <c r="G458" s="5" t="s">
        <v>192</v>
      </c>
      <c r="H458" s="27">
        <v>1723634</v>
      </c>
      <c r="I458" s="106">
        <v>38</v>
      </c>
      <c r="J458" s="107"/>
      <c r="K458" s="108">
        <v>0</v>
      </c>
      <c r="L458" s="108"/>
      <c r="M458" s="108">
        <v>1597377</v>
      </c>
      <c r="N458" s="108"/>
      <c r="O458" s="108">
        <v>2179461</v>
      </c>
      <c r="P458" s="108"/>
      <c r="Q458" s="108">
        <v>1909908</v>
      </c>
      <c r="R458" s="108"/>
      <c r="S458" s="108">
        <v>269553</v>
      </c>
      <c r="T458" s="108"/>
      <c r="U458" s="108">
        <v>104078</v>
      </c>
      <c r="V458" s="108"/>
      <c r="W458" s="108">
        <v>95932</v>
      </c>
      <c r="X458" s="108"/>
      <c r="Y458" s="108">
        <v>8146</v>
      </c>
      <c r="Z458" s="108"/>
      <c r="AA458" s="108">
        <v>0</v>
      </c>
      <c r="AB458" s="108"/>
      <c r="AC458" s="108">
        <v>0</v>
      </c>
      <c r="AD458" s="108"/>
      <c r="AE458" s="108">
        <v>0</v>
      </c>
      <c r="AF458" s="108"/>
      <c r="AG458" s="108">
        <v>0</v>
      </c>
      <c r="AH458" s="108"/>
      <c r="AI458" s="108">
        <v>785348</v>
      </c>
      <c r="AJ458" s="108"/>
      <c r="AK458" s="108">
        <v>7864145</v>
      </c>
      <c r="AL458" s="109"/>
      <c r="AM458" s="182">
        <v>20.7</v>
      </c>
      <c r="AN458" s="109" t="s">
        <v>5655</v>
      </c>
      <c r="AO458" s="109" t="str">
        <f t="shared" si="7"/>
        <v>No</v>
      </c>
    </row>
    <row r="459" spans="1:41" s="19" customFormat="1" ht="11.45" customHeight="1" x14ac:dyDescent="0.2">
      <c r="A459" s="5" t="s">
        <v>961</v>
      </c>
      <c r="B459" s="5" t="s">
        <v>409</v>
      </c>
      <c r="C459" s="5" t="s">
        <v>18</v>
      </c>
      <c r="D459" s="174">
        <v>9209</v>
      </c>
      <c r="E459" s="177">
        <v>90209</v>
      </c>
      <c r="F459" s="19" t="s">
        <v>520</v>
      </c>
      <c r="G459" s="5" t="s">
        <v>192</v>
      </c>
      <c r="H459" s="27">
        <v>3629114</v>
      </c>
      <c r="I459" s="106">
        <v>38</v>
      </c>
      <c r="J459" s="107"/>
      <c r="K459" s="108">
        <v>18</v>
      </c>
      <c r="L459" s="108"/>
      <c r="M459" s="108">
        <v>3227740</v>
      </c>
      <c r="N459" s="108"/>
      <c r="O459" s="108">
        <v>3351116</v>
      </c>
      <c r="P459" s="108"/>
      <c r="Q459" s="108">
        <v>3297498</v>
      </c>
      <c r="R459" s="108"/>
      <c r="S459" s="108">
        <v>53618</v>
      </c>
      <c r="T459" s="108"/>
      <c r="U459" s="108">
        <v>224223</v>
      </c>
      <c r="V459" s="108"/>
      <c r="W459" s="108">
        <v>217912</v>
      </c>
      <c r="X459" s="108"/>
      <c r="Y459" s="108">
        <v>6311</v>
      </c>
      <c r="Z459" s="108"/>
      <c r="AA459" s="108">
        <v>1593327</v>
      </c>
      <c r="AB459" s="108"/>
      <c r="AC459" s="108">
        <v>1567840</v>
      </c>
      <c r="AD459" s="108"/>
      <c r="AE459" s="108">
        <v>106674</v>
      </c>
      <c r="AF459" s="108"/>
      <c r="AG459" s="108">
        <v>103590</v>
      </c>
      <c r="AH459" s="108"/>
      <c r="AI459" s="108">
        <v>15786911</v>
      </c>
      <c r="AJ459" s="108"/>
      <c r="AK459" s="108">
        <v>113208491</v>
      </c>
      <c r="AL459" s="109"/>
      <c r="AM459" s="182">
        <v>464</v>
      </c>
      <c r="AN459" s="109" t="s">
        <v>5655</v>
      </c>
      <c r="AO459" s="109" t="str">
        <f t="shared" si="7"/>
        <v>No</v>
      </c>
    </row>
    <row r="460" spans="1:41" s="19" customFormat="1" ht="11.45" customHeight="1" x14ac:dyDescent="0.2">
      <c r="A460" s="5" t="s">
        <v>4206</v>
      </c>
      <c r="B460" s="5" t="s">
        <v>4207</v>
      </c>
      <c r="C460" s="5" t="s">
        <v>43</v>
      </c>
      <c r="D460" s="174" t="s">
        <v>4208</v>
      </c>
      <c r="E460" s="177" t="s">
        <v>4209</v>
      </c>
      <c r="F460" s="19" t="s">
        <v>242</v>
      </c>
      <c r="G460" s="5" t="s">
        <v>229</v>
      </c>
      <c r="H460" s="27">
        <v>0</v>
      </c>
      <c r="I460" s="106">
        <v>38</v>
      </c>
      <c r="J460" s="107"/>
      <c r="K460" s="108">
        <v>0</v>
      </c>
      <c r="L460" s="108"/>
      <c r="M460" s="108">
        <v>0</v>
      </c>
      <c r="N460" s="108"/>
      <c r="O460" s="108">
        <v>0</v>
      </c>
      <c r="P460" s="108"/>
      <c r="Q460" s="108">
        <v>559438</v>
      </c>
      <c r="R460" s="108"/>
      <c r="S460" s="108">
        <v>0</v>
      </c>
      <c r="T460" s="108"/>
      <c r="U460" s="108">
        <v>0</v>
      </c>
      <c r="V460" s="108"/>
      <c r="W460" s="108">
        <v>51099</v>
      </c>
      <c r="X460" s="108"/>
      <c r="Y460" s="108">
        <v>0</v>
      </c>
      <c r="Z460" s="108"/>
      <c r="AA460" s="108">
        <v>0</v>
      </c>
      <c r="AB460" s="108"/>
      <c r="AC460" s="108">
        <v>0</v>
      </c>
      <c r="AD460" s="108"/>
      <c r="AE460" s="108">
        <v>0</v>
      </c>
      <c r="AF460" s="108"/>
      <c r="AG460" s="108">
        <v>0</v>
      </c>
      <c r="AH460" s="108"/>
      <c r="AI460" s="108">
        <v>137670</v>
      </c>
      <c r="AJ460" s="108"/>
      <c r="AK460" s="108">
        <v>0</v>
      </c>
      <c r="AL460" s="109"/>
      <c r="AM460" s="182">
        <v>0</v>
      </c>
      <c r="AN460" s="109" t="s">
        <v>5655</v>
      </c>
      <c r="AO460" s="109" t="str">
        <f t="shared" si="7"/>
        <v>No</v>
      </c>
    </row>
    <row r="461" spans="1:41" s="19" customFormat="1" ht="11.45" customHeight="1" x14ac:dyDescent="0.2">
      <c r="A461" s="5" t="s">
        <v>799</v>
      </c>
      <c r="B461" s="5" t="s">
        <v>800</v>
      </c>
      <c r="C461" s="5" t="s">
        <v>89</v>
      </c>
      <c r="D461" s="174">
        <v>6082</v>
      </c>
      <c r="E461" s="177">
        <v>60082</v>
      </c>
      <c r="F461" s="19" t="s">
        <v>196</v>
      </c>
      <c r="G461" s="5" t="s">
        <v>192</v>
      </c>
      <c r="H461" s="27">
        <v>106383</v>
      </c>
      <c r="I461" s="106">
        <v>38</v>
      </c>
      <c r="J461" s="107"/>
      <c r="K461" s="108">
        <v>0</v>
      </c>
      <c r="L461" s="108"/>
      <c r="M461" s="108">
        <v>744058</v>
      </c>
      <c r="N461" s="108"/>
      <c r="O461" s="108">
        <v>1015940</v>
      </c>
      <c r="P461" s="108"/>
      <c r="Q461" s="108">
        <v>965679</v>
      </c>
      <c r="R461" s="108"/>
      <c r="S461" s="108">
        <v>103683</v>
      </c>
      <c r="T461" s="108"/>
      <c r="U461" s="108">
        <v>53539</v>
      </c>
      <c r="V461" s="108"/>
      <c r="W461" s="108">
        <v>51375</v>
      </c>
      <c r="X461" s="108"/>
      <c r="Y461" s="108">
        <v>4010</v>
      </c>
      <c r="Z461" s="108"/>
      <c r="AA461" s="108">
        <v>0</v>
      </c>
      <c r="AB461" s="108"/>
      <c r="AC461" s="108">
        <v>0</v>
      </c>
      <c r="AD461" s="108"/>
      <c r="AE461" s="108">
        <v>0</v>
      </c>
      <c r="AF461" s="108"/>
      <c r="AG461" s="108">
        <v>0</v>
      </c>
      <c r="AH461" s="108"/>
      <c r="AI461" s="108">
        <v>251908</v>
      </c>
      <c r="AJ461" s="108"/>
      <c r="AK461" s="108">
        <v>1842676</v>
      </c>
      <c r="AL461" s="109" t="s">
        <v>102</v>
      </c>
      <c r="AM461" s="182">
        <v>160</v>
      </c>
      <c r="AN461" s="109" t="s">
        <v>5655</v>
      </c>
      <c r="AO461" s="109" t="str">
        <f t="shared" si="7"/>
        <v>Yes</v>
      </c>
    </row>
    <row r="462" spans="1:41" s="19" customFormat="1" ht="11.45" customHeight="1" x14ac:dyDescent="0.2">
      <c r="A462" s="5" t="s">
        <v>49</v>
      </c>
      <c r="B462" s="5" t="s">
        <v>1190</v>
      </c>
      <c r="C462" s="5" t="s">
        <v>48</v>
      </c>
      <c r="D462" s="174">
        <v>7048</v>
      </c>
      <c r="E462" s="177">
        <v>70048</v>
      </c>
      <c r="F462" s="19" t="s">
        <v>194</v>
      </c>
      <c r="G462" s="5" t="s">
        <v>192</v>
      </c>
      <c r="H462" s="27">
        <v>88053</v>
      </c>
      <c r="I462" s="106">
        <v>38</v>
      </c>
      <c r="J462" s="107"/>
      <c r="K462" s="108">
        <v>0</v>
      </c>
      <c r="L462" s="108"/>
      <c r="M462" s="108">
        <v>910424</v>
      </c>
      <c r="N462" s="108"/>
      <c r="O462" s="108">
        <v>1385581</v>
      </c>
      <c r="P462" s="108"/>
      <c r="Q462" s="108">
        <v>1280273</v>
      </c>
      <c r="R462" s="108"/>
      <c r="S462" s="108">
        <v>105308</v>
      </c>
      <c r="T462" s="108"/>
      <c r="U462" s="108">
        <v>117242</v>
      </c>
      <c r="V462" s="108"/>
      <c r="W462" s="108">
        <v>110178</v>
      </c>
      <c r="X462" s="108"/>
      <c r="Y462" s="108">
        <v>7064</v>
      </c>
      <c r="Z462" s="108"/>
      <c r="AA462" s="108">
        <v>0</v>
      </c>
      <c r="AB462" s="108"/>
      <c r="AC462" s="108">
        <v>0</v>
      </c>
      <c r="AD462" s="108"/>
      <c r="AE462" s="108">
        <v>0</v>
      </c>
      <c r="AF462" s="108"/>
      <c r="AG462" s="108">
        <v>0</v>
      </c>
      <c r="AH462" s="108"/>
      <c r="AI462" s="108">
        <v>1220768</v>
      </c>
      <c r="AJ462" s="108"/>
      <c r="AK462" s="108">
        <v>3687336</v>
      </c>
      <c r="AL462" s="109"/>
      <c r="AM462" s="182">
        <v>91.1</v>
      </c>
      <c r="AN462" s="109" t="s">
        <v>5655</v>
      </c>
      <c r="AO462" s="109" t="str">
        <f t="shared" si="7"/>
        <v>No</v>
      </c>
    </row>
    <row r="463" spans="1:41" s="19" customFormat="1" ht="11.45" customHeight="1" x14ac:dyDescent="0.2">
      <c r="A463" s="5" t="s">
        <v>1624</v>
      </c>
      <c r="B463" s="5" t="s">
        <v>1625</v>
      </c>
      <c r="C463" s="5" t="s">
        <v>73</v>
      </c>
      <c r="D463" s="174" t="s">
        <v>1626</v>
      </c>
      <c r="E463" s="177" t="s">
        <v>1627</v>
      </c>
      <c r="F463" s="19" t="s">
        <v>196</v>
      </c>
      <c r="G463" s="5" t="s">
        <v>229</v>
      </c>
      <c r="H463" s="27">
        <v>0</v>
      </c>
      <c r="I463" s="106">
        <v>38</v>
      </c>
      <c r="J463" s="107"/>
      <c r="K463" s="108">
        <v>0</v>
      </c>
      <c r="L463" s="108"/>
      <c r="M463" s="108">
        <v>0</v>
      </c>
      <c r="N463" s="108"/>
      <c r="O463" s="108">
        <v>0</v>
      </c>
      <c r="P463" s="108"/>
      <c r="Q463" s="108">
        <v>864553</v>
      </c>
      <c r="R463" s="108"/>
      <c r="S463" s="108">
        <v>0</v>
      </c>
      <c r="T463" s="108"/>
      <c r="U463" s="108">
        <v>0</v>
      </c>
      <c r="V463" s="108"/>
      <c r="W463" s="108">
        <v>40330</v>
      </c>
      <c r="X463" s="108"/>
      <c r="Y463" s="108">
        <v>0</v>
      </c>
      <c r="Z463" s="108"/>
      <c r="AA463" s="108">
        <v>0</v>
      </c>
      <c r="AB463" s="108"/>
      <c r="AC463" s="108">
        <v>0</v>
      </c>
      <c r="AD463" s="108"/>
      <c r="AE463" s="108">
        <v>0</v>
      </c>
      <c r="AF463" s="108"/>
      <c r="AG463" s="108">
        <v>0</v>
      </c>
      <c r="AH463" s="108"/>
      <c r="AI463" s="108">
        <v>232288</v>
      </c>
      <c r="AJ463" s="108"/>
      <c r="AK463" s="108">
        <v>0</v>
      </c>
      <c r="AL463" s="109"/>
      <c r="AM463" s="182">
        <v>110</v>
      </c>
      <c r="AN463" s="109" t="s">
        <v>5655</v>
      </c>
      <c r="AO463" s="109" t="str">
        <f t="shared" si="7"/>
        <v>No</v>
      </c>
    </row>
    <row r="464" spans="1:41" s="19" customFormat="1" ht="11.45" customHeight="1" x14ac:dyDescent="0.2">
      <c r="A464" s="5" t="s">
        <v>1208</v>
      </c>
      <c r="B464" s="5" t="s">
        <v>1209</v>
      </c>
      <c r="C464" s="5" t="s">
        <v>66</v>
      </c>
      <c r="D464" s="174">
        <v>2199</v>
      </c>
      <c r="E464" s="177">
        <v>20199</v>
      </c>
      <c r="F464" s="19" t="s">
        <v>194</v>
      </c>
      <c r="G464" s="5" t="s">
        <v>192</v>
      </c>
      <c r="H464" s="27">
        <v>248402</v>
      </c>
      <c r="I464" s="106">
        <v>38</v>
      </c>
      <c r="J464" s="107"/>
      <c r="K464" s="108">
        <v>0</v>
      </c>
      <c r="L464" s="108"/>
      <c r="M464" s="108">
        <v>0</v>
      </c>
      <c r="N464" s="108"/>
      <c r="O464" s="108">
        <v>738222</v>
      </c>
      <c r="P464" s="108"/>
      <c r="Q464" s="108">
        <v>530690</v>
      </c>
      <c r="R464" s="108"/>
      <c r="S464" s="108">
        <v>207532</v>
      </c>
      <c r="T464" s="108"/>
      <c r="U464" s="108">
        <v>51519</v>
      </c>
      <c r="V464" s="108"/>
      <c r="W464" s="108">
        <v>36130</v>
      </c>
      <c r="X464" s="108"/>
      <c r="Y464" s="108">
        <v>15389</v>
      </c>
      <c r="Z464" s="108"/>
      <c r="AA464" s="108">
        <v>0</v>
      </c>
      <c r="AB464" s="108"/>
      <c r="AC464" s="108">
        <v>0</v>
      </c>
      <c r="AD464" s="108"/>
      <c r="AE464" s="108">
        <v>0</v>
      </c>
      <c r="AF464" s="108"/>
      <c r="AG464" s="108">
        <v>0</v>
      </c>
      <c r="AH464" s="108"/>
      <c r="AI464" s="108">
        <v>118612</v>
      </c>
      <c r="AJ464" s="108"/>
      <c r="AK464" s="108">
        <v>912150</v>
      </c>
      <c r="AL464" s="109"/>
      <c r="AM464" s="182">
        <v>249.6</v>
      </c>
      <c r="AN464" s="109" t="s">
        <v>5655</v>
      </c>
      <c r="AO464" s="109" t="str">
        <f t="shared" si="7"/>
        <v>No</v>
      </c>
    </row>
    <row r="465" spans="1:41" s="19" customFormat="1" ht="11.45" customHeight="1" x14ac:dyDescent="0.2">
      <c r="A465" s="5" t="s">
        <v>1764</v>
      </c>
      <c r="B465" s="5" t="s">
        <v>1765</v>
      </c>
      <c r="C465" s="5" t="s">
        <v>81</v>
      </c>
      <c r="D465" s="174" t="s">
        <v>1766</v>
      </c>
      <c r="E465" s="177" t="s">
        <v>1767</v>
      </c>
      <c r="F465" s="19" t="s">
        <v>196</v>
      </c>
      <c r="G465" s="5" t="s">
        <v>229</v>
      </c>
      <c r="H465" s="27">
        <v>0</v>
      </c>
      <c r="I465" s="106">
        <v>38</v>
      </c>
      <c r="J465" s="107"/>
      <c r="K465" s="108">
        <v>0</v>
      </c>
      <c r="L465" s="108"/>
      <c r="M465" s="108">
        <v>0</v>
      </c>
      <c r="N465" s="108"/>
      <c r="O465" s="108">
        <v>0</v>
      </c>
      <c r="P465" s="108"/>
      <c r="Q465" s="108">
        <v>894043</v>
      </c>
      <c r="R465" s="108"/>
      <c r="S465" s="108">
        <v>0</v>
      </c>
      <c r="T465" s="108"/>
      <c r="U465" s="108">
        <v>0</v>
      </c>
      <c r="V465" s="108"/>
      <c r="W465" s="108">
        <v>56564</v>
      </c>
      <c r="X465" s="108"/>
      <c r="Y465" s="108">
        <v>0</v>
      </c>
      <c r="Z465" s="108"/>
      <c r="AA465" s="108">
        <v>0</v>
      </c>
      <c r="AB465" s="108"/>
      <c r="AC465" s="108">
        <v>0</v>
      </c>
      <c r="AD465" s="108"/>
      <c r="AE465" s="108">
        <v>0</v>
      </c>
      <c r="AF465" s="108"/>
      <c r="AG465" s="108">
        <v>0</v>
      </c>
      <c r="AH465" s="108"/>
      <c r="AI465" s="108">
        <v>384786</v>
      </c>
      <c r="AJ465" s="108"/>
      <c r="AK465" s="108">
        <v>0</v>
      </c>
      <c r="AL465" s="109"/>
      <c r="AM465" s="182">
        <v>50.8</v>
      </c>
      <c r="AN465" s="109" t="s">
        <v>5655</v>
      </c>
      <c r="AO465" s="109" t="str">
        <f t="shared" si="7"/>
        <v>No</v>
      </c>
    </row>
    <row r="466" spans="1:41" s="19" customFormat="1" ht="11.45" customHeight="1" x14ac:dyDescent="0.2">
      <c r="A466" s="5" t="s">
        <v>6078</v>
      </c>
      <c r="B466" s="5" t="s">
        <v>3609</v>
      </c>
      <c r="C466" s="5" t="s">
        <v>79</v>
      </c>
      <c r="D466" s="174" t="s">
        <v>3610</v>
      </c>
      <c r="E466" s="177" t="s">
        <v>3611</v>
      </c>
      <c r="F466" s="19" t="s">
        <v>242</v>
      </c>
      <c r="G466" s="5" t="s">
        <v>229</v>
      </c>
      <c r="H466" s="27">
        <v>0</v>
      </c>
      <c r="I466" s="106">
        <v>38</v>
      </c>
      <c r="J466" s="107"/>
      <c r="K466" s="108">
        <v>0</v>
      </c>
      <c r="L466" s="108"/>
      <c r="M466" s="108">
        <v>0</v>
      </c>
      <c r="N466" s="108"/>
      <c r="O466" s="108">
        <v>0</v>
      </c>
      <c r="P466" s="108"/>
      <c r="Q466" s="108">
        <v>1510926</v>
      </c>
      <c r="R466" s="108"/>
      <c r="S466" s="108">
        <v>0</v>
      </c>
      <c r="T466" s="108"/>
      <c r="U466" s="108">
        <v>0</v>
      </c>
      <c r="V466" s="108"/>
      <c r="W466" s="108">
        <v>66704</v>
      </c>
      <c r="X466" s="108"/>
      <c r="Y466" s="108">
        <v>0</v>
      </c>
      <c r="Z466" s="108"/>
      <c r="AA466" s="108">
        <v>0</v>
      </c>
      <c r="AB466" s="108"/>
      <c r="AC466" s="108">
        <v>0</v>
      </c>
      <c r="AD466" s="108"/>
      <c r="AE466" s="108">
        <v>0</v>
      </c>
      <c r="AF466" s="108"/>
      <c r="AG466" s="108">
        <v>0</v>
      </c>
      <c r="AH466" s="108"/>
      <c r="AI466" s="108">
        <v>130625</v>
      </c>
      <c r="AJ466" s="108"/>
      <c r="AK466" s="108">
        <v>0</v>
      </c>
      <c r="AL466" s="109"/>
      <c r="AM466" s="182">
        <v>0</v>
      </c>
      <c r="AN466" s="109" t="s">
        <v>5655</v>
      </c>
      <c r="AO466" s="109" t="str">
        <f t="shared" si="7"/>
        <v>No</v>
      </c>
    </row>
    <row r="467" spans="1:41" s="19" customFormat="1" ht="11.45" customHeight="1" x14ac:dyDescent="0.2">
      <c r="A467" s="5" t="s">
        <v>203</v>
      </c>
      <c r="B467" s="5" t="s">
        <v>204</v>
      </c>
      <c r="C467" s="5" t="s">
        <v>77</v>
      </c>
      <c r="D467" s="174">
        <v>5157</v>
      </c>
      <c r="E467" s="177">
        <v>50157</v>
      </c>
      <c r="F467" s="19" t="s">
        <v>196</v>
      </c>
      <c r="G467" s="5" t="s">
        <v>192</v>
      </c>
      <c r="H467" s="27">
        <v>1624827</v>
      </c>
      <c r="I467" s="106">
        <v>38</v>
      </c>
      <c r="J467" s="107"/>
      <c r="K467" s="108">
        <v>0</v>
      </c>
      <c r="L467" s="108"/>
      <c r="M467" s="108">
        <v>747940</v>
      </c>
      <c r="N467" s="108"/>
      <c r="O467" s="108">
        <v>1045343</v>
      </c>
      <c r="P467" s="108"/>
      <c r="Q467" s="108">
        <v>975470</v>
      </c>
      <c r="R467" s="108" t="s">
        <v>102</v>
      </c>
      <c r="S467" s="108">
        <v>69873</v>
      </c>
      <c r="T467" s="108" t="s">
        <v>101</v>
      </c>
      <c r="U467" s="108">
        <v>77749</v>
      </c>
      <c r="V467" s="108" t="s">
        <v>102</v>
      </c>
      <c r="W467" s="108">
        <v>70273</v>
      </c>
      <c r="X467" s="108"/>
      <c r="Y467" s="108">
        <v>7476</v>
      </c>
      <c r="Z467" s="108" t="s">
        <v>101</v>
      </c>
      <c r="AA467" s="108">
        <v>0</v>
      </c>
      <c r="AB467" s="108"/>
      <c r="AC467" s="108">
        <v>0</v>
      </c>
      <c r="AD467" s="108"/>
      <c r="AE467" s="108">
        <v>0</v>
      </c>
      <c r="AF467" s="108"/>
      <c r="AG467" s="108">
        <v>0</v>
      </c>
      <c r="AH467" s="108"/>
      <c r="AI467" s="108">
        <v>621141</v>
      </c>
      <c r="AJ467" s="108" t="s">
        <v>102</v>
      </c>
      <c r="AK467" s="108">
        <v>1771436</v>
      </c>
      <c r="AL467" s="109" t="s">
        <v>102</v>
      </c>
      <c r="AM467" s="182">
        <v>136.30000000000001</v>
      </c>
      <c r="AN467" s="109" t="s">
        <v>5655</v>
      </c>
      <c r="AO467" s="109" t="str">
        <f t="shared" si="7"/>
        <v>Yes</v>
      </c>
    </row>
    <row r="468" spans="1:41" s="19" customFormat="1" ht="11.45" customHeight="1" x14ac:dyDescent="0.2">
      <c r="A468" s="5" t="s">
        <v>5463</v>
      </c>
      <c r="B468" s="5" t="s">
        <v>1475</v>
      </c>
      <c r="C468" s="5" t="s">
        <v>54</v>
      </c>
      <c r="D468" s="174" t="s">
        <v>1476</v>
      </c>
      <c r="E468" s="177" t="s">
        <v>1477</v>
      </c>
      <c r="F468" s="19" t="s">
        <v>242</v>
      </c>
      <c r="G468" s="5" t="s">
        <v>229</v>
      </c>
      <c r="H468" s="27">
        <v>0</v>
      </c>
      <c r="I468" s="106">
        <v>38</v>
      </c>
      <c r="J468" s="107"/>
      <c r="K468" s="108">
        <v>0</v>
      </c>
      <c r="L468" s="108"/>
      <c r="M468" s="108">
        <v>0</v>
      </c>
      <c r="N468" s="108"/>
      <c r="O468" s="108">
        <v>0</v>
      </c>
      <c r="P468" s="108"/>
      <c r="Q468" s="108">
        <v>1260418</v>
      </c>
      <c r="R468" s="108"/>
      <c r="S468" s="108">
        <v>0</v>
      </c>
      <c r="T468" s="108"/>
      <c r="U468" s="108">
        <v>0</v>
      </c>
      <c r="V468" s="108"/>
      <c r="W468" s="108">
        <v>75629</v>
      </c>
      <c r="X468" s="108"/>
      <c r="Y468" s="108">
        <v>0</v>
      </c>
      <c r="Z468" s="108"/>
      <c r="AA468" s="108">
        <v>0</v>
      </c>
      <c r="AB468" s="108"/>
      <c r="AC468" s="108">
        <v>0</v>
      </c>
      <c r="AD468" s="108"/>
      <c r="AE468" s="108">
        <v>0</v>
      </c>
      <c r="AF468" s="108"/>
      <c r="AG468" s="108">
        <v>0</v>
      </c>
      <c r="AH468" s="108"/>
      <c r="AI468" s="108">
        <v>193539</v>
      </c>
      <c r="AJ468" s="108"/>
      <c r="AK468" s="108">
        <v>0</v>
      </c>
      <c r="AL468" s="109"/>
      <c r="AM468" s="182">
        <v>0</v>
      </c>
      <c r="AN468" s="109" t="s">
        <v>5655</v>
      </c>
      <c r="AO468" s="109" t="str">
        <f t="shared" si="7"/>
        <v>No</v>
      </c>
    </row>
    <row r="469" spans="1:41" s="19" customFormat="1" ht="11.45" customHeight="1" x14ac:dyDescent="0.2">
      <c r="A469" s="5" t="s">
        <v>6079</v>
      </c>
      <c r="B469" s="5" t="s">
        <v>412</v>
      </c>
      <c r="C469" s="5" t="s">
        <v>40</v>
      </c>
      <c r="D469" s="174">
        <v>4058</v>
      </c>
      <c r="E469" s="177">
        <v>40058</v>
      </c>
      <c r="F469" s="19" t="s">
        <v>194</v>
      </c>
      <c r="G469" s="5" t="s">
        <v>192</v>
      </c>
      <c r="H469" s="27">
        <v>60851</v>
      </c>
      <c r="I469" s="106">
        <v>37</v>
      </c>
      <c r="J469" s="107"/>
      <c r="K469" s="108">
        <v>0</v>
      </c>
      <c r="L469" s="108"/>
      <c r="M469" s="108">
        <v>524746</v>
      </c>
      <c r="N469" s="108"/>
      <c r="O469" s="108">
        <v>646514</v>
      </c>
      <c r="P469" s="108"/>
      <c r="Q469" s="108">
        <v>626913</v>
      </c>
      <c r="R469" s="108"/>
      <c r="S469" s="108">
        <v>19601</v>
      </c>
      <c r="T469" s="108"/>
      <c r="U469" s="108">
        <v>42032</v>
      </c>
      <c r="V469" s="108"/>
      <c r="W469" s="108">
        <v>39492</v>
      </c>
      <c r="X469" s="108"/>
      <c r="Y469" s="108">
        <v>2540</v>
      </c>
      <c r="Z469" s="108"/>
      <c r="AA469" s="108">
        <v>0</v>
      </c>
      <c r="AB469" s="108"/>
      <c r="AC469" s="108">
        <v>0</v>
      </c>
      <c r="AD469" s="108"/>
      <c r="AE469" s="108">
        <v>0</v>
      </c>
      <c r="AF469" s="108"/>
      <c r="AG469" s="108">
        <v>0</v>
      </c>
      <c r="AH469" s="108"/>
      <c r="AI469" s="108">
        <v>1090576</v>
      </c>
      <c r="AJ469" s="108"/>
      <c r="AK469" s="108">
        <v>5010744</v>
      </c>
      <c r="AL469" s="109"/>
      <c r="AM469" s="182">
        <v>163.63999999999999</v>
      </c>
      <c r="AN469" s="109" t="s">
        <v>5655</v>
      </c>
      <c r="AO469" s="109" t="str">
        <f t="shared" si="7"/>
        <v>No</v>
      </c>
    </row>
    <row r="470" spans="1:41" s="19" customFormat="1" ht="11.45" customHeight="1" x14ac:dyDescent="0.2">
      <c r="A470" s="5" t="s">
        <v>189</v>
      </c>
      <c r="B470" s="5" t="s">
        <v>190</v>
      </c>
      <c r="C470" s="5" t="s">
        <v>6</v>
      </c>
      <c r="D470" s="174">
        <v>41</v>
      </c>
      <c r="E470" s="177">
        <v>41</v>
      </c>
      <c r="F470" s="19" t="s">
        <v>191</v>
      </c>
      <c r="G470" s="5" t="s">
        <v>192</v>
      </c>
      <c r="H470" s="27">
        <v>251243</v>
      </c>
      <c r="I470" s="106">
        <v>37</v>
      </c>
      <c r="J470" s="107"/>
      <c r="K470" s="108">
        <v>5</v>
      </c>
      <c r="L470" s="108"/>
      <c r="M470" s="108">
        <v>1172623</v>
      </c>
      <c r="N470" s="108"/>
      <c r="O470" s="108">
        <v>1155528</v>
      </c>
      <c r="P470" s="108"/>
      <c r="Q470" s="108">
        <v>1154059</v>
      </c>
      <c r="R470" s="108"/>
      <c r="S470" s="108">
        <v>1469</v>
      </c>
      <c r="T470" s="108"/>
      <c r="U470" s="108">
        <v>42917</v>
      </c>
      <c r="V470" s="108"/>
      <c r="W470" s="108">
        <v>42836</v>
      </c>
      <c r="X470" s="108"/>
      <c r="Y470" s="108">
        <v>81</v>
      </c>
      <c r="Z470" s="108"/>
      <c r="AA470" s="108">
        <v>183501</v>
      </c>
      <c r="AB470" s="108"/>
      <c r="AC470" s="108">
        <v>183041</v>
      </c>
      <c r="AD470" s="108"/>
      <c r="AE470" s="108">
        <v>7116</v>
      </c>
      <c r="AF470" s="108"/>
      <c r="AG470" s="108">
        <v>7093</v>
      </c>
      <c r="AH470" s="108"/>
      <c r="AI470" s="108">
        <v>199666</v>
      </c>
      <c r="AJ470" s="108"/>
      <c r="AK470" s="108">
        <v>24178130</v>
      </c>
      <c r="AL470" s="109"/>
      <c r="AM470" s="182">
        <v>182</v>
      </c>
      <c r="AN470" s="109" t="s">
        <v>5655</v>
      </c>
      <c r="AO470" s="109" t="str">
        <f t="shared" si="7"/>
        <v>No</v>
      </c>
    </row>
    <row r="471" spans="1:41" s="19" customFormat="1" ht="11.45" customHeight="1" x14ac:dyDescent="0.2">
      <c r="A471" s="5" t="s">
        <v>310</v>
      </c>
      <c r="B471" s="5" t="s">
        <v>311</v>
      </c>
      <c r="C471" s="5" t="s">
        <v>46</v>
      </c>
      <c r="D471" s="174">
        <v>5110</v>
      </c>
      <c r="E471" s="177">
        <v>50110</v>
      </c>
      <c r="F471" s="19" t="s">
        <v>196</v>
      </c>
      <c r="G471" s="5" t="s">
        <v>192</v>
      </c>
      <c r="H471" s="27">
        <v>108657</v>
      </c>
      <c r="I471" s="106">
        <v>37</v>
      </c>
      <c r="J471" s="107"/>
      <c r="K471" s="108">
        <v>0</v>
      </c>
      <c r="L471" s="108"/>
      <c r="M471" s="108">
        <v>983139</v>
      </c>
      <c r="N471" s="108"/>
      <c r="O471" s="108">
        <v>1178538</v>
      </c>
      <c r="P471" s="108"/>
      <c r="Q471" s="108">
        <v>1123505</v>
      </c>
      <c r="R471" s="108"/>
      <c r="S471" s="108">
        <v>55033</v>
      </c>
      <c r="T471" s="108"/>
      <c r="U471" s="108">
        <v>114251</v>
      </c>
      <c r="V471" s="108"/>
      <c r="W471" s="108">
        <v>109923</v>
      </c>
      <c r="X471" s="108"/>
      <c r="Y471" s="108">
        <v>4328</v>
      </c>
      <c r="Z471" s="108"/>
      <c r="AA471" s="108">
        <v>0</v>
      </c>
      <c r="AB471" s="108"/>
      <c r="AC471" s="108">
        <v>0</v>
      </c>
      <c r="AD471" s="108"/>
      <c r="AE471" s="108">
        <v>0</v>
      </c>
      <c r="AF471" s="108"/>
      <c r="AG471" s="108">
        <v>0</v>
      </c>
      <c r="AH471" s="108"/>
      <c r="AI471" s="108">
        <v>3141183</v>
      </c>
      <c r="AJ471" s="108"/>
      <c r="AK471" s="108">
        <v>6670254</v>
      </c>
      <c r="AL471" s="109"/>
      <c r="AM471" s="182">
        <v>326.89999999999998</v>
      </c>
      <c r="AN471" s="109" t="s">
        <v>5655</v>
      </c>
      <c r="AO471" s="109" t="str">
        <f t="shared" si="7"/>
        <v>No</v>
      </c>
    </row>
    <row r="472" spans="1:41" s="19" customFormat="1" ht="11.45" customHeight="1" x14ac:dyDescent="0.2">
      <c r="A472" s="5" t="s">
        <v>5667</v>
      </c>
      <c r="B472" s="5" t="s">
        <v>5664</v>
      </c>
      <c r="C472" s="5" t="s">
        <v>20</v>
      </c>
      <c r="D472" s="174"/>
      <c r="E472" s="177">
        <v>99425</v>
      </c>
      <c r="F472" s="19" t="s">
        <v>196</v>
      </c>
      <c r="G472" s="5" t="s">
        <v>192</v>
      </c>
      <c r="H472" s="27">
        <v>12150996</v>
      </c>
      <c r="I472" s="106">
        <v>37</v>
      </c>
      <c r="J472" s="107"/>
      <c r="K472" s="108">
        <v>0</v>
      </c>
      <c r="L472" s="108"/>
      <c r="M472" s="108">
        <v>0</v>
      </c>
      <c r="N472" s="108"/>
      <c r="O472" s="108">
        <v>310634</v>
      </c>
      <c r="P472" s="108"/>
      <c r="Q472" s="108">
        <v>590306</v>
      </c>
      <c r="R472" s="108"/>
      <c r="S472" s="108">
        <v>46979</v>
      </c>
      <c r="T472" s="108"/>
      <c r="U472" s="108">
        <v>26669</v>
      </c>
      <c r="V472" s="108"/>
      <c r="W472" s="108">
        <v>38929</v>
      </c>
      <c r="X472" s="108"/>
      <c r="Y472" s="108">
        <v>2890</v>
      </c>
      <c r="Z472" s="108"/>
      <c r="AA472" s="108">
        <v>0</v>
      </c>
      <c r="AB472" s="108"/>
      <c r="AC472" s="108">
        <v>0</v>
      </c>
      <c r="AD472" s="108"/>
      <c r="AE472" s="108">
        <v>0</v>
      </c>
      <c r="AF472" s="108"/>
      <c r="AG472" s="108">
        <v>0</v>
      </c>
      <c r="AH472" s="108"/>
      <c r="AI472" s="108">
        <v>164482</v>
      </c>
      <c r="AJ472" s="108"/>
      <c r="AK472" s="108">
        <v>824272</v>
      </c>
      <c r="AL472" s="109"/>
      <c r="AM472" s="182">
        <v>0</v>
      </c>
      <c r="AN472" s="109" t="s">
        <v>5655</v>
      </c>
      <c r="AO472" s="109" t="str">
        <f t="shared" si="7"/>
        <v>No</v>
      </c>
    </row>
    <row r="473" spans="1:41" s="19" customFormat="1" ht="11.45" customHeight="1" x14ac:dyDescent="0.2">
      <c r="A473" s="5" t="s">
        <v>6080</v>
      </c>
      <c r="B473" s="5" t="s">
        <v>265</v>
      </c>
      <c r="C473" s="5" t="s">
        <v>59</v>
      </c>
      <c r="D473" s="174">
        <v>7016</v>
      </c>
      <c r="E473" s="177">
        <v>70016</v>
      </c>
      <c r="F473" s="19" t="s">
        <v>194</v>
      </c>
      <c r="G473" s="5" t="s">
        <v>192</v>
      </c>
      <c r="H473" s="27">
        <v>124748</v>
      </c>
      <c r="I473" s="106">
        <v>37</v>
      </c>
      <c r="J473" s="107"/>
      <c r="K473" s="108">
        <v>0</v>
      </c>
      <c r="L473" s="108"/>
      <c r="M473" s="108">
        <v>750031</v>
      </c>
      <c r="N473" s="108"/>
      <c r="O473" s="108">
        <v>1055013</v>
      </c>
      <c r="P473" s="108"/>
      <c r="Q473" s="108">
        <v>1015069</v>
      </c>
      <c r="R473" s="108"/>
      <c r="S473" s="108">
        <v>39944</v>
      </c>
      <c r="T473" s="108"/>
      <c r="U473" s="108">
        <v>104700</v>
      </c>
      <c r="V473" s="108"/>
      <c r="W473" s="108">
        <v>96777</v>
      </c>
      <c r="X473" s="108"/>
      <c r="Y473" s="108">
        <v>7923</v>
      </c>
      <c r="Z473" s="108"/>
      <c r="AA473" s="108">
        <v>0</v>
      </c>
      <c r="AB473" s="108"/>
      <c r="AC473" s="108">
        <v>0</v>
      </c>
      <c r="AD473" s="108"/>
      <c r="AE473" s="108">
        <v>0</v>
      </c>
      <c r="AF473" s="108"/>
      <c r="AG473" s="108">
        <v>0</v>
      </c>
      <c r="AH473" s="108"/>
      <c r="AI473" s="108">
        <v>1306186</v>
      </c>
      <c r="AJ473" s="108"/>
      <c r="AK473" s="108">
        <v>3363302</v>
      </c>
      <c r="AL473" s="109"/>
      <c r="AM473" s="182">
        <v>0</v>
      </c>
      <c r="AN473" s="109" t="s">
        <v>5655</v>
      </c>
      <c r="AO473" s="109" t="str">
        <f t="shared" si="7"/>
        <v>No</v>
      </c>
    </row>
    <row r="474" spans="1:41" s="19" customFormat="1" ht="11.45" customHeight="1" x14ac:dyDescent="0.2">
      <c r="A474" s="5" t="s">
        <v>1375</v>
      </c>
      <c r="B474" s="5" t="s">
        <v>1376</v>
      </c>
      <c r="C474" s="5" t="s">
        <v>42</v>
      </c>
      <c r="D474" s="174" t="s">
        <v>1377</v>
      </c>
      <c r="E474" s="177" t="s">
        <v>1378</v>
      </c>
      <c r="F474" s="19" t="s">
        <v>194</v>
      </c>
      <c r="G474" s="5" t="s">
        <v>229</v>
      </c>
      <c r="H474" s="27">
        <v>0</v>
      </c>
      <c r="I474" s="106">
        <v>37</v>
      </c>
      <c r="J474" s="107"/>
      <c r="K474" s="108">
        <v>0</v>
      </c>
      <c r="L474" s="108"/>
      <c r="M474" s="108">
        <v>0</v>
      </c>
      <c r="N474" s="108"/>
      <c r="O474" s="108">
        <v>0</v>
      </c>
      <c r="P474" s="108"/>
      <c r="Q474" s="108">
        <v>1690960</v>
      </c>
      <c r="R474" s="108"/>
      <c r="S474" s="108">
        <v>0</v>
      </c>
      <c r="T474" s="108"/>
      <c r="U474" s="108">
        <v>0</v>
      </c>
      <c r="V474" s="108"/>
      <c r="W474" s="108">
        <v>94319</v>
      </c>
      <c r="X474" s="108"/>
      <c r="Y474" s="108">
        <v>0</v>
      </c>
      <c r="Z474" s="108"/>
      <c r="AA474" s="108">
        <v>0</v>
      </c>
      <c r="AB474" s="108"/>
      <c r="AC474" s="108">
        <v>0</v>
      </c>
      <c r="AD474" s="108"/>
      <c r="AE474" s="108">
        <v>0</v>
      </c>
      <c r="AF474" s="108"/>
      <c r="AG474" s="108">
        <v>0</v>
      </c>
      <c r="AH474" s="108"/>
      <c r="AI474" s="108">
        <v>777523</v>
      </c>
      <c r="AJ474" s="108"/>
      <c r="AK474" s="108">
        <v>0</v>
      </c>
      <c r="AL474" s="109"/>
      <c r="AM474" s="182">
        <v>105.6</v>
      </c>
      <c r="AN474" s="109" t="s">
        <v>5655</v>
      </c>
      <c r="AO474" s="109" t="str">
        <f t="shared" si="7"/>
        <v>No</v>
      </c>
    </row>
    <row r="475" spans="1:41" s="19" customFormat="1" ht="11.45" customHeight="1" x14ac:dyDescent="0.2">
      <c r="A475" s="5" t="s">
        <v>5500</v>
      </c>
      <c r="B475" s="5" t="s">
        <v>5500</v>
      </c>
      <c r="C475" s="5" t="s">
        <v>56</v>
      </c>
      <c r="D475" s="174">
        <v>5219</v>
      </c>
      <c r="E475" s="177">
        <v>50516</v>
      </c>
      <c r="F475" s="19" t="s">
        <v>194</v>
      </c>
      <c r="G475" s="5" t="s">
        <v>192</v>
      </c>
      <c r="H475" s="27">
        <v>2650890</v>
      </c>
      <c r="I475" s="106">
        <v>37</v>
      </c>
      <c r="J475" s="107"/>
      <c r="K475" s="108">
        <v>0</v>
      </c>
      <c r="L475" s="108"/>
      <c r="M475" s="108">
        <v>554273</v>
      </c>
      <c r="N475" s="108"/>
      <c r="O475" s="108">
        <v>1165462</v>
      </c>
      <c r="P475" s="108"/>
      <c r="Q475" s="108">
        <v>705881</v>
      </c>
      <c r="R475" s="108"/>
      <c r="S475" s="108">
        <v>459581</v>
      </c>
      <c r="T475" s="108"/>
      <c r="U475" s="108">
        <v>57208</v>
      </c>
      <c r="V475" s="108"/>
      <c r="W475" s="108">
        <v>35787</v>
      </c>
      <c r="X475" s="108"/>
      <c r="Y475" s="108">
        <v>21421</v>
      </c>
      <c r="Z475" s="108"/>
      <c r="AA475" s="108">
        <v>0</v>
      </c>
      <c r="AB475" s="108"/>
      <c r="AC475" s="108">
        <v>0</v>
      </c>
      <c r="AD475" s="108"/>
      <c r="AE475" s="108">
        <v>0</v>
      </c>
      <c r="AF475" s="108"/>
      <c r="AG475" s="108">
        <v>0</v>
      </c>
      <c r="AH475" s="108"/>
      <c r="AI475" s="108">
        <v>519337</v>
      </c>
      <c r="AJ475" s="108"/>
      <c r="AK475" s="108">
        <v>5826115</v>
      </c>
      <c r="AL475" s="109"/>
      <c r="AM475" s="182">
        <v>0</v>
      </c>
      <c r="AN475" s="109" t="s">
        <v>5655</v>
      </c>
      <c r="AO475" s="109" t="str">
        <f t="shared" si="7"/>
        <v>No</v>
      </c>
    </row>
    <row r="476" spans="1:41" s="19" customFormat="1" ht="11.45" customHeight="1" x14ac:dyDescent="0.2">
      <c r="A476" s="5" t="s">
        <v>6081</v>
      </c>
      <c r="B476" s="5" t="s">
        <v>484</v>
      </c>
      <c r="C476" s="5" t="s">
        <v>63</v>
      </c>
      <c r="D476" s="174">
        <v>8003</v>
      </c>
      <c r="E476" s="177">
        <v>80003</v>
      </c>
      <c r="F476" s="19" t="s">
        <v>194</v>
      </c>
      <c r="G476" s="5" t="s">
        <v>192</v>
      </c>
      <c r="H476" s="27">
        <v>176676</v>
      </c>
      <c r="I476" s="106">
        <v>37</v>
      </c>
      <c r="J476" s="107"/>
      <c r="K476" s="108">
        <v>0</v>
      </c>
      <c r="L476" s="108"/>
      <c r="M476" s="108">
        <v>1295433</v>
      </c>
      <c r="N476" s="108"/>
      <c r="O476" s="108">
        <v>1402126</v>
      </c>
      <c r="P476" s="108"/>
      <c r="Q476" s="108">
        <v>1332888</v>
      </c>
      <c r="R476" s="108"/>
      <c r="S476" s="108">
        <v>69238</v>
      </c>
      <c r="T476" s="108"/>
      <c r="U476" s="108">
        <v>112161</v>
      </c>
      <c r="V476" s="108"/>
      <c r="W476" s="108">
        <v>105760</v>
      </c>
      <c r="X476" s="108"/>
      <c r="Y476" s="108">
        <v>6401</v>
      </c>
      <c r="Z476" s="108"/>
      <c r="AA476" s="108">
        <v>0</v>
      </c>
      <c r="AB476" s="108"/>
      <c r="AC476" s="108">
        <v>0</v>
      </c>
      <c r="AD476" s="108"/>
      <c r="AE476" s="108">
        <v>0</v>
      </c>
      <c r="AF476" s="108"/>
      <c r="AG476" s="108">
        <v>0</v>
      </c>
      <c r="AH476" s="108"/>
      <c r="AI476" s="108">
        <v>1491682</v>
      </c>
      <c r="AJ476" s="108"/>
      <c r="AK476" s="108">
        <v>6155578</v>
      </c>
      <c r="AL476" s="109"/>
      <c r="AM476" s="182">
        <v>0</v>
      </c>
      <c r="AN476" s="109" t="s">
        <v>5655</v>
      </c>
      <c r="AO476" s="109" t="str">
        <f t="shared" si="7"/>
        <v>No</v>
      </c>
    </row>
    <row r="477" spans="1:41" s="19" customFormat="1" ht="11.45" customHeight="1" x14ac:dyDescent="0.2">
      <c r="A477" s="5" t="s">
        <v>417</v>
      </c>
      <c r="B477" s="5" t="s">
        <v>418</v>
      </c>
      <c r="C477" s="5" t="s">
        <v>20</v>
      </c>
      <c r="D477" s="174">
        <v>9017</v>
      </c>
      <c r="E477" s="177">
        <v>90017</v>
      </c>
      <c r="F477" s="19" t="s">
        <v>194</v>
      </c>
      <c r="G477" s="5" t="s">
        <v>192</v>
      </c>
      <c r="H477" s="27">
        <v>308231</v>
      </c>
      <c r="I477" s="106">
        <v>36</v>
      </c>
      <c r="J477" s="107"/>
      <c r="K477" s="108">
        <v>0</v>
      </c>
      <c r="L477" s="108"/>
      <c r="M477" s="108">
        <v>968738</v>
      </c>
      <c r="N477" s="108"/>
      <c r="O477" s="108">
        <v>1218658</v>
      </c>
      <c r="P477" s="108"/>
      <c r="Q477" s="108">
        <v>1161577</v>
      </c>
      <c r="R477" s="108"/>
      <c r="S477" s="108">
        <v>57081</v>
      </c>
      <c r="T477" s="108"/>
      <c r="U477" s="108">
        <v>110548</v>
      </c>
      <c r="V477" s="108"/>
      <c r="W477" s="108">
        <v>106443</v>
      </c>
      <c r="X477" s="108"/>
      <c r="Y477" s="108">
        <v>4105</v>
      </c>
      <c r="Z477" s="108"/>
      <c r="AA477" s="108">
        <v>0</v>
      </c>
      <c r="AB477" s="108"/>
      <c r="AC477" s="108">
        <v>0</v>
      </c>
      <c r="AD477" s="108"/>
      <c r="AE477" s="108">
        <v>0</v>
      </c>
      <c r="AF477" s="108"/>
      <c r="AG477" s="108">
        <v>0</v>
      </c>
      <c r="AH477" s="108"/>
      <c r="AI477" s="108">
        <v>1811688</v>
      </c>
      <c r="AJ477" s="108"/>
      <c r="AK477" s="108">
        <v>7229615</v>
      </c>
      <c r="AL477" s="109"/>
      <c r="AM477" s="182">
        <v>0</v>
      </c>
      <c r="AN477" s="109" t="s">
        <v>5655</v>
      </c>
      <c r="AO477" s="109" t="str">
        <f t="shared" si="7"/>
        <v>No</v>
      </c>
    </row>
    <row r="478" spans="1:41" s="19" customFormat="1" ht="11.45" customHeight="1" x14ac:dyDescent="0.2">
      <c r="A478" s="5" t="s">
        <v>6082</v>
      </c>
      <c r="B478" s="5" t="s">
        <v>492</v>
      </c>
      <c r="C478" s="5" t="s">
        <v>53</v>
      </c>
      <c r="D478" s="174">
        <v>3072</v>
      </c>
      <c r="E478" s="177">
        <v>30072</v>
      </c>
      <c r="F478" s="19" t="s">
        <v>194</v>
      </c>
      <c r="G478" s="5" t="s">
        <v>192</v>
      </c>
      <c r="H478" s="27">
        <v>141576</v>
      </c>
      <c r="I478" s="106">
        <v>36</v>
      </c>
      <c r="J478" s="107"/>
      <c r="K478" s="108">
        <v>0</v>
      </c>
      <c r="L478" s="108"/>
      <c r="M478" s="108">
        <v>792735</v>
      </c>
      <c r="N478" s="108"/>
      <c r="O478" s="108">
        <v>1347912</v>
      </c>
      <c r="P478" s="108" t="s">
        <v>102</v>
      </c>
      <c r="Q478" s="108">
        <v>1211714</v>
      </c>
      <c r="R478" s="108" t="s">
        <v>102</v>
      </c>
      <c r="S478" s="108">
        <v>136198</v>
      </c>
      <c r="T478" s="108"/>
      <c r="U478" s="108">
        <v>92092</v>
      </c>
      <c r="V478" s="108" t="s">
        <v>102</v>
      </c>
      <c r="W478" s="108">
        <v>86022</v>
      </c>
      <c r="X478" s="108" t="s">
        <v>102</v>
      </c>
      <c r="Y478" s="108">
        <v>6070</v>
      </c>
      <c r="Z478" s="108"/>
      <c r="AA478" s="108">
        <v>0</v>
      </c>
      <c r="AB478" s="108"/>
      <c r="AC478" s="108">
        <v>0</v>
      </c>
      <c r="AD478" s="108"/>
      <c r="AE478" s="108">
        <v>0</v>
      </c>
      <c r="AF478" s="108"/>
      <c r="AG478" s="108">
        <v>0</v>
      </c>
      <c r="AH478" s="108"/>
      <c r="AI478" s="108">
        <v>608272</v>
      </c>
      <c r="AJ478" s="108"/>
      <c r="AK478" s="108">
        <v>3684660</v>
      </c>
      <c r="AL478" s="109"/>
      <c r="AM478" s="182">
        <v>273</v>
      </c>
      <c r="AN478" s="109" t="s">
        <v>5655</v>
      </c>
      <c r="AO478" s="109" t="str">
        <f t="shared" si="7"/>
        <v>Yes</v>
      </c>
    </row>
    <row r="479" spans="1:41" s="19" customFormat="1" ht="11.45" customHeight="1" x14ac:dyDescent="0.2">
      <c r="A479" s="5" t="s">
        <v>2696</v>
      </c>
      <c r="B479" s="5" t="s">
        <v>2697</v>
      </c>
      <c r="C479" s="5" t="s">
        <v>45</v>
      </c>
      <c r="D479" s="174" t="s">
        <v>2698</v>
      </c>
      <c r="E479" s="177" t="s">
        <v>2699</v>
      </c>
      <c r="F479" s="19" t="s">
        <v>194</v>
      </c>
      <c r="G479" s="5" t="s">
        <v>229</v>
      </c>
      <c r="H479" s="27">
        <v>0</v>
      </c>
      <c r="I479" s="106">
        <v>36</v>
      </c>
      <c r="J479" s="107"/>
      <c r="K479" s="108">
        <v>0</v>
      </c>
      <c r="L479" s="108"/>
      <c r="M479" s="108">
        <v>0</v>
      </c>
      <c r="N479" s="108"/>
      <c r="O479" s="108">
        <v>0</v>
      </c>
      <c r="P479" s="108"/>
      <c r="Q479" s="108">
        <v>820369</v>
      </c>
      <c r="R479" s="108"/>
      <c r="S479" s="108">
        <v>0</v>
      </c>
      <c r="T479" s="108"/>
      <c r="U479" s="108">
        <v>0</v>
      </c>
      <c r="V479" s="108"/>
      <c r="W479" s="108">
        <v>48449</v>
      </c>
      <c r="X479" s="108"/>
      <c r="Y479" s="108">
        <v>0</v>
      </c>
      <c r="Z479" s="108"/>
      <c r="AA479" s="108">
        <v>0</v>
      </c>
      <c r="AB479" s="108"/>
      <c r="AC479" s="108">
        <v>0</v>
      </c>
      <c r="AD479" s="108"/>
      <c r="AE479" s="108">
        <v>0</v>
      </c>
      <c r="AF479" s="108"/>
      <c r="AG479" s="108">
        <v>0</v>
      </c>
      <c r="AH479" s="108"/>
      <c r="AI479" s="108">
        <v>74980</v>
      </c>
      <c r="AJ479" s="108"/>
      <c r="AK479" s="108">
        <v>0</v>
      </c>
      <c r="AL479" s="109"/>
      <c r="AM479" s="182">
        <v>395</v>
      </c>
      <c r="AN479" s="109" t="s">
        <v>5655</v>
      </c>
      <c r="AO479" s="109" t="str">
        <f t="shared" si="7"/>
        <v>No</v>
      </c>
    </row>
    <row r="480" spans="1:41" s="19" customFormat="1" ht="11.45" customHeight="1" x14ac:dyDescent="0.2">
      <c r="A480" s="5" t="s">
        <v>2173</v>
      </c>
      <c r="B480" s="5" t="s">
        <v>2174</v>
      </c>
      <c r="C480" s="5" t="s">
        <v>60</v>
      </c>
      <c r="D480" s="174" t="s">
        <v>2175</v>
      </c>
      <c r="E480" s="177" t="s">
        <v>2176</v>
      </c>
      <c r="F480" s="19" t="s">
        <v>242</v>
      </c>
      <c r="G480" s="5" t="s">
        <v>229</v>
      </c>
      <c r="H480" s="27">
        <v>0</v>
      </c>
      <c r="I480" s="106">
        <v>36</v>
      </c>
      <c r="J480" s="107"/>
      <c r="K480" s="108">
        <v>0</v>
      </c>
      <c r="L480" s="108"/>
      <c r="M480" s="108">
        <v>0</v>
      </c>
      <c r="N480" s="108"/>
      <c r="O480" s="108">
        <v>0</v>
      </c>
      <c r="P480" s="108"/>
      <c r="Q480" s="108">
        <v>654282</v>
      </c>
      <c r="R480" s="108"/>
      <c r="S480" s="108">
        <v>0</v>
      </c>
      <c r="T480" s="108"/>
      <c r="U480" s="108">
        <v>0</v>
      </c>
      <c r="V480" s="108"/>
      <c r="W480" s="108">
        <v>45802</v>
      </c>
      <c r="X480" s="108"/>
      <c r="Y480" s="108">
        <v>0</v>
      </c>
      <c r="Z480" s="108"/>
      <c r="AA480" s="108">
        <v>0</v>
      </c>
      <c r="AB480" s="108"/>
      <c r="AC480" s="108">
        <v>0</v>
      </c>
      <c r="AD480" s="108"/>
      <c r="AE480" s="108">
        <v>0</v>
      </c>
      <c r="AF480" s="108"/>
      <c r="AG480" s="108">
        <v>0</v>
      </c>
      <c r="AH480" s="108"/>
      <c r="AI480" s="108">
        <v>111390</v>
      </c>
      <c r="AJ480" s="108"/>
      <c r="AK480" s="108">
        <v>0</v>
      </c>
      <c r="AL480" s="109"/>
      <c r="AM480" s="182">
        <v>109</v>
      </c>
      <c r="AN480" s="109" t="s">
        <v>5655</v>
      </c>
      <c r="AO480" s="109" t="str">
        <f t="shared" si="7"/>
        <v>No</v>
      </c>
    </row>
    <row r="481" spans="1:41" s="19" customFormat="1" ht="11.45" customHeight="1" x14ac:dyDescent="0.2">
      <c r="A481" s="5" t="s">
        <v>6083</v>
      </c>
      <c r="B481" s="5" t="s">
        <v>609</v>
      </c>
      <c r="C481" s="5" t="s">
        <v>46</v>
      </c>
      <c r="D481" s="174">
        <v>5043</v>
      </c>
      <c r="E481" s="177">
        <v>50043</v>
      </c>
      <c r="F481" s="19" t="s">
        <v>194</v>
      </c>
      <c r="G481" s="5" t="s">
        <v>192</v>
      </c>
      <c r="H481" s="27">
        <v>229351</v>
      </c>
      <c r="I481" s="106">
        <v>36</v>
      </c>
      <c r="J481" s="107"/>
      <c r="K481" s="108">
        <v>0</v>
      </c>
      <c r="L481" s="108"/>
      <c r="M481" s="108">
        <v>1182820</v>
      </c>
      <c r="N481" s="108"/>
      <c r="O481" s="108">
        <v>1562287</v>
      </c>
      <c r="P481" s="108"/>
      <c r="Q481" s="108">
        <v>1508203</v>
      </c>
      <c r="R481" s="108"/>
      <c r="S481" s="108">
        <v>54084</v>
      </c>
      <c r="T481" s="108"/>
      <c r="U481" s="108">
        <v>128313</v>
      </c>
      <c r="V481" s="108"/>
      <c r="W481" s="108">
        <v>121257</v>
      </c>
      <c r="X481" s="108"/>
      <c r="Y481" s="108">
        <v>7056</v>
      </c>
      <c r="Z481" s="108"/>
      <c r="AA481" s="108">
        <v>0</v>
      </c>
      <c r="AB481" s="108"/>
      <c r="AC481" s="108">
        <v>0</v>
      </c>
      <c r="AD481" s="108"/>
      <c r="AE481" s="108">
        <v>0</v>
      </c>
      <c r="AF481" s="108"/>
      <c r="AG481" s="108">
        <v>0</v>
      </c>
      <c r="AH481" s="108"/>
      <c r="AI481" s="108">
        <v>1475509</v>
      </c>
      <c r="AJ481" s="108"/>
      <c r="AK481" s="108">
        <v>5562383</v>
      </c>
      <c r="AL481" s="109"/>
      <c r="AM481" s="182">
        <v>0</v>
      </c>
      <c r="AN481" s="109" t="s">
        <v>5655</v>
      </c>
      <c r="AO481" s="109" t="str">
        <f t="shared" si="7"/>
        <v>No</v>
      </c>
    </row>
    <row r="482" spans="1:41" s="19" customFormat="1" ht="11.45" customHeight="1" x14ac:dyDescent="0.2">
      <c r="A482" s="5" t="s">
        <v>638</v>
      </c>
      <c r="B482" s="5" t="s">
        <v>639</v>
      </c>
      <c r="C482" s="5" t="s">
        <v>46</v>
      </c>
      <c r="D482" s="174">
        <v>5054</v>
      </c>
      <c r="E482" s="177">
        <v>50054</v>
      </c>
      <c r="F482" s="19" t="s">
        <v>196</v>
      </c>
      <c r="G482" s="5" t="s">
        <v>192</v>
      </c>
      <c r="H482" s="27">
        <v>90580</v>
      </c>
      <c r="I482" s="106">
        <v>36</v>
      </c>
      <c r="J482" s="107"/>
      <c r="K482" s="108">
        <v>0</v>
      </c>
      <c r="L482" s="108"/>
      <c r="M482" s="108">
        <v>757063</v>
      </c>
      <c r="N482" s="108"/>
      <c r="O482" s="108">
        <v>1064969</v>
      </c>
      <c r="P482" s="108"/>
      <c r="Q482" s="108">
        <v>955725</v>
      </c>
      <c r="R482" s="108"/>
      <c r="S482" s="108">
        <v>109244</v>
      </c>
      <c r="T482" s="108"/>
      <c r="U482" s="108">
        <v>79716</v>
      </c>
      <c r="V482" s="108"/>
      <c r="W482" s="108">
        <v>73182</v>
      </c>
      <c r="X482" s="108"/>
      <c r="Y482" s="108">
        <v>6534</v>
      </c>
      <c r="Z482" s="108"/>
      <c r="AA482" s="108">
        <v>0</v>
      </c>
      <c r="AB482" s="108"/>
      <c r="AC482" s="108">
        <v>0</v>
      </c>
      <c r="AD482" s="108"/>
      <c r="AE482" s="108">
        <v>0</v>
      </c>
      <c r="AF482" s="108"/>
      <c r="AG482" s="108">
        <v>0</v>
      </c>
      <c r="AH482" s="108"/>
      <c r="AI482" s="108">
        <v>1391256</v>
      </c>
      <c r="AJ482" s="108"/>
      <c r="AK482" s="108">
        <v>4810538</v>
      </c>
      <c r="AL482" s="109"/>
      <c r="AM482" s="182">
        <v>0</v>
      </c>
      <c r="AN482" s="109" t="s">
        <v>5655</v>
      </c>
      <c r="AO482" s="109" t="str">
        <f t="shared" si="7"/>
        <v>No</v>
      </c>
    </row>
    <row r="483" spans="1:41" s="19" customFormat="1" ht="11.45" customHeight="1" x14ac:dyDescent="0.2">
      <c r="A483" s="5" t="s">
        <v>513</v>
      </c>
      <c r="B483" s="5" t="s">
        <v>514</v>
      </c>
      <c r="C483" s="5" t="s">
        <v>91</v>
      </c>
      <c r="D483" s="174">
        <v>3008</v>
      </c>
      <c r="E483" s="177">
        <v>30008</v>
      </c>
      <c r="F483" s="19" t="s">
        <v>196</v>
      </c>
      <c r="G483" s="5" t="s">
        <v>192</v>
      </c>
      <c r="H483" s="27">
        <v>116636</v>
      </c>
      <c r="I483" s="106">
        <v>36</v>
      </c>
      <c r="J483" s="107"/>
      <c r="K483" s="108">
        <v>0</v>
      </c>
      <c r="L483" s="108"/>
      <c r="M483" s="108">
        <v>1089116</v>
      </c>
      <c r="N483" s="108"/>
      <c r="O483" s="108">
        <v>1325566</v>
      </c>
      <c r="P483" s="108"/>
      <c r="Q483" s="108">
        <v>1261330</v>
      </c>
      <c r="R483" s="108"/>
      <c r="S483" s="108">
        <v>64236</v>
      </c>
      <c r="T483" s="108"/>
      <c r="U483" s="108">
        <v>109161</v>
      </c>
      <c r="V483" s="108"/>
      <c r="W483" s="108">
        <v>105718</v>
      </c>
      <c r="X483" s="108"/>
      <c r="Y483" s="108">
        <v>3443</v>
      </c>
      <c r="Z483" s="108"/>
      <c r="AA483" s="108">
        <v>0</v>
      </c>
      <c r="AB483" s="108"/>
      <c r="AC483" s="108">
        <v>0</v>
      </c>
      <c r="AD483" s="108"/>
      <c r="AE483" s="108">
        <v>0</v>
      </c>
      <c r="AF483" s="108"/>
      <c r="AG483" s="108">
        <v>0</v>
      </c>
      <c r="AH483" s="108"/>
      <c r="AI483" s="108">
        <v>2325667</v>
      </c>
      <c r="AJ483" s="108"/>
      <c r="AK483" s="108">
        <v>10225148</v>
      </c>
      <c r="AL483" s="109" t="s">
        <v>102</v>
      </c>
      <c r="AM483" s="182">
        <v>0</v>
      </c>
      <c r="AN483" s="109" t="s">
        <v>5655</v>
      </c>
      <c r="AO483" s="109" t="str">
        <f t="shared" si="7"/>
        <v>Yes</v>
      </c>
    </row>
    <row r="484" spans="1:41" s="19" customFormat="1" ht="11.45" customHeight="1" x14ac:dyDescent="0.2">
      <c r="A484" s="5" t="s">
        <v>6084</v>
      </c>
      <c r="B484" s="5" t="s">
        <v>3314</v>
      </c>
      <c r="C484" s="5" t="s">
        <v>77</v>
      </c>
      <c r="D484" s="174" t="s">
        <v>3315</v>
      </c>
      <c r="E484" s="177" t="s">
        <v>3316</v>
      </c>
      <c r="F484" s="19" t="s">
        <v>242</v>
      </c>
      <c r="G484" s="5" t="s">
        <v>229</v>
      </c>
      <c r="H484" s="27">
        <v>0</v>
      </c>
      <c r="I484" s="106">
        <v>36</v>
      </c>
      <c r="J484" s="107"/>
      <c r="K484" s="108">
        <v>0</v>
      </c>
      <c r="L484" s="108"/>
      <c r="M484" s="108">
        <v>0</v>
      </c>
      <c r="N484" s="108"/>
      <c r="O484" s="108">
        <v>0</v>
      </c>
      <c r="P484" s="108"/>
      <c r="Q484" s="108">
        <v>996426</v>
      </c>
      <c r="R484" s="108"/>
      <c r="S484" s="108">
        <v>0</v>
      </c>
      <c r="T484" s="108"/>
      <c r="U484" s="108">
        <v>0</v>
      </c>
      <c r="V484" s="108"/>
      <c r="W484" s="108">
        <v>38050</v>
      </c>
      <c r="X484" s="108"/>
      <c r="Y484" s="108">
        <v>0</v>
      </c>
      <c r="Z484" s="108"/>
      <c r="AA484" s="108">
        <v>0</v>
      </c>
      <c r="AB484" s="108"/>
      <c r="AC484" s="108">
        <v>0</v>
      </c>
      <c r="AD484" s="108"/>
      <c r="AE484" s="108">
        <v>0</v>
      </c>
      <c r="AF484" s="108"/>
      <c r="AG484" s="108">
        <v>0</v>
      </c>
      <c r="AH484" s="108"/>
      <c r="AI484" s="108">
        <v>77562</v>
      </c>
      <c r="AJ484" s="108"/>
      <c r="AK484" s="108">
        <v>0</v>
      </c>
      <c r="AL484" s="109"/>
      <c r="AM484" s="182">
        <v>343</v>
      </c>
      <c r="AN484" s="109" t="s">
        <v>5655</v>
      </c>
      <c r="AO484" s="109" t="str">
        <f t="shared" si="7"/>
        <v>No</v>
      </c>
    </row>
    <row r="485" spans="1:41" s="19" customFormat="1" ht="11.45" customHeight="1" x14ac:dyDescent="0.2">
      <c r="A485" s="5" t="s">
        <v>980</v>
      </c>
      <c r="B485" s="5" t="s">
        <v>981</v>
      </c>
      <c r="C485" s="5" t="s">
        <v>79</v>
      </c>
      <c r="D485" s="174" t="s">
        <v>982</v>
      </c>
      <c r="E485" s="177">
        <v>60002</v>
      </c>
      <c r="F485" s="19" t="s">
        <v>138</v>
      </c>
      <c r="G485" s="5" t="s">
        <v>5273</v>
      </c>
      <c r="H485" s="27">
        <v>0</v>
      </c>
      <c r="I485" s="106">
        <v>36</v>
      </c>
      <c r="J485" s="107"/>
      <c r="K485" s="108">
        <v>0</v>
      </c>
      <c r="L485" s="108"/>
      <c r="M485" s="108">
        <v>0</v>
      </c>
      <c r="N485" s="108"/>
      <c r="O485" s="108">
        <v>0</v>
      </c>
      <c r="P485" s="108"/>
      <c r="Q485" s="108">
        <v>804963</v>
      </c>
      <c r="R485" s="108"/>
      <c r="S485" s="108">
        <v>0</v>
      </c>
      <c r="T485" s="108"/>
      <c r="U485" s="108">
        <v>0</v>
      </c>
      <c r="V485" s="108"/>
      <c r="W485" s="108">
        <v>36927</v>
      </c>
      <c r="X485" s="108"/>
      <c r="Y485" s="108">
        <v>0</v>
      </c>
      <c r="Z485" s="108"/>
      <c r="AA485" s="108">
        <v>0</v>
      </c>
      <c r="AB485" s="108"/>
      <c r="AC485" s="108">
        <v>0</v>
      </c>
      <c r="AD485" s="108"/>
      <c r="AE485" s="108">
        <v>0</v>
      </c>
      <c r="AF485" s="108"/>
      <c r="AG485" s="108">
        <v>0</v>
      </c>
      <c r="AH485" s="108"/>
      <c r="AI485" s="108">
        <v>52592</v>
      </c>
      <c r="AJ485" s="108"/>
      <c r="AK485" s="108">
        <v>0</v>
      </c>
      <c r="AL485" s="109"/>
      <c r="AM485" s="182">
        <v>104.5</v>
      </c>
      <c r="AN485" s="109" t="s">
        <v>5655</v>
      </c>
      <c r="AO485" s="109" t="str">
        <f t="shared" si="7"/>
        <v>No</v>
      </c>
    </row>
    <row r="486" spans="1:41" s="19" customFormat="1" ht="11.45" customHeight="1" x14ac:dyDescent="0.2">
      <c r="A486" s="5" t="s">
        <v>5465</v>
      </c>
      <c r="B486" s="5" t="s">
        <v>1499</v>
      </c>
      <c r="C486" s="5" t="s">
        <v>54</v>
      </c>
      <c r="D486" s="174" t="s">
        <v>1500</v>
      </c>
      <c r="E486" s="177" t="s">
        <v>1501</v>
      </c>
      <c r="F486" s="19" t="s">
        <v>242</v>
      </c>
      <c r="G486" s="5" t="s">
        <v>229</v>
      </c>
      <c r="H486" s="27">
        <v>0</v>
      </c>
      <c r="I486" s="106">
        <v>35</v>
      </c>
      <c r="J486" s="107"/>
      <c r="K486" s="108">
        <v>0</v>
      </c>
      <c r="L486" s="108"/>
      <c r="M486" s="108">
        <v>0</v>
      </c>
      <c r="N486" s="108"/>
      <c r="O486" s="108">
        <v>0</v>
      </c>
      <c r="P486" s="108"/>
      <c r="Q486" s="108">
        <v>1373845</v>
      </c>
      <c r="R486" s="108"/>
      <c r="S486" s="108">
        <v>0</v>
      </c>
      <c r="T486" s="108"/>
      <c r="U486" s="108">
        <v>0</v>
      </c>
      <c r="V486" s="108"/>
      <c r="W486" s="108">
        <v>61508</v>
      </c>
      <c r="X486" s="108"/>
      <c r="Y486" s="108">
        <v>0</v>
      </c>
      <c r="Z486" s="108"/>
      <c r="AA486" s="108">
        <v>0</v>
      </c>
      <c r="AB486" s="108"/>
      <c r="AC486" s="108">
        <v>0</v>
      </c>
      <c r="AD486" s="108"/>
      <c r="AE486" s="108">
        <v>0</v>
      </c>
      <c r="AF486" s="108"/>
      <c r="AG486" s="108">
        <v>0</v>
      </c>
      <c r="AH486" s="108"/>
      <c r="AI486" s="108">
        <v>87932</v>
      </c>
      <c r="AJ486" s="108"/>
      <c r="AK486" s="108">
        <v>0</v>
      </c>
      <c r="AL486" s="109"/>
      <c r="AM486" s="182">
        <v>173</v>
      </c>
      <c r="AN486" s="109" t="s">
        <v>5655</v>
      </c>
      <c r="AO486" s="109" t="str">
        <f t="shared" si="7"/>
        <v>No</v>
      </c>
    </row>
    <row r="487" spans="1:41" s="19" customFormat="1" ht="11.45" customHeight="1" x14ac:dyDescent="0.2">
      <c r="A487" s="5" t="s">
        <v>6085</v>
      </c>
      <c r="B487" s="5" t="s">
        <v>561</v>
      </c>
      <c r="C487" s="5" t="s">
        <v>88</v>
      </c>
      <c r="D487" s="174">
        <v>4171</v>
      </c>
      <c r="E487" s="177">
        <v>40171</v>
      </c>
      <c r="F487" s="19" t="s">
        <v>194</v>
      </c>
      <c r="G487" s="5" t="s">
        <v>192</v>
      </c>
      <c r="H487" s="27">
        <v>558696</v>
      </c>
      <c r="I487" s="106">
        <v>35</v>
      </c>
      <c r="J487" s="107"/>
      <c r="K487" s="108">
        <v>0</v>
      </c>
      <c r="L487" s="108"/>
      <c r="M487" s="108">
        <v>0</v>
      </c>
      <c r="N487" s="108"/>
      <c r="O487" s="108">
        <v>1586217</v>
      </c>
      <c r="P487" s="108"/>
      <c r="Q487" s="108">
        <v>1399074</v>
      </c>
      <c r="R487" s="108"/>
      <c r="S487" s="108">
        <v>187143</v>
      </c>
      <c r="T487" s="108"/>
      <c r="U487" s="108">
        <v>73713</v>
      </c>
      <c r="V487" s="108"/>
      <c r="W487" s="108">
        <v>64527</v>
      </c>
      <c r="X487" s="108"/>
      <c r="Y487" s="108">
        <v>9186</v>
      </c>
      <c r="Z487" s="108"/>
      <c r="AA487" s="108">
        <v>0</v>
      </c>
      <c r="AB487" s="108"/>
      <c r="AC487" s="108">
        <v>0</v>
      </c>
      <c r="AD487" s="108"/>
      <c r="AE487" s="108">
        <v>0</v>
      </c>
      <c r="AF487" s="108"/>
      <c r="AG487" s="108">
        <v>0</v>
      </c>
      <c r="AH487" s="108"/>
      <c r="AI487" s="108">
        <v>157621</v>
      </c>
      <c r="AJ487" s="108"/>
      <c r="AK487" s="108">
        <v>2034819</v>
      </c>
      <c r="AL487" s="109"/>
      <c r="AM487" s="182">
        <v>267</v>
      </c>
      <c r="AN487" s="109" t="s">
        <v>5655</v>
      </c>
      <c r="AO487" s="109" t="str">
        <f t="shared" si="7"/>
        <v>No</v>
      </c>
    </row>
    <row r="488" spans="1:41" s="19" customFormat="1" ht="11.45" customHeight="1" x14ac:dyDescent="0.2">
      <c r="A488" s="5" t="s">
        <v>2547</v>
      </c>
      <c r="B488" s="5" t="s">
        <v>1557</v>
      </c>
      <c r="C488" s="5" t="s">
        <v>50</v>
      </c>
      <c r="D488" s="174" t="s">
        <v>2548</v>
      </c>
      <c r="E488" s="177" t="s">
        <v>2549</v>
      </c>
      <c r="F488" s="19" t="s">
        <v>194</v>
      </c>
      <c r="G488" s="5" t="s">
        <v>229</v>
      </c>
      <c r="H488" s="27">
        <v>0</v>
      </c>
      <c r="I488" s="106">
        <v>35</v>
      </c>
      <c r="J488" s="107"/>
      <c r="K488" s="108">
        <v>0</v>
      </c>
      <c r="L488" s="108"/>
      <c r="M488" s="108">
        <v>0</v>
      </c>
      <c r="N488" s="108"/>
      <c r="O488" s="108">
        <v>0</v>
      </c>
      <c r="P488" s="108"/>
      <c r="Q488" s="108">
        <v>1324404</v>
      </c>
      <c r="R488" s="108"/>
      <c r="S488" s="108">
        <v>0</v>
      </c>
      <c r="T488" s="108"/>
      <c r="U488" s="108">
        <v>0</v>
      </c>
      <c r="V488" s="108"/>
      <c r="W488" s="108">
        <v>79488</v>
      </c>
      <c r="X488" s="108"/>
      <c r="Y488" s="108">
        <v>0</v>
      </c>
      <c r="Z488" s="108"/>
      <c r="AA488" s="108">
        <v>0</v>
      </c>
      <c r="AB488" s="108"/>
      <c r="AC488" s="108">
        <v>0</v>
      </c>
      <c r="AD488" s="108"/>
      <c r="AE488" s="108">
        <v>0</v>
      </c>
      <c r="AF488" s="108"/>
      <c r="AG488" s="108">
        <v>0</v>
      </c>
      <c r="AH488" s="108"/>
      <c r="AI488" s="108">
        <v>125919</v>
      </c>
      <c r="AJ488" s="108"/>
      <c r="AK488" s="108">
        <v>0</v>
      </c>
      <c r="AL488" s="109"/>
      <c r="AM488" s="182">
        <v>85</v>
      </c>
      <c r="AN488" s="109" t="s">
        <v>5655</v>
      </c>
      <c r="AO488" s="109" t="str">
        <f t="shared" si="7"/>
        <v>No</v>
      </c>
    </row>
    <row r="489" spans="1:41" s="19" customFormat="1" ht="11.45" customHeight="1" x14ac:dyDescent="0.2">
      <c r="A489" s="5" t="s">
        <v>809</v>
      </c>
      <c r="B489" s="5" t="s">
        <v>810</v>
      </c>
      <c r="C489" s="5" t="s">
        <v>48</v>
      </c>
      <c r="D489" s="174">
        <v>7014</v>
      </c>
      <c r="E489" s="177">
        <v>70014</v>
      </c>
      <c r="F489" s="19" t="s">
        <v>196</v>
      </c>
      <c r="G489" s="5" t="s">
        <v>192</v>
      </c>
      <c r="H489" s="27">
        <v>150003</v>
      </c>
      <c r="I489" s="106">
        <v>35</v>
      </c>
      <c r="J489" s="107"/>
      <c r="K489" s="108">
        <v>0</v>
      </c>
      <c r="L489" s="108"/>
      <c r="M489" s="108">
        <v>942296</v>
      </c>
      <c r="N489" s="108"/>
      <c r="O489" s="108">
        <v>1078094</v>
      </c>
      <c r="P489" s="108"/>
      <c r="Q489" s="108">
        <v>1134193</v>
      </c>
      <c r="R489" s="108"/>
      <c r="S489" s="108">
        <v>49543</v>
      </c>
      <c r="T489" s="108"/>
      <c r="U489" s="108">
        <v>74703</v>
      </c>
      <c r="V489" s="108"/>
      <c r="W489" s="108">
        <v>76505</v>
      </c>
      <c r="X489" s="108"/>
      <c r="Y489" s="108">
        <v>4812</v>
      </c>
      <c r="Z489" s="108"/>
      <c r="AA489" s="108">
        <v>0</v>
      </c>
      <c r="AB489" s="108"/>
      <c r="AC489" s="108">
        <v>0</v>
      </c>
      <c r="AD489" s="108"/>
      <c r="AE489" s="108">
        <v>0</v>
      </c>
      <c r="AF489" s="108"/>
      <c r="AG489" s="108">
        <v>0</v>
      </c>
      <c r="AH489" s="108"/>
      <c r="AI489" s="108">
        <v>1270226</v>
      </c>
      <c r="AJ489" s="108"/>
      <c r="AK489" s="108">
        <v>5282420</v>
      </c>
      <c r="AL489" s="109"/>
      <c r="AM489" s="182">
        <v>0</v>
      </c>
      <c r="AN489" s="109" t="s">
        <v>5655</v>
      </c>
      <c r="AO489" s="109" t="str">
        <f t="shared" si="7"/>
        <v>No</v>
      </c>
    </row>
    <row r="490" spans="1:41" s="19" customFormat="1" ht="11.45" customHeight="1" x14ac:dyDescent="0.2">
      <c r="A490" s="5" t="s">
        <v>6086</v>
      </c>
      <c r="B490" s="5" t="s">
        <v>486</v>
      </c>
      <c r="C490" s="5" t="s">
        <v>43</v>
      </c>
      <c r="D490" s="174">
        <v>7008</v>
      </c>
      <c r="E490" s="177">
        <v>70008</v>
      </c>
      <c r="F490" s="19" t="s">
        <v>194</v>
      </c>
      <c r="G490" s="5" t="s">
        <v>192</v>
      </c>
      <c r="H490" s="27">
        <v>177844</v>
      </c>
      <c r="I490" s="106">
        <v>35</v>
      </c>
      <c r="J490" s="107"/>
      <c r="K490" s="108">
        <v>0</v>
      </c>
      <c r="L490" s="108"/>
      <c r="M490" s="108">
        <v>1062182</v>
      </c>
      <c r="N490" s="108"/>
      <c r="O490" s="108">
        <v>1460837</v>
      </c>
      <c r="P490" s="108"/>
      <c r="Q490" s="108">
        <v>1406869</v>
      </c>
      <c r="R490" s="108"/>
      <c r="S490" s="108">
        <v>53968</v>
      </c>
      <c r="T490" s="108"/>
      <c r="U490" s="108">
        <v>100337</v>
      </c>
      <c r="V490" s="108"/>
      <c r="W490" s="108">
        <v>97656</v>
      </c>
      <c r="X490" s="108"/>
      <c r="Y490" s="108">
        <v>2681</v>
      </c>
      <c r="Z490" s="108"/>
      <c r="AA490" s="108">
        <v>0</v>
      </c>
      <c r="AB490" s="108"/>
      <c r="AC490" s="108">
        <v>0</v>
      </c>
      <c r="AD490" s="108"/>
      <c r="AE490" s="108">
        <v>0</v>
      </c>
      <c r="AF490" s="108"/>
      <c r="AG490" s="108">
        <v>0</v>
      </c>
      <c r="AH490" s="108"/>
      <c r="AI490" s="108">
        <v>1352451</v>
      </c>
      <c r="AJ490" s="108"/>
      <c r="AK490" s="108">
        <v>6301868</v>
      </c>
      <c r="AL490" s="109"/>
      <c r="AM490" s="182">
        <v>113</v>
      </c>
      <c r="AN490" s="109" t="s">
        <v>5655</v>
      </c>
      <c r="AO490" s="109" t="str">
        <f t="shared" si="7"/>
        <v>No</v>
      </c>
    </row>
    <row r="491" spans="1:41" s="19" customFormat="1" ht="11.45" customHeight="1" x14ac:dyDescent="0.2">
      <c r="A491" s="5" t="s">
        <v>6087</v>
      </c>
      <c r="B491" s="5" t="s">
        <v>463</v>
      </c>
      <c r="C491" s="5" t="s">
        <v>20</v>
      </c>
      <c r="D491" s="174">
        <v>9142</v>
      </c>
      <c r="E491" s="177">
        <v>90142</v>
      </c>
      <c r="F491" s="19" t="s">
        <v>17</v>
      </c>
      <c r="G491" s="5" t="s">
        <v>192</v>
      </c>
      <c r="H491" s="27">
        <v>72794</v>
      </c>
      <c r="I491" s="106">
        <v>35</v>
      </c>
      <c r="J491" s="107"/>
      <c r="K491" s="108">
        <v>0</v>
      </c>
      <c r="L491" s="108"/>
      <c r="M491" s="108">
        <v>838120</v>
      </c>
      <c r="N491" s="108"/>
      <c r="O491" s="108">
        <v>873074</v>
      </c>
      <c r="P491" s="108"/>
      <c r="Q491" s="108">
        <v>835743</v>
      </c>
      <c r="R491" s="108"/>
      <c r="S491" s="108">
        <v>37331</v>
      </c>
      <c r="T491" s="108"/>
      <c r="U491" s="108">
        <v>83001</v>
      </c>
      <c r="V491" s="108"/>
      <c r="W491" s="108">
        <v>79258</v>
      </c>
      <c r="X491" s="108"/>
      <c r="Y491" s="108">
        <v>3743</v>
      </c>
      <c r="Z491" s="108"/>
      <c r="AA491" s="108">
        <v>0</v>
      </c>
      <c r="AB491" s="108"/>
      <c r="AC491" s="108">
        <v>0</v>
      </c>
      <c r="AD491" s="108"/>
      <c r="AE491" s="108">
        <v>0</v>
      </c>
      <c r="AF491" s="108"/>
      <c r="AG491" s="108">
        <v>0</v>
      </c>
      <c r="AH491" s="108"/>
      <c r="AI491" s="108">
        <v>4021956</v>
      </c>
      <c r="AJ491" s="108"/>
      <c r="AK491" s="108">
        <v>8674173</v>
      </c>
      <c r="AL491" s="109"/>
      <c r="AM491" s="182">
        <v>0</v>
      </c>
      <c r="AN491" s="109" t="s">
        <v>5655</v>
      </c>
      <c r="AO491" s="109" t="str">
        <f t="shared" si="7"/>
        <v>No</v>
      </c>
    </row>
    <row r="492" spans="1:41" s="19" customFormat="1" ht="11.45" customHeight="1" x14ac:dyDescent="0.2">
      <c r="A492" s="5" t="s">
        <v>5522</v>
      </c>
      <c r="B492" s="5" t="s">
        <v>5630</v>
      </c>
      <c r="C492" s="5" t="s">
        <v>89</v>
      </c>
      <c r="D492" s="174">
        <v>6134</v>
      </c>
      <c r="E492" s="177">
        <v>60134</v>
      </c>
      <c r="F492" s="19" t="s">
        <v>194</v>
      </c>
      <c r="G492" s="5" t="s">
        <v>192</v>
      </c>
      <c r="H492" s="27">
        <v>239938</v>
      </c>
      <c r="I492" s="106">
        <v>34</v>
      </c>
      <c r="J492" s="107"/>
      <c r="K492" s="108">
        <v>0</v>
      </c>
      <c r="L492" s="108"/>
      <c r="M492" s="108">
        <v>965084</v>
      </c>
      <c r="N492" s="108"/>
      <c r="O492" s="108">
        <v>1485198</v>
      </c>
      <c r="P492" s="108" t="s">
        <v>101</v>
      </c>
      <c r="Q492" s="108">
        <v>963764</v>
      </c>
      <c r="R492" s="108"/>
      <c r="S492" s="108">
        <v>521434</v>
      </c>
      <c r="T492" s="108"/>
      <c r="U492" s="108">
        <v>73658</v>
      </c>
      <c r="V492" s="108" t="s">
        <v>101</v>
      </c>
      <c r="W492" s="108">
        <v>43519</v>
      </c>
      <c r="X492" s="108"/>
      <c r="Y492" s="108">
        <v>30139</v>
      </c>
      <c r="Z492" s="108"/>
      <c r="AA492" s="108">
        <v>0</v>
      </c>
      <c r="AB492" s="108"/>
      <c r="AC492" s="108">
        <v>0</v>
      </c>
      <c r="AD492" s="108"/>
      <c r="AE492" s="108">
        <v>0</v>
      </c>
      <c r="AF492" s="108"/>
      <c r="AG492" s="108">
        <v>0</v>
      </c>
      <c r="AH492" s="108"/>
      <c r="AI492" s="108">
        <v>666866</v>
      </c>
      <c r="AJ492" s="108"/>
      <c r="AK492" s="108">
        <v>20340653</v>
      </c>
      <c r="AL492" s="109"/>
      <c r="AM492" s="182">
        <v>0</v>
      </c>
      <c r="AN492" s="109" t="s">
        <v>5655</v>
      </c>
      <c r="AO492" s="109" t="str">
        <f t="shared" si="7"/>
        <v>Yes</v>
      </c>
    </row>
    <row r="493" spans="1:41" s="19" customFormat="1" ht="11.45" customHeight="1" x14ac:dyDescent="0.2">
      <c r="A493" s="5" t="s">
        <v>1447</v>
      </c>
      <c r="B493" s="5" t="s">
        <v>1448</v>
      </c>
      <c r="C493" s="5" t="s">
        <v>52</v>
      </c>
      <c r="D493" s="174" t="s">
        <v>1449</v>
      </c>
      <c r="E493" s="177" t="s">
        <v>1450</v>
      </c>
      <c r="F493" s="19" t="s">
        <v>196</v>
      </c>
      <c r="G493" s="5" t="s">
        <v>229</v>
      </c>
      <c r="H493" s="27">
        <v>0</v>
      </c>
      <c r="I493" s="106">
        <v>34</v>
      </c>
      <c r="J493" s="107"/>
      <c r="K493" s="108">
        <v>0</v>
      </c>
      <c r="L493" s="108"/>
      <c r="M493" s="108">
        <v>0</v>
      </c>
      <c r="N493" s="108"/>
      <c r="O493" s="108">
        <v>0</v>
      </c>
      <c r="P493" s="108"/>
      <c r="Q493" s="108">
        <v>1173303</v>
      </c>
      <c r="R493" s="108"/>
      <c r="S493" s="108">
        <v>0</v>
      </c>
      <c r="T493" s="108"/>
      <c r="U493" s="108">
        <v>0</v>
      </c>
      <c r="V493" s="108"/>
      <c r="W493" s="108">
        <v>75304</v>
      </c>
      <c r="X493" s="108"/>
      <c r="Y493" s="108">
        <v>0</v>
      </c>
      <c r="Z493" s="108"/>
      <c r="AA493" s="108">
        <v>0</v>
      </c>
      <c r="AB493" s="108"/>
      <c r="AC493" s="108">
        <v>0</v>
      </c>
      <c r="AD493" s="108"/>
      <c r="AE493" s="108">
        <v>0</v>
      </c>
      <c r="AF493" s="108"/>
      <c r="AG493" s="108">
        <v>0</v>
      </c>
      <c r="AH493" s="108"/>
      <c r="AI493" s="108">
        <v>1360497</v>
      </c>
      <c r="AJ493" s="108"/>
      <c r="AK493" s="108">
        <v>0</v>
      </c>
      <c r="AL493" s="109"/>
      <c r="AM493" s="182">
        <v>0</v>
      </c>
      <c r="AN493" s="109" t="s">
        <v>5655</v>
      </c>
      <c r="AO493" s="109" t="str">
        <f t="shared" si="7"/>
        <v>No</v>
      </c>
    </row>
    <row r="494" spans="1:41" s="19" customFormat="1" ht="11.45" customHeight="1" x14ac:dyDescent="0.2">
      <c r="A494" s="5" t="s">
        <v>6088</v>
      </c>
      <c r="B494" s="5" t="s">
        <v>276</v>
      </c>
      <c r="C494" s="5" t="s">
        <v>81</v>
      </c>
      <c r="D494" s="174">
        <v>3011</v>
      </c>
      <c r="E494" s="177">
        <v>30011</v>
      </c>
      <c r="F494" s="19" t="s">
        <v>196</v>
      </c>
      <c r="G494" s="5" t="s">
        <v>192</v>
      </c>
      <c r="H494" s="27">
        <v>79930</v>
      </c>
      <c r="I494" s="106">
        <v>34</v>
      </c>
      <c r="J494" s="107"/>
      <c r="K494" s="108">
        <v>0</v>
      </c>
      <c r="L494" s="108"/>
      <c r="M494" s="108">
        <v>466066</v>
      </c>
      <c r="N494" s="108"/>
      <c r="O494" s="108">
        <v>566898</v>
      </c>
      <c r="P494" s="108"/>
      <c r="Q494" s="108">
        <v>521794</v>
      </c>
      <c r="R494" s="108"/>
      <c r="S494" s="108">
        <v>45104</v>
      </c>
      <c r="T494" s="108"/>
      <c r="U494" s="108">
        <v>44407</v>
      </c>
      <c r="V494" s="108"/>
      <c r="W494" s="108">
        <v>40006</v>
      </c>
      <c r="X494" s="108"/>
      <c r="Y494" s="108">
        <v>4401</v>
      </c>
      <c r="Z494" s="108"/>
      <c r="AA494" s="108">
        <v>0</v>
      </c>
      <c r="AB494" s="108"/>
      <c r="AC494" s="108">
        <v>0</v>
      </c>
      <c r="AD494" s="108"/>
      <c r="AE494" s="108">
        <v>0</v>
      </c>
      <c r="AF494" s="108"/>
      <c r="AG494" s="108">
        <v>0</v>
      </c>
      <c r="AH494" s="108"/>
      <c r="AI494" s="108">
        <v>557190</v>
      </c>
      <c r="AJ494" s="108"/>
      <c r="AK494" s="108">
        <v>2487900</v>
      </c>
      <c r="AL494" s="109"/>
      <c r="AM494" s="182">
        <v>0</v>
      </c>
      <c r="AN494" s="109" t="s">
        <v>5655</v>
      </c>
      <c r="AO494" s="109" t="str">
        <f t="shared" si="7"/>
        <v>No</v>
      </c>
    </row>
    <row r="495" spans="1:41" s="19" customFormat="1" ht="11.45" customHeight="1" x14ac:dyDescent="0.2">
      <c r="A495" s="5" t="s">
        <v>1246</v>
      </c>
      <c r="B495" s="5" t="s">
        <v>1247</v>
      </c>
      <c r="C495" s="5" t="s">
        <v>20</v>
      </c>
      <c r="D495" s="174">
        <v>9229</v>
      </c>
      <c r="E495" s="177">
        <v>90229</v>
      </c>
      <c r="F495" s="19" t="s">
        <v>196</v>
      </c>
      <c r="G495" s="5" t="s">
        <v>192</v>
      </c>
      <c r="H495" s="27">
        <v>1723634</v>
      </c>
      <c r="I495" s="106">
        <v>34</v>
      </c>
      <c r="J495" s="107"/>
      <c r="K495" s="108">
        <v>0</v>
      </c>
      <c r="L495" s="108"/>
      <c r="M495" s="108">
        <v>884832</v>
      </c>
      <c r="N495" s="108"/>
      <c r="O495" s="108">
        <v>1455477</v>
      </c>
      <c r="P495" s="108"/>
      <c r="Q495" s="108">
        <v>1151007</v>
      </c>
      <c r="R495" s="108"/>
      <c r="S495" s="108">
        <v>304470</v>
      </c>
      <c r="T495" s="108"/>
      <c r="U495" s="108">
        <v>75783</v>
      </c>
      <c r="V495" s="108"/>
      <c r="W495" s="108">
        <v>55044</v>
      </c>
      <c r="X495" s="108"/>
      <c r="Y495" s="108">
        <v>20739</v>
      </c>
      <c r="Z495" s="108"/>
      <c r="AA495" s="108">
        <v>0</v>
      </c>
      <c r="AB495" s="108"/>
      <c r="AC495" s="108">
        <v>0</v>
      </c>
      <c r="AD495" s="108"/>
      <c r="AE495" s="108">
        <v>0</v>
      </c>
      <c r="AF495" s="108"/>
      <c r="AG495" s="108">
        <v>0</v>
      </c>
      <c r="AH495" s="108"/>
      <c r="AI495" s="108">
        <v>372044</v>
      </c>
      <c r="AJ495" s="108"/>
      <c r="AK495" s="108">
        <v>6801000</v>
      </c>
      <c r="AL495" s="109"/>
      <c r="AM495" s="182">
        <v>0</v>
      </c>
      <c r="AN495" s="109" t="s">
        <v>5655</v>
      </c>
      <c r="AO495" s="109" t="str">
        <f t="shared" si="7"/>
        <v>No</v>
      </c>
    </row>
    <row r="496" spans="1:41" s="19" customFormat="1" ht="11.45" customHeight="1" x14ac:dyDescent="0.2">
      <c r="A496" s="5" t="s">
        <v>5519</v>
      </c>
      <c r="B496" s="5" t="s">
        <v>5628</v>
      </c>
      <c r="C496" s="5" t="s">
        <v>56</v>
      </c>
      <c r="D496" s="174"/>
      <c r="E496" s="177" t="s">
        <v>5518</v>
      </c>
      <c r="F496" s="19" t="s">
        <v>196</v>
      </c>
      <c r="G496" s="5" t="s">
        <v>229</v>
      </c>
      <c r="H496" s="27">
        <v>0</v>
      </c>
      <c r="I496" s="106">
        <v>34</v>
      </c>
      <c r="J496" s="107"/>
      <c r="K496" s="108">
        <v>0</v>
      </c>
      <c r="L496" s="108"/>
      <c r="M496" s="108">
        <v>0</v>
      </c>
      <c r="N496" s="108"/>
      <c r="O496" s="108">
        <v>0</v>
      </c>
      <c r="P496" s="108"/>
      <c r="Q496" s="108">
        <v>781271</v>
      </c>
      <c r="R496" s="108"/>
      <c r="S496" s="108">
        <v>0</v>
      </c>
      <c r="T496" s="108"/>
      <c r="U496" s="108">
        <v>0</v>
      </c>
      <c r="V496" s="108"/>
      <c r="W496" s="108">
        <v>52336</v>
      </c>
      <c r="X496" s="108"/>
      <c r="Y496" s="108">
        <v>0</v>
      </c>
      <c r="Z496" s="108"/>
      <c r="AA496" s="108">
        <v>0</v>
      </c>
      <c r="AB496" s="108"/>
      <c r="AC496" s="108">
        <v>0</v>
      </c>
      <c r="AD496" s="108"/>
      <c r="AE496" s="108">
        <v>0</v>
      </c>
      <c r="AF496" s="108"/>
      <c r="AG496" s="108">
        <v>0</v>
      </c>
      <c r="AH496" s="108"/>
      <c r="AI496" s="108">
        <v>234334</v>
      </c>
      <c r="AJ496" s="108"/>
      <c r="AK496" s="108">
        <v>0</v>
      </c>
      <c r="AL496" s="109"/>
      <c r="AM496" s="182">
        <v>163.4</v>
      </c>
      <c r="AN496" s="109" t="s">
        <v>5655</v>
      </c>
      <c r="AO496" s="109" t="str">
        <f t="shared" si="7"/>
        <v>No</v>
      </c>
    </row>
    <row r="497" spans="1:41" s="19" customFormat="1" ht="11.45" customHeight="1" x14ac:dyDescent="0.2">
      <c r="A497" s="5" t="s">
        <v>5668</v>
      </c>
      <c r="B497" s="5" t="s">
        <v>388</v>
      </c>
      <c r="C497" s="5" t="s">
        <v>20</v>
      </c>
      <c r="D497" s="174"/>
      <c r="E497" s="177">
        <v>99423</v>
      </c>
      <c r="F497" s="19" t="s">
        <v>194</v>
      </c>
      <c r="G497" s="5" t="s">
        <v>192</v>
      </c>
      <c r="H497" s="27">
        <v>12150996</v>
      </c>
      <c r="I497" s="106">
        <v>34</v>
      </c>
      <c r="J497" s="107"/>
      <c r="K497" s="108">
        <v>0</v>
      </c>
      <c r="L497" s="108"/>
      <c r="M497" s="108">
        <v>719601</v>
      </c>
      <c r="N497" s="108"/>
      <c r="O497" s="108">
        <v>944877</v>
      </c>
      <c r="P497" s="108"/>
      <c r="Q497" s="108">
        <v>856643</v>
      </c>
      <c r="R497" s="108"/>
      <c r="S497" s="108">
        <v>88234</v>
      </c>
      <c r="T497" s="108"/>
      <c r="U497" s="108">
        <v>95698</v>
      </c>
      <c r="V497" s="108"/>
      <c r="W497" s="108">
        <v>91159</v>
      </c>
      <c r="X497" s="108"/>
      <c r="Y497" s="108">
        <v>4539</v>
      </c>
      <c r="Z497" s="108"/>
      <c r="AA497" s="108">
        <v>0</v>
      </c>
      <c r="AB497" s="108"/>
      <c r="AC497" s="108">
        <v>0</v>
      </c>
      <c r="AD497" s="108"/>
      <c r="AE497" s="108">
        <v>0</v>
      </c>
      <c r="AF497" s="108"/>
      <c r="AG497" s="108">
        <v>0</v>
      </c>
      <c r="AH497" s="108"/>
      <c r="AI497" s="108">
        <v>1549527</v>
      </c>
      <c r="AJ497" s="108"/>
      <c r="AK497" s="108">
        <v>3554368</v>
      </c>
      <c r="AL497" s="109"/>
      <c r="AM497" s="182">
        <v>0</v>
      </c>
      <c r="AN497" s="109" t="s">
        <v>5655</v>
      </c>
      <c r="AO497" s="109" t="str">
        <f t="shared" si="7"/>
        <v>No</v>
      </c>
    </row>
    <row r="498" spans="1:41" s="19" customFormat="1" ht="11.45" customHeight="1" x14ac:dyDescent="0.2">
      <c r="A498" s="5" t="s">
        <v>1667</v>
      </c>
      <c r="B498" s="5" t="s">
        <v>5603</v>
      </c>
      <c r="C498" s="5" t="s">
        <v>81</v>
      </c>
      <c r="D498" s="174" t="s">
        <v>1668</v>
      </c>
      <c r="E498" s="177" t="s">
        <v>1669</v>
      </c>
      <c r="F498" s="19" t="s">
        <v>196</v>
      </c>
      <c r="G498" s="5" t="s">
        <v>229</v>
      </c>
      <c r="H498" s="27">
        <v>0</v>
      </c>
      <c r="I498" s="106">
        <v>34</v>
      </c>
      <c r="J498" s="107"/>
      <c r="K498" s="108">
        <v>0</v>
      </c>
      <c r="L498" s="108"/>
      <c r="M498" s="108">
        <v>0</v>
      </c>
      <c r="N498" s="108"/>
      <c r="O498" s="108">
        <v>0</v>
      </c>
      <c r="P498" s="108"/>
      <c r="Q498" s="108">
        <v>665063</v>
      </c>
      <c r="R498" s="108"/>
      <c r="S498" s="108">
        <v>0</v>
      </c>
      <c r="T498" s="108"/>
      <c r="U498" s="108">
        <v>0</v>
      </c>
      <c r="V498" s="108"/>
      <c r="W498" s="108">
        <v>36902</v>
      </c>
      <c r="X498" s="108"/>
      <c r="Y498" s="108">
        <v>0</v>
      </c>
      <c r="Z498" s="108"/>
      <c r="AA498" s="108">
        <v>0</v>
      </c>
      <c r="AB498" s="108"/>
      <c r="AC498" s="108">
        <v>0</v>
      </c>
      <c r="AD498" s="108"/>
      <c r="AE498" s="108">
        <v>0</v>
      </c>
      <c r="AF498" s="108"/>
      <c r="AG498" s="108">
        <v>0</v>
      </c>
      <c r="AH498" s="108"/>
      <c r="AI498" s="108">
        <v>252054</v>
      </c>
      <c r="AJ498" s="108"/>
      <c r="AK498" s="108">
        <v>0</v>
      </c>
      <c r="AL498" s="109"/>
      <c r="AM498" s="182">
        <v>0</v>
      </c>
      <c r="AN498" s="109" t="s">
        <v>5655</v>
      </c>
      <c r="AO498" s="109" t="str">
        <f t="shared" si="7"/>
        <v>No</v>
      </c>
    </row>
    <row r="499" spans="1:41" s="19" customFormat="1" ht="11.45" customHeight="1" x14ac:dyDescent="0.2">
      <c r="A499" s="5" t="s">
        <v>871</v>
      </c>
      <c r="B499" s="5" t="s">
        <v>872</v>
      </c>
      <c r="C499" s="5" t="s">
        <v>20</v>
      </c>
      <c r="D499" s="174">
        <v>9061</v>
      </c>
      <c r="E499" s="177">
        <v>90061</v>
      </c>
      <c r="F499" s="19" t="s">
        <v>196</v>
      </c>
      <c r="G499" s="5" t="s">
        <v>192</v>
      </c>
      <c r="H499" s="27">
        <v>116719</v>
      </c>
      <c r="I499" s="106">
        <v>34</v>
      </c>
      <c r="J499" s="107"/>
      <c r="K499" s="108">
        <v>0</v>
      </c>
      <c r="L499" s="108"/>
      <c r="M499" s="108">
        <v>877461</v>
      </c>
      <c r="N499" s="108"/>
      <c r="O499" s="108">
        <v>1478097</v>
      </c>
      <c r="P499" s="108"/>
      <c r="Q499" s="108">
        <v>1225513</v>
      </c>
      <c r="R499" s="108"/>
      <c r="S499" s="108">
        <v>252584</v>
      </c>
      <c r="T499" s="108"/>
      <c r="U499" s="108">
        <v>93512</v>
      </c>
      <c r="V499" s="108"/>
      <c r="W499" s="108">
        <v>83565</v>
      </c>
      <c r="X499" s="108"/>
      <c r="Y499" s="108">
        <v>9947</v>
      </c>
      <c r="Z499" s="108"/>
      <c r="AA499" s="108">
        <v>0</v>
      </c>
      <c r="AB499" s="108"/>
      <c r="AC499" s="108">
        <v>0</v>
      </c>
      <c r="AD499" s="108"/>
      <c r="AE499" s="108">
        <v>0</v>
      </c>
      <c r="AF499" s="108"/>
      <c r="AG499" s="108">
        <v>0</v>
      </c>
      <c r="AH499" s="108"/>
      <c r="AI499" s="108">
        <v>1022636</v>
      </c>
      <c r="AJ499" s="108"/>
      <c r="AK499" s="108">
        <v>8093041</v>
      </c>
      <c r="AL499" s="109"/>
      <c r="AM499" s="182">
        <v>0</v>
      </c>
      <c r="AN499" s="109" t="s">
        <v>5655</v>
      </c>
      <c r="AO499" s="109" t="str">
        <f t="shared" si="7"/>
        <v>No</v>
      </c>
    </row>
    <row r="500" spans="1:41" s="19" customFormat="1" ht="11.45" customHeight="1" x14ac:dyDescent="0.2">
      <c r="A500" s="5" t="s">
        <v>6089</v>
      </c>
      <c r="B500" s="5" t="s">
        <v>523</v>
      </c>
      <c r="C500" s="5" t="s">
        <v>98</v>
      </c>
      <c r="D500" s="174">
        <v>5002</v>
      </c>
      <c r="E500" s="177">
        <v>50002</v>
      </c>
      <c r="F500" s="19" t="s">
        <v>194</v>
      </c>
      <c r="G500" s="5" t="s">
        <v>192</v>
      </c>
      <c r="H500" s="27">
        <v>206520</v>
      </c>
      <c r="I500" s="106">
        <v>34</v>
      </c>
      <c r="J500" s="107"/>
      <c r="K500" s="108">
        <v>0</v>
      </c>
      <c r="L500" s="108"/>
      <c r="M500" s="108">
        <v>1198232</v>
      </c>
      <c r="N500" s="108"/>
      <c r="O500" s="108">
        <v>1479069</v>
      </c>
      <c r="P500" s="108"/>
      <c r="Q500" s="108">
        <v>1429520</v>
      </c>
      <c r="R500" s="108"/>
      <c r="S500" s="108">
        <v>49549</v>
      </c>
      <c r="T500" s="108"/>
      <c r="U500" s="108">
        <v>97041</v>
      </c>
      <c r="V500" s="108"/>
      <c r="W500" s="108">
        <v>95051</v>
      </c>
      <c r="X500" s="108"/>
      <c r="Y500" s="108">
        <v>1990</v>
      </c>
      <c r="Z500" s="108"/>
      <c r="AA500" s="108">
        <v>0</v>
      </c>
      <c r="AB500" s="108"/>
      <c r="AC500" s="108">
        <v>0</v>
      </c>
      <c r="AD500" s="108"/>
      <c r="AE500" s="108">
        <v>0</v>
      </c>
      <c r="AF500" s="108"/>
      <c r="AG500" s="108">
        <v>0</v>
      </c>
      <c r="AH500" s="108"/>
      <c r="AI500" s="108">
        <v>1310472</v>
      </c>
      <c r="AJ500" s="108"/>
      <c r="AK500" s="108">
        <v>4038921</v>
      </c>
      <c r="AL500" s="109"/>
      <c r="AM500" s="182">
        <v>142</v>
      </c>
      <c r="AN500" s="109" t="s">
        <v>5655</v>
      </c>
      <c r="AO500" s="109" t="str">
        <f t="shared" si="7"/>
        <v>No</v>
      </c>
    </row>
    <row r="501" spans="1:41" s="19" customFormat="1" ht="11.45" customHeight="1" x14ac:dyDescent="0.2">
      <c r="A501" s="5" t="s">
        <v>3753</v>
      </c>
      <c r="B501" s="5" t="s">
        <v>613</v>
      </c>
      <c r="C501" s="5" t="s">
        <v>43</v>
      </c>
      <c r="D501" s="174" t="s">
        <v>3754</v>
      </c>
      <c r="E501" s="177" t="s">
        <v>3755</v>
      </c>
      <c r="F501" s="19" t="s">
        <v>196</v>
      </c>
      <c r="G501" s="5" t="s">
        <v>229</v>
      </c>
      <c r="H501" s="27">
        <v>0</v>
      </c>
      <c r="I501" s="106">
        <v>34</v>
      </c>
      <c r="J501" s="107"/>
      <c r="K501" s="108">
        <v>0</v>
      </c>
      <c r="L501" s="108"/>
      <c r="M501" s="108">
        <v>0</v>
      </c>
      <c r="N501" s="108"/>
      <c r="O501" s="108">
        <v>0</v>
      </c>
      <c r="P501" s="108"/>
      <c r="Q501" s="108">
        <v>448071</v>
      </c>
      <c r="R501" s="108"/>
      <c r="S501" s="108">
        <v>0</v>
      </c>
      <c r="T501" s="108"/>
      <c r="U501" s="108">
        <v>0</v>
      </c>
      <c r="V501" s="108"/>
      <c r="W501" s="108">
        <v>22644</v>
      </c>
      <c r="X501" s="108"/>
      <c r="Y501" s="108">
        <v>0</v>
      </c>
      <c r="Z501" s="108"/>
      <c r="AA501" s="108">
        <v>0</v>
      </c>
      <c r="AB501" s="108"/>
      <c r="AC501" s="108">
        <v>0</v>
      </c>
      <c r="AD501" s="108"/>
      <c r="AE501" s="108">
        <v>0</v>
      </c>
      <c r="AF501" s="108"/>
      <c r="AG501" s="108">
        <v>0</v>
      </c>
      <c r="AH501" s="108"/>
      <c r="AI501" s="108">
        <v>102357</v>
      </c>
      <c r="AJ501" s="108"/>
      <c r="AK501" s="108">
        <v>0</v>
      </c>
      <c r="AL501" s="109"/>
      <c r="AM501" s="182">
        <v>312</v>
      </c>
      <c r="AN501" s="109" t="s">
        <v>5655</v>
      </c>
      <c r="AO501" s="109" t="str">
        <f t="shared" si="7"/>
        <v>No</v>
      </c>
    </row>
    <row r="502" spans="1:41" s="19" customFormat="1" ht="11.45" customHeight="1" x14ac:dyDescent="0.2">
      <c r="A502" s="5" t="s">
        <v>849</v>
      </c>
      <c r="B502" s="5" t="s">
        <v>850</v>
      </c>
      <c r="C502" s="5" t="s">
        <v>54</v>
      </c>
      <c r="D502" s="174">
        <v>1098</v>
      </c>
      <c r="E502" s="177">
        <v>10098</v>
      </c>
      <c r="F502" s="19" t="s">
        <v>196</v>
      </c>
      <c r="G502" s="5" t="s">
        <v>192</v>
      </c>
      <c r="H502" s="27">
        <v>59397</v>
      </c>
      <c r="I502" s="106">
        <v>34</v>
      </c>
      <c r="J502" s="107"/>
      <c r="K502" s="108">
        <v>0</v>
      </c>
      <c r="L502" s="108"/>
      <c r="M502" s="108">
        <v>233909</v>
      </c>
      <c r="N502" s="108"/>
      <c r="O502" s="108">
        <v>498134</v>
      </c>
      <c r="P502" s="108"/>
      <c r="Q502" s="108">
        <v>420652</v>
      </c>
      <c r="R502" s="108"/>
      <c r="S502" s="108">
        <v>77482</v>
      </c>
      <c r="T502" s="108"/>
      <c r="U502" s="108">
        <v>42330</v>
      </c>
      <c r="V502" s="108"/>
      <c r="W502" s="108">
        <v>36570</v>
      </c>
      <c r="X502" s="108"/>
      <c r="Y502" s="108">
        <v>5760</v>
      </c>
      <c r="Z502" s="108"/>
      <c r="AA502" s="108">
        <v>0</v>
      </c>
      <c r="AB502" s="108"/>
      <c r="AC502" s="108">
        <v>0</v>
      </c>
      <c r="AD502" s="108"/>
      <c r="AE502" s="108">
        <v>0</v>
      </c>
      <c r="AF502" s="108"/>
      <c r="AG502" s="108">
        <v>0</v>
      </c>
      <c r="AH502" s="108"/>
      <c r="AI502" s="108">
        <v>214460</v>
      </c>
      <c r="AJ502" s="108"/>
      <c r="AK502" s="108">
        <v>479635</v>
      </c>
      <c r="AL502" s="109"/>
      <c r="AM502" s="182">
        <v>0</v>
      </c>
      <c r="AN502" s="109" t="s">
        <v>5655</v>
      </c>
      <c r="AO502" s="109" t="str">
        <f t="shared" si="7"/>
        <v>No</v>
      </c>
    </row>
    <row r="503" spans="1:41" s="19" customFormat="1" ht="11.45" customHeight="1" x14ac:dyDescent="0.2">
      <c r="A503" s="5" t="s">
        <v>2109</v>
      </c>
      <c r="B503" s="5" t="s">
        <v>2110</v>
      </c>
      <c r="C503" s="5" t="s">
        <v>88</v>
      </c>
      <c r="D503" s="174" t="s">
        <v>2111</v>
      </c>
      <c r="E503" s="177" t="s">
        <v>2112</v>
      </c>
      <c r="F503" s="19" t="s">
        <v>196</v>
      </c>
      <c r="G503" s="5" t="s">
        <v>229</v>
      </c>
      <c r="H503" s="27">
        <v>0</v>
      </c>
      <c r="I503" s="106">
        <v>34</v>
      </c>
      <c r="J503" s="107"/>
      <c r="K503" s="108">
        <v>0</v>
      </c>
      <c r="L503" s="108"/>
      <c r="M503" s="108">
        <v>0</v>
      </c>
      <c r="N503" s="108"/>
      <c r="O503" s="108">
        <v>0</v>
      </c>
      <c r="P503" s="108"/>
      <c r="Q503" s="108">
        <v>1040401</v>
      </c>
      <c r="R503" s="108"/>
      <c r="S503" s="108">
        <v>0</v>
      </c>
      <c r="T503" s="108"/>
      <c r="U503" s="108">
        <v>0</v>
      </c>
      <c r="V503" s="108"/>
      <c r="W503" s="108">
        <v>50513</v>
      </c>
      <c r="X503" s="108"/>
      <c r="Y503" s="108">
        <v>0</v>
      </c>
      <c r="Z503" s="108"/>
      <c r="AA503" s="108">
        <v>0</v>
      </c>
      <c r="AB503" s="108"/>
      <c r="AC503" s="108">
        <v>0</v>
      </c>
      <c r="AD503" s="108"/>
      <c r="AE503" s="108">
        <v>0</v>
      </c>
      <c r="AF503" s="108"/>
      <c r="AG503" s="108">
        <v>0</v>
      </c>
      <c r="AH503" s="108"/>
      <c r="AI503" s="108">
        <v>63794</v>
      </c>
      <c r="AJ503" s="108"/>
      <c r="AK503" s="108">
        <v>0</v>
      </c>
      <c r="AL503" s="109"/>
      <c r="AM503" s="182">
        <v>81</v>
      </c>
      <c r="AN503" s="109" t="s">
        <v>5655</v>
      </c>
      <c r="AO503" s="109" t="str">
        <f t="shared" si="7"/>
        <v>No</v>
      </c>
    </row>
    <row r="504" spans="1:41" s="19" customFormat="1" ht="11.45" customHeight="1" x14ac:dyDescent="0.2">
      <c r="A504" s="5" t="s">
        <v>517</v>
      </c>
      <c r="B504" s="5" t="s">
        <v>343</v>
      </c>
      <c r="C504" s="5" t="s">
        <v>54</v>
      </c>
      <c r="D504" s="174">
        <v>1016</v>
      </c>
      <c r="E504" s="177">
        <v>10016</v>
      </c>
      <c r="F504" s="19" t="s">
        <v>196</v>
      </c>
      <c r="G504" s="5" t="s">
        <v>192</v>
      </c>
      <c r="H504" s="27">
        <v>203914</v>
      </c>
      <c r="I504" s="106">
        <v>34</v>
      </c>
      <c r="J504" s="107"/>
      <c r="K504" s="108">
        <v>0</v>
      </c>
      <c r="L504" s="108"/>
      <c r="M504" s="108">
        <v>1272790</v>
      </c>
      <c r="N504" s="108"/>
      <c r="O504" s="108">
        <v>1204284</v>
      </c>
      <c r="P504" s="108"/>
      <c r="Q504" s="108">
        <v>1149490</v>
      </c>
      <c r="R504" s="108"/>
      <c r="S504" s="108">
        <v>54794</v>
      </c>
      <c r="T504" s="108"/>
      <c r="U504" s="108">
        <v>94187</v>
      </c>
      <c r="V504" s="108"/>
      <c r="W504" s="108">
        <v>91310</v>
      </c>
      <c r="X504" s="108"/>
      <c r="Y504" s="108">
        <v>2877</v>
      </c>
      <c r="Z504" s="108"/>
      <c r="AA504" s="108">
        <v>0</v>
      </c>
      <c r="AB504" s="108"/>
      <c r="AC504" s="108">
        <v>0</v>
      </c>
      <c r="AD504" s="108"/>
      <c r="AE504" s="108">
        <v>0</v>
      </c>
      <c r="AF504" s="108"/>
      <c r="AG504" s="108">
        <v>0</v>
      </c>
      <c r="AH504" s="108"/>
      <c r="AI504" s="108">
        <v>1947038</v>
      </c>
      <c r="AJ504" s="108"/>
      <c r="AK504" s="108">
        <v>6733632</v>
      </c>
      <c r="AL504" s="109"/>
      <c r="AM504" s="182">
        <v>81.3</v>
      </c>
      <c r="AN504" s="109" t="s">
        <v>5655</v>
      </c>
      <c r="AO504" s="109" t="str">
        <f t="shared" si="7"/>
        <v>No</v>
      </c>
    </row>
    <row r="505" spans="1:41" s="19" customFormat="1" ht="11.45" customHeight="1" x14ac:dyDescent="0.2">
      <c r="A505" s="5" t="s">
        <v>6090</v>
      </c>
      <c r="B505" s="5" t="s">
        <v>224</v>
      </c>
      <c r="C505" s="5" t="s">
        <v>77</v>
      </c>
      <c r="D505" s="174">
        <v>5163</v>
      </c>
      <c r="E505" s="177">
        <v>50163</v>
      </c>
      <c r="F505" s="19" t="s">
        <v>194</v>
      </c>
      <c r="G505" s="5" t="s">
        <v>192</v>
      </c>
      <c r="H505" s="27">
        <v>76068</v>
      </c>
      <c r="I505" s="106">
        <v>34</v>
      </c>
      <c r="J505" s="107"/>
      <c r="K505" s="108">
        <v>0</v>
      </c>
      <c r="L505" s="108"/>
      <c r="M505" s="108">
        <v>0</v>
      </c>
      <c r="N505" s="108"/>
      <c r="O505" s="108">
        <v>1678208</v>
      </c>
      <c r="P505" s="108"/>
      <c r="Q505" s="108">
        <v>1428602</v>
      </c>
      <c r="R505" s="108"/>
      <c r="S505" s="108">
        <v>249606</v>
      </c>
      <c r="T505" s="108"/>
      <c r="U505" s="108">
        <v>76040</v>
      </c>
      <c r="V505" s="108"/>
      <c r="W505" s="108">
        <v>67361</v>
      </c>
      <c r="X505" s="108"/>
      <c r="Y505" s="108">
        <v>8679</v>
      </c>
      <c r="Z505" s="108"/>
      <c r="AA505" s="108">
        <v>0</v>
      </c>
      <c r="AB505" s="108"/>
      <c r="AC505" s="108">
        <v>0</v>
      </c>
      <c r="AD505" s="108"/>
      <c r="AE505" s="108">
        <v>0</v>
      </c>
      <c r="AF505" s="108"/>
      <c r="AG505" s="108">
        <v>0</v>
      </c>
      <c r="AH505" s="108"/>
      <c r="AI505" s="108">
        <v>124899</v>
      </c>
      <c r="AJ505" s="108"/>
      <c r="AK505" s="108">
        <v>1470529</v>
      </c>
      <c r="AL505" s="109"/>
      <c r="AM505" s="182">
        <v>0</v>
      </c>
      <c r="AN505" s="109" t="s">
        <v>5655</v>
      </c>
      <c r="AO505" s="109" t="str">
        <f t="shared" si="7"/>
        <v>No</v>
      </c>
    </row>
    <row r="506" spans="1:41" s="19" customFormat="1" ht="11.45" customHeight="1" x14ac:dyDescent="0.2">
      <c r="A506" s="5" t="s">
        <v>274</v>
      </c>
      <c r="B506" s="5" t="s">
        <v>275</v>
      </c>
      <c r="C506" s="5" t="s">
        <v>20</v>
      </c>
      <c r="D506" s="174">
        <v>9182</v>
      </c>
      <c r="E506" s="177">
        <v>90182</v>
      </c>
      <c r="F506" s="19" t="s">
        <v>196</v>
      </c>
      <c r="G506" s="5" t="s">
        <v>192</v>
      </c>
      <c r="H506" s="27">
        <v>370583</v>
      </c>
      <c r="I506" s="106">
        <v>34</v>
      </c>
      <c r="J506" s="107"/>
      <c r="K506" s="108">
        <v>8</v>
      </c>
      <c r="L506" s="108"/>
      <c r="M506" s="108">
        <v>1146319</v>
      </c>
      <c r="N506" s="108"/>
      <c r="O506" s="108">
        <v>1146319</v>
      </c>
      <c r="P506" s="108"/>
      <c r="Q506" s="108">
        <v>1102574</v>
      </c>
      <c r="R506" s="108"/>
      <c r="S506" s="108">
        <v>43745</v>
      </c>
      <c r="T506" s="108"/>
      <c r="U506" s="108">
        <v>34731</v>
      </c>
      <c r="V506" s="108"/>
      <c r="W506" s="108">
        <v>28219</v>
      </c>
      <c r="X506" s="108"/>
      <c r="Y506" s="108">
        <v>6512</v>
      </c>
      <c r="Z506" s="108"/>
      <c r="AA506" s="108">
        <v>176749</v>
      </c>
      <c r="AB506" s="108"/>
      <c r="AC506" s="108">
        <v>169678</v>
      </c>
      <c r="AD506" s="108"/>
      <c r="AE506" s="108">
        <v>5376</v>
      </c>
      <c r="AF506" s="108"/>
      <c r="AG506" s="108">
        <v>4380</v>
      </c>
      <c r="AH506" s="108"/>
      <c r="AI506" s="108">
        <v>1398954</v>
      </c>
      <c r="AJ506" s="108"/>
      <c r="AK506" s="108">
        <v>61400684</v>
      </c>
      <c r="AL506" s="109"/>
      <c r="AM506" s="182">
        <v>221.7</v>
      </c>
      <c r="AN506" s="109" t="s">
        <v>5655</v>
      </c>
      <c r="AO506" s="109" t="str">
        <f t="shared" si="7"/>
        <v>No</v>
      </c>
    </row>
    <row r="507" spans="1:41" s="19" customFormat="1" ht="11.45" customHeight="1" x14ac:dyDescent="0.2">
      <c r="A507" s="5" t="s">
        <v>6091</v>
      </c>
      <c r="B507" s="5" t="s">
        <v>335</v>
      </c>
      <c r="C507" s="5" t="s">
        <v>62</v>
      </c>
      <c r="D507" s="174">
        <v>4147</v>
      </c>
      <c r="E507" s="177">
        <v>40147</v>
      </c>
      <c r="F507" s="19" t="s">
        <v>17</v>
      </c>
      <c r="G507" s="5" t="s">
        <v>192</v>
      </c>
      <c r="H507" s="27">
        <v>884891</v>
      </c>
      <c r="I507" s="106">
        <v>34</v>
      </c>
      <c r="J507" s="107"/>
      <c r="K507" s="108">
        <v>0</v>
      </c>
      <c r="L507" s="108"/>
      <c r="M507" s="108">
        <v>686900</v>
      </c>
      <c r="N507" s="108"/>
      <c r="O507" s="108">
        <v>725772</v>
      </c>
      <c r="P507" s="108"/>
      <c r="Q507" s="108">
        <v>675418</v>
      </c>
      <c r="R507" s="108"/>
      <c r="S507" s="108">
        <v>50354</v>
      </c>
      <c r="T507" s="108"/>
      <c r="U507" s="108">
        <v>79617</v>
      </c>
      <c r="V507" s="108"/>
      <c r="W507" s="108">
        <v>76179</v>
      </c>
      <c r="X507" s="108"/>
      <c r="Y507" s="108">
        <v>3438</v>
      </c>
      <c r="Z507" s="108"/>
      <c r="AA507" s="108">
        <v>0</v>
      </c>
      <c r="AB507" s="108"/>
      <c r="AC507" s="108">
        <v>0</v>
      </c>
      <c r="AD507" s="108"/>
      <c r="AE507" s="108">
        <v>0</v>
      </c>
      <c r="AF507" s="108"/>
      <c r="AG507" s="108">
        <v>0</v>
      </c>
      <c r="AH507" s="108"/>
      <c r="AI507" s="108">
        <v>3506210</v>
      </c>
      <c r="AJ507" s="108"/>
      <c r="AK507" s="108">
        <v>5126387</v>
      </c>
      <c r="AL507" s="109"/>
      <c r="AM507" s="182">
        <v>0</v>
      </c>
      <c r="AN507" s="109" t="s">
        <v>5655</v>
      </c>
      <c r="AO507" s="109" t="str">
        <f t="shared" si="7"/>
        <v>No</v>
      </c>
    </row>
    <row r="508" spans="1:41" s="19" customFormat="1" ht="11.45" customHeight="1" x14ac:dyDescent="0.2">
      <c r="A508" s="5" t="s">
        <v>295</v>
      </c>
      <c r="B508" s="5" t="s">
        <v>296</v>
      </c>
      <c r="C508" s="5" t="s">
        <v>81</v>
      </c>
      <c r="D508" s="174">
        <v>3023</v>
      </c>
      <c r="E508" s="177">
        <v>30023</v>
      </c>
      <c r="F508" s="19" t="s">
        <v>196</v>
      </c>
      <c r="G508" s="5" t="s">
        <v>192</v>
      </c>
      <c r="H508" s="27">
        <v>1733853</v>
      </c>
      <c r="I508" s="106">
        <v>34</v>
      </c>
      <c r="J508" s="107"/>
      <c r="K508" s="108">
        <v>0</v>
      </c>
      <c r="L508" s="108"/>
      <c r="M508" s="108">
        <v>772513</v>
      </c>
      <c r="N508" s="108"/>
      <c r="O508" s="108">
        <v>1565115</v>
      </c>
      <c r="P508" s="108"/>
      <c r="Q508" s="108">
        <v>1211500</v>
      </c>
      <c r="R508" s="108"/>
      <c r="S508" s="108">
        <v>353615</v>
      </c>
      <c r="T508" s="108"/>
      <c r="U508" s="108">
        <v>82944</v>
      </c>
      <c r="V508" s="108"/>
      <c r="W508" s="108">
        <v>71051</v>
      </c>
      <c r="X508" s="108"/>
      <c r="Y508" s="108">
        <v>11893</v>
      </c>
      <c r="Z508" s="108"/>
      <c r="AA508" s="108">
        <v>0</v>
      </c>
      <c r="AB508" s="108"/>
      <c r="AC508" s="108">
        <v>0</v>
      </c>
      <c r="AD508" s="108"/>
      <c r="AE508" s="108">
        <v>0</v>
      </c>
      <c r="AF508" s="108"/>
      <c r="AG508" s="108">
        <v>0</v>
      </c>
      <c r="AH508" s="108"/>
      <c r="AI508" s="108">
        <v>875744</v>
      </c>
      <c r="AJ508" s="108"/>
      <c r="AK508" s="108">
        <v>10367679</v>
      </c>
      <c r="AL508" s="109"/>
      <c r="AM508" s="182">
        <v>0</v>
      </c>
      <c r="AN508" s="109" t="s">
        <v>5655</v>
      </c>
      <c r="AO508" s="109" t="str">
        <f t="shared" si="7"/>
        <v>No</v>
      </c>
    </row>
    <row r="509" spans="1:41" s="19" customFormat="1" ht="11.45" customHeight="1" x14ac:dyDescent="0.2">
      <c r="A509" s="5" t="s">
        <v>3424</v>
      </c>
      <c r="B509" s="5" t="s">
        <v>1320</v>
      </c>
      <c r="C509" s="5" t="s">
        <v>71</v>
      </c>
      <c r="D509" s="174" t="s">
        <v>3425</v>
      </c>
      <c r="E509" s="177">
        <v>60138</v>
      </c>
      <c r="F509" s="19" t="s">
        <v>191</v>
      </c>
      <c r="G509" s="5" t="s">
        <v>5273</v>
      </c>
      <c r="H509" s="27">
        <v>89284</v>
      </c>
      <c r="I509" s="106">
        <v>33</v>
      </c>
      <c r="J509" s="107"/>
      <c r="K509" s="108">
        <v>0</v>
      </c>
      <c r="L509" s="108"/>
      <c r="M509" s="108">
        <v>0</v>
      </c>
      <c r="N509" s="108"/>
      <c r="O509" s="108">
        <v>0</v>
      </c>
      <c r="P509" s="108"/>
      <c r="Q509" s="108">
        <v>1419795</v>
      </c>
      <c r="R509" s="108"/>
      <c r="S509" s="108">
        <v>0</v>
      </c>
      <c r="T509" s="108"/>
      <c r="U509" s="108">
        <v>0</v>
      </c>
      <c r="V509" s="108"/>
      <c r="W509" s="108">
        <v>55389</v>
      </c>
      <c r="X509" s="108"/>
      <c r="Y509" s="108">
        <v>0</v>
      </c>
      <c r="Z509" s="108"/>
      <c r="AA509" s="108">
        <v>0</v>
      </c>
      <c r="AB509" s="108"/>
      <c r="AC509" s="108">
        <v>0</v>
      </c>
      <c r="AD509" s="108"/>
      <c r="AE509" s="108">
        <v>0</v>
      </c>
      <c r="AF509" s="108"/>
      <c r="AG509" s="108">
        <v>0</v>
      </c>
      <c r="AH509" s="108"/>
      <c r="AI509" s="108">
        <v>284967</v>
      </c>
      <c r="AJ509" s="108"/>
      <c r="AK509" s="108">
        <v>0</v>
      </c>
      <c r="AL509" s="109"/>
      <c r="AM509" s="182">
        <v>340.9</v>
      </c>
      <c r="AN509" s="109" t="s">
        <v>5655</v>
      </c>
      <c r="AO509" s="109" t="str">
        <f t="shared" si="7"/>
        <v>No</v>
      </c>
    </row>
    <row r="510" spans="1:41" s="19" customFormat="1" ht="11.45" customHeight="1" x14ac:dyDescent="0.2">
      <c r="A510" s="5" t="s">
        <v>802</v>
      </c>
      <c r="B510" s="5" t="s">
        <v>803</v>
      </c>
      <c r="C510" s="5" t="s">
        <v>99</v>
      </c>
      <c r="D510" s="174">
        <v>3002</v>
      </c>
      <c r="E510" s="177">
        <v>30002</v>
      </c>
      <c r="F510" s="19" t="s">
        <v>196</v>
      </c>
      <c r="G510" s="5" t="s">
        <v>192</v>
      </c>
      <c r="H510" s="27">
        <v>202637</v>
      </c>
      <c r="I510" s="106">
        <v>33</v>
      </c>
      <c r="J510" s="107"/>
      <c r="K510" s="108">
        <v>0</v>
      </c>
      <c r="L510" s="108"/>
      <c r="M510" s="108">
        <v>881721</v>
      </c>
      <c r="N510" s="108"/>
      <c r="O510" s="108">
        <v>1293780</v>
      </c>
      <c r="P510" s="108"/>
      <c r="Q510" s="108">
        <v>1223760</v>
      </c>
      <c r="R510" s="108"/>
      <c r="S510" s="108">
        <v>70020</v>
      </c>
      <c r="T510" s="108"/>
      <c r="U510" s="108">
        <v>82143</v>
      </c>
      <c r="V510" s="108"/>
      <c r="W510" s="108">
        <v>78398</v>
      </c>
      <c r="X510" s="108"/>
      <c r="Y510" s="108">
        <v>3745</v>
      </c>
      <c r="Z510" s="108"/>
      <c r="AA510" s="108">
        <v>0</v>
      </c>
      <c r="AB510" s="108"/>
      <c r="AC510" s="108">
        <v>0</v>
      </c>
      <c r="AD510" s="108"/>
      <c r="AE510" s="108">
        <v>0</v>
      </c>
      <c r="AF510" s="108"/>
      <c r="AG510" s="108">
        <v>0</v>
      </c>
      <c r="AH510" s="108"/>
      <c r="AI510" s="108">
        <v>901888</v>
      </c>
      <c r="AJ510" s="108"/>
      <c r="AK510" s="108">
        <v>4977698</v>
      </c>
      <c r="AL510" s="109"/>
      <c r="AM510" s="182">
        <v>0</v>
      </c>
      <c r="AN510" s="109" t="s">
        <v>5655</v>
      </c>
      <c r="AO510" s="109" t="str">
        <f t="shared" si="7"/>
        <v>No</v>
      </c>
    </row>
    <row r="511" spans="1:41" s="19" customFormat="1" ht="11.45" customHeight="1" x14ac:dyDescent="0.2">
      <c r="A511" s="5" t="s">
        <v>939</v>
      </c>
      <c r="B511" s="5" t="s">
        <v>940</v>
      </c>
      <c r="C511" s="5" t="s">
        <v>53</v>
      </c>
      <c r="D511" s="174">
        <v>3096</v>
      </c>
      <c r="E511" s="177">
        <v>30096</v>
      </c>
      <c r="F511" s="19" t="s">
        <v>196</v>
      </c>
      <c r="G511" s="5" t="s">
        <v>192</v>
      </c>
      <c r="H511" s="27">
        <v>98081</v>
      </c>
      <c r="I511" s="106">
        <v>33</v>
      </c>
      <c r="J511" s="107"/>
      <c r="K511" s="108">
        <v>0</v>
      </c>
      <c r="L511" s="108"/>
      <c r="M511" s="108">
        <v>1343359</v>
      </c>
      <c r="N511" s="108"/>
      <c r="O511" s="108">
        <v>1948199</v>
      </c>
      <c r="P511" s="108"/>
      <c r="Q511" s="108">
        <v>1809464</v>
      </c>
      <c r="R511" s="108"/>
      <c r="S511" s="108">
        <v>138735</v>
      </c>
      <c r="T511" s="108"/>
      <c r="U511" s="108">
        <v>81810</v>
      </c>
      <c r="V511" s="108"/>
      <c r="W511" s="108">
        <v>75579</v>
      </c>
      <c r="X511" s="108"/>
      <c r="Y511" s="108">
        <v>6231</v>
      </c>
      <c r="Z511" s="108"/>
      <c r="AA511" s="108">
        <v>0</v>
      </c>
      <c r="AB511" s="108"/>
      <c r="AC511" s="108">
        <v>0</v>
      </c>
      <c r="AD511" s="108"/>
      <c r="AE511" s="108">
        <v>0</v>
      </c>
      <c r="AF511" s="108"/>
      <c r="AG511" s="108">
        <v>0</v>
      </c>
      <c r="AH511" s="108"/>
      <c r="AI511" s="108">
        <v>327545</v>
      </c>
      <c r="AJ511" s="108"/>
      <c r="AK511" s="108">
        <v>7909804</v>
      </c>
      <c r="AL511" s="109"/>
      <c r="AM511" s="182">
        <v>0</v>
      </c>
      <c r="AN511" s="109" t="s">
        <v>5655</v>
      </c>
      <c r="AO511" s="109" t="str">
        <f t="shared" si="7"/>
        <v>No</v>
      </c>
    </row>
    <row r="512" spans="1:41" s="19" customFormat="1" ht="11.45" customHeight="1" x14ac:dyDescent="0.2">
      <c r="A512" s="5" t="s">
        <v>6092</v>
      </c>
      <c r="B512" s="5" t="s">
        <v>891</v>
      </c>
      <c r="C512" s="5" t="s">
        <v>98</v>
      </c>
      <c r="D512" s="174">
        <v>5160</v>
      </c>
      <c r="E512" s="177">
        <v>50160</v>
      </c>
      <c r="F512" s="19" t="s">
        <v>194</v>
      </c>
      <c r="G512" s="5" t="s">
        <v>192</v>
      </c>
      <c r="H512" s="27">
        <v>1376476</v>
      </c>
      <c r="I512" s="106">
        <v>33</v>
      </c>
      <c r="J512" s="107"/>
      <c r="K512" s="108">
        <v>0</v>
      </c>
      <c r="L512" s="108"/>
      <c r="M512" s="108">
        <v>227521</v>
      </c>
      <c r="N512" s="108"/>
      <c r="O512" s="108">
        <v>1645952</v>
      </c>
      <c r="P512" s="108"/>
      <c r="Q512" s="108">
        <v>1313635</v>
      </c>
      <c r="R512" s="108"/>
      <c r="S512" s="108">
        <v>332317</v>
      </c>
      <c r="T512" s="108"/>
      <c r="U512" s="108">
        <v>71654</v>
      </c>
      <c r="V512" s="108"/>
      <c r="W512" s="108">
        <v>59348</v>
      </c>
      <c r="X512" s="108"/>
      <c r="Y512" s="108">
        <v>12306</v>
      </c>
      <c r="Z512" s="108"/>
      <c r="AA512" s="108">
        <v>0</v>
      </c>
      <c r="AB512" s="108"/>
      <c r="AC512" s="108">
        <v>0</v>
      </c>
      <c r="AD512" s="108"/>
      <c r="AE512" s="108">
        <v>0</v>
      </c>
      <c r="AF512" s="108"/>
      <c r="AG512" s="108">
        <v>0</v>
      </c>
      <c r="AH512" s="108"/>
      <c r="AI512" s="108">
        <v>170354</v>
      </c>
      <c r="AJ512" s="108"/>
      <c r="AK512" s="108">
        <v>3380581</v>
      </c>
      <c r="AL512" s="109"/>
      <c r="AM512" s="182">
        <v>0</v>
      </c>
      <c r="AN512" s="109" t="s">
        <v>5655</v>
      </c>
      <c r="AO512" s="109" t="str">
        <f t="shared" si="7"/>
        <v>No</v>
      </c>
    </row>
    <row r="513" spans="1:41" s="19" customFormat="1" ht="11.45" customHeight="1" x14ac:dyDescent="0.2">
      <c r="A513" s="5" t="s">
        <v>1097</v>
      </c>
      <c r="B513" s="5" t="s">
        <v>1098</v>
      </c>
      <c r="C513" s="5" t="s">
        <v>18</v>
      </c>
      <c r="D513" s="174">
        <v>9219</v>
      </c>
      <c r="E513" s="177">
        <v>90219</v>
      </c>
      <c r="F513" s="19" t="s">
        <v>196</v>
      </c>
      <c r="G513" s="5" t="s">
        <v>192</v>
      </c>
      <c r="H513" s="27">
        <v>71957</v>
      </c>
      <c r="I513" s="106">
        <v>33</v>
      </c>
      <c r="J513" s="107"/>
      <c r="K513" s="108">
        <v>0</v>
      </c>
      <c r="L513" s="108"/>
      <c r="M513" s="108">
        <v>940676</v>
      </c>
      <c r="N513" s="108"/>
      <c r="O513" s="108">
        <v>1243301</v>
      </c>
      <c r="P513" s="108"/>
      <c r="Q513" s="108">
        <v>1195039</v>
      </c>
      <c r="R513" s="108"/>
      <c r="S513" s="108">
        <v>48262</v>
      </c>
      <c r="T513" s="108"/>
      <c r="U513" s="108">
        <v>88021</v>
      </c>
      <c r="V513" s="108"/>
      <c r="W513" s="108">
        <v>84857</v>
      </c>
      <c r="X513" s="108"/>
      <c r="Y513" s="108">
        <v>3164</v>
      </c>
      <c r="Z513" s="108"/>
      <c r="AA513" s="108">
        <v>0</v>
      </c>
      <c r="AB513" s="108"/>
      <c r="AC513" s="108">
        <v>0</v>
      </c>
      <c r="AD513" s="108"/>
      <c r="AE513" s="108">
        <v>0</v>
      </c>
      <c r="AF513" s="108"/>
      <c r="AG513" s="108">
        <v>0</v>
      </c>
      <c r="AH513" s="108"/>
      <c r="AI513" s="108">
        <v>2471301</v>
      </c>
      <c r="AJ513" s="108"/>
      <c r="AK513" s="108">
        <v>8117447</v>
      </c>
      <c r="AL513" s="109"/>
      <c r="AM513" s="182">
        <v>102.2</v>
      </c>
      <c r="AN513" s="109" t="s">
        <v>5655</v>
      </c>
      <c r="AO513" s="109" t="str">
        <f t="shared" si="7"/>
        <v>No</v>
      </c>
    </row>
    <row r="514" spans="1:41" s="19" customFormat="1" ht="11.45" customHeight="1" x14ac:dyDescent="0.2">
      <c r="A514" s="5" t="s">
        <v>6093</v>
      </c>
      <c r="B514" s="5" t="s">
        <v>892</v>
      </c>
      <c r="C514" s="5" t="s">
        <v>98</v>
      </c>
      <c r="D514" s="174">
        <v>5161</v>
      </c>
      <c r="E514" s="177">
        <v>50161</v>
      </c>
      <c r="F514" s="19" t="s">
        <v>194</v>
      </c>
      <c r="G514" s="5" t="s">
        <v>192</v>
      </c>
      <c r="H514" s="27">
        <v>1376476</v>
      </c>
      <c r="I514" s="106">
        <v>33</v>
      </c>
      <c r="J514" s="107"/>
      <c r="K514" s="108">
        <v>0</v>
      </c>
      <c r="L514" s="108"/>
      <c r="M514" s="108">
        <v>185055</v>
      </c>
      <c r="N514" s="108"/>
      <c r="O514" s="108">
        <v>1495378</v>
      </c>
      <c r="P514" s="108"/>
      <c r="Q514" s="108">
        <v>1311759</v>
      </c>
      <c r="R514" s="108"/>
      <c r="S514" s="108">
        <v>183619</v>
      </c>
      <c r="T514" s="108"/>
      <c r="U514" s="108">
        <v>70837</v>
      </c>
      <c r="V514" s="108"/>
      <c r="W514" s="108">
        <v>62307</v>
      </c>
      <c r="X514" s="108"/>
      <c r="Y514" s="108">
        <v>8530</v>
      </c>
      <c r="Z514" s="108"/>
      <c r="AA514" s="108">
        <v>0</v>
      </c>
      <c r="AB514" s="108"/>
      <c r="AC514" s="108">
        <v>0</v>
      </c>
      <c r="AD514" s="108"/>
      <c r="AE514" s="108">
        <v>0</v>
      </c>
      <c r="AF514" s="108"/>
      <c r="AG514" s="108">
        <v>0</v>
      </c>
      <c r="AH514" s="108"/>
      <c r="AI514" s="108">
        <v>204287</v>
      </c>
      <c r="AJ514" s="108"/>
      <c r="AK514" s="108">
        <v>2814008</v>
      </c>
      <c r="AL514" s="109"/>
      <c r="AM514" s="182">
        <v>0</v>
      </c>
      <c r="AN514" s="109" t="s">
        <v>5655</v>
      </c>
      <c r="AO514" s="109" t="str">
        <f t="shared" si="7"/>
        <v>No</v>
      </c>
    </row>
    <row r="515" spans="1:41" s="19" customFormat="1" ht="11.45" customHeight="1" x14ac:dyDescent="0.2">
      <c r="A515" s="5" t="s">
        <v>6094</v>
      </c>
      <c r="B515" s="5" t="s">
        <v>327</v>
      </c>
      <c r="C515" s="5" t="s">
        <v>37</v>
      </c>
      <c r="D515" s="174">
        <v>4097</v>
      </c>
      <c r="E515" s="177">
        <v>40097</v>
      </c>
      <c r="F515" s="19" t="s">
        <v>239</v>
      </c>
      <c r="G515" s="5" t="s">
        <v>192</v>
      </c>
      <c r="H515" s="27">
        <v>376047</v>
      </c>
      <c r="I515" s="106">
        <v>33</v>
      </c>
      <c r="J515" s="107"/>
      <c r="K515" s="108">
        <v>0</v>
      </c>
      <c r="L515" s="108"/>
      <c r="M515" s="108">
        <v>524600</v>
      </c>
      <c r="N515" s="108"/>
      <c r="O515" s="108">
        <v>1138632</v>
      </c>
      <c r="P515" s="108"/>
      <c r="Q515" s="108">
        <v>1067434</v>
      </c>
      <c r="R515" s="108"/>
      <c r="S515" s="108">
        <v>71198</v>
      </c>
      <c r="T515" s="108"/>
      <c r="U515" s="108">
        <v>72236</v>
      </c>
      <c r="V515" s="108"/>
      <c r="W515" s="108">
        <v>69033</v>
      </c>
      <c r="X515" s="108"/>
      <c r="Y515" s="108">
        <v>3203</v>
      </c>
      <c r="Z515" s="108"/>
      <c r="AA515" s="108">
        <v>0</v>
      </c>
      <c r="AB515" s="108"/>
      <c r="AC515" s="108">
        <v>0</v>
      </c>
      <c r="AD515" s="108"/>
      <c r="AE515" s="108">
        <v>0</v>
      </c>
      <c r="AF515" s="108"/>
      <c r="AG515" s="108">
        <v>0</v>
      </c>
      <c r="AH515" s="108"/>
      <c r="AI515" s="108">
        <v>537177</v>
      </c>
      <c r="AJ515" s="108"/>
      <c r="AK515" s="108">
        <v>3441130</v>
      </c>
      <c r="AL515" s="109"/>
      <c r="AM515" s="182">
        <v>0</v>
      </c>
      <c r="AN515" s="109" t="s">
        <v>5655</v>
      </c>
      <c r="AO515" s="109" t="str">
        <f t="shared" ref="AO515:AO578" si="8">IF(AN515&amp;AL515&amp;AJ515&amp;AH515&amp;AF515&amp;AD515&amp;AB515&amp;Z515&amp;X515&amp;V515&amp;T515&amp;R515&amp;P515&amp;N515&amp;L515&amp;J515&lt;&gt;"","Yes","No")</f>
        <v>No</v>
      </c>
    </row>
    <row r="516" spans="1:41" s="19" customFormat="1" ht="11.45" customHeight="1" x14ac:dyDescent="0.2">
      <c r="A516" s="5" t="s">
        <v>1602</v>
      </c>
      <c r="B516" s="5" t="s">
        <v>1540</v>
      </c>
      <c r="C516" s="5" t="s">
        <v>73</v>
      </c>
      <c r="D516" s="174" t="s">
        <v>1603</v>
      </c>
      <c r="E516" s="177" t="s">
        <v>1604</v>
      </c>
      <c r="F516" s="19" t="s">
        <v>196</v>
      </c>
      <c r="G516" s="5" t="s">
        <v>229</v>
      </c>
      <c r="H516" s="27">
        <v>0</v>
      </c>
      <c r="I516" s="106">
        <v>33</v>
      </c>
      <c r="J516" s="107"/>
      <c r="K516" s="108">
        <v>0</v>
      </c>
      <c r="L516" s="108"/>
      <c r="M516" s="108">
        <v>0</v>
      </c>
      <c r="N516" s="108"/>
      <c r="O516" s="108">
        <v>0</v>
      </c>
      <c r="P516" s="108"/>
      <c r="Q516" s="108">
        <v>1005259</v>
      </c>
      <c r="R516" s="108"/>
      <c r="S516" s="108">
        <v>0</v>
      </c>
      <c r="T516" s="108"/>
      <c r="U516" s="108">
        <v>0</v>
      </c>
      <c r="V516" s="108"/>
      <c r="W516" s="108">
        <v>35499</v>
      </c>
      <c r="X516" s="108"/>
      <c r="Y516" s="108">
        <v>0</v>
      </c>
      <c r="Z516" s="108"/>
      <c r="AA516" s="108">
        <v>0</v>
      </c>
      <c r="AB516" s="108"/>
      <c r="AC516" s="108">
        <v>0</v>
      </c>
      <c r="AD516" s="108"/>
      <c r="AE516" s="108">
        <v>0</v>
      </c>
      <c r="AF516" s="108"/>
      <c r="AG516" s="108">
        <v>0</v>
      </c>
      <c r="AH516" s="108"/>
      <c r="AI516" s="108">
        <v>261939</v>
      </c>
      <c r="AJ516" s="108"/>
      <c r="AK516" s="108">
        <v>0</v>
      </c>
      <c r="AL516" s="109"/>
      <c r="AM516" s="182">
        <v>168.2</v>
      </c>
      <c r="AN516" s="109" t="s">
        <v>5655</v>
      </c>
      <c r="AO516" s="109" t="str">
        <f t="shared" si="8"/>
        <v>No</v>
      </c>
    </row>
    <row r="517" spans="1:41" s="19" customFormat="1" ht="11.45" customHeight="1" x14ac:dyDescent="0.2">
      <c r="A517" s="5" t="s">
        <v>6095</v>
      </c>
      <c r="B517" s="5" t="s">
        <v>3360</v>
      </c>
      <c r="C517" s="5" t="s">
        <v>45</v>
      </c>
      <c r="D517" s="174" t="s">
        <v>3361</v>
      </c>
      <c r="E517" s="177" t="s">
        <v>3362</v>
      </c>
      <c r="F517" s="19" t="s">
        <v>194</v>
      </c>
      <c r="G517" s="5" t="s">
        <v>229</v>
      </c>
      <c r="H517" s="27">
        <v>0</v>
      </c>
      <c r="I517" s="106">
        <v>33</v>
      </c>
      <c r="J517" s="107"/>
      <c r="K517" s="108">
        <v>0</v>
      </c>
      <c r="L517" s="108"/>
      <c r="M517" s="108">
        <v>0</v>
      </c>
      <c r="N517" s="108"/>
      <c r="O517" s="108">
        <v>0</v>
      </c>
      <c r="P517" s="108"/>
      <c r="Q517" s="108">
        <v>621259</v>
      </c>
      <c r="R517" s="108"/>
      <c r="S517" s="108">
        <v>0</v>
      </c>
      <c r="T517" s="108"/>
      <c r="U517" s="108">
        <v>0</v>
      </c>
      <c r="V517" s="108"/>
      <c r="W517" s="108">
        <v>47833</v>
      </c>
      <c r="X517" s="108"/>
      <c r="Y517" s="108">
        <v>0</v>
      </c>
      <c r="Z517" s="108"/>
      <c r="AA517" s="108">
        <v>0</v>
      </c>
      <c r="AB517" s="108"/>
      <c r="AC517" s="108">
        <v>0</v>
      </c>
      <c r="AD517" s="108"/>
      <c r="AE517" s="108">
        <v>0</v>
      </c>
      <c r="AF517" s="108"/>
      <c r="AG517" s="108">
        <v>0</v>
      </c>
      <c r="AH517" s="108"/>
      <c r="AI517" s="108">
        <v>112781</v>
      </c>
      <c r="AJ517" s="108"/>
      <c r="AK517" s="108">
        <v>0</v>
      </c>
      <c r="AL517" s="109"/>
      <c r="AM517" s="182">
        <v>0</v>
      </c>
      <c r="AN517" s="109" t="s">
        <v>5655</v>
      </c>
      <c r="AO517" s="109" t="str">
        <f t="shared" si="8"/>
        <v>No</v>
      </c>
    </row>
    <row r="518" spans="1:41" s="19" customFormat="1" ht="11.45" customHeight="1" x14ac:dyDescent="0.2">
      <c r="A518" s="5" t="s">
        <v>549</v>
      </c>
      <c r="B518" s="5" t="s">
        <v>550</v>
      </c>
      <c r="C518" s="5" t="s">
        <v>91</v>
      </c>
      <c r="D518" s="174">
        <v>3076</v>
      </c>
      <c r="E518" s="177">
        <v>30076</v>
      </c>
      <c r="F518" s="19" t="s">
        <v>196</v>
      </c>
      <c r="G518" s="5" t="s">
        <v>192</v>
      </c>
      <c r="H518" s="27">
        <v>75689</v>
      </c>
      <c r="I518" s="106">
        <v>33</v>
      </c>
      <c r="J518" s="107"/>
      <c r="K518" s="108">
        <v>0</v>
      </c>
      <c r="L518" s="108"/>
      <c r="M518" s="108">
        <v>1323423</v>
      </c>
      <c r="N518" s="108"/>
      <c r="O518" s="108">
        <v>1425076</v>
      </c>
      <c r="P518" s="108"/>
      <c r="Q518" s="108">
        <v>1341548</v>
      </c>
      <c r="R518" s="108"/>
      <c r="S518" s="108">
        <v>83528</v>
      </c>
      <c r="T518" s="108"/>
      <c r="U518" s="108">
        <v>97625</v>
      </c>
      <c r="V518" s="108"/>
      <c r="W518" s="108">
        <v>92521</v>
      </c>
      <c r="X518" s="108"/>
      <c r="Y518" s="108">
        <v>5104</v>
      </c>
      <c r="Z518" s="108"/>
      <c r="AA518" s="108">
        <v>0</v>
      </c>
      <c r="AB518" s="108"/>
      <c r="AC518" s="108">
        <v>0</v>
      </c>
      <c r="AD518" s="108"/>
      <c r="AE518" s="108">
        <v>0</v>
      </c>
      <c r="AF518" s="108"/>
      <c r="AG518" s="108">
        <v>0</v>
      </c>
      <c r="AH518" s="108"/>
      <c r="AI518" s="108">
        <v>2195115</v>
      </c>
      <c r="AJ518" s="108"/>
      <c r="AK518" s="108">
        <v>5602880</v>
      </c>
      <c r="AL518" s="109"/>
      <c r="AM518" s="182">
        <v>76.8</v>
      </c>
      <c r="AN518" s="109" t="s">
        <v>5655</v>
      </c>
      <c r="AO518" s="109" t="str">
        <f t="shared" si="8"/>
        <v>No</v>
      </c>
    </row>
    <row r="519" spans="1:41" s="19" customFormat="1" ht="11.45" customHeight="1" x14ac:dyDescent="0.2">
      <c r="A519" s="5" t="s">
        <v>2903</v>
      </c>
      <c r="B519" s="5" t="s">
        <v>2904</v>
      </c>
      <c r="C519" s="5" t="s">
        <v>56</v>
      </c>
      <c r="D519" s="174" t="s">
        <v>2905</v>
      </c>
      <c r="E519" s="177" t="s">
        <v>2906</v>
      </c>
      <c r="F519" s="19" t="s">
        <v>196</v>
      </c>
      <c r="G519" s="5" t="s">
        <v>229</v>
      </c>
      <c r="H519" s="27">
        <v>0</v>
      </c>
      <c r="I519" s="106">
        <v>33</v>
      </c>
      <c r="J519" s="107"/>
      <c r="K519" s="108">
        <v>0</v>
      </c>
      <c r="L519" s="108"/>
      <c r="M519" s="108">
        <v>0</v>
      </c>
      <c r="N519" s="108"/>
      <c r="O519" s="108">
        <v>0</v>
      </c>
      <c r="P519" s="108"/>
      <c r="Q519" s="108">
        <v>586722</v>
      </c>
      <c r="R519" s="108"/>
      <c r="S519" s="108">
        <v>0</v>
      </c>
      <c r="T519" s="108"/>
      <c r="U519" s="108">
        <v>0</v>
      </c>
      <c r="V519" s="108"/>
      <c r="W519" s="108">
        <v>42403</v>
      </c>
      <c r="X519" s="108"/>
      <c r="Y519" s="108">
        <v>0</v>
      </c>
      <c r="Z519" s="108"/>
      <c r="AA519" s="108">
        <v>0</v>
      </c>
      <c r="AB519" s="108"/>
      <c r="AC519" s="108">
        <v>0</v>
      </c>
      <c r="AD519" s="108"/>
      <c r="AE519" s="108">
        <v>0</v>
      </c>
      <c r="AF519" s="108"/>
      <c r="AG519" s="108">
        <v>0</v>
      </c>
      <c r="AH519" s="108"/>
      <c r="AI519" s="108">
        <v>166899</v>
      </c>
      <c r="AJ519" s="108"/>
      <c r="AK519" s="108">
        <v>0</v>
      </c>
      <c r="AL519" s="109"/>
      <c r="AM519" s="182">
        <v>454</v>
      </c>
      <c r="AN519" s="109" t="s">
        <v>5655</v>
      </c>
      <c r="AO519" s="109" t="str">
        <f t="shared" si="8"/>
        <v>No</v>
      </c>
    </row>
    <row r="520" spans="1:41" s="19" customFormat="1" ht="11.45" customHeight="1" x14ac:dyDescent="0.2">
      <c r="A520" s="5" t="s">
        <v>1087</v>
      </c>
      <c r="B520" s="5" t="s">
        <v>307</v>
      </c>
      <c r="C520" s="5" t="s">
        <v>14</v>
      </c>
      <c r="D520" s="174">
        <v>4169</v>
      </c>
      <c r="E520" s="177">
        <v>40169</v>
      </c>
      <c r="F520" s="19" t="s">
        <v>260</v>
      </c>
      <c r="G520" s="5" t="s">
        <v>192</v>
      </c>
      <c r="H520" s="27">
        <v>749495</v>
      </c>
      <c r="I520" s="106">
        <v>33</v>
      </c>
      <c r="J520" s="107"/>
      <c r="K520" s="108">
        <v>0</v>
      </c>
      <c r="L520" s="108"/>
      <c r="M520" s="108">
        <v>0</v>
      </c>
      <c r="N520" s="108"/>
      <c r="O520" s="108">
        <v>852316</v>
      </c>
      <c r="P520" s="108"/>
      <c r="Q520" s="108">
        <v>852316</v>
      </c>
      <c r="R520" s="108"/>
      <c r="S520" s="108">
        <v>0</v>
      </c>
      <c r="T520" s="108"/>
      <c r="U520" s="108">
        <v>17386</v>
      </c>
      <c r="V520" s="108"/>
      <c r="W520" s="108">
        <v>17386</v>
      </c>
      <c r="X520" s="108"/>
      <c r="Y520" s="108">
        <v>0</v>
      </c>
      <c r="Z520" s="108"/>
      <c r="AA520" s="108">
        <v>0</v>
      </c>
      <c r="AB520" s="108"/>
      <c r="AC520" s="108">
        <v>0</v>
      </c>
      <c r="AD520" s="108"/>
      <c r="AE520" s="108">
        <v>0</v>
      </c>
      <c r="AF520" s="108"/>
      <c r="AG520" s="108">
        <v>0</v>
      </c>
      <c r="AH520" s="108"/>
      <c r="AI520" s="108">
        <v>75878</v>
      </c>
      <c r="AJ520" s="108"/>
      <c r="AK520" s="108">
        <v>4171055</v>
      </c>
      <c r="AL520" s="109"/>
      <c r="AM520" s="182">
        <v>0</v>
      </c>
      <c r="AN520" s="109" t="s">
        <v>5655</v>
      </c>
      <c r="AO520" s="109" t="str">
        <f t="shared" si="8"/>
        <v>No</v>
      </c>
    </row>
    <row r="521" spans="1:41" s="19" customFormat="1" ht="11.45" customHeight="1" x14ac:dyDescent="0.2">
      <c r="A521" s="5" t="s">
        <v>1836</v>
      </c>
      <c r="B521" s="5" t="s">
        <v>1837</v>
      </c>
      <c r="C521" s="5" t="s">
        <v>37</v>
      </c>
      <c r="D521" s="174" t="s">
        <v>1838</v>
      </c>
      <c r="E521" s="177" t="s">
        <v>1839</v>
      </c>
      <c r="F521" s="19" t="s">
        <v>242</v>
      </c>
      <c r="G521" s="5" t="s">
        <v>229</v>
      </c>
      <c r="H521" s="27">
        <v>0</v>
      </c>
      <c r="I521" s="106">
        <v>32</v>
      </c>
      <c r="J521" s="107"/>
      <c r="K521" s="108">
        <v>0</v>
      </c>
      <c r="L521" s="108"/>
      <c r="M521" s="108">
        <v>0</v>
      </c>
      <c r="N521" s="108"/>
      <c r="O521" s="108">
        <v>0</v>
      </c>
      <c r="P521" s="108"/>
      <c r="Q521" s="108">
        <v>808904</v>
      </c>
      <c r="R521" s="108"/>
      <c r="S521" s="108">
        <v>0</v>
      </c>
      <c r="T521" s="108"/>
      <c r="U521" s="108">
        <v>0</v>
      </c>
      <c r="V521" s="108"/>
      <c r="W521" s="108">
        <v>54645</v>
      </c>
      <c r="X521" s="108"/>
      <c r="Y521" s="108">
        <v>0</v>
      </c>
      <c r="Z521" s="108"/>
      <c r="AA521" s="108">
        <v>0</v>
      </c>
      <c r="AB521" s="108"/>
      <c r="AC521" s="108">
        <v>0</v>
      </c>
      <c r="AD521" s="108"/>
      <c r="AE521" s="108">
        <v>0</v>
      </c>
      <c r="AF521" s="108"/>
      <c r="AG521" s="108">
        <v>0</v>
      </c>
      <c r="AH521" s="108"/>
      <c r="AI521" s="108">
        <v>120865</v>
      </c>
      <c r="AJ521" s="108"/>
      <c r="AK521" s="108">
        <v>0</v>
      </c>
      <c r="AL521" s="109"/>
      <c r="AM521" s="182">
        <v>0</v>
      </c>
      <c r="AN521" s="109" t="s">
        <v>5655</v>
      </c>
      <c r="AO521" s="109" t="str">
        <f t="shared" si="8"/>
        <v>No</v>
      </c>
    </row>
    <row r="522" spans="1:41" s="19" customFormat="1" ht="11.45" customHeight="1" x14ac:dyDescent="0.2">
      <c r="A522" s="5" t="s">
        <v>5677</v>
      </c>
      <c r="B522" s="5" t="s">
        <v>596</v>
      </c>
      <c r="C522" s="5" t="s">
        <v>88</v>
      </c>
      <c r="D522" s="174"/>
      <c r="E522" s="177">
        <v>40247</v>
      </c>
      <c r="F522" s="19" t="s">
        <v>194</v>
      </c>
      <c r="G522" s="5" t="s">
        <v>5273</v>
      </c>
      <c r="H522" s="27">
        <v>1060061</v>
      </c>
      <c r="I522" s="106">
        <v>32</v>
      </c>
      <c r="J522" s="107"/>
      <c r="K522" s="108">
        <v>0</v>
      </c>
      <c r="L522" s="108"/>
      <c r="M522" s="108">
        <v>0</v>
      </c>
      <c r="N522" s="108"/>
      <c r="O522" s="108">
        <v>0</v>
      </c>
      <c r="P522" s="108"/>
      <c r="Q522" s="108">
        <v>280557</v>
      </c>
      <c r="R522" s="108"/>
      <c r="S522" s="108">
        <v>0</v>
      </c>
      <c r="T522" s="108"/>
      <c r="U522" s="108">
        <v>0</v>
      </c>
      <c r="V522" s="108"/>
      <c r="W522" s="108">
        <v>9619</v>
      </c>
      <c r="X522" s="108"/>
      <c r="Y522" s="108">
        <v>0</v>
      </c>
      <c r="Z522" s="108"/>
      <c r="AA522" s="108">
        <v>0</v>
      </c>
      <c r="AB522" s="108"/>
      <c r="AC522" s="108">
        <v>0</v>
      </c>
      <c r="AD522" s="108"/>
      <c r="AE522" s="108">
        <v>0</v>
      </c>
      <c r="AF522" s="108"/>
      <c r="AG522" s="108">
        <v>0</v>
      </c>
      <c r="AH522" s="108"/>
      <c r="AI522" s="108">
        <v>49857</v>
      </c>
      <c r="AJ522" s="108"/>
      <c r="AK522" s="108">
        <v>0</v>
      </c>
      <c r="AL522" s="109"/>
      <c r="AM522" s="182">
        <v>0</v>
      </c>
      <c r="AN522" s="109" t="s">
        <v>5655</v>
      </c>
      <c r="AO522" s="109" t="str">
        <f t="shared" si="8"/>
        <v>No</v>
      </c>
    </row>
    <row r="523" spans="1:41" s="19" customFormat="1" ht="11.45" customHeight="1" x14ac:dyDescent="0.2">
      <c r="A523" s="5" t="s">
        <v>539</v>
      </c>
      <c r="B523" s="5" t="s">
        <v>540</v>
      </c>
      <c r="C523" s="5" t="s">
        <v>37</v>
      </c>
      <c r="D523" s="174">
        <v>4104</v>
      </c>
      <c r="E523" s="177">
        <v>40104</v>
      </c>
      <c r="F523" s="19" t="s">
        <v>194</v>
      </c>
      <c r="G523" s="5" t="s">
        <v>192</v>
      </c>
      <c r="H523" s="27">
        <v>149422</v>
      </c>
      <c r="I523" s="106">
        <v>32</v>
      </c>
      <c r="J523" s="107"/>
      <c r="K523" s="108">
        <v>0</v>
      </c>
      <c r="L523" s="108"/>
      <c r="M523" s="108">
        <v>1058316</v>
      </c>
      <c r="N523" s="108"/>
      <c r="O523" s="108">
        <v>1524092</v>
      </c>
      <c r="P523" s="108"/>
      <c r="Q523" s="108">
        <v>1364215</v>
      </c>
      <c r="R523" s="108"/>
      <c r="S523" s="108">
        <v>159877</v>
      </c>
      <c r="T523" s="108"/>
      <c r="U523" s="108">
        <v>87764</v>
      </c>
      <c r="V523" s="108"/>
      <c r="W523" s="108">
        <v>75695</v>
      </c>
      <c r="X523" s="108"/>
      <c r="Y523" s="108">
        <v>12069</v>
      </c>
      <c r="Z523" s="108"/>
      <c r="AA523" s="108">
        <v>0</v>
      </c>
      <c r="AB523" s="108"/>
      <c r="AC523" s="108">
        <v>0</v>
      </c>
      <c r="AD523" s="108"/>
      <c r="AE523" s="108">
        <v>0</v>
      </c>
      <c r="AF523" s="108"/>
      <c r="AG523" s="108">
        <v>0</v>
      </c>
      <c r="AH523" s="108"/>
      <c r="AI523" s="108">
        <v>1252840</v>
      </c>
      <c r="AJ523" s="108"/>
      <c r="AK523" s="108">
        <v>5972876</v>
      </c>
      <c r="AL523" s="109"/>
      <c r="AM523" s="182">
        <v>159.69999999999999</v>
      </c>
      <c r="AN523" s="109" t="s">
        <v>5655</v>
      </c>
      <c r="AO523" s="109" t="str">
        <f t="shared" si="8"/>
        <v>No</v>
      </c>
    </row>
    <row r="524" spans="1:41" s="19" customFormat="1" ht="11.45" customHeight="1" x14ac:dyDescent="0.2">
      <c r="A524" s="5" t="s">
        <v>6096</v>
      </c>
      <c r="B524" s="5" t="s">
        <v>839</v>
      </c>
      <c r="C524" s="5" t="s">
        <v>89</v>
      </c>
      <c r="D524" s="174">
        <v>6012</v>
      </c>
      <c r="E524" s="177">
        <v>60012</v>
      </c>
      <c r="F524" s="19" t="s">
        <v>194</v>
      </c>
      <c r="G524" s="5" t="s">
        <v>192</v>
      </c>
      <c r="H524" s="27">
        <v>172378</v>
      </c>
      <c r="I524" s="106">
        <v>32</v>
      </c>
      <c r="J524" s="107"/>
      <c r="K524" s="108">
        <v>0</v>
      </c>
      <c r="L524" s="108"/>
      <c r="M524" s="108">
        <v>780597</v>
      </c>
      <c r="N524" s="108"/>
      <c r="O524" s="108">
        <v>1300306</v>
      </c>
      <c r="P524" s="108"/>
      <c r="Q524" s="108">
        <v>1230989</v>
      </c>
      <c r="R524" s="108"/>
      <c r="S524" s="108">
        <v>69317</v>
      </c>
      <c r="T524" s="108"/>
      <c r="U524" s="108">
        <v>83362</v>
      </c>
      <c r="V524" s="108"/>
      <c r="W524" s="108">
        <v>78629</v>
      </c>
      <c r="X524" s="108"/>
      <c r="Y524" s="108">
        <v>4733</v>
      </c>
      <c r="Z524" s="108"/>
      <c r="AA524" s="108">
        <v>0</v>
      </c>
      <c r="AB524" s="108"/>
      <c r="AC524" s="108">
        <v>0</v>
      </c>
      <c r="AD524" s="108"/>
      <c r="AE524" s="108">
        <v>0</v>
      </c>
      <c r="AF524" s="108"/>
      <c r="AG524" s="108">
        <v>0</v>
      </c>
      <c r="AH524" s="108"/>
      <c r="AI524" s="108">
        <v>1295788</v>
      </c>
      <c r="AJ524" s="108"/>
      <c r="AK524" s="108">
        <v>5092845</v>
      </c>
      <c r="AL524" s="109"/>
      <c r="AM524" s="182">
        <v>122.2</v>
      </c>
      <c r="AN524" s="109" t="s">
        <v>5655</v>
      </c>
      <c r="AO524" s="109" t="str">
        <f t="shared" si="8"/>
        <v>No</v>
      </c>
    </row>
    <row r="525" spans="1:41" s="19" customFormat="1" ht="11.45" customHeight="1" x14ac:dyDescent="0.2">
      <c r="A525" s="5" t="s">
        <v>6097</v>
      </c>
      <c r="B525" s="5" t="s">
        <v>1411</v>
      </c>
      <c r="C525" s="5" t="s">
        <v>62</v>
      </c>
      <c r="D525" s="174">
        <v>4224</v>
      </c>
      <c r="E525" s="177">
        <v>40224</v>
      </c>
      <c r="F525" s="19" t="s">
        <v>194</v>
      </c>
      <c r="G525" s="5" t="s">
        <v>192</v>
      </c>
      <c r="H525" s="27">
        <v>280648</v>
      </c>
      <c r="I525" s="106">
        <v>32</v>
      </c>
      <c r="J525" s="107"/>
      <c r="K525" s="108">
        <v>0</v>
      </c>
      <c r="L525" s="108"/>
      <c r="M525" s="108">
        <v>139914</v>
      </c>
      <c r="N525" s="108"/>
      <c r="O525" s="108">
        <v>1223646</v>
      </c>
      <c r="P525" s="108"/>
      <c r="Q525" s="108">
        <v>979065</v>
      </c>
      <c r="R525" s="108"/>
      <c r="S525" s="108">
        <v>244581</v>
      </c>
      <c r="T525" s="108"/>
      <c r="U525" s="108">
        <v>69502</v>
      </c>
      <c r="V525" s="108"/>
      <c r="W525" s="108">
        <v>53188</v>
      </c>
      <c r="X525" s="108"/>
      <c r="Y525" s="108">
        <v>16314</v>
      </c>
      <c r="Z525" s="108"/>
      <c r="AA525" s="108">
        <v>0</v>
      </c>
      <c r="AB525" s="108"/>
      <c r="AC525" s="108">
        <v>0</v>
      </c>
      <c r="AD525" s="108"/>
      <c r="AE525" s="108">
        <v>0</v>
      </c>
      <c r="AF525" s="108"/>
      <c r="AG525" s="108">
        <v>0</v>
      </c>
      <c r="AH525" s="108"/>
      <c r="AI525" s="108">
        <v>131689</v>
      </c>
      <c r="AJ525" s="108"/>
      <c r="AK525" s="108">
        <v>1340845</v>
      </c>
      <c r="AL525" s="109"/>
      <c r="AM525" s="182">
        <v>365.35</v>
      </c>
      <c r="AN525" s="109" t="s">
        <v>5655</v>
      </c>
      <c r="AO525" s="109" t="str">
        <f t="shared" si="8"/>
        <v>No</v>
      </c>
    </row>
    <row r="526" spans="1:41" s="19" customFormat="1" ht="11.45" customHeight="1" x14ac:dyDescent="0.2">
      <c r="A526" s="5" t="s">
        <v>75</v>
      </c>
      <c r="B526" s="5" t="s">
        <v>214</v>
      </c>
      <c r="C526" s="5" t="s">
        <v>73</v>
      </c>
      <c r="D526" s="174">
        <v>2135</v>
      </c>
      <c r="E526" s="177">
        <v>20135</v>
      </c>
      <c r="F526" s="19" t="s">
        <v>208</v>
      </c>
      <c r="G526" s="5" t="s">
        <v>192</v>
      </c>
      <c r="H526" s="27">
        <v>18351295</v>
      </c>
      <c r="I526" s="106">
        <v>32</v>
      </c>
      <c r="J526" s="107"/>
      <c r="K526" s="108">
        <v>0</v>
      </c>
      <c r="L526" s="108"/>
      <c r="M526" s="108">
        <v>1104102</v>
      </c>
      <c r="N526" s="108"/>
      <c r="O526" s="108">
        <v>1179154</v>
      </c>
      <c r="P526" s="108"/>
      <c r="Q526" s="108">
        <v>1099948</v>
      </c>
      <c r="R526" s="108"/>
      <c r="S526" s="108">
        <v>79206</v>
      </c>
      <c r="T526" s="108"/>
      <c r="U526" s="108">
        <v>48564</v>
      </c>
      <c r="V526" s="108"/>
      <c r="W526" s="108">
        <v>46925</v>
      </c>
      <c r="X526" s="108"/>
      <c r="Y526" s="108">
        <v>1639</v>
      </c>
      <c r="Z526" s="108"/>
      <c r="AA526" s="108">
        <v>0</v>
      </c>
      <c r="AB526" s="108"/>
      <c r="AC526" s="108">
        <v>0</v>
      </c>
      <c r="AD526" s="108"/>
      <c r="AE526" s="108">
        <v>0</v>
      </c>
      <c r="AF526" s="108"/>
      <c r="AG526" s="108">
        <v>0</v>
      </c>
      <c r="AH526" s="108"/>
      <c r="AI526" s="108">
        <v>615949</v>
      </c>
      <c r="AJ526" s="108"/>
      <c r="AK526" s="108">
        <v>25869858</v>
      </c>
      <c r="AL526" s="109"/>
      <c r="AM526" s="182">
        <v>274</v>
      </c>
      <c r="AN526" s="109" t="s">
        <v>5655</v>
      </c>
      <c r="AO526" s="109" t="str">
        <f t="shared" si="8"/>
        <v>No</v>
      </c>
    </row>
    <row r="527" spans="1:41" s="19" customFormat="1" ht="11.45" customHeight="1" x14ac:dyDescent="0.2">
      <c r="A527" s="5" t="s">
        <v>3714</v>
      </c>
      <c r="B527" s="5" t="s">
        <v>3715</v>
      </c>
      <c r="C527" s="5" t="s">
        <v>79</v>
      </c>
      <c r="D527" s="174" t="s">
        <v>3716</v>
      </c>
      <c r="E527" s="177" t="s">
        <v>3717</v>
      </c>
      <c r="F527" s="19" t="s">
        <v>242</v>
      </c>
      <c r="G527" s="5" t="s">
        <v>229</v>
      </c>
      <c r="H527" s="27">
        <v>0</v>
      </c>
      <c r="I527" s="106">
        <v>32</v>
      </c>
      <c r="J527" s="107"/>
      <c r="K527" s="108">
        <v>0</v>
      </c>
      <c r="L527" s="108"/>
      <c r="M527" s="108">
        <v>0</v>
      </c>
      <c r="N527" s="108"/>
      <c r="O527" s="108">
        <v>0</v>
      </c>
      <c r="P527" s="108"/>
      <c r="Q527" s="108">
        <v>490407</v>
      </c>
      <c r="R527" s="108"/>
      <c r="S527" s="108">
        <v>0</v>
      </c>
      <c r="T527" s="108"/>
      <c r="U527" s="108">
        <v>0</v>
      </c>
      <c r="V527" s="108"/>
      <c r="W527" s="108">
        <v>37593</v>
      </c>
      <c r="X527" s="108"/>
      <c r="Y527" s="108">
        <v>0</v>
      </c>
      <c r="Z527" s="108"/>
      <c r="AA527" s="108">
        <v>0</v>
      </c>
      <c r="AB527" s="108"/>
      <c r="AC527" s="108">
        <v>0</v>
      </c>
      <c r="AD527" s="108"/>
      <c r="AE527" s="108">
        <v>0</v>
      </c>
      <c r="AF527" s="108"/>
      <c r="AG527" s="108">
        <v>0</v>
      </c>
      <c r="AH527" s="108"/>
      <c r="AI527" s="108">
        <v>102845</v>
      </c>
      <c r="AJ527" s="108"/>
      <c r="AK527" s="108">
        <v>0</v>
      </c>
      <c r="AL527" s="109"/>
      <c r="AM527" s="182">
        <v>0</v>
      </c>
      <c r="AN527" s="109" t="s">
        <v>5655</v>
      </c>
      <c r="AO527" s="109" t="str">
        <f t="shared" si="8"/>
        <v>No</v>
      </c>
    </row>
    <row r="528" spans="1:41" s="19" customFormat="1" ht="11.45" customHeight="1" x14ac:dyDescent="0.2">
      <c r="A528" s="5" t="s">
        <v>3076</v>
      </c>
      <c r="B528" s="5" t="s">
        <v>6098</v>
      </c>
      <c r="C528" s="5" t="s">
        <v>56</v>
      </c>
      <c r="D528" s="174" t="s">
        <v>3077</v>
      </c>
      <c r="E528" s="177" t="s">
        <v>3078</v>
      </c>
      <c r="F528" s="19" t="s">
        <v>196</v>
      </c>
      <c r="G528" s="5" t="s">
        <v>229</v>
      </c>
      <c r="H528" s="27">
        <v>0</v>
      </c>
      <c r="I528" s="106">
        <v>32</v>
      </c>
      <c r="J528" s="107"/>
      <c r="K528" s="108">
        <v>0</v>
      </c>
      <c r="L528" s="108"/>
      <c r="M528" s="108">
        <v>0</v>
      </c>
      <c r="N528" s="108"/>
      <c r="O528" s="108">
        <v>0</v>
      </c>
      <c r="P528" s="108"/>
      <c r="Q528" s="108">
        <v>1307289</v>
      </c>
      <c r="R528" s="108"/>
      <c r="S528" s="108">
        <v>0</v>
      </c>
      <c r="T528" s="108"/>
      <c r="U528" s="108">
        <v>0</v>
      </c>
      <c r="V528" s="108"/>
      <c r="W528" s="108">
        <v>53644</v>
      </c>
      <c r="X528" s="108"/>
      <c r="Y528" s="108">
        <v>0</v>
      </c>
      <c r="Z528" s="108"/>
      <c r="AA528" s="108">
        <v>0</v>
      </c>
      <c r="AB528" s="108"/>
      <c r="AC528" s="108">
        <v>0</v>
      </c>
      <c r="AD528" s="108"/>
      <c r="AE528" s="108">
        <v>0</v>
      </c>
      <c r="AF528" s="108"/>
      <c r="AG528" s="108">
        <v>0</v>
      </c>
      <c r="AH528" s="108"/>
      <c r="AI528" s="108">
        <v>254488</v>
      </c>
      <c r="AJ528" s="108"/>
      <c r="AK528" s="108">
        <v>0</v>
      </c>
      <c r="AL528" s="109"/>
      <c r="AM528" s="182">
        <v>99</v>
      </c>
      <c r="AN528" s="109" t="s">
        <v>5655</v>
      </c>
      <c r="AO528" s="109" t="str">
        <f t="shared" si="8"/>
        <v>No</v>
      </c>
    </row>
    <row r="529" spans="1:41" s="19" customFormat="1" ht="11.45" customHeight="1" x14ac:dyDescent="0.2">
      <c r="A529" s="5" t="s">
        <v>1723</v>
      </c>
      <c r="B529" s="5" t="s">
        <v>1724</v>
      </c>
      <c r="C529" s="5" t="s">
        <v>53</v>
      </c>
      <c r="D529" s="174" t="s">
        <v>1725</v>
      </c>
      <c r="E529" s="177" t="s">
        <v>1726</v>
      </c>
      <c r="F529" s="19" t="s">
        <v>194</v>
      </c>
      <c r="G529" s="5" t="s">
        <v>229</v>
      </c>
      <c r="H529" s="27">
        <v>0</v>
      </c>
      <c r="I529" s="106">
        <v>32</v>
      </c>
      <c r="J529" s="107"/>
      <c r="K529" s="108">
        <v>0</v>
      </c>
      <c r="L529" s="108"/>
      <c r="M529" s="108">
        <v>0</v>
      </c>
      <c r="N529" s="108"/>
      <c r="O529" s="108">
        <v>0</v>
      </c>
      <c r="P529" s="108"/>
      <c r="Q529" s="108">
        <v>533199</v>
      </c>
      <c r="R529" s="108"/>
      <c r="S529" s="108">
        <v>0</v>
      </c>
      <c r="T529" s="108"/>
      <c r="U529" s="108">
        <v>0</v>
      </c>
      <c r="V529" s="108"/>
      <c r="W529" s="108">
        <v>35046</v>
      </c>
      <c r="X529" s="108"/>
      <c r="Y529" s="108">
        <v>0</v>
      </c>
      <c r="Z529" s="108"/>
      <c r="AA529" s="108">
        <v>0</v>
      </c>
      <c r="AB529" s="108"/>
      <c r="AC529" s="108">
        <v>0</v>
      </c>
      <c r="AD529" s="108"/>
      <c r="AE529" s="108">
        <v>0</v>
      </c>
      <c r="AF529" s="108"/>
      <c r="AG529" s="108">
        <v>0</v>
      </c>
      <c r="AH529" s="108"/>
      <c r="AI529" s="108">
        <v>108336</v>
      </c>
      <c r="AJ529" s="108"/>
      <c r="AK529" s="108">
        <v>0</v>
      </c>
      <c r="AL529" s="109"/>
      <c r="AM529" s="182">
        <v>73.7</v>
      </c>
      <c r="AN529" s="109" t="s">
        <v>5655</v>
      </c>
      <c r="AO529" s="109" t="str">
        <f t="shared" si="8"/>
        <v>No</v>
      </c>
    </row>
    <row r="530" spans="1:41" s="19" customFormat="1" ht="11.45" customHeight="1" x14ac:dyDescent="0.2">
      <c r="A530" s="5" t="s">
        <v>6099</v>
      </c>
      <c r="B530" s="5" t="s">
        <v>391</v>
      </c>
      <c r="C530" s="5" t="s">
        <v>14</v>
      </c>
      <c r="D530" s="174">
        <v>4071</v>
      </c>
      <c r="E530" s="177">
        <v>40071</v>
      </c>
      <c r="F530" s="19" t="s">
        <v>194</v>
      </c>
      <c r="G530" s="5" t="s">
        <v>192</v>
      </c>
      <c r="H530" s="27">
        <v>286692</v>
      </c>
      <c r="I530" s="106">
        <v>32</v>
      </c>
      <c r="J530" s="107"/>
      <c r="K530" s="108">
        <v>0</v>
      </c>
      <c r="L530" s="108"/>
      <c r="M530" s="108">
        <v>569357</v>
      </c>
      <c r="N530" s="108"/>
      <c r="O530" s="108">
        <v>1083593</v>
      </c>
      <c r="P530" s="108"/>
      <c r="Q530" s="108">
        <v>1035595</v>
      </c>
      <c r="R530" s="108"/>
      <c r="S530" s="108">
        <v>47998</v>
      </c>
      <c r="T530" s="108"/>
      <c r="U530" s="108">
        <v>71141</v>
      </c>
      <c r="V530" s="108"/>
      <c r="W530" s="108">
        <v>67896</v>
      </c>
      <c r="X530" s="108"/>
      <c r="Y530" s="108">
        <v>3245</v>
      </c>
      <c r="Z530" s="108"/>
      <c r="AA530" s="108">
        <v>0</v>
      </c>
      <c r="AB530" s="108"/>
      <c r="AC530" s="108">
        <v>0</v>
      </c>
      <c r="AD530" s="108"/>
      <c r="AE530" s="108">
        <v>0</v>
      </c>
      <c r="AF530" s="108"/>
      <c r="AG530" s="108">
        <v>0</v>
      </c>
      <c r="AH530" s="108"/>
      <c r="AI530" s="108">
        <v>741584</v>
      </c>
      <c r="AJ530" s="108"/>
      <c r="AK530" s="108">
        <v>4047424</v>
      </c>
      <c r="AL530" s="109"/>
      <c r="AM530" s="182">
        <v>18.3</v>
      </c>
      <c r="AN530" s="109" t="s">
        <v>5655</v>
      </c>
      <c r="AO530" s="109" t="str">
        <f t="shared" si="8"/>
        <v>No</v>
      </c>
    </row>
    <row r="531" spans="1:41" s="19" customFormat="1" ht="11.45" customHeight="1" x14ac:dyDescent="0.2">
      <c r="A531" s="5" t="s">
        <v>5174</v>
      </c>
      <c r="B531" s="5" t="s">
        <v>1170</v>
      </c>
      <c r="C531" s="5" t="s">
        <v>79</v>
      </c>
      <c r="D531" s="174" t="s">
        <v>5175</v>
      </c>
      <c r="E531" s="177" t="s">
        <v>5176</v>
      </c>
      <c r="F531" s="19" t="s">
        <v>260</v>
      </c>
      <c r="G531" s="5" t="s">
        <v>229</v>
      </c>
      <c r="H531" s="27">
        <v>0</v>
      </c>
      <c r="I531" s="106">
        <v>32</v>
      </c>
      <c r="J531" s="107"/>
      <c r="K531" s="108">
        <v>0</v>
      </c>
      <c r="L531" s="108"/>
      <c r="M531" s="108">
        <v>0</v>
      </c>
      <c r="N531" s="108"/>
      <c r="O531" s="108">
        <v>0</v>
      </c>
      <c r="P531" s="108"/>
      <c r="Q531" s="108">
        <v>901927</v>
      </c>
      <c r="R531" s="108"/>
      <c r="S531" s="108">
        <v>0</v>
      </c>
      <c r="T531" s="108"/>
      <c r="U531" s="108">
        <v>0</v>
      </c>
      <c r="V531" s="108"/>
      <c r="W531" s="108">
        <v>66776</v>
      </c>
      <c r="X531" s="108"/>
      <c r="Y531" s="108">
        <v>0</v>
      </c>
      <c r="Z531" s="108"/>
      <c r="AA531" s="108">
        <v>0</v>
      </c>
      <c r="AB531" s="108"/>
      <c r="AC531" s="108">
        <v>0</v>
      </c>
      <c r="AD531" s="108"/>
      <c r="AE531" s="108">
        <v>0</v>
      </c>
      <c r="AF531" s="108"/>
      <c r="AG531" s="108">
        <v>0</v>
      </c>
      <c r="AH531" s="108"/>
      <c r="AI531" s="108">
        <v>170194</v>
      </c>
      <c r="AJ531" s="108"/>
      <c r="AK531" s="108">
        <v>0</v>
      </c>
      <c r="AL531" s="109"/>
      <c r="AM531" s="182">
        <v>312.89999999999998</v>
      </c>
      <c r="AN531" s="109" t="s">
        <v>5655</v>
      </c>
      <c r="AO531" s="109" t="str">
        <f t="shared" si="8"/>
        <v>No</v>
      </c>
    </row>
    <row r="532" spans="1:41" s="19" customFormat="1" ht="11.45" customHeight="1" x14ac:dyDescent="0.2">
      <c r="A532" s="5" t="s">
        <v>5473</v>
      </c>
      <c r="B532" s="5" t="s">
        <v>5595</v>
      </c>
      <c r="C532" s="5" t="s">
        <v>73</v>
      </c>
      <c r="D532" s="174" t="s">
        <v>1558</v>
      </c>
      <c r="E532" s="177" t="s">
        <v>1559</v>
      </c>
      <c r="F532" s="19" t="s">
        <v>194</v>
      </c>
      <c r="G532" s="5" t="s">
        <v>229</v>
      </c>
      <c r="H532" s="27">
        <v>0</v>
      </c>
      <c r="I532" s="106">
        <v>32</v>
      </c>
      <c r="J532" s="107"/>
      <c r="K532" s="108">
        <v>0</v>
      </c>
      <c r="L532" s="108"/>
      <c r="M532" s="108">
        <v>0</v>
      </c>
      <c r="N532" s="108"/>
      <c r="O532" s="108">
        <v>0</v>
      </c>
      <c r="P532" s="108"/>
      <c r="Q532" s="108">
        <v>795532</v>
      </c>
      <c r="R532" s="108"/>
      <c r="S532" s="108">
        <v>0</v>
      </c>
      <c r="T532" s="108"/>
      <c r="U532" s="108">
        <v>0</v>
      </c>
      <c r="V532" s="108"/>
      <c r="W532" s="108">
        <v>38259</v>
      </c>
      <c r="X532" s="108"/>
      <c r="Y532" s="108">
        <v>0</v>
      </c>
      <c r="Z532" s="108"/>
      <c r="AA532" s="108">
        <v>0</v>
      </c>
      <c r="AB532" s="108"/>
      <c r="AC532" s="108">
        <v>0</v>
      </c>
      <c r="AD532" s="108"/>
      <c r="AE532" s="108">
        <v>0</v>
      </c>
      <c r="AF532" s="108"/>
      <c r="AG532" s="108">
        <v>0</v>
      </c>
      <c r="AH532" s="108"/>
      <c r="AI532" s="108">
        <v>126422</v>
      </c>
      <c r="AJ532" s="108"/>
      <c r="AK532" s="108">
        <v>0</v>
      </c>
      <c r="AL532" s="109"/>
      <c r="AM532" s="182">
        <v>151</v>
      </c>
      <c r="AN532" s="109" t="s">
        <v>5655</v>
      </c>
      <c r="AO532" s="109" t="str">
        <f t="shared" si="8"/>
        <v>No</v>
      </c>
    </row>
    <row r="533" spans="1:41" s="19" customFormat="1" ht="11.45" customHeight="1" x14ac:dyDescent="0.2">
      <c r="A533" s="5" t="s">
        <v>4292</v>
      </c>
      <c r="B533" s="5" t="s">
        <v>3880</v>
      </c>
      <c r="C533" s="5" t="s">
        <v>43</v>
      </c>
      <c r="D533" s="174" t="s">
        <v>4293</v>
      </c>
      <c r="E533" s="177" t="s">
        <v>4294</v>
      </c>
      <c r="F533" s="19" t="s">
        <v>196</v>
      </c>
      <c r="G533" s="5" t="s">
        <v>229</v>
      </c>
      <c r="H533" s="27">
        <v>0</v>
      </c>
      <c r="I533" s="106">
        <v>32</v>
      </c>
      <c r="J533" s="107"/>
      <c r="K533" s="108">
        <v>0</v>
      </c>
      <c r="L533" s="108"/>
      <c r="M533" s="108">
        <v>0</v>
      </c>
      <c r="N533" s="108"/>
      <c r="O533" s="108">
        <v>0</v>
      </c>
      <c r="P533" s="108"/>
      <c r="Q533" s="108">
        <v>315730</v>
      </c>
      <c r="R533" s="108"/>
      <c r="S533" s="108">
        <v>0</v>
      </c>
      <c r="T533" s="108"/>
      <c r="U533" s="108">
        <v>0</v>
      </c>
      <c r="V533" s="108"/>
      <c r="W533" s="108">
        <v>30596</v>
      </c>
      <c r="X533" s="108"/>
      <c r="Y533" s="108">
        <v>0</v>
      </c>
      <c r="Z533" s="108"/>
      <c r="AA533" s="108">
        <v>0</v>
      </c>
      <c r="AB533" s="108"/>
      <c r="AC533" s="108">
        <v>0</v>
      </c>
      <c r="AD533" s="108"/>
      <c r="AE533" s="108">
        <v>0</v>
      </c>
      <c r="AF533" s="108"/>
      <c r="AG533" s="108">
        <v>0</v>
      </c>
      <c r="AH533" s="108"/>
      <c r="AI533" s="108">
        <v>165294</v>
      </c>
      <c r="AJ533" s="108"/>
      <c r="AK533" s="108">
        <v>0</v>
      </c>
      <c r="AL533" s="109"/>
      <c r="AM533" s="182">
        <v>0</v>
      </c>
      <c r="AN533" s="109" t="s">
        <v>5655</v>
      </c>
      <c r="AO533" s="109" t="str">
        <f t="shared" si="8"/>
        <v>No</v>
      </c>
    </row>
    <row r="534" spans="1:41" s="19" customFormat="1" ht="11.45" customHeight="1" x14ac:dyDescent="0.2">
      <c r="A534" s="5" t="s">
        <v>6100</v>
      </c>
      <c r="B534" s="5" t="s">
        <v>243</v>
      </c>
      <c r="C534" s="5" t="s">
        <v>81</v>
      </c>
      <c r="D534" s="174">
        <v>3087</v>
      </c>
      <c r="E534" s="177">
        <v>30087</v>
      </c>
      <c r="F534" s="19" t="s">
        <v>194</v>
      </c>
      <c r="G534" s="5" t="s">
        <v>192</v>
      </c>
      <c r="H534" s="27">
        <v>51370</v>
      </c>
      <c r="I534" s="106">
        <v>31</v>
      </c>
      <c r="J534" s="107"/>
      <c r="K534" s="108">
        <v>0</v>
      </c>
      <c r="L534" s="108"/>
      <c r="M534" s="108">
        <v>536574</v>
      </c>
      <c r="N534" s="108"/>
      <c r="O534" s="108">
        <v>1544658</v>
      </c>
      <c r="P534" s="108"/>
      <c r="Q534" s="108">
        <v>1378463</v>
      </c>
      <c r="R534" s="108"/>
      <c r="S534" s="108">
        <v>166195</v>
      </c>
      <c r="T534" s="108"/>
      <c r="U534" s="108">
        <v>76233</v>
      </c>
      <c r="V534" s="108"/>
      <c r="W534" s="108">
        <v>68366</v>
      </c>
      <c r="X534" s="108"/>
      <c r="Y534" s="108">
        <v>7867</v>
      </c>
      <c r="Z534" s="108"/>
      <c r="AA534" s="108">
        <v>0</v>
      </c>
      <c r="AB534" s="108"/>
      <c r="AC534" s="108">
        <v>0</v>
      </c>
      <c r="AD534" s="108"/>
      <c r="AE534" s="108">
        <v>0</v>
      </c>
      <c r="AF534" s="108"/>
      <c r="AG534" s="108">
        <v>0</v>
      </c>
      <c r="AH534" s="108"/>
      <c r="AI534" s="108">
        <v>260310</v>
      </c>
      <c r="AJ534" s="108"/>
      <c r="AK534" s="108">
        <v>3056318</v>
      </c>
      <c r="AL534" s="109"/>
      <c r="AM534" s="182">
        <v>0</v>
      </c>
      <c r="AN534" s="109" t="s">
        <v>5655</v>
      </c>
      <c r="AO534" s="109" t="str">
        <f t="shared" si="8"/>
        <v>No</v>
      </c>
    </row>
    <row r="535" spans="1:41" s="19" customFormat="1" ht="11.45" customHeight="1" x14ac:dyDescent="0.2">
      <c r="A535" s="5" t="s">
        <v>2561</v>
      </c>
      <c r="B535" s="5" t="s">
        <v>2562</v>
      </c>
      <c r="C535" s="5" t="s">
        <v>60</v>
      </c>
      <c r="D535" s="174" t="s">
        <v>2563</v>
      </c>
      <c r="E535" s="177" t="s">
        <v>2564</v>
      </c>
      <c r="F535" s="19" t="s">
        <v>242</v>
      </c>
      <c r="G535" s="5" t="s">
        <v>229</v>
      </c>
      <c r="H535" s="27">
        <v>0</v>
      </c>
      <c r="I535" s="106">
        <v>31</v>
      </c>
      <c r="J535" s="107"/>
      <c r="K535" s="108">
        <v>0</v>
      </c>
      <c r="L535" s="108"/>
      <c r="M535" s="108">
        <v>0</v>
      </c>
      <c r="N535" s="108"/>
      <c r="O535" s="108">
        <v>0</v>
      </c>
      <c r="P535" s="108"/>
      <c r="Q535" s="108">
        <v>931619</v>
      </c>
      <c r="R535" s="108"/>
      <c r="S535" s="108">
        <v>0</v>
      </c>
      <c r="T535" s="108"/>
      <c r="U535" s="108">
        <v>0</v>
      </c>
      <c r="V535" s="108"/>
      <c r="W535" s="108">
        <v>41609</v>
      </c>
      <c r="X535" s="108"/>
      <c r="Y535" s="108">
        <v>0</v>
      </c>
      <c r="Z535" s="108"/>
      <c r="AA535" s="108">
        <v>0</v>
      </c>
      <c r="AB535" s="108"/>
      <c r="AC535" s="108">
        <v>0</v>
      </c>
      <c r="AD535" s="108"/>
      <c r="AE535" s="108">
        <v>0</v>
      </c>
      <c r="AF535" s="108"/>
      <c r="AG535" s="108">
        <v>0</v>
      </c>
      <c r="AH535" s="108"/>
      <c r="AI535" s="108">
        <v>138663</v>
      </c>
      <c r="AJ535" s="108"/>
      <c r="AK535" s="108">
        <v>0</v>
      </c>
      <c r="AL535" s="109"/>
      <c r="AM535" s="182">
        <v>0</v>
      </c>
      <c r="AN535" s="109" t="s">
        <v>5655</v>
      </c>
      <c r="AO535" s="109" t="str">
        <f t="shared" si="8"/>
        <v>No</v>
      </c>
    </row>
    <row r="536" spans="1:41" s="19" customFormat="1" ht="11.45" customHeight="1" x14ac:dyDescent="0.2">
      <c r="A536" s="5" t="s">
        <v>1707</v>
      </c>
      <c r="B536" s="5" t="s">
        <v>1708</v>
      </c>
      <c r="C536" s="5" t="s">
        <v>81</v>
      </c>
      <c r="D536" s="174" t="s">
        <v>1709</v>
      </c>
      <c r="E536" s="177" t="s">
        <v>1710</v>
      </c>
      <c r="F536" s="19" t="s">
        <v>196</v>
      </c>
      <c r="G536" s="5" t="s">
        <v>229</v>
      </c>
      <c r="H536" s="27">
        <v>0</v>
      </c>
      <c r="I536" s="106">
        <v>31</v>
      </c>
      <c r="J536" s="107"/>
      <c r="K536" s="108">
        <v>0</v>
      </c>
      <c r="L536" s="108"/>
      <c r="M536" s="108">
        <v>0</v>
      </c>
      <c r="N536" s="108"/>
      <c r="O536" s="108">
        <v>0</v>
      </c>
      <c r="P536" s="108"/>
      <c r="Q536" s="108">
        <v>1104873</v>
      </c>
      <c r="R536" s="108"/>
      <c r="S536" s="108">
        <v>0</v>
      </c>
      <c r="T536" s="108"/>
      <c r="U536" s="108">
        <v>0</v>
      </c>
      <c r="V536" s="108"/>
      <c r="W536" s="108">
        <v>53996</v>
      </c>
      <c r="X536" s="108"/>
      <c r="Y536" s="108">
        <v>0</v>
      </c>
      <c r="Z536" s="108"/>
      <c r="AA536" s="108">
        <v>0</v>
      </c>
      <c r="AB536" s="108"/>
      <c r="AC536" s="108">
        <v>0</v>
      </c>
      <c r="AD536" s="108"/>
      <c r="AE536" s="108">
        <v>0</v>
      </c>
      <c r="AF536" s="108"/>
      <c r="AG536" s="108">
        <v>0</v>
      </c>
      <c r="AH536" s="108"/>
      <c r="AI536" s="108">
        <v>579120</v>
      </c>
      <c r="AJ536" s="108"/>
      <c r="AK536" s="108">
        <v>0</v>
      </c>
      <c r="AL536" s="109"/>
      <c r="AM536" s="182">
        <v>168</v>
      </c>
      <c r="AN536" s="109" t="s">
        <v>5655</v>
      </c>
      <c r="AO536" s="109" t="str">
        <f t="shared" si="8"/>
        <v>No</v>
      </c>
    </row>
    <row r="537" spans="1:41" s="19" customFormat="1" ht="11.45" customHeight="1" x14ac:dyDescent="0.2">
      <c r="A537" s="5" t="s">
        <v>5457</v>
      </c>
      <c r="B537" s="5" t="s">
        <v>5589</v>
      </c>
      <c r="C537" s="5" t="s">
        <v>52</v>
      </c>
      <c r="D537" s="174"/>
      <c r="E537" s="177">
        <v>10183</v>
      </c>
      <c r="F537" s="19" t="s">
        <v>196</v>
      </c>
      <c r="G537" s="5" t="s">
        <v>192</v>
      </c>
      <c r="H537" s="27">
        <v>246695</v>
      </c>
      <c r="I537" s="106">
        <v>31</v>
      </c>
      <c r="J537" s="107"/>
      <c r="K537" s="108">
        <v>0</v>
      </c>
      <c r="L537" s="108"/>
      <c r="M537" s="108">
        <v>739074</v>
      </c>
      <c r="N537" s="108"/>
      <c r="O537" s="108">
        <v>742202</v>
      </c>
      <c r="P537" s="108"/>
      <c r="Q537" s="108">
        <v>734761</v>
      </c>
      <c r="R537" s="108" t="s">
        <v>101</v>
      </c>
      <c r="S537" s="108">
        <v>7441</v>
      </c>
      <c r="T537" s="108" t="s">
        <v>101</v>
      </c>
      <c r="U537" s="108">
        <v>102514</v>
      </c>
      <c r="V537" s="108"/>
      <c r="W537" s="108">
        <v>101784</v>
      </c>
      <c r="X537" s="108" t="s">
        <v>101</v>
      </c>
      <c r="Y537" s="108">
        <v>730</v>
      </c>
      <c r="Z537" s="108" t="s">
        <v>101</v>
      </c>
      <c r="AA537" s="108">
        <v>0</v>
      </c>
      <c r="AB537" s="108"/>
      <c r="AC537" s="108">
        <v>0</v>
      </c>
      <c r="AD537" s="108"/>
      <c r="AE537" s="108">
        <v>0</v>
      </c>
      <c r="AF537" s="108"/>
      <c r="AG537" s="108">
        <v>0</v>
      </c>
      <c r="AH537" s="108"/>
      <c r="AI537" s="108">
        <v>3912733</v>
      </c>
      <c r="AJ537" s="108"/>
      <c r="AK537" s="108">
        <v>41461929</v>
      </c>
      <c r="AL537" s="109" t="s">
        <v>101</v>
      </c>
      <c r="AM537" s="182">
        <v>0</v>
      </c>
      <c r="AN537" s="109" t="s">
        <v>5655</v>
      </c>
      <c r="AO537" s="109" t="str">
        <f t="shared" si="8"/>
        <v>Yes</v>
      </c>
    </row>
    <row r="538" spans="1:41" s="19" customFormat="1" ht="11.45" customHeight="1" x14ac:dyDescent="0.2">
      <c r="A538" s="5" t="s">
        <v>5673</v>
      </c>
      <c r="B538" s="5" t="s">
        <v>5674</v>
      </c>
      <c r="C538" s="5" t="s">
        <v>20</v>
      </c>
      <c r="D538" s="174"/>
      <c r="E538" s="177">
        <v>99424</v>
      </c>
      <c r="F538" s="19" t="s">
        <v>194</v>
      </c>
      <c r="G538" s="5" t="s">
        <v>192</v>
      </c>
      <c r="H538" s="27">
        <v>12150996</v>
      </c>
      <c r="I538" s="106">
        <v>31</v>
      </c>
      <c r="J538" s="107"/>
      <c r="K538" s="108">
        <v>0</v>
      </c>
      <c r="L538" s="108"/>
      <c r="M538" s="108">
        <v>673385</v>
      </c>
      <c r="N538" s="108"/>
      <c r="O538" s="108">
        <v>972553</v>
      </c>
      <c r="P538" s="108"/>
      <c r="Q538" s="108">
        <v>905427</v>
      </c>
      <c r="R538" s="108"/>
      <c r="S538" s="108">
        <v>67126</v>
      </c>
      <c r="T538" s="108"/>
      <c r="U538" s="108">
        <v>90836</v>
      </c>
      <c r="V538" s="108"/>
      <c r="W538" s="108">
        <v>86466</v>
      </c>
      <c r="X538" s="108"/>
      <c r="Y538" s="108">
        <v>4370</v>
      </c>
      <c r="Z538" s="108"/>
      <c r="AA538" s="108">
        <v>0</v>
      </c>
      <c r="AB538" s="108"/>
      <c r="AC538" s="108">
        <v>0</v>
      </c>
      <c r="AD538" s="108"/>
      <c r="AE538" s="108">
        <v>0</v>
      </c>
      <c r="AF538" s="108"/>
      <c r="AG538" s="108">
        <v>0</v>
      </c>
      <c r="AH538" s="108"/>
      <c r="AI538" s="108">
        <v>1623249</v>
      </c>
      <c r="AJ538" s="108"/>
      <c r="AK538" s="108">
        <v>3051896</v>
      </c>
      <c r="AL538" s="109"/>
      <c r="AM538" s="182">
        <v>0</v>
      </c>
      <c r="AN538" s="109" t="s">
        <v>5655</v>
      </c>
      <c r="AO538" s="109" t="str">
        <f t="shared" si="8"/>
        <v>No</v>
      </c>
    </row>
    <row r="539" spans="1:41" s="19" customFormat="1" ht="11.45" customHeight="1" x14ac:dyDescent="0.2">
      <c r="A539" s="5" t="s">
        <v>4359</v>
      </c>
      <c r="B539" s="5" t="s">
        <v>4360</v>
      </c>
      <c r="C539" s="5" t="s">
        <v>63</v>
      </c>
      <c r="D539" s="174" t="s">
        <v>4361</v>
      </c>
      <c r="E539" s="177" t="s">
        <v>4362</v>
      </c>
      <c r="F539" s="19" t="s">
        <v>242</v>
      </c>
      <c r="G539" s="5" t="s">
        <v>229</v>
      </c>
      <c r="H539" s="27">
        <v>0</v>
      </c>
      <c r="I539" s="106">
        <v>31</v>
      </c>
      <c r="J539" s="107"/>
      <c r="K539" s="108">
        <v>0</v>
      </c>
      <c r="L539" s="108"/>
      <c r="M539" s="108">
        <v>0</v>
      </c>
      <c r="N539" s="108"/>
      <c r="O539" s="108">
        <v>0</v>
      </c>
      <c r="P539" s="108"/>
      <c r="Q539" s="108">
        <v>707703</v>
      </c>
      <c r="R539" s="108"/>
      <c r="S539" s="108">
        <v>0</v>
      </c>
      <c r="T539" s="108"/>
      <c r="U539" s="108">
        <v>0</v>
      </c>
      <c r="V539" s="108"/>
      <c r="W539" s="108">
        <v>45408</v>
      </c>
      <c r="X539" s="108"/>
      <c r="Y539" s="108">
        <v>0</v>
      </c>
      <c r="Z539" s="108"/>
      <c r="AA539" s="108">
        <v>0</v>
      </c>
      <c r="AB539" s="108"/>
      <c r="AC539" s="108">
        <v>0</v>
      </c>
      <c r="AD539" s="108"/>
      <c r="AE539" s="108">
        <v>0</v>
      </c>
      <c r="AF539" s="108"/>
      <c r="AG539" s="108">
        <v>0</v>
      </c>
      <c r="AH539" s="108"/>
      <c r="AI539" s="108">
        <v>105272</v>
      </c>
      <c r="AJ539" s="108"/>
      <c r="AK539" s="108">
        <v>0</v>
      </c>
      <c r="AL539" s="109"/>
      <c r="AM539" s="182">
        <v>0</v>
      </c>
      <c r="AN539" s="109" t="s">
        <v>5655</v>
      </c>
      <c r="AO539" s="109" t="str">
        <f t="shared" si="8"/>
        <v>No</v>
      </c>
    </row>
    <row r="540" spans="1:41" s="19" customFormat="1" ht="11.45" customHeight="1" x14ac:dyDescent="0.2">
      <c r="A540" s="5" t="s">
        <v>2639</v>
      </c>
      <c r="B540" s="5" t="s">
        <v>2640</v>
      </c>
      <c r="C540" s="5" t="s">
        <v>56</v>
      </c>
      <c r="D540" s="174" t="s">
        <v>2641</v>
      </c>
      <c r="E540" s="177" t="s">
        <v>2642</v>
      </c>
      <c r="F540" s="19" t="s">
        <v>196</v>
      </c>
      <c r="G540" s="5" t="s">
        <v>229</v>
      </c>
      <c r="H540" s="27">
        <v>0</v>
      </c>
      <c r="I540" s="106">
        <v>31</v>
      </c>
      <c r="J540" s="107"/>
      <c r="K540" s="108">
        <v>0</v>
      </c>
      <c r="L540" s="108"/>
      <c r="M540" s="108">
        <v>0</v>
      </c>
      <c r="N540" s="108"/>
      <c r="O540" s="108">
        <v>0</v>
      </c>
      <c r="P540" s="108"/>
      <c r="Q540" s="108">
        <v>708241</v>
      </c>
      <c r="R540" s="108"/>
      <c r="S540" s="108">
        <v>0</v>
      </c>
      <c r="T540" s="108"/>
      <c r="U540" s="108">
        <v>0</v>
      </c>
      <c r="V540" s="108"/>
      <c r="W540" s="108">
        <v>53740</v>
      </c>
      <c r="X540" s="108"/>
      <c r="Y540" s="108">
        <v>0</v>
      </c>
      <c r="Z540" s="108"/>
      <c r="AA540" s="108">
        <v>0</v>
      </c>
      <c r="AB540" s="108"/>
      <c r="AC540" s="108">
        <v>0</v>
      </c>
      <c r="AD540" s="108"/>
      <c r="AE540" s="108">
        <v>0</v>
      </c>
      <c r="AF540" s="108"/>
      <c r="AG540" s="108">
        <v>0</v>
      </c>
      <c r="AH540" s="108"/>
      <c r="AI540" s="108">
        <v>173792</v>
      </c>
      <c r="AJ540" s="108"/>
      <c r="AK540" s="108">
        <v>0</v>
      </c>
      <c r="AL540" s="109"/>
      <c r="AM540" s="182">
        <v>0</v>
      </c>
      <c r="AN540" s="109" t="s">
        <v>5655</v>
      </c>
      <c r="AO540" s="109" t="str">
        <f t="shared" si="8"/>
        <v>No</v>
      </c>
    </row>
    <row r="541" spans="1:41" s="19" customFormat="1" ht="11.45" customHeight="1" x14ac:dyDescent="0.2">
      <c r="A541" s="5" t="s">
        <v>2402</v>
      </c>
      <c r="B541" s="5" t="s">
        <v>2403</v>
      </c>
      <c r="C541" s="5" t="s">
        <v>62</v>
      </c>
      <c r="D541" s="174" t="s">
        <v>2404</v>
      </c>
      <c r="E541" s="177" t="s">
        <v>2405</v>
      </c>
      <c r="F541" s="19" t="s">
        <v>196</v>
      </c>
      <c r="G541" s="5" t="s">
        <v>229</v>
      </c>
      <c r="H541" s="27">
        <v>0</v>
      </c>
      <c r="I541" s="106">
        <v>31</v>
      </c>
      <c r="J541" s="107"/>
      <c r="K541" s="108">
        <v>0</v>
      </c>
      <c r="L541" s="108"/>
      <c r="M541" s="108">
        <v>0</v>
      </c>
      <c r="N541" s="108"/>
      <c r="O541" s="108">
        <v>0</v>
      </c>
      <c r="P541" s="108"/>
      <c r="Q541" s="108">
        <v>870315</v>
      </c>
      <c r="R541" s="108"/>
      <c r="S541" s="108">
        <v>0</v>
      </c>
      <c r="T541" s="108"/>
      <c r="U541" s="108">
        <v>0</v>
      </c>
      <c r="V541" s="108"/>
      <c r="W541" s="108">
        <v>69381</v>
      </c>
      <c r="X541" s="108"/>
      <c r="Y541" s="108">
        <v>0</v>
      </c>
      <c r="Z541" s="108"/>
      <c r="AA541" s="108">
        <v>0</v>
      </c>
      <c r="AB541" s="108"/>
      <c r="AC541" s="108">
        <v>0</v>
      </c>
      <c r="AD541" s="108"/>
      <c r="AE541" s="108">
        <v>0</v>
      </c>
      <c r="AF541" s="108"/>
      <c r="AG541" s="108">
        <v>0</v>
      </c>
      <c r="AH541" s="108"/>
      <c r="AI541" s="108">
        <v>1818653</v>
      </c>
      <c r="AJ541" s="108"/>
      <c r="AK541" s="108">
        <v>0</v>
      </c>
      <c r="AL541" s="109"/>
      <c r="AM541" s="182">
        <v>192.6</v>
      </c>
      <c r="AN541" s="109" t="s">
        <v>5655</v>
      </c>
      <c r="AO541" s="109" t="str">
        <f t="shared" si="8"/>
        <v>No</v>
      </c>
    </row>
    <row r="542" spans="1:41" s="19" customFormat="1" ht="11.45" customHeight="1" x14ac:dyDescent="0.2">
      <c r="A542" s="5" t="s">
        <v>6101</v>
      </c>
      <c r="B542" s="5" t="s">
        <v>305</v>
      </c>
      <c r="C542" s="5" t="s">
        <v>61</v>
      </c>
      <c r="D542" s="174">
        <v>8004</v>
      </c>
      <c r="E542" s="177">
        <v>80004</v>
      </c>
      <c r="F542" s="19" t="s">
        <v>194</v>
      </c>
      <c r="G542" s="5" t="s">
        <v>192</v>
      </c>
      <c r="H542" s="27">
        <v>114773</v>
      </c>
      <c r="I542" s="106">
        <v>31</v>
      </c>
      <c r="J542" s="107"/>
      <c r="K542" s="108">
        <v>0</v>
      </c>
      <c r="L542" s="108"/>
      <c r="M542" s="108">
        <v>594649</v>
      </c>
      <c r="N542" s="108"/>
      <c r="O542" s="108">
        <v>830719</v>
      </c>
      <c r="P542" s="108"/>
      <c r="Q542" s="108">
        <v>737597</v>
      </c>
      <c r="R542" s="108"/>
      <c r="S542" s="108">
        <v>93122</v>
      </c>
      <c r="T542" s="108"/>
      <c r="U542" s="108">
        <v>64901</v>
      </c>
      <c r="V542" s="108"/>
      <c r="W542" s="108">
        <v>51860</v>
      </c>
      <c r="X542" s="108"/>
      <c r="Y542" s="108">
        <v>13041</v>
      </c>
      <c r="Z542" s="108"/>
      <c r="AA542" s="108">
        <v>0</v>
      </c>
      <c r="AB542" s="108"/>
      <c r="AC542" s="108">
        <v>0</v>
      </c>
      <c r="AD542" s="108"/>
      <c r="AE542" s="108">
        <v>0</v>
      </c>
      <c r="AF542" s="108"/>
      <c r="AG542" s="108">
        <v>0</v>
      </c>
      <c r="AH542" s="108"/>
      <c r="AI542" s="108">
        <v>500980</v>
      </c>
      <c r="AJ542" s="108"/>
      <c r="AK542" s="108">
        <v>2197217</v>
      </c>
      <c r="AL542" s="109"/>
      <c r="AM542" s="182">
        <v>0</v>
      </c>
      <c r="AN542" s="109" t="s">
        <v>5655</v>
      </c>
      <c r="AO542" s="109" t="str">
        <f t="shared" si="8"/>
        <v>No</v>
      </c>
    </row>
    <row r="543" spans="1:41" s="19" customFormat="1" ht="11.45" customHeight="1" x14ac:dyDescent="0.2">
      <c r="A543" s="5" t="s">
        <v>6102</v>
      </c>
      <c r="B543" s="5" t="s">
        <v>758</v>
      </c>
      <c r="C543" s="5" t="s">
        <v>43</v>
      </c>
      <c r="D543" s="174">
        <v>7012</v>
      </c>
      <c r="E543" s="177">
        <v>70012</v>
      </c>
      <c r="F543" s="19" t="s">
        <v>194</v>
      </c>
      <c r="G543" s="5" t="s">
        <v>192</v>
      </c>
      <c r="H543" s="27">
        <v>106494</v>
      </c>
      <c r="I543" s="106">
        <v>30</v>
      </c>
      <c r="J543" s="107"/>
      <c r="K543" s="108">
        <v>0</v>
      </c>
      <c r="L543" s="108"/>
      <c r="M543" s="108">
        <v>616012</v>
      </c>
      <c r="N543" s="108"/>
      <c r="O543" s="108">
        <v>810691</v>
      </c>
      <c r="P543" s="108"/>
      <c r="Q543" s="108">
        <v>783512</v>
      </c>
      <c r="R543" s="108"/>
      <c r="S543" s="108">
        <v>27179</v>
      </c>
      <c r="T543" s="108"/>
      <c r="U543" s="108">
        <v>61074</v>
      </c>
      <c r="V543" s="108"/>
      <c r="W543" s="108">
        <v>59219</v>
      </c>
      <c r="X543" s="108"/>
      <c r="Y543" s="108">
        <v>1855</v>
      </c>
      <c r="Z543" s="108"/>
      <c r="AA543" s="108">
        <v>0</v>
      </c>
      <c r="AB543" s="108"/>
      <c r="AC543" s="108">
        <v>0</v>
      </c>
      <c r="AD543" s="108"/>
      <c r="AE543" s="108">
        <v>0</v>
      </c>
      <c r="AF543" s="108"/>
      <c r="AG543" s="108">
        <v>0</v>
      </c>
      <c r="AH543" s="108"/>
      <c r="AI543" s="108">
        <v>868182</v>
      </c>
      <c r="AJ543" s="108"/>
      <c r="AK543" s="108">
        <v>3898263</v>
      </c>
      <c r="AL543" s="109"/>
      <c r="AM543" s="182">
        <v>0</v>
      </c>
      <c r="AN543" s="109" t="s">
        <v>5655</v>
      </c>
      <c r="AO543" s="109" t="str">
        <f t="shared" si="8"/>
        <v>No</v>
      </c>
    </row>
    <row r="544" spans="1:41" s="19" customFormat="1" ht="11.45" customHeight="1" x14ac:dyDescent="0.2">
      <c r="A544" s="5" t="s">
        <v>4468</v>
      </c>
      <c r="B544" s="5" t="s">
        <v>4469</v>
      </c>
      <c r="C544" s="5" t="s">
        <v>87</v>
      </c>
      <c r="D544" s="174" t="s">
        <v>4470</v>
      </c>
      <c r="E544" s="177" t="s">
        <v>4471</v>
      </c>
      <c r="F544" s="19" t="s">
        <v>242</v>
      </c>
      <c r="G544" s="5" t="s">
        <v>229</v>
      </c>
      <c r="H544" s="27">
        <v>0</v>
      </c>
      <c r="I544" s="106">
        <v>30</v>
      </c>
      <c r="J544" s="107"/>
      <c r="K544" s="108">
        <v>0</v>
      </c>
      <c r="L544" s="108"/>
      <c r="M544" s="108">
        <v>0</v>
      </c>
      <c r="N544" s="108"/>
      <c r="O544" s="108">
        <v>0</v>
      </c>
      <c r="P544" s="108"/>
      <c r="Q544" s="108">
        <v>365252</v>
      </c>
      <c r="R544" s="108"/>
      <c r="S544" s="108">
        <v>0</v>
      </c>
      <c r="T544" s="108"/>
      <c r="U544" s="108">
        <v>0</v>
      </c>
      <c r="V544" s="108"/>
      <c r="W544" s="108">
        <v>41032</v>
      </c>
      <c r="X544" s="108"/>
      <c r="Y544" s="108">
        <v>0</v>
      </c>
      <c r="Z544" s="108"/>
      <c r="AA544" s="108">
        <v>0</v>
      </c>
      <c r="AB544" s="108"/>
      <c r="AC544" s="108">
        <v>0</v>
      </c>
      <c r="AD544" s="108"/>
      <c r="AE544" s="108">
        <v>0</v>
      </c>
      <c r="AF544" s="108"/>
      <c r="AG544" s="108">
        <v>0</v>
      </c>
      <c r="AH544" s="108"/>
      <c r="AI544" s="108">
        <v>110131</v>
      </c>
      <c r="AJ544" s="108"/>
      <c r="AK544" s="108">
        <v>0</v>
      </c>
      <c r="AL544" s="109"/>
      <c r="AM544" s="182">
        <v>0</v>
      </c>
      <c r="AN544" s="109" t="s">
        <v>5655</v>
      </c>
      <c r="AO544" s="109" t="str">
        <f t="shared" si="8"/>
        <v>No</v>
      </c>
    </row>
    <row r="545" spans="1:41" s="19" customFormat="1" ht="11.45" customHeight="1" x14ac:dyDescent="0.2">
      <c r="A545" s="5" t="s">
        <v>6103</v>
      </c>
      <c r="B545" s="5" t="s">
        <v>213</v>
      </c>
      <c r="C545" s="5" t="s">
        <v>18</v>
      </c>
      <c r="D545" s="174">
        <v>9191</v>
      </c>
      <c r="E545" s="177">
        <v>90191</v>
      </c>
      <c r="F545" s="19" t="s">
        <v>194</v>
      </c>
      <c r="G545" s="5" t="s">
        <v>5273</v>
      </c>
      <c r="H545" s="27">
        <v>843168</v>
      </c>
      <c r="I545" s="106">
        <v>30</v>
      </c>
      <c r="J545" s="107"/>
      <c r="K545" s="108">
        <v>0</v>
      </c>
      <c r="L545" s="108"/>
      <c r="M545" s="108">
        <v>0</v>
      </c>
      <c r="N545" s="108"/>
      <c r="O545" s="108">
        <v>0</v>
      </c>
      <c r="P545" s="108"/>
      <c r="Q545" s="108">
        <v>468346</v>
      </c>
      <c r="R545" s="108"/>
      <c r="S545" s="108">
        <v>0</v>
      </c>
      <c r="T545" s="108"/>
      <c r="U545" s="108">
        <v>0</v>
      </c>
      <c r="V545" s="108"/>
      <c r="W545" s="108">
        <v>29045</v>
      </c>
      <c r="X545" s="108"/>
      <c r="Y545" s="108">
        <v>0</v>
      </c>
      <c r="Z545" s="108"/>
      <c r="AA545" s="108">
        <v>0</v>
      </c>
      <c r="AB545" s="108"/>
      <c r="AC545" s="108">
        <v>0</v>
      </c>
      <c r="AD545" s="108"/>
      <c r="AE545" s="108">
        <v>0</v>
      </c>
      <c r="AF545" s="108"/>
      <c r="AG545" s="108">
        <v>0</v>
      </c>
      <c r="AH545" s="108"/>
      <c r="AI545" s="108">
        <v>49474</v>
      </c>
      <c r="AJ545" s="108"/>
      <c r="AK545" s="108">
        <v>0</v>
      </c>
      <c r="AL545" s="109"/>
      <c r="AM545" s="182">
        <v>0</v>
      </c>
      <c r="AN545" s="109" t="s">
        <v>5655</v>
      </c>
      <c r="AO545" s="109" t="str">
        <f t="shared" si="8"/>
        <v>No</v>
      </c>
    </row>
    <row r="546" spans="1:41" s="19" customFormat="1" ht="11.45" customHeight="1" x14ac:dyDescent="0.2">
      <c r="A546" s="5" t="s">
        <v>5133</v>
      </c>
      <c r="B546" s="5" t="s">
        <v>5134</v>
      </c>
      <c r="C546" s="5" t="s">
        <v>80</v>
      </c>
      <c r="D546" s="174" t="s">
        <v>5135</v>
      </c>
      <c r="E546" s="177" t="s">
        <v>5136</v>
      </c>
      <c r="F546" s="19" t="s">
        <v>194</v>
      </c>
      <c r="G546" s="5" t="s">
        <v>229</v>
      </c>
      <c r="H546" s="27">
        <v>0</v>
      </c>
      <c r="I546" s="106">
        <v>30</v>
      </c>
      <c r="J546" s="107"/>
      <c r="K546" s="108">
        <v>0</v>
      </c>
      <c r="L546" s="108"/>
      <c r="M546" s="108">
        <v>0</v>
      </c>
      <c r="N546" s="108"/>
      <c r="O546" s="108">
        <v>0</v>
      </c>
      <c r="P546" s="108"/>
      <c r="Q546" s="108">
        <v>738420</v>
      </c>
      <c r="R546" s="108"/>
      <c r="S546" s="108">
        <v>0</v>
      </c>
      <c r="T546" s="108"/>
      <c r="U546" s="108">
        <v>0</v>
      </c>
      <c r="V546" s="108"/>
      <c r="W546" s="108">
        <v>30074</v>
      </c>
      <c r="X546" s="108"/>
      <c r="Y546" s="108">
        <v>0</v>
      </c>
      <c r="Z546" s="108"/>
      <c r="AA546" s="108">
        <v>0</v>
      </c>
      <c r="AB546" s="108"/>
      <c r="AC546" s="108">
        <v>0</v>
      </c>
      <c r="AD546" s="108"/>
      <c r="AE546" s="108">
        <v>0</v>
      </c>
      <c r="AF546" s="108"/>
      <c r="AG546" s="108">
        <v>0</v>
      </c>
      <c r="AH546" s="108"/>
      <c r="AI546" s="108">
        <v>102364</v>
      </c>
      <c r="AJ546" s="108"/>
      <c r="AK546" s="108">
        <v>0</v>
      </c>
      <c r="AL546" s="109"/>
      <c r="AM546" s="182">
        <v>0</v>
      </c>
      <c r="AN546" s="109" t="s">
        <v>5655</v>
      </c>
      <c r="AO546" s="109" t="str">
        <f t="shared" si="8"/>
        <v>No</v>
      </c>
    </row>
    <row r="547" spans="1:41" s="19" customFormat="1" ht="11.45" customHeight="1" x14ac:dyDescent="0.2">
      <c r="A547" s="5" t="s">
        <v>4673</v>
      </c>
      <c r="B547" s="5" t="s">
        <v>712</v>
      </c>
      <c r="C547" s="5" t="s">
        <v>31</v>
      </c>
      <c r="D547" s="174" t="s">
        <v>4674</v>
      </c>
      <c r="E547" s="177">
        <v>80292</v>
      </c>
      <c r="F547" s="19" t="s">
        <v>242</v>
      </c>
      <c r="G547" s="5" t="s">
        <v>5273</v>
      </c>
      <c r="H547" s="27">
        <v>2374203</v>
      </c>
      <c r="I547" s="106">
        <v>30</v>
      </c>
      <c r="J547" s="107"/>
      <c r="K547" s="108">
        <v>0</v>
      </c>
      <c r="L547" s="108"/>
      <c r="M547" s="108">
        <v>0</v>
      </c>
      <c r="N547" s="108"/>
      <c r="O547" s="108">
        <v>0</v>
      </c>
      <c r="P547" s="108"/>
      <c r="Q547" s="108">
        <v>882691</v>
      </c>
      <c r="R547" s="108"/>
      <c r="S547" s="108">
        <v>0</v>
      </c>
      <c r="T547" s="108"/>
      <c r="U547" s="108">
        <v>0</v>
      </c>
      <c r="V547" s="108"/>
      <c r="W547" s="108">
        <v>62995</v>
      </c>
      <c r="X547" s="108"/>
      <c r="Y547" s="108">
        <v>0</v>
      </c>
      <c r="Z547" s="108"/>
      <c r="AA547" s="108">
        <v>0</v>
      </c>
      <c r="AB547" s="108"/>
      <c r="AC547" s="108">
        <v>0</v>
      </c>
      <c r="AD547" s="108"/>
      <c r="AE547" s="108">
        <v>0</v>
      </c>
      <c r="AF547" s="108"/>
      <c r="AG547" s="108">
        <v>0</v>
      </c>
      <c r="AH547" s="108"/>
      <c r="AI547" s="108">
        <v>125551</v>
      </c>
      <c r="AJ547" s="108"/>
      <c r="AK547" s="108">
        <v>0</v>
      </c>
      <c r="AL547" s="109"/>
      <c r="AM547" s="182">
        <v>0</v>
      </c>
      <c r="AN547" s="109" t="s">
        <v>5655</v>
      </c>
      <c r="AO547" s="109" t="str">
        <f t="shared" si="8"/>
        <v>No</v>
      </c>
    </row>
    <row r="548" spans="1:41" s="19" customFormat="1" ht="11.45" customHeight="1" x14ac:dyDescent="0.2">
      <c r="A548" s="5" t="s">
        <v>2594</v>
      </c>
      <c r="B548" s="5" t="s">
        <v>2595</v>
      </c>
      <c r="C548" s="5" t="s">
        <v>37</v>
      </c>
      <c r="D548" s="174" t="s">
        <v>2596</v>
      </c>
      <c r="E548" s="177" t="s">
        <v>2597</v>
      </c>
      <c r="F548" s="19" t="s">
        <v>242</v>
      </c>
      <c r="G548" s="5" t="s">
        <v>229</v>
      </c>
      <c r="H548" s="27">
        <v>0</v>
      </c>
      <c r="I548" s="106">
        <v>30</v>
      </c>
      <c r="J548" s="107"/>
      <c r="K548" s="108">
        <v>0</v>
      </c>
      <c r="L548" s="108"/>
      <c r="M548" s="108">
        <v>0</v>
      </c>
      <c r="N548" s="108"/>
      <c r="O548" s="108">
        <v>0</v>
      </c>
      <c r="P548" s="108"/>
      <c r="Q548" s="108">
        <v>529210</v>
      </c>
      <c r="R548" s="108"/>
      <c r="S548" s="108">
        <v>0</v>
      </c>
      <c r="T548" s="108"/>
      <c r="U548" s="108">
        <v>0</v>
      </c>
      <c r="V548" s="108"/>
      <c r="W548" s="108">
        <v>30035</v>
      </c>
      <c r="X548" s="108"/>
      <c r="Y548" s="108">
        <v>0</v>
      </c>
      <c r="Z548" s="108"/>
      <c r="AA548" s="108">
        <v>0</v>
      </c>
      <c r="AB548" s="108"/>
      <c r="AC548" s="108">
        <v>0</v>
      </c>
      <c r="AD548" s="108"/>
      <c r="AE548" s="108">
        <v>0</v>
      </c>
      <c r="AF548" s="108"/>
      <c r="AG548" s="108">
        <v>0</v>
      </c>
      <c r="AH548" s="108"/>
      <c r="AI548" s="108">
        <v>44073</v>
      </c>
      <c r="AJ548" s="108"/>
      <c r="AK548" s="108">
        <v>0</v>
      </c>
      <c r="AL548" s="109"/>
      <c r="AM548" s="182">
        <v>0</v>
      </c>
      <c r="AN548" s="109" t="s">
        <v>5655</v>
      </c>
      <c r="AO548" s="109" t="str">
        <f t="shared" si="8"/>
        <v>No</v>
      </c>
    </row>
    <row r="549" spans="1:41" s="19" customFormat="1" ht="11.45" customHeight="1" x14ac:dyDescent="0.2">
      <c r="A549" s="5" t="s">
        <v>1222</v>
      </c>
      <c r="B549" s="5" t="s">
        <v>1223</v>
      </c>
      <c r="C549" s="5" t="s">
        <v>60</v>
      </c>
      <c r="D549" s="174" t="s">
        <v>1224</v>
      </c>
      <c r="E549" s="177">
        <v>44925</v>
      </c>
      <c r="F549" s="19" t="s">
        <v>138</v>
      </c>
      <c r="G549" s="5" t="s">
        <v>5273</v>
      </c>
      <c r="H549" s="27">
        <v>0</v>
      </c>
      <c r="I549" s="106">
        <v>30</v>
      </c>
      <c r="J549" s="107"/>
      <c r="K549" s="108">
        <v>0</v>
      </c>
      <c r="L549" s="108"/>
      <c r="M549" s="108">
        <v>0</v>
      </c>
      <c r="N549" s="108"/>
      <c r="O549" s="108">
        <v>0</v>
      </c>
      <c r="P549" s="108"/>
      <c r="Q549" s="108">
        <v>677510</v>
      </c>
      <c r="R549" s="108"/>
      <c r="S549" s="108">
        <v>0</v>
      </c>
      <c r="T549" s="108"/>
      <c r="U549" s="108">
        <v>0</v>
      </c>
      <c r="V549" s="108"/>
      <c r="W549" s="108">
        <v>35287</v>
      </c>
      <c r="X549" s="108"/>
      <c r="Y549" s="108">
        <v>0</v>
      </c>
      <c r="Z549" s="108"/>
      <c r="AA549" s="108">
        <v>0</v>
      </c>
      <c r="AB549" s="108"/>
      <c r="AC549" s="108">
        <v>0</v>
      </c>
      <c r="AD549" s="108"/>
      <c r="AE549" s="108">
        <v>0</v>
      </c>
      <c r="AF549" s="108"/>
      <c r="AG549" s="108">
        <v>0</v>
      </c>
      <c r="AH549" s="108"/>
      <c r="AI549" s="108">
        <v>74281</v>
      </c>
      <c r="AJ549" s="108"/>
      <c r="AK549" s="108">
        <v>0</v>
      </c>
      <c r="AL549" s="109"/>
      <c r="AM549" s="182">
        <v>29</v>
      </c>
      <c r="AN549" s="109" t="s">
        <v>5655</v>
      </c>
      <c r="AO549" s="109" t="str">
        <f t="shared" si="8"/>
        <v>No</v>
      </c>
    </row>
    <row r="550" spans="1:41" s="19" customFormat="1" ht="11.45" customHeight="1" x14ac:dyDescent="0.2">
      <c r="A550" s="5" t="s">
        <v>6104</v>
      </c>
      <c r="B550" s="5" t="s">
        <v>672</v>
      </c>
      <c r="C550" s="5" t="s">
        <v>98</v>
      </c>
      <c r="D550" s="174">
        <v>5009</v>
      </c>
      <c r="E550" s="177">
        <v>50009</v>
      </c>
      <c r="F550" s="19" t="s">
        <v>194</v>
      </c>
      <c r="G550" s="5" t="s">
        <v>192</v>
      </c>
      <c r="H550" s="27">
        <v>74495</v>
      </c>
      <c r="I550" s="106">
        <v>30</v>
      </c>
      <c r="J550" s="107"/>
      <c r="K550" s="108">
        <v>0</v>
      </c>
      <c r="L550" s="108"/>
      <c r="M550" s="108">
        <v>554671</v>
      </c>
      <c r="N550" s="108"/>
      <c r="O550" s="108">
        <v>566830</v>
      </c>
      <c r="P550" s="108"/>
      <c r="Q550" s="108">
        <v>888838</v>
      </c>
      <c r="R550" s="108"/>
      <c r="S550" s="108">
        <v>22021</v>
      </c>
      <c r="T550" s="108"/>
      <c r="U550" s="108">
        <v>38619</v>
      </c>
      <c r="V550" s="108"/>
      <c r="W550" s="108">
        <v>55820</v>
      </c>
      <c r="X550" s="108"/>
      <c r="Y550" s="108">
        <v>1019</v>
      </c>
      <c r="Z550" s="108"/>
      <c r="AA550" s="108">
        <v>0</v>
      </c>
      <c r="AB550" s="108"/>
      <c r="AC550" s="108">
        <v>0</v>
      </c>
      <c r="AD550" s="108"/>
      <c r="AE550" s="108">
        <v>0</v>
      </c>
      <c r="AF550" s="108"/>
      <c r="AG550" s="108">
        <v>0</v>
      </c>
      <c r="AH550" s="108"/>
      <c r="AI550" s="108">
        <v>942704</v>
      </c>
      <c r="AJ550" s="108"/>
      <c r="AK550" s="108">
        <v>2150344</v>
      </c>
      <c r="AL550" s="109"/>
      <c r="AM550" s="182">
        <v>0</v>
      </c>
      <c r="AN550" s="109" t="s">
        <v>5655</v>
      </c>
      <c r="AO550" s="109" t="str">
        <f t="shared" si="8"/>
        <v>No</v>
      </c>
    </row>
    <row r="551" spans="1:41" s="19" customFormat="1" ht="11.45" customHeight="1" x14ac:dyDescent="0.2">
      <c r="A551" s="5" t="s">
        <v>6105</v>
      </c>
      <c r="B551" s="5" t="s">
        <v>927</v>
      </c>
      <c r="C551" s="5" t="s">
        <v>46</v>
      </c>
      <c r="D551" s="174" t="s">
        <v>2933</v>
      </c>
      <c r="E551" s="177">
        <v>50342</v>
      </c>
      <c r="F551" s="19" t="s">
        <v>242</v>
      </c>
      <c r="G551" s="5" t="s">
        <v>192</v>
      </c>
      <c r="H551" s="27">
        <v>1487483</v>
      </c>
      <c r="I551" s="106">
        <v>30</v>
      </c>
      <c r="J551" s="107"/>
      <c r="K551" s="108">
        <v>0</v>
      </c>
      <c r="L551" s="108"/>
      <c r="M551" s="108">
        <v>0</v>
      </c>
      <c r="N551" s="108"/>
      <c r="O551" s="108">
        <v>565641</v>
      </c>
      <c r="P551" s="108"/>
      <c r="Q551" s="108">
        <v>536144</v>
      </c>
      <c r="R551" s="108"/>
      <c r="S551" s="108">
        <v>29497</v>
      </c>
      <c r="T551" s="108"/>
      <c r="U551" s="108">
        <v>37311</v>
      </c>
      <c r="V551" s="108"/>
      <c r="W551" s="108">
        <v>35481</v>
      </c>
      <c r="X551" s="108"/>
      <c r="Y551" s="108">
        <v>1830</v>
      </c>
      <c r="Z551" s="108"/>
      <c r="AA551" s="108">
        <v>0</v>
      </c>
      <c r="AB551" s="108"/>
      <c r="AC551" s="108">
        <v>0</v>
      </c>
      <c r="AD551" s="108"/>
      <c r="AE551" s="108">
        <v>0</v>
      </c>
      <c r="AF551" s="108"/>
      <c r="AG551" s="108">
        <v>0</v>
      </c>
      <c r="AH551" s="108"/>
      <c r="AI551" s="108">
        <v>59559</v>
      </c>
      <c r="AJ551" s="108"/>
      <c r="AK551" s="108">
        <v>392694</v>
      </c>
      <c r="AL551" s="109"/>
      <c r="AM551" s="182">
        <v>125</v>
      </c>
      <c r="AN551" s="109" t="s">
        <v>5655</v>
      </c>
      <c r="AO551" s="109" t="str">
        <f t="shared" si="8"/>
        <v>No</v>
      </c>
    </row>
    <row r="552" spans="1:41" s="19" customFormat="1" ht="11.45" customHeight="1" x14ac:dyDescent="0.2">
      <c r="A552" s="5" t="s">
        <v>629</v>
      </c>
      <c r="B552" s="5" t="s">
        <v>630</v>
      </c>
      <c r="C552" s="5" t="s">
        <v>61</v>
      </c>
      <c r="D552" s="174">
        <v>8009</v>
      </c>
      <c r="E552" s="177">
        <v>80009</v>
      </c>
      <c r="F552" s="19" t="s">
        <v>196</v>
      </c>
      <c r="G552" s="5" t="s">
        <v>192</v>
      </c>
      <c r="H552" s="27">
        <v>82157</v>
      </c>
      <c r="I552" s="106">
        <v>30</v>
      </c>
      <c r="J552" s="107"/>
      <c r="K552" s="108">
        <v>0</v>
      </c>
      <c r="L552" s="108"/>
      <c r="M552" s="108">
        <v>703750</v>
      </c>
      <c r="N552" s="108"/>
      <c r="O552" s="108">
        <v>914208</v>
      </c>
      <c r="P552" s="108"/>
      <c r="Q552" s="108">
        <v>866422</v>
      </c>
      <c r="R552" s="108"/>
      <c r="S552" s="108">
        <v>47786</v>
      </c>
      <c r="T552" s="108"/>
      <c r="U552" s="108">
        <v>68774</v>
      </c>
      <c r="V552" s="108"/>
      <c r="W552" s="108">
        <v>65274</v>
      </c>
      <c r="X552" s="108"/>
      <c r="Y552" s="108">
        <v>3500</v>
      </c>
      <c r="Z552" s="108"/>
      <c r="AA552" s="108">
        <v>0</v>
      </c>
      <c r="AB552" s="108"/>
      <c r="AC552" s="108">
        <v>0</v>
      </c>
      <c r="AD552" s="108"/>
      <c r="AE552" s="108">
        <v>0</v>
      </c>
      <c r="AF552" s="108"/>
      <c r="AG552" s="108">
        <v>0</v>
      </c>
      <c r="AH552" s="108"/>
      <c r="AI552" s="108">
        <v>1602344</v>
      </c>
      <c r="AJ552" s="108"/>
      <c r="AK552" s="108">
        <v>3376685</v>
      </c>
      <c r="AL552" s="109"/>
      <c r="AM552" s="182">
        <v>0</v>
      </c>
      <c r="AN552" s="109" t="s">
        <v>5655</v>
      </c>
      <c r="AO552" s="109" t="str">
        <f t="shared" si="8"/>
        <v>No</v>
      </c>
    </row>
    <row r="553" spans="1:41" s="19" customFormat="1" ht="11.45" customHeight="1" x14ac:dyDescent="0.2">
      <c r="A553" s="5" t="s">
        <v>6106</v>
      </c>
      <c r="B553" s="5" t="s">
        <v>377</v>
      </c>
      <c r="C553" s="5" t="s">
        <v>89</v>
      </c>
      <c r="D553" s="174">
        <v>6014</v>
      </c>
      <c r="E553" s="177">
        <v>60014</v>
      </c>
      <c r="F553" s="19" t="s">
        <v>194</v>
      </c>
      <c r="G553" s="5" t="s">
        <v>192</v>
      </c>
      <c r="H553" s="27">
        <v>217585</v>
      </c>
      <c r="I553" s="106">
        <v>30</v>
      </c>
      <c r="J553" s="107"/>
      <c r="K553" s="108">
        <v>0</v>
      </c>
      <c r="L553" s="108"/>
      <c r="M553" s="108">
        <v>1394918</v>
      </c>
      <c r="N553" s="108"/>
      <c r="O553" s="108">
        <v>1633464</v>
      </c>
      <c r="P553" s="108"/>
      <c r="Q553" s="108">
        <v>1543303</v>
      </c>
      <c r="R553" s="108"/>
      <c r="S553" s="108">
        <v>90161</v>
      </c>
      <c r="T553" s="108"/>
      <c r="U553" s="108">
        <v>99593</v>
      </c>
      <c r="V553" s="108"/>
      <c r="W553" s="108">
        <v>93844</v>
      </c>
      <c r="X553" s="108"/>
      <c r="Y553" s="108">
        <v>5749</v>
      </c>
      <c r="Z553" s="108"/>
      <c r="AA553" s="108">
        <v>0</v>
      </c>
      <c r="AB553" s="108"/>
      <c r="AC553" s="108">
        <v>0</v>
      </c>
      <c r="AD553" s="108"/>
      <c r="AE553" s="108">
        <v>0</v>
      </c>
      <c r="AF553" s="108"/>
      <c r="AG553" s="108">
        <v>0</v>
      </c>
      <c r="AH553" s="108"/>
      <c r="AI553" s="108">
        <v>1582769</v>
      </c>
      <c r="AJ553" s="108"/>
      <c r="AK553" s="108">
        <v>12504691</v>
      </c>
      <c r="AL553" s="109" t="s">
        <v>102</v>
      </c>
      <c r="AM553" s="182">
        <v>0</v>
      </c>
      <c r="AN553" s="109" t="s">
        <v>5655</v>
      </c>
      <c r="AO553" s="109" t="str">
        <f t="shared" si="8"/>
        <v>Yes</v>
      </c>
    </row>
    <row r="554" spans="1:41" s="19" customFormat="1" ht="11.45" customHeight="1" x14ac:dyDescent="0.2">
      <c r="A554" s="5" t="s">
        <v>258</v>
      </c>
      <c r="B554" s="5" t="s">
        <v>259</v>
      </c>
      <c r="C554" s="5" t="s">
        <v>89</v>
      </c>
      <c r="D554" s="174">
        <v>6095</v>
      </c>
      <c r="E554" s="177">
        <v>60095</v>
      </c>
      <c r="F554" s="19" t="s">
        <v>260</v>
      </c>
      <c r="G554" s="5" t="s">
        <v>5273</v>
      </c>
      <c r="H554" s="27">
        <v>63683</v>
      </c>
      <c r="I554" s="106">
        <v>30</v>
      </c>
      <c r="J554" s="107"/>
      <c r="K554" s="108">
        <v>0</v>
      </c>
      <c r="L554" s="108"/>
      <c r="M554" s="108">
        <v>0</v>
      </c>
      <c r="N554" s="108"/>
      <c r="O554" s="108">
        <v>0</v>
      </c>
      <c r="P554" s="108"/>
      <c r="Q554" s="108">
        <v>1074097</v>
      </c>
      <c r="R554" s="108"/>
      <c r="S554" s="108">
        <v>0</v>
      </c>
      <c r="T554" s="108"/>
      <c r="U554" s="108">
        <v>0</v>
      </c>
      <c r="V554" s="108"/>
      <c r="W554" s="108">
        <v>59844</v>
      </c>
      <c r="X554" s="108"/>
      <c r="Y554" s="108">
        <v>0</v>
      </c>
      <c r="Z554" s="108"/>
      <c r="AA554" s="108">
        <v>0</v>
      </c>
      <c r="AB554" s="108"/>
      <c r="AC554" s="108">
        <v>0</v>
      </c>
      <c r="AD554" s="108"/>
      <c r="AE554" s="108">
        <v>0</v>
      </c>
      <c r="AF554" s="108"/>
      <c r="AG554" s="108">
        <v>0</v>
      </c>
      <c r="AH554" s="108"/>
      <c r="AI554" s="108">
        <v>326137</v>
      </c>
      <c r="AJ554" s="108"/>
      <c r="AK554" s="108">
        <v>0</v>
      </c>
      <c r="AL554" s="109"/>
      <c r="AM554" s="182">
        <v>0</v>
      </c>
      <c r="AN554" s="109" t="s">
        <v>5655</v>
      </c>
      <c r="AO554" s="109" t="str">
        <f t="shared" si="8"/>
        <v>No</v>
      </c>
    </row>
    <row r="555" spans="1:41" s="19" customFormat="1" ht="11.45" customHeight="1" x14ac:dyDescent="0.2">
      <c r="A555" s="5" t="s">
        <v>6107</v>
      </c>
      <c r="B555" s="5" t="s">
        <v>266</v>
      </c>
      <c r="C555" s="5" t="s">
        <v>89</v>
      </c>
      <c r="D555" s="174">
        <v>6040</v>
      </c>
      <c r="E555" s="177">
        <v>60040</v>
      </c>
      <c r="F555" s="19" t="s">
        <v>194</v>
      </c>
      <c r="G555" s="5" t="s">
        <v>5273</v>
      </c>
      <c r="H555" s="27">
        <v>110421</v>
      </c>
      <c r="I555" s="106">
        <v>30</v>
      </c>
      <c r="J555" s="107"/>
      <c r="K555" s="108">
        <v>0</v>
      </c>
      <c r="L555" s="108"/>
      <c r="M555" s="108">
        <v>0</v>
      </c>
      <c r="N555" s="108"/>
      <c r="O555" s="108">
        <v>0</v>
      </c>
      <c r="P555" s="108"/>
      <c r="Q555" s="108">
        <v>801037</v>
      </c>
      <c r="R555" s="108"/>
      <c r="S555" s="108">
        <v>0</v>
      </c>
      <c r="T555" s="108"/>
      <c r="U555" s="108">
        <v>0</v>
      </c>
      <c r="V555" s="108"/>
      <c r="W555" s="108">
        <v>59116</v>
      </c>
      <c r="X555" s="108"/>
      <c r="Y555" s="108">
        <v>0</v>
      </c>
      <c r="Z555" s="108"/>
      <c r="AA555" s="108">
        <v>0</v>
      </c>
      <c r="AB555" s="108"/>
      <c r="AC555" s="108">
        <v>0</v>
      </c>
      <c r="AD555" s="108"/>
      <c r="AE555" s="108">
        <v>0</v>
      </c>
      <c r="AF555" s="108"/>
      <c r="AG555" s="108">
        <v>0</v>
      </c>
      <c r="AH555" s="108"/>
      <c r="AI555" s="108">
        <v>381417</v>
      </c>
      <c r="AJ555" s="108"/>
      <c r="AK555" s="108">
        <v>0</v>
      </c>
      <c r="AL555" s="109"/>
      <c r="AM555" s="182">
        <v>0</v>
      </c>
      <c r="AN555" s="109" t="s">
        <v>5655</v>
      </c>
      <c r="AO555" s="109" t="str">
        <f t="shared" si="8"/>
        <v>No</v>
      </c>
    </row>
    <row r="556" spans="1:41" s="19" customFormat="1" ht="11.45" customHeight="1" x14ac:dyDescent="0.2">
      <c r="A556" s="5" t="s">
        <v>6108</v>
      </c>
      <c r="B556" s="5" t="s">
        <v>563</v>
      </c>
      <c r="C556" s="5" t="s">
        <v>98</v>
      </c>
      <c r="D556" s="174">
        <v>5004</v>
      </c>
      <c r="E556" s="177">
        <v>50004</v>
      </c>
      <c r="F556" s="19" t="s">
        <v>194</v>
      </c>
      <c r="G556" s="5" t="s">
        <v>192</v>
      </c>
      <c r="H556" s="27">
        <v>100868</v>
      </c>
      <c r="I556" s="106">
        <v>30</v>
      </c>
      <c r="J556" s="107"/>
      <c r="K556" s="108">
        <v>0</v>
      </c>
      <c r="L556" s="108"/>
      <c r="M556" s="108">
        <v>845616</v>
      </c>
      <c r="N556" s="108"/>
      <c r="O556" s="108">
        <v>1064301</v>
      </c>
      <c r="P556" s="108"/>
      <c r="Q556" s="108">
        <v>1002603</v>
      </c>
      <c r="R556" s="108"/>
      <c r="S556" s="108">
        <v>61698</v>
      </c>
      <c r="T556" s="108"/>
      <c r="U556" s="108">
        <v>72689</v>
      </c>
      <c r="V556" s="108"/>
      <c r="W556" s="108">
        <v>67404</v>
      </c>
      <c r="X556" s="108"/>
      <c r="Y556" s="108">
        <v>5285</v>
      </c>
      <c r="Z556" s="108"/>
      <c r="AA556" s="108">
        <v>0</v>
      </c>
      <c r="AB556" s="108"/>
      <c r="AC556" s="108">
        <v>0</v>
      </c>
      <c r="AD556" s="108"/>
      <c r="AE556" s="108">
        <v>0</v>
      </c>
      <c r="AF556" s="108"/>
      <c r="AG556" s="108">
        <v>0</v>
      </c>
      <c r="AH556" s="108"/>
      <c r="AI556" s="108">
        <v>980865</v>
      </c>
      <c r="AJ556" s="108"/>
      <c r="AK556" s="108">
        <v>2992342</v>
      </c>
      <c r="AL556" s="109"/>
      <c r="AM556" s="182">
        <v>0</v>
      </c>
      <c r="AN556" s="109" t="s">
        <v>5655</v>
      </c>
      <c r="AO556" s="109" t="str">
        <f t="shared" si="8"/>
        <v>No</v>
      </c>
    </row>
    <row r="557" spans="1:41" s="19" customFormat="1" ht="11.45" customHeight="1" x14ac:dyDescent="0.2">
      <c r="A557" s="5" t="s">
        <v>6109</v>
      </c>
      <c r="B557" s="5" t="s">
        <v>906</v>
      </c>
      <c r="C557" s="5" t="s">
        <v>53</v>
      </c>
      <c r="D557" s="174">
        <v>3092</v>
      </c>
      <c r="E557" s="177">
        <v>30092</v>
      </c>
      <c r="F557" s="19" t="s">
        <v>194</v>
      </c>
      <c r="G557" s="5" t="s">
        <v>5273</v>
      </c>
      <c r="H557" s="27">
        <v>72714</v>
      </c>
      <c r="I557" s="106">
        <v>30</v>
      </c>
      <c r="J557" s="107"/>
      <c r="K557" s="108">
        <v>0</v>
      </c>
      <c r="L557" s="108"/>
      <c r="M557" s="108">
        <v>0</v>
      </c>
      <c r="N557" s="108"/>
      <c r="O557" s="108">
        <v>0</v>
      </c>
      <c r="P557" s="108"/>
      <c r="Q557" s="108">
        <v>697019</v>
      </c>
      <c r="R557" s="108"/>
      <c r="S557" s="108">
        <v>0</v>
      </c>
      <c r="T557" s="108"/>
      <c r="U557" s="108">
        <v>0</v>
      </c>
      <c r="V557" s="108"/>
      <c r="W557" s="108">
        <v>69062</v>
      </c>
      <c r="X557" s="108"/>
      <c r="Y557" s="108">
        <v>0</v>
      </c>
      <c r="Z557" s="108"/>
      <c r="AA557" s="108">
        <v>0</v>
      </c>
      <c r="AB557" s="108"/>
      <c r="AC557" s="108">
        <v>0</v>
      </c>
      <c r="AD557" s="108"/>
      <c r="AE557" s="108">
        <v>0</v>
      </c>
      <c r="AF557" s="108"/>
      <c r="AG557" s="108">
        <v>0</v>
      </c>
      <c r="AH557" s="108"/>
      <c r="AI557" s="108">
        <v>157204</v>
      </c>
      <c r="AJ557" s="108"/>
      <c r="AK557" s="108">
        <v>0</v>
      </c>
      <c r="AL557" s="109"/>
      <c r="AM557" s="182">
        <v>0</v>
      </c>
      <c r="AN557" s="109" t="s">
        <v>5655</v>
      </c>
      <c r="AO557" s="109" t="str">
        <f t="shared" si="8"/>
        <v>No</v>
      </c>
    </row>
    <row r="558" spans="1:41" s="19" customFormat="1" ht="11.45" customHeight="1" x14ac:dyDescent="0.2">
      <c r="A558" s="5" t="s">
        <v>4593</v>
      </c>
      <c r="B558" s="5" t="s">
        <v>4594</v>
      </c>
      <c r="C558" s="5" t="s">
        <v>87</v>
      </c>
      <c r="D558" s="174" t="s">
        <v>4595</v>
      </c>
      <c r="E558" s="177" t="s">
        <v>4596</v>
      </c>
      <c r="F558" s="19" t="s">
        <v>242</v>
      </c>
      <c r="G558" s="5" t="s">
        <v>229</v>
      </c>
      <c r="H558" s="27">
        <v>0</v>
      </c>
      <c r="I558" s="106">
        <v>30</v>
      </c>
      <c r="J558" s="107"/>
      <c r="K558" s="108">
        <v>0</v>
      </c>
      <c r="L558" s="108"/>
      <c r="M558" s="108">
        <v>0</v>
      </c>
      <c r="N558" s="108"/>
      <c r="O558" s="108">
        <v>0</v>
      </c>
      <c r="P558" s="108"/>
      <c r="Q558" s="108">
        <v>529906</v>
      </c>
      <c r="R558" s="108"/>
      <c r="S558" s="108">
        <v>0</v>
      </c>
      <c r="T558" s="108"/>
      <c r="U558" s="108">
        <v>0</v>
      </c>
      <c r="V558" s="108"/>
      <c r="W558" s="108">
        <v>33727</v>
      </c>
      <c r="X558" s="108"/>
      <c r="Y558" s="108">
        <v>0</v>
      </c>
      <c r="Z558" s="108"/>
      <c r="AA558" s="108">
        <v>0</v>
      </c>
      <c r="AB558" s="108"/>
      <c r="AC558" s="108">
        <v>0</v>
      </c>
      <c r="AD558" s="108"/>
      <c r="AE558" s="108">
        <v>0</v>
      </c>
      <c r="AF558" s="108"/>
      <c r="AG558" s="108">
        <v>0</v>
      </c>
      <c r="AH558" s="108"/>
      <c r="AI558" s="108">
        <v>91131</v>
      </c>
      <c r="AJ558" s="108"/>
      <c r="AK558" s="108">
        <v>0</v>
      </c>
      <c r="AL558" s="109"/>
      <c r="AM558" s="182">
        <v>0</v>
      </c>
      <c r="AN558" s="109" t="s">
        <v>5655</v>
      </c>
      <c r="AO558" s="109" t="str">
        <f t="shared" si="8"/>
        <v>No</v>
      </c>
    </row>
    <row r="559" spans="1:41" s="19" customFormat="1" ht="11.45" customHeight="1" x14ac:dyDescent="0.2">
      <c r="A559" s="5" t="s">
        <v>6110</v>
      </c>
      <c r="B559" s="5" t="s">
        <v>1146</v>
      </c>
      <c r="C559" s="5" t="s">
        <v>65</v>
      </c>
      <c r="D559" s="174">
        <v>1122</v>
      </c>
      <c r="E559" s="177">
        <v>10122</v>
      </c>
      <c r="F559" s="19" t="s">
        <v>208</v>
      </c>
      <c r="G559" s="5" t="s">
        <v>5273</v>
      </c>
      <c r="H559" s="27">
        <v>88200</v>
      </c>
      <c r="I559" s="106">
        <v>30</v>
      </c>
      <c r="J559" s="107"/>
      <c r="K559" s="108">
        <v>0</v>
      </c>
      <c r="L559" s="108"/>
      <c r="M559" s="108">
        <v>0</v>
      </c>
      <c r="N559" s="108"/>
      <c r="O559" s="108">
        <v>0</v>
      </c>
      <c r="P559" s="108"/>
      <c r="Q559" s="108">
        <v>2664326</v>
      </c>
      <c r="R559" s="108"/>
      <c r="S559" s="108">
        <v>0</v>
      </c>
      <c r="T559" s="108"/>
      <c r="U559" s="108">
        <v>0</v>
      </c>
      <c r="V559" s="108"/>
      <c r="W559" s="108">
        <v>80246</v>
      </c>
      <c r="X559" s="108"/>
      <c r="Y559" s="108">
        <v>0</v>
      </c>
      <c r="Z559" s="108"/>
      <c r="AA559" s="108">
        <v>0</v>
      </c>
      <c r="AB559" s="108"/>
      <c r="AC559" s="108">
        <v>0</v>
      </c>
      <c r="AD559" s="108"/>
      <c r="AE559" s="108">
        <v>0</v>
      </c>
      <c r="AF559" s="108"/>
      <c r="AG559" s="108">
        <v>0</v>
      </c>
      <c r="AH559" s="108"/>
      <c r="AI559" s="108">
        <v>773547</v>
      </c>
      <c r="AJ559" s="108"/>
      <c r="AK559" s="108">
        <v>0</v>
      </c>
      <c r="AL559" s="109"/>
      <c r="AM559" s="182">
        <v>0</v>
      </c>
      <c r="AN559" s="109" t="s">
        <v>5655</v>
      </c>
      <c r="AO559" s="109" t="str">
        <f t="shared" si="8"/>
        <v>No</v>
      </c>
    </row>
    <row r="560" spans="1:41" s="19" customFormat="1" ht="11.45" customHeight="1" x14ac:dyDescent="0.2">
      <c r="A560" s="5" t="s">
        <v>897</v>
      </c>
      <c r="B560" s="5" t="s">
        <v>898</v>
      </c>
      <c r="C560" s="5" t="s">
        <v>14</v>
      </c>
      <c r="D560" s="174">
        <v>4073</v>
      </c>
      <c r="E560" s="177">
        <v>40073</v>
      </c>
      <c r="F560" s="19" t="s">
        <v>260</v>
      </c>
      <c r="G560" s="5" t="s">
        <v>5273</v>
      </c>
      <c r="H560" s="27">
        <v>74741</v>
      </c>
      <c r="I560" s="106">
        <v>30</v>
      </c>
      <c r="J560" s="107"/>
      <c r="K560" s="108">
        <v>0</v>
      </c>
      <c r="L560" s="108"/>
      <c r="M560" s="108">
        <v>0</v>
      </c>
      <c r="N560" s="108"/>
      <c r="O560" s="108">
        <v>0</v>
      </c>
      <c r="P560" s="108"/>
      <c r="Q560" s="108">
        <v>625580</v>
      </c>
      <c r="R560" s="108"/>
      <c r="S560" s="108">
        <v>0</v>
      </c>
      <c r="T560" s="108"/>
      <c r="U560" s="108">
        <v>0</v>
      </c>
      <c r="V560" s="108"/>
      <c r="W560" s="108">
        <v>47868</v>
      </c>
      <c r="X560" s="108"/>
      <c r="Y560" s="108">
        <v>0</v>
      </c>
      <c r="Z560" s="108"/>
      <c r="AA560" s="108">
        <v>0</v>
      </c>
      <c r="AB560" s="108"/>
      <c r="AC560" s="108">
        <v>0</v>
      </c>
      <c r="AD560" s="108"/>
      <c r="AE560" s="108">
        <v>0</v>
      </c>
      <c r="AF560" s="108"/>
      <c r="AG560" s="108">
        <v>0</v>
      </c>
      <c r="AH560" s="108"/>
      <c r="AI560" s="108">
        <v>105959</v>
      </c>
      <c r="AJ560" s="108"/>
      <c r="AK560" s="108">
        <v>0</v>
      </c>
      <c r="AL560" s="109"/>
      <c r="AM560" s="182">
        <v>0</v>
      </c>
      <c r="AN560" s="109" t="s">
        <v>5655</v>
      </c>
      <c r="AO560" s="109" t="str">
        <f t="shared" si="8"/>
        <v>No</v>
      </c>
    </row>
    <row r="561" spans="1:41" s="19" customFormat="1" ht="11.45" customHeight="1" x14ac:dyDescent="0.2">
      <c r="A561" s="5" t="s">
        <v>1363</v>
      </c>
      <c r="B561" s="5" t="s">
        <v>1362</v>
      </c>
      <c r="C561" s="5" t="s">
        <v>59</v>
      </c>
      <c r="D561" s="174">
        <v>7051</v>
      </c>
      <c r="E561" s="177">
        <v>70051</v>
      </c>
      <c r="F561" s="19" t="s">
        <v>196</v>
      </c>
      <c r="G561" s="5" t="s">
        <v>5273</v>
      </c>
      <c r="H561" s="27">
        <v>52900</v>
      </c>
      <c r="I561" s="106">
        <v>30</v>
      </c>
      <c r="J561" s="107"/>
      <c r="K561" s="108">
        <v>0</v>
      </c>
      <c r="L561" s="108"/>
      <c r="M561" s="108">
        <v>0</v>
      </c>
      <c r="N561" s="108"/>
      <c r="O561" s="108">
        <v>0</v>
      </c>
      <c r="P561" s="108"/>
      <c r="Q561" s="108">
        <v>1273587</v>
      </c>
      <c r="R561" s="108"/>
      <c r="S561" s="108">
        <v>0</v>
      </c>
      <c r="T561" s="108"/>
      <c r="U561" s="108">
        <v>0</v>
      </c>
      <c r="V561" s="108"/>
      <c r="W561" s="108">
        <v>68199</v>
      </c>
      <c r="X561" s="108"/>
      <c r="Y561" s="108">
        <v>0</v>
      </c>
      <c r="Z561" s="108"/>
      <c r="AA561" s="108">
        <v>0</v>
      </c>
      <c r="AB561" s="108"/>
      <c r="AC561" s="108">
        <v>0</v>
      </c>
      <c r="AD561" s="108"/>
      <c r="AE561" s="108">
        <v>0</v>
      </c>
      <c r="AF561" s="108"/>
      <c r="AG561" s="108">
        <v>0</v>
      </c>
      <c r="AH561" s="108"/>
      <c r="AI561" s="108">
        <v>193421</v>
      </c>
      <c r="AJ561" s="108"/>
      <c r="AK561" s="108">
        <v>0</v>
      </c>
      <c r="AL561" s="109"/>
      <c r="AM561" s="182">
        <v>0</v>
      </c>
      <c r="AN561" s="109" t="s">
        <v>5655</v>
      </c>
      <c r="AO561" s="109" t="str">
        <f t="shared" si="8"/>
        <v>No</v>
      </c>
    </row>
    <row r="562" spans="1:41" s="19" customFormat="1" ht="11.45" customHeight="1" x14ac:dyDescent="0.2">
      <c r="A562" s="5" t="s">
        <v>6111</v>
      </c>
      <c r="B562" s="5" t="s">
        <v>654</v>
      </c>
      <c r="C562" s="5" t="s">
        <v>46</v>
      </c>
      <c r="D562" s="174">
        <v>5103</v>
      </c>
      <c r="E562" s="177">
        <v>50103</v>
      </c>
      <c r="F562" s="19" t="s">
        <v>194</v>
      </c>
      <c r="G562" s="5" t="s">
        <v>5273</v>
      </c>
      <c r="H562" s="27">
        <v>8608208</v>
      </c>
      <c r="I562" s="106">
        <v>30</v>
      </c>
      <c r="J562" s="107"/>
      <c r="K562" s="108">
        <v>0</v>
      </c>
      <c r="L562" s="108"/>
      <c r="M562" s="108">
        <v>0</v>
      </c>
      <c r="N562" s="108"/>
      <c r="O562" s="108">
        <v>0</v>
      </c>
      <c r="P562" s="108"/>
      <c r="Q562" s="108">
        <v>229442</v>
      </c>
      <c r="R562" s="108"/>
      <c r="S562" s="108">
        <v>0</v>
      </c>
      <c r="T562" s="108"/>
      <c r="U562" s="108">
        <v>0</v>
      </c>
      <c r="V562" s="108"/>
      <c r="W562" s="108">
        <v>19454</v>
      </c>
      <c r="X562" s="108"/>
      <c r="Y562" s="108">
        <v>0</v>
      </c>
      <c r="Z562" s="108"/>
      <c r="AA562" s="108">
        <v>0</v>
      </c>
      <c r="AB562" s="108"/>
      <c r="AC562" s="108">
        <v>0</v>
      </c>
      <c r="AD562" s="108"/>
      <c r="AE562" s="108">
        <v>0</v>
      </c>
      <c r="AF562" s="108"/>
      <c r="AG562" s="108">
        <v>0</v>
      </c>
      <c r="AH562" s="108"/>
      <c r="AI562" s="108">
        <v>41002</v>
      </c>
      <c r="AJ562" s="108"/>
      <c r="AK562" s="108">
        <v>0</v>
      </c>
      <c r="AL562" s="109"/>
      <c r="AM562" s="182">
        <v>0</v>
      </c>
      <c r="AN562" s="109" t="s">
        <v>5655</v>
      </c>
      <c r="AO562" s="109" t="str">
        <f t="shared" si="8"/>
        <v>No</v>
      </c>
    </row>
    <row r="563" spans="1:41" s="19" customFormat="1" ht="11.45" customHeight="1" x14ac:dyDescent="0.2">
      <c r="A563" s="5" t="s">
        <v>142</v>
      </c>
      <c r="B563" s="5" t="s">
        <v>1409</v>
      </c>
      <c r="C563" s="5" t="s">
        <v>62</v>
      </c>
      <c r="D563" s="174">
        <v>4221</v>
      </c>
      <c r="E563" s="177">
        <v>40221</v>
      </c>
      <c r="F563" s="19" t="s">
        <v>194</v>
      </c>
      <c r="G563" s="5" t="s">
        <v>5273</v>
      </c>
      <c r="H563" s="27">
        <v>169495</v>
      </c>
      <c r="I563" s="106">
        <v>30</v>
      </c>
      <c r="J563" s="107"/>
      <c r="K563" s="108">
        <v>0</v>
      </c>
      <c r="L563" s="108"/>
      <c r="M563" s="108">
        <v>0</v>
      </c>
      <c r="N563" s="108"/>
      <c r="O563" s="108">
        <v>0</v>
      </c>
      <c r="P563" s="108"/>
      <c r="Q563" s="108">
        <v>489725</v>
      </c>
      <c r="R563" s="108"/>
      <c r="S563" s="108">
        <v>0</v>
      </c>
      <c r="T563" s="108"/>
      <c r="U563" s="108">
        <v>0</v>
      </c>
      <c r="V563" s="108"/>
      <c r="W563" s="108">
        <v>29514</v>
      </c>
      <c r="X563" s="108"/>
      <c r="Y563" s="108">
        <v>0</v>
      </c>
      <c r="Z563" s="108"/>
      <c r="AA563" s="108">
        <v>0</v>
      </c>
      <c r="AB563" s="108"/>
      <c r="AC563" s="108">
        <v>0</v>
      </c>
      <c r="AD563" s="108"/>
      <c r="AE563" s="108">
        <v>0</v>
      </c>
      <c r="AF563" s="108"/>
      <c r="AG563" s="108">
        <v>0</v>
      </c>
      <c r="AH563" s="108"/>
      <c r="AI563" s="108">
        <v>107393</v>
      </c>
      <c r="AJ563" s="108"/>
      <c r="AK563" s="108">
        <v>0</v>
      </c>
      <c r="AL563" s="109"/>
      <c r="AM563" s="182">
        <v>94</v>
      </c>
      <c r="AN563" s="109" t="s">
        <v>5655</v>
      </c>
      <c r="AO563" s="109" t="str">
        <f t="shared" si="8"/>
        <v>No</v>
      </c>
    </row>
    <row r="564" spans="1:41" s="19" customFormat="1" ht="11.45" customHeight="1" x14ac:dyDescent="0.2">
      <c r="A564" s="5" t="s">
        <v>6112</v>
      </c>
      <c r="B564" s="5" t="s">
        <v>1213</v>
      </c>
      <c r="C564" s="5" t="s">
        <v>66</v>
      </c>
      <c r="D564" s="174">
        <v>2203</v>
      </c>
      <c r="E564" s="177">
        <v>20203</v>
      </c>
      <c r="F564" s="19" t="s">
        <v>194</v>
      </c>
      <c r="G564" s="5" t="s">
        <v>5273</v>
      </c>
      <c r="H564" s="27">
        <v>51291</v>
      </c>
      <c r="I564" s="106">
        <v>29</v>
      </c>
      <c r="J564" s="107"/>
      <c r="K564" s="108">
        <v>0</v>
      </c>
      <c r="L564" s="108"/>
      <c r="M564" s="108">
        <v>0</v>
      </c>
      <c r="N564" s="108"/>
      <c r="O564" s="108">
        <v>0</v>
      </c>
      <c r="P564" s="108"/>
      <c r="Q564" s="108">
        <v>556567</v>
      </c>
      <c r="R564" s="108"/>
      <c r="S564" s="108">
        <v>0</v>
      </c>
      <c r="T564" s="108"/>
      <c r="U564" s="108">
        <v>0</v>
      </c>
      <c r="V564" s="108"/>
      <c r="W564" s="108">
        <v>41187</v>
      </c>
      <c r="X564" s="108"/>
      <c r="Y564" s="108">
        <v>0</v>
      </c>
      <c r="Z564" s="108"/>
      <c r="AA564" s="108">
        <v>0</v>
      </c>
      <c r="AB564" s="108"/>
      <c r="AC564" s="108">
        <v>0</v>
      </c>
      <c r="AD564" s="108"/>
      <c r="AE564" s="108">
        <v>0</v>
      </c>
      <c r="AF564" s="108"/>
      <c r="AG564" s="108">
        <v>0</v>
      </c>
      <c r="AH564" s="108"/>
      <c r="AI564" s="108">
        <v>108288</v>
      </c>
      <c r="AJ564" s="108"/>
      <c r="AK564" s="108">
        <v>0</v>
      </c>
      <c r="AL564" s="109"/>
      <c r="AM564" s="182">
        <v>0</v>
      </c>
      <c r="AN564" s="109" t="s">
        <v>5655</v>
      </c>
      <c r="AO564" s="109" t="str">
        <f t="shared" si="8"/>
        <v>No</v>
      </c>
    </row>
    <row r="565" spans="1:41" s="19" customFormat="1" ht="11.45" customHeight="1" x14ac:dyDescent="0.2">
      <c r="A565" s="5" t="s">
        <v>6113</v>
      </c>
      <c r="B565" s="5" t="s">
        <v>1365</v>
      </c>
      <c r="C565" s="5" t="s">
        <v>48</v>
      </c>
      <c r="D565" s="174">
        <v>7053</v>
      </c>
      <c r="E565" s="177">
        <v>70053</v>
      </c>
      <c r="F565" s="19" t="s">
        <v>242</v>
      </c>
      <c r="G565" s="5" t="s">
        <v>5273</v>
      </c>
      <c r="H565" s="27">
        <v>54622</v>
      </c>
      <c r="I565" s="106">
        <v>29</v>
      </c>
      <c r="J565" s="107"/>
      <c r="K565" s="108">
        <v>0</v>
      </c>
      <c r="L565" s="108"/>
      <c r="M565" s="108">
        <v>0</v>
      </c>
      <c r="N565" s="108"/>
      <c r="O565" s="108">
        <v>0</v>
      </c>
      <c r="P565" s="108"/>
      <c r="Q565" s="108">
        <v>751687</v>
      </c>
      <c r="R565" s="108"/>
      <c r="S565" s="108">
        <v>0</v>
      </c>
      <c r="T565" s="108"/>
      <c r="U565" s="108">
        <v>0</v>
      </c>
      <c r="V565" s="108"/>
      <c r="W565" s="108">
        <v>52085</v>
      </c>
      <c r="X565" s="108"/>
      <c r="Y565" s="108">
        <v>0</v>
      </c>
      <c r="Z565" s="108"/>
      <c r="AA565" s="108">
        <v>0</v>
      </c>
      <c r="AB565" s="108"/>
      <c r="AC565" s="108">
        <v>0</v>
      </c>
      <c r="AD565" s="108"/>
      <c r="AE565" s="108">
        <v>0</v>
      </c>
      <c r="AF565" s="108"/>
      <c r="AG565" s="108">
        <v>0</v>
      </c>
      <c r="AH565" s="108"/>
      <c r="AI565" s="108">
        <v>240667</v>
      </c>
      <c r="AJ565" s="108"/>
      <c r="AK565" s="108">
        <v>0</v>
      </c>
      <c r="AL565" s="109"/>
      <c r="AM565" s="182">
        <v>86</v>
      </c>
      <c r="AN565" s="109" t="s">
        <v>5655</v>
      </c>
      <c r="AO565" s="109" t="str">
        <f t="shared" si="8"/>
        <v>No</v>
      </c>
    </row>
    <row r="566" spans="1:41" s="19" customFormat="1" ht="11.45" customHeight="1" x14ac:dyDescent="0.2">
      <c r="A566" s="5" t="s">
        <v>6114</v>
      </c>
      <c r="B566" s="5" t="s">
        <v>631</v>
      </c>
      <c r="C566" s="5" t="s">
        <v>20</v>
      </c>
      <c r="D566" s="174">
        <v>9236</v>
      </c>
      <c r="E566" s="177">
        <v>90236</v>
      </c>
      <c r="F566" s="19" t="s">
        <v>194</v>
      </c>
      <c r="G566" s="5" t="s">
        <v>5273</v>
      </c>
      <c r="H566" s="27">
        <v>358172</v>
      </c>
      <c r="I566" s="106">
        <v>29</v>
      </c>
      <c r="J566" s="107"/>
      <c r="K566" s="108">
        <v>0</v>
      </c>
      <c r="L566" s="108"/>
      <c r="M566" s="108">
        <v>0</v>
      </c>
      <c r="N566" s="108"/>
      <c r="O566" s="108">
        <v>0</v>
      </c>
      <c r="P566" s="108"/>
      <c r="Q566" s="108">
        <v>1136839</v>
      </c>
      <c r="R566" s="108"/>
      <c r="S566" s="108">
        <v>0</v>
      </c>
      <c r="T566" s="108"/>
      <c r="U566" s="108">
        <v>0</v>
      </c>
      <c r="V566" s="108"/>
      <c r="W566" s="108">
        <v>65957</v>
      </c>
      <c r="X566" s="108"/>
      <c r="Y566" s="108">
        <v>0</v>
      </c>
      <c r="Z566" s="108"/>
      <c r="AA566" s="108">
        <v>0</v>
      </c>
      <c r="AB566" s="108"/>
      <c r="AC566" s="108">
        <v>0</v>
      </c>
      <c r="AD566" s="108"/>
      <c r="AE566" s="108">
        <v>0</v>
      </c>
      <c r="AF566" s="108"/>
      <c r="AG566" s="108">
        <v>0</v>
      </c>
      <c r="AH566" s="108"/>
      <c r="AI566" s="108">
        <v>352690</v>
      </c>
      <c r="AJ566" s="108"/>
      <c r="AK566" s="108">
        <v>0</v>
      </c>
      <c r="AL566" s="109"/>
      <c r="AM566" s="182">
        <v>0</v>
      </c>
      <c r="AN566" s="109" t="s">
        <v>5655</v>
      </c>
      <c r="AO566" s="109" t="str">
        <f t="shared" si="8"/>
        <v>No</v>
      </c>
    </row>
    <row r="567" spans="1:41" s="19" customFormat="1" ht="11.45" customHeight="1" x14ac:dyDescent="0.2">
      <c r="A567" s="5" t="s">
        <v>6115</v>
      </c>
      <c r="B567" s="5" t="s">
        <v>858</v>
      </c>
      <c r="C567" s="5" t="s">
        <v>81</v>
      </c>
      <c r="D567" s="174">
        <v>3026</v>
      </c>
      <c r="E567" s="177">
        <v>30026</v>
      </c>
      <c r="F567" s="19" t="s">
        <v>194</v>
      </c>
      <c r="G567" s="5" t="s">
        <v>192</v>
      </c>
      <c r="H567" s="27">
        <v>56142</v>
      </c>
      <c r="I567" s="106">
        <v>29</v>
      </c>
      <c r="J567" s="107"/>
      <c r="K567" s="108">
        <v>0</v>
      </c>
      <c r="L567" s="108"/>
      <c r="M567" s="108">
        <v>862675</v>
      </c>
      <c r="N567" s="108"/>
      <c r="O567" s="108">
        <v>919583</v>
      </c>
      <c r="P567" s="108"/>
      <c r="Q567" s="108">
        <v>875694</v>
      </c>
      <c r="R567" s="108"/>
      <c r="S567" s="108">
        <v>43889</v>
      </c>
      <c r="T567" s="108"/>
      <c r="U567" s="108">
        <v>59624</v>
      </c>
      <c r="V567" s="108"/>
      <c r="W567" s="108">
        <v>57843</v>
      </c>
      <c r="X567" s="108"/>
      <c r="Y567" s="108">
        <v>1781</v>
      </c>
      <c r="Z567" s="108"/>
      <c r="AA567" s="108">
        <v>0</v>
      </c>
      <c r="AB567" s="108"/>
      <c r="AC567" s="108">
        <v>0</v>
      </c>
      <c r="AD567" s="108"/>
      <c r="AE567" s="108">
        <v>0</v>
      </c>
      <c r="AF567" s="108"/>
      <c r="AG567" s="108">
        <v>0</v>
      </c>
      <c r="AH567" s="108"/>
      <c r="AI567" s="108">
        <v>1293028</v>
      </c>
      <c r="AJ567" s="108"/>
      <c r="AK567" s="108">
        <v>6441206</v>
      </c>
      <c r="AL567" s="109"/>
      <c r="AM567" s="182">
        <v>158</v>
      </c>
      <c r="AN567" s="109" t="s">
        <v>5655</v>
      </c>
      <c r="AO567" s="109" t="str">
        <f t="shared" si="8"/>
        <v>No</v>
      </c>
    </row>
    <row r="568" spans="1:41" s="19" customFormat="1" ht="11.45" customHeight="1" x14ac:dyDescent="0.2">
      <c r="A568" s="5" t="s">
        <v>2919</v>
      </c>
      <c r="B568" s="5" t="s">
        <v>311</v>
      </c>
      <c r="C568" s="5" t="s">
        <v>45</v>
      </c>
      <c r="D568" s="174" t="s">
        <v>2920</v>
      </c>
      <c r="E568" s="177" t="s">
        <v>2921</v>
      </c>
      <c r="F568" s="19" t="s">
        <v>194</v>
      </c>
      <c r="G568" s="5" t="s">
        <v>229</v>
      </c>
      <c r="H568" s="27">
        <v>0</v>
      </c>
      <c r="I568" s="106">
        <v>29</v>
      </c>
      <c r="J568" s="107"/>
      <c r="K568" s="108">
        <v>0</v>
      </c>
      <c r="L568" s="108"/>
      <c r="M568" s="108">
        <v>0</v>
      </c>
      <c r="N568" s="108"/>
      <c r="O568" s="108">
        <v>0</v>
      </c>
      <c r="P568" s="108"/>
      <c r="Q568" s="108">
        <v>671230</v>
      </c>
      <c r="R568" s="108"/>
      <c r="S568" s="108">
        <v>0</v>
      </c>
      <c r="T568" s="108"/>
      <c r="U568" s="108">
        <v>0</v>
      </c>
      <c r="V568" s="108"/>
      <c r="W568" s="108">
        <v>43988</v>
      </c>
      <c r="X568" s="108"/>
      <c r="Y568" s="108">
        <v>0</v>
      </c>
      <c r="Z568" s="108"/>
      <c r="AA568" s="108">
        <v>0</v>
      </c>
      <c r="AB568" s="108"/>
      <c r="AC568" s="108">
        <v>0</v>
      </c>
      <c r="AD568" s="108"/>
      <c r="AE568" s="108">
        <v>0</v>
      </c>
      <c r="AF568" s="108"/>
      <c r="AG568" s="108">
        <v>0</v>
      </c>
      <c r="AH568" s="108"/>
      <c r="AI568" s="108">
        <v>130113</v>
      </c>
      <c r="AJ568" s="108"/>
      <c r="AK568" s="108">
        <v>0</v>
      </c>
      <c r="AL568" s="109"/>
      <c r="AM568" s="182">
        <v>0</v>
      </c>
      <c r="AN568" s="109" t="s">
        <v>5655</v>
      </c>
      <c r="AO568" s="109" t="str">
        <f t="shared" si="8"/>
        <v>No</v>
      </c>
    </row>
    <row r="569" spans="1:41" s="19" customFormat="1" ht="11.45" customHeight="1" x14ac:dyDescent="0.2">
      <c r="A569" s="5" t="s">
        <v>1508</v>
      </c>
      <c r="B569" s="5" t="s">
        <v>1509</v>
      </c>
      <c r="C569" s="5" t="s">
        <v>52</v>
      </c>
      <c r="D569" s="174" t="s">
        <v>1510</v>
      </c>
      <c r="E569" s="177" t="s">
        <v>1511</v>
      </c>
      <c r="F569" s="19" t="s">
        <v>196</v>
      </c>
      <c r="G569" s="5" t="s">
        <v>229</v>
      </c>
      <c r="H569" s="27">
        <v>0</v>
      </c>
      <c r="I569" s="106">
        <v>29</v>
      </c>
      <c r="J569" s="107"/>
      <c r="K569" s="108">
        <v>0</v>
      </c>
      <c r="L569" s="108"/>
      <c r="M569" s="108">
        <v>0</v>
      </c>
      <c r="N569" s="108"/>
      <c r="O569" s="108">
        <v>0</v>
      </c>
      <c r="P569" s="108"/>
      <c r="Q569" s="108">
        <v>588549</v>
      </c>
      <c r="R569" s="108"/>
      <c r="S569" s="108">
        <v>0</v>
      </c>
      <c r="T569" s="108"/>
      <c r="U569" s="108">
        <v>0</v>
      </c>
      <c r="V569" s="108"/>
      <c r="W569" s="108">
        <v>38247</v>
      </c>
      <c r="X569" s="108"/>
      <c r="Y569" s="108">
        <v>0</v>
      </c>
      <c r="Z569" s="108"/>
      <c r="AA569" s="108">
        <v>0</v>
      </c>
      <c r="AB569" s="108"/>
      <c r="AC569" s="108">
        <v>0</v>
      </c>
      <c r="AD569" s="108"/>
      <c r="AE569" s="108">
        <v>0</v>
      </c>
      <c r="AF569" s="108"/>
      <c r="AG569" s="108">
        <v>0</v>
      </c>
      <c r="AH569" s="108"/>
      <c r="AI569" s="108">
        <v>149242</v>
      </c>
      <c r="AJ569" s="108"/>
      <c r="AK569" s="108">
        <v>0</v>
      </c>
      <c r="AL569" s="109"/>
      <c r="AM569" s="182">
        <v>0</v>
      </c>
      <c r="AN569" s="109" t="s">
        <v>5655</v>
      </c>
      <c r="AO569" s="109" t="str">
        <f t="shared" si="8"/>
        <v>No</v>
      </c>
    </row>
    <row r="570" spans="1:41" s="19" customFormat="1" ht="11.45" customHeight="1" x14ac:dyDescent="0.2">
      <c r="A570" s="5" t="s">
        <v>2934</v>
      </c>
      <c r="B570" s="5" t="s">
        <v>2935</v>
      </c>
      <c r="C570" s="5" t="s">
        <v>77</v>
      </c>
      <c r="D570" s="174" t="s">
        <v>2936</v>
      </c>
      <c r="E570" s="177" t="s">
        <v>2937</v>
      </c>
      <c r="F570" s="19" t="s">
        <v>194</v>
      </c>
      <c r="G570" s="5" t="s">
        <v>229</v>
      </c>
      <c r="H570" s="27">
        <v>0</v>
      </c>
      <c r="I570" s="106">
        <v>29</v>
      </c>
      <c r="J570" s="107"/>
      <c r="K570" s="108">
        <v>0</v>
      </c>
      <c r="L570" s="108"/>
      <c r="M570" s="108">
        <v>0</v>
      </c>
      <c r="N570" s="108"/>
      <c r="O570" s="108">
        <v>0</v>
      </c>
      <c r="P570" s="108"/>
      <c r="Q570" s="108">
        <v>880723</v>
      </c>
      <c r="R570" s="108"/>
      <c r="S570" s="108">
        <v>0</v>
      </c>
      <c r="T570" s="108"/>
      <c r="U570" s="108">
        <v>0</v>
      </c>
      <c r="V570" s="108"/>
      <c r="W570" s="108">
        <v>51763</v>
      </c>
      <c r="X570" s="108"/>
      <c r="Y570" s="108">
        <v>0</v>
      </c>
      <c r="Z570" s="108"/>
      <c r="AA570" s="108">
        <v>0</v>
      </c>
      <c r="AB570" s="108"/>
      <c r="AC570" s="108">
        <v>0</v>
      </c>
      <c r="AD570" s="108"/>
      <c r="AE570" s="108">
        <v>0</v>
      </c>
      <c r="AF570" s="108"/>
      <c r="AG570" s="108">
        <v>0</v>
      </c>
      <c r="AH570" s="108"/>
      <c r="AI570" s="108">
        <v>54918</v>
      </c>
      <c r="AJ570" s="108"/>
      <c r="AK570" s="108">
        <v>0</v>
      </c>
      <c r="AL570" s="109"/>
      <c r="AM570" s="182">
        <v>0</v>
      </c>
      <c r="AN570" s="109" t="s">
        <v>5655</v>
      </c>
      <c r="AO570" s="109" t="str">
        <f t="shared" si="8"/>
        <v>No</v>
      </c>
    </row>
    <row r="571" spans="1:41" s="19" customFormat="1" ht="11.45" customHeight="1" x14ac:dyDescent="0.2">
      <c r="A571" s="5" t="s">
        <v>647</v>
      </c>
      <c r="B571" s="5" t="s">
        <v>606</v>
      </c>
      <c r="C571" s="5" t="s">
        <v>73</v>
      </c>
      <c r="D571" s="174">
        <v>2082</v>
      </c>
      <c r="E571" s="177">
        <v>20082</v>
      </c>
      <c r="F571" s="19" t="s">
        <v>194</v>
      </c>
      <c r="G571" s="5" t="s">
        <v>192</v>
      </c>
      <c r="H571" s="27">
        <v>18351295</v>
      </c>
      <c r="I571" s="106">
        <v>29</v>
      </c>
      <c r="J571" s="107"/>
      <c r="K571" s="108">
        <v>0</v>
      </c>
      <c r="L571" s="108"/>
      <c r="M571" s="108">
        <v>829071</v>
      </c>
      <c r="N571" s="108"/>
      <c r="O571" s="108">
        <v>1454908</v>
      </c>
      <c r="P571" s="108"/>
      <c r="Q571" s="108">
        <v>809104</v>
      </c>
      <c r="R571" s="108"/>
      <c r="S571" s="108">
        <v>645804</v>
      </c>
      <c r="T571" s="108"/>
      <c r="U571" s="108">
        <v>55689</v>
      </c>
      <c r="V571" s="108"/>
      <c r="W571" s="108">
        <v>42363</v>
      </c>
      <c r="X571" s="108"/>
      <c r="Y571" s="108">
        <v>13326</v>
      </c>
      <c r="Z571" s="108"/>
      <c r="AA571" s="108">
        <v>0</v>
      </c>
      <c r="AB571" s="108"/>
      <c r="AC571" s="108">
        <v>0</v>
      </c>
      <c r="AD571" s="108"/>
      <c r="AE571" s="108">
        <v>0</v>
      </c>
      <c r="AF571" s="108"/>
      <c r="AG571" s="108">
        <v>0</v>
      </c>
      <c r="AH571" s="108"/>
      <c r="AI571" s="108">
        <v>25002749</v>
      </c>
      <c r="AJ571" s="108"/>
      <c r="AK571" s="108">
        <v>144028664</v>
      </c>
      <c r="AL571" s="109"/>
      <c r="AM571" s="182">
        <v>0</v>
      </c>
      <c r="AN571" s="109" t="s">
        <v>5655</v>
      </c>
      <c r="AO571" s="109" t="str">
        <f t="shared" si="8"/>
        <v>No</v>
      </c>
    </row>
    <row r="572" spans="1:41" s="19" customFormat="1" ht="11.45" customHeight="1" x14ac:dyDescent="0.2">
      <c r="A572" s="5" t="s">
        <v>6116</v>
      </c>
      <c r="B572" s="5" t="s">
        <v>659</v>
      </c>
      <c r="C572" s="5" t="s">
        <v>20</v>
      </c>
      <c r="D572" s="174">
        <v>9022</v>
      </c>
      <c r="E572" s="177">
        <v>90022</v>
      </c>
      <c r="F572" s="19" t="s">
        <v>194</v>
      </c>
      <c r="G572" s="5" t="s">
        <v>192</v>
      </c>
      <c r="H572" s="27">
        <v>12150996</v>
      </c>
      <c r="I572" s="106">
        <v>29</v>
      </c>
      <c r="J572" s="107"/>
      <c r="K572" s="108">
        <v>0</v>
      </c>
      <c r="L572" s="108"/>
      <c r="M572" s="108">
        <v>1053409</v>
      </c>
      <c r="N572" s="108"/>
      <c r="O572" s="108">
        <v>1154833</v>
      </c>
      <c r="P572" s="108"/>
      <c r="Q572" s="108">
        <v>1100791</v>
      </c>
      <c r="R572" s="108"/>
      <c r="S572" s="108">
        <v>54042</v>
      </c>
      <c r="T572" s="108"/>
      <c r="U572" s="108">
        <v>105281</v>
      </c>
      <c r="V572" s="108"/>
      <c r="W572" s="108">
        <v>101137</v>
      </c>
      <c r="X572" s="108"/>
      <c r="Y572" s="108">
        <v>4144</v>
      </c>
      <c r="Z572" s="108"/>
      <c r="AA572" s="108">
        <v>0</v>
      </c>
      <c r="AB572" s="108"/>
      <c r="AC572" s="108">
        <v>0</v>
      </c>
      <c r="AD572" s="108"/>
      <c r="AE572" s="108">
        <v>0</v>
      </c>
      <c r="AF572" s="108"/>
      <c r="AG572" s="108">
        <v>0</v>
      </c>
      <c r="AH572" s="108"/>
      <c r="AI572" s="108">
        <v>1483412</v>
      </c>
      <c r="AJ572" s="108"/>
      <c r="AK572" s="108">
        <v>6208325</v>
      </c>
      <c r="AL572" s="109"/>
      <c r="AM572" s="182">
        <v>0</v>
      </c>
      <c r="AN572" s="109" t="s">
        <v>5655</v>
      </c>
      <c r="AO572" s="109" t="str">
        <f t="shared" si="8"/>
        <v>No</v>
      </c>
    </row>
    <row r="573" spans="1:41" s="19" customFormat="1" ht="11.45" customHeight="1" x14ac:dyDescent="0.2">
      <c r="A573" s="5" t="s">
        <v>6117</v>
      </c>
      <c r="B573" s="5" t="s">
        <v>1387</v>
      </c>
      <c r="C573" s="5" t="s">
        <v>62</v>
      </c>
      <c r="D573" s="174">
        <v>4205</v>
      </c>
      <c r="E573" s="177">
        <v>40205</v>
      </c>
      <c r="F573" s="19" t="s">
        <v>194</v>
      </c>
      <c r="G573" s="5" t="s">
        <v>5273</v>
      </c>
      <c r="H573" s="27">
        <v>1249442</v>
      </c>
      <c r="I573" s="106">
        <v>29</v>
      </c>
      <c r="J573" s="107"/>
      <c r="K573" s="108">
        <v>0</v>
      </c>
      <c r="L573" s="108"/>
      <c r="M573" s="108">
        <v>0</v>
      </c>
      <c r="N573" s="108"/>
      <c r="O573" s="108">
        <v>0</v>
      </c>
      <c r="P573" s="108"/>
      <c r="Q573" s="108">
        <v>770916</v>
      </c>
      <c r="R573" s="108"/>
      <c r="S573" s="108">
        <v>0</v>
      </c>
      <c r="T573" s="108"/>
      <c r="U573" s="108">
        <v>0</v>
      </c>
      <c r="V573" s="108"/>
      <c r="W573" s="108">
        <v>48260</v>
      </c>
      <c r="X573" s="108"/>
      <c r="Y573" s="108">
        <v>0</v>
      </c>
      <c r="Z573" s="108"/>
      <c r="AA573" s="108">
        <v>0</v>
      </c>
      <c r="AB573" s="108"/>
      <c r="AC573" s="108">
        <v>0</v>
      </c>
      <c r="AD573" s="108"/>
      <c r="AE573" s="108">
        <v>0</v>
      </c>
      <c r="AF573" s="108"/>
      <c r="AG573" s="108">
        <v>0</v>
      </c>
      <c r="AH573" s="108"/>
      <c r="AI573" s="108">
        <v>127396</v>
      </c>
      <c r="AJ573" s="108"/>
      <c r="AK573" s="108">
        <v>0</v>
      </c>
      <c r="AL573" s="109"/>
      <c r="AM573" s="182">
        <v>217</v>
      </c>
      <c r="AN573" s="109" t="s">
        <v>5655</v>
      </c>
      <c r="AO573" s="109" t="str">
        <f t="shared" si="8"/>
        <v>No</v>
      </c>
    </row>
    <row r="574" spans="1:41" s="19" customFormat="1" ht="11.45" customHeight="1" x14ac:dyDescent="0.2">
      <c r="A574" s="5" t="s">
        <v>6118</v>
      </c>
      <c r="B574" s="5" t="s">
        <v>959</v>
      </c>
      <c r="C574" s="5" t="s">
        <v>37</v>
      </c>
      <c r="D574" s="174">
        <v>4155</v>
      </c>
      <c r="E574" s="177">
        <v>40155</v>
      </c>
      <c r="F574" s="19" t="s">
        <v>194</v>
      </c>
      <c r="G574" s="5" t="s">
        <v>5273</v>
      </c>
      <c r="H574" s="27">
        <v>69173</v>
      </c>
      <c r="I574" s="106">
        <v>29</v>
      </c>
      <c r="J574" s="107"/>
      <c r="K574" s="108">
        <v>0</v>
      </c>
      <c r="L574" s="108"/>
      <c r="M574" s="108">
        <v>0</v>
      </c>
      <c r="N574" s="108"/>
      <c r="O574" s="108">
        <v>0</v>
      </c>
      <c r="P574" s="108"/>
      <c r="Q574" s="108">
        <v>922846</v>
      </c>
      <c r="R574" s="108"/>
      <c r="S574" s="108">
        <v>0</v>
      </c>
      <c r="T574" s="108"/>
      <c r="U574" s="108">
        <v>0</v>
      </c>
      <c r="V574" s="108"/>
      <c r="W574" s="108">
        <v>57969</v>
      </c>
      <c r="X574" s="108"/>
      <c r="Y574" s="108">
        <v>0</v>
      </c>
      <c r="Z574" s="108"/>
      <c r="AA574" s="108">
        <v>0</v>
      </c>
      <c r="AB574" s="108"/>
      <c r="AC574" s="108">
        <v>0</v>
      </c>
      <c r="AD574" s="108"/>
      <c r="AE574" s="108">
        <v>0</v>
      </c>
      <c r="AF574" s="108"/>
      <c r="AG574" s="108">
        <v>0</v>
      </c>
      <c r="AH574" s="108"/>
      <c r="AI574" s="108">
        <v>355738</v>
      </c>
      <c r="AJ574" s="108"/>
      <c r="AK574" s="108">
        <v>0</v>
      </c>
      <c r="AL574" s="109"/>
      <c r="AM574" s="182">
        <v>0</v>
      </c>
      <c r="AN574" s="109" t="s">
        <v>5655</v>
      </c>
      <c r="AO574" s="109" t="str">
        <f t="shared" si="8"/>
        <v>No</v>
      </c>
    </row>
    <row r="575" spans="1:41" s="19" customFormat="1" ht="11.45" customHeight="1" x14ac:dyDescent="0.2">
      <c r="A575" s="5" t="s">
        <v>474</v>
      </c>
      <c r="B575" s="5" t="s">
        <v>475</v>
      </c>
      <c r="C575" s="5" t="s">
        <v>14</v>
      </c>
      <c r="D575" s="174">
        <v>4064</v>
      </c>
      <c r="E575" s="177">
        <v>40064</v>
      </c>
      <c r="F575" s="19" t="s">
        <v>260</v>
      </c>
      <c r="G575" s="5" t="s">
        <v>5273</v>
      </c>
      <c r="H575" s="27">
        <v>79796</v>
      </c>
      <c r="I575" s="106">
        <v>29</v>
      </c>
      <c r="J575" s="107"/>
      <c r="K575" s="108">
        <v>0</v>
      </c>
      <c r="L575" s="108"/>
      <c r="M575" s="108">
        <v>0</v>
      </c>
      <c r="N575" s="108"/>
      <c r="O575" s="108">
        <v>0</v>
      </c>
      <c r="P575" s="108"/>
      <c r="Q575" s="108">
        <v>642108</v>
      </c>
      <c r="R575" s="108"/>
      <c r="S575" s="108">
        <v>0</v>
      </c>
      <c r="T575" s="108"/>
      <c r="U575" s="108">
        <v>0</v>
      </c>
      <c r="V575" s="108"/>
      <c r="W575" s="108">
        <v>56408</v>
      </c>
      <c r="X575" s="108"/>
      <c r="Y575" s="108">
        <v>0</v>
      </c>
      <c r="Z575" s="108"/>
      <c r="AA575" s="108">
        <v>0</v>
      </c>
      <c r="AB575" s="108"/>
      <c r="AC575" s="108">
        <v>0</v>
      </c>
      <c r="AD575" s="108"/>
      <c r="AE575" s="108">
        <v>0</v>
      </c>
      <c r="AF575" s="108"/>
      <c r="AG575" s="108">
        <v>0</v>
      </c>
      <c r="AH575" s="108"/>
      <c r="AI575" s="108">
        <v>270580</v>
      </c>
      <c r="AJ575" s="108"/>
      <c r="AK575" s="108">
        <v>0</v>
      </c>
      <c r="AL575" s="109"/>
      <c r="AM575" s="182">
        <v>43.4</v>
      </c>
      <c r="AN575" s="109" t="s">
        <v>5655</v>
      </c>
      <c r="AO575" s="109" t="str">
        <f t="shared" si="8"/>
        <v>No</v>
      </c>
    </row>
    <row r="576" spans="1:41" s="19" customFormat="1" ht="11.45" customHeight="1" x14ac:dyDescent="0.2">
      <c r="A576" s="5" t="s">
        <v>6119</v>
      </c>
      <c r="B576" s="5" t="s">
        <v>1189</v>
      </c>
      <c r="C576" s="5" t="s">
        <v>89</v>
      </c>
      <c r="D576" s="174">
        <v>6116</v>
      </c>
      <c r="E576" s="177">
        <v>60116</v>
      </c>
      <c r="F576" s="19" t="s">
        <v>194</v>
      </c>
      <c r="G576" s="5" t="s">
        <v>5273</v>
      </c>
      <c r="H576" s="27">
        <v>366174</v>
      </c>
      <c r="I576" s="106">
        <v>29</v>
      </c>
      <c r="J576" s="107"/>
      <c r="K576" s="108">
        <v>0</v>
      </c>
      <c r="L576" s="108"/>
      <c r="M576" s="108">
        <v>0</v>
      </c>
      <c r="N576" s="108"/>
      <c r="O576" s="108">
        <v>0</v>
      </c>
      <c r="P576" s="108"/>
      <c r="Q576" s="108">
        <v>595823</v>
      </c>
      <c r="R576" s="108"/>
      <c r="S576" s="108">
        <v>0</v>
      </c>
      <c r="T576" s="108"/>
      <c r="U576" s="108">
        <v>0</v>
      </c>
      <c r="V576" s="108"/>
      <c r="W576" s="108">
        <v>31205</v>
      </c>
      <c r="X576" s="108"/>
      <c r="Y576" s="108">
        <v>0</v>
      </c>
      <c r="Z576" s="108"/>
      <c r="AA576" s="108">
        <v>0</v>
      </c>
      <c r="AB576" s="108"/>
      <c r="AC576" s="108">
        <v>0</v>
      </c>
      <c r="AD576" s="108"/>
      <c r="AE576" s="108">
        <v>0</v>
      </c>
      <c r="AF576" s="108"/>
      <c r="AG576" s="108">
        <v>0</v>
      </c>
      <c r="AH576" s="108"/>
      <c r="AI576" s="108">
        <v>59562</v>
      </c>
      <c r="AJ576" s="108"/>
      <c r="AK576" s="108">
        <v>0</v>
      </c>
      <c r="AL576" s="109"/>
      <c r="AM576" s="182">
        <v>0</v>
      </c>
      <c r="AN576" s="109" t="s">
        <v>5655</v>
      </c>
      <c r="AO576" s="109" t="str">
        <f t="shared" si="8"/>
        <v>No</v>
      </c>
    </row>
    <row r="577" spans="1:41" s="19" customFormat="1" ht="11.45" customHeight="1" x14ac:dyDescent="0.2">
      <c r="A577" s="5" t="s">
        <v>395</v>
      </c>
      <c r="B577" s="5" t="s">
        <v>396</v>
      </c>
      <c r="C577" s="5" t="s">
        <v>46</v>
      </c>
      <c r="D577" s="174">
        <v>5145</v>
      </c>
      <c r="E577" s="177">
        <v>50145</v>
      </c>
      <c r="F577" s="19" t="s">
        <v>194</v>
      </c>
      <c r="G577" s="5" t="s">
        <v>192</v>
      </c>
      <c r="H577" s="27">
        <v>62182</v>
      </c>
      <c r="I577" s="106">
        <v>29</v>
      </c>
      <c r="J577" s="107"/>
      <c r="K577" s="108">
        <v>0</v>
      </c>
      <c r="L577" s="108"/>
      <c r="M577" s="108">
        <v>151712</v>
      </c>
      <c r="N577" s="108"/>
      <c r="O577" s="108">
        <v>583360</v>
      </c>
      <c r="P577" s="108"/>
      <c r="Q577" s="108">
        <v>544629</v>
      </c>
      <c r="R577" s="108"/>
      <c r="S577" s="108">
        <v>38731</v>
      </c>
      <c r="T577" s="108"/>
      <c r="U577" s="108">
        <v>46881</v>
      </c>
      <c r="V577" s="108"/>
      <c r="W577" s="108">
        <v>42723</v>
      </c>
      <c r="X577" s="108"/>
      <c r="Y577" s="108">
        <v>4158</v>
      </c>
      <c r="Z577" s="108"/>
      <c r="AA577" s="108">
        <v>0</v>
      </c>
      <c r="AB577" s="108"/>
      <c r="AC577" s="108">
        <v>0</v>
      </c>
      <c r="AD577" s="108"/>
      <c r="AE577" s="108">
        <v>0</v>
      </c>
      <c r="AF577" s="108"/>
      <c r="AG577" s="108">
        <v>0</v>
      </c>
      <c r="AH577" s="108"/>
      <c r="AI577" s="108">
        <v>473074</v>
      </c>
      <c r="AJ577" s="108"/>
      <c r="AK577" s="108">
        <v>1948348</v>
      </c>
      <c r="AL577" s="109"/>
      <c r="AM577" s="182">
        <v>365</v>
      </c>
      <c r="AN577" s="109" t="s">
        <v>5655</v>
      </c>
      <c r="AO577" s="109" t="str">
        <f t="shared" si="8"/>
        <v>No</v>
      </c>
    </row>
    <row r="578" spans="1:41" s="19" customFormat="1" ht="11.45" customHeight="1" x14ac:dyDescent="0.2">
      <c r="A578" s="5" t="s">
        <v>2215</v>
      </c>
      <c r="B578" s="5" t="s">
        <v>2216</v>
      </c>
      <c r="C578" s="5" t="s">
        <v>60</v>
      </c>
      <c r="D578" s="174" t="s">
        <v>2217</v>
      </c>
      <c r="E578" s="177" t="s">
        <v>2218</v>
      </c>
      <c r="F578" s="19" t="s">
        <v>194</v>
      </c>
      <c r="G578" s="5" t="s">
        <v>229</v>
      </c>
      <c r="H578" s="27">
        <v>0</v>
      </c>
      <c r="I578" s="106">
        <v>29</v>
      </c>
      <c r="J578" s="107"/>
      <c r="K578" s="108">
        <v>0</v>
      </c>
      <c r="L578" s="108"/>
      <c r="M578" s="108">
        <v>0</v>
      </c>
      <c r="N578" s="108"/>
      <c r="O578" s="108">
        <v>0</v>
      </c>
      <c r="P578" s="108"/>
      <c r="Q578" s="108">
        <v>937126</v>
      </c>
      <c r="R578" s="108"/>
      <c r="S578" s="108">
        <v>0</v>
      </c>
      <c r="T578" s="108"/>
      <c r="U578" s="108">
        <v>0</v>
      </c>
      <c r="V578" s="108"/>
      <c r="W578" s="108">
        <v>46216</v>
      </c>
      <c r="X578" s="108"/>
      <c r="Y578" s="108">
        <v>0</v>
      </c>
      <c r="Z578" s="108"/>
      <c r="AA578" s="108">
        <v>0</v>
      </c>
      <c r="AB578" s="108"/>
      <c r="AC578" s="108">
        <v>0</v>
      </c>
      <c r="AD578" s="108"/>
      <c r="AE578" s="108">
        <v>0</v>
      </c>
      <c r="AF578" s="108"/>
      <c r="AG578" s="108">
        <v>0</v>
      </c>
      <c r="AH578" s="108"/>
      <c r="AI578" s="108">
        <v>1369285</v>
      </c>
      <c r="AJ578" s="108"/>
      <c r="AK578" s="108">
        <v>0</v>
      </c>
      <c r="AL578" s="109"/>
      <c r="AM578" s="182">
        <v>0</v>
      </c>
      <c r="AN578" s="109" t="s">
        <v>5655</v>
      </c>
      <c r="AO578" s="109" t="str">
        <f t="shared" si="8"/>
        <v>No</v>
      </c>
    </row>
    <row r="579" spans="1:41" s="19" customFormat="1" ht="11.45" customHeight="1" x14ac:dyDescent="0.2">
      <c r="A579" s="5" t="s">
        <v>6120</v>
      </c>
      <c r="B579" s="5" t="s">
        <v>423</v>
      </c>
      <c r="C579" s="5" t="s">
        <v>89</v>
      </c>
      <c r="D579" s="174">
        <v>6089</v>
      </c>
      <c r="E579" s="177">
        <v>60089</v>
      </c>
      <c r="F579" s="19" t="s">
        <v>194</v>
      </c>
      <c r="G579" s="5" t="s">
        <v>5273</v>
      </c>
      <c r="H579" s="27">
        <v>130247</v>
      </c>
      <c r="I579" s="106">
        <v>29</v>
      </c>
      <c r="J579" s="107"/>
      <c r="K579" s="108">
        <v>0</v>
      </c>
      <c r="L579" s="108"/>
      <c r="M579" s="108">
        <v>0</v>
      </c>
      <c r="N579" s="108"/>
      <c r="O579" s="108">
        <v>0</v>
      </c>
      <c r="P579" s="108"/>
      <c r="Q579" s="108">
        <v>654006</v>
      </c>
      <c r="R579" s="108"/>
      <c r="S579" s="108">
        <v>0</v>
      </c>
      <c r="T579" s="108"/>
      <c r="U579" s="108">
        <v>0</v>
      </c>
      <c r="V579" s="108"/>
      <c r="W579" s="108">
        <v>45422</v>
      </c>
      <c r="X579" s="108"/>
      <c r="Y579" s="108">
        <v>0</v>
      </c>
      <c r="Z579" s="108"/>
      <c r="AA579" s="108">
        <v>0</v>
      </c>
      <c r="AB579" s="108"/>
      <c r="AC579" s="108">
        <v>0</v>
      </c>
      <c r="AD579" s="108"/>
      <c r="AE579" s="108">
        <v>0</v>
      </c>
      <c r="AF579" s="108"/>
      <c r="AG579" s="108">
        <v>0</v>
      </c>
      <c r="AH579" s="108"/>
      <c r="AI579" s="108">
        <v>205275</v>
      </c>
      <c r="AJ579" s="108"/>
      <c r="AK579" s="108">
        <v>0</v>
      </c>
      <c r="AL579" s="109"/>
      <c r="AM579" s="182">
        <v>243</v>
      </c>
      <c r="AN579" s="109" t="s">
        <v>5655</v>
      </c>
      <c r="AO579" s="109" t="str">
        <f t="shared" ref="AO579:AO642" si="9">IF(AN579&amp;AL579&amp;AJ579&amp;AH579&amp;AF579&amp;AD579&amp;AB579&amp;Z579&amp;X579&amp;V579&amp;T579&amp;R579&amp;P579&amp;N579&amp;L579&amp;J579&lt;&gt;"","Yes","No")</f>
        <v>No</v>
      </c>
    </row>
    <row r="580" spans="1:41" s="19" customFormat="1" ht="11.45" customHeight="1" x14ac:dyDescent="0.2">
      <c r="A580" s="5" t="s">
        <v>3172</v>
      </c>
      <c r="B580" s="5" t="s">
        <v>3173</v>
      </c>
      <c r="C580" s="5" t="s">
        <v>55</v>
      </c>
      <c r="D580" s="174" t="s">
        <v>3174</v>
      </c>
      <c r="E580" s="177" t="s">
        <v>3175</v>
      </c>
      <c r="F580" s="19" t="s">
        <v>196</v>
      </c>
      <c r="G580" s="5" t="s">
        <v>229</v>
      </c>
      <c r="H580" s="27">
        <v>0</v>
      </c>
      <c r="I580" s="106">
        <v>29</v>
      </c>
      <c r="J580" s="107"/>
      <c r="K580" s="108">
        <v>0</v>
      </c>
      <c r="L580" s="108"/>
      <c r="M580" s="108">
        <v>0</v>
      </c>
      <c r="N580" s="108"/>
      <c r="O580" s="108">
        <v>0</v>
      </c>
      <c r="P580" s="108"/>
      <c r="Q580" s="108">
        <v>909523</v>
      </c>
      <c r="R580" s="108"/>
      <c r="S580" s="108">
        <v>0</v>
      </c>
      <c r="T580" s="108"/>
      <c r="U580" s="108">
        <v>0</v>
      </c>
      <c r="V580" s="108"/>
      <c r="W580" s="108">
        <v>46838</v>
      </c>
      <c r="X580" s="108"/>
      <c r="Y580" s="108">
        <v>0</v>
      </c>
      <c r="Z580" s="108"/>
      <c r="AA580" s="108">
        <v>0</v>
      </c>
      <c r="AB580" s="108"/>
      <c r="AC580" s="108">
        <v>0</v>
      </c>
      <c r="AD580" s="108"/>
      <c r="AE580" s="108">
        <v>0</v>
      </c>
      <c r="AF580" s="108"/>
      <c r="AG580" s="108">
        <v>0</v>
      </c>
      <c r="AH580" s="108"/>
      <c r="AI580" s="108">
        <v>348044</v>
      </c>
      <c r="AJ580" s="108"/>
      <c r="AK580" s="108">
        <v>0</v>
      </c>
      <c r="AL580" s="109"/>
      <c r="AM580" s="182">
        <v>0</v>
      </c>
      <c r="AN580" s="109" t="s">
        <v>5655</v>
      </c>
      <c r="AO580" s="109" t="str">
        <f t="shared" si="9"/>
        <v>No</v>
      </c>
    </row>
    <row r="581" spans="1:41" s="19" customFormat="1" ht="11.45" customHeight="1" x14ac:dyDescent="0.2">
      <c r="A581" s="5" t="s">
        <v>2643</v>
      </c>
      <c r="B581" s="5" t="s">
        <v>2644</v>
      </c>
      <c r="C581" s="5" t="s">
        <v>45</v>
      </c>
      <c r="D581" s="174" t="s">
        <v>2645</v>
      </c>
      <c r="E581" s="177" t="s">
        <v>2646</v>
      </c>
      <c r="F581" s="19" t="s">
        <v>194</v>
      </c>
      <c r="G581" s="5" t="s">
        <v>229</v>
      </c>
      <c r="H581" s="27">
        <v>0</v>
      </c>
      <c r="I581" s="106">
        <v>29</v>
      </c>
      <c r="J581" s="107"/>
      <c r="K581" s="108">
        <v>0</v>
      </c>
      <c r="L581" s="108"/>
      <c r="M581" s="108">
        <v>0</v>
      </c>
      <c r="N581" s="108"/>
      <c r="O581" s="108">
        <v>0</v>
      </c>
      <c r="P581" s="108"/>
      <c r="Q581" s="108">
        <v>537243</v>
      </c>
      <c r="R581" s="108"/>
      <c r="S581" s="108">
        <v>0</v>
      </c>
      <c r="T581" s="108"/>
      <c r="U581" s="108">
        <v>0</v>
      </c>
      <c r="V581" s="108"/>
      <c r="W581" s="108">
        <v>45193</v>
      </c>
      <c r="X581" s="108"/>
      <c r="Y581" s="108">
        <v>0</v>
      </c>
      <c r="Z581" s="108"/>
      <c r="AA581" s="108">
        <v>0</v>
      </c>
      <c r="AB581" s="108"/>
      <c r="AC581" s="108">
        <v>0</v>
      </c>
      <c r="AD581" s="108"/>
      <c r="AE581" s="108">
        <v>0</v>
      </c>
      <c r="AF581" s="108"/>
      <c r="AG581" s="108">
        <v>0</v>
      </c>
      <c r="AH581" s="108"/>
      <c r="AI581" s="108">
        <v>1101164</v>
      </c>
      <c r="AJ581" s="108"/>
      <c r="AK581" s="108">
        <v>0</v>
      </c>
      <c r="AL581" s="109"/>
      <c r="AM581" s="182">
        <v>0</v>
      </c>
      <c r="AN581" s="109" t="s">
        <v>5655</v>
      </c>
      <c r="AO581" s="109" t="str">
        <f t="shared" si="9"/>
        <v>No</v>
      </c>
    </row>
    <row r="582" spans="1:41" s="19" customFormat="1" ht="11.45" customHeight="1" x14ac:dyDescent="0.2">
      <c r="A582" s="5" t="s">
        <v>6121</v>
      </c>
      <c r="B582" s="5" t="s">
        <v>431</v>
      </c>
      <c r="C582" s="5" t="s">
        <v>88</v>
      </c>
      <c r="D582" s="174">
        <v>4092</v>
      </c>
      <c r="E582" s="177">
        <v>40092</v>
      </c>
      <c r="F582" s="19" t="s">
        <v>194</v>
      </c>
      <c r="G582" s="5" t="s">
        <v>5273</v>
      </c>
      <c r="H582" s="27">
        <v>158655</v>
      </c>
      <c r="I582" s="106">
        <v>29</v>
      </c>
      <c r="J582" s="107"/>
      <c r="K582" s="108">
        <v>0</v>
      </c>
      <c r="L582" s="108"/>
      <c r="M582" s="108">
        <v>0</v>
      </c>
      <c r="N582" s="108"/>
      <c r="O582" s="108">
        <v>0</v>
      </c>
      <c r="P582" s="108"/>
      <c r="Q582" s="108">
        <v>1529584</v>
      </c>
      <c r="R582" s="108"/>
      <c r="S582" s="108">
        <v>0</v>
      </c>
      <c r="T582" s="108"/>
      <c r="U582" s="108">
        <v>0</v>
      </c>
      <c r="V582" s="108"/>
      <c r="W582" s="108">
        <v>96253</v>
      </c>
      <c r="X582" s="108"/>
      <c r="Y582" s="108">
        <v>0</v>
      </c>
      <c r="Z582" s="108"/>
      <c r="AA582" s="108">
        <v>0</v>
      </c>
      <c r="AB582" s="108"/>
      <c r="AC582" s="108">
        <v>0</v>
      </c>
      <c r="AD582" s="108"/>
      <c r="AE582" s="108">
        <v>0</v>
      </c>
      <c r="AF582" s="108"/>
      <c r="AG582" s="108">
        <v>0</v>
      </c>
      <c r="AH582" s="108"/>
      <c r="AI582" s="108">
        <v>696387</v>
      </c>
      <c r="AJ582" s="108"/>
      <c r="AK582" s="108">
        <v>0</v>
      </c>
      <c r="AL582" s="109"/>
      <c r="AM582" s="182">
        <v>0</v>
      </c>
      <c r="AN582" s="109" t="s">
        <v>5655</v>
      </c>
      <c r="AO582" s="109" t="str">
        <f t="shared" si="9"/>
        <v>No</v>
      </c>
    </row>
    <row r="583" spans="1:41" s="19" customFormat="1" ht="11.45" customHeight="1" x14ac:dyDescent="0.2">
      <c r="A583" s="5" t="s">
        <v>6122</v>
      </c>
      <c r="B583" s="5" t="s">
        <v>1095</v>
      </c>
      <c r="C583" s="5" t="s">
        <v>51</v>
      </c>
      <c r="D583" s="174">
        <v>6109</v>
      </c>
      <c r="E583" s="177">
        <v>60109</v>
      </c>
      <c r="F583" s="19" t="s">
        <v>194</v>
      </c>
      <c r="G583" s="5" t="s">
        <v>5273</v>
      </c>
      <c r="H583" s="27">
        <v>91151</v>
      </c>
      <c r="I583" s="106">
        <v>29</v>
      </c>
      <c r="J583" s="107"/>
      <c r="K583" s="108">
        <v>0</v>
      </c>
      <c r="L583" s="108"/>
      <c r="M583" s="108">
        <v>0</v>
      </c>
      <c r="N583" s="108"/>
      <c r="O583" s="108">
        <v>0</v>
      </c>
      <c r="P583" s="108"/>
      <c r="Q583" s="108">
        <v>531548</v>
      </c>
      <c r="R583" s="108"/>
      <c r="S583" s="108">
        <v>0</v>
      </c>
      <c r="T583" s="108"/>
      <c r="U583" s="108">
        <v>0</v>
      </c>
      <c r="V583" s="108"/>
      <c r="W583" s="108">
        <v>34569</v>
      </c>
      <c r="X583" s="108"/>
      <c r="Y583" s="108">
        <v>0</v>
      </c>
      <c r="Z583" s="108"/>
      <c r="AA583" s="108">
        <v>0</v>
      </c>
      <c r="AB583" s="108"/>
      <c r="AC583" s="108">
        <v>0</v>
      </c>
      <c r="AD583" s="108"/>
      <c r="AE583" s="108">
        <v>0</v>
      </c>
      <c r="AF583" s="108"/>
      <c r="AG583" s="108">
        <v>0</v>
      </c>
      <c r="AH583" s="108"/>
      <c r="AI583" s="108">
        <v>70998</v>
      </c>
      <c r="AJ583" s="108"/>
      <c r="AK583" s="108">
        <v>0</v>
      </c>
      <c r="AL583" s="109"/>
      <c r="AM583" s="182">
        <v>0</v>
      </c>
      <c r="AN583" s="109" t="s">
        <v>5655</v>
      </c>
      <c r="AO583" s="109" t="str">
        <f t="shared" si="9"/>
        <v>No</v>
      </c>
    </row>
    <row r="584" spans="1:41" s="19" customFormat="1" ht="11.45" customHeight="1" x14ac:dyDescent="0.2">
      <c r="A584" s="5" t="s">
        <v>6123</v>
      </c>
      <c r="B584" s="5" t="s">
        <v>885</v>
      </c>
      <c r="C584" s="5" t="s">
        <v>37</v>
      </c>
      <c r="D584" s="174">
        <v>4129</v>
      </c>
      <c r="E584" s="177">
        <v>40129</v>
      </c>
      <c r="F584" s="19" t="s">
        <v>194</v>
      </c>
      <c r="G584" s="5" t="s">
        <v>192</v>
      </c>
      <c r="H584" s="27">
        <v>169541</v>
      </c>
      <c r="I584" s="106">
        <v>28</v>
      </c>
      <c r="J584" s="107"/>
      <c r="K584" s="108">
        <v>0</v>
      </c>
      <c r="L584" s="108"/>
      <c r="M584" s="108">
        <v>0</v>
      </c>
      <c r="N584" s="108"/>
      <c r="O584" s="108">
        <v>972237</v>
      </c>
      <c r="P584" s="108"/>
      <c r="Q584" s="108">
        <v>855886</v>
      </c>
      <c r="R584" s="108"/>
      <c r="S584" s="108">
        <v>116351</v>
      </c>
      <c r="T584" s="108"/>
      <c r="U584" s="108">
        <v>59267</v>
      </c>
      <c r="V584" s="108"/>
      <c r="W584" s="108">
        <v>52310</v>
      </c>
      <c r="X584" s="108"/>
      <c r="Y584" s="108">
        <v>6957</v>
      </c>
      <c r="Z584" s="108"/>
      <c r="AA584" s="108">
        <v>0</v>
      </c>
      <c r="AB584" s="108"/>
      <c r="AC584" s="108">
        <v>0</v>
      </c>
      <c r="AD584" s="108"/>
      <c r="AE584" s="108">
        <v>0</v>
      </c>
      <c r="AF584" s="108"/>
      <c r="AG584" s="108">
        <v>0</v>
      </c>
      <c r="AH584" s="108"/>
      <c r="AI584" s="108">
        <v>134554</v>
      </c>
      <c r="AJ584" s="108"/>
      <c r="AK584" s="108">
        <v>1384575</v>
      </c>
      <c r="AL584" s="109"/>
      <c r="AM584" s="182">
        <v>40</v>
      </c>
      <c r="AN584" s="109" t="s">
        <v>5655</v>
      </c>
      <c r="AO584" s="109" t="str">
        <f t="shared" si="9"/>
        <v>No</v>
      </c>
    </row>
    <row r="585" spans="1:41" s="19" customFormat="1" ht="11.45" customHeight="1" x14ac:dyDescent="0.2">
      <c r="A585" s="5" t="s">
        <v>6124</v>
      </c>
      <c r="B585" s="5" t="s">
        <v>5664</v>
      </c>
      <c r="C585" s="5" t="s">
        <v>20</v>
      </c>
      <c r="D585" s="174">
        <v>9296</v>
      </c>
      <c r="E585" s="177">
        <v>90296</v>
      </c>
      <c r="F585" s="19" t="s">
        <v>194</v>
      </c>
      <c r="G585" s="5" t="s">
        <v>5273</v>
      </c>
      <c r="H585" s="27">
        <v>12150996</v>
      </c>
      <c r="I585" s="106">
        <v>28</v>
      </c>
      <c r="J585" s="107"/>
      <c r="K585" s="108">
        <v>0</v>
      </c>
      <c r="L585" s="108"/>
      <c r="M585" s="108">
        <v>0</v>
      </c>
      <c r="N585" s="108"/>
      <c r="O585" s="108">
        <v>0</v>
      </c>
      <c r="P585" s="108"/>
      <c r="Q585" s="108">
        <v>49958</v>
      </c>
      <c r="R585" s="108"/>
      <c r="S585" s="108">
        <v>0</v>
      </c>
      <c r="T585" s="108"/>
      <c r="U585" s="108">
        <v>0</v>
      </c>
      <c r="V585" s="108"/>
      <c r="W585" s="108">
        <v>3442</v>
      </c>
      <c r="X585" s="108"/>
      <c r="Y585" s="108">
        <v>0</v>
      </c>
      <c r="Z585" s="108"/>
      <c r="AA585" s="108">
        <v>0</v>
      </c>
      <c r="AB585" s="108"/>
      <c r="AC585" s="108">
        <v>0</v>
      </c>
      <c r="AD585" s="108"/>
      <c r="AE585" s="108">
        <v>0</v>
      </c>
      <c r="AF585" s="108"/>
      <c r="AG585" s="108">
        <v>0</v>
      </c>
      <c r="AH585" s="108"/>
      <c r="AI585" s="108">
        <v>31862</v>
      </c>
      <c r="AJ585" s="108"/>
      <c r="AK585" s="108">
        <v>0</v>
      </c>
      <c r="AL585" s="109"/>
      <c r="AM585" s="182">
        <v>0</v>
      </c>
      <c r="AN585" s="109" t="s">
        <v>5655</v>
      </c>
      <c r="AO585" s="109" t="str">
        <f t="shared" si="9"/>
        <v>No</v>
      </c>
    </row>
    <row r="586" spans="1:41" s="19" customFormat="1" ht="11.45" customHeight="1" x14ac:dyDescent="0.2">
      <c r="A586" s="5" t="s">
        <v>1967</v>
      </c>
      <c r="B586" s="5" t="s">
        <v>1968</v>
      </c>
      <c r="C586" s="5" t="s">
        <v>14</v>
      </c>
      <c r="D586" s="174" t="s">
        <v>1969</v>
      </c>
      <c r="E586" s="177" t="s">
        <v>1970</v>
      </c>
      <c r="F586" s="19" t="s">
        <v>194</v>
      </c>
      <c r="G586" s="5" t="s">
        <v>229</v>
      </c>
      <c r="H586" s="27">
        <v>0</v>
      </c>
      <c r="I586" s="106">
        <v>28</v>
      </c>
      <c r="J586" s="107"/>
      <c r="K586" s="108">
        <v>0</v>
      </c>
      <c r="L586" s="108"/>
      <c r="M586" s="108">
        <v>0</v>
      </c>
      <c r="N586" s="108"/>
      <c r="O586" s="108">
        <v>0</v>
      </c>
      <c r="P586" s="108"/>
      <c r="Q586" s="108">
        <v>449297</v>
      </c>
      <c r="R586" s="108"/>
      <c r="S586" s="108">
        <v>0</v>
      </c>
      <c r="T586" s="108"/>
      <c r="U586" s="108">
        <v>0</v>
      </c>
      <c r="V586" s="108"/>
      <c r="W586" s="108">
        <v>39829</v>
      </c>
      <c r="X586" s="108"/>
      <c r="Y586" s="108">
        <v>0</v>
      </c>
      <c r="Z586" s="108"/>
      <c r="AA586" s="108">
        <v>0</v>
      </c>
      <c r="AB586" s="108"/>
      <c r="AC586" s="108">
        <v>0</v>
      </c>
      <c r="AD586" s="108"/>
      <c r="AE586" s="108">
        <v>0</v>
      </c>
      <c r="AF586" s="108"/>
      <c r="AG586" s="108">
        <v>0</v>
      </c>
      <c r="AH586" s="108"/>
      <c r="AI586" s="108">
        <v>74604</v>
      </c>
      <c r="AJ586" s="108"/>
      <c r="AK586" s="108">
        <v>0</v>
      </c>
      <c r="AL586" s="109"/>
      <c r="AM586" s="182">
        <v>165.4</v>
      </c>
      <c r="AN586" s="109" t="s">
        <v>5655</v>
      </c>
      <c r="AO586" s="109" t="str">
        <f t="shared" si="9"/>
        <v>No</v>
      </c>
    </row>
    <row r="587" spans="1:41" s="19" customFormat="1" ht="11.45" customHeight="1" x14ac:dyDescent="0.2">
      <c r="A587" s="5" t="s">
        <v>248</v>
      </c>
      <c r="B587" s="5" t="s">
        <v>6125</v>
      </c>
      <c r="C587" s="5" t="s">
        <v>53</v>
      </c>
      <c r="D587" s="174">
        <v>3088</v>
      </c>
      <c r="E587" s="177">
        <v>30088</v>
      </c>
      <c r="F587" s="19" t="s">
        <v>194</v>
      </c>
      <c r="G587" s="5" t="s">
        <v>192</v>
      </c>
      <c r="H587" s="27">
        <v>109919</v>
      </c>
      <c r="I587" s="106">
        <v>28</v>
      </c>
      <c r="J587" s="107"/>
      <c r="K587" s="108">
        <v>0</v>
      </c>
      <c r="L587" s="108"/>
      <c r="M587" s="108">
        <v>1291980</v>
      </c>
      <c r="N587" s="108"/>
      <c r="O587" s="108">
        <v>1718901</v>
      </c>
      <c r="P587" s="108"/>
      <c r="Q587" s="108">
        <v>1614688</v>
      </c>
      <c r="R587" s="108"/>
      <c r="S587" s="108">
        <v>104213</v>
      </c>
      <c r="T587" s="108"/>
      <c r="U587" s="108">
        <v>97000</v>
      </c>
      <c r="V587" s="108"/>
      <c r="W587" s="108">
        <v>92237</v>
      </c>
      <c r="X587" s="108"/>
      <c r="Y587" s="108">
        <v>4763</v>
      </c>
      <c r="Z587" s="108"/>
      <c r="AA587" s="108">
        <v>0</v>
      </c>
      <c r="AB587" s="108"/>
      <c r="AC587" s="108">
        <v>0</v>
      </c>
      <c r="AD587" s="108"/>
      <c r="AE587" s="108">
        <v>0</v>
      </c>
      <c r="AF587" s="108"/>
      <c r="AG587" s="108">
        <v>0</v>
      </c>
      <c r="AH587" s="108"/>
      <c r="AI587" s="108">
        <v>794264</v>
      </c>
      <c r="AJ587" s="108" t="s">
        <v>102</v>
      </c>
      <c r="AK587" s="108">
        <v>5575805</v>
      </c>
      <c r="AL587" s="109"/>
      <c r="AM587" s="182">
        <v>0</v>
      </c>
      <c r="AN587" s="109" t="s">
        <v>5655</v>
      </c>
      <c r="AO587" s="109" t="str">
        <f t="shared" si="9"/>
        <v>Yes</v>
      </c>
    </row>
    <row r="588" spans="1:41" s="19" customFormat="1" ht="11.45" customHeight="1" x14ac:dyDescent="0.2">
      <c r="A588" s="5" t="s">
        <v>6126</v>
      </c>
      <c r="B588" s="5" t="s">
        <v>1649</v>
      </c>
      <c r="C588" s="5" t="s">
        <v>91</v>
      </c>
      <c r="D588" s="174" t="s">
        <v>1650</v>
      </c>
      <c r="E588" s="177" t="s">
        <v>1651</v>
      </c>
      <c r="F588" s="19" t="s">
        <v>242</v>
      </c>
      <c r="G588" s="5" t="s">
        <v>229</v>
      </c>
      <c r="H588" s="27">
        <v>0</v>
      </c>
      <c r="I588" s="106">
        <v>28</v>
      </c>
      <c r="J588" s="107"/>
      <c r="K588" s="108">
        <v>0</v>
      </c>
      <c r="L588" s="108"/>
      <c r="M588" s="108">
        <v>0</v>
      </c>
      <c r="N588" s="108"/>
      <c r="O588" s="108">
        <v>0</v>
      </c>
      <c r="P588" s="108"/>
      <c r="Q588" s="108">
        <v>933848</v>
      </c>
      <c r="R588" s="108"/>
      <c r="S588" s="108">
        <v>0</v>
      </c>
      <c r="T588" s="108"/>
      <c r="U588" s="108">
        <v>0</v>
      </c>
      <c r="V588" s="108"/>
      <c r="W588" s="108">
        <v>48060</v>
      </c>
      <c r="X588" s="108"/>
      <c r="Y588" s="108">
        <v>0</v>
      </c>
      <c r="Z588" s="108"/>
      <c r="AA588" s="108">
        <v>0</v>
      </c>
      <c r="AB588" s="108"/>
      <c r="AC588" s="108">
        <v>0</v>
      </c>
      <c r="AD588" s="108"/>
      <c r="AE588" s="108">
        <v>0</v>
      </c>
      <c r="AF588" s="108"/>
      <c r="AG588" s="108">
        <v>0</v>
      </c>
      <c r="AH588" s="108"/>
      <c r="AI588" s="108">
        <v>233284</v>
      </c>
      <c r="AJ588" s="108"/>
      <c r="AK588" s="108">
        <v>0</v>
      </c>
      <c r="AL588" s="109"/>
      <c r="AM588" s="182">
        <v>0</v>
      </c>
      <c r="AN588" s="109" t="s">
        <v>5655</v>
      </c>
      <c r="AO588" s="109" t="str">
        <f t="shared" si="9"/>
        <v>No</v>
      </c>
    </row>
    <row r="589" spans="1:41" s="19" customFormat="1" ht="11.45" customHeight="1" x14ac:dyDescent="0.2">
      <c r="A589" s="5" t="s">
        <v>6127</v>
      </c>
      <c r="B589" s="5" t="s">
        <v>755</v>
      </c>
      <c r="C589" s="5" t="s">
        <v>81</v>
      </c>
      <c r="D589" s="174">
        <v>3055</v>
      </c>
      <c r="E589" s="177">
        <v>30055</v>
      </c>
      <c r="F589" s="19" t="s">
        <v>194</v>
      </c>
      <c r="G589" s="5" t="s">
        <v>5273</v>
      </c>
      <c r="H589" s="27">
        <v>387550</v>
      </c>
      <c r="I589" s="106">
        <v>28</v>
      </c>
      <c r="J589" s="107"/>
      <c r="K589" s="108">
        <v>0</v>
      </c>
      <c r="L589" s="108"/>
      <c r="M589" s="108">
        <v>0</v>
      </c>
      <c r="N589" s="108"/>
      <c r="O589" s="108">
        <v>0</v>
      </c>
      <c r="P589" s="108"/>
      <c r="Q589" s="108">
        <v>736463</v>
      </c>
      <c r="R589" s="108"/>
      <c r="S589" s="108">
        <v>0</v>
      </c>
      <c r="T589" s="108"/>
      <c r="U589" s="108">
        <v>0</v>
      </c>
      <c r="V589" s="108"/>
      <c r="W589" s="108">
        <v>42436</v>
      </c>
      <c r="X589" s="108"/>
      <c r="Y589" s="108">
        <v>0</v>
      </c>
      <c r="Z589" s="108"/>
      <c r="AA589" s="108">
        <v>0</v>
      </c>
      <c r="AB589" s="108"/>
      <c r="AC589" s="108">
        <v>0</v>
      </c>
      <c r="AD589" s="108"/>
      <c r="AE589" s="108">
        <v>0</v>
      </c>
      <c r="AF589" s="108"/>
      <c r="AG589" s="108">
        <v>0</v>
      </c>
      <c r="AH589" s="108"/>
      <c r="AI589" s="108">
        <v>174694</v>
      </c>
      <c r="AJ589" s="108"/>
      <c r="AK589" s="108">
        <v>0</v>
      </c>
      <c r="AL589" s="109"/>
      <c r="AM589" s="182">
        <v>0</v>
      </c>
      <c r="AN589" s="109" t="s">
        <v>5655</v>
      </c>
      <c r="AO589" s="109" t="str">
        <f t="shared" si="9"/>
        <v>No</v>
      </c>
    </row>
    <row r="590" spans="1:41" s="19" customFormat="1" ht="11.45" customHeight="1" x14ac:dyDescent="0.2">
      <c r="A590" s="5" t="s">
        <v>3236</v>
      </c>
      <c r="B590" s="5" t="s">
        <v>339</v>
      </c>
      <c r="C590" s="5" t="s">
        <v>56</v>
      </c>
      <c r="D590" s="174" t="s">
        <v>3237</v>
      </c>
      <c r="E590" s="177" t="s">
        <v>3238</v>
      </c>
      <c r="F590" s="19" t="s">
        <v>196</v>
      </c>
      <c r="G590" s="5" t="s">
        <v>229</v>
      </c>
      <c r="H590" s="27">
        <v>0</v>
      </c>
      <c r="I590" s="106">
        <v>28</v>
      </c>
      <c r="J590" s="107"/>
      <c r="K590" s="108">
        <v>0</v>
      </c>
      <c r="L590" s="108"/>
      <c r="M590" s="108">
        <v>0</v>
      </c>
      <c r="N590" s="108"/>
      <c r="O590" s="108">
        <v>0</v>
      </c>
      <c r="P590" s="108"/>
      <c r="Q590" s="108">
        <v>669198</v>
      </c>
      <c r="R590" s="108"/>
      <c r="S590" s="108">
        <v>0</v>
      </c>
      <c r="T590" s="108"/>
      <c r="U590" s="108">
        <v>0</v>
      </c>
      <c r="V590" s="108"/>
      <c r="W590" s="108">
        <v>59549</v>
      </c>
      <c r="X590" s="108"/>
      <c r="Y590" s="108">
        <v>0</v>
      </c>
      <c r="Z590" s="108"/>
      <c r="AA590" s="108">
        <v>0</v>
      </c>
      <c r="AB590" s="108"/>
      <c r="AC590" s="108">
        <v>0</v>
      </c>
      <c r="AD590" s="108"/>
      <c r="AE590" s="108">
        <v>0</v>
      </c>
      <c r="AF590" s="108"/>
      <c r="AG590" s="108">
        <v>0</v>
      </c>
      <c r="AH590" s="108"/>
      <c r="AI590" s="108">
        <v>264449</v>
      </c>
      <c r="AJ590" s="108"/>
      <c r="AK590" s="108">
        <v>0</v>
      </c>
      <c r="AL590" s="109"/>
      <c r="AM590" s="182">
        <v>0</v>
      </c>
      <c r="AN590" s="109" t="s">
        <v>5655</v>
      </c>
      <c r="AO590" s="109" t="str">
        <f t="shared" si="9"/>
        <v>No</v>
      </c>
    </row>
    <row r="591" spans="1:41" s="19" customFormat="1" ht="11.45" customHeight="1" x14ac:dyDescent="0.2">
      <c r="A591" s="5" t="s">
        <v>6128</v>
      </c>
      <c r="B591" s="5" t="s">
        <v>375</v>
      </c>
      <c r="C591" s="5" t="s">
        <v>54</v>
      </c>
      <c r="D591" s="174">
        <v>1096</v>
      </c>
      <c r="E591" s="177">
        <v>10096</v>
      </c>
      <c r="F591" s="19" t="s">
        <v>194</v>
      </c>
      <c r="G591" s="5" t="s">
        <v>5273</v>
      </c>
      <c r="H591" s="27">
        <v>61210</v>
      </c>
      <c r="I591" s="106">
        <v>28</v>
      </c>
      <c r="J591" s="107"/>
      <c r="K591" s="108">
        <v>0</v>
      </c>
      <c r="L591" s="108"/>
      <c r="M591" s="108">
        <v>0</v>
      </c>
      <c r="N591" s="108"/>
      <c r="O591" s="108">
        <v>0</v>
      </c>
      <c r="P591" s="108"/>
      <c r="Q591" s="108">
        <v>631900</v>
      </c>
      <c r="R591" s="108"/>
      <c r="S591" s="108">
        <v>0</v>
      </c>
      <c r="T591" s="108"/>
      <c r="U591" s="108">
        <v>0</v>
      </c>
      <c r="V591" s="108"/>
      <c r="W591" s="108">
        <v>47096</v>
      </c>
      <c r="X591" s="108"/>
      <c r="Y591" s="108">
        <v>0</v>
      </c>
      <c r="Z591" s="108"/>
      <c r="AA591" s="108">
        <v>0</v>
      </c>
      <c r="AB591" s="108"/>
      <c r="AC591" s="108">
        <v>0</v>
      </c>
      <c r="AD591" s="108"/>
      <c r="AE591" s="108">
        <v>0</v>
      </c>
      <c r="AF591" s="108"/>
      <c r="AG591" s="108">
        <v>0</v>
      </c>
      <c r="AH591" s="108"/>
      <c r="AI591" s="108">
        <v>799726</v>
      </c>
      <c r="AJ591" s="108"/>
      <c r="AK591" s="108">
        <v>0</v>
      </c>
      <c r="AL591" s="109"/>
      <c r="AM591" s="182">
        <v>190</v>
      </c>
      <c r="AN591" s="109" t="s">
        <v>5655</v>
      </c>
      <c r="AO591" s="109" t="str">
        <f t="shared" si="9"/>
        <v>No</v>
      </c>
    </row>
    <row r="592" spans="1:41" s="19" customFormat="1" ht="11.45" customHeight="1" x14ac:dyDescent="0.2">
      <c r="A592" s="5" t="s">
        <v>6129</v>
      </c>
      <c r="B592" s="5" t="s">
        <v>542</v>
      </c>
      <c r="C592" s="5" t="s">
        <v>46</v>
      </c>
      <c r="D592" s="174">
        <v>5209</v>
      </c>
      <c r="E592" s="177">
        <v>50209</v>
      </c>
      <c r="F592" s="19" t="s">
        <v>196</v>
      </c>
      <c r="G592" s="5" t="s">
        <v>192</v>
      </c>
      <c r="H592" s="27">
        <v>1487483</v>
      </c>
      <c r="I592" s="106">
        <v>28</v>
      </c>
      <c r="J592" s="107"/>
      <c r="K592" s="108">
        <v>0</v>
      </c>
      <c r="L592" s="108"/>
      <c r="M592" s="108">
        <v>196839</v>
      </c>
      <c r="N592" s="108"/>
      <c r="O592" s="108">
        <v>563161</v>
      </c>
      <c r="P592" s="108"/>
      <c r="Q592" s="108">
        <v>542292</v>
      </c>
      <c r="R592" s="108"/>
      <c r="S592" s="108">
        <v>20869</v>
      </c>
      <c r="T592" s="108"/>
      <c r="U592" s="108">
        <v>18468</v>
      </c>
      <c r="V592" s="108"/>
      <c r="W592" s="108">
        <v>17420</v>
      </c>
      <c r="X592" s="108"/>
      <c r="Y592" s="108">
        <v>1048</v>
      </c>
      <c r="Z592" s="108"/>
      <c r="AA592" s="108">
        <v>0</v>
      </c>
      <c r="AB592" s="108"/>
      <c r="AC592" s="108">
        <v>0</v>
      </c>
      <c r="AD592" s="108"/>
      <c r="AE592" s="108">
        <v>0</v>
      </c>
      <c r="AF592" s="108"/>
      <c r="AG592" s="108">
        <v>0</v>
      </c>
      <c r="AH592" s="108"/>
      <c r="AI592" s="108">
        <v>115669</v>
      </c>
      <c r="AJ592" s="108"/>
      <c r="AK592" s="108">
        <v>2745473</v>
      </c>
      <c r="AL592" s="109"/>
      <c r="AM592" s="182">
        <v>0</v>
      </c>
      <c r="AN592" s="109" t="s">
        <v>5655</v>
      </c>
      <c r="AO592" s="109" t="str">
        <f t="shared" si="9"/>
        <v>No</v>
      </c>
    </row>
    <row r="593" spans="1:41" s="19" customFormat="1" ht="11.45" customHeight="1" x14ac:dyDescent="0.2">
      <c r="A593" s="5" t="s">
        <v>6130</v>
      </c>
      <c r="B593" s="5" t="s">
        <v>465</v>
      </c>
      <c r="C593" s="5" t="s">
        <v>45</v>
      </c>
      <c r="D593" s="174">
        <v>5061</v>
      </c>
      <c r="E593" s="177">
        <v>50061</v>
      </c>
      <c r="F593" s="19" t="s">
        <v>194</v>
      </c>
      <c r="G593" s="5" t="s">
        <v>192</v>
      </c>
      <c r="H593" s="27">
        <v>93863</v>
      </c>
      <c r="I593" s="106">
        <v>28</v>
      </c>
      <c r="J593" s="107"/>
      <c r="K593" s="108">
        <v>0</v>
      </c>
      <c r="L593" s="108"/>
      <c r="M593" s="108">
        <v>963781</v>
      </c>
      <c r="N593" s="108"/>
      <c r="O593" s="108">
        <v>1106396</v>
      </c>
      <c r="P593" s="108"/>
      <c r="Q593" s="108">
        <v>1096699</v>
      </c>
      <c r="R593" s="108"/>
      <c r="S593" s="108">
        <v>12627</v>
      </c>
      <c r="T593" s="108"/>
      <c r="U593" s="108">
        <v>80603</v>
      </c>
      <c r="V593" s="108"/>
      <c r="W593" s="108">
        <v>78303</v>
      </c>
      <c r="X593" s="108"/>
      <c r="Y593" s="108">
        <v>2478</v>
      </c>
      <c r="Z593" s="108"/>
      <c r="AA593" s="108">
        <v>0</v>
      </c>
      <c r="AB593" s="108"/>
      <c r="AC593" s="108">
        <v>0</v>
      </c>
      <c r="AD593" s="108"/>
      <c r="AE593" s="108">
        <v>0</v>
      </c>
      <c r="AF593" s="108"/>
      <c r="AG593" s="108">
        <v>0</v>
      </c>
      <c r="AH593" s="108"/>
      <c r="AI593" s="108">
        <v>1160853</v>
      </c>
      <c r="AJ593" s="108"/>
      <c r="AK593" s="108">
        <v>3386339</v>
      </c>
      <c r="AL593" s="109"/>
      <c r="AM593" s="182">
        <v>33.9</v>
      </c>
      <c r="AN593" s="109" t="s">
        <v>5655</v>
      </c>
      <c r="AO593" s="109" t="str">
        <f t="shared" si="9"/>
        <v>No</v>
      </c>
    </row>
    <row r="594" spans="1:41" s="19" customFormat="1" ht="11.45" customHeight="1" x14ac:dyDescent="0.2">
      <c r="A594" s="5" t="s">
        <v>6131</v>
      </c>
      <c r="B594" s="5" t="s">
        <v>724</v>
      </c>
      <c r="C594" s="5" t="s">
        <v>62</v>
      </c>
      <c r="D594" s="174">
        <v>4096</v>
      </c>
      <c r="E594" s="177">
        <v>40096</v>
      </c>
      <c r="F594" s="19" t="s">
        <v>194</v>
      </c>
      <c r="G594" s="5" t="s">
        <v>5273</v>
      </c>
      <c r="H594" s="27">
        <v>68243</v>
      </c>
      <c r="I594" s="106">
        <v>28</v>
      </c>
      <c r="J594" s="107"/>
      <c r="K594" s="108">
        <v>0</v>
      </c>
      <c r="L594" s="108"/>
      <c r="M594" s="108">
        <v>0</v>
      </c>
      <c r="N594" s="108"/>
      <c r="O594" s="108">
        <v>0</v>
      </c>
      <c r="P594" s="108"/>
      <c r="Q594" s="108">
        <v>1920812</v>
      </c>
      <c r="R594" s="108"/>
      <c r="S594" s="108">
        <v>0</v>
      </c>
      <c r="T594" s="108"/>
      <c r="U594" s="108">
        <v>0</v>
      </c>
      <c r="V594" s="108"/>
      <c r="W594" s="108">
        <v>99446</v>
      </c>
      <c r="X594" s="108"/>
      <c r="Y594" s="108">
        <v>0</v>
      </c>
      <c r="Z594" s="108"/>
      <c r="AA594" s="108">
        <v>0</v>
      </c>
      <c r="AB594" s="108"/>
      <c r="AC594" s="108">
        <v>0</v>
      </c>
      <c r="AD594" s="108"/>
      <c r="AE594" s="108">
        <v>0</v>
      </c>
      <c r="AF594" s="108"/>
      <c r="AG594" s="108">
        <v>0</v>
      </c>
      <c r="AH594" s="108"/>
      <c r="AI594" s="108">
        <v>377019</v>
      </c>
      <c r="AJ594" s="108"/>
      <c r="AK594" s="108">
        <v>0</v>
      </c>
      <c r="AL594" s="109"/>
      <c r="AM594" s="182">
        <v>0</v>
      </c>
      <c r="AN594" s="109" t="s">
        <v>5655</v>
      </c>
      <c r="AO594" s="109" t="str">
        <f t="shared" si="9"/>
        <v>No</v>
      </c>
    </row>
    <row r="595" spans="1:41" s="19" customFormat="1" ht="11.45" customHeight="1" x14ac:dyDescent="0.2">
      <c r="A595" s="5" t="s">
        <v>6132</v>
      </c>
      <c r="B595" s="5" t="s">
        <v>206</v>
      </c>
      <c r="C595" s="5" t="s">
        <v>89</v>
      </c>
      <c r="D595" s="174">
        <v>6015</v>
      </c>
      <c r="E595" s="177">
        <v>60015</v>
      </c>
      <c r="F595" s="19" t="s">
        <v>194</v>
      </c>
      <c r="G595" s="5" t="s">
        <v>5273</v>
      </c>
      <c r="H595" s="27">
        <v>54770</v>
      </c>
      <c r="I595" s="106">
        <v>28</v>
      </c>
      <c r="J595" s="107"/>
      <c r="K595" s="108">
        <v>0</v>
      </c>
      <c r="L595" s="108"/>
      <c r="M595" s="108">
        <v>0</v>
      </c>
      <c r="N595" s="108"/>
      <c r="O595" s="108">
        <v>0</v>
      </c>
      <c r="P595" s="108"/>
      <c r="Q595" s="108">
        <v>776718</v>
      </c>
      <c r="R595" s="108"/>
      <c r="S595" s="108">
        <v>0</v>
      </c>
      <c r="T595" s="108"/>
      <c r="U595" s="108">
        <v>0</v>
      </c>
      <c r="V595" s="108"/>
      <c r="W595" s="108">
        <v>56402</v>
      </c>
      <c r="X595" s="108"/>
      <c r="Y595" s="108">
        <v>0</v>
      </c>
      <c r="Z595" s="108"/>
      <c r="AA595" s="108">
        <v>0</v>
      </c>
      <c r="AB595" s="108"/>
      <c r="AC595" s="108">
        <v>0</v>
      </c>
      <c r="AD595" s="108"/>
      <c r="AE595" s="108">
        <v>0</v>
      </c>
      <c r="AF595" s="108"/>
      <c r="AG595" s="108">
        <v>0</v>
      </c>
      <c r="AH595" s="108"/>
      <c r="AI595" s="108">
        <v>636315</v>
      </c>
      <c r="AJ595" s="108"/>
      <c r="AK595" s="108">
        <v>0</v>
      </c>
      <c r="AL595" s="109"/>
      <c r="AM595" s="182">
        <v>0</v>
      </c>
      <c r="AN595" s="109" t="s">
        <v>5655</v>
      </c>
      <c r="AO595" s="109" t="str">
        <f t="shared" si="9"/>
        <v>No</v>
      </c>
    </row>
    <row r="596" spans="1:41" s="19" customFormat="1" ht="11.45" customHeight="1" x14ac:dyDescent="0.2">
      <c r="A596" s="5" t="s">
        <v>6133</v>
      </c>
      <c r="B596" s="5" t="s">
        <v>915</v>
      </c>
      <c r="C596" s="5" t="s">
        <v>79</v>
      </c>
      <c r="D596" s="174">
        <v>6096</v>
      </c>
      <c r="E596" s="177">
        <v>60096</v>
      </c>
      <c r="F596" s="19" t="s">
        <v>17</v>
      </c>
      <c r="G596" s="5" t="s">
        <v>5273</v>
      </c>
      <c r="H596" s="27">
        <v>103898</v>
      </c>
      <c r="I596" s="106">
        <v>28</v>
      </c>
      <c r="J596" s="107"/>
      <c r="K596" s="108">
        <v>0</v>
      </c>
      <c r="L596" s="108"/>
      <c r="M596" s="108">
        <v>0</v>
      </c>
      <c r="N596" s="108"/>
      <c r="O596" s="108">
        <v>0</v>
      </c>
      <c r="P596" s="108"/>
      <c r="Q596" s="108">
        <v>756014</v>
      </c>
      <c r="R596" s="108"/>
      <c r="S596" s="108">
        <v>0</v>
      </c>
      <c r="T596" s="108"/>
      <c r="U596" s="108">
        <v>0</v>
      </c>
      <c r="V596" s="108"/>
      <c r="W596" s="108">
        <v>59886</v>
      </c>
      <c r="X596" s="108"/>
      <c r="Y596" s="108">
        <v>0</v>
      </c>
      <c r="Z596" s="108"/>
      <c r="AA596" s="108">
        <v>0</v>
      </c>
      <c r="AB596" s="108"/>
      <c r="AC596" s="108">
        <v>0</v>
      </c>
      <c r="AD596" s="108"/>
      <c r="AE596" s="108">
        <v>0</v>
      </c>
      <c r="AF596" s="108"/>
      <c r="AG596" s="108">
        <v>0</v>
      </c>
      <c r="AH596" s="108"/>
      <c r="AI596" s="108">
        <v>1172774</v>
      </c>
      <c r="AJ596" s="108"/>
      <c r="AK596" s="108">
        <v>0</v>
      </c>
      <c r="AL596" s="109"/>
      <c r="AM596" s="182">
        <v>0</v>
      </c>
      <c r="AN596" s="109" t="s">
        <v>5655</v>
      </c>
      <c r="AO596" s="109" t="str">
        <f t="shared" si="9"/>
        <v>No</v>
      </c>
    </row>
    <row r="597" spans="1:41" s="19" customFormat="1" ht="11.45" customHeight="1" x14ac:dyDescent="0.2">
      <c r="A597" s="5" t="s">
        <v>6134</v>
      </c>
      <c r="B597" s="5" t="s">
        <v>5412</v>
      </c>
      <c r="C597" s="5" t="s">
        <v>1</v>
      </c>
      <c r="D597" s="174">
        <v>22</v>
      </c>
      <c r="E597" s="177">
        <v>22</v>
      </c>
      <c r="F597" s="19" t="s">
        <v>194</v>
      </c>
      <c r="G597" s="5" t="s">
        <v>5273</v>
      </c>
      <c r="H597" s="27">
        <v>69809</v>
      </c>
      <c r="I597" s="106">
        <v>28</v>
      </c>
      <c r="J597" s="107"/>
      <c r="K597" s="108">
        <v>0</v>
      </c>
      <c r="L597" s="108"/>
      <c r="M597" s="108">
        <v>0</v>
      </c>
      <c r="N597" s="108"/>
      <c r="O597" s="108">
        <v>0</v>
      </c>
      <c r="P597" s="108"/>
      <c r="Q597" s="108">
        <v>704374</v>
      </c>
      <c r="R597" s="108"/>
      <c r="S597" s="108">
        <v>0</v>
      </c>
      <c r="T597" s="108"/>
      <c r="U597" s="108">
        <v>0</v>
      </c>
      <c r="V597" s="108"/>
      <c r="W597" s="108">
        <v>53438</v>
      </c>
      <c r="X597" s="108"/>
      <c r="Y597" s="108">
        <v>0</v>
      </c>
      <c r="Z597" s="108"/>
      <c r="AA597" s="108">
        <v>0</v>
      </c>
      <c r="AB597" s="108"/>
      <c r="AC597" s="108">
        <v>0</v>
      </c>
      <c r="AD597" s="108"/>
      <c r="AE597" s="108">
        <v>0</v>
      </c>
      <c r="AF597" s="108"/>
      <c r="AG597" s="108">
        <v>0</v>
      </c>
      <c r="AH597" s="108"/>
      <c r="AI597" s="108">
        <v>291740</v>
      </c>
      <c r="AJ597" s="108"/>
      <c r="AK597" s="108">
        <v>0</v>
      </c>
      <c r="AL597" s="109"/>
      <c r="AM597" s="182">
        <v>0</v>
      </c>
      <c r="AN597" s="109" t="s">
        <v>5655</v>
      </c>
      <c r="AO597" s="109" t="str">
        <f t="shared" si="9"/>
        <v>No</v>
      </c>
    </row>
    <row r="598" spans="1:41" s="19" customFormat="1" ht="11.45" customHeight="1" x14ac:dyDescent="0.2">
      <c r="A598" s="5" t="s">
        <v>5467</v>
      </c>
      <c r="B598" s="5" t="s">
        <v>691</v>
      </c>
      <c r="C598" s="5" t="s">
        <v>66</v>
      </c>
      <c r="D598" s="174">
        <v>2219</v>
      </c>
      <c r="E598" s="177">
        <v>20219</v>
      </c>
      <c r="F598" s="19" t="s">
        <v>208</v>
      </c>
      <c r="G598" s="5" t="s">
        <v>5273</v>
      </c>
      <c r="H598" s="27">
        <v>18351295</v>
      </c>
      <c r="I598" s="106">
        <v>28</v>
      </c>
      <c r="J598" s="107"/>
      <c r="K598" s="108">
        <v>0</v>
      </c>
      <c r="L598" s="108"/>
      <c r="M598" s="108">
        <v>0</v>
      </c>
      <c r="N598" s="108"/>
      <c r="O598" s="108">
        <v>0</v>
      </c>
      <c r="P598" s="108"/>
      <c r="Q598" s="108">
        <v>731911</v>
      </c>
      <c r="R598" s="108"/>
      <c r="S598" s="108">
        <v>0</v>
      </c>
      <c r="T598" s="108"/>
      <c r="U598" s="108">
        <v>0</v>
      </c>
      <c r="V598" s="108"/>
      <c r="W598" s="108">
        <v>98836</v>
      </c>
      <c r="X598" s="108"/>
      <c r="Y598" s="108">
        <v>0</v>
      </c>
      <c r="Z598" s="108"/>
      <c r="AA598" s="108">
        <v>0</v>
      </c>
      <c r="AB598" s="108"/>
      <c r="AC598" s="108">
        <v>0</v>
      </c>
      <c r="AD598" s="108"/>
      <c r="AE598" s="108">
        <v>0</v>
      </c>
      <c r="AF598" s="108"/>
      <c r="AG598" s="108">
        <v>0</v>
      </c>
      <c r="AH598" s="108"/>
      <c r="AI598" s="108">
        <v>4104348</v>
      </c>
      <c r="AJ598" s="108"/>
      <c r="AK598" s="108">
        <v>0</v>
      </c>
      <c r="AL598" s="109"/>
      <c r="AM598" s="182">
        <v>0</v>
      </c>
      <c r="AN598" s="109" t="s">
        <v>5655</v>
      </c>
      <c r="AO598" s="109" t="str">
        <f t="shared" si="9"/>
        <v>No</v>
      </c>
    </row>
    <row r="599" spans="1:41" s="19" customFormat="1" ht="11.45" customHeight="1" x14ac:dyDescent="0.2">
      <c r="A599" s="5" t="s">
        <v>704</v>
      </c>
      <c r="B599" s="5" t="s">
        <v>705</v>
      </c>
      <c r="C599" s="5" t="s">
        <v>20</v>
      </c>
      <c r="D599" s="174">
        <v>9093</v>
      </c>
      <c r="E599" s="177">
        <v>90093</v>
      </c>
      <c r="F599" s="19" t="s">
        <v>196</v>
      </c>
      <c r="G599" s="5" t="s">
        <v>192</v>
      </c>
      <c r="H599" s="27">
        <v>117731</v>
      </c>
      <c r="I599" s="106">
        <v>28</v>
      </c>
      <c r="J599" s="107"/>
      <c r="K599" s="108">
        <v>0</v>
      </c>
      <c r="L599" s="108"/>
      <c r="M599" s="108">
        <v>724332</v>
      </c>
      <c r="N599" s="108"/>
      <c r="O599" s="108">
        <v>1079883</v>
      </c>
      <c r="P599" s="108"/>
      <c r="Q599" s="108">
        <v>1018614</v>
      </c>
      <c r="R599" s="108"/>
      <c r="S599" s="108">
        <v>61269</v>
      </c>
      <c r="T599" s="108"/>
      <c r="U599" s="108">
        <v>65177</v>
      </c>
      <c r="V599" s="108"/>
      <c r="W599" s="108">
        <v>60062</v>
      </c>
      <c r="X599" s="108"/>
      <c r="Y599" s="108">
        <v>5115</v>
      </c>
      <c r="Z599" s="108"/>
      <c r="AA599" s="108">
        <v>0</v>
      </c>
      <c r="AB599" s="108"/>
      <c r="AC599" s="108">
        <v>0</v>
      </c>
      <c r="AD599" s="108"/>
      <c r="AE599" s="108">
        <v>0</v>
      </c>
      <c r="AF599" s="108"/>
      <c r="AG599" s="108">
        <v>0</v>
      </c>
      <c r="AH599" s="108"/>
      <c r="AI599" s="108">
        <v>718421</v>
      </c>
      <c r="AJ599" s="108"/>
      <c r="AK599" s="108">
        <v>5248609</v>
      </c>
      <c r="AL599" s="109"/>
      <c r="AM599" s="182">
        <v>0</v>
      </c>
      <c r="AN599" s="109" t="s">
        <v>5655</v>
      </c>
      <c r="AO599" s="109" t="str">
        <f t="shared" si="9"/>
        <v>No</v>
      </c>
    </row>
    <row r="600" spans="1:41" s="19" customFormat="1" ht="11.45" customHeight="1" x14ac:dyDescent="0.2">
      <c r="A600" s="5" t="s">
        <v>413</v>
      </c>
      <c r="B600" s="5" t="s">
        <v>414</v>
      </c>
      <c r="C600" s="5" t="s">
        <v>83</v>
      </c>
      <c r="D600" s="174">
        <v>4112</v>
      </c>
      <c r="E600" s="177">
        <v>40112</v>
      </c>
      <c r="F600" s="19" t="s">
        <v>194</v>
      </c>
      <c r="G600" s="5" t="s">
        <v>5273</v>
      </c>
      <c r="H600" s="27">
        <v>2148346</v>
      </c>
      <c r="I600" s="106">
        <v>28</v>
      </c>
      <c r="J600" s="107"/>
      <c r="K600" s="108">
        <v>0</v>
      </c>
      <c r="L600" s="108"/>
      <c r="M600" s="108">
        <v>0</v>
      </c>
      <c r="N600" s="108"/>
      <c r="O600" s="108">
        <v>0</v>
      </c>
      <c r="P600" s="108"/>
      <c r="Q600" s="108">
        <v>132622</v>
      </c>
      <c r="R600" s="108"/>
      <c r="S600" s="108">
        <v>0</v>
      </c>
      <c r="T600" s="108"/>
      <c r="U600" s="108">
        <v>0</v>
      </c>
      <c r="V600" s="108"/>
      <c r="W600" s="108">
        <v>14368</v>
      </c>
      <c r="X600" s="108"/>
      <c r="Y600" s="108">
        <v>0</v>
      </c>
      <c r="Z600" s="108"/>
      <c r="AA600" s="108">
        <v>0</v>
      </c>
      <c r="AB600" s="108"/>
      <c r="AC600" s="108">
        <v>0</v>
      </c>
      <c r="AD600" s="108"/>
      <c r="AE600" s="108">
        <v>0</v>
      </c>
      <c r="AF600" s="108"/>
      <c r="AG600" s="108">
        <v>0</v>
      </c>
      <c r="AH600" s="108"/>
      <c r="AI600" s="108">
        <v>404083</v>
      </c>
      <c r="AJ600" s="108"/>
      <c r="AK600" s="108">
        <v>0</v>
      </c>
      <c r="AL600" s="109"/>
      <c r="AM600" s="182">
        <v>0</v>
      </c>
      <c r="AN600" s="109" t="s">
        <v>5655</v>
      </c>
      <c r="AO600" s="109" t="str">
        <f t="shared" si="9"/>
        <v>No</v>
      </c>
    </row>
    <row r="601" spans="1:41" s="19" customFormat="1" ht="11.45" customHeight="1" x14ac:dyDescent="0.2">
      <c r="A601" s="5" t="s">
        <v>225</v>
      </c>
      <c r="B601" s="5" t="s">
        <v>226</v>
      </c>
      <c r="C601" s="5" t="s">
        <v>77</v>
      </c>
      <c r="D601" s="174" t="s">
        <v>227</v>
      </c>
      <c r="E601" s="177" t="s">
        <v>228</v>
      </c>
      <c r="F601" s="19" t="s">
        <v>194</v>
      </c>
      <c r="G601" s="5" t="s">
        <v>229</v>
      </c>
      <c r="H601" s="27">
        <v>0</v>
      </c>
      <c r="I601" s="106">
        <v>28</v>
      </c>
      <c r="J601" s="107"/>
      <c r="K601" s="108">
        <v>0</v>
      </c>
      <c r="L601" s="108"/>
      <c r="M601" s="108">
        <v>0</v>
      </c>
      <c r="N601" s="108"/>
      <c r="O601" s="108">
        <v>0</v>
      </c>
      <c r="P601" s="108"/>
      <c r="Q601" s="108">
        <v>703487</v>
      </c>
      <c r="R601" s="108"/>
      <c r="S601" s="108">
        <v>0</v>
      </c>
      <c r="T601" s="108"/>
      <c r="U601" s="108">
        <v>0</v>
      </c>
      <c r="V601" s="108"/>
      <c r="W601" s="108">
        <v>38466</v>
      </c>
      <c r="X601" s="108"/>
      <c r="Y601" s="108">
        <v>0</v>
      </c>
      <c r="Z601" s="108"/>
      <c r="AA601" s="108">
        <v>0</v>
      </c>
      <c r="AB601" s="108"/>
      <c r="AC601" s="108">
        <v>0</v>
      </c>
      <c r="AD601" s="108"/>
      <c r="AE601" s="108">
        <v>0</v>
      </c>
      <c r="AF601" s="108"/>
      <c r="AG601" s="108">
        <v>0</v>
      </c>
      <c r="AH601" s="108"/>
      <c r="AI601" s="108">
        <v>142642</v>
      </c>
      <c r="AJ601" s="108"/>
      <c r="AK601" s="108">
        <v>0</v>
      </c>
      <c r="AL601" s="109"/>
      <c r="AM601" s="182">
        <v>0</v>
      </c>
      <c r="AN601" s="109" t="s">
        <v>5655</v>
      </c>
      <c r="AO601" s="109" t="str">
        <f t="shared" si="9"/>
        <v>No</v>
      </c>
    </row>
    <row r="602" spans="1:41" s="19" customFormat="1" ht="11.45" customHeight="1" x14ac:dyDescent="0.2">
      <c r="A602" s="5" t="s">
        <v>1179</v>
      </c>
      <c r="B602" s="5" t="s">
        <v>6135</v>
      </c>
      <c r="C602" s="5" t="s">
        <v>157</v>
      </c>
      <c r="D602" s="174">
        <v>4188</v>
      </c>
      <c r="E602" s="177">
        <v>40188</v>
      </c>
      <c r="F602" s="19" t="s">
        <v>191</v>
      </c>
      <c r="G602" s="5" t="s">
        <v>5273</v>
      </c>
      <c r="H602" s="27">
        <v>106405</v>
      </c>
      <c r="I602" s="106">
        <v>28</v>
      </c>
      <c r="J602" s="107"/>
      <c r="K602" s="108">
        <v>0</v>
      </c>
      <c r="L602" s="108"/>
      <c r="M602" s="108">
        <v>0</v>
      </c>
      <c r="N602" s="108"/>
      <c r="O602" s="108">
        <v>0</v>
      </c>
      <c r="P602" s="108"/>
      <c r="Q602" s="108">
        <v>514277</v>
      </c>
      <c r="R602" s="108"/>
      <c r="S602" s="108">
        <v>0</v>
      </c>
      <c r="T602" s="108"/>
      <c r="U602" s="108">
        <v>0</v>
      </c>
      <c r="V602" s="108"/>
      <c r="W602" s="108">
        <v>43831</v>
      </c>
      <c r="X602" s="108"/>
      <c r="Y602" s="108">
        <v>0</v>
      </c>
      <c r="Z602" s="108"/>
      <c r="AA602" s="108">
        <v>0</v>
      </c>
      <c r="AB602" s="108"/>
      <c r="AC602" s="108">
        <v>0</v>
      </c>
      <c r="AD602" s="108"/>
      <c r="AE602" s="108">
        <v>0</v>
      </c>
      <c r="AF602" s="108"/>
      <c r="AG602" s="108">
        <v>0</v>
      </c>
      <c r="AH602" s="108"/>
      <c r="AI602" s="108">
        <v>327899</v>
      </c>
      <c r="AJ602" s="108"/>
      <c r="AK602" s="108">
        <v>0</v>
      </c>
      <c r="AL602" s="109"/>
      <c r="AM602" s="182">
        <v>0</v>
      </c>
      <c r="AN602" s="109" t="s">
        <v>5655</v>
      </c>
      <c r="AO602" s="109" t="str">
        <f t="shared" si="9"/>
        <v>No</v>
      </c>
    </row>
    <row r="603" spans="1:41" s="19" customFormat="1" ht="11.45" customHeight="1" x14ac:dyDescent="0.2">
      <c r="A603" s="5" t="s">
        <v>828</v>
      </c>
      <c r="B603" s="5" t="s">
        <v>545</v>
      </c>
      <c r="C603" s="5" t="s">
        <v>43</v>
      </c>
      <c r="D603" s="174">
        <v>7019</v>
      </c>
      <c r="E603" s="177">
        <v>70019</v>
      </c>
      <c r="F603" s="19" t="s">
        <v>17</v>
      </c>
      <c r="G603" s="5" t="s">
        <v>192</v>
      </c>
      <c r="H603" s="27">
        <v>106621</v>
      </c>
      <c r="I603" s="106">
        <v>28</v>
      </c>
      <c r="J603" s="107"/>
      <c r="K603" s="108">
        <v>0</v>
      </c>
      <c r="L603" s="108"/>
      <c r="M603" s="108">
        <v>706074</v>
      </c>
      <c r="N603" s="108"/>
      <c r="O603" s="108">
        <v>784912</v>
      </c>
      <c r="P603" s="108"/>
      <c r="Q603" s="108">
        <v>751509</v>
      </c>
      <c r="R603" s="108"/>
      <c r="S603" s="108">
        <v>33403</v>
      </c>
      <c r="T603" s="108"/>
      <c r="U603" s="108">
        <v>83258</v>
      </c>
      <c r="V603" s="108"/>
      <c r="W603" s="108">
        <v>81847</v>
      </c>
      <c r="X603" s="108"/>
      <c r="Y603" s="108">
        <v>1411</v>
      </c>
      <c r="Z603" s="108"/>
      <c r="AA603" s="108">
        <v>0</v>
      </c>
      <c r="AB603" s="108"/>
      <c r="AC603" s="108">
        <v>0</v>
      </c>
      <c r="AD603" s="108"/>
      <c r="AE603" s="108">
        <v>0</v>
      </c>
      <c r="AF603" s="108"/>
      <c r="AG603" s="108">
        <v>0</v>
      </c>
      <c r="AH603" s="108"/>
      <c r="AI603" s="108">
        <v>3698353</v>
      </c>
      <c r="AJ603" s="108"/>
      <c r="AK603" s="108">
        <v>5207245</v>
      </c>
      <c r="AL603" s="109"/>
      <c r="AM603" s="182">
        <v>295</v>
      </c>
      <c r="AN603" s="109" t="s">
        <v>5655</v>
      </c>
      <c r="AO603" s="109" t="str">
        <f t="shared" si="9"/>
        <v>No</v>
      </c>
    </row>
    <row r="604" spans="1:41" s="19" customFormat="1" ht="11.45" customHeight="1" x14ac:dyDescent="0.2">
      <c r="A604" s="5" t="s">
        <v>1105</v>
      </c>
      <c r="B604" s="5" t="s">
        <v>1071</v>
      </c>
      <c r="C604" s="5" t="s">
        <v>88</v>
      </c>
      <c r="D604" s="174">
        <v>4178</v>
      </c>
      <c r="E604" s="177">
        <v>40178</v>
      </c>
      <c r="F604" s="19" t="s">
        <v>239</v>
      </c>
      <c r="G604" s="5" t="s">
        <v>192</v>
      </c>
      <c r="H604" s="27">
        <v>969587</v>
      </c>
      <c r="I604" s="106">
        <v>28</v>
      </c>
      <c r="J604" s="107"/>
      <c r="K604" s="108">
        <v>0</v>
      </c>
      <c r="L604" s="108"/>
      <c r="M604" s="108">
        <v>0</v>
      </c>
      <c r="N604" s="108"/>
      <c r="O604" s="108">
        <v>526330</v>
      </c>
      <c r="P604" s="108"/>
      <c r="Q604" s="108">
        <v>526330</v>
      </c>
      <c r="R604" s="108"/>
      <c r="S604" s="108">
        <v>0</v>
      </c>
      <c r="T604" s="108"/>
      <c r="U604" s="108">
        <v>13347</v>
      </c>
      <c r="V604" s="108"/>
      <c r="W604" s="108">
        <v>13347</v>
      </c>
      <c r="X604" s="108"/>
      <c r="Y604" s="108">
        <v>0</v>
      </c>
      <c r="Z604" s="108"/>
      <c r="AA604" s="108">
        <v>0</v>
      </c>
      <c r="AB604" s="108"/>
      <c r="AC604" s="108">
        <v>0</v>
      </c>
      <c r="AD604" s="108"/>
      <c r="AE604" s="108">
        <v>0</v>
      </c>
      <c r="AF604" s="108"/>
      <c r="AG604" s="108">
        <v>0</v>
      </c>
      <c r="AH604" s="108"/>
      <c r="AI604" s="108">
        <v>107212</v>
      </c>
      <c r="AJ604" s="108"/>
      <c r="AK604" s="108">
        <v>4440169</v>
      </c>
      <c r="AL604" s="109"/>
      <c r="AM604" s="182">
        <v>0</v>
      </c>
      <c r="AN604" s="109" t="s">
        <v>5655</v>
      </c>
      <c r="AO604" s="109" t="str">
        <f t="shared" si="9"/>
        <v>No</v>
      </c>
    </row>
    <row r="605" spans="1:41" s="19" customFormat="1" ht="11.45" customHeight="1" x14ac:dyDescent="0.2">
      <c r="A605" s="5" t="s">
        <v>1236</v>
      </c>
      <c r="B605" s="5" t="s">
        <v>1237</v>
      </c>
      <c r="C605" s="5" t="s">
        <v>20</v>
      </c>
      <c r="D605" s="174">
        <v>9226</v>
      </c>
      <c r="E605" s="177">
        <v>90226</v>
      </c>
      <c r="F605" s="19" t="s">
        <v>196</v>
      </c>
      <c r="G605" s="5" t="s">
        <v>192</v>
      </c>
      <c r="H605" s="27">
        <v>107672</v>
      </c>
      <c r="I605" s="106">
        <v>28</v>
      </c>
      <c r="J605" s="107"/>
      <c r="K605" s="108">
        <v>0</v>
      </c>
      <c r="L605" s="108"/>
      <c r="M605" s="108">
        <v>879994</v>
      </c>
      <c r="N605" s="108"/>
      <c r="O605" s="108">
        <v>1484068</v>
      </c>
      <c r="P605" s="108"/>
      <c r="Q605" s="108">
        <v>1288932</v>
      </c>
      <c r="R605" s="108"/>
      <c r="S605" s="108">
        <v>195136</v>
      </c>
      <c r="T605" s="108"/>
      <c r="U605" s="108">
        <v>79390</v>
      </c>
      <c r="V605" s="108"/>
      <c r="W605" s="108">
        <v>61880</v>
      </c>
      <c r="X605" s="108"/>
      <c r="Y605" s="108">
        <v>17510</v>
      </c>
      <c r="Z605" s="108"/>
      <c r="AA605" s="108">
        <v>0</v>
      </c>
      <c r="AB605" s="108"/>
      <c r="AC605" s="108">
        <v>0</v>
      </c>
      <c r="AD605" s="108"/>
      <c r="AE605" s="108">
        <v>0</v>
      </c>
      <c r="AF605" s="108"/>
      <c r="AG605" s="108">
        <v>0</v>
      </c>
      <c r="AH605" s="108"/>
      <c r="AI605" s="108">
        <v>812532</v>
      </c>
      <c r="AJ605" s="108"/>
      <c r="AK605" s="108">
        <v>8830401</v>
      </c>
      <c r="AL605" s="109"/>
      <c r="AM605" s="182">
        <v>153.30000000000001</v>
      </c>
      <c r="AN605" s="109" t="s">
        <v>5655</v>
      </c>
      <c r="AO605" s="109" t="str">
        <f t="shared" si="9"/>
        <v>No</v>
      </c>
    </row>
    <row r="606" spans="1:41" s="19" customFormat="1" ht="11.45" customHeight="1" x14ac:dyDescent="0.2">
      <c r="A606" s="5" t="s">
        <v>6136</v>
      </c>
      <c r="B606" s="5" t="s">
        <v>804</v>
      </c>
      <c r="C606" s="5" t="s">
        <v>20</v>
      </c>
      <c r="D606" s="174">
        <v>9165</v>
      </c>
      <c r="E606" s="177">
        <v>90165</v>
      </c>
      <c r="F606" s="19" t="s">
        <v>194</v>
      </c>
      <c r="G606" s="5" t="s">
        <v>5273</v>
      </c>
      <c r="H606" s="27">
        <v>214811</v>
      </c>
      <c r="I606" s="106">
        <v>28</v>
      </c>
      <c r="J606" s="107"/>
      <c r="K606" s="108">
        <v>0</v>
      </c>
      <c r="L606" s="108"/>
      <c r="M606" s="108">
        <v>0</v>
      </c>
      <c r="N606" s="108"/>
      <c r="O606" s="108">
        <v>0</v>
      </c>
      <c r="P606" s="108"/>
      <c r="Q606" s="108">
        <v>1049184</v>
      </c>
      <c r="R606" s="108"/>
      <c r="S606" s="108">
        <v>0</v>
      </c>
      <c r="T606" s="108"/>
      <c r="U606" s="108">
        <v>0</v>
      </c>
      <c r="V606" s="108"/>
      <c r="W606" s="108">
        <v>65087</v>
      </c>
      <c r="X606" s="108"/>
      <c r="Y606" s="108">
        <v>0</v>
      </c>
      <c r="Z606" s="108"/>
      <c r="AA606" s="108">
        <v>0</v>
      </c>
      <c r="AB606" s="108"/>
      <c r="AC606" s="108">
        <v>0</v>
      </c>
      <c r="AD606" s="108"/>
      <c r="AE606" s="108">
        <v>0</v>
      </c>
      <c r="AF606" s="108"/>
      <c r="AG606" s="108">
        <v>0</v>
      </c>
      <c r="AH606" s="108"/>
      <c r="AI606" s="108">
        <v>249840</v>
      </c>
      <c r="AJ606" s="108"/>
      <c r="AK606" s="108">
        <v>0</v>
      </c>
      <c r="AL606" s="109"/>
      <c r="AM606" s="182">
        <v>0</v>
      </c>
      <c r="AN606" s="109" t="s">
        <v>5655</v>
      </c>
      <c r="AO606" s="109" t="str">
        <f t="shared" si="9"/>
        <v>No</v>
      </c>
    </row>
    <row r="607" spans="1:41" s="19" customFormat="1" ht="11.45" customHeight="1" x14ac:dyDescent="0.2">
      <c r="A607" s="5" t="s">
        <v>4941</v>
      </c>
      <c r="B607" s="5" t="s">
        <v>4942</v>
      </c>
      <c r="C607" s="5" t="s">
        <v>94</v>
      </c>
      <c r="D607" s="174" t="s">
        <v>4943</v>
      </c>
      <c r="E607" s="177" t="s">
        <v>4944</v>
      </c>
      <c r="F607" s="19" t="s">
        <v>242</v>
      </c>
      <c r="G607" s="5" t="s">
        <v>229</v>
      </c>
      <c r="H607" s="27">
        <v>0</v>
      </c>
      <c r="I607" s="106">
        <v>27</v>
      </c>
      <c r="J607" s="107"/>
      <c r="K607" s="108">
        <v>0</v>
      </c>
      <c r="L607" s="108"/>
      <c r="M607" s="108">
        <v>0</v>
      </c>
      <c r="N607" s="108"/>
      <c r="O607" s="108">
        <v>0</v>
      </c>
      <c r="P607" s="108"/>
      <c r="Q607" s="108">
        <v>467602</v>
      </c>
      <c r="R607" s="108"/>
      <c r="S607" s="108">
        <v>0</v>
      </c>
      <c r="T607" s="108"/>
      <c r="U607" s="108">
        <v>0</v>
      </c>
      <c r="V607" s="108"/>
      <c r="W607" s="108">
        <v>22949</v>
      </c>
      <c r="X607" s="108"/>
      <c r="Y607" s="108">
        <v>0</v>
      </c>
      <c r="Z607" s="108"/>
      <c r="AA607" s="108">
        <v>0</v>
      </c>
      <c r="AB607" s="108"/>
      <c r="AC607" s="108">
        <v>0</v>
      </c>
      <c r="AD607" s="108"/>
      <c r="AE607" s="108">
        <v>0</v>
      </c>
      <c r="AF607" s="108"/>
      <c r="AG607" s="108">
        <v>0</v>
      </c>
      <c r="AH607" s="108"/>
      <c r="AI607" s="108">
        <v>28066</v>
      </c>
      <c r="AJ607" s="108"/>
      <c r="AK607" s="108">
        <v>0</v>
      </c>
      <c r="AL607" s="109"/>
      <c r="AM607" s="182">
        <v>0</v>
      </c>
      <c r="AN607" s="109" t="s">
        <v>5655</v>
      </c>
      <c r="AO607" s="109" t="str">
        <f t="shared" si="9"/>
        <v>No</v>
      </c>
    </row>
    <row r="608" spans="1:41" s="19" customFormat="1" ht="11.45" customHeight="1" x14ac:dyDescent="0.2">
      <c r="A608" s="5" t="s">
        <v>1254</v>
      </c>
      <c r="B608" s="5" t="s">
        <v>1255</v>
      </c>
      <c r="C608" s="5" t="s">
        <v>55</v>
      </c>
      <c r="D608" s="174">
        <v>5196</v>
      </c>
      <c r="E608" s="177">
        <v>50196</v>
      </c>
      <c r="F608" s="19" t="s">
        <v>196</v>
      </c>
      <c r="G608" s="5" t="s">
        <v>5273</v>
      </c>
      <c r="H608" s="27">
        <v>161280</v>
      </c>
      <c r="I608" s="106">
        <v>27</v>
      </c>
      <c r="J608" s="107"/>
      <c r="K608" s="108">
        <v>0</v>
      </c>
      <c r="L608" s="108"/>
      <c r="M608" s="108">
        <v>0</v>
      </c>
      <c r="N608" s="108"/>
      <c r="O608" s="108">
        <v>0</v>
      </c>
      <c r="P608" s="108"/>
      <c r="Q608" s="108">
        <v>719978</v>
      </c>
      <c r="R608" s="108"/>
      <c r="S608" s="108">
        <v>0</v>
      </c>
      <c r="T608" s="108"/>
      <c r="U608" s="108">
        <v>0</v>
      </c>
      <c r="V608" s="108"/>
      <c r="W608" s="108">
        <v>50773</v>
      </c>
      <c r="X608" s="108"/>
      <c r="Y608" s="108">
        <v>0</v>
      </c>
      <c r="Z608" s="108"/>
      <c r="AA608" s="108">
        <v>0</v>
      </c>
      <c r="AB608" s="108"/>
      <c r="AC608" s="108">
        <v>0</v>
      </c>
      <c r="AD608" s="108"/>
      <c r="AE608" s="108">
        <v>0</v>
      </c>
      <c r="AF608" s="108"/>
      <c r="AG608" s="108">
        <v>0</v>
      </c>
      <c r="AH608" s="108"/>
      <c r="AI608" s="108">
        <v>251015</v>
      </c>
      <c r="AJ608" s="108"/>
      <c r="AK608" s="108">
        <v>0</v>
      </c>
      <c r="AL608" s="109"/>
      <c r="AM608" s="182">
        <v>0</v>
      </c>
      <c r="AN608" s="109" t="s">
        <v>5655</v>
      </c>
      <c r="AO608" s="109" t="str">
        <f t="shared" si="9"/>
        <v>No</v>
      </c>
    </row>
    <row r="609" spans="1:41" s="19" customFormat="1" ht="11.45" customHeight="1" x14ac:dyDescent="0.2">
      <c r="A609" s="5" t="s">
        <v>1898</v>
      </c>
      <c r="B609" s="5" t="s">
        <v>1899</v>
      </c>
      <c r="C609" s="5" t="s">
        <v>62</v>
      </c>
      <c r="D609" s="174" t="s">
        <v>1900</v>
      </c>
      <c r="E609" s="177" t="s">
        <v>1901</v>
      </c>
      <c r="F609" s="19" t="s">
        <v>1252</v>
      </c>
      <c r="G609" s="5" t="s">
        <v>229</v>
      </c>
      <c r="H609" s="27">
        <v>0</v>
      </c>
      <c r="I609" s="106">
        <v>27</v>
      </c>
      <c r="J609" s="107"/>
      <c r="K609" s="108">
        <v>0</v>
      </c>
      <c r="L609" s="108"/>
      <c r="M609" s="108">
        <v>0</v>
      </c>
      <c r="N609" s="108"/>
      <c r="O609" s="108">
        <v>0</v>
      </c>
      <c r="P609" s="108"/>
      <c r="Q609" s="108">
        <v>1136221</v>
      </c>
      <c r="R609" s="108"/>
      <c r="S609" s="108">
        <v>0</v>
      </c>
      <c r="T609" s="108"/>
      <c r="U609" s="108">
        <v>0</v>
      </c>
      <c r="V609" s="108"/>
      <c r="W609" s="108">
        <v>63487</v>
      </c>
      <c r="X609" s="108"/>
      <c r="Y609" s="108">
        <v>0</v>
      </c>
      <c r="Z609" s="108"/>
      <c r="AA609" s="108">
        <v>0</v>
      </c>
      <c r="AB609" s="108"/>
      <c r="AC609" s="108">
        <v>0</v>
      </c>
      <c r="AD609" s="108"/>
      <c r="AE609" s="108">
        <v>0</v>
      </c>
      <c r="AF609" s="108"/>
      <c r="AG609" s="108">
        <v>0</v>
      </c>
      <c r="AH609" s="108"/>
      <c r="AI609" s="108">
        <v>93231</v>
      </c>
      <c r="AJ609" s="108"/>
      <c r="AK609" s="108">
        <v>0</v>
      </c>
      <c r="AL609" s="109"/>
      <c r="AM609" s="182">
        <v>0</v>
      </c>
      <c r="AN609" s="109" t="s">
        <v>5655</v>
      </c>
      <c r="AO609" s="109" t="str">
        <f t="shared" si="9"/>
        <v>No</v>
      </c>
    </row>
    <row r="610" spans="1:41" s="19" customFormat="1" ht="11.45" customHeight="1" x14ac:dyDescent="0.2">
      <c r="A610" s="5" t="s">
        <v>4623</v>
      </c>
      <c r="B610" s="5" t="s">
        <v>4624</v>
      </c>
      <c r="C610" s="5" t="s">
        <v>31</v>
      </c>
      <c r="D610" s="174" t="s">
        <v>4625</v>
      </c>
      <c r="E610" s="177" t="s">
        <v>4626</v>
      </c>
      <c r="F610" s="19" t="s">
        <v>194</v>
      </c>
      <c r="G610" s="5" t="s">
        <v>229</v>
      </c>
      <c r="H610" s="27">
        <v>0</v>
      </c>
      <c r="I610" s="106">
        <v>27</v>
      </c>
      <c r="J610" s="107"/>
      <c r="K610" s="108">
        <v>0</v>
      </c>
      <c r="L610" s="108"/>
      <c r="M610" s="108">
        <v>0</v>
      </c>
      <c r="N610" s="108"/>
      <c r="O610" s="108">
        <v>0</v>
      </c>
      <c r="P610" s="108"/>
      <c r="Q610" s="108">
        <v>370084</v>
      </c>
      <c r="R610" s="108"/>
      <c r="S610" s="108">
        <v>0</v>
      </c>
      <c r="T610" s="108"/>
      <c r="U610" s="108">
        <v>0</v>
      </c>
      <c r="V610" s="108"/>
      <c r="W610" s="108">
        <v>35825</v>
      </c>
      <c r="X610" s="108"/>
      <c r="Y610" s="108">
        <v>0</v>
      </c>
      <c r="Z610" s="108"/>
      <c r="AA610" s="108">
        <v>0</v>
      </c>
      <c r="AB610" s="108"/>
      <c r="AC610" s="108">
        <v>0</v>
      </c>
      <c r="AD610" s="108"/>
      <c r="AE610" s="108">
        <v>0</v>
      </c>
      <c r="AF610" s="108"/>
      <c r="AG610" s="108">
        <v>0</v>
      </c>
      <c r="AH610" s="108"/>
      <c r="AI610" s="108">
        <v>531940</v>
      </c>
      <c r="AJ610" s="108"/>
      <c r="AK610" s="108">
        <v>0</v>
      </c>
      <c r="AL610" s="109"/>
      <c r="AM610" s="182">
        <v>17.5</v>
      </c>
      <c r="AN610" s="109" t="s">
        <v>5655</v>
      </c>
      <c r="AO610" s="109" t="str">
        <f t="shared" si="9"/>
        <v>No</v>
      </c>
    </row>
    <row r="611" spans="1:41" s="19" customFormat="1" ht="11.45" customHeight="1" x14ac:dyDescent="0.2">
      <c r="A611" s="5" t="s">
        <v>6137</v>
      </c>
      <c r="B611" s="5" t="s">
        <v>1140</v>
      </c>
      <c r="C611" s="5" t="s">
        <v>40</v>
      </c>
      <c r="D611" s="174">
        <v>4181</v>
      </c>
      <c r="E611" s="177">
        <v>40181</v>
      </c>
      <c r="F611" s="19" t="s">
        <v>194</v>
      </c>
      <c r="G611" s="5" t="s">
        <v>5273</v>
      </c>
      <c r="H611" s="27">
        <v>4515419</v>
      </c>
      <c r="I611" s="106">
        <v>27</v>
      </c>
      <c r="J611" s="107"/>
      <c r="K611" s="108">
        <v>0</v>
      </c>
      <c r="L611" s="108"/>
      <c r="M611" s="108">
        <v>0</v>
      </c>
      <c r="N611" s="108"/>
      <c r="O611" s="108">
        <v>0</v>
      </c>
      <c r="P611" s="108"/>
      <c r="Q611" s="108">
        <v>501666</v>
      </c>
      <c r="R611" s="108"/>
      <c r="S611" s="108">
        <v>0</v>
      </c>
      <c r="T611" s="108"/>
      <c r="U611" s="108">
        <v>0</v>
      </c>
      <c r="V611" s="108"/>
      <c r="W611" s="108">
        <v>37172</v>
      </c>
      <c r="X611" s="108"/>
      <c r="Y611" s="108">
        <v>0</v>
      </c>
      <c r="Z611" s="108"/>
      <c r="AA611" s="108">
        <v>0</v>
      </c>
      <c r="AB611" s="108"/>
      <c r="AC611" s="108">
        <v>0</v>
      </c>
      <c r="AD611" s="108"/>
      <c r="AE611" s="108">
        <v>0</v>
      </c>
      <c r="AF611" s="108"/>
      <c r="AG611" s="108">
        <v>0</v>
      </c>
      <c r="AH611" s="108"/>
      <c r="AI611" s="108">
        <v>71753</v>
      </c>
      <c r="AJ611" s="108"/>
      <c r="AK611" s="108">
        <v>0</v>
      </c>
      <c r="AL611" s="109"/>
      <c r="AM611" s="182">
        <v>0</v>
      </c>
      <c r="AN611" s="109" t="s">
        <v>5655</v>
      </c>
      <c r="AO611" s="109" t="str">
        <f t="shared" si="9"/>
        <v>No</v>
      </c>
    </row>
    <row r="612" spans="1:41" s="19" customFormat="1" ht="11.45" customHeight="1" x14ac:dyDescent="0.2">
      <c r="A612" s="5" t="s">
        <v>612</v>
      </c>
      <c r="B612" s="5" t="s">
        <v>613</v>
      </c>
      <c r="C612" s="5" t="s">
        <v>43</v>
      </c>
      <c r="D612" s="174">
        <v>7013</v>
      </c>
      <c r="E612" s="177">
        <v>70013</v>
      </c>
      <c r="F612" s="19" t="s">
        <v>196</v>
      </c>
      <c r="G612" s="5" t="s">
        <v>5273</v>
      </c>
      <c r="H612" s="27">
        <v>113418</v>
      </c>
      <c r="I612" s="106">
        <v>27</v>
      </c>
      <c r="J612" s="107"/>
      <c r="K612" s="108">
        <v>0</v>
      </c>
      <c r="L612" s="108"/>
      <c r="M612" s="108">
        <v>0</v>
      </c>
      <c r="N612" s="108"/>
      <c r="O612" s="108">
        <v>0</v>
      </c>
      <c r="P612" s="108"/>
      <c r="Q612" s="108">
        <v>984448</v>
      </c>
      <c r="R612" s="108"/>
      <c r="S612" s="108">
        <v>0</v>
      </c>
      <c r="T612" s="108"/>
      <c r="U612" s="108">
        <v>0</v>
      </c>
      <c r="V612" s="108"/>
      <c r="W612" s="108">
        <v>61809</v>
      </c>
      <c r="X612" s="108"/>
      <c r="Y612" s="108">
        <v>0</v>
      </c>
      <c r="Z612" s="108"/>
      <c r="AA612" s="108">
        <v>0</v>
      </c>
      <c r="AB612" s="108"/>
      <c r="AC612" s="108">
        <v>0</v>
      </c>
      <c r="AD612" s="108"/>
      <c r="AE612" s="108">
        <v>0</v>
      </c>
      <c r="AF612" s="108"/>
      <c r="AG612" s="108">
        <v>0</v>
      </c>
      <c r="AH612" s="108"/>
      <c r="AI612" s="108">
        <v>432347</v>
      </c>
      <c r="AJ612" s="108"/>
      <c r="AK612" s="108">
        <v>0</v>
      </c>
      <c r="AL612" s="109"/>
      <c r="AM612" s="182">
        <v>0</v>
      </c>
      <c r="AN612" s="109" t="s">
        <v>5655</v>
      </c>
      <c r="AO612" s="109" t="str">
        <f t="shared" si="9"/>
        <v>No</v>
      </c>
    </row>
    <row r="613" spans="1:41" s="19" customFormat="1" ht="11.45" customHeight="1" x14ac:dyDescent="0.2">
      <c r="A613" s="5" t="s">
        <v>6138</v>
      </c>
      <c r="B613" s="5" t="s">
        <v>637</v>
      </c>
      <c r="C613" s="5" t="s">
        <v>14</v>
      </c>
      <c r="D613" s="174">
        <v>4044</v>
      </c>
      <c r="E613" s="177">
        <v>40044</v>
      </c>
      <c r="F613" s="19" t="s">
        <v>194</v>
      </c>
      <c r="G613" s="5" t="s">
        <v>192</v>
      </c>
      <c r="H613" s="27">
        <v>263907</v>
      </c>
      <c r="I613" s="106">
        <v>27</v>
      </c>
      <c r="J613" s="107"/>
      <c r="K613" s="108">
        <v>0</v>
      </c>
      <c r="L613" s="108"/>
      <c r="M613" s="108">
        <v>1229110</v>
      </c>
      <c r="N613" s="108"/>
      <c r="O613" s="108">
        <v>1450853</v>
      </c>
      <c r="P613" s="108"/>
      <c r="Q613" s="108">
        <v>1408979</v>
      </c>
      <c r="R613" s="108"/>
      <c r="S613" s="108">
        <v>41874</v>
      </c>
      <c r="T613" s="108"/>
      <c r="U613" s="108">
        <v>95990</v>
      </c>
      <c r="V613" s="108"/>
      <c r="W613" s="108">
        <v>92220</v>
      </c>
      <c r="X613" s="108"/>
      <c r="Y613" s="108">
        <v>3770</v>
      </c>
      <c r="Z613" s="108"/>
      <c r="AA613" s="108">
        <v>0</v>
      </c>
      <c r="AB613" s="108"/>
      <c r="AC613" s="108">
        <v>0</v>
      </c>
      <c r="AD613" s="108"/>
      <c r="AE613" s="108">
        <v>0</v>
      </c>
      <c r="AF613" s="108"/>
      <c r="AG613" s="108">
        <v>0</v>
      </c>
      <c r="AH613" s="108"/>
      <c r="AI613" s="108">
        <v>632970</v>
      </c>
      <c r="AJ613" s="108"/>
      <c r="AK613" s="108">
        <v>2893365</v>
      </c>
      <c r="AL613" s="109"/>
      <c r="AM613" s="182">
        <v>0</v>
      </c>
      <c r="AN613" s="109" t="s">
        <v>5655</v>
      </c>
      <c r="AO613" s="109" t="str">
        <f t="shared" si="9"/>
        <v>No</v>
      </c>
    </row>
    <row r="614" spans="1:41" s="19" customFormat="1" ht="11.45" customHeight="1" x14ac:dyDescent="0.2">
      <c r="A614" s="5" t="s">
        <v>6139</v>
      </c>
      <c r="B614" s="5" t="s">
        <v>1403</v>
      </c>
      <c r="C614" s="5" t="s">
        <v>62</v>
      </c>
      <c r="D614" s="174">
        <v>4214</v>
      </c>
      <c r="E614" s="177">
        <v>40214</v>
      </c>
      <c r="F614" s="19" t="s">
        <v>194</v>
      </c>
      <c r="G614" s="5" t="s">
        <v>5273</v>
      </c>
      <c r="H614" s="27">
        <v>214881</v>
      </c>
      <c r="I614" s="106">
        <v>27</v>
      </c>
      <c r="J614" s="107"/>
      <c r="K614" s="108">
        <v>0</v>
      </c>
      <c r="L614" s="108"/>
      <c r="M614" s="108">
        <v>0</v>
      </c>
      <c r="N614" s="108"/>
      <c r="O614" s="108">
        <v>0</v>
      </c>
      <c r="P614" s="108"/>
      <c r="Q614" s="108">
        <v>551166</v>
      </c>
      <c r="R614" s="108"/>
      <c r="S614" s="108">
        <v>0</v>
      </c>
      <c r="T614" s="108"/>
      <c r="U614" s="108">
        <v>0</v>
      </c>
      <c r="V614" s="108"/>
      <c r="W614" s="108">
        <v>35424</v>
      </c>
      <c r="X614" s="108"/>
      <c r="Y614" s="108">
        <v>0</v>
      </c>
      <c r="Z614" s="108"/>
      <c r="AA614" s="108">
        <v>0</v>
      </c>
      <c r="AB614" s="108"/>
      <c r="AC614" s="108">
        <v>0</v>
      </c>
      <c r="AD614" s="108"/>
      <c r="AE614" s="108">
        <v>0</v>
      </c>
      <c r="AF614" s="108"/>
      <c r="AG614" s="108">
        <v>0</v>
      </c>
      <c r="AH614" s="108"/>
      <c r="AI614" s="108">
        <v>82116</v>
      </c>
      <c r="AJ614" s="108"/>
      <c r="AK614" s="108">
        <v>0</v>
      </c>
      <c r="AL614" s="109"/>
      <c r="AM614" s="182">
        <v>356.5</v>
      </c>
      <c r="AN614" s="109" t="s">
        <v>5655</v>
      </c>
      <c r="AO614" s="109" t="str">
        <f t="shared" si="9"/>
        <v>No</v>
      </c>
    </row>
    <row r="615" spans="1:41" s="19" customFormat="1" ht="11.45" customHeight="1" x14ac:dyDescent="0.2">
      <c r="A615" s="5" t="s">
        <v>1460</v>
      </c>
      <c r="B615" s="5" t="s">
        <v>1461</v>
      </c>
      <c r="C615" s="5" t="s">
        <v>93</v>
      </c>
      <c r="D615" s="174" t="s">
        <v>1462</v>
      </c>
      <c r="E615" s="177" t="s">
        <v>1463</v>
      </c>
      <c r="F615" s="19" t="s">
        <v>242</v>
      </c>
      <c r="G615" s="5" t="s">
        <v>229</v>
      </c>
      <c r="H615" s="27">
        <v>0</v>
      </c>
      <c r="I615" s="106">
        <v>27</v>
      </c>
      <c r="J615" s="107"/>
      <c r="K615" s="108">
        <v>0</v>
      </c>
      <c r="L615" s="108"/>
      <c r="M615" s="108">
        <v>0</v>
      </c>
      <c r="N615" s="108"/>
      <c r="O615" s="108">
        <v>0</v>
      </c>
      <c r="P615" s="108"/>
      <c r="Q615" s="108">
        <v>1492083</v>
      </c>
      <c r="R615" s="108"/>
      <c r="S615" s="108">
        <v>0</v>
      </c>
      <c r="T615" s="108"/>
      <c r="U615" s="108">
        <v>0</v>
      </c>
      <c r="V615" s="108"/>
      <c r="W615" s="108">
        <v>56024</v>
      </c>
      <c r="X615" s="108"/>
      <c r="Y615" s="108">
        <v>0</v>
      </c>
      <c r="Z615" s="108"/>
      <c r="AA615" s="108">
        <v>0</v>
      </c>
      <c r="AB615" s="108"/>
      <c r="AC615" s="108">
        <v>0</v>
      </c>
      <c r="AD615" s="108"/>
      <c r="AE615" s="108">
        <v>0</v>
      </c>
      <c r="AF615" s="108"/>
      <c r="AG615" s="108">
        <v>0</v>
      </c>
      <c r="AH615" s="108"/>
      <c r="AI615" s="108">
        <v>166972</v>
      </c>
      <c r="AJ615" s="108"/>
      <c r="AK615" s="108">
        <v>0</v>
      </c>
      <c r="AL615" s="109"/>
      <c r="AM615" s="182">
        <v>0</v>
      </c>
      <c r="AN615" s="109" t="s">
        <v>5655</v>
      </c>
      <c r="AO615" s="109" t="str">
        <f t="shared" si="9"/>
        <v>No</v>
      </c>
    </row>
    <row r="616" spans="1:41" s="19" customFormat="1" ht="11.45" customHeight="1" x14ac:dyDescent="0.2">
      <c r="A616" s="5" t="s">
        <v>6140</v>
      </c>
      <c r="B616" s="5" t="s">
        <v>919</v>
      </c>
      <c r="C616" s="5" t="s">
        <v>98</v>
      </c>
      <c r="D616" s="174">
        <v>5171</v>
      </c>
      <c r="E616" s="177">
        <v>50171</v>
      </c>
      <c r="F616" s="19" t="s">
        <v>194</v>
      </c>
      <c r="G616" s="5" t="s">
        <v>5273</v>
      </c>
      <c r="H616" s="27">
        <v>54901</v>
      </c>
      <c r="I616" s="106">
        <v>27</v>
      </c>
      <c r="J616" s="107"/>
      <c r="K616" s="108">
        <v>0</v>
      </c>
      <c r="L616" s="108"/>
      <c r="M616" s="108">
        <v>0</v>
      </c>
      <c r="N616" s="108"/>
      <c r="O616" s="108">
        <v>0</v>
      </c>
      <c r="P616" s="108"/>
      <c r="Q616" s="108">
        <v>358153</v>
      </c>
      <c r="R616" s="108"/>
      <c r="S616" s="108">
        <v>0</v>
      </c>
      <c r="T616" s="108"/>
      <c r="U616" s="108">
        <v>0</v>
      </c>
      <c r="V616" s="108"/>
      <c r="W616" s="108">
        <v>30104</v>
      </c>
      <c r="X616" s="108"/>
      <c r="Y616" s="108">
        <v>0</v>
      </c>
      <c r="Z616" s="108"/>
      <c r="AA616" s="108">
        <v>0</v>
      </c>
      <c r="AB616" s="108"/>
      <c r="AC616" s="108">
        <v>0</v>
      </c>
      <c r="AD616" s="108"/>
      <c r="AE616" s="108">
        <v>0</v>
      </c>
      <c r="AF616" s="108"/>
      <c r="AG616" s="108">
        <v>0</v>
      </c>
      <c r="AH616" s="108"/>
      <c r="AI616" s="108">
        <v>207410</v>
      </c>
      <c r="AJ616" s="108"/>
      <c r="AK616" s="108">
        <v>0</v>
      </c>
      <c r="AL616" s="109"/>
      <c r="AM616" s="182">
        <v>0</v>
      </c>
      <c r="AN616" s="109" t="s">
        <v>5655</v>
      </c>
      <c r="AO616" s="109" t="str">
        <f t="shared" si="9"/>
        <v>No</v>
      </c>
    </row>
    <row r="617" spans="1:41" s="19" customFormat="1" ht="11.45" customHeight="1" x14ac:dyDescent="0.2">
      <c r="A617" s="5" t="s">
        <v>6141</v>
      </c>
      <c r="B617" s="5" t="s">
        <v>2693</v>
      </c>
      <c r="C617" s="5" t="s">
        <v>45</v>
      </c>
      <c r="D617" s="174" t="s">
        <v>2694</v>
      </c>
      <c r="E617" s="177" t="s">
        <v>2695</v>
      </c>
      <c r="F617" s="19" t="s">
        <v>194</v>
      </c>
      <c r="G617" s="5" t="s">
        <v>229</v>
      </c>
      <c r="H617" s="27">
        <v>0</v>
      </c>
      <c r="I617" s="106">
        <v>27</v>
      </c>
      <c r="J617" s="107"/>
      <c r="K617" s="108">
        <v>0</v>
      </c>
      <c r="L617" s="108"/>
      <c r="M617" s="108">
        <v>0</v>
      </c>
      <c r="N617" s="108"/>
      <c r="O617" s="108">
        <v>0</v>
      </c>
      <c r="P617" s="108"/>
      <c r="Q617" s="108">
        <v>682105</v>
      </c>
      <c r="R617" s="108"/>
      <c r="S617" s="108">
        <v>0</v>
      </c>
      <c r="T617" s="108"/>
      <c r="U617" s="108">
        <v>0</v>
      </c>
      <c r="V617" s="108"/>
      <c r="W617" s="108">
        <v>46445</v>
      </c>
      <c r="X617" s="108"/>
      <c r="Y617" s="108">
        <v>0</v>
      </c>
      <c r="Z617" s="108"/>
      <c r="AA617" s="108">
        <v>0</v>
      </c>
      <c r="AB617" s="108"/>
      <c r="AC617" s="108">
        <v>0</v>
      </c>
      <c r="AD617" s="108"/>
      <c r="AE617" s="108">
        <v>0</v>
      </c>
      <c r="AF617" s="108"/>
      <c r="AG617" s="108">
        <v>0</v>
      </c>
      <c r="AH617" s="108"/>
      <c r="AI617" s="108">
        <v>86369</v>
      </c>
      <c r="AJ617" s="108"/>
      <c r="AK617" s="108">
        <v>0</v>
      </c>
      <c r="AL617" s="109"/>
      <c r="AM617" s="182">
        <v>0</v>
      </c>
      <c r="AN617" s="109" t="s">
        <v>5655</v>
      </c>
      <c r="AO617" s="109" t="str">
        <f t="shared" si="9"/>
        <v>No</v>
      </c>
    </row>
    <row r="618" spans="1:41" s="19" customFormat="1" ht="11.45" customHeight="1" x14ac:dyDescent="0.2">
      <c r="A618" s="5" t="s">
        <v>1412</v>
      </c>
      <c r="B618" s="5" t="s">
        <v>233</v>
      </c>
      <c r="C618" s="5" t="s">
        <v>62</v>
      </c>
      <c r="D618" s="174">
        <v>4225</v>
      </c>
      <c r="E618" s="177">
        <v>40225</v>
      </c>
      <c r="F618" s="19" t="s">
        <v>196</v>
      </c>
      <c r="G618" s="5" t="s">
        <v>5273</v>
      </c>
      <c r="H618" s="27">
        <v>119911</v>
      </c>
      <c r="I618" s="106">
        <v>27</v>
      </c>
      <c r="J618" s="107"/>
      <c r="K618" s="108">
        <v>0</v>
      </c>
      <c r="L618" s="108"/>
      <c r="M618" s="108">
        <v>0</v>
      </c>
      <c r="N618" s="108"/>
      <c r="O618" s="108">
        <v>0</v>
      </c>
      <c r="P618" s="108"/>
      <c r="Q618" s="108">
        <v>724979</v>
      </c>
      <c r="R618" s="108"/>
      <c r="S618" s="108">
        <v>0</v>
      </c>
      <c r="T618" s="108"/>
      <c r="U618" s="108">
        <v>0</v>
      </c>
      <c r="V618" s="108"/>
      <c r="W618" s="108">
        <v>47519</v>
      </c>
      <c r="X618" s="108"/>
      <c r="Y618" s="108">
        <v>0</v>
      </c>
      <c r="Z618" s="108"/>
      <c r="AA618" s="108">
        <v>0</v>
      </c>
      <c r="AB618" s="108"/>
      <c r="AC618" s="108">
        <v>0</v>
      </c>
      <c r="AD618" s="108"/>
      <c r="AE618" s="108">
        <v>0</v>
      </c>
      <c r="AF618" s="108"/>
      <c r="AG618" s="108">
        <v>0</v>
      </c>
      <c r="AH618" s="108"/>
      <c r="AI618" s="108">
        <v>76577</v>
      </c>
      <c r="AJ618" s="108"/>
      <c r="AK618" s="108">
        <v>0</v>
      </c>
      <c r="AL618" s="109"/>
      <c r="AM618" s="182">
        <v>0</v>
      </c>
      <c r="AN618" s="109" t="s">
        <v>5655</v>
      </c>
      <c r="AO618" s="109" t="str">
        <f t="shared" si="9"/>
        <v>No</v>
      </c>
    </row>
    <row r="619" spans="1:41" s="19" customFormat="1" ht="11.45" customHeight="1" x14ac:dyDescent="0.2">
      <c r="A619" s="5" t="s">
        <v>1206</v>
      </c>
      <c r="B619" s="5" t="s">
        <v>349</v>
      </c>
      <c r="C619" s="5" t="s">
        <v>77</v>
      </c>
      <c r="D619" s="174">
        <v>5191</v>
      </c>
      <c r="E619" s="177">
        <v>50191</v>
      </c>
      <c r="F619" s="19" t="s">
        <v>260</v>
      </c>
      <c r="G619" s="5" t="s">
        <v>192</v>
      </c>
      <c r="H619" s="27">
        <v>1368035</v>
      </c>
      <c r="I619" s="106">
        <v>27</v>
      </c>
      <c r="J619" s="107"/>
      <c r="K619" s="108">
        <v>0</v>
      </c>
      <c r="L619" s="108"/>
      <c r="M619" s="108">
        <v>0</v>
      </c>
      <c r="N619" s="108"/>
      <c r="O619" s="108">
        <v>637024</v>
      </c>
      <c r="P619" s="108"/>
      <c r="Q619" s="108">
        <v>637024</v>
      </c>
      <c r="R619" s="108"/>
      <c r="S619" s="108">
        <v>0</v>
      </c>
      <c r="T619" s="108"/>
      <c r="U619" s="108">
        <v>13970</v>
      </c>
      <c r="V619" s="108"/>
      <c r="W619" s="108">
        <v>13970</v>
      </c>
      <c r="X619" s="108"/>
      <c r="Y619" s="108">
        <v>0</v>
      </c>
      <c r="Z619" s="108"/>
      <c r="AA619" s="108">
        <v>0</v>
      </c>
      <c r="AB619" s="108"/>
      <c r="AC619" s="108">
        <v>0</v>
      </c>
      <c r="AD619" s="108"/>
      <c r="AE619" s="108">
        <v>0</v>
      </c>
      <c r="AF619" s="108"/>
      <c r="AG619" s="108">
        <v>0</v>
      </c>
      <c r="AH619" s="108"/>
      <c r="AI619" s="108">
        <v>69006</v>
      </c>
      <c r="AJ619" s="108"/>
      <c r="AK619" s="108">
        <v>3164097</v>
      </c>
      <c r="AL619" s="109"/>
      <c r="AM619" s="182">
        <v>0</v>
      </c>
      <c r="AN619" s="109" t="s">
        <v>5655</v>
      </c>
      <c r="AO619" s="109" t="str">
        <f t="shared" si="9"/>
        <v>No</v>
      </c>
    </row>
    <row r="620" spans="1:41" s="19" customFormat="1" ht="11.45" customHeight="1" x14ac:dyDescent="0.2">
      <c r="A620" s="5" t="s">
        <v>2647</v>
      </c>
      <c r="B620" s="5" t="s">
        <v>2648</v>
      </c>
      <c r="C620" s="5" t="s">
        <v>55</v>
      </c>
      <c r="D620" s="174" t="s">
        <v>2649</v>
      </c>
      <c r="E620" s="177" t="s">
        <v>2650</v>
      </c>
      <c r="F620" s="19" t="s">
        <v>196</v>
      </c>
      <c r="G620" s="5" t="s">
        <v>229</v>
      </c>
      <c r="H620" s="27">
        <v>0</v>
      </c>
      <c r="I620" s="106">
        <v>27</v>
      </c>
      <c r="J620" s="107"/>
      <c r="K620" s="108">
        <v>0</v>
      </c>
      <c r="L620" s="108"/>
      <c r="M620" s="108">
        <v>0</v>
      </c>
      <c r="N620" s="108"/>
      <c r="O620" s="108">
        <v>0</v>
      </c>
      <c r="P620" s="108"/>
      <c r="Q620" s="108">
        <v>522578</v>
      </c>
      <c r="R620" s="108"/>
      <c r="S620" s="108">
        <v>0</v>
      </c>
      <c r="T620" s="108"/>
      <c r="U620" s="108">
        <v>0</v>
      </c>
      <c r="V620" s="108"/>
      <c r="W620" s="108">
        <v>32582</v>
      </c>
      <c r="X620" s="108"/>
      <c r="Y620" s="108">
        <v>0</v>
      </c>
      <c r="Z620" s="108"/>
      <c r="AA620" s="108">
        <v>0</v>
      </c>
      <c r="AB620" s="108"/>
      <c r="AC620" s="108">
        <v>0</v>
      </c>
      <c r="AD620" s="108"/>
      <c r="AE620" s="108">
        <v>0</v>
      </c>
      <c r="AF620" s="108"/>
      <c r="AG620" s="108">
        <v>0</v>
      </c>
      <c r="AH620" s="108"/>
      <c r="AI620" s="108">
        <v>137264</v>
      </c>
      <c r="AJ620" s="108"/>
      <c r="AK620" s="108">
        <v>0</v>
      </c>
      <c r="AL620" s="109"/>
      <c r="AM620" s="182">
        <v>0</v>
      </c>
      <c r="AN620" s="109" t="s">
        <v>5655</v>
      </c>
      <c r="AO620" s="109" t="str">
        <f t="shared" si="9"/>
        <v>No</v>
      </c>
    </row>
    <row r="621" spans="1:41" s="19" customFormat="1" ht="11.45" customHeight="1" x14ac:dyDescent="0.2">
      <c r="A621" s="5" t="s">
        <v>6142</v>
      </c>
      <c r="B621" s="5" t="s">
        <v>553</v>
      </c>
      <c r="C621" s="5" t="s">
        <v>88</v>
      </c>
      <c r="D621" s="174">
        <v>4054</v>
      </c>
      <c r="E621" s="177">
        <v>40054</v>
      </c>
      <c r="F621" s="19" t="s">
        <v>194</v>
      </c>
      <c r="G621" s="5" t="s">
        <v>5273</v>
      </c>
      <c r="H621" s="27">
        <v>120415</v>
      </c>
      <c r="I621" s="106">
        <v>27</v>
      </c>
      <c r="J621" s="107"/>
      <c r="K621" s="108">
        <v>0</v>
      </c>
      <c r="L621" s="108"/>
      <c r="M621" s="108">
        <v>0</v>
      </c>
      <c r="N621" s="108"/>
      <c r="O621" s="108">
        <v>0</v>
      </c>
      <c r="P621" s="108"/>
      <c r="Q621" s="108">
        <v>689285</v>
      </c>
      <c r="R621" s="108"/>
      <c r="S621" s="108">
        <v>0</v>
      </c>
      <c r="T621" s="108"/>
      <c r="U621" s="108">
        <v>0</v>
      </c>
      <c r="V621" s="108"/>
      <c r="W621" s="108">
        <v>53508</v>
      </c>
      <c r="X621" s="108"/>
      <c r="Y621" s="108">
        <v>0</v>
      </c>
      <c r="Z621" s="108"/>
      <c r="AA621" s="108">
        <v>0</v>
      </c>
      <c r="AB621" s="108"/>
      <c r="AC621" s="108">
        <v>0</v>
      </c>
      <c r="AD621" s="108"/>
      <c r="AE621" s="108">
        <v>0</v>
      </c>
      <c r="AF621" s="108"/>
      <c r="AG621" s="108">
        <v>0</v>
      </c>
      <c r="AH621" s="108"/>
      <c r="AI621" s="108">
        <v>635959</v>
      </c>
      <c r="AJ621" s="108"/>
      <c r="AK621" s="108">
        <v>0</v>
      </c>
      <c r="AL621" s="109"/>
      <c r="AM621" s="182">
        <v>32</v>
      </c>
      <c r="AN621" s="109" t="s">
        <v>5655</v>
      </c>
      <c r="AO621" s="109" t="str">
        <f t="shared" si="9"/>
        <v>No</v>
      </c>
    </row>
    <row r="622" spans="1:41" s="19" customFormat="1" ht="11.45" customHeight="1" x14ac:dyDescent="0.2">
      <c r="A622" s="5" t="s">
        <v>6143</v>
      </c>
      <c r="B622" s="5" t="s">
        <v>1451</v>
      </c>
      <c r="C622" s="5" t="s">
        <v>54</v>
      </c>
      <c r="D622" s="174"/>
      <c r="E622" s="177" t="s">
        <v>6144</v>
      </c>
      <c r="F622" s="19" t="s">
        <v>242</v>
      </c>
      <c r="G622" s="5" t="s">
        <v>229</v>
      </c>
      <c r="H622" s="27">
        <v>0</v>
      </c>
      <c r="I622" s="106">
        <v>27</v>
      </c>
      <c r="J622" s="107"/>
      <c r="K622" s="108">
        <v>0</v>
      </c>
      <c r="L622" s="108"/>
      <c r="M622" s="108">
        <v>0</v>
      </c>
      <c r="N622" s="108"/>
      <c r="O622" s="108">
        <v>0</v>
      </c>
      <c r="P622" s="108"/>
      <c r="Q622" s="108">
        <v>1127504</v>
      </c>
      <c r="R622" s="108"/>
      <c r="S622" s="108">
        <v>0</v>
      </c>
      <c r="T622" s="108"/>
      <c r="U622" s="108">
        <v>0</v>
      </c>
      <c r="V622" s="108"/>
      <c r="W622" s="108">
        <v>51497</v>
      </c>
      <c r="X622" s="108"/>
      <c r="Y622" s="108">
        <v>0</v>
      </c>
      <c r="Z622" s="108"/>
      <c r="AA622" s="108">
        <v>0</v>
      </c>
      <c r="AB622" s="108"/>
      <c r="AC622" s="108">
        <v>0</v>
      </c>
      <c r="AD622" s="108"/>
      <c r="AE622" s="108">
        <v>0</v>
      </c>
      <c r="AF622" s="108"/>
      <c r="AG622" s="108">
        <v>0</v>
      </c>
      <c r="AH622" s="108"/>
      <c r="AI622" s="108">
        <v>58158</v>
      </c>
      <c r="AJ622" s="108"/>
      <c r="AK622" s="108">
        <v>0</v>
      </c>
      <c r="AL622" s="109"/>
      <c r="AM622" s="182">
        <v>0</v>
      </c>
      <c r="AN622" s="109" t="s">
        <v>5655</v>
      </c>
      <c r="AO622" s="109" t="str">
        <f t="shared" si="9"/>
        <v>No</v>
      </c>
    </row>
    <row r="623" spans="1:41" s="19" customFormat="1" ht="11.45" customHeight="1" x14ac:dyDescent="0.2">
      <c r="A623" s="5" t="s">
        <v>6145</v>
      </c>
      <c r="B623" s="5" t="s">
        <v>1693</v>
      </c>
      <c r="C623" s="5" t="s">
        <v>81</v>
      </c>
      <c r="D623" s="174" t="s">
        <v>1694</v>
      </c>
      <c r="E623" s="177">
        <v>30141</v>
      </c>
      <c r="F623" s="19" t="s">
        <v>196</v>
      </c>
      <c r="G623" s="5" t="s">
        <v>5273</v>
      </c>
      <c r="H623" s="27">
        <v>1733853</v>
      </c>
      <c r="I623" s="106">
        <v>27</v>
      </c>
      <c r="J623" s="107"/>
      <c r="K623" s="108">
        <v>0</v>
      </c>
      <c r="L623" s="108"/>
      <c r="M623" s="108">
        <v>0</v>
      </c>
      <c r="N623" s="108"/>
      <c r="O623" s="108">
        <v>0</v>
      </c>
      <c r="P623" s="108"/>
      <c r="Q623" s="108">
        <v>233816</v>
      </c>
      <c r="R623" s="108"/>
      <c r="S623" s="108">
        <v>0</v>
      </c>
      <c r="T623" s="108"/>
      <c r="U623" s="108">
        <v>0</v>
      </c>
      <c r="V623" s="108"/>
      <c r="W623" s="108">
        <v>16809</v>
      </c>
      <c r="X623" s="108"/>
      <c r="Y623" s="108">
        <v>0</v>
      </c>
      <c r="Z623" s="108"/>
      <c r="AA623" s="108">
        <v>0</v>
      </c>
      <c r="AB623" s="108"/>
      <c r="AC623" s="108">
        <v>0</v>
      </c>
      <c r="AD623" s="108"/>
      <c r="AE623" s="108">
        <v>0</v>
      </c>
      <c r="AF623" s="108"/>
      <c r="AG623" s="108">
        <v>0</v>
      </c>
      <c r="AH623" s="108"/>
      <c r="AI623" s="108">
        <v>202000</v>
      </c>
      <c r="AJ623" s="108"/>
      <c r="AK623" s="108">
        <v>0</v>
      </c>
      <c r="AL623" s="109"/>
      <c r="AM623" s="182">
        <v>0</v>
      </c>
      <c r="AN623" s="109" t="s">
        <v>5655</v>
      </c>
      <c r="AO623" s="109" t="str">
        <f t="shared" si="9"/>
        <v>No</v>
      </c>
    </row>
    <row r="624" spans="1:41" s="19" customFormat="1" ht="11.45" customHeight="1" x14ac:dyDescent="0.2">
      <c r="A624" s="5" t="s">
        <v>801</v>
      </c>
      <c r="B624" s="5" t="s">
        <v>343</v>
      </c>
      <c r="C624" s="5" t="s">
        <v>54</v>
      </c>
      <c r="D624" s="174">
        <v>1069</v>
      </c>
      <c r="E624" s="177">
        <v>10069</v>
      </c>
      <c r="F624" s="19" t="s">
        <v>44</v>
      </c>
      <c r="G624" s="5" t="s">
        <v>5273</v>
      </c>
      <c r="H624" s="27">
        <v>203914</v>
      </c>
      <c r="I624" s="106">
        <v>27</v>
      </c>
      <c r="J624" s="107"/>
      <c r="K624" s="108">
        <v>0</v>
      </c>
      <c r="L624" s="108"/>
      <c r="M624" s="108">
        <v>0</v>
      </c>
      <c r="N624" s="108"/>
      <c r="O624" s="108">
        <v>0</v>
      </c>
      <c r="P624" s="108"/>
      <c r="Q624" s="108">
        <v>604582</v>
      </c>
      <c r="R624" s="108"/>
      <c r="S624" s="108">
        <v>0</v>
      </c>
      <c r="T624" s="108"/>
      <c r="U624" s="108">
        <v>0</v>
      </c>
      <c r="V624" s="108"/>
      <c r="W624" s="108">
        <v>42332</v>
      </c>
      <c r="X624" s="108"/>
      <c r="Y624" s="108">
        <v>0</v>
      </c>
      <c r="Z624" s="108"/>
      <c r="AA624" s="108">
        <v>0</v>
      </c>
      <c r="AB624" s="108"/>
      <c r="AC624" s="108">
        <v>0</v>
      </c>
      <c r="AD624" s="108"/>
      <c r="AE624" s="108">
        <v>0</v>
      </c>
      <c r="AF624" s="108"/>
      <c r="AG624" s="108">
        <v>0</v>
      </c>
      <c r="AH624" s="108"/>
      <c r="AI624" s="108">
        <v>102535</v>
      </c>
      <c r="AJ624" s="108"/>
      <c r="AK624" s="108">
        <v>0</v>
      </c>
      <c r="AL624" s="109"/>
      <c r="AM624" s="182">
        <v>0</v>
      </c>
      <c r="AN624" s="109" t="s">
        <v>5655</v>
      </c>
      <c r="AO624" s="109" t="str">
        <f t="shared" si="9"/>
        <v>No</v>
      </c>
    </row>
    <row r="625" spans="1:41" s="19" customFormat="1" ht="11.45" customHeight="1" x14ac:dyDescent="0.2">
      <c r="A625" s="5" t="s">
        <v>1341</v>
      </c>
      <c r="B625" s="5" t="s">
        <v>1342</v>
      </c>
      <c r="C625" s="5" t="s">
        <v>66</v>
      </c>
      <c r="D625" s="174">
        <v>2211</v>
      </c>
      <c r="E625" s="177">
        <v>20211</v>
      </c>
      <c r="F625" s="19" t="s">
        <v>194</v>
      </c>
      <c r="G625" s="5" t="s">
        <v>5273</v>
      </c>
      <c r="H625" s="27">
        <v>296668</v>
      </c>
      <c r="I625" s="106">
        <v>27</v>
      </c>
      <c r="J625" s="107"/>
      <c r="K625" s="108">
        <v>0</v>
      </c>
      <c r="L625" s="108"/>
      <c r="M625" s="108">
        <v>0</v>
      </c>
      <c r="N625" s="108"/>
      <c r="O625" s="108">
        <v>0</v>
      </c>
      <c r="P625" s="108"/>
      <c r="Q625" s="108">
        <v>402325</v>
      </c>
      <c r="R625" s="108"/>
      <c r="S625" s="108">
        <v>0</v>
      </c>
      <c r="T625" s="108"/>
      <c r="U625" s="108">
        <v>0</v>
      </c>
      <c r="V625" s="108"/>
      <c r="W625" s="108">
        <v>29171</v>
      </c>
      <c r="X625" s="108"/>
      <c r="Y625" s="108">
        <v>0</v>
      </c>
      <c r="Z625" s="108"/>
      <c r="AA625" s="108">
        <v>0</v>
      </c>
      <c r="AB625" s="108"/>
      <c r="AC625" s="108">
        <v>0</v>
      </c>
      <c r="AD625" s="108"/>
      <c r="AE625" s="108">
        <v>0</v>
      </c>
      <c r="AF625" s="108"/>
      <c r="AG625" s="108">
        <v>0</v>
      </c>
      <c r="AH625" s="108"/>
      <c r="AI625" s="108">
        <v>107347</v>
      </c>
      <c r="AJ625" s="108"/>
      <c r="AK625" s="108">
        <v>0</v>
      </c>
      <c r="AL625" s="109"/>
      <c r="AM625" s="182">
        <v>0</v>
      </c>
      <c r="AN625" s="109" t="s">
        <v>5655</v>
      </c>
      <c r="AO625" s="109" t="str">
        <f t="shared" si="9"/>
        <v>No</v>
      </c>
    </row>
    <row r="626" spans="1:41" s="19" customFormat="1" ht="11.45" customHeight="1" x14ac:dyDescent="0.2">
      <c r="A626" s="5" t="s">
        <v>678</v>
      </c>
      <c r="B626" s="5" t="s">
        <v>679</v>
      </c>
      <c r="C626" s="5" t="s">
        <v>86</v>
      </c>
      <c r="D626" s="174">
        <v>4056</v>
      </c>
      <c r="E626" s="177">
        <v>40056</v>
      </c>
      <c r="F626" s="19" t="s">
        <v>196</v>
      </c>
      <c r="G626" s="5" t="s">
        <v>5273</v>
      </c>
      <c r="H626" s="27">
        <v>89557</v>
      </c>
      <c r="I626" s="106">
        <v>27</v>
      </c>
      <c r="J626" s="107"/>
      <c r="K626" s="108">
        <v>0</v>
      </c>
      <c r="L626" s="108"/>
      <c r="M626" s="108">
        <v>0</v>
      </c>
      <c r="N626" s="108"/>
      <c r="O626" s="108">
        <v>0</v>
      </c>
      <c r="P626" s="108"/>
      <c r="Q626" s="108">
        <v>558854</v>
      </c>
      <c r="R626" s="108"/>
      <c r="S626" s="108">
        <v>0</v>
      </c>
      <c r="T626" s="108"/>
      <c r="U626" s="108">
        <v>0</v>
      </c>
      <c r="V626" s="108"/>
      <c r="W626" s="108">
        <v>34480</v>
      </c>
      <c r="X626" s="108"/>
      <c r="Y626" s="108">
        <v>0</v>
      </c>
      <c r="Z626" s="108"/>
      <c r="AA626" s="108">
        <v>0</v>
      </c>
      <c r="AB626" s="108"/>
      <c r="AC626" s="108">
        <v>0</v>
      </c>
      <c r="AD626" s="108"/>
      <c r="AE626" s="108">
        <v>0</v>
      </c>
      <c r="AF626" s="108"/>
      <c r="AG626" s="108">
        <v>0</v>
      </c>
      <c r="AH626" s="108"/>
      <c r="AI626" s="108">
        <v>250173</v>
      </c>
      <c r="AJ626" s="108"/>
      <c r="AK626" s="108">
        <v>0</v>
      </c>
      <c r="AL626" s="109"/>
      <c r="AM626" s="182">
        <v>0</v>
      </c>
      <c r="AN626" s="109" t="s">
        <v>5655</v>
      </c>
      <c r="AO626" s="109" t="str">
        <f t="shared" si="9"/>
        <v>No</v>
      </c>
    </row>
    <row r="627" spans="1:41" s="19" customFormat="1" ht="11.45" customHeight="1" x14ac:dyDescent="0.2">
      <c r="A627" s="5" t="s">
        <v>6146</v>
      </c>
      <c r="B627" s="5" t="s">
        <v>411</v>
      </c>
      <c r="C627" s="5" t="s">
        <v>20</v>
      </c>
      <c r="D627" s="174">
        <v>9086</v>
      </c>
      <c r="E627" s="177">
        <v>90086</v>
      </c>
      <c r="F627" s="19" t="s">
        <v>194</v>
      </c>
      <c r="G627" s="5" t="s">
        <v>192</v>
      </c>
      <c r="H627" s="27">
        <v>1932666</v>
      </c>
      <c r="I627" s="106">
        <v>27</v>
      </c>
      <c r="J627" s="107"/>
      <c r="K627" s="108">
        <v>0</v>
      </c>
      <c r="L627" s="108"/>
      <c r="M627" s="108">
        <v>0</v>
      </c>
      <c r="N627" s="108"/>
      <c r="O627" s="108">
        <v>697437</v>
      </c>
      <c r="P627" s="108"/>
      <c r="Q627" s="108">
        <v>615113</v>
      </c>
      <c r="R627" s="108"/>
      <c r="S627" s="108">
        <v>82324</v>
      </c>
      <c r="T627" s="108"/>
      <c r="U627" s="108">
        <v>61827</v>
      </c>
      <c r="V627" s="108"/>
      <c r="W627" s="108">
        <v>45473</v>
      </c>
      <c r="X627" s="108"/>
      <c r="Y627" s="108">
        <v>16354</v>
      </c>
      <c r="Z627" s="108"/>
      <c r="AA627" s="108">
        <v>0</v>
      </c>
      <c r="AB627" s="108"/>
      <c r="AC627" s="108">
        <v>0</v>
      </c>
      <c r="AD627" s="108"/>
      <c r="AE627" s="108">
        <v>0</v>
      </c>
      <c r="AF627" s="108"/>
      <c r="AG627" s="108">
        <v>0</v>
      </c>
      <c r="AH627" s="108"/>
      <c r="AI627" s="108">
        <v>153559</v>
      </c>
      <c r="AJ627" s="108"/>
      <c r="AK627" s="108">
        <v>1171169</v>
      </c>
      <c r="AL627" s="109"/>
      <c r="AM627" s="182">
        <v>0</v>
      </c>
      <c r="AN627" s="109" t="s">
        <v>5655</v>
      </c>
      <c r="AO627" s="109" t="str">
        <f t="shared" si="9"/>
        <v>No</v>
      </c>
    </row>
    <row r="628" spans="1:41" s="19" customFormat="1" ht="11.45" customHeight="1" x14ac:dyDescent="0.2">
      <c r="A628" s="5" t="s">
        <v>6147</v>
      </c>
      <c r="B628" s="5" t="s">
        <v>569</v>
      </c>
      <c r="C628" s="5" t="s">
        <v>71</v>
      </c>
      <c r="D628" s="174">
        <v>6049</v>
      </c>
      <c r="E628" s="177">
        <v>60049</v>
      </c>
      <c r="F628" s="19" t="s">
        <v>194</v>
      </c>
      <c r="G628" s="5" t="s">
        <v>5273</v>
      </c>
      <c r="H628" s="27">
        <v>128600</v>
      </c>
      <c r="I628" s="106">
        <v>27</v>
      </c>
      <c r="J628" s="107"/>
      <c r="K628" s="108">
        <v>0</v>
      </c>
      <c r="L628" s="108"/>
      <c r="M628" s="108">
        <v>0</v>
      </c>
      <c r="N628" s="108"/>
      <c r="O628" s="108">
        <v>0</v>
      </c>
      <c r="P628" s="108"/>
      <c r="Q628" s="108">
        <v>714072</v>
      </c>
      <c r="R628" s="108"/>
      <c r="S628" s="108">
        <v>0</v>
      </c>
      <c r="T628" s="108"/>
      <c r="U628" s="108">
        <v>0</v>
      </c>
      <c r="V628" s="108"/>
      <c r="W628" s="108">
        <v>63083</v>
      </c>
      <c r="X628" s="108"/>
      <c r="Y628" s="108">
        <v>0</v>
      </c>
      <c r="Z628" s="108"/>
      <c r="AA628" s="108">
        <v>0</v>
      </c>
      <c r="AB628" s="108"/>
      <c r="AC628" s="108">
        <v>0</v>
      </c>
      <c r="AD628" s="108"/>
      <c r="AE628" s="108">
        <v>0</v>
      </c>
      <c r="AF628" s="108"/>
      <c r="AG628" s="108">
        <v>0</v>
      </c>
      <c r="AH628" s="108"/>
      <c r="AI628" s="108">
        <v>609628</v>
      </c>
      <c r="AJ628" s="108"/>
      <c r="AK628" s="108">
        <v>0</v>
      </c>
      <c r="AL628" s="109"/>
      <c r="AM628" s="182">
        <v>0</v>
      </c>
      <c r="AN628" s="109" t="s">
        <v>5655</v>
      </c>
      <c r="AO628" s="109" t="str">
        <f t="shared" si="9"/>
        <v>No</v>
      </c>
    </row>
    <row r="629" spans="1:41" s="19" customFormat="1" ht="11.45" customHeight="1" x14ac:dyDescent="0.2">
      <c r="A629" s="5" t="s">
        <v>6148</v>
      </c>
      <c r="B629" s="5" t="s">
        <v>614</v>
      </c>
      <c r="C629" s="5" t="s">
        <v>89</v>
      </c>
      <c r="D629" s="174">
        <v>6108</v>
      </c>
      <c r="E629" s="177">
        <v>60108</v>
      </c>
      <c r="F629" s="19" t="s">
        <v>194</v>
      </c>
      <c r="G629" s="5" t="s">
        <v>5273</v>
      </c>
      <c r="H629" s="27">
        <v>4944332</v>
      </c>
      <c r="I629" s="106">
        <v>27</v>
      </c>
      <c r="J629" s="107"/>
      <c r="K629" s="108">
        <v>0</v>
      </c>
      <c r="L629" s="108"/>
      <c r="M629" s="108">
        <v>0</v>
      </c>
      <c r="N629" s="108"/>
      <c r="O629" s="108">
        <v>0</v>
      </c>
      <c r="P629" s="108"/>
      <c r="Q629" s="108">
        <v>1325821</v>
      </c>
      <c r="R629" s="108"/>
      <c r="S629" s="108">
        <v>0</v>
      </c>
      <c r="T629" s="108"/>
      <c r="U629" s="108">
        <v>0</v>
      </c>
      <c r="V629" s="108"/>
      <c r="W629" s="108">
        <v>85635</v>
      </c>
      <c r="X629" s="108"/>
      <c r="Y629" s="108">
        <v>0</v>
      </c>
      <c r="Z629" s="108"/>
      <c r="AA629" s="108">
        <v>0</v>
      </c>
      <c r="AB629" s="108"/>
      <c r="AC629" s="108">
        <v>0</v>
      </c>
      <c r="AD629" s="108"/>
      <c r="AE629" s="108">
        <v>0</v>
      </c>
      <c r="AF629" s="108"/>
      <c r="AG629" s="108">
        <v>0</v>
      </c>
      <c r="AH629" s="108"/>
      <c r="AI629" s="108">
        <v>214940</v>
      </c>
      <c r="AJ629" s="108"/>
      <c r="AK629" s="108">
        <v>0</v>
      </c>
      <c r="AL629" s="109"/>
      <c r="AM629" s="182">
        <v>172</v>
      </c>
      <c r="AN629" s="109" t="s">
        <v>5655</v>
      </c>
      <c r="AO629" s="109" t="str">
        <f t="shared" si="9"/>
        <v>No</v>
      </c>
    </row>
    <row r="630" spans="1:41" s="19" customFormat="1" ht="11.45" customHeight="1" x14ac:dyDescent="0.2">
      <c r="A630" s="5" t="s">
        <v>1425</v>
      </c>
      <c r="B630" s="5" t="s">
        <v>1418</v>
      </c>
      <c r="C630" s="5" t="s">
        <v>45</v>
      </c>
      <c r="D630" s="174">
        <v>5215</v>
      </c>
      <c r="E630" s="177">
        <v>50215</v>
      </c>
      <c r="F630" s="19" t="s">
        <v>242</v>
      </c>
      <c r="G630" s="5" t="s">
        <v>5273</v>
      </c>
      <c r="H630" s="27">
        <v>68545</v>
      </c>
      <c r="I630" s="106">
        <v>27</v>
      </c>
      <c r="J630" s="107"/>
      <c r="K630" s="108">
        <v>0</v>
      </c>
      <c r="L630" s="108"/>
      <c r="M630" s="108">
        <v>0</v>
      </c>
      <c r="N630" s="108"/>
      <c r="O630" s="108">
        <v>0</v>
      </c>
      <c r="P630" s="108"/>
      <c r="Q630" s="108">
        <v>695098</v>
      </c>
      <c r="R630" s="108"/>
      <c r="S630" s="108">
        <v>0</v>
      </c>
      <c r="T630" s="108"/>
      <c r="U630" s="108">
        <v>0</v>
      </c>
      <c r="V630" s="108"/>
      <c r="W630" s="108">
        <v>54314</v>
      </c>
      <c r="X630" s="108"/>
      <c r="Y630" s="108">
        <v>0</v>
      </c>
      <c r="Z630" s="108"/>
      <c r="AA630" s="108">
        <v>0</v>
      </c>
      <c r="AB630" s="108"/>
      <c r="AC630" s="108">
        <v>0</v>
      </c>
      <c r="AD630" s="108"/>
      <c r="AE630" s="108">
        <v>0</v>
      </c>
      <c r="AF630" s="108"/>
      <c r="AG630" s="108">
        <v>0</v>
      </c>
      <c r="AH630" s="108"/>
      <c r="AI630" s="108">
        <v>210956</v>
      </c>
      <c r="AJ630" s="108"/>
      <c r="AK630" s="108">
        <v>0</v>
      </c>
      <c r="AL630" s="109"/>
      <c r="AM630" s="182">
        <v>0</v>
      </c>
      <c r="AN630" s="109" t="s">
        <v>5655</v>
      </c>
      <c r="AO630" s="109" t="str">
        <f t="shared" si="9"/>
        <v>No</v>
      </c>
    </row>
    <row r="631" spans="1:41" s="19" customFormat="1" ht="11.45" customHeight="1" x14ac:dyDescent="0.2">
      <c r="A631" s="5" t="s">
        <v>5001</v>
      </c>
      <c r="B631" s="5" t="s">
        <v>5002</v>
      </c>
      <c r="C631" s="5" t="s">
        <v>1</v>
      </c>
      <c r="D631" s="174" t="s">
        <v>5003</v>
      </c>
      <c r="E631" s="177" t="s">
        <v>5004</v>
      </c>
      <c r="F631" s="19" t="s">
        <v>196</v>
      </c>
      <c r="G631" s="5" t="s">
        <v>229</v>
      </c>
      <c r="H631" s="27">
        <v>0</v>
      </c>
      <c r="I631" s="106">
        <v>27</v>
      </c>
      <c r="J631" s="107"/>
      <c r="K631" s="108">
        <v>0</v>
      </c>
      <c r="L631" s="108"/>
      <c r="M631" s="108">
        <v>0</v>
      </c>
      <c r="N631" s="108"/>
      <c r="O631" s="108">
        <v>0</v>
      </c>
      <c r="P631" s="108"/>
      <c r="Q631" s="108">
        <v>851065</v>
      </c>
      <c r="R631" s="108"/>
      <c r="S631" s="108">
        <v>0</v>
      </c>
      <c r="T631" s="108"/>
      <c r="U631" s="108">
        <v>0</v>
      </c>
      <c r="V631" s="108"/>
      <c r="W631" s="108">
        <v>39521</v>
      </c>
      <c r="X631" s="108"/>
      <c r="Y631" s="108">
        <v>0</v>
      </c>
      <c r="Z631" s="108"/>
      <c r="AA631" s="108">
        <v>0</v>
      </c>
      <c r="AB631" s="108"/>
      <c r="AC631" s="108">
        <v>0</v>
      </c>
      <c r="AD631" s="108"/>
      <c r="AE631" s="108">
        <v>0</v>
      </c>
      <c r="AF631" s="108"/>
      <c r="AG631" s="108">
        <v>0</v>
      </c>
      <c r="AH631" s="108"/>
      <c r="AI631" s="108">
        <v>536583</v>
      </c>
      <c r="AJ631" s="108"/>
      <c r="AK631" s="108">
        <v>0</v>
      </c>
      <c r="AL631" s="109"/>
      <c r="AM631" s="182">
        <v>0</v>
      </c>
      <c r="AN631" s="109" t="s">
        <v>5655</v>
      </c>
      <c r="AO631" s="109" t="str">
        <f t="shared" si="9"/>
        <v>No</v>
      </c>
    </row>
    <row r="632" spans="1:41" s="19" customFormat="1" ht="11.45" customHeight="1" x14ac:dyDescent="0.2">
      <c r="A632" s="5" t="s">
        <v>6149</v>
      </c>
      <c r="B632" s="5" t="s">
        <v>641</v>
      </c>
      <c r="C632" s="5" t="s">
        <v>83</v>
      </c>
      <c r="D632" s="174">
        <v>4115</v>
      </c>
      <c r="E632" s="177">
        <v>40115</v>
      </c>
      <c r="F632" s="19" t="s">
        <v>194</v>
      </c>
      <c r="G632" s="5" t="s">
        <v>5273</v>
      </c>
      <c r="H632" s="27">
        <v>2148346</v>
      </c>
      <c r="I632" s="106">
        <v>27</v>
      </c>
      <c r="J632" s="107"/>
      <c r="K632" s="108">
        <v>0</v>
      </c>
      <c r="L632" s="108"/>
      <c r="M632" s="108">
        <v>0</v>
      </c>
      <c r="N632" s="108"/>
      <c r="O632" s="108">
        <v>0</v>
      </c>
      <c r="P632" s="108"/>
      <c r="Q632" s="108">
        <v>167989</v>
      </c>
      <c r="R632" s="108"/>
      <c r="S632" s="108">
        <v>0</v>
      </c>
      <c r="T632" s="108"/>
      <c r="U632" s="108">
        <v>0</v>
      </c>
      <c r="V632" s="108"/>
      <c r="W632" s="108">
        <v>15515</v>
      </c>
      <c r="X632" s="108"/>
      <c r="Y632" s="108">
        <v>0</v>
      </c>
      <c r="Z632" s="108"/>
      <c r="AA632" s="108">
        <v>0</v>
      </c>
      <c r="AB632" s="108"/>
      <c r="AC632" s="108">
        <v>0</v>
      </c>
      <c r="AD632" s="108"/>
      <c r="AE632" s="108">
        <v>0</v>
      </c>
      <c r="AF632" s="108"/>
      <c r="AG632" s="108">
        <v>0</v>
      </c>
      <c r="AH632" s="108"/>
      <c r="AI632" s="108">
        <v>176498</v>
      </c>
      <c r="AJ632" s="108"/>
      <c r="AK632" s="108">
        <v>0</v>
      </c>
      <c r="AL632" s="109"/>
      <c r="AM632" s="182">
        <v>0</v>
      </c>
      <c r="AN632" s="109" t="s">
        <v>5655</v>
      </c>
      <c r="AO632" s="109" t="str">
        <f t="shared" si="9"/>
        <v>No</v>
      </c>
    </row>
    <row r="633" spans="1:41" s="19" customFormat="1" ht="11.45" customHeight="1" x14ac:dyDescent="0.2">
      <c r="A633" s="5" t="s">
        <v>5675</v>
      </c>
      <c r="B633" s="5" t="s">
        <v>5676</v>
      </c>
      <c r="C633" s="5" t="s">
        <v>20</v>
      </c>
      <c r="D633" s="174"/>
      <c r="E633" s="177">
        <v>90287</v>
      </c>
      <c r="F633" s="19" t="s">
        <v>196</v>
      </c>
      <c r="G633" s="5" t="s">
        <v>5273</v>
      </c>
      <c r="H633" s="27">
        <v>12150996</v>
      </c>
      <c r="I633" s="106">
        <v>27</v>
      </c>
      <c r="J633" s="107"/>
      <c r="K633" s="108">
        <v>0</v>
      </c>
      <c r="L633" s="108"/>
      <c r="M633" s="108">
        <v>0</v>
      </c>
      <c r="N633" s="108"/>
      <c r="O633" s="108">
        <v>0</v>
      </c>
      <c r="P633" s="108"/>
      <c r="Q633" s="108">
        <v>288466</v>
      </c>
      <c r="R633" s="108"/>
      <c r="S633" s="108">
        <v>0</v>
      </c>
      <c r="T633" s="108"/>
      <c r="U633" s="108">
        <v>0</v>
      </c>
      <c r="V633" s="108"/>
      <c r="W633" s="108">
        <v>19045</v>
      </c>
      <c r="X633" s="108"/>
      <c r="Y633" s="108">
        <v>0</v>
      </c>
      <c r="Z633" s="108"/>
      <c r="AA633" s="108">
        <v>0</v>
      </c>
      <c r="AB633" s="108"/>
      <c r="AC633" s="108">
        <v>0</v>
      </c>
      <c r="AD633" s="108"/>
      <c r="AE633" s="108">
        <v>0</v>
      </c>
      <c r="AF633" s="108"/>
      <c r="AG633" s="108">
        <v>0</v>
      </c>
      <c r="AH633" s="108"/>
      <c r="AI633" s="108">
        <v>162199</v>
      </c>
      <c r="AJ633" s="108"/>
      <c r="AK633" s="108">
        <v>0</v>
      </c>
      <c r="AL633" s="109"/>
      <c r="AM633" s="182">
        <v>0</v>
      </c>
      <c r="AN633" s="109" t="s">
        <v>5655</v>
      </c>
      <c r="AO633" s="109" t="str">
        <f t="shared" si="9"/>
        <v>No</v>
      </c>
    </row>
    <row r="634" spans="1:41" s="19" customFormat="1" ht="11.45" customHeight="1" x14ac:dyDescent="0.2">
      <c r="A634" s="5" t="s">
        <v>6150</v>
      </c>
      <c r="B634" s="5" t="s">
        <v>360</v>
      </c>
      <c r="C634" s="5" t="s">
        <v>91</v>
      </c>
      <c r="D634" s="174">
        <v>3036</v>
      </c>
      <c r="E634" s="177">
        <v>30036</v>
      </c>
      <c r="F634" s="19" t="s">
        <v>194</v>
      </c>
      <c r="G634" s="5" t="s">
        <v>5273</v>
      </c>
      <c r="H634" s="27">
        <v>92359</v>
      </c>
      <c r="I634" s="106">
        <v>26</v>
      </c>
      <c r="J634" s="107"/>
      <c r="K634" s="108">
        <v>0</v>
      </c>
      <c r="L634" s="108"/>
      <c r="M634" s="108">
        <v>0</v>
      </c>
      <c r="N634" s="108"/>
      <c r="O634" s="108">
        <v>0</v>
      </c>
      <c r="P634" s="108"/>
      <c r="Q634" s="108">
        <v>962803</v>
      </c>
      <c r="R634" s="108"/>
      <c r="S634" s="108">
        <v>0</v>
      </c>
      <c r="T634" s="108"/>
      <c r="U634" s="108">
        <v>0</v>
      </c>
      <c r="V634" s="108"/>
      <c r="W634" s="108">
        <v>103824</v>
      </c>
      <c r="X634" s="108"/>
      <c r="Y634" s="108">
        <v>0</v>
      </c>
      <c r="Z634" s="108"/>
      <c r="AA634" s="108">
        <v>0</v>
      </c>
      <c r="AB634" s="108"/>
      <c r="AC634" s="108">
        <v>0</v>
      </c>
      <c r="AD634" s="108"/>
      <c r="AE634" s="108">
        <v>0</v>
      </c>
      <c r="AF634" s="108"/>
      <c r="AG634" s="108">
        <v>0</v>
      </c>
      <c r="AH634" s="108"/>
      <c r="AI634" s="108">
        <v>2052376</v>
      </c>
      <c r="AJ634" s="108"/>
      <c r="AK634" s="108">
        <v>0</v>
      </c>
      <c r="AL634" s="109"/>
      <c r="AM634" s="182">
        <v>0</v>
      </c>
      <c r="AN634" s="109" t="s">
        <v>5655</v>
      </c>
      <c r="AO634" s="109" t="str">
        <f t="shared" si="9"/>
        <v>No</v>
      </c>
    </row>
    <row r="635" spans="1:41" s="19" customFormat="1" ht="11.45" customHeight="1" x14ac:dyDescent="0.2">
      <c r="A635" s="5" t="s">
        <v>235</v>
      </c>
      <c r="B635" s="5" t="s">
        <v>236</v>
      </c>
      <c r="C635" s="5" t="s">
        <v>73</v>
      </c>
      <c r="D635" s="174">
        <v>2177</v>
      </c>
      <c r="E635" s="177">
        <v>20177</v>
      </c>
      <c r="F635" s="19" t="s">
        <v>208</v>
      </c>
      <c r="G635" s="5" t="s">
        <v>192</v>
      </c>
      <c r="H635" s="27">
        <v>18351295</v>
      </c>
      <c r="I635" s="106">
        <v>26</v>
      </c>
      <c r="J635" s="107"/>
      <c r="K635" s="108">
        <v>0</v>
      </c>
      <c r="L635" s="108"/>
      <c r="M635" s="108">
        <v>2442965</v>
      </c>
      <c r="N635" s="108"/>
      <c r="O635" s="108">
        <v>2762927</v>
      </c>
      <c r="P635" s="108"/>
      <c r="Q635" s="108">
        <v>2615934</v>
      </c>
      <c r="R635" s="108"/>
      <c r="S635" s="108">
        <v>146993</v>
      </c>
      <c r="T635" s="108"/>
      <c r="U635" s="108">
        <v>69075</v>
      </c>
      <c r="V635" s="108"/>
      <c r="W635" s="108">
        <v>65930</v>
      </c>
      <c r="X635" s="108"/>
      <c r="Y635" s="108">
        <v>3145</v>
      </c>
      <c r="Z635" s="108"/>
      <c r="AA635" s="108">
        <v>0</v>
      </c>
      <c r="AB635" s="108"/>
      <c r="AC635" s="108">
        <v>0</v>
      </c>
      <c r="AD635" s="108"/>
      <c r="AE635" s="108">
        <v>0</v>
      </c>
      <c r="AF635" s="108"/>
      <c r="AG635" s="108">
        <v>0</v>
      </c>
      <c r="AH635" s="108"/>
      <c r="AI635" s="108">
        <v>527799</v>
      </c>
      <c r="AJ635" s="108"/>
      <c r="AK635" s="108">
        <v>41046163</v>
      </c>
      <c r="AL635" s="109"/>
      <c r="AM635" s="182">
        <v>0</v>
      </c>
      <c r="AN635" s="109" t="s">
        <v>5655</v>
      </c>
      <c r="AO635" s="109" t="str">
        <f t="shared" si="9"/>
        <v>No</v>
      </c>
    </row>
    <row r="636" spans="1:41" s="19" customFormat="1" ht="11.45" customHeight="1" x14ac:dyDescent="0.2">
      <c r="A636" s="5" t="s">
        <v>6151</v>
      </c>
      <c r="B636" s="5" t="s">
        <v>545</v>
      </c>
      <c r="C636" s="5" t="s">
        <v>43</v>
      </c>
      <c r="D636" s="174">
        <v>7045</v>
      </c>
      <c r="E636" s="177">
        <v>70045</v>
      </c>
      <c r="F636" s="19" t="s">
        <v>194</v>
      </c>
      <c r="G636" s="5" t="s">
        <v>192</v>
      </c>
      <c r="H636" s="27">
        <v>106621</v>
      </c>
      <c r="I636" s="106">
        <v>26</v>
      </c>
      <c r="J636" s="107"/>
      <c r="K636" s="108">
        <v>0</v>
      </c>
      <c r="L636" s="108"/>
      <c r="M636" s="108">
        <v>2076</v>
      </c>
      <c r="N636" s="108"/>
      <c r="O636" s="108">
        <v>575370</v>
      </c>
      <c r="P636" s="108"/>
      <c r="Q636" s="108">
        <v>500171</v>
      </c>
      <c r="R636" s="108"/>
      <c r="S636" s="108">
        <v>75199</v>
      </c>
      <c r="T636" s="108"/>
      <c r="U636" s="108">
        <v>52208</v>
      </c>
      <c r="V636" s="108"/>
      <c r="W636" s="108">
        <v>47908</v>
      </c>
      <c r="X636" s="108"/>
      <c r="Y636" s="108">
        <v>4300</v>
      </c>
      <c r="Z636" s="108"/>
      <c r="AA636" s="108">
        <v>0</v>
      </c>
      <c r="AB636" s="108"/>
      <c r="AC636" s="108">
        <v>0</v>
      </c>
      <c r="AD636" s="108"/>
      <c r="AE636" s="108">
        <v>0</v>
      </c>
      <c r="AF636" s="108"/>
      <c r="AG636" s="108">
        <v>0</v>
      </c>
      <c r="AH636" s="108"/>
      <c r="AI636" s="108">
        <v>127519</v>
      </c>
      <c r="AJ636" s="108"/>
      <c r="AK636" s="108">
        <v>556790</v>
      </c>
      <c r="AL636" s="109"/>
      <c r="AM636" s="182">
        <v>300.7</v>
      </c>
      <c r="AN636" s="109" t="s">
        <v>5655</v>
      </c>
      <c r="AO636" s="109" t="str">
        <f t="shared" si="9"/>
        <v>No</v>
      </c>
    </row>
    <row r="637" spans="1:41" s="19" customFormat="1" ht="11.45" customHeight="1" x14ac:dyDescent="0.2">
      <c r="A637" s="5" t="s">
        <v>5478</v>
      </c>
      <c r="B637" s="5" t="s">
        <v>6152</v>
      </c>
      <c r="C637" s="5" t="s">
        <v>73</v>
      </c>
      <c r="D637" s="174" t="s">
        <v>1590</v>
      </c>
      <c r="E637" s="177" t="s">
        <v>1591</v>
      </c>
      <c r="F637" s="19" t="s">
        <v>194</v>
      </c>
      <c r="G637" s="5" t="s">
        <v>229</v>
      </c>
      <c r="H637" s="27">
        <v>0</v>
      </c>
      <c r="I637" s="106">
        <v>26</v>
      </c>
      <c r="J637" s="107"/>
      <c r="K637" s="108">
        <v>0</v>
      </c>
      <c r="L637" s="108"/>
      <c r="M637" s="108">
        <v>0</v>
      </c>
      <c r="N637" s="108"/>
      <c r="O637" s="108">
        <v>0</v>
      </c>
      <c r="P637" s="108"/>
      <c r="Q637" s="108">
        <v>918626</v>
      </c>
      <c r="R637" s="108"/>
      <c r="S637" s="108">
        <v>0</v>
      </c>
      <c r="T637" s="108"/>
      <c r="U637" s="108">
        <v>0</v>
      </c>
      <c r="V637" s="108"/>
      <c r="W637" s="108">
        <v>66838</v>
      </c>
      <c r="X637" s="108"/>
      <c r="Y637" s="108">
        <v>0</v>
      </c>
      <c r="Z637" s="108"/>
      <c r="AA637" s="108">
        <v>0</v>
      </c>
      <c r="AB637" s="108"/>
      <c r="AC637" s="108">
        <v>0</v>
      </c>
      <c r="AD637" s="108"/>
      <c r="AE637" s="108">
        <v>0</v>
      </c>
      <c r="AF637" s="108"/>
      <c r="AG637" s="108">
        <v>0</v>
      </c>
      <c r="AH637" s="108"/>
      <c r="AI637" s="108">
        <v>241639</v>
      </c>
      <c r="AJ637" s="108"/>
      <c r="AK637" s="108">
        <v>0</v>
      </c>
      <c r="AL637" s="109"/>
      <c r="AM637" s="182">
        <v>0</v>
      </c>
      <c r="AN637" s="109" t="s">
        <v>5655</v>
      </c>
      <c r="AO637" s="109" t="str">
        <f t="shared" si="9"/>
        <v>No</v>
      </c>
    </row>
    <row r="638" spans="1:41" s="19" customFormat="1" ht="11.45" customHeight="1" x14ac:dyDescent="0.2">
      <c r="A638" s="5" t="s">
        <v>6153</v>
      </c>
      <c r="B638" s="5" t="s">
        <v>2710</v>
      </c>
      <c r="C638" s="5" t="s">
        <v>46</v>
      </c>
      <c r="D638" s="174" t="s">
        <v>2711</v>
      </c>
      <c r="E638" s="177">
        <v>50256</v>
      </c>
      <c r="F638" s="19" t="s">
        <v>242</v>
      </c>
      <c r="G638" s="5" t="s">
        <v>5273</v>
      </c>
      <c r="H638" s="27">
        <v>1487483</v>
      </c>
      <c r="I638" s="106">
        <v>26</v>
      </c>
      <c r="J638" s="107"/>
      <c r="K638" s="108">
        <v>0</v>
      </c>
      <c r="L638" s="108"/>
      <c r="M638" s="108">
        <v>0</v>
      </c>
      <c r="N638" s="108"/>
      <c r="O638" s="108">
        <v>0</v>
      </c>
      <c r="P638" s="108"/>
      <c r="Q638" s="108">
        <v>874141</v>
      </c>
      <c r="R638" s="108"/>
      <c r="S638" s="108">
        <v>0</v>
      </c>
      <c r="T638" s="108"/>
      <c r="U638" s="108">
        <v>0</v>
      </c>
      <c r="V638" s="108"/>
      <c r="W638" s="108">
        <v>61220</v>
      </c>
      <c r="X638" s="108"/>
      <c r="Y638" s="108">
        <v>0</v>
      </c>
      <c r="Z638" s="108"/>
      <c r="AA638" s="108">
        <v>0</v>
      </c>
      <c r="AB638" s="108"/>
      <c r="AC638" s="108">
        <v>0</v>
      </c>
      <c r="AD638" s="108"/>
      <c r="AE638" s="108">
        <v>0</v>
      </c>
      <c r="AF638" s="108"/>
      <c r="AG638" s="108">
        <v>0</v>
      </c>
      <c r="AH638" s="108"/>
      <c r="AI638" s="108">
        <v>114317</v>
      </c>
      <c r="AJ638" s="108"/>
      <c r="AK638" s="108">
        <v>0</v>
      </c>
      <c r="AL638" s="109"/>
      <c r="AM638" s="182">
        <v>0</v>
      </c>
      <c r="AN638" s="109" t="s">
        <v>5655</v>
      </c>
      <c r="AO638" s="109" t="str">
        <f t="shared" si="9"/>
        <v>No</v>
      </c>
    </row>
    <row r="639" spans="1:41" s="19" customFormat="1" ht="11.45" customHeight="1" x14ac:dyDescent="0.2">
      <c r="A639" s="5" t="s">
        <v>1989</v>
      </c>
      <c r="B639" s="5" t="s">
        <v>1990</v>
      </c>
      <c r="C639" s="5" t="s">
        <v>86</v>
      </c>
      <c r="D639" s="174" t="s">
        <v>1991</v>
      </c>
      <c r="E639" s="177" t="s">
        <v>1992</v>
      </c>
      <c r="F639" s="19" t="s">
        <v>1252</v>
      </c>
      <c r="G639" s="5" t="s">
        <v>229</v>
      </c>
      <c r="H639" s="27">
        <v>0</v>
      </c>
      <c r="I639" s="106">
        <v>26</v>
      </c>
      <c r="J639" s="107"/>
      <c r="K639" s="108">
        <v>0</v>
      </c>
      <c r="L639" s="108"/>
      <c r="M639" s="108">
        <v>0</v>
      </c>
      <c r="N639" s="108"/>
      <c r="O639" s="108">
        <v>0</v>
      </c>
      <c r="P639" s="108"/>
      <c r="Q639" s="108">
        <v>901148</v>
      </c>
      <c r="R639" s="108"/>
      <c r="S639" s="108">
        <v>0</v>
      </c>
      <c r="T639" s="108"/>
      <c r="U639" s="108">
        <v>0</v>
      </c>
      <c r="V639" s="108"/>
      <c r="W639" s="108">
        <v>45941</v>
      </c>
      <c r="X639" s="108"/>
      <c r="Y639" s="108">
        <v>0</v>
      </c>
      <c r="Z639" s="108"/>
      <c r="AA639" s="108">
        <v>0</v>
      </c>
      <c r="AB639" s="108"/>
      <c r="AC639" s="108">
        <v>0</v>
      </c>
      <c r="AD639" s="108"/>
      <c r="AE639" s="108">
        <v>0</v>
      </c>
      <c r="AF639" s="108"/>
      <c r="AG639" s="108">
        <v>0</v>
      </c>
      <c r="AH639" s="108"/>
      <c r="AI639" s="108">
        <v>57125</v>
      </c>
      <c r="AJ639" s="108"/>
      <c r="AK639" s="108">
        <v>0</v>
      </c>
      <c r="AL639" s="109"/>
      <c r="AM639" s="182">
        <v>0</v>
      </c>
      <c r="AN639" s="109" t="s">
        <v>5655</v>
      </c>
      <c r="AO639" s="109" t="str">
        <f t="shared" si="9"/>
        <v>No</v>
      </c>
    </row>
    <row r="640" spans="1:41" s="19" customFormat="1" ht="11.45" customHeight="1" x14ac:dyDescent="0.2">
      <c r="A640" s="5" t="s">
        <v>3216</v>
      </c>
      <c r="B640" s="5" t="s">
        <v>3217</v>
      </c>
      <c r="C640" s="5" t="s">
        <v>77</v>
      </c>
      <c r="D640" s="174" t="s">
        <v>3218</v>
      </c>
      <c r="E640" s="177" t="s">
        <v>3219</v>
      </c>
      <c r="F640" s="19" t="s">
        <v>242</v>
      </c>
      <c r="G640" s="5" t="s">
        <v>229</v>
      </c>
      <c r="H640" s="27">
        <v>0</v>
      </c>
      <c r="I640" s="106">
        <v>26</v>
      </c>
      <c r="J640" s="107"/>
      <c r="K640" s="108">
        <v>0</v>
      </c>
      <c r="L640" s="108"/>
      <c r="M640" s="108">
        <v>0</v>
      </c>
      <c r="N640" s="108"/>
      <c r="O640" s="108">
        <v>0</v>
      </c>
      <c r="P640" s="108"/>
      <c r="Q640" s="108">
        <v>505835</v>
      </c>
      <c r="R640" s="108"/>
      <c r="S640" s="108">
        <v>0</v>
      </c>
      <c r="T640" s="108"/>
      <c r="U640" s="108">
        <v>0</v>
      </c>
      <c r="V640" s="108"/>
      <c r="W640" s="108">
        <v>33185</v>
      </c>
      <c r="X640" s="108"/>
      <c r="Y640" s="108">
        <v>0</v>
      </c>
      <c r="Z640" s="108"/>
      <c r="AA640" s="108">
        <v>0</v>
      </c>
      <c r="AB640" s="108"/>
      <c r="AC640" s="108">
        <v>0</v>
      </c>
      <c r="AD640" s="108"/>
      <c r="AE640" s="108">
        <v>0</v>
      </c>
      <c r="AF640" s="108"/>
      <c r="AG640" s="108">
        <v>0</v>
      </c>
      <c r="AH640" s="108"/>
      <c r="AI640" s="108">
        <v>114444</v>
      </c>
      <c r="AJ640" s="108"/>
      <c r="AK640" s="108">
        <v>0</v>
      </c>
      <c r="AL640" s="109"/>
      <c r="AM640" s="182">
        <v>182.6</v>
      </c>
      <c r="AN640" s="109" t="s">
        <v>5655</v>
      </c>
      <c r="AO640" s="109" t="str">
        <f t="shared" si="9"/>
        <v>No</v>
      </c>
    </row>
    <row r="641" spans="1:41" s="19" customFormat="1" ht="11.45" customHeight="1" x14ac:dyDescent="0.2">
      <c r="A641" s="5" t="s">
        <v>252</v>
      </c>
      <c r="B641" s="5" t="s">
        <v>253</v>
      </c>
      <c r="C641" s="5" t="s">
        <v>99</v>
      </c>
      <c r="D641" s="174">
        <v>3090</v>
      </c>
      <c r="E641" s="177">
        <v>30090</v>
      </c>
      <c r="F641" s="19" t="s">
        <v>196</v>
      </c>
      <c r="G641" s="5" t="s">
        <v>5273</v>
      </c>
      <c r="H641" s="27">
        <v>182696</v>
      </c>
      <c r="I641" s="106">
        <v>26</v>
      </c>
      <c r="J641" s="107"/>
      <c r="K641" s="108">
        <v>0</v>
      </c>
      <c r="L641" s="108"/>
      <c r="M641" s="108">
        <v>0</v>
      </c>
      <c r="N641" s="108"/>
      <c r="O641" s="108">
        <v>0</v>
      </c>
      <c r="P641" s="108"/>
      <c r="Q641" s="108">
        <v>565747</v>
      </c>
      <c r="R641" s="108"/>
      <c r="S641" s="108">
        <v>0</v>
      </c>
      <c r="T641" s="108"/>
      <c r="U641" s="108">
        <v>0</v>
      </c>
      <c r="V641" s="108"/>
      <c r="W641" s="108">
        <v>29005</v>
      </c>
      <c r="X641" s="108"/>
      <c r="Y641" s="108">
        <v>0</v>
      </c>
      <c r="Z641" s="108"/>
      <c r="AA641" s="108">
        <v>0</v>
      </c>
      <c r="AB641" s="108"/>
      <c r="AC641" s="108">
        <v>0</v>
      </c>
      <c r="AD641" s="108"/>
      <c r="AE641" s="108">
        <v>0</v>
      </c>
      <c r="AF641" s="108"/>
      <c r="AG641" s="108">
        <v>0</v>
      </c>
      <c r="AH641" s="108"/>
      <c r="AI641" s="108">
        <v>221537</v>
      </c>
      <c r="AJ641" s="108"/>
      <c r="AK641" s="108">
        <v>0</v>
      </c>
      <c r="AL641" s="109"/>
      <c r="AM641" s="182">
        <v>0</v>
      </c>
      <c r="AN641" s="109" t="s">
        <v>5655</v>
      </c>
      <c r="AO641" s="109" t="str">
        <f t="shared" si="9"/>
        <v>No</v>
      </c>
    </row>
    <row r="642" spans="1:41" s="19" customFormat="1" ht="11.45" customHeight="1" x14ac:dyDescent="0.2">
      <c r="A642" s="5" t="s">
        <v>5090</v>
      </c>
      <c r="B642" s="5" t="s">
        <v>5091</v>
      </c>
      <c r="C642" s="5" t="s">
        <v>80</v>
      </c>
      <c r="D642" s="174" t="s">
        <v>5092</v>
      </c>
      <c r="E642" s="177" t="s">
        <v>5093</v>
      </c>
      <c r="F642" s="19" t="s">
        <v>194</v>
      </c>
      <c r="G642" s="5" t="s">
        <v>229</v>
      </c>
      <c r="H642" s="27">
        <v>0</v>
      </c>
      <c r="I642" s="106">
        <v>26</v>
      </c>
      <c r="J642" s="107"/>
      <c r="K642" s="108">
        <v>0</v>
      </c>
      <c r="L642" s="108"/>
      <c r="M642" s="108">
        <v>0</v>
      </c>
      <c r="N642" s="108"/>
      <c r="O642" s="108">
        <v>0</v>
      </c>
      <c r="P642" s="108"/>
      <c r="Q642" s="108">
        <v>620933</v>
      </c>
      <c r="R642" s="108"/>
      <c r="S642" s="108">
        <v>0</v>
      </c>
      <c r="T642" s="108"/>
      <c r="U642" s="108">
        <v>0</v>
      </c>
      <c r="V642" s="108"/>
      <c r="W642" s="108">
        <v>39467</v>
      </c>
      <c r="X642" s="108"/>
      <c r="Y642" s="108">
        <v>0</v>
      </c>
      <c r="Z642" s="108"/>
      <c r="AA642" s="108">
        <v>0</v>
      </c>
      <c r="AB642" s="108"/>
      <c r="AC642" s="108">
        <v>0</v>
      </c>
      <c r="AD642" s="108"/>
      <c r="AE642" s="108">
        <v>0</v>
      </c>
      <c r="AF642" s="108"/>
      <c r="AG642" s="108">
        <v>0</v>
      </c>
      <c r="AH642" s="108"/>
      <c r="AI642" s="108">
        <v>138061</v>
      </c>
      <c r="AJ642" s="108"/>
      <c r="AK642" s="108">
        <v>0</v>
      </c>
      <c r="AL642" s="109"/>
      <c r="AM642" s="182">
        <v>0</v>
      </c>
      <c r="AN642" s="109" t="s">
        <v>5655</v>
      </c>
      <c r="AO642" s="109" t="str">
        <f t="shared" si="9"/>
        <v>No</v>
      </c>
    </row>
    <row r="643" spans="1:41" s="19" customFormat="1" ht="11.45" customHeight="1" x14ac:dyDescent="0.2">
      <c r="A643" s="5" t="s">
        <v>6154</v>
      </c>
      <c r="B643" s="5" t="s">
        <v>1207</v>
      </c>
      <c r="C643" s="5" t="s">
        <v>66</v>
      </c>
      <c r="D643" s="174">
        <v>2197</v>
      </c>
      <c r="E643" s="177">
        <v>20197</v>
      </c>
      <c r="F643" s="19" t="s">
        <v>242</v>
      </c>
      <c r="G643" s="5" t="s">
        <v>5273</v>
      </c>
      <c r="H643" s="27">
        <v>18351295</v>
      </c>
      <c r="I643" s="106">
        <v>26</v>
      </c>
      <c r="J643" s="107"/>
      <c r="K643" s="108">
        <v>0</v>
      </c>
      <c r="L643" s="108"/>
      <c r="M643" s="108">
        <v>0</v>
      </c>
      <c r="N643" s="108"/>
      <c r="O643" s="108">
        <v>0</v>
      </c>
      <c r="P643" s="108"/>
      <c r="Q643" s="108">
        <v>438664</v>
      </c>
      <c r="R643" s="108"/>
      <c r="S643" s="108">
        <v>0</v>
      </c>
      <c r="T643" s="108"/>
      <c r="U643" s="108">
        <v>0</v>
      </c>
      <c r="V643" s="108"/>
      <c r="W643" s="108">
        <v>30039</v>
      </c>
      <c r="X643" s="108"/>
      <c r="Y643" s="108">
        <v>0</v>
      </c>
      <c r="Z643" s="108"/>
      <c r="AA643" s="108">
        <v>0</v>
      </c>
      <c r="AB643" s="108"/>
      <c r="AC643" s="108">
        <v>0</v>
      </c>
      <c r="AD643" s="108"/>
      <c r="AE643" s="108">
        <v>0</v>
      </c>
      <c r="AF643" s="108"/>
      <c r="AG643" s="108">
        <v>0</v>
      </c>
      <c r="AH643" s="108"/>
      <c r="AI643" s="108">
        <v>256197</v>
      </c>
      <c r="AJ643" s="108"/>
      <c r="AK643" s="108">
        <v>0</v>
      </c>
      <c r="AL643" s="109"/>
      <c r="AM643" s="182">
        <v>324</v>
      </c>
      <c r="AN643" s="109" t="s">
        <v>5655</v>
      </c>
      <c r="AO643" s="109" t="str">
        <f t="shared" ref="AO643:AO706" si="10">IF(AN643&amp;AL643&amp;AJ643&amp;AH643&amp;AF643&amp;AD643&amp;AB643&amp;Z643&amp;X643&amp;V643&amp;T643&amp;R643&amp;P643&amp;N643&amp;L643&amp;J643&lt;&gt;"","Yes","No")</f>
        <v>No</v>
      </c>
    </row>
    <row r="644" spans="1:41" s="19" customFormat="1" ht="11.45" customHeight="1" x14ac:dyDescent="0.2">
      <c r="A644" s="5" t="s">
        <v>6155</v>
      </c>
      <c r="B644" s="5" t="s">
        <v>1750</v>
      </c>
      <c r="C644" s="5" t="s">
        <v>81</v>
      </c>
      <c r="D644" s="174" t="s">
        <v>1751</v>
      </c>
      <c r="E644" s="177" t="s">
        <v>1752</v>
      </c>
      <c r="F644" s="19" t="s">
        <v>196</v>
      </c>
      <c r="G644" s="5" t="s">
        <v>229</v>
      </c>
      <c r="H644" s="27">
        <v>0</v>
      </c>
      <c r="I644" s="106">
        <v>26</v>
      </c>
      <c r="J644" s="107"/>
      <c r="K644" s="108">
        <v>0</v>
      </c>
      <c r="L644" s="108"/>
      <c r="M644" s="108">
        <v>0</v>
      </c>
      <c r="N644" s="108"/>
      <c r="O644" s="108">
        <v>0</v>
      </c>
      <c r="P644" s="108"/>
      <c r="Q644" s="108">
        <v>705012</v>
      </c>
      <c r="R644" s="108"/>
      <c r="S644" s="108">
        <v>0</v>
      </c>
      <c r="T644" s="108"/>
      <c r="U644" s="108">
        <v>0</v>
      </c>
      <c r="V644" s="108"/>
      <c r="W644" s="108">
        <v>47316</v>
      </c>
      <c r="X644" s="108"/>
      <c r="Y644" s="108">
        <v>0</v>
      </c>
      <c r="Z644" s="108"/>
      <c r="AA644" s="108">
        <v>0</v>
      </c>
      <c r="AB644" s="108"/>
      <c r="AC644" s="108">
        <v>0</v>
      </c>
      <c r="AD644" s="108"/>
      <c r="AE644" s="108">
        <v>0</v>
      </c>
      <c r="AF644" s="108"/>
      <c r="AG644" s="108">
        <v>0</v>
      </c>
      <c r="AH644" s="108"/>
      <c r="AI644" s="108">
        <v>409875</v>
      </c>
      <c r="AJ644" s="108"/>
      <c r="AK644" s="108">
        <v>0</v>
      </c>
      <c r="AL644" s="109"/>
      <c r="AM644" s="182">
        <v>0</v>
      </c>
      <c r="AN644" s="109" t="s">
        <v>5655</v>
      </c>
      <c r="AO644" s="109" t="str">
        <f t="shared" si="10"/>
        <v>No</v>
      </c>
    </row>
    <row r="645" spans="1:41" s="19" customFormat="1" ht="11.45" customHeight="1" x14ac:dyDescent="0.2">
      <c r="A645" s="5" t="s">
        <v>1388</v>
      </c>
      <c r="B645" s="5" t="s">
        <v>1389</v>
      </c>
      <c r="C645" s="5" t="s">
        <v>86</v>
      </c>
      <c r="D645" s="174">
        <v>4206</v>
      </c>
      <c r="E645" s="177">
        <v>40206</v>
      </c>
      <c r="F645" s="19" t="s">
        <v>196</v>
      </c>
      <c r="G645" s="5" t="s">
        <v>5273</v>
      </c>
      <c r="H645" s="27">
        <v>548404</v>
      </c>
      <c r="I645" s="106">
        <v>26</v>
      </c>
      <c r="J645" s="107"/>
      <c r="K645" s="108">
        <v>0</v>
      </c>
      <c r="L645" s="108"/>
      <c r="M645" s="108">
        <v>0</v>
      </c>
      <c r="N645" s="108"/>
      <c r="O645" s="108">
        <v>0</v>
      </c>
      <c r="P645" s="108"/>
      <c r="Q645" s="108">
        <v>962331</v>
      </c>
      <c r="R645" s="108"/>
      <c r="S645" s="108">
        <v>0</v>
      </c>
      <c r="T645" s="108"/>
      <c r="U645" s="108">
        <v>0</v>
      </c>
      <c r="V645" s="108"/>
      <c r="W645" s="108">
        <v>45525</v>
      </c>
      <c r="X645" s="108"/>
      <c r="Y645" s="108">
        <v>0</v>
      </c>
      <c r="Z645" s="108"/>
      <c r="AA645" s="108">
        <v>0</v>
      </c>
      <c r="AB645" s="108"/>
      <c r="AC645" s="108">
        <v>0</v>
      </c>
      <c r="AD645" s="108"/>
      <c r="AE645" s="108">
        <v>0</v>
      </c>
      <c r="AF645" s="108"/>
      <c r="AG645" s="108">
        <v>0</v>
      </c>
      <c r="AH645" s="108"/>
      <c r="AI645" s="108">
        <v>93241</v>
      </c>
      <c r="AJ645" s="108"/>
      <c r="AK645" s="108">
        <v>0</v>
      </c>
      <c r="AL645" s="109"/>
      <c r="AM645" s="182">
        <v>554</v>
      </c>
      <c r="AN645" s="109" t="s">
        <v>5655</v>
      </c>
      <c r="AO645" s="109" t="str">
        <f t="shared" si="10"/>
        <v>No</v>
      </c>
    </row>
    <row r="646" spans="1:41" s="19" customFormat="1" ht="11.45" customHeight="1" x14ac:dyDescent="0.2">
      <c r="A646" s="5" t="s">
        <v>6156</v>
      </c>
      <c r="B646" s="5" t="s">
        <v>526</v>
      </c>
      <c r="C646" s="5" t="s">
        <v>53</v>
      </c>
      <c r="D646" s="174">
        <v>3074</v>
      </c>
      <c r="E646" s="177">
        <v>30074</v>
      </c>
      <c r="F646" s="19" t="s">
        <v>194</v>
      </c>
      <c r="G646" s="5" t="s">
        <v>5273</v>
      </c>
      <c r="H646" s="27">
        <v>213751</v>
      </c>
      <c r="I646" s="106">
        <v>26</v>
      </c>
      <c r="J646" s="107"/>
      <c r="K646" s="108">
        <v>0</v>
      </c>
      <c r="L646" s="108"/>
      <c r="M646" s="108">
        <v>0</v>
      </c>
      <c r="N646" s="108"/>
      <c r="O646" s="108">
        <v>0</v>
      </c>
      <c r="P646" s="108"/>
      <c r="Q646" s="108">
        <v>849492</v>
      </c>
      <c r="R646" s="108"/>
      <c r="S646" s="108">
        <v>0</v>
      </c>
      <c r="T646" s="108"/>
      <c r="U646" s="108">
        <v>0</v>
      </c>
      <c r="V646" s="108"/>
      <c r="W646" s="108">
        <v>49253</v>
      </c>
      <c r="X646" s="108"/>
      <c r="Y646" s="108">
        <v>0</v>
      </c>
      <c r="Z646" s="108"/>
      <c r="AA646" s="108">
        <v>0</v>
      </c>
      <c r="AB646" s="108"/>
      <c r="AC646" s="108">
        <v>0</v>
      </c>
      <c r="AD646" s="108"/>
      <c r="AE646" s="108">
        <v>0</v>
      </c>
      <c r="AF646" s="108"/>
      <c r="AG646" s="108">
        <v>0</v>
      </c>
      <c r="AH646" s="108"/>
      <c r="AI646" s="108">
        <v>336052</v>
      </c>
      <c r="AJ646" s="108"/>
      <c r="AK646" s="108">
        <v>0</v>
      </c>
      <c r="AL646" s="109"/>
      <c r="AM646" s="182">
        <v>0</v>
      </c>
      <c r="AN646" s="109" t="s">
        <v>5655</v>
      </c>
      <c r="AO646" s="109" t="str">
        <f t="shared" si="10"/>
        <v>No</v>
      </c>
    </row>
    <row r="647" spans="1:41" s="19" customFormat="1" ht="11.45" customHeight="1" x14ac:dyDescent="0.2">
      <c r="A647" s="5" t="s">
        <v>2764</v>
      </c>
      <c r="B647" s="5" t="s">
        <v>2765</v>
      </c>
      <c r="C647" s="5" t="s">
        <v>46</v>
      </c>
      <c r="D647" s="174" t="s">
        <v>2766</v>
      </c>
      <c r="E647" s="177" t="s">
        <v>2767</v>
      </c>
      <c r="F647" s="19" t="s">
        <v>242</v>
      </c>
      <c r="G647" s="5" t="s">
        <v>229</v>
      </c>
      <c r="H647" s="27">
        <v>0</v>
      </c>
      <c r="I647" s="106">
        <v>26</v>
      </c>
      <c r="J647" s="107"/>
      <c r="K647" s="108">
        <v>0</v>
      </c>
      <c r="L647" s="108"/>
      <c r="M647" s="108">
        <v>0</v>
      </c>
      <c r="N647" s="108"/>
      <c r="O647" s="108">
        <v>0</v>
      </c>
      <c r="P647" s="108"/>
      <c r="Q647" s="108">
        <v>831188</v>
      </c>
      <c r="R647" s="108"/>
      <c r="S647" s="108">
        <v>0</v>
      </c>
      <c r="T647" s="108"/>
      <c r="U647" s="108">
        <v>0</v>
      </c>
      <c r="V647" s="108"/>
      <c r="W647" s="108">
        <v>57095</v>
      </c>
      <c r="X647" s="108"/>
      <c r="Y647" s="108">
        <v>0</v>
      </c>
      <c r="Z647" s="108"/>
      <c r="AA647" s="108">
        <v>0</v>
      </c>
      <c r="AB647" s="108"/>
      <c r="AC647" s="108">
        <v>0</v>
      </c>
      <c r="AD647" s="108"/>
      <c r="AE647" s="108">
        <v>0</v>
      </c>
      <c r="AF647" s="108"/>
      <c r="AG647" s="108">
        <v>0</v>
      </c>
      <c r="AH647" s="108"/>
      <c r="AI647" s="108">
        <v>151482</v>
      </c>
      <c r="AJ647" s="108"/>
      <c r="AK647" s="108">
        <v>0</v>
      </c>
      <c r="AL647" s="109"/>
      <c r="AM647" s="182">
        <v>0</v>
      </c>
      <c r="AN647" s="109" t="s">
        <v>5655</v>
      </c>
      <c r="AO647" s="109" t="str">
        <f t="shared" si="10"/>
        <v>No</v>
      </c>
    </row>
    <row r="648" spans="1:41" s="19" customFormat="1" ht="11.45" customHeight="1" x14ac:dyDescent="0.2">
      <c r="A648" s="5" t="s">
        <v>879</v>
      </c>
      <c r="B648" s="5" t="s">
        <v>880</v>
      </c>
      <c r="C648" s="5" t="s">
        <v>83</v>
      </c>
      <c r="D648" s="174">
        <v>4125</v>
      </c>
      <c r="E648" s="177">
        <v>40125</v>
      </c>
      <c r="F648" s="19" t="s">
        <v>194</v>
      </c>
      <c r="G648" s="5" t="s">
        <v>5273</v>
      </c>
      <c r="H648" s="27">
        <v>2148346</v>
      </c>
      <c r="I648" s="106">
        <v>26</v>
      </c>
      <c r="J648" s="107"/>
      <c r="K648" s="108">
        <v>0</v>
      </c>
      <c r="L648" s="108"/>
      <c r="M648" s="108">
        <v>0</v>
      </c>
      <c r="N648" s="108"/>
      <c r="O648" s="108">
        <v>0</v>
      </c>
      <c r="P648" s="108"/>
      <c r="Q648" s="108">
        <v>264336</v>
      </c>
      <c r="R648" s="108"/>
      <c r="S648" s="108">
        <v>0</v>
      </c>
      <c r="T648" s="108"/>
      <c r="U648" s="108">
        <v>0</v>
      </c>
      <c r="V648" s="108"/>
      <c r="W648" s="108">
        <v>25133</v>
      </c>
      <c r="X648" s="108"/>
      <c r="Y648" s="108">
        <v>0</v>
      </c>
      <c r="Z648" s="108"/>
      <c r="AA648" s="108">
        <v>0</v>
      </c>
      <c r="AB648" s="108"/>
      <c r="AC648" s="108">
        <v>0</v>
      </c>
      <c r="AD648" s="108"/>
      <c r="AE648" s="108">
        <v>0</v>
      </c>
      <c r="AF648" s="108"/>
      <c r="AG648" s="108">
        <v>0</v>
      </c>
      <c r="AH648" s="108"/>
      <c r="AI648" s="108">
        <v>503278</v>
      </c>
      <c r="AJ648" s="108"/>
      <c r="AK648" s="108">
        <v>0</v>
      </c>
      <c r="AL648" s="109"/>
      <c r="AM648" s="182">
        <v>942</v>
      </c>
      <c r="AN648" s="109" t="s">
        <v>5655</v>
      </c>
      <c r="AO648" s="109" t="str">
        <f t="shared" si="10"/>
        <v>No</v>
      </c>
    </row>
    <row r="649" spans="1:41" s="19" customFormat="1" ht="11.45" customHeight="1" x14ac:dyDescent="0.2">
      <c r="A649" s="5" t="s">
        <v>1423</v>
      </c>
      <c r="B649" s="5" t="s">
        <v>904</v>
      </c>
      <c r="C649" s="5" t="s">
        <v>80</v>
      </c>
      <c r="D649" s="174">
        <v>65</v>
      </c>
      <c r="E649" s="177">
        <v>65</v>
      </c>
      <c r="F649" s="19" t="s">
        <v>194</v>
      </c>
      <c r="G649" s="5" t="s">
        <v>5273</v>
      </c>
      <c r="H649" s="27">
        <v>62433</v>
      </c>
      <c r="I649" s="106">
        <v>26</v>
      </c>
      <c r="J649" s="107"/>
      <c r="K649" s="108">
        <v>0</v>
      </c>
      <c r="L649" s="108"/>
      <c r="M649" s="108">
        <v>0</v>
      </c>
      <c r="N649" s="108"/>
      <c r="O649" s="108">
        <v>0</v>
      </c>
      <c r="P649" s="108"/>
      <c r="Q649" s="108">
        <v>507881</v>
      </c>
      <c r="R649" s="108"/>
      <c r="S649" s="108">
        <v>0</v>
      </c>
      <c r="T649" s="108"/>
      <c r="U649" s="108">
        <v>0</v>
      </c>
      <c r="V649" s="108"/>
      <c r="W649" s="108">
        <v>37206</v>
      </c>
      <c r="X649" s="108"/>
      <c r="Y649" s="108">
        <v>0</v>
      </c>
      <c r="Z649" s="108"/>
      <c r="AA649" s="108">
        <v>0</v>
      </c>
      <c r="AB649" s="108"/>
      <c r="AC649" s="108">
        <v>0</v>
      </c>
      <c r="AD649" s="108"/>
      <c r="AE649" s="108">
        <v>0</v>
      </c>
      <c r="AF649" s="108"/>
      <c r="AG649" s="108">
        <v>0</v>
      </c>
      <c r="AH649" s="108"/>
      <c r="AI649" s="108">
        <v>93780</v>
      </c>
      <c r="AJ649" s="108"/>
      <c r="AK649" s="108">
        <v>0</v>
      </c>
      <c r="AL649" s="109"/>
      <c r="AM649" s="182">
        <v>0</v>
      </c>
      <c r="AN649" s="109" t="s">
        <v>5655</v>
      </c>
      <c r="AO649" s="109" t="str">
        <f t="shared" si="10"/>
        <v>No</v>
      </c>
    </row>
    <row r="650" spans="1:41" s="19" customFormat="1" ht="11.45" customHeight="1" x14ac:dyDescent="0.2">
      <c r="A650" s="5" t="s">
        <v>6157</v>
      </c>
      <c r="B650" s="5" t="s">
        <v>2497</v>
      </c>
      <c r="C650" s="5" t="s">
        <v>37</v>
      </c>
      <c r="D650" s="174" t="s">
        <v>2498</v>
      </c>
      <c r="E650" s="177">
        <v>41157</v>
      </c>
      <c r="F650" s="19" t="s">
        <v>194</v>
      </c>
      <c r="G650" s="5" t="s">
        <v>5273</v>
      </c>
      <c r="H650" s="27">
        <v>80962</v>
      </c>
      <c r="I650" s="106">
        <v>26</v>
      </c>
      <c r="J650" s="107"/>
      <c r="K650" s="108">
        <v>0</v>
      </c>
      <c r="L650" s="108"/>
      <c r="M650" s="108">
        <v>0</v>
      </c>
      <c r="N650" s="108"/>
      <c r="O650" s="108">
        <v>0</v>
      </c>
      <c r="P650" s="108"/>
      <c r="Q650" s="108">
        <v>443469</v>
      </c>
      <c r="R650" s="108"/>
      <c r="S650" s="108">
        <v>0</v>
      </c>
      <c r="T650" s="108"/>
      <c r="U650" s="108">
        <v>0</v>
      </c>
      <c r="V650" s="108"/>
      <c r="W650" s="108">
        <v>25981</v>
      </c>
      <c r="X650" s="108"/>
      <c r="Y650" s="108">
        <v>0</v>
      </c>
      <c r="Z650" s="108"/>
      <c r="AA650" s="108">
        <v>0</v>
      </c>
      <c r="AB650" s="108"/>
      <c r="AC650" s="108">
        <v>0</v>
      </c>
      <c r="AD650" s="108"/>
      <c r="AE650" s="108">
        <v>0</v>
      </c>
      <c r="AF650" s="108"/>
      <c r="AG650" s="108">
        <v>0</v>
      </c>
      <c r="AH650" s="108"/>
      <c r="AI650" s="108">
        <v>70075</v>
      </c>
      <c r="AJ650" s="108"/>
      <c r="AK650" s="108">
        <v>0</v>
      </c>
      <c r="AL650" s="109"/>
      <c r="AM650" s="182">
        <v>0</v>
      </c>
      <c r="AN650" s="109" t="s">
        <v>5655</v>
      </c>
      <c r="AO650" s="109" t="str">
        <f t="shared" si="10"/>
        <v>No</v>
      </c>
    </row>
    <row r="651" spans="1:41" s="19" customFormat="1" ht="11.45" customHeight="1" x14ac:dyDescent="0.2">
      <c r="A651" s="5" t="s">
        <v>4795</v>
      </c>
      <c r="B651" s="5" t="s">
        <v>427</v>
      </c>
      <c r="C651" s="5" t="s">
        <v>20</v>
      </c>
      <c r="D651" s="174" t="s">
        <v>4796</v>
      </c>
      <c r="E651" s="177" t="s">
        <v>4797</v>
      </c>
      <c r="F651" s="19" t="s">
        <v>196</v>
      </c>
      <c r="G651" s="5" t="s">
        <v>229</v>
      </c>
      <c r="H651" s="27">
        <v>0</v>
      </c>
      <c r="I651" s="106">
        <v>26</v>
      </c>
      <c r="J651" s="107"/>
      <c r="K651" s="108">
        <v>0</v>
      </c>
      <c r="L651" s="108"/>
      <c r="M651" s="108">
        <v>0</v>
      </c>
      <c r="N651" s="108"/>
      <c r="O651" s="108">
        <v>0</v>
      </c>
      <c r="P651" s="108"/>
      <c r="Q651" s="108">
        <v>864927</v>
      </c>
      <c r="R651" s="108"/>
      <c r="S651" s="108">
        <v>0</v>
      </c>
      <c r="T651" s="108"/>
      <c r="U651" s="108">
        <v>0</v>
      </c>
      <c r="V651" s="108"/>
      <c r="W651" s="108">
        <v>39438</v>
      </c>
      <c r="X651" s="108"/>
      <c r="Y651" s="108">
        <v>0</v>
      </c>
      <c r="Z651" s="108"/>
      <c r="AA651" s="108">
        <v>0</v>
      </c>
      <c r="AB651" s="108"/>
      <c r="AC651" s="108">
        <v>0</v>
      </c>
      <c r="AD651" s="108"/>
      <c r="AE651" s="108">
        <v>0</v>
      </c>
      <c r="AF651" s="108"/>
      <c r="AG651" s="108">
        <v>0</v>
      </c>
      <c r="AH651" s="108"/>
      <c r="AI651" s="108">
        <v>319081</v>
      </c>
      <c r="AJ651" s="108"/>
      <c r="AK651" s="108">
        <v>0</v>
      </c>
      <c r="AL651" s="109"/>
      <c r="AM651" s="182">
        <v>0</v>
      </c>
      <c r="AN651" s="109" t="s">
        <v>5655</v>
      </c>
      <c r="AO651" s="109" t="str">
        <f t="shared" si="10"/>
        <v>No</v>
      </c>
    </row>
    <row r="652" spans="1:41" s="19" customFormat="1" ht="11.45" customHeight="1" x14ac:dyDescent="0.2">
      <c r="A652" s="5" t="s">
        <v>923</v>
      </c>
      <c r="B652" s="5" t="s">
        <v>924</v>
      </c>
      <c r="C652" s="5" t="s">
        <v>89</v>
      </c>
      <c r="D652" s="174">
        <v>6097</v>
      </c>
      <c r="E652" s="177">
        <v>60097</v>
      </c>
      <c r="F652" s="19" t="s">
        <v>194</v>
      </c>
      <c r="G652" s="5" t="s">
        <v>5273</v>
      </c>
      <c r="H652" s="27">
        <v>126405</v>
      </c>
      <c r="I652" s="106">
        <v>26</v>
      </c>
      <c r="J652" s="107"/>
      <c r="K652" s="108">
        <v>0</v>
      </c>
      <c r="L652" s="108"/>
      <c r="M652" s="108">
        <v>0</v>
      </c>
      <c r="N652" s="108"/>
      <c r="O652" s="108">
        <v>0</v>
      </c>
      <c r="P652" s="108"/>
      <c r="Q652" s="108">
        <v>952480</v>
      </c>
      <c r="R652" s="108"/>
      <c r="S652" s="108">
        <v>0</v>
      </c>
      <c r="T652" s="108"/>
      <c r="U652" s="108">
        <v>0</v>
      </c>
      <c r="V652" s="108"/>
      <c r="W652" s="108">
        <v>63375</v>
      </c>
      <c r="X652" s="108"/>
      <c r="Y652" s="108">
        <v>0</v>
      </c>
      <c r="Z652" s="108"/>
      <c r="AA652" s="108">
        <v>0</v>
      </c>
      <c r="AB652" s="108"/>
      <c r="AC652" s="108">
        <v>0</v>
      </c>
      <c r="AD652" s="108"/>
      <c r="AE652" s="108">
        <v>0</v>
      </c>
      <c r="AF652" s="108"/>
      <c r="AG652" s="108">
        <v>0</v>
      </c>
      <c r="AH652" s="108"/>
      <c r="AI652" s="108">
        <v>368534</v>
      </c>
      <c r="AJ652" s="108"/>
      <c r="AK652" s="108">
        <v>0</v>
      </c>
      <c r="AL652" s="109"/>
      <c r="AM652" s="182">
        <v>126</v>
      </c>
      <c r="AN652" s="109" t="s">
        <v>5655</v>
      </c>
      <c r="AO652" s="109" t="str">
        <f t="shared" si="10"/>
        <v>No</v>
      </c>
    </row>
    <row r="653" spans="1:41" s="19" customFormat="1" ht="11.45" customHeight="1" x14ac:dyDescent="0.2">
      <c r="A653" s="5" t="s">
        <v>1290</v>
      </c>
      <c r="B653" s="5" t="s">
        <v>1291</v>
      </c>
      <c r="C653" s="5" t="s">
        <v>66</v>
      </c>
      <c r="D653" s="174">
        <v>2212</v>
      </c>
      <c r="E653" s="177">
        <v>20212</v>
      </c>
      <c r="F653" s="19" t="s">
        <v>194</v>
      </c>
      <c r="G653" s="5" t="s">
        <v>5273</v>
      </c>
      <c r="H653" s="27">
        <v>18351295</v>
      </c>
      <c r="I653" s="106">
        <v>26</v>
      </c>
      <c r="J653" s="107"/>
      <c r="K653" s="108">
        <v>0</v>
      </c>
      <c r="L653" s="108"/>
      <c r="M653" s="108">
        <v>0</v>
      </c>
      <c r="N653" s="108"/>
      <c r="O653" s="108">
        <v>0</v>
      </c>
      <c r="P653" s="108"/>
      <c r="Q653" s="108">
        <v>760922</v>
      </c>
      <c r="R653" s="108"/>
      <c r="S653" s="108">
        <v>0</v>
      </c>
      <c r="T653" s="108"/>
      <c r="U653" s="108">
        <v>0</v>
      </c>
      <c r="V653" s="108"/>
      <c r="W653" s="108">
        <v>40023</v>
      </c>
      <c r="X653" s="108"/>
      <c r="Y653" s="108">
        <v>0</v>
      </c>
      <c r="Z653" s="108"/>
      <c r="AA653" s="108">
        <v>0</v>
      </c>
      <c r="AB653" s="108"/>
      <c r="AC653" s="108">
        <v>0</v>
      </c>
      <c r="AD653" s="108"/>
      <c r="AE653" s="108">
        <v>0</v>
      </c>
      <c r="AF653" s="108"/>
      <c r="AG653" s="108">
        <v>0</v>
      </c>
      <c r="AH653" s="108"/>
      <c r="AI653" s="108">
        <v>127006</v>
      </c>
      <c r="AJ653" s="108"/>
      <c r="AK653" s="108">
        <v>0</v>
      </c>
      <c r="AL653" s="109"/>
      <c r="AM653" s="182">
        <v>0</v>
      </c>
      <c r="AN653" s="109" t="s">
        <v>5655</v>
      </c>
      <c r="AO653" s="109" t="str">
        <f t="shared" si="10"/>
        <v>No</v>
      </c>
    </row>
    <row r="654" spans="1:41" s="19" customFormat="1" ht="11.45" customHeight="1" x14ac:dyDescent="0.2">
      <c r="A654" s="5" t="s">
        <v>6158</v>
      </c>
      <c r="B654" s="5" t="s">
        <v>746</v>
      </c>
      <c r="C654" s="5" t="s">
        <v>20</v>
      </c>
      <c r="D654" s="174">
        <v>9087</v>
      </c>
      <c r="E654" s="177">
        <v>90087</v>
      </c>
      <c r="F654" s="19" t="s">
        <v>194</v>
      </c>
      <c r="G654" s="5" t="s">
        <v>192</v>
      </c>
      <c r="H654" s="27">
        <v>130447</v>
      </c>
      <c r="I654" s="106">
        <v>26</v>
      </c>
      <c r="J654" s="107"/>
      <c r="K654" s="108">
        <v>0</v>
      </c>
      <c r="L654" s="108"/>
      <c r="M654" s="108">
        <v>851022</v>
      </c>
      <c r="N654" s="108"/>
      <c r="O654" s="108">
        <v>1071005</v>
      </c>
      <c r="P654" s="108"/>
      <c r="Q654" s="108">
        <v>977992</v>
      </c>
      <c r="R654" s="108"/>
      <c r="S654" s="108">
        <v>93013</v>
      </c>
      <c r="T654" s="108"/>
      <c r="U654" s="108">
        <v>70743</v>
      </c>
      <c r="V654" s="108"/>
      <c r="W654" s="108">
        <v>65629</v>
      </c>
      <c r="X654" s="108"/>
      <c r="Y654" s="108">
        <v>5114</v>
      </c>
      <c r="Z654" s="108"/>
      <c r="AA654" s="108">
        <v>0</v>
      </c>
      <c r="AB654" s="108"/>
      <c r="AC654" s="108">
        <v>0</v>
      </c>
      <c r="AD654" s="108"/>
      <c r="AE654" s="108">
        <v>0</v>
      </c>
      <c r="AF654" s="108"/>
      <c r="AG654" s="108">
        <v>0</v>
      </c>
      <c r="AH654" s="108"/>
      <c r="AI654" s="108">
        <v>711774</v>
      </c>
      <c r="AJ654" s="108"/>
      <c r="AK654" s="108">
        <v>2825787</v>
      </c>
      <c r="AL654" s="109"/>
      <c r="AM654" s="182">
        <v>0</v>
      </c>
      <c r="AN654" s="109" t="s">
        <v>5655</v>
      </c>
      <c r="AO654" s="109" t="str">
        <f t="shared" si="10"/>
        <v>No</v>
      </c>
    </row>
    <row r="655" spans="1:41" s="19" customFormat="1" ht="11.45" customHeight="1" x14ac:dyDescent="0.2">
      <c r="A655" s="5" t="s">
        <v>3206</v>
      </c>
      <c r="B655" s="5" t="s">
        <v>3207</v>
      </c>
      <c r="C655" s="5" t="s">
        <v>55</v>
      </c>
      <c r="D655" s="174" t="s">
        <v>3208</v>
      </c>
      <c r="E655" s="177" t="s">
        <v>3209</v>
      </c>
      <c r="F655" s="19" t="s">
        <v>196</v>
      </c>
      <c r="G655" s="5" t="s">
        <v>229</v>
      </c>
      <c r="H655" s="27">
        <v>0</v>
      </c>
      <c r="I655" s="106">
        <v>26</v>
      </c>
      <c r="J655" s="107"/>
      <c r="K655" s="108">
        <v>0</v>
      </c>
      <c r="L655" s="108"/>
      <c r="M655" s="108">
        <v>0</v>
      </c>
      <c r="N655" s="108"/>
      <c r="O655" s="108">
        <v>0</v>
      </c>
      <c r="P655" s="108"/>
      <c r="Q655" s="108">
        <v>903908</v>
      </c>
      <c r="R655" s="108"/>
      <c r="S655" s="108">
        <v>0</v>
      </c>
      <c r="T655" s="108"/>
      <c r="U655" s="108">
        <v>0</v>
      </c>
      <c r="V655" s="108"/>
      <c r="W655" s="108">
        <v>47544</v>
      </c>
      <c r="X655" s="108"/>
      <c r="Y655" s="108">
        <v>0</v>
      </c>
      <c r="Z655" s="108"/>
      <c r="AA655" s="108">
        <v>0</v>
      </c>
      <c r="AB655" s="108"/>
      <c r="AC655" s="108">
        <v>0</v>
      </c>
      <c r="AD655" s="108"/>
      <c r="AE655" s="108">
        <v>0</v>
      </c>
      <c r="AF655" s="108"/>
      <c r="AG655" s="108">
        <v>0</v>
      </c>
      <c r="AH655" s="108"/>
      <c r="AI655" s="108">
        <v>93407</v>
      </c>
      <c r="AJ655" s="108"/>
      <c r="AK655" s="108">
        <v>0</v>
      </c>
      <c r="AL655" s="109"/>
      <c r="AM655" s="182">
        <v>0</v>
      </c>
      <c r="AN655" s="109" t="s">
        <v>5655</v>
      </c>
      <c r="AO655" s="109" t="str">
        <f t="shared" si="10"/>
        <v>No</v>
      </c>
    </row>
    <row r="656" spans="1:41" s="19" customFormat="1" ht="11.45" customHeight="1" x14ac:dyDescent="0.2">
      <c r="A656" s="5" t="s">
        <v>6159</v>
      </c>
      <c r="B656" s="5" t="s">
        <v>349</v>
      </c>
      <c r="C656" s="5" t="s">
        <v>40</v>
      </c>
      <c r="D656" s="174">
        <v>4024</v>
      </c>
      <c r="E656" s="177">
        <v>40024</v>
      </c>
      <c r="F656" s="19" t="s">
        <v>194</v>
      </c>
      <c r="G656" s="5" t="s">
        <v>5273</v>
      </c>
      <c r="H656" s="27">
        <v>253602</v>
      </c>
      <c r="I656" s="106">
        <v>26</v>
      </c>
      <c r="J656" s="107"/>
      <c r="K656" s="108">
        <v>0</v>
      </c>
      <c r="L656" s="108"/>
      <c r="M656" s="108">
        <v>0</v>
      </c>
      <c r="N656" s="108"/>
      <c r="O656" s="108">
        <v>0</v>
      </c>
      <c r="P656" s="108"/>
      <c r="Q656" s="108">
        <v>1501989</v>
      </c>
      <c r="R656" s="108"/>
      <c r="S656" s="108">
        <v>0</v>
      </c>
      <c r="T656" s="108"/>
      <c r="U656" s="108">
        <v>0</v>
      </c>
      <c r="V656" s="108"/>
      <c r="W656" s="108">
        <v>117224</v>
      </c>
      <c r="X656" s="108"/>
      <c r="Y656" s="108">
        <v>0</v>
      </c>
      <c r="Z656" s="108"/>
      <c r="AA656" s="108">
        <v>0</v>
      </c>
      <c r="AB656" s="108"/>
      <c r="AC656" s="108">
        <v>0</v>
      </c>
      <c r="AD656" s="108"/>
      <c r="AE656" s="108">
        <v>0</v>
      </c>
      <c r="AF656" s="108"/>
      <c r="AG656" s="108">
        <v>0</v>
      </c>
      <c r="AH656" s="108"/>
      <c r="AI656" s="108">
        <v>1315422</v>
      </c>
      <c r="AJ656" s="108"/>
      <c r="AK656" s="108">
        <v>0</v>
      </c>
      <c r="AL656" s="109"/>
      <c r="AM656" s="182">
        <v>0</v>
      </c>
      <c r="AN656" s="109" t="s">
        <v>5655</v>
      </c>
      <c r="AO656" s="109" t="str">
        <f t="shared" si="10"/>
        <v>No</v>
      </c>
    </row>
    <row r="657" spans="1:41" s="19" customFormat="1" ht="11.45" customHeight="1" x14ac:dyDescent="0.2">
      <c r="A657" s="5" t="s">
        <v>4508</v>
      </c>
      <c r="B657" s="5" t="s">
        <v>630</v>
      </c>
      <c r="C657" s="5" t="s">
        <v>61</v>
      </c>
      <c r="D657" s="174" t="s">
        <v>4509</v>
      </c>
      <c r="E657" s="177" t="s">
        <v>4510</v>
      </c>
      <c r="F657" s="19" t="s">
        <v>242</v>
      </c>
      <c r="G657" s="5" t="s">
        <v>229</v>
      </c>
      <c r="H657" s="27">
        <v>0</v>
      </c>
      <c r="I657" s="106">
        <v>25</v>
      </c>
      <c r="J657" s="107"/>
      <c r="K657" s="108">
        <v>0</v>
      </c>
      <c r="L657" s="108"/>
      <c r="M657" s="108">
        <v>0</v>
      </c>
      <c r="N657" s="108"/>
      <c r="O657" s="108">
        <v>0</v>
      </c>
      <c r="P657" s="108"/>
      <c r="Q657" s="108">
        <v>330854</v>
      </c>
      <c r="R657" s="108"/>
      <c r="S657" s="108">
        <v>0</v>
      </c>
      <c r="T657" s="108"/>
      <c r="U657" s="108">
        <v>0</v>
      </c>
      <c r="V657" s="108"/>
      <c r="W657" s="108">
        <v>16114</v>
      </c>
      <c r="X657" s="108"/>
      <c r="Y657" s="108">
        <v>0</v>
      </c>
      <c r="Z657" s="108"/>
      <c r="AA657" s="108">
        <v>0</v>
      </c>
      <c r="AB657" s="108"/>
      <c r="AC657" s="108">
        <v>0</v>
      </c>
      <c r="AD657" s="108"/>
      <c r="AE657" s="108">
        <v>0</v>
      </c>
      <c r="AF657" s="108"/>
      <c r="AG657" s="108">
        <v>0</v>
      </c>
      <c r="AH657" s="108"/>
      <c r="AI657" s="108">
        <v>32000</v>
      </c>
      <c r="AJ657" s="108"/>
      <c r="AK657" s="108">
        <v>0</v>
      </c>
      <c r="AL657" s="109"/>
      <c r="AM657" s="182">
        <v>0</v>
      </c>
      <c r="AN657" s="109" t="s">
        <v>5655</v>
      </c>
      <c r="AO657" s="109" t="str">
        <f t="shared" si="10"/>
        <v>No</v>
      </c>
    </row>
    <row r="658" spans="1:41" s="19" customFormat="1" ht="11.45" customHeight="1" x14ac:dyDescent="0.2">
      <c r="A658" s="5" t="s">
        <v>5199</v>
      </c>
      <c r="B658" s="5" t="s">
        <v>5200</v>
      </c>
      <c r="C658" s="5" t="s">
        <v>31</v>
      </c>
      <c r="D658" s="174"/>
      <c r="E658" s="177" t="s">
        <v>5201</v>
      </c>
      <c r="F658" s="19" t="s">
        <v>242</v>
      </c>
      <c r="G658" s="5" t="s">
        <v>229</v>
      </c>
      <c r="H658" s="27">
        <v>0</v>
      </c>
      <c r="I658" s="106">
        <v>25</v>
      </c>
      <c r="J658" s="107"/>
      <c r="K658" s="108">
        <v>0</v>
      </c>
      <c r="L658" s="108"/>
      <c r="M658" s="108">
        <v>0</v>
      </c>
      <c r="N658" s="108"/>
      <c r="O658" s="108">
        <v>0</v>
      </c>
      <c r="P658" s="108"/>
      <c r="Q658" s="108">
        <v>390996</v>
      </c>
      <c r="R658" s="108"/>
      <c r="S658" s="108">
        <v>0</v>
      </c>
      <c r="T658" s="108"/>
      <c r="U658" s="108">
        <v>0</v>
      </c>
      <c r="V658" s="108"/>
      <c r="W658" s="108">
        <v>38052</v>
      </c>
      <c r="X658" s="108"/>
      <c r="Y658" s="108">
        <v>0</v>
      </c>
      <c r="Z658" s="108"/>
      <c r="AA658" s="108">
        <v>0</v>
      </c>
      <c r="AB658" s="108"/>
      <c r="AC658" s="108">
        <v>0</v>
      </c>
      <c r="AD658" s="108"/>
      <c r="AE658" s="108">
        <v>0</v>
      </c>
      <c r="AF658" s="108"/>
      <c r="AG658" s="108">
        <v>0</v>
      </c>
      <c r="AH658" s="108"/>
      <c r="AI658" s="108">
        <v>79927</v>
      </c>
      <c r="AJ658" s="108"/>
      <c r="AK658" s="108">
        <v>0</v>
      </c>
      <c r="AL658" s="109"/>
      <c r="AM658" s="182">
        <v>0</v>
      </c>
      <c r="AN658" s="109" t="s">
        <v>5655</v>
      </c>
      <c r="AO658" s="109" t="str">
        <f t="shared" si="10"/>
        <v>No</v>
      </c>
    </row>
    <row r="659" spans="1:41" s="19" customFormat="1" ht="11.45" customHeight="1" x14ac:dyDescent="0.2">
      <c r="A659" s="5" t="s">
        <v>4872</v>
      </c>
      <c r="B659" s="5" t="s">
        <v>4873</v>
      </c>
      <c r="C659" s="5" t="s">
        <v>72</v>
      </c>
      <c r="D659" s="174" t="s">
        <v>4874</v>
      </c>
      <c r="E659" s="177">
        <v>91092</v>
      </c>
      <c r="F659" s="19" t="s">
        <v>196</v>
      </c>
      <c r="G659" s="5" t="s">
        <v>192</v>
      </c>
      <c r="H659" s="27">
        <v>210000</v>
      </c>
      <c r="I659" s="106">
        <v>25</v>
      </c>
      <c r="J659" s="107"/>
      <c r="K659" s="108">
        <v>0</v>
      </c>
      <c r="L659" s="108"/>
      <c r="M659" s="108">
        <v>631580</v>
      </c>
      <c r="N659" s="108"/>
      <c r="O659" s="108">
        <v>783742</v>
      </c>
      <c r="P659" s="108"/>
      <c r="Q659" s="108">
        <v>721987</v>
      </c>
      <c r="R659" s="108"/>
      <c r="S659" s="108">
        <v>61871</v>
      </c>
      <c r="T659" s="108"/>
      <c r="U659" s="108">
        <v>51629</v>
      </c>
      <c r="V659" s="108"/>
      <c r="W659" s="108">
        <v>48312</v>
      </c>
      <c r="X659" s="108"/>
      <c r="Y659" s="108">
        <v>3320</v>
      </c>
      <c r="Z659" s="108"/>
      <c r="AA659" s="108">
        <v>0</v>
      </c>
      <c r="AB659" s="108"/>
      <c r="AC659" s="108">
        <v>0</v>
      </c>
      <c r="AD659" s="108"/>
      <c r="AE659" s="108">
        <v>0</v>
      </c>
      <c r="AF659" s="108"/>
      <c r="AG659" s="108">
        <v>0</v>
      </c>
      <c r="AH659" s="108"/>
      <c r="AI659" s="108">
        <v>643594</v>
      </c>
      <c r="AJ659" s="108"/>
      <c r="AK659" s="108">
        <v>2332131</v>
      </c>
      <c r="AL659" s="109"/>
      <c r="AM659" s="182">
        <v>0</v>
      </c>
      <c r="AN659" s="109" t="s">
        <v>5655</v>
      </c>
      <c r="AO659" s="109" t="str">
        <f t="shared" si="10"/>
        <v>No</v>
      </c>
    </row>
    <row r="660" spans="1:41" s="19" customFormat="1" ht="11.45" customHeight="1" x14ac:dyDescent="0.2">
      <c r="A660" s="5" t="s">
        <v>4166</v>
      </c>
      <c r="B660" s="5" t="s">
        <v>1145</v>
      </c>
      <c r="C660" s="5" t="s">
        <v>48</v>
      </c>
      <c r="D660" s="174" t="s">
        <v>4167</v>
      </c>
      <c r="E660" s="177" t="s">
        <v>4168</v>
      </c>
      <c r="F660" s="19" t="s">
        <v>242</v>
      </c>
      <c r="G660" s="5" t="s">
        <v>229</v>
      </c>
      <c r="H660" s="27">
        <v>0</v>
      </c>
      <c r="I660" s="106">
        <v>25</v>
      </c>
      <c r="J660" s="107"/>
      <c r="K660" s="108">
        <v>0</v>
      </c>
      <c r="L660" s="108"/>
      <c r="M660" s="108">
        <v>0</v>
      </c>
      <c r="N660" s="108"/>
      <c r="O660" s="108">
        <v>0</v>
      </c>
      <c r="P660" s="108"/>
      <c r="Q660" s="108">
        <v>763138</v>
      </c>
      <c r="R660" s="108"/>
      <c r="S660" s="108">
        <v>0</v>
      </c>
      <c r="T660" s="108"/>
      <c r="U660" s="108">
        <v>0</v>
      </c>
      <c r="V660" s="108"/>
      <c r="W660" s="108">
        <v>32710</v>
      </c>
      <c r="X660" s="108"/>
      <c r="Y660" s="108">
        <v>0</v>
      </c>
      <c r="Z660" s="108"/>
      <c r="AA660" s="108">
        <v>0</v>
      </c>
      <c r="AB660" s="108"/>
      <c r="AC660" s="108">
        <v>0</v>
      </c>
      <c r="AD660" s="108"/>
      <c r="AE660" s="108">
        <v>0</v>
      </c>
      <c r="AF660" s="108"/>
      <c r="AG660" s="108">
        <v>0</v>
      </c>
      <c r="AH660" s="108"/>
      <c r="AI660" s="108">
        <v>43053</v>
      </c>
      <c r="AJ660" s="108"/>
      <c r="AK660" s="108">
        <v>0</v>
      </c>
      <c r="AL660" s="109"/>
      <c r="AM660" s="182">
        <v>219</v>
      </c>
      <c r="AN660" s="109" t="s">
        <v>5655</v>
      </c>
      <c r="AO660" s="109" t="str">
        <f t="shared" si="10"/>
        <v>No</v>
      </c>
    </row>
    <row r="661" spans="1:41" s="19" customFormat="1" ht="11.45" customHeight="1" x14ac:dyDescent="0.2">
      <c r="A661" s="5" t="s">
        <v>5126</v>
      </c>
      <c r="B661" s="5" t="s">
        <v>5127</v>
      </c>
      <c r="C661" s="5" t="s">
        <v>1</v>
      </c>
      <c r="D661" s="174" t="s">
        <v>5128</v>
      </c>
      <c r="E661" s="177">
        <v>373</v>
      </c>
      <c r="F661" s="19" t="s">
        <v>242</v>
      </c>
      <c r="G661" s="5" t="s">
        <v>5273</v>
      </c>
      <c r="H661" s="27">
        <v>151499</v>
      </c>
      <c r="I661" s="106">
        <v>25</v>
      </c>
      <c r="J661" s="107"/>
      <c r="K661" s="108">
        <v>0</v>
      </c>
      <c r="L661" s="108"/>
      <c r="M661" s="108">
        <v>0</v>
      </c>
      <c r="N661" s="108"/>
      <c r="O661" s="108">
        <v>0</v>
      </c>
      <c r="P661" s="108"/>
      <c r="Q661" s="108">
        <v>623353</v>
      </c>
      <c r="R661" s="108"/>
      <c r="S661" s="108">
        <v>0</v>
      </c>
      <c r="T661" s="108"/>
      <c r="U661" s="108">
        <v>0</v>
      </c>
      <c r="V661" s="108"/>
      <c r="W661" s="108">
        <v>40597</v>
      </c>
      <c r="X661" s="108"/>
      <c r="Y661" s="108">
        <v>0</v>
      </c>
      <c r="Z661" s="108"/>
      <c r="AA661" s="108">
        <v>0</v>
      </c>
      <c r="AB661" s="108"/>
      <c r="AC661" s="108">
        <v>0</v>
      </c>
      <c r="AD661" s="108"/>
      <c r="AE661" s="108">
        <v>0</v>
      </c>
      <c r="AF661" s="108"/>
      <c r="AG661" s="108">
        <v>0</v>
      </c>
      <c r="AH661" s="108"/>
      <c r="AI661" s="108">
        <v>113617</v>
      </c>
      <c r="AJ661" s="108"/>
      <c r="AK661" s="108">
        <v>0</v>
      </c>
      <c r="AL661" s="109"/>
      <c r="AM661" s="182">
        <v>279</v>
      </c>
      <c r="AN661" s="109" t="s">
        <v>5655</v>
      </c>
      <c r="AO661" s="109" t="str">
        <f t="shared" si="10"/>
        <v>No</v>
      </c>
    </row>
    <row r="662" spans="1:41" s="19" customFormat="1" ht="11.45" customHeight="1" x14ac:dyDescent="0.2">
      <c r="A662" s="5" t="s">
        <v>6160</v>
      </c>
      <c r="B662" s="5" t="s">
        <v>211</v>
      </c>
      <c r="C662" s="5" t="s">
        <v>40</v>
      </c>
      <c r="D662" s="174">
        <v>4130</v>
      </c>
      <c r="E662" s="177">
        <v>40130</v>
      </c>
      <c r="F662" s="19" t="s">
        <v>196</v>
      </c>
      <c r="G662" s="5" t="s">
        <v>5273</v>
      </c>
      <c r="H662" s="27">
        <v>137570</v>
      </c>
      <c r="I662" s="106">
        <v>25</v>
      </c>
      <c r="J662" s="107"/>
      <c r="K662" s="108">
        <v>0</v>
      </c>
      <c r="L662" s="108"/>
      <c r="M662" s="108">
        <v>0</v>
      </c>
      <c r="N662" s="108"/>
      <c r="O662" s="108">
        <v>0</v>
      </c>
      <c r="P662" s="108"/>
      <c r="Q662" s="108">
        <v>1228912</v>
      </c>
      <c r="R662" s="108"/>
      <c r="S662" s="108">
        <v>0</v>
      </c>
      <c r="T662" s="108"/>
      <c r="U662" s="108">
        <v>0</v>
      </c>
      <c r="V662" s="108"/>
      <c r="W662" s="108">
        <v>78187</v>
      </c>
      <c r="X662" s="108"/>
      <c r="Y662" s="108">
        <v>0</v>
      </c>
      <c r="Z662" s="108"/>
      <c r="AA662" s="108">
        <v>0</v>
      </c>
      <c r="AB662" s="108"/>
      <c r="AC662" s="108">
        <v>0</v>
      </c>
      <c r="AD662" s="108"/>
      <c r="AE662" s="108">
        <v>0</v>
      </c>
      <c r="AF662" s="108"/>
      <c r="AG662" s="108">
        <v>0</v>
      </c>
      <c r="AH662" s="108"/>
      <c r="AI662" s="108">
        <v>756070</v>
      </c>
      <c r="AJ662" s="108"/>
      <c r="AK662" s="108">
        <v>0</v>
      </c>
      <c r="AL662" s="109"/>
      <c r="AM662" s="182">
        <v>0</v>
      </c>
      <c r="AN662" s="109" t="s">
        <v>5655</v>
      </c>
      <c r="AO662" s="109" t="str">
        <f t="shared" si="10"/>
        <v>No</v>
      </c>
    </row>
    <row r="663" spans="1:41" s="19" customFormat="1" ht="11.45" customHeight="1" x14ac:dyDescent="0.2">
      <c r="A663" s="5" t="s">
        <v>6161</v>
      </c>
      <c r="B663" s="5" t="s">
        <v>237</v>
      </c>
      <c r="C663" s="5" t="s">
        <v>73</v>
      </c>
      <c r="D663" s="174">
        <v>2178</v>
      </c>
      <c r="E663" s="177">
        <v>20178</v>
      </c>
      <c r="F663" s="19" t="s">
        <v>194</v>
      </c>
      <c r="G663" s="5" t="s">
        <v>192</v>
      </c>
      <c r="H663" s="27">
        <v>423566</v>
      </c>
      <c r="I663" s="106">
        <v>25</v>
      </c>
      <c r="J663" s="107"/>
      <c r="K663" s="108">
        <v>0</v>
      </c>
      <c r="L663" s="108"/>
      <c r="M663" s="108">
        <v>970524</v>
      </c>
      <c r="N663" s="108"/>
      <c r="O663" s="108">
        <v>1142191</v>
      </c>
      <c r="P663" s="108"/>
      <c r="Q663" s="108">
        <v>1079390</v>
      </c>
      <c r="R663" s="108"/>
      <c r="S663" s="108">
        <v>62801</v>
      </c>
      <c r="T663" s="108"/>
      <c r="U663" s="108">
        <v>67744</v>
      </c>
      <c r="V663" s="108"/>
      <c r="W663" s="108">
        <v>65321</v>
      </c>
      <c r="X663" s="108"/>
      <c r="Y663" s="108">
        <v>2423</v>
      </c>
      <c r="Z663" s="108"/>
      <c r="AA663" s="108">
        <v>0</v>
      </c>
      <c r="AB663" s="108"/>
      <c r="AC663" s="108">
        <v>0</v>
      </c>
      <c r="AD663" s="108"/>
      <c r="AE663" s="108">
        <v>0</v>
      </c>
      <c r="AF663" s="108"/>
      <c r="AG663" s="108">
        <v>0</v>
      </c>
      <c r="AH663" s="108"/>
      <c r="AI663" s="108">
        <v>376904</v>
      </c>
      <c r="AJ663" s="108"/>
      <c r="AK663" s="108">
        <v>3694314</v>
      </c>
      <c r="AL663" s="109"/>
      <c r="AM663" s="182">
        <v>0</v>
      </c>
      <c r="AN663" s="109" t="s">
        <v>5655</v>
      </c>
      <c r="AO663" s="109" t="str">
        <f t="shared" si="10"/>
        <v>No</v>
      </c>
    </row>
    <row r="664" spans="1:41" s="19" customFormat="1" ht="11.45" customHeight="1" x14ac:dyDescent="0.2">
      <c r="A664" s="5" t="s">
        <v>6162</v>
      </c>
      <c r="B664" s="5" t="s">
        <v>1663</v>
      </c>
      <c r="C664" s="5" t="s">
        <v>91</v>
      </c>
      <c r="D664" s="174" t="s">
        <v>1664</v>
      </c>
      <c r="E664" s="177">
        <v>30123</v>
      </c>
      <c r="F664" s="19" t="s">
        <v>196</v>
      </c>
      <c r="G664" s="5" t="s">
        <v>5273</v>
      </c>
      <c r="H664" s="27">
        <v>69501</v>
      </c>
      <c r="I664" s="106">
        <v>25</v>
      </c>
      <c r="J664" s="107"/>
      <c r="K664" s="108">
        <v>0</v>
      </c>
      <c r="L664" s="108"/>
      <c r="M664" s="108">
        <v>0</v>
      </c>
      <c r="N664" s="108"/>
      <c r="O664" s="108">
        <v>0</v>
      </c>
      <c r="P664" s="108"/>
      <c r="Q664" s="108">
        <v>494447</v>
      </c>
      <c r="R664" s="108"/>
      <c r="S664" s="108">
        <v>0</v>
      </c>
      <c r="T664" s="108"/>
      <c r="U664" s="108">
        <v>0</v>
      </c>
      <c r="V664" s="108"/>
      <c r="W664" s="108">
        <v>48453</v>
      </c>
      <c r="X664" s="108"/>
      <c r="Y664" s="108">
        <v>0</v>
      </c>
      <c r="Z664" s="108"/>
      <c r="AA664" s="108">
        <v>0</v>
      </c>
      <c r="AB664" s="108"/>
      <c r="AC664" s="108">
        <v>0</v>
      </c>
      <c r="AD664" s="108"/>
      <c r="AE664" s="108">
        <v>0</v>
      </c>
      <c r="AF664" s="108"/>
      <c r="AG664" s="108">
        <v>0</v>
      </c>
      <c r="AH664" s="108"/>
      <c r="AI664" s="108">
        <v>166883</v>
      </c>
      <c r="AJ664" s="108"/>
      <c r="AK664" s="108">
        <v>0</v>
      </c>
      <c r="AL664" s="109"/>
      <c r="AM664" s="182">
        <v>168</v>
      </c>
      <c r="AN664" s="109" t="s">
        <v>5655</v>
      </c>
      <c r="AO664" s="109" t="str">
        <f t="shared" si="10"/>
        <v>No</v>
      </c>
    </row>
    <row r="665" spans="1:41" s="19" customFormat="1" ht="11.45" customHeight="1" x14ac:dyDescent="0.2">
      <c r="A665" s="5" t="s">
        <v>825</v>
      </c>
      <c r="B665" s="5" t="s">
        <v>826</v>
      </c>
      <c r="C665" s="5" t="s">
        <v>55</v>
      </c>
      <c r="D665" s="174">
        <v>5132</v>
      </c>
      <c r="E665" s="177">
        <v>50132</v>
      </c>
      <c r="F665" s="19" t="s">
        <v>196</v>
      </c>
      <c r="G665" s="5" t="s">
        <v>5273</v>
      </c>
      <c r="H665" s="27">
        <v>61022</v>
      </c>
      <c r="I665" s="106">
        <v>25</v>
      </c>
      <c r="J665" s="107"/>
      <c r="K665" s="108">
        <v>0</v>
      </c>
      <c r="L665" s="108"/>
      <c r="M665" s="108">
        <v>0</v>
      </c>
      <c r="N665" s="108"/>
      <c r="O665" s="108">
        <v>0</v>
      </c>
      <c r="P665" s="108"/>
      <c r="Q665" s="108">
        <v>534715</v>
      </c>
      <c r="R665" s="108"/>
      <c r="S665" s="108">
        <v>0</v>
      </c>
      <c r="T665" s="108"/>
      <c r="U665" s="108">
        <v>0</v>
      </c>
      <c r="V665" s="108"/>
      <c r="W665" s="108">
        <v>43514</v>
      </c>
      <c r="X665" s="108"/>
      <c r="Y665" s="108">
        <v>0</v>
      </c>
      <c r="Z665" s="108"/>
      <c r="AA665" s="108">
        <v>0</v>
      </c>
      <c r="AB665" s="108"/>
      <c r="AC665" s="108">
        <v>0</v>
      </c>
      <c r="AD665" s="108"/>
      <c r="AE665" s="108">
        <v>0</v>
      </c>
      <c r="AF665" s="108"/>
      <c r="AG665" s="108">
        <v>0</v>
      </c>
      <c r="AH665" s="108"/>
      <c r="AI665" s="108">
        <v>175885</v>
      </c>
      <c r="AJ665" s="108"/>
      <c r="AK665" s="108">
        <v>0</v>
      </c>
      <c r="AL665" s="109"/>
      <c r="AM665" s="182">
        <v>0</v>
      </c>
      <c r="AN665" s="109" t="s">
        <v>5655</v>
      </c>
      <c r="AO665" s="109" t="str">
        <f t="shared" si="10"/>
        <v>No</v>
      </c>
    </row>
    <row r="666" spans="1:41" s="19" customFormat="1" ht="11.45" customHeight="1" x14ac:dyDescent="0.2">
      <c r="A666" s="5" t="s">
        <v>2141</v>
      </c>
      <c r="B666" s="5" t="s">
        <v>2142</v>
      </c>
      <c r="C666" s="5" t="s">
        <v>60</v>
      </c>
      <c r="D666" s="174" t="s">
        <v>2143</v>
      </c>
      <c r="E666" s="177" t="s">
        <v>2144</v>
      </c>
      <c r="F666" s="19" t="s">
        <v>17</v>
      </c>
      <c r="G666" s="5" t="s">
        <v>229</v>
      </c>
      <c r="H666" s="27">
        <v>0</v>
      </c>
      <c r="I666" s="106">
        <v>25</v>
      </c>
      <c r="J666" s="107"/>
      <c r="K666" s="108">
        <v>0</v>
      </c>
      <c r="L666" s="108"/>
      <c r="M666" s="108">
        <v>0</v>
      </c>
      <c r="N666" s="108"/>
      <c r="O666" s="108">
        <v>0</v>
      </c>
      <c r="P666" s="108"/>
      <c r="Q666" s="108">
        <v>606661</v>
      </c>
      <c r="R666" s="108"/>
      <c r="S666" s="108">
        <v>0</v>
      </c>
      <c r="T666" s="108"/>
      <c r="U666" s="108">
        <v>0</v>
      </c>
      <c r="V666" s="108"/>
      <c r="W666" s="108">
        <v>57890</v>
      </c>
      <c r="X666" s="108"/>
      <c r="Y666" s="108">
        <v>0</v>
      </c>
      <c r="Z666" s="108"/>
      <c r="AA666" s="108">
        <v>0</v>
      </c>
      <c r="AB666" s="108"/>
      <c r="AC666" s="108">
        <v>0</v>
      </c>
      <c r="AD666" s="108"/>
      <c r="AE666" s="108">
        <v>0</v>
      </c>
      <c r="AF666" s="108"/>
      <c r="AG666" s="108">
        <v>0</v>
      </c>
      <c r="AH666" s="108"/>
      <c r="AI666" s="108">
        <v>613851</v>
      </c>
      <c r="AJ666" s="108"/>
      <c r="AK666" s="108">
        <v>0</v>
      </c>
      <c r="AL666" s="109"/>
      <c r="AM666" s="182">
        <v>0</v>
      </c>
      <c r="AN666" s="109" t="s">
        <v>5655</v>
      </c>
      <c r="AO666" s="109" t="str">
        <f t="shared" si="10"/>
        <v>No</v>
      </c>
    </row>
    <row r="667" spans="1:41" s="19" customFormat="1" ht="11.45" customHeight="1" x14ac:dyDescent="0.2">
      <c r="A667" s="5" t="s">
        <v>6163</v>
      </c>
      <c r="B667" s="5" t="s">
        <v>406</v>
      </c>
      <c r="C667" s="5" t="s">
        <v>62</v>
      </c>
      <c r="D667" s="174">
        <v>4215</v>
      </c>
      <c r="E667" s="177">
        <v>40215</v>
      </c>
      <c r="F667" s="19" t="s">
        <v>194</v>
      </c>
      <c r="G667" s="5" t="s">
        <v>5273</v>
      </c>
      <c r="H667" s="27">
        <v>1249442</v>
      </c>
      <c r="I667" s="106">
        <v>25</v>
      </c>
      <c r="J667" s="107"/>
      <c r="K667" s="108">
        <v>0</v>
      </c>
      <c r="L667" s="108"/>
      <c r="M667" s="108">
        <v>0</v>
      </c>
      <c r="N667" s="108"/>
      <c r="O667" s="108">
        <v>0</v>
      </c>
      <c r="P667" s="108"/>
      <c r="Q667" s="108">
        <v>696112</v>
      </c>
      <c r="R667" s="108"/>
      <c r="S667" s="108">
        <v>0</v>
      </c>
      <c r="T667" s="108"/>
      <c r="U667" s="108">
        <v>0</v>
      </c>
      <c r="V667" s="108"/>
      <c r="W667" s="108">
        <v>41141</v>
      </c>
      <c r="X667" s="108"/>
      <c r="Y667" s="108">
        <v>0</v>
      </c>
      <c r="Z667" s="108"/>
      <c r="AA667" s="108">
        <v>0</v>
      </c>
      <c r="AB667" s="108"/>
      <c r="AC667" s="108">
        <v>0</v>
      </c>
      <c r="AD667" s="108"/>
      <c r="AE667" s="108">
        <v>0</v>
      </c>
      <c r="AF667" s="108"/>
      <c r="AG667" s="108">
        <v>0</v>
      </c>
      <c r="AH667" s="108"/>
      <c r="AI667" s="108">
        <v>73793</v>
      </c>
      <c r="AJ667" s="108"/>
      <c r="AK667" s="108">
        <v>0</v>
      </c>
      <c r="AL667" s="109"/>
      <c r="AM667" s="182">
        <v>0</v>
      </c>
      <c r="AN667" s="109" t="s">
        <v>5655</v>
      </c>
      <c r="AO667" s="109" t="str">
        <f t="shared" si="10"/>
        <v>No</v>
      </c>
    </row>
    <row r="668" spans="1:41" s="19" customFormat="1" ht="11.45" customHeight="1" x14ac:dyDescent="0.2">
      <c r="A668" s="5" t="s">
        <v>5142</v>
      </c>
      <c r="B668" s="5" t="s">
        <v>5143</v>
      </c>
      <c r="C668" s="5" t="s">
        <v>6</v>
      </c>
      <c r="D668" s="174" t="s">
        <v>5144</v>
      </c>
      <c r="E668" s="177" t="s">
        <v>5145</v>
      </c>
      <c r="F668" s="19" t="s">
        <v>242</v>
      </c>
      <c r="G668" s="5" t="s">
        <v>229</v>
      </c>
      <c r="H668" s="27">
        <v>0</v>
      </c>
      <c r="I668" s="106">
        <v>25</v>
      </c>
      <c r="J668" s="107"/>
      <c r="K668" s="108">
        <v>0</v>
      </c>
      <c r="L668" s="108"/>
      <c r="M668" s="108">
        <v>0</v>
      </c>
      <c r="N668" s="108"/>
      <c r="O668" s="108">
        <v>0</v>
      </c>
      <c r="P668" s="108"/>
      <c r="Q668" s="108">
        <v>231346</v>
      </c>
      <c r="R668" s="108"/>
      <c r="S668" s="108">
        <v>0</v>
      </c>
      <c r="T668" s="108"/>
      <c r="U668" s="108">
        <v>0</v>
      </c>
      <c r="V668" s="108"/>
      <c r="W668" s="108">
        <v>12547</v>
      </c>
      <c r="X668" s="108"/>
      <c r="Y668" s="108">
        <v>0</v>
      </c>
      <c r="Z668" s="108"/>
      <c r="AA668" s="108">
        <v>0</v>
      </c>
      <c r="AB668" s="108"/>
      <c r="AC668" s="108">
        <v>0</v>
      </c>
      <c r="AD668" s="108"/>
      <c r="AE668" s="108">
        <v>0</v>
      </c>
      <c r="AF668" s="108"/>
      <c r="AG668" s="108">
        <v>0</v>
      </c>
      <c r="AH668" s="108"/>
      <c r="AI668" s="108">
        <v>27979</v>
      </c>
      <c r="AJ668" s="108"/>
      <c r="AK668" s="108">
        <v>0</v>
      </c>
      <c r="AL668" s="109"/>
      <c r="AM668" s="182">
        <v>0</v>
      </c>
      <c r="AN668" s="109" t="s">
        <v>5655</v>
      </c>
      <c r="AO668" s="109" t="str">
        <f t="shared" si="10"/>
        <v>No</v>
      </c>
    </row>
    <row r="669" spans="1:41" s="19" customFormat="1" ht="11.45" customHeight="1" x14ac:dyDescent="0.2">
      <c r="A669" s="5" t="s">
        <v>6164</v>
      </c>
      <c r="B669" s="5" t="s">
        <v>406</v>
      </c>
      <c r="C669" s="5" t="s">
        <v>55</v>
      </c>
      <c r="D669" s="174"/>
      <c r="E669" s="177">
        <v>50522</v>
      </c>
      <c r="F669" s="19" t="s">
        <v>196</v>
      </c>
      <c r="G669" s="5" t="s">
        <v>192</v>
      </c>
      <c r="H669" s="27">
        <v>51240</v>
      </c>
      <c r="I669" s="106">
        <v>25</v>
      </c>
      <c r="J669" s="107"/>
      <c r="K669" s="108">
        <v>0</v>
      </c>
      <c r="L669" s="108"/>
      <c r="M669" s="108">
        <v>279440</v>
      </c>
      <c r="N669" s="108"/>
      <c r="O669" s="108">
        <v>760854</v>
      </c>
      <c r="P669" s="108"/>
      <c r="Q669" s="108">
        <v>713046</v>
      </c>
      <c r="R669" s="108"/>
      <c r="S669" s="108">
        <v>47808</v>
      </c>
      <c r="T669" s="108"/>
      <c r="U669" s="108">
        <v>54345</v>
      </c>
      <c r="V669" s="108"/>
      <c r="W669" s="108">
        <v>51457</v>
      </c>
      <c r="X669" s="108"/>
      <c r="Y669" s="108">
        <v>2888</v>
      </c>
      <c r="Z669" s="108"/>
      <c r="AA669" s="108">
        <v>0</v>
      </c>
      <c r="AB669" s="108"/>
      <c r="AC669" s="108">
        <v>0</v>
      </c>
      <c r="AD669" s="108"/>
      <c r="AE669" s="108">
        <v>0</v>
      </c>
      <c r="AF669" s="108"/>
      <c r="AG669" s="108">
        <v>0</v>
      </c>
      <c r="AH669" s="108"/>
      <c r="AI669" s="108">
        <v>414395</v>
      </c>
      <c r="AJ669" s="108"/>
      <c r="AK669" s="108">
        <v>1575430</v>
      </c>
      <c r="AL669" s="109"/>
      <c r="AM669" s="182">
        <v>0</v>
      </c>
      <c r="AN669" s="109" t="s">
        <v>5655</v>
      </c>
      <c r="AO669" s="109" t="str">
        <f t="shared" si="10"/>
        <v>No</v>
      </c>
    </row>
    <row r="670" spans="1:41" s="19" customFormat="1" ht="11.45" customHeight="1" x14ac:dyDescent="0.2">
      <c r="A670" s="5" t="s">
        <v>6165</v>
      </c>
      <c r="B670" s="5" t="s">
        <v>392</v>
      </c>
      <c r="C670" s="5" t="s">
        <v>60</v>
      </c>
      <c r="D670" s="174">
        <v>4015</v>
      </c>
      <c r="E670" s="177">
        <v>40015</v>
      </c>
      <c r="F670" s="19" t="s">
        <v>194</v>
      </c>
      <c r="G670" s="5" t="s">
        <v>192</v>
      </c>
      <c r="H670" s="27">
        <v>351478</v>
      </c>
      <c r="I670" s="106">
        <v>25</v>
      </c>
      <c r="J670" s="107"/>
      <c r="K670" s="108">
        <v>0</v>
      </c>
      <c r="L670" s="108"/>
      <c r="M670" s="108">
        <v>811140</v>
      </c>
      <c r="N670" s="108"/>
      <c r="O670" s="108">
        <v>1197572</v>
      </c>
      <c r="P670" s="108"/>
      <c r="Q670" s="108">
        <v>1137892</v>
      </c>
      <c r="R670" s="108"/>
      <c r="S670" s="108">
        <v>59680</v>
      </c>
      <c r="T670" s="108"/>
      <c r="U670" s="108">
        <v>89063</v>
      </c>
      <c r="V670" s="108"/>
      <c r="W670" s="108">
        <v>77631</v>
      </c>
      <c r="X670" s="108"/>
      <c r="Y670" s="108">
        <v>11432</v>
      </c>
      <c r="Z670" s="108"/>
      <c r="AA670" s="108">
        <v>0</v>
      </c>
      <c r="AB670" s="108"/>
      <c r="AC670" s="108">
        <v>0</v>
      </c>
      <c r="AD670" s="108"/>
      <c r="AE670" s="108">
        <v>0</v>
      </c>
      <c r="AF670" s="108"/>
      <c r="AG670" s="108">
        <v>0</v>
      </c>
      <c r="AH670" s="108"/>
      <c r="AI670" s="108">
        <v>562032</v>
      </c>
      <c r="AJ670" s="108"/>
      <c r="AK670" s="108">
        <v>1306672</v>
      </c>
      <c r="AL670" s="109"/>
      <c r="AM670" s="182">
        <v>0</v>
      </c>
      <c r="AN670" s="109" t="s">
        <v>5655</v>
      </c>
      <c r="AO670" s="109" t="str">
        <f t="shared" si="10"/>
        <v>No</v>
      </c>
    </row>
    <row r="671" spans="1:41" s="19" customFormat="1" ht="11.45" customHeight="1" x14ac:dyDescent="0.2">
      <c r="A671" s="5" t="s">
        <v>136</v>
      </c>
      <c r="B671" s="5" t="s">
        <v>1426</v>
      </c>
      <c r="C671" s="5" t="s">
        <v>20</v>
      </c>
      <c r="D671" s="174">
        <v>9243</v>
      </c>
      <c r="E671" s="177">
        <v>90243</v>
      </c>
      <c r="F671" s="19" t="s">
        <v>242</v>
      </c>
      <c r="G671" s="5" t="s">
        <v>5273</v>
      </c>
      <c r="H671" s="27">
        <v>195861</v>
      </c>
      <c r="I671" s="106">
        <v>25</v>
      </c>
      <c r="J671" s="107"/>
      <c r="K671" s="108">
        <v>0</v>
      </c>
      <c r="L671" s="108"/>
      <c r="M671" s="108">
        <v>0</v>
      </c>
      <c r="N671" s="108"/>
      <c r="O671" s="108">
        <v>0</v>
      </c>
      <c r="P671" s="108"/>
      <c r="Q671" s="108">
        <v>542221</v>
      </c>
      <c r="R671" s="108"/>
      <c r="S671" s="108">
        <v>0</v>
      </c>
      <c r="T671" s="108"/>
      <c r="U671" s="108">
        <v>0</v>
      </c>
      <c r="V671" s="108"/>
      <c r="W671" s="108">
        <v>27248</v>
      </c>
      <c r="X671" s="108"/>
      <c r="Y671" s="108">
        <v>0</v>
      </c>
      <c r="Z671" s="108"/>
      <c r="AA671" s="108">
        <v>0</v>
      </c>
      <c r="AB671" s="108"/>
      <c r="AC671" s="108">
        <v>0</v>
      </c>
      <c r="AD671" s="108"/>
      <c r="AE671" s="108">
        <v>0</v>
      </c>
      <c r="AF671" s="108"/>
      <c r="AG671" s="108">
        <v>0</v>
      </c>
      <c r="AH671" s="108"/>
      <c r="AI671" s="108">
        <v>71579</v>
      </c>
      <c r="AJ671" s="108"/>
      <c r="AK671" s="108">
        <v>0</v>
      </c>
      <c r="AL671" s="109"/>
      <c r="AM671" s="182">
        <v>0</v>
      </c>
      <c r="AN671" s="109" t="s">
        <v>5655</v>
      </c>
      <c r="AO671" s="109" t="str">
        <f t="shared" si="10"/>
        <v>No</v>
      </c>
    </row>
    <row r="672" spans="1:41" s="19" customFormat="1" ht="11.45" customHeight="1" x14ac:dyDescent="0.2">
      <c r="A672" s="5" t="s">
        <v>5672</v>
      </c>
      <c r="B672" s="5" t="s">
        <v>1182</v>
      </c>
      <c r="C672" s="5" t="s">
        <v>18</v>
      </c>
      <c r="D672" s="174">
        <v>9222</v>
      </c>
      <c r="E672" s="177">
        <v>90222</v>
      </c>
      <c r="F672" s="19" t="s">
        <v>260</v>
      </c>
      <c r="G672" s="5" t="s">
        <v>192</v>
      </c>
      <c r="H672" s="27">
        <v>843168</v>
      </c>
      <c r="I672" s="106">
        <v>25</v>
      </c>
      <c r="J672" s="107"/>
      <c r="K672" s="108">
        <v>0</v>
      </c>
      <c r="L672" s="108"/>
      <c r="M672" s="108">
        <v>0</v>
      </c>
      <c r="N672" s="108"/>
      <c r="O672" s="108">
        <v>435642</v>
      </c>
      <c r="P672" s="108"/>
      <c r="Q672" s="108">
        <v>435642</v>
      </c>
      <c r="R672" s="108"/>
      <c r="S672" s="108">
        <v>0</v>
      </c>
      <c r="T672" s="108"/>
      <c r="U672" s="108">
        <v>9654</v>
      </c>
      <c r="V672" s="108"/>
      <c r="W672" s="108">
        <v>9654</v>
      </c>
      <c r="X672" s="108"/>
      <c r="Y672" s="108">
        <v>0</v>
      </c>
      <c r="Z672" s="108"/>
      <c r="AA672" s="108">
        <v>0</v>
      </c>
      <c r="AB672" s="108"/>
      <c r="AC672" s="108">
        <v>0</v>
      </c>
      <c r="AD672" s="108"/>
      <c r="AE672" s="108">
        <v>0</v>
      </c>
      <c r="AF672" s="108"/>
      <c r="AG672" s="108">
        <v>0</v>
      </c>
      <c r="AH672" s="108"/>
      <c r="AI672" s="108">
        <v>55025</v>
      </c>
      <c r="AJ672" s="108"/>
      <c r="AK672" s="108">
        <v>2532310</v>
      </c>
      <c r="AL672" s="109"/>
      <c r="AM672" s="182">
        <v>0</v>
      </c>
      <c r="AN672" s="109" t="s">
        <v>5655</v>
      </c>
      <c r="AO672" s="109" t="str">
        <f t="shared" si="10"/>
        <v>No</v>
      </c>
    </row>
    <row r="673" spans="1:41" s="19" customFormat="1" ht="11.45" customHeight="1" x14ac:dyDescent="0.2">
      <c r="A673" s="5" t="s">
        <v>5499</v>
      </c>
      <c r="B673" s="5" t="s">
        <v>604</v>
      </c>
      <c r="C673" s="5" t="s">
        <v>56</v>
      </c>
      <c r="D673" s="174">
        <v>5218</v>
      </c>
      <c r="E673" s="177">
        <v>50515</v>
      </c>
      <c r="F673" s="19" t="s">
        <v>17</v>
      </c>
      <c r="G673" s="5" t="s">
        <v>192</v>
      </c>
      <c r="H673" s="27">
        <v>2650890</v>
      </c>
      <c r="I673" s="106">
        <v>25</v>
      </c>
      <c r="J673" s="107"/>
      <c r="K673" s="108">
        <v>0</v>
      </c>
      <c r="L673" s="108"/>
      <c r="M673" s="108">
        <v>566377</v>
      </c>
      <c r="N673" s="108"/>
      <c r="O673" s="108">
        <v>602705</v>
      </c>
      <c r="P673" s="108"/>
      <c r="Q673" s="108">
        <v>575896</v>
      </c>
      <c r="R673" s="108"/>
      <c r="S673" s="108">
        <v>26809</v>
      </c>
      <c r="T673" s="108"/>
      <c r="U673" s="108">
        <v>61603</v>
      </c>
      <c r="V673" s="108"/>
      <c r="W673" s="108">
        <v>57497</v>
      </c>
      <c r="X673" s="108"/>
      <c r="Y673" s="108">
        <v>4106</v>
      </c>
      <c r="Z673" s="108"/>
      <c r="AA673" s="108">
        <v>0</v>
      </c>
      <c r="AB673" s="108"/>
      <c r="AC673" s="108">
        <v>0</v>
      </c>
      <c r="AD673" s="108"/>
      <c r="AE673" s="108">
        <v>0</v>
      </c>
      <c r="AF673" s="108"/>
      <c r="AG673" s="108">
        <v>0</v>
      </c>
      <c r="AH673" s="108"/>
      <c r="AI673" s="108">
        <v>3954752</v>
      </c>
      <c r="AJ673" s="108"/>
      <c r="AK673" s="108">
        <v>2200650</v>
      </c>
      <c r="AL673" s="109"/>
      <c r="AM673" s="182">
        <v>0</v>
      </c>
      <c r="AN673" s="109" t="s">
        <v>5655</v>
      </c>
      <c r="AO673" s="109" t="str">
        <f t="shared" si="10"/>
        <v>No</v>
      </c>
    </row>
    <row r="674" spans="1:41" s="19" customFormat="1" ht="11.45" customHeight="1" x14ac:dyDescent="0.2">
      <c r="A674" s="5" t="s">
        <v>6166</v>
      </c>
      <c r="B674" s="5" t="s">
        <v>287</v>
      </c>
      <c r="C674" s="5" t="s">
        <v>40</v>
      </c>
      <c r="D674" s="174">
        <v>4047</v>
      </c>
      <c r="E674" s="177">
        <v>40047</v>
      </c>
      <c r="F674" s="19" t="s">
        <v>194</v>
      </c>
      <c r="G674" s="5" t="s">
        <v>192</v>
      </c>
      <c r="H674" s="27">
        <v>128754</v>
      </c>
      <c r="I674" s="106">
        <v>25</v>
      </c>
      <c r="J674" s="107"/>
      <c r="K674" s="108">
        <v>0</v>
      </c>
      <c r="L674" s="108"/>
      <c r="M674" s="108">
        <v>1049847</v>
      </c>
      <c r="N674" s="108"/>
      <c r="O674" s="108">
        <v>1117693</v>
      </c>
      <c r="P674" s="108"/>
      <c r="Q674" s="108">
        <v>1099300</v>
      </c>
      <c r="R674" s="108"/>
      <c r="S674" s="108">
        <v>18393</v>
      </c>
      <c r="T674" s="108"/>
      <c r="U674" s="108">
        <v>76896</v>
      </c>
      <c r="V674" s="108"/>
      <c r="W674" s="108">
        <v>74631</v>
      </c>
      <c r="X674" s="108"/>
      <c r="Y674" s="108">
        <v>2265</v>
      </c>
      <c r="Z674" s="108"/>
      <c r="AA674" s="108">
        <v>0</v>
      </c>
      <c r="AB674" s="108"/>
      <c r="AC674" s="108">
        <v>0</v>
      </c>
      <c r="AD674" s="108"/>
      <c r="AE674" s="108">
        <v>0</v>
      </c>
      <c r="AF674" s="108"/>
      <c r="AG674" s="108">
        <v>0</v>
      </c>
      <c r="AH674" s="108"/>
      <c r="AI674" s="108">
        <v>1549938</v>
      </c>
      <c r="AJ674" s="108"/>
      <c r="AK674" s="108">
        <v>5630382</v>
      </c>
      <c r="AL674" s="109"/>
      <c r="AM674" s="182">
        <v>0</v>
      </c>
      <c r="AN674" s="109" t="s">
        <v>5655</v>
      </c>
      <c r="AO674" s="109" t="str">
        <f t="shared" si="10"/>
        <v>No</v>
      </c>
    </row>
    <row r="675" spans="1:41" s="19" customFormat="1" ht="11.45" customHeight="1" x14ac:dyDescent="0.2">
      <c r="A675" s="5" t="s">
        <v>2165</v>
      </c>
      <c r="B675" s="5" t="s">
        <v>2166</v>
      </c>
      <c r="C675" s="5" t="s">
        <v>37</v>
      </c>
      <c r="D675" s="174" t="s">
        <v>2167</v>
      </c>
      <c r="E675" s="177" t="s">
        <v>2168</v>
      </c>
      <c r="F675" s="19" t="s">
        <v>242</v>
      </c>
      <c r="G675" s="5" t="s">
        <v>229</v>
      </c>
      <c r="H675" s="27">
        <v>0</v>
      </c>
      <c r="I675" s="106">
        <v>25</v>
      </c>
      <c r="J675" s="107"/>
      <c r="K675" s="108">
        <v>0</v>
      </c>
      <c r="L675" s="108"/>
      <c r="M675" s="108">
        <v>0</v>
      </c>
      <c r="N675" s="108"/>
      <c r="O675" s="108">
        <v>0</v>
      </c>
      <c r="P675" s="108"/>
      <c r="Q675" s="108">
        <v>584307</v>
      </c>
      <c r="R675" s="108"/>
      <c r="S675" s="108">
        <v>0</v>
      </c>
      <c r="T675" s="108"/>
      <c r="U675" s="108">
        <v>0</v>
      </c>
      <c r="V675" s="108"/>
      <c r="W675" s="108">
        <v>34474</v>
      </c>
      <c r="X675" s="108"/>
      <c r="Y675" s="108">
        <v>0</v>
      </c>
      <c r="Z675" s="108"/>
      <c r="AA675" s="108">
        <v>0</v>
      </c>
      <c r="AB675" s="108"/>
      <c r="AC675" s="108">
        <v>0</v>
      </c>
      <c r="AD675" s="108"/>
      <c r="AE675" s="108">
        <v>0</v>
      </c>
      <c r="AF675" s="108"/>
      <c r="AG675" s="108">
        <v>0</v>
      </c>
      <c r="AH675" s="108"/>
      <c r="AI675" s="108">
        <v>47602</v>
      </c>
      <c r="AJ675" s="108"/>
      <c r="AK675" s="108">
        <v>0</v>
      </c>
      <c r="AL675" s="109"/>
      <c r="AM675" s="182">
        <v>0</v>
      </c>
      <c r="AN675" s="109" t="s">
        <v>5655</v>
      </c>
      <c r="AO675" s="109" t="str">
        <f t="shared" si="10"/>
        <v>No</v>
      </c>
    </row>
    <row r="676" spans="1:41" s="19" customFormat="1" ht="11.45" customHeight="1" x14ac:dyDescent="0.2">
      <c r="A676" s="5" t="s">
        <v>6167</v>
      </c>
      <c r="B676" s="5" t="s">
        <v>473</v>
      </c>
      <c r="C676" s="5" t="s">
        <v>65</v>
      </c>
      <c r="D676" s="174">
        <v>1119</v>
      </c>
      <c r="E676" s="177">
        <v>10119</v>
      </c>
      <c r="F676" s="19" t="s">
        <v>17</v>
      </c>
      <c r="G676" s="5" t="s">
        <v>5273</v>
      </c>
      <c r="H676" s="27">
        <v>88087</v>
      </c>
      <c r="I676" s="106">
        <v>25</v>
      </c>
      <c r="J676" s="107"/>
      <c r="K676" s="108">
        <v>0</v>
      </c>
      <c r="L676" s="108"/>
      <c r="M676" s="108">
        <v>0</v>
      </c>
      <c r="N676" s="108"/>
      <c r="O676" s="108">
        <v>0</v>
      </c>
      <c r="P676" s="108"/>
      <c r="Q676" s="108">
        <v>405546</v>
      </c>
      <c r="R676" s="108"/>
      <c r="S676" s="108">
        <v>0</v>
      </c>
      <c r="T676" s="108"/>
      <c r="U676" s="108">
        <v>0</v>
      </c>
      <c r="V676" s="108"/>
      <c r="W676" s="108">
        <v>26759</v>
      </c>
      <c r="X676" s="108"/>
      <c r="Y676" s="108">
        <v>0</v>
      </c>
      <c r="Z676" s="108"/>
      <c r="AA676" s="108">
        <v>0</v>
      </c>
      <c r="AB676" s="108"/>
      <c r="AC676" s="108">
        <v>0</v>
      </c>
      <c r="AD676" s="108"/>
      <c r="AE676" s="108">
        <v>0</v>
      </c>
      <c r="AF676" s="108"/>
      <c r="AG676" s="108">
        <v>0</v>
      </c>
      <c r="AH676" s="108"/>
      <c r="AI676" s="108">
        <v>1102422</v>
      </c>
      <c r="AJ676" s="108"/>
      <c r="AK676" s="108">
        <v>0</v>
      </c>
      <c r="AL676" s="109"/>
      <c r="AM676" s="182">
        <v>0</v>
      </c>
      <c r="AN676" s="109" t="s">
        <v>5655</v>
      </c>
      <c r="AO676" s="109" t="str">
        <f t="shared" si="10"/>
        <v>No</v>
      </c>
    </row>
    <row r="677" spans="1:41" s="19" customFormat="1" ht="11.45" customHeight="1" x14ac:dyDescent="0.2">
      <c r="A677" s="5" t="s">
        <v>6168</v>
      </c>
      <c r="B677" s="5" t="s">
        <v>960</v>
      </c>
      <c r="C677" s="5" t="s">
        <v>55</v>
      </c>
      <c r="D677" s="174">
        <v>5180</v>
      </c>
      <c r="E677" s="177">
        <v>50180</v>
      </c>
      <c r="F677" s="19" t="s">
        <v>194</v>
      </c>
      <c r="G677" s="5" t="s">
        <v>5273</v>
      </c>
      <c r="H677" s="27">
        <v>119509</v>
      </c>
      <c r="I677" s="106">
        <v>25</v>
      </c>
      <c r="J677" s="107"/>
      <c r="K677" s="108">
        <v>0</v>
      </c>
      <c r="L677" s="108"/>
      <c r="M677" s="108">
        <v>0</v>
      </c>
      <c r="N677" s="108"/>
      <c r="O677" s="108">
        <v>0</v>
      </c>
      <c r="P677" s="108"/>
      <c r="Q677" s="108">
        <v>871082</v>
      </c>
      <c r="R677" s="108"/>
      <c r="S677" s="108">
        <v>0</v>
      </c>
      <c r="T677" s="108"/>
      <c r="U677" s="108">
        <v>0</v>
      </c>
      <c r="V677" s="108"/>
      <c r="W677" s="108">
        <v>46918</v>
      </c>
      <c r="X677" s="108"/>
      <c r="Y677" s="108">
        <v>0</v>
      </c>
      <c r="Z677" s="108"/>
      <c r="AA677" s="108">
        <v>0</v>
      </c>
      <c r="AB677" s="108"/>
      <c r="AC677" s="108">
        <v>0</v>
      </c>
      <c r="AD677" s="108"/>
      <c r="AE677" s="108">
        <v>0</v>
      </c>
      <c r="AF677" s="108"/>
      <c r="AG677" s="108">
        <v>0</v>
      </c>
      <c r="AH677" s="108"/>
      <c r="AI677" s="108">
        <v>145556</v>
      </c>
      <c r="AJ677" s="108"/>
      <c r="AK677" s="108">
        <v>0</v>
      </c>
      <c r="AL677" s="109"/>
      <c r="AM677" s="182">
        <v>0</v>
      </c>
      <c r="AN677" s="109" t="s">
        <v>5655</v>
      </c>
      <c r="AO677" s="109" t="str">
        <f t="shared" si="10"/>
        <v>No</v>
      </c>
    </row>
    <row r="678" spans="1:41" s="19" customFormat="1" ht="11.45" customHeight="1" x14ac:dyDescent="0.2">
      <c r="A678" s="5" t="s">
        <v>5529</v>
      </c>
      <c r="B678" s="5" t="s">
        <v>839</v>
      </c>
      <c r="C678" s="5" t="s">
        <v>89</v>
      </c>
      <c r="D678" s="174"/>
      <c r="E678" s="177" t="s">
        <v>5528</v>
      </c>
      <c r="F678" s="19" t="s">
        <v>194</v>
      </c>
      <c r="G678" s="5" t="s">
        <v>229</v>
      </c>
      <c r="H678" s="27">
        <v>0</v>
      </c>
      <c r="I678" s="106">
        <v>25</v>
      </c>
      <c r="J678" s="107"/>
      <c r="K678" s="108">
        <v>0</v>
      </c>
      <c r="L678" s="108"/>
      <c r="M678" s="108">
        <v>0</v>
      </c>
      <c r="N678" s="108"/>
      <c r="O678" s="108">
        <v>0</v>
      </c>
      <c r="P678" s="108"/>
      <c r="Q678" s="108">
        <v>740125</v>
      </c>
      <c r="R678" s="108"/>
      <c r="S678" s="108">
        <v>0</v>
      </c>
      <c r="T678" s="108"/>
      <c r="U678" s="108">
        <v>0</v>
      </c>
      <c r="V678" s="108"/>
      <c r="W678" s="108">
        <v>33939</v>
      </c>
      <c r="X678" s="108"/>
      <c r="Y678" s="108">
        <v>0</v>
      </c>
      <c r="Z678" s="108"/>
      <c r="AA678" s="108">
        <v>0</v>
      </c>
      <c r="AB678" s="108"/>
      <c r="AC678" s="108">
        <v>0</v>
      </c>
      <c r="AD678" s="108"/>
      <c r="AE678" s="108">
        <v>0</v>
      </c>
      <c r="AF678" s="108"/>
      <c r="AG678" s="108">
        <v>0</v>
      </c>
      <c r="AH678" s="108"/>
      <c r="AI678" s="108">
        <v>62628</v>
      </c>
      <c r="AJ678" s="108"/>
      <c r="AK678" s="108">
        <v>0</v>
      </c>
      <c r="AL678" s="109"/>
      <c r="AM678" s="182">
        <v>0</v>
      </c>
      <c r="AN678" s="109" t="s">
        <v>5655</v>
      </c>
      <c r="AO678" s="109" t="str">
        <f t="shared" si="10"/>
        <v>No</v>
      </c>
    </row>
    <row r="679" spans="1:41" s="19" customFormat="1" ht="11.45" customHeight="1" x14ac:dyDescent="0.2">
      <c r="A679" s="5" t="s">
        <v>1210</v>
      </c>
      <c r="B679" s="5" t="s">
        <v>6169</v>
      </c>
      <c r="C679" s="5" t="s">
        <v>66</v>
      </c>
      <c r="D679" s="174">
        <v>2200</v>
      </c>
      <c r="E679" s="177">
        <v>20200</v>
      </c>
      <c r="F679" s="19" t="s">
        <v>196</v>
      </c>
      <c r="G679" s="5" t="s">
        <v>5273</v>
      </c>
      <c r="H679" s="27">
        <v>248402</v>
      </c>
      <c r="I679" s="106">
        <v>25</v>
      </c>
      <c r="J679" s="107"/>
      <c r="K679" s="108">
        <v>0</v>
      </c>
      <c r="L679" s="108"/>
      <c r="M679" s="108">
        <v>0</v>
      </c>
      <c r="N679" s="108"/>
      <c r="O679" s="108">
        <v>0</v>
      </c>
      <c r="P679" s="108"/>
      <c r="Q679" s="108">
        <v>569833</v>
      </c>
      <c r="R679" s="108"/>
      <c r="S679" s="108">
        <v>0</v>
      </c>
      <c r="T679" s="108"/>
      <c r="U679" s="108">
        <v>0</v>
      </c>
      <c r="V679" s="108"/>
      <c r="W679" s="108">
        <v>34012</v>
      </c>
      <c r="X679" s="108"/>
      <c r="Y679" s="108">
        <v>0</v>
      </c>
      <c r="Z679" s="108"/>
      <c r="AA679" s="108">
        <v>0</v>
      </c>
      <c r="AB679" s="108"/>
      <c r="AC679" s="108">
        <v>0</v>
      </c>
      <c r="AD679" s="108"/>
      <c r="AE679" s="108">
        <v>0</v>
      </c>
      <c r="AF679" s="108"/>
      <c r="AG679" s="108">
        <v>0</v>
      </c>
      <c r="AH679" s="108"/>
      <c r="AI679" s="108">
        <v>190566</v>
      </c>
      <c r="AJ679" s="108"/>
      <c r="AK679" s="108">
        <v>0</v>
      </c>
      <c r="AL679" s="109"/>
      <c r="AM679" s="182">
        <v>164</v>
      </c>
      <c r="AN679" s="109" t="s">
        <v>5655</v>
      </c>
      <c r="AO679" s="109" t="str">
        <f t="shared" si="10"/>
        <v>No</v>
      </c>
    </row>
    <row r="680" spans="1:41" s="19" customFormat="1" ht="11.45" customHeight="1" x14ac:dyDescent="0.2">
      <c r="A680" s="5" t="s">
        <v>3653</v>
      </c>
      <c r="B680" s="5" t="s">
        <v>793</v>
      </c>
      <c r="C680" s="5" t="s">
        <v>51</v>
      </c>
      <c r="D680" s="174" t="s">
        <v>3654</v>
      </c>
      <c r="E680" s="177" t="s">
        <v>3655</v>
      </c>
      <c r="F680" s="19" t="s">
        <v>1252</v>
      </c>
      <c r="G680" s="5" t="s">
        <v>229</v>
      </c>
      <c r="H680" s="27">
        <v>0</v>
      </c>
      <c r="I680" s="106">
        <v>25</v>
      </c>
      <c r="J680" s="107"/>
      <c r="K680" s="108">
        <v>0</v>
      </c>
      <c r="L680" s="108"/>
      <c r="M680" s="108">
        <v>0</v>
      </c>
      <c r="N680" s="108"/>
      <c r="O680" s="108">
        <v>0</v>
      </c>
      <c r="P680" s="108"/>
      <c r="Q680" s="108">
        <v>485078</v>
      </c>
      <c r="R680" s="108"/>
      <c r="S680" s="108">
        <v>0</v>
      </c>
      <c r="T680" s="108"/>
      <c r="U680" s="108">
        <v>0</v>
      </c>
      <c r="V680" s="108"/>
      <c r="W680" s="108">
        <v>34966</v>
      </c>
      <c r="X680" s="108"/>
      <c r="Y680" s="108">
        <v>0</v>
      </c>
      <c r="Z680" s="108"/>
      <c r="AA680" s="108">
        <v>0</v>
      </c>
      <c r="AB680" s="108"/>
      <c r="AC680" s="108">
        <v>0</v>
      </c>
      <c r="AD680" s="108"/>
      <c r="AE680" s="108">
        <v>0</v>
      </c>
      <c r="AF680" s="108"/>
      <c r="AG680" s="108">
        <v>0</v>
      </c>
      <c r="AH680" s="108"/>
      <c r="AI680" s="108">
        <v>44792</v>
      </c>
      <c r="AJ680" s="108"/>
      <c r="AK680" s="108">
        <v>0</v>
      </c>
      <c r="AL680" s="109"/>
      <c r="AM680" s="182">
        <v>0</v>
      </c>
      <c r="AN680" s="109" t="s">
        <v>5655</v>
      </c>
      <c r="AO680" s="109" t="str">
        <f t="shared" si="10"/>
        <v>No</v>
      </c>
    </row>
    <row r="681" spans="1:41" s="19" customFormat="1" ht="11.45" customHeight="1" x14ac:dyDescent="0.2">
      <c r="A681" s="5" t="s">
        <v>1081</v>
      </c>
      <c r="B681" s="5" t="s">
        <v>1082</v>
      </c>
      <c r="C681" s="5" t="s">
        <v>79</v>
      </c>
      <c r="D681" s="174" t="s">
        <v>1083</v>
      </c>
      <c r="E681" s="177">
        <v>60003</v>
      </c>
      <c r="F681" s="19" t="s">
        <v>138</v>
      </c>
      <c r="G681" s="5" t="s">
        <v>5273</v>
      </c>
      <c r="H681" s="27">
        <v>0</v>
      </c>
      <c r="I681" s="106">
        <v>25</v>
      </c>
      <c r="J681" s="107"/>
      <c r="K681" s="108">
        <v>0</v>
      </c>
      <c r="L681" s="108"/>
      <c r="M681" s="108">
        <v>0</v>
      </c>
      <c r="N681" s="108"/>
      <c r="O681" s="108">
        <v>0</v>
      </c>
      <c r="P681" s="108"/>
      <c r="Q681" s="108">
        <v>1023083</v>
      </c>
      <c r="R681" s="108"/>
      <c r="S681" s="108">
        <v>0</v>
      </c>
      <c r="T681" s="108"/>
      <c r="U681" s="108">
        <v>0</v>
      </c>
      <c r="V681" s="108"/>
      <c r="W681" s="108">
        <v>27130</v>
      </c>
      <c r="X681" s="108"/>
      <c r="Y681" s="108">
        <v>0</v>
      </c>
      <c r="Z681" s="108"/>
      <c r="AA681" s="108">
        <v>0</v>
      </c>
      <c r="AB681" s="108"/>
      <c r="AC681" s="108">
        <v>0</v>
      </c>
      <c r="AD681" s="108"/>
      <c r="AE681" s="108">
        <v>0</v>
      </c>
      <c r="AF681" s="108"/>
      <c r="AG681" s="108">
        <v>0</v>
      </c>
      <c r="AH681" s="108"/>
      <c r="AI681" s="108">
        <v>43952</v>
      </c>
      <c r="AJ681" s="108"/>
      <c r="AK681" s="108">
        <v>0</v>
      </c>
      <c r="AL681" s="109"/>
      <c r="AM681" s="182">
        <v>242.3</v>
      </c>
      <c r="AN681" s="109" t="s">
        <v>5655</v>
      </c>
      <c r="AO681" s="109" t="str">
        <f t="shared" si="10"/>
        <v>No</v>
      </c>
    </row>
    <row r="682" spans="1:41" s="19" customFormat="1" ht="11.45" customHeight="1" x14ac:dyDescent="0.2">
      <c r="A682" s="5" t="s">
        <v>2812</v>
      </c>
      <c r="B682" s="5" t="s">
        <v>2813</v>
      </c>
      <c r="C682" s="5" t="s">
        <v>77</v>
      </c>
      <c r="D682" s="174" t="s">
        <v>2814</v>
      </c>
      <c r="E682" s="177" t="s">
        <v>2815</v>
      </c>
      <c r="F682" s="19" t="s">
        <v>194</v>
      </c>
      <c r="G682" s="5" t="s">
        <v>229</v>
      </c>
      <c r="H682" s="27">
        <v>0</v>
      </c>
      <c r="I682" s="106">
        <v>25</v>
      </c>
      <c r="J682" s="107"/>
      <c r="K682" s="108">
        <v>0</v>
      </c>
      <c r="L682" s="108"/>
      <c r="M682" s="108">
        <v>0</v>
      </c>
      <c r="N682" s="108"/>
      <c r="O682" s="108">
        <v>0</v>
      </c>
      <c r="P682" s="108"/>
      <c r="Q682" s="108">
        <v>738147</v>
      </c>
      <c r="R682" s="108"/>
      <c r="S682" s="108">
        <v>0</v>
      </c>
      <c r="T682" s="108"/>
      <c r="U682" s="108">
        <v>0</v>
      </c>
      <c r="V682" s="108"/>
      <c r="W682" s="108">
        <v>33712</v>
      </c>
      <c r="X682" s="108"/>
      <c r="Y682" s="108">
        <v>0</v>
      </c>
      <c r="Z682" s="108"/>
      <c r="AA682" s="108">
        <v>0</v>
      </c>
      <c r="AB682" s="108"/>
      <c r="AC682" s="108">
        <v>0</v>
      </c>
      <c r="AD682" s="108"/>
      <c r="AE682" s="108">
        <v>0</v>
      </c>
      <c r="AF682" s="108"/>
      <c r="AG682" s="108">
        <v>0</v>
      </c>
      <c r="AH682" s="108"/>
      <c r="AI682" s="108">
        <v>91900</v>
      </c>
      <c r="AJ682" s="108"/>
      <c r="AK682" s="108">
        <v>0</v>
      </c>
      <c r="AL682" s="109"/>
      <c r="AM682" s="182">
        <v>0</v>
      </c>
      <c r="AN682" s="109" t="s">
        <v>5655</v>
      </c>
      <c r="AO682" s="109" t="str">
        <f t="shared" si="10"/>
        <v>No</v>
      </c>
    </row>
    <row r="683" spans="1:41" s="19" customFormat="1" ht="11.45" customHeight="1" x14ac:dyDescent="0.2">
      <c r="A683" s="5" t="s">
        <v>439</v>
      </c>
      <c r="B683" s="5" t="s">
        <v>403</v>
      </c>
      <c r="C683" s="5" t="s">
        <v>94</v>
      </c>
      <c r="D683" s="174">
        <v>16</v>
      </c>
      <c r="E683" s="177">
        <v>16</v>
      </c>
      <c r="F683" s="19" t="s">
        <v>194</v>
      </c>
      <c r="G683" s="5" t="s">
        <v>192</v>
      </c>
      <c r="H683" s="27">
        <v>63952</v>
      </c>
      <c r="I683" s="106">
        <v>25</v>
      </c>
      <c r="J683" s="107"/>
      <c r="K683" s="108">
        <v>0</v>
      </c>
      <c r="L683" s="108"/>
      <c r="M683" s="108">
        <v>303777</v>
      </c>
      <c r="N683" s="108"/>
      <c r="O683" s="108">
        <v>554166</v>
      </c>
      <c r="P683" s="108"/>
      <c r="Q683" s="108">
        <v>521659</v>
      </c>
      <c r="R683" s="108"/>
      <c r="S683" s="108">
        <v>32507</v>
      </c>
      <c r="T683" s="108"/>
      <c r="U683" s="108">
        <v>52562</v>
      </c>
      <c r="V683" s="108"/>
      <c r="W683" s="108">
        <v>49367</v>
      </c>
      <c r="X683" s="108"/>
      <c r="Y683" s="108">
        <v>3195</v>
      </c>
      <c r="Z683" s="108"/>
      <c r="AA683" s="108">
        <v>0</v>
      </c>
      <c r="AB683" s="108"/>
      <c r="AC683" s="108">
        <v>0</v>
      </c>
      <c r="AD683" s="108"/>
      <c r="AE683" s="108">
        <v>0</v>
      </c>
      <c r="AF683" s="108"/>
      <c r="AG683" s="108">
        <v>0</v>
      </c>
      <c r="AH683" s="108"/>
      <c r="AI683" s="108">
        <v>406939</v>
      </c>
      <c r="AJ683" s="108"/>
      <c r="AK683" s="108">
        <v>1679244</v>
      </c>
      <c r="AL683" s="109"/>
      <c r="AM683" s="182">
        <v>0</v>
      </c>
      <c r="AN683" s="109" t="s">
        <v>5655</v>
      </c>
      <c r="AO683" s="109" t="str">
        <f t="shared" si="10"/>
        <v>No</v>
      </c>
    </row>
    <row r="684" spans="1:41" s="19" customFormat="1" ht="11.45" customHeight="1" x14ac:dyDescent="0.2">
      <c r="A684" s="5" t="s">
        <v>300</v>
      </c>
      <c r="B684" s="5" t="s">
        <v>301</v>
      </c>
      <c r="C684" s="5" t="s">
        <v>52</v>
      </c>
      <c r="D684" s="174">
        <v>1007</v>
      </c>
      <c r="E684" s="177">
        <v>10007</v>
      </c>
      <c r="F684" s="19" t="s">
        <v>302</v>
      </c>
      <c r="G684" s="5" t="s">
        <v>192</v>
      </c>
      <c r="H684" s="27">
        <v>59124</v>
      </c>
      <c r="I684" s="106">
        <v>25</v>
      </c>
      <c r="J684" s="107"/>
      <c r="K684" s="108">
        <v>0</v>
      </c>
      <c r="L684" s="108"/>
      <c r="M684" s="108">
        <v>973473</v>
      </c>
      <c r="N684" s="108"/>
      <c r="O684" s="108">
        <v>1331810</v>
      </c>
      <c r="P684" s="108"/>
      <c r="Q684" s="108">
        <v>1280573</v>
      </c>
      <c r="R684" s="108"/>
      <c r="S684" s="108">
        <v>51237</v>
      </c>
      <c r="T684" s="108"/>
      <c r="U684" s="108">
        <v>81765</v>
      </c>
      <c r="V684" s="108"/>
      <c r="W684" s="108">
        <v>78232</v>
      </c>
      <c r="X684" s="108"/>
      <c r="Y684" s="108">
        <v>3533</v>
      </c>
      <c r="Z684" s="108"/>
      <c r="AA684" s="108">
        <v>0</v>
      </c>
      <c r="AB684" s="108"/>
      <c r="AC684" s="108">
        <v>0</v>
      </c>
      <c r="AD684" s="108"/>
      <c r="AE684" s="108">
        <v>0</v>
      </c>
      <c r="AF684" s="108"/>
      <c r="AG684" s="108">
        <v>0</v>
      </c>
      <c r="AH684" s="108"/>
      <c r="AI684" s="108">
        <v>570503</v>
      </c>
      <c r="AJ684" s="108"/>
      <c r="AK684" s="108">
        <v>5228330</v>
      </c>
      <c r="AL684" s="109"/>
      <c r="AM684" s="182">
        <v>0</v>
      </c>
      <c r="AN684" s="109" t="s">
        <v>5655</v>
      </c>
      <c r="AO684" s="109" t="str">
        <f t="shared" si="10"/>
        <v>No</v>
      </c>
    </row>
    <row r="685" spans="1:41" s="19" customFormat="1" ht="11.45" customHeight="1" x14ac:dyDescent="0.2">
      <c r="A685" s="5" t="s">
        <v>5527</v>
      </c>
      <c r="B685" s="5" t="s">
        <v>5631</v>
      </c>
      <c r="C685" s="5" t="s">
        <v>79</v>
      </c>
      <c r="D685" s="174"/>
      <c r="E685" s="177" t="s">
        <v>5526</v>
      </c>
      <c r="F685" s="19" t="s">
        <v>242</v>
      </c>
      <c r="G685" s="5" t="s">
        <v>229</v>
      </c>
      <c r="H685" s="27">
        <v>0</v>
      </c>
      <c r="I685" s="106">
        <v>25</v>
      </c>
      <c r="J685" s="107"/>
      <c r="K685" s="108">
        <v>0</v>
      </c>
      <c r="L685" s="108"/>
      <c r="M685" s="108">
        <v>0</v>
      </c>
      <c r="N685" s="108"/>
      <c r="O685" s="108">
        <v>0</v>
      </c>
      <c r="P685" s="108"/>
      <c r="Q685" s="108">
        <v>824090</v>
      </c>
      <c r="R685" s="108"/>
      <c r="S685" s="108">
        <v>0</v>
      </c>
      <c r="T685" s="108"/>
      <c r="U685" s="108">
        <v>0</v>
      </c>
      <c r="V685" s="108"/>
      <c r="W685" s="108">
        <v>33937</v>
      </c>
      <c r="X685" s="108"/>
      <c r="Y685" s="108">
        <v>0</v>
      </c>
      <c r="Z685" s="108"/>
      <c r="AA685" s="108">
        <v>0</v>
      </c>
      <c r="AB685" s="108"/>
      <c r="AC685" s="108">
        <v>0</v>
      </c>
      <c r="AD685" s="108"/>
      <c r="AE685" s="108">
        <v>0</v>
      </c>
      <c r="AF685" s="108"/>
      <c r="AG685" s="108">
        <v>0</v>
      </c>
      <c r="AH685" s="108"/>
      <c r="AI685" s="108">
        <v>21023</v>
      </c>
      <c r="AJ685" s="108"/>
      <c r="AK685" s="108">
        <v>0</v>
      </c>
      <c r="AL685" s="109"/>
      <c r="AM685" s="182">
        <v>7.74</v>
      </c>
      <c r="AN685" s="109" t="s">
        <v>5655</v>
      </c>
      <c r="AO685" s="109" t="str">
        <f t="shared" si="10"/>
        <v>No</v>
      </c>
    </row>
    <row r="686" spans="1:41" s="19" customFormat="1" ht="11.45" customHeight="1" x14ac:dyDescent="0.2">
      <c r="A686" s="5" t="s">
        <v>6170</v>
      </c>
      <c r="B686" s="5" t="s">
        <v>484</v>
      </c>
      <c r="C686" s="5" t="s">
        <v>63</v>
      </c>
      <c r="D686" s="174">
        <v>8110</v>
      </c>
      <c r="E686" s="177">
        <v>80110</v>
      </c>
      <c r="F686" s="19" t="s">
        <v>196</v>
      </c>
      <c r="G686" s="5" t="s">
        <v>5273</v>
      </c>
      <c r="H686" s="27">
        <v>176676</v>
      </c>
      <c r="I686" s="106">
        <v>25</v>
      </c>
      <c r="J686" s="107"/>
      <c r="K686" s="108">
        <v>0</v>
      </c>
      <c r="L686" s="108"/>
      <c r="M686" s="108">
        <v>0</v>
      </c>
      <c r="N686" s="108"/>
      <c r="O686" s="108">
        <v>0</v>
      </c>
      <c r="P686" s="108"/>
      <c r="Q686" s="108">
        <v>365971</v>
      </c>
      <c r="R686" s="108" t="s">
        <v>102</v>
      </c>
      <c r="S686" s="108">
        <v>0</v>
      </c>
      <c r="T686" s="108"/>
      <c r="U686" s="108">
        <v>0</v>
      </c>
      <c r="V686" s="108"/>
      <c r="W686" s="108">
        <v>32058</v>
      </c>
      <c r="X686" s="108" t="s">
        <v>102</v>
      </c>
      <c r="Y686" s="108">
        <v>0</v>
      </c>
      <c r="Z686" s="108"/>
      <c r="AA686" s="108">
        <v>0</v>
      </c>
      <c r="AB686" s="108"/>
      <c r="AC686" s="108">
        <v>0</v>
      </c>
      <c r="AD686" s="108"/>
      <c r="AE686" s="108">
        <v>0</v>
      </c>
      <c r="AF686" s="108"/>
      <c r="AG686" s="108">
        <v>0</v>
      </c>
      <c r="AH686" s="108"/>
      <c r="AI686" s="108">
        <v>57416</v>
      </c>
      <c r="AJ686" s="108"/>
      <c r="AK686" s="108">
        <v>0</v>
      </c>
      <c r="AL686" s="109"/>
      <c r="AM686" s="182">
        <v>0</v>
      </c>
      <c r="AN686" s="109" t="s">
        <v>5655</v>
      </c>
      <c r="AO686" s="109" t="str">
        <f t="shared" si="10"/>
        <v>Yes</v>
      </c>
    </row>
    <row r="687" spans="1:41" s="19" customFormat="1" ht="11.45" customHeight="1" x14ac:dyDescent="0.2">
      <c r="A687" s="5" t="s">
        <v>4798</v>
      </c>
      <c r="B687" s="5" t="s">
        <v>427</v>
      </c>
      <c r="C687" s="5" t="s">
        <v>20</v>
      </c>
      <c r="D687" s="174" t="s">
        <v>4799</v>
      </c>
      <c r="E687" s="177" t="s">
        <v>4800</v>
      </c>
      <c r="F687" s="19" t="s">
        <v>194</v>
      </c>
      <c r="G687" s="5" t="s">
        <v>229</v>
      </c>
      <c r="H687" s="27">
        <v>0</v>
      </c>
      <c r="I687" s="106">
        <v>24</v>
      </c>
      <c r="J687" s="107"/>
      <c r="K687" s="108">
        <v>0</v>
      </c>
      <c r="L687" s="108"/>
      <c r="M687" s="108">
        <v>0</v>
      </c>
      <c r="N687" s="108"/>
      <c r="O687" s="108">
        <v>0</v>
      </c>
      <c r="P687" s="108"/>
      <c r="Q687" s="108">
        <v>1010078</v>
      </c>
      <c r="R687" s="108"/>
      <c r="S687" s="108">
        <v>0</v>
      </c>
      <c r="T687" s="108"/>
      <c r="U687" s="108">
        <v>0</v>
      </c>
      <c r="V687" s="108"/>
      <c r="W687" s="108">
        <v>37608</v>
      </c>
      <c r="X687" s="108"/>
      <c r="Y687" s="108">
        <v>0</v>
      </c>
      <c r="Z687" s="108"/>
      <c r="AA687" s="108">
        <v>0</v>
      </c>
      <c r="AB687" s="108"/>
      <c r="AC687" s="108">
        <v>0</v>
      </c>
      <c r="AD687" s="108"/>
      <c r="AE687" s="108">
        <v>0</v>
      </c>
      <c r="AF687" s="108"/>
      <c r="AG687" s="108">
        <v>0</v>
      </c>
      <c r="AH687" s="108"/>
      <c r="AI687" s="108">
        <v>297243</v>
      </c>
      <c r="AJ687" s="108"/>
      <c r="AK687" s="108">
        <v>0</v>
      </c>
      <c r="AL687" s="109"/>
      <c r="AM687" s="182">
        <v>125.8</v>
      </c>
      <c r="AN687" s="109" t="s">
        <v>5655</v>
      </c>
      <c r="AO687" s="109" t="str">
        <f t="shared" si="10"/>
        <v>No</v>
      </c>
    </row>
    <row r="688" spans="1:41" s="19" customFormat="1" ht="11.45" customHeight="1" x14ac:dyDescent="0.2">
      <c r="A688" s="5" t="s">
        <v>912</v>
      </c>
      <c r="B688" s="5" t="s">
        <v>913</v>
      </c>
      <c r="C688" s="5" t="s">
        <v>81</v>
      </c>
      <c r="D688" s="174">
        <v>3095</v>
      </c>
      <c r="E688" s="177">
        <v>30095</v>
      </c>
      <c r="F688" s="19" t="s">
        <v>196</v>
      </c>
      <c r="G688" s="5" t="s">
        <v>192</v>
      </c>
      <c r="H688" s="27">
        <v>77086</v>
      </c>
      <c r="I688" s="106">
        <v>24</v>
      </c>
      <c r="J688" s="107"/>
      <c r="K688" s="108">
        <v>0</v>
      </c>
      <c r="L688" s="108"/>
      <c r="M688" s="108">
        <v>509649</v>
      </c>
      <c r="N688" s="108"/>
      <c r="O688" s="108">
        <v>777410</v>
      </c>
      <c r="P688" s="108"/>
      <c r="Q688" s="108">
        <v>737188</v>
      </c>
      <c r="R688" s="108"/>
      <c r="S688" s="108">
        <v>40222</v>
      </c>
      <c r="T688" s="108"/>
      <c r="U688" s="108">
        <v>47042</v>
      </c>
      <c r="V688" s="108"/>
      <c r="W688" s="108">
        <v>44794</v>
      </c>
      <c r="X688" s="108"/>
      <c r="Y688" s="108">
        <v>2248</v>
      </c>
      <c r="Z688" s="108"/>
      <c r="AA688" s="108">
        <v>0</v>
      </c>
      <c r="AB688" s="108"/>
      <c r="AC688" s="108">
        <v>0</v>
      </c>
      <c r="AD688" s="108"/>
      <c r="AE688" s="108">
        <v>0</v>
      </c>
      <c r="AF688" s="108"/>
      <c r="AG688" s="108">
        <v>0</v>
      </c>
      <c r="AH688" s="108"/>
      <c r="AI688" s="108">
        <v>355365</v>
      </c>
      <c r="AJ688" s="108"/>
      <c r="AK688" s="108">
        <v>2188748</v>
      </c>
      <c r="AL688" s="109"/>
      <c r="AM688" s="182">
        <v>0</v>
      </c>
      <c r="AN688" s="109" t="s">
        <v>5655</v>
      </c>
      <c r="AO688" s="109" t="str">
        <f t="shared" si="10"/>
        <v>No</v>
      </c>
    </row>
    <row r="689" spans="1:41" s="19" customFormat="1" ht="11.45" customHeight="1" x14ac:dyDescent="0.2">
      <c r="A689" s="5" t="s">
        <v>2720</v>
      </c>
      <c r="B689" s="5" t="s">
        <v>359</v>
      </c>
      <c r="C689" s="5" t="s">
        <v>55</v>
      </c>
      <c r="D689" s="174" t="s">
        <v>2721</v>
      </c>
      <c r="E689" s="177" t="s">
        <v>2722</v>
      </c>
      <c r="F689" s="19" t="s">
        <v>196</v>
      </c>
      <c r="G689" s="5" t="s">
        <v>229</v>
      </c>
      <c r="H689" s="27">
        <v>0</v>
      </c>
      <c r="I689" s="106">
        <v>24</v>
      </c>
      <c r="J689" s="107"/>
      <c r="K689" s="108">
        <v>0</v>
      </c>
      <c r="L689" s="108"/>
      <c r="M689" s="108">
        <v>0</v>
      </c>
      <c r="N689" s="108"/>
      <c r="O689" s="108">
        <v>0</v>
      </c>
      <c r="P689" s="108"/>
      <c r="Q689" s="108">
        <v>848115</v>
      </c>
      <c r="R689" s="108"/>
      <c r="S689" s="108">
        <v>0</v>
      </c>
      <c r="T689" s="108"/>
      <c r="U689" s="108">
        <v>0</v>
      </c>
      <c r="V689" s="108"/>
      <c r="W689" s="108">
        <v>42904</v>
      </c>
      <c r="X689" s="108"/>
      <c r="Y689" s="108">
        <v>0</v>
      </c>
      <c r="Z689" s="108"/>
      <c r="AA689" s="108">
        <v>0</v>
      </c>
      <c r="AB689" s="108"/>
      <c r="AC689" s="108">
        <v>0</v>
      </c>
      <c r="AD689" s="108"/>
      <c r="AE689" s="108">
        <v>0</v>
      </c>
      <c r="AF689" s="108"/>
      <c r="AG689" s="108">
        <v>0</v>
      </c>
      <c r="AH689" s="108"/>
      <c r="AI689" s="108">
        <v>142931</v>
      </c>
      <c r="AJ689" s="108"/>
      <c r="AK689" s="108">
        <v>0</v>
      </c>
      <c r="AL689" s="109"/>
      <c r="AM689" s="182">
        <v>240.2</v>
      </c>
      <c r="AN689" s="109" t="s">
        <v>5655</v>
      </c>
      <c r="AO689" s="109" t="str">
        <f t="shared" si="10"/>
        <v>No</v>
      </c>
    </row>
    <row r="690" spans="1:41" s="19" customFormat="1" ht="11.45" customHeight="1" x14ac:dyDescent="0.2">
      <c r="A690" s="5" t="s">
        <v>6171</v>
      </c>
      <c r="B690" s="5" t="s">
        <v>365</v>
      </c>
      <c r="C690" s="5" t="s">
        <v>73</v>
      </c>
      <c r="D690" s="174">
        <v>2005</v>
      </c>
      <c r="E690" s="177">
        <v>20005</v>
      </c>
      <c r="F690" s="19" t="s">
        <v>194</v>
      </c>
      <c r="G690" s="5" t="s">
        <v>5273</v>
      </c>
      <c r="H690" s="27">
        <v>67983</v>
      </c>
      <c r="I690" s="106">
        <v>24</v>
      </c>
      <c r="J690" s="107"/>
      <c r="K690" s="108">
        <v>0</v>
      </c>
      <c r="L690" s="108"/>
      <c r="M690" s="108">
        <v>0</v>
      </c>
      <c r="N690" s="108"/>
      <c r="O690" s="108">
        <v>0</v>
      </c>
      <c r="P690" s="108"/>
      <c r="Q690" s="108">
        <v>762764</v>
      </c>
      <c r="R690" s="108"/>
      <c r="S690" s="108">
        <v>0</v>
      </c>
      <c r="T690" s="108"/>
      <c r="U690" s="108">
        <v>0</v>
      </c>
      <c r="V690" s="108"/>
      <c r="W690" s="108">
        <v>42558</v>
      </c>
      <c r="X690" s="108"/>
      <c r="Y690" s="108">
        <v>0</v>
      </c>
      <c r="Z690" s="108"/>
      <c r="AA690" s="108">
        <v>0</v>
      </c>
      <c r="AB690" s="108"/>
      <c r="AC690" s="108">
        <v>0</v>
      </c>
      <c r="AD690" s="108"/>
      <c r="AE690" s="108">
        <v>0</v>
      </c>
      <c r="AF690" s="108"/>
      <c r="AG690" s="108">
        <v>0</v>
      </c>
      <c r="AH690" s="108"/>
      <c r="AI690" s="108">
        <v>549095</v>
      </c>
      <c r="AJ690" s="108"/>
      <c r="AK690" s="108">
        <v>0</v>
      </c>
      <c r="AL690" s="109"/>
      <c r="AM690" s="182">
        <v>0</v>
      </c>
      <c r="AN690" s="109" t="s">
        <v>5655</v>
      </c>
      <c r="AO690" s="109" t="str">
        <f t="shared" si="10"/>
        <v>No</v>
      </c>
    </row>
    <row r="691" spans="1:41" s="19" customFormat="1" ht="11.45" customHeight="1" x14ac:dyDescent="0.2">
      <c r="A691" s="5" t="s">
        <v>1089</v>
      </c>
      <c r="B691" s="5" t="s">
        <v>1090</v>
      </c>
      <c r="C691" s="5" t="s">
        <v>55</v>
      </c>
      <c r="D691" s="174">
        <v>5184</v>
      </c>
      <c r="E691" s="177">
        <v>50184</v>
      </c>
      <c r="F691" s="19" t="s">
        <v>196</v>
      </c>
      <c r="G691" s="5" t="s">
        <v>192</v>
      </c>
      <c r="H691" s="27">
        <v>99941</v>
      </c>
      <c r="I691" s="106">
        <v>24</v>
      </c>
      <c r="J691" s="107"/>
      <c r="K691" s="108">
        <v>0</v>
      </c>
      <c r="L691" s="108"/>
      <c r="M691" s="108">
        <v>423550</v>
      </c>
      <c r="N691" s="108"/>
      <c r="O691" s="108">
        <v>961789</v>
      </c>
      <c r="P691" s="108"/>
      <c r="Q691" s="108">
        <v>904197</v>
      </c>
      <c r="R691" s="108"/>
      <c r="S691" s="108">
        <v>57592</v>
      </c>
      <c r="T691" s="108"/>
      <c r="U691" s="108">
        <v>71770</v>
      </c>
      <c r="V691" s="108"/>
      <c r="W691" s="108">
        <v>68929</v>
      </c>
      <c r="X691" s="108"/>
      <c r="Y691" s="108">
        <v>2841</v>
      </c>
      <c r="Z691" s="108"/>
      <c r="AA691" s="108">
        <v>0</v>
      </c>
      <c r="AB691" s="108"/>
      <c r="AC691" s="108">
        <v>0</v>
      </c>
      <c r="AD691" s="108"/>
      <c r="AE691" s="108">
        <v>0</v>
      </c>
      <c r="AF691" s="108"/>
      <c r="AG691" s="108">
        <v>0</v>
      </c>
      <c r="AH691" s="108"/>
      <c r="AI691" s="108">
        <v>430239</v>
      </c>
      <c r="AJ691" s="108"/>
      <c r="AK691" s="108">
        <v>1848648</v>
      </c>
      <c r="AL691" s="109"/>
      <c r="AM691" s="182">
        <v>0</v>
      </c>
      <c r="AN691" s="109" t="s">
        <v>5655</v>
      </c>
      <c r="AO691" s="109" t="str">
        <f t="shared" si="10"/>
        <v>No</v>
      </c>
    </row>
    <row r="692" spans="1:41" s="19" customFormat="1" ht="11.45" customHeight="1" x14ac:dyDescent="0.2">
      <c r="A692" s="5" t="s">
        <v>2966</v>
      </c>
      <c r="B692" s="5" t="s">
        <v>2967</v>
      </c>
      <c r="C692" s="5" t="s">
        <v>56</v>
      </c>
      <c r="D692" s="174" t="s">
        <v>2968</v>
      </c>
      <c r="E692" s="177" t="s">
        <v>2969</v>
      </c>
      <c r="F692" s="19" t="s">
        <v>196</v>
      </c>
      <c r="G692" s="5" t="s">
        <v>229</v>
      </c>
      <c r="H692" s="27">
        <v>0</v>
      </c>
      <c r="I692" s="106">
        <v>24</v>
      </c>
      <c r="J692" s="107"/>
      <c r="K692" s="108">
        <v>0</v>
      </c>
      <c r="L692" s="108"/>
      <c r="M692" s="108">
        <v>0</v>
      </c>
      <c r="N692" s="108"/>
      <c r="O692" s="108">
        <v>0</v>
      </c>
      <c r="P692" s="108"/>
      <c r="Q692" s="108">
        <v>610691</v>
      </c>
      <c r="R692" s="108"/>
      <c r="S692" s="108">
        <v>0</v>
      </c>
      <c r="T692" s="108"/>
      <c r="U692" s="108">
        <v>0</v>
      </c>
      <c r="V692" s="108"/>
      <c r="W692" s="108">
        <v>38032</v>
      </c>
      <c r="X692" s="108"/>
      <c r="Y692" s="108">
        <v>0</v>
      </c>
      <c r="Z692" s="108"/>
      <c r="AA692" s="108">
        <v>0</v>
      </c>
      <c r="AB692" s="108"/>
      <c r="AC692" s="108">
        <v>0</v>
      </c>
      <c r="AD692" s="108"/>
      <c r="AE692" s="108">
        <v>0</v>
      </c>
      <c r="AF692" s="108"/>
      <c r="AG692" s="108">
        <v>0</v>
      </c>
      <c r="AH692" s="108"/>
      <c r="AI692" s="108">
        <v>204570</v>
      </c>
      <c r="AJ692" s="108"/>
      <c r="AK692" s="108">
        <v>0</v>
      </c>
      <c r="AL692" s="109"/>
      <c r="AM692" s="182">
        <v>0</v>
      </c>
      <c r="AN692" s="109" t="s">
        <v>5655</v>
      </c>
      <c r="AO692" s="109" t="str">
        <f t="shared" si="10"/>
        <v>No</v>
      </c>
    </row>
    <row r="693" spans="1:41" s="19" customFormat="1" ht="11.45" customHeight="1" x14ac:dyDescent="0.2">
      <c r="A693" s="5" t="s">
        <v>1656</v>
      </c>
      <c r="B693" s="5" t="s">
        <v>1657</v>
      </c>
      <c r="C693" s="5" t="s">
        <v>99</v>
      </c>
      <c r="D693" s="174" t="s">
        <v>1658</v>
      </c>
      <c r="E693" s="177" t="s">
        <v>1659</v>
      </c>
      <c r="F693" s="19" t="s">
        <v>194</v>
      </c>
      <c r="G693" s="5" t="s">
        <v>229</v>
      </c>
      <c r="H693" s="27">
        <v>0</v>
      </c>
      <c r="I693" s="106">
        <v>24</v>
      </c>
      <c r="J693" s="107"/>
      <c r="K693" s="108">
        <v>0</v>
      </c>
      <c r="L693" s="108"/>
      <c r="M693" s="108">
        <v>0</v>
      </c>
      <c r="N693" s="108"/>
      <c r="O693" s="108">
        <v>0</v>
      </c>
      <c r="P693" s="108"/>
      <c r="Q693" s="108">
        <v>770801</v>
      </c>
      <c r="R693" s="108"/>
      <c r="S693" s="108">
        <v>0</v>
      </c>
      <c r="T693" s="108"/>
      <c r="U693" s="108">
        <v>0</v>
      </c>
      <c r="V693" s="108"/>
      <c r="W693" s="108">
        <v>42914</v>
      </c>
      <c r="X693" s="108"/>
      <c r="Y693" s="108">
        <v>0</v>
      </c>
      <c r="Z693" s="108"/>
      <c r="AA693" s="108">
        <v>0</v>
      </c>
      <c r="AB693" s="108"/>
      <c r="AC693" s="108">
        <v>0</v>
      </c>
      <c r="AD693" s="108"/>
      <c r="AE693" s="108">
        <v>0</v>
      </c>
      <c r="AF693" s="108"/>
      <c r="AG693" s="108">
        <v>0</v>
      </c>
      <c r="AH693" s="108"/>
      <c r="AI693" s="108">
        <v>216051</v>
      </c>
      <c r="AJ693" s="108"/>
      <c r="AK693" s="108">
        <v>0</v>
      </c>
      <c r="AL693" s="109"/>
      <c r="AM693" s="182">
        <v>21.76</v>
      </c>
      <c r="AN693" s="109" t="s">
        <v>5655</v>
      </c>
      <c r="AO693" s="109" t="str">
        <f t="shared" si="10"/>
        <v>No</v>
      </c>
    </row>
    <row r="694" spans="1:41" s="19" customFormat="1" ht="11.45" customHeight="1" x14ac:dyDescent="0.2">
      <c r="A694" s="5" t="s">
        <v>910</v>
      </c>
      <c r="B694" s="5" t="s">
        <v>911</v>
      </c>
      <c r="C694" s="5" t="s">
        <v>62</v>
      </c>
      <c r="D694" s="174">
        <v>4143</v>
      </c>
      <c r="E694" s="177">
        <v>40143</v>
      </c>
      <c r="F694" s="19" t="s">
        <v>194</v>
      </c>
      <c r="G694" s="5" t="s">
        <v>5273</v>
      </c>
      <c r="H694" s="27">
        <v>884891</v>
      </c>
      <c r="I694" s="106">
        <v>24</v>
      </c>
      <c r="J694" s="107"/>
      <c r="K694" s="108">
        <v>0</v>
      </c>
      <c r="L694" s="108"/>
      <c r="M694" s="108">
        <v>0</v>
      </c>
      <c r="N694" s="108"/>
      <c r="O694" s="108">
        <v>0</v>
      </c>
      <c r="P694" s="108"/>
      <c r="Q694" s="108">
        <v>1052707</v>
      </c>
      <c r="R694" s="108"/>
      <c r="S694" s="108">
        <v>0</v>
      </c>
      <c r="T694" s="108"/>
      <c r="U694" s="108">
        <v>0</v>
      </c>
      <c r="V694" s="108"/>
      <c r="W694" s="108">
        <v>69408</v>
      </c>
      <c r="X694" s="108"/>
      <c r="Y694" s="108">
        <v>0</v>
      </c>
      <c r="Z694" s="108"/>
      <c r="AA694" s="108">
        <v>0</v>
      </c>
      <c r="AB694" s="108"/>
      <c r="AC694" s="108">
        <v>0</v>
      </c>
      <c r="AD694" s="108"/>
      <c r="AE694" s="108">
        <v>0</v>
      </c>
      <c r="AF694" s="108"/>
      <c r="AG694" s="108">
        <v>0</v>
      </c>
      <c r="AH694" s="108"/>
      <c r="AI694" s="108">
        <v>252624</v>
      </c>
      <c r="AJ694" s="108"/>
      <c r="AK694" s="108">
        <v>0</v>
      </c>
      <c r="AL694" s="109"/>
      <c r="AM694" s="182">
        <v>0</v>
      </c>
      <c r="AN694" s="109" t="s">
        <v>5655</v>
      </c>
      <c r="AO694" s="109" t="str">
        <f t="shared" si="10"/>
        <v>No</v>
      </c>
    </row>
    <row r="695" spans="1:41" s="19" customFormat="1" ht="11.45" customHeight="1" x14ac:dyDescent="0.2">
      <c r="A695" s="5" t="s">
        <v>6172</v>
      </c>
      <c r="B695" s="5" t="s">
        <v>727</v>
      </c>
      <c r="C695" s="5" t="s">
        <v>20</v>
      </c>
      <c r="D695" s="174">
        <v>9168</v>
      </c>
      <c r="E695" s="177">
        <v>90168</v>
      </c>
      <c r="F695" s="19" t="s">
        <v>194</v>
      </c>
      <c r="G695" s="5" t="s">
        <v>5273</v>
      </c>
      <c r="H695" s="27">
        <v>1723634</v>
      </c>
      <c r="I695" s="106">
        <v>24</v>
      </c>
      <c r="J695" s="107"/>
      <c r="K695" s="108">
        <v>0</v>
      </c>
      <c r="L695" s="108"/>
      <c r="M695" s="108">
        <v>0</v>
      </c>
      <c r="N695" s="108"/>
      <c r="O695" s="108">
        <v>0</v>
      </c>
      <c r="P695" s="108"/>
      <c r="Q695" s="108">
        <v>719913</v>
      </c>
      <c r="R695" s="108"/>
      <c r="S695" s="108">
        <v>0</v>
      </c>
      <c r="T695" s="108"/>
      <c r="U695" s="108">
        <v>0</v>
      </c>
      <c r="V695" s="108"/>
      <c r="W695" s="108">
        <v>50602</v>
      </c>
      <c r="X695" s="108"/>
      <c r="Y695" s="108">
        <v>0</v>
      </c>
      <c r="Z695" s="108"/>
      <c r="AA695" s="108">
        <v>0</v>
      </c>
      <c r="AB695" s="108"/>
      <c r="AC695" s="108">
        <v>0</v>
      </c>
      <c r="AD695" s="108"/>
      <c r="AE695" s="108">
        <v>0</v>
      </c>
      <c r="AF695" s="108"/>
      <c r="AG695" s="108">
        <v>0</v>
      </c>
      <c r="AH695" s="108"/>
      <c r="AI695" s="108">
        <v>350645</v>
      </c>
      <c r="AJ695" s="108"/>
      <c r="AK695" s="108">
        <v>0</v>
      </c>
      <c r="AL695" s="109"/>
      <c r="AM695" s="182">
        <v>0</v>
      </c>
      <c r="AN695" s="109" t="s">
        <v>5655</v>
      </c>
      <c r="AO695" s="109" t="str">
        <f t="shared" si="10"/>
        <v>No</v>
      </c>
    </row>
    <row r="696" spans="1:41" s="19" customFormat="1" ht="11.45" customHeight="1" x14ac:dyDescent="0.2">
      <c r="A696" s="5" t="s">
        <v>2772</v>
      </c>
      <c r="B696" s="5" t="s">
        <v>1251</v>
      </c>
      <c r="C696" s="5" t="s">
        <v>66</v>
      </c>
      <c r="D696" s="174" t="s">
        <v>1528</v>
      </c>
      <c r="E696" s="177" t="s">
        <v>1529</v>
      </c>
      <c r="F696" s="19" t="s">
        <v>194</v>
      </c>
      <c r="G696" s="5" t="s">
        <v>229</v>
      </c>
      <c r="H696" s="27">
        <v>0</v>
      </c>
      <c r="I696" s="106">
        <v>24</v>
      </c>
      <c r="J696" s="107"/>
      <c r="K696" s="108">
        <v>0</v>
      </c>
      <c r="L696" s="108"/>
      <c r="M696" s="108">
        <v>0</v>
      </c>
      <c r="N696" s="108"/>
      <c r="O696" s="108">
        <v>0</v>
      </c>
      <c r="P696" s="108"/>
      <c r="Q696" s="108">
        <v>555714</v>
      </c>
      <c r="R696" s="108"/>
      <c r="S696" s="108">
        <v>0</v>
      </c>
      <c r="T696" s="108"/>
      <c r="U696" s="108">
        <v>0</v>
      </c>
      <c r="V696" s="108"/>
      <c r="W696" s="108">
        <v>33598</v>
      </c>
      <c r="X696" s="108"/>
      <c r="Y696" s="108">
        <v>0</v>
      </c>
      <c r="Z696" s="108"/>
      <c r="AA696" s="108">
        <v>0</v>
      </c>
      <c r="AB696" s="108"/>
      <c r="AC696" s="108">
        <v>0</v>
      </c>
      <c r="AD696" s="108"/>
      <c r="AE696" s="108">
        <v>0</v>
      </c>
      <c r="AF696" s="108"/>
      <c r="AG696" s="108">
        <v>0</v>
      </c>
      <c r="AH696" s="108"/>
      <c r="AI696" s="108">
        <v>178344</v>
      </c>
      <c r="AJ696" s="108"/>
      <c r="AK696" s="108">
        <v>0</v>
      </c>
      <c r="AL696" s="109"/>
      <c r="AM696" s="182">
        <v>0</v>
      </c>
      <c r="AN696" s="109" t="s">
        <v>5655</v>
      </c>
      <c r="AO696" s="109" t="str">
        <f t="shared" si="10"/>
        <v>No</v>
      </c>
    </row>
    <row r="697" spans="1:41" s="19" customFormat="1" ht="11.45" customHeight="1" x14ac:dyDescent="0.2">
      <c r="A697" s="5" t="s">
        <v>6173</v>
      </c>
      <c r="B697" s="5" t="s">
        <v>249</v>
      </c>
      <c r="C697" s="5" t="s">
        <v>99</v>
      </c>
      <c r="D697" s="174">
        <v>3089</v>
      </c>
      <c r="E697" s="177">
        <v>30089</v>
      </c>
      <c r="F697" s="19" t="s">
        <v>196</v>
      </c>
      <c r="G697" s="5" t="s">
        <v>5273</v>
      </c>
      <c r="H697" s="27">
        <v>70350</v>
      </c>
      <c r="I697" s="106">
        <v>24</v>
      </c>
      <c r="J697" s="107"/>
      <c r="K697" s="108">
        <v>0</v>
      </c>
      <c r="L697" s="108"/>
      <c r="M697" s="108">
        <v>0</v>
      </c>
      <c r="N697" s="108"/>
      <c r="O697" s="108">
        <v>0</v>
      </c>
      <c r="P697" s="108"/>
      <c r="Q697" s="108">
        <v>1255561</v>
      </c>
      <c r="R697" s="108"/>
      <c r="S697" s="108">
        <v>0</v>
      </c>
      <c r="T697" s="108"/>
      <c r="U697" s="108">
        <v>0</v>
      </c>
      <c r="V697" s="108"/>
      <c r="W697" s="108">
        <v>68785</v>
      </c>
      <c r="X697" s="108"/>
      <c r="Y697" s="108">
        <v>0</v>
      </c>
      <c r="Z697" s="108"/>
      <c r="AA697" s="108">
        <v>0</v>
      </c>
      <c r="AB697" s="108"/>
      <c r="AC697" s="108">
        <v>0</v>
      </c>
      <c r="AD697" s="108"/>
      <c r="AE697" s="108">
        <v>0</v>
      </c>
      <c r="AF697" s="108"/>
      <c r="AG697" s="108">
        <v>0</v>
      </c>
      <c r="AH697" s="108"/>
      <c r="AI697" s="108">
        <v>1008556</v>
      </c>
      <c r="AJ697" s="108"/>
      <c r="AK697" s="108">
        <v>0</v>
      </c>
      <c r="AL697" s="109"/>
      <c r="AM697" s="182">
        <v>0</v>
      </c>
      <c r="AN697" s="109" t="s">
        <v>5655</v>
      </c>
      <c r="AO697" s="109" t="str">
        <f t="shared" si="10"/>
        <v>No</v>
      </c>
    </row>
    <row r="698" spans="1:41" s="19" customFormat="1" ht="11.45" customHeight="1" x14ac:dyDescent="0.2">
      <c r="A698" s="5" t="s">
        <v>6174</v>
      </c>
      <c r="B698" s="5" t="s">
        <v>210</v>
      </c>
      <c r="C698" s="5" t="s">
        <v>62</v>
      </c>
      <c r="D698" s="174">
        <v>4131</v>
      </c>
      <c r="E698" s="177">
        <v>40131</v>
      </c>
      <c r="F698" s="19" t="s">
        <v>194</v>
      </c>
      <c r="G698" s="5" t="s">
        <v>5273</v>
      </c>
      <c r="H698" s="27">
        <v>166485</v>
      </c>
      <c r="I698" s="106">
        <v>24</v>
      </c>
      <c r="J698" s="107"/>
      <c r="K698" s="108">
        <v>0</v>
      </c>
      <c r="L698" s="108"/>
      <c r="M698" s="108">
        <v>0</v>
      </c>
      <c r="N698" s="108"/>
      <c r="O698" s="108">
        <v>0</v>
      </c>
      <c r="P698" s="108"/>
      <c r="Q698" s="108">
        <v>817579</v>
      </c>
      <c r="R698" s="108"/>
      <c r="S698" s="108">
        <v>0</v>
      </c>
      <c r="T698" s="108"/>
      <c r="U698" s="108">
        <v>0</v>
      </c>
      <c r="V698" s="108"/>
      <c r="W698" s="108">
        <v>32772</v>
      </c>
      <c r="X698" s="108"/>
      <c r="Y698" s="108">
        <v>0</v>
      </c>
      <c r="Z698" s="108"/>
      <c r="AA698" s="108">
        <v>0</v>
      </c>
      <c r="AB698" s="108"/>
      <c r="AC698" s="108">
        <v>0</v>
      </c>
      <c r="AD698" s="108"/>
      <c r="AE698" s="108">
        <v>0</v>
      </c>
      <c r="AF698" s="108"/>
      <c r="AG698" s="108">
        <v>0</v>
      </c>
      <c r="AH698" s="108"/>
      <c r="AI698" s="108">
        <v>167178</v>
      </c>
      <c r="AJ698" s="108"/>
      <c r="AK698" s="108">
        <v>0</v>
      </c>
      <c r="AL698" s="109"/>
      <c r="AM698" s="182">
        <v>0</v>
      </c>
      <c r="AN698" s="109" t="s">
        <v>5655</v>
      </c>
      <c r="AO698" s="109" t="str">
        <f t="shared" si="10"/>
        <v>No</v>
      </c>
    </row>
    <row r="699" spans="1:41" s="19" customFormat="1" ht="11.45" customHeight="1" x14ac:dyDescent="0.2">
      <c r="A699" s="5" t="s">
        <v>932</v>
      </c>
      <c r="B699" s="5" t="s">
        <v>933</v>
      </c>
      <c r="C699" s="5" t="s">
        <v>54</v>
      </c>
      <c r="D699" s="174">
        <v>1114</v>
      </c>
      <c r="E699" s="177">
        <v>10114</v>
      </c>
      <c r="F699" s="19" t="s">
        <v>196</v>
      </c>
      <c r="G699" s="5" t="s">
        <v>5273</v>
      </c>
      <c r="H699" s="27">
        <v>203914</v>
      </c>
      <c r="I699" s="106">
        <v>24</v>
      </c>
      <c r="J699" s="107"/>
      <c r="K699" s="108">
        <v>0</v>
      </c>
      <c r="L699" s="108"/>
      <c r="M699" s="108">
        <v>0</v>
      </c>
      <c r="N699" s="108"/>
      <c r="O699" s="108">
        <v>0</v>
      </c>
      <c r="P699" s="108"/>
      <c r="Q699" s="108">
        <v>565021</v>
      </c>
      <c r="R699" s="108"/>
      <c r="S699" s="108">
        <v>0</v>
      </c>
      <c r="T699" s="108"/>
      <c r="U699" s="108">
        <v>0</v>
      </c>
      <c r="V699" s="108"/>
      <c r="W699" s="108">
        <v>34978</v>
      </c>
      <c r="X699" s="108"/>
      <c r="Y699" s="108">
        <v>0</v>
      </c>
      <c r="Z699" s="108"/>
      <c r="AA699" s="108">
        <v>0</v>
      </c>
      <c r="AB699" s="108"/>
      <c r="AC699" s="108">
        <v>0</v>
      </c>
      <c r="AD699" s="108"/>
      <c r="AE699" s="108">
        <v>0</v>
      </c>
      <c r="AF699" s="108"/>
      <c r="AG699" s="108">
        <v>0</v>
      </c>
      <c r="AH699" s="108"/>
      <c r="AI699" s="108">
        <v>365267</v>
      </c>
      <c r="AJ699" s="108"/>
      <c r="AK699" s="108">
        <v>0</v>
      </c>
      <c r="AL699" s="109"/>
      <c r="AM699" s="182">
        <v>34.4</v>
      </c>
      <c r="AN699" s="109" t="s">
        <v>5655</v>
      </c>
      <c r="AO699" s="109" t="str">
        <f t="shared" si="10"/>
        <v>No</v>
      </c>
    </row>
    <row r="700" spans="1:41" s="19" customFormat="1" ht="11.45" customHeight="1" x14ac:dyDescent="0.2">
      <c r="A700" s="5" t="s">
        <v>6175</v>
      </c>
      <c r="B700" s="5" t="s">
        <v>3244</v>
      </c>
      <c r="C700" s="5" t="s">
        <v>55</v>
      </c>
      <c r="D700" s="174" t="s">
        <v>3245</v>
      </c>
      <c r="E700" s="177" t="s">
        <v>3246</v>
      </c>
      <c r="F700" s="19" t="s">
        <v>194</v>
      </c>
      <c r="G700" s="5" t="s">
        <v>229</v>
      </c>
      <c r="H700" s="27">
        <v>0</v>
      </c>
      <c r="I700" s="106">
        <v>24</v>
      </c>
      <c r="J700" s="107"/>
      <c r="K700" s="108">
        <v>0</v>
      </c>
      <c r="L700" s="108"/>
      <c r="M700" s="108">
        <v>0</v>
      </c>
      <c r="N700" s="108"/>
      <c r="O700" s="108">
        <v>0</v>
      </c>
      <c r="P700" s="108"/>
      <c r="Q700" s="108">
        <v>593512</v>
      </c>
      <c r="R700" s="108"/>
      <c r="S700" s="108">
        <v>0</v>
      </c>
      <c r="T700" s="108"/>
      <c r="U700" s="108">
        <v>0</v>
      </c>
      <c r="V700" s="108"/>
      <c r="W700" s="108">
        <v>30553</v>
      </c>
      <c r="X700" s="108"/>
      <c r="Y700" s="108">
        <v>0</v>
      </c>
      <c r="Z700" s="108"/>
      <c r="AA700" s="108">
        <v>0</v>
      </c>
      <c r="AB700" s="108"/>
      <c r="AC700" s="108">
        <v>0</v>
      </c>
      <c r="AD700" s="108"/>
      <c r="AE700" s="108">
        <v>0</v>
      </c>
      <c r="AF700" s="108"/>
      <c r="AG700" s="108">
        <v>0</v>
      </c>
      <c r="AH700" s="108"/>
      <c r="AI700" s="108">
        <v>100399</v>
      </c>
      <c r="AJ700" s="108"/>
      <c r="AK700" s="108">
        <v>0</v>
      </c>
      <c r="AL700" s="109"/>
      <c r="AM700" s="182">
        <v>0</v>
      </c>
      <c r="AN700" s="109" t="s">
        <v>5655</v>
      </c>
      <c r="AO700" s="109" t="str">
        <f t="shared" si="10"/>
        <v>No</v>
      </c>
    </row>
    <row r="701" spans="1:41" s="19" customFormat="1" ht="11.45" customHeight="1" x14ac:dyDescent="0.2">
      <c r="A701" s="5" t="s">
        <v>3656</v>
      </c>
      <c r="B701" s="5" t="s">
        <v>3657</v>
      </c>
      <c r="C701" s="5" t="s">
        <v>79</v>
      </c>
      <c r="D701" s="174" t="s">
        <v>3658</v>
      </c>
      <c r="E701" s="177" t="s">
        <v>3659</v>
      </c>
      <c r="F701" s="19" t="s">
        <v>242</v>
      </c>
      <c r="G701" s="5" t="s">
        <v>229</v>
      </c>
      <c r="H701" s="27">
        <v>0</v>
      </c>
      <c r="I701" s="106">
        <v>24</v>
      </c>
      <c r="J701" s="107"/>
      <c r="K701" s="108">
        <v>0</v>
      </c>
      <c r="L701" s="108"/>
      <c r="M701" s="108">
        <v>0</v>
      </c>
      <c r="N701" s="108"/>
      <c r="O701" s="108">
        <v>0</v>
      </c>
      <c r="P701" s="108"/>
      <c r="Q701" s="108">
        <v>488807</v>
      </c>
      <c r="R701" s="108"/>
      <c r="S701" s="108">
        <v>0</v>
      </c>
      <c r="T701" s="108"/>
      <c r="U701" s="108">
        <v>0</v>
      </c>
      <c r="V701" s="108"/>
      <c r="W701" s="108">
        <v>27281</v>
      </c>
      <c r="X701" s="108"/>
      <c r="Y701" s="108">
        <v>0</v>
      </c>
      <c r="Z701" s="108"/>
      <c r="AA701" s="108">
        <v>0</v>
      </c>
      <c r="AB701" s="108"/>
      <c r="AC701" s="108">
        <v>0</v>
      </c>
      <c r="AD701" s="108"/>
      <c r="AE701" s="108">
        <v>0</v>
      </c>
      <c r="AF701" s="108"/>
      <c r="AG701" s="108">
        <v>0</v>
      </c>
      <c r="AH701" s="108"/>
      <c r="AI701" s="108">
        <v>67653</v>
      </c>
      <c r="AJ701" s="108"/>
      <c r="AK701" s="108">
        <v>0</v>
      </c>
      <c r="AL701" s="109"/>
      <c r="AM701" s="182">
        <v>0</v>
      </c>
      <c r="AN701" s="109" t="s">
        <v>5655</v>
      </c>
      <c r="AO701" s="109" t="str">
        <f t="shared" si="10"/>
        <v>No</v>
      </c>
    </row>
    <row r="702" spans="1:41" s="19" customFormat="1" ht="11.45" customHeight="1" x14ac:dyDescent="0.2">
      <c r="A702" s="5" t="s">
        <v>3733</v>
      </c>
      <c r="B702" s="5" t="s">
        <v>3734</v>
      </c>
      <c r="C702" s="5" t="s">
        <v>89</v>
      </c>
      <c r="D702" s="174" t="s">
        <v>3735</v>
      </c>
      <c r="E702" s="177" t="s">
        <v>3736</v>
      </c>
      <c r="F702" s="19" t="s">
        <v>520</v>
      </c>
      <c r="G702" s="5" t="s">
        <v>229</v>
      </c>
      <c r="H702" s="27">
        <v>0</v>
      </c>
      <c r="I702" s="106">
        <v>24</v>
      </c>
      <c r="J702" s="107"/>
      <c r="K702" s="108">
        <v>0</v>
      </c>
      <c r="L702" s="108"/>
      <c r="M702" s="108">
        <v>0</v>
      </c>
      <c r="N702" s="108"/>
      <c r="O702" s="108">
        <v>0</v>
      </c>
      <c r="P702" s="108"/>
      <c r="Q702" s="108">
        <v>325973</v>
      </c>
      <c r="R702" s="108"/>
      <c r="S702" s="108">
        <v>0</v>
      </c>
      <c r="T702" s="108"/>
      <c r="U702" s="108">
        <v>0</v>
      </c>
      <c r="V702" s="108"/>
      <c r="W702" s="108">
        <v>15195</v>
      </c>
      <c r="X702" s="108"/>
      <c r="Y702" s="108">
        <v>0</v>
      </c>
      <c r="Z702" s="108"/>
      <c r="AA702" s="108">
        <v>0</v>
      </c>
      <c r="AB702" s="108"/>
      <c r="AC702" s="108">
        <v>0</v>
      </c>
      <c r="AD702" s="108"/>
      <c r="AE702" s="108">
        <v>0</v>
      </c>
      <c r="AF702" s="108"/>
      <c r="AG702" s="108">
        <v>0</v>
      </c>
      <c r="AH702" s="108"/>
      <c r="AI702" s="108">
        <v>18570</v>
      </c>
      <c r="AJ702" s="108"/>
      <c r="AK702" s="108">
        <v>0</v>
      </c>
      <c r="AL702" s="109"/>
      <c r="AM702" s="182">
        <v>215.76</v>
      </c>
      <c r="AN702" s="109" t="s">
        <v>5655</v>
      </c>
      <c r="AO702" s="109" t="str">
        <f t="shared" si="10"/>
        <v>No</v>
      </c>
    </row>
    <row r="703" spans="1:41" s="19" customFormat="1" ht="11.45" customHeight="1" x14ac:dyDescent="0.2">
      <c r="A703" s="5" t="s">
        <v>1753</v>
      </c>
      <c r="B703" s="5" t="s">
        <v>522</v>
      </c>
      <c r="C703" s="5" t="s">
        <v>91</v>
      </c>
      <c r="D703" s="174" t="s">
        <v>1754</v>
      </c>
      <c r="E703" s="177" t="s">
        <v>1755</v>
      </c>
      <c r="F703" s="19" t="s">
        <v>242</v>
      </c>
      <c r="G703" s="5" t="s">
        <v>229</v>
      </c>
      <c r="H703" s="27">
        <v>0</v>
      </c>
      <c r="I703" s="106">
        <v>24</v>
      </c>
      <c r="J703" s="107"/>
      <c r="K703" s="108">
        <v>0</v>
      </c>
      <c r="L703" s="108"/>
      <c r="M703" s="108">
        <v>0</v>
      </c>
      <c r="N703" s="108"/>
      <c r="O703" s="108">
        <v>0</v>
      </c>
      <c r="P703" s="108"/>
      <c r="Q703" s="108">
        <v>395963</v>
      </c>
      <c r="R703" s="108"/>
      <c r="S703" s="108">
        <v>0</v>
      </c>
      <c r="T703" s="108"/>
      <c r="U703" s="108">
        <v>0</v>
      </c>
      <c r="V703" s="108"/>
      <c r="W703" s="108">
        <v>24288</v>
      </c>
      <c r="X703" s="108"/>
      <c r="Y703" s="108">
        <v>0</v>
      </c>
      <c r="Z703" s="108"/>
      <c r="AA703" s="108">
        <v>0</v>
      </c>
      <c r="AB703" s="108"/>
      <c r="AC703" s="108">
        <v>0</v>
      </c>
      <c r="AD703" s="108"/>
      <c r="AE703" s="108">
        <v>0</v>
      </c>
      <c r="AF703" s="108"/>
      <c r="AG703" s="108">
        <v>0</v>
      </c>
      <c r="AH703" s="108"/>
      <c r="AI703" s="108">
        <v>72842</v>
      </c>
      <c r="AJ703" s="108"/>
      <c r="AK703" s="108">
        <v>0</v>
      </c>
      <c r="AL703" s="109"/>
      <c r="AM703" s="182">
        <v>0</v>
      </c>
      <c r="AN703" s="109" t="s">
        <v>5655</v>
      </c>
      <c r="AO703" s="109" t="str">
        <f t="shared" si="10"/>
        <v>No</v>
      </c>
    </row>
    <row r="704" spans="1:41" s="19" customFormat="1" ht="11.45" customHeight="1" x14ac:dyDescent="0.2">
      <c r="A704" s="5" t="s">
        <v>6176</v>
      </c>
      <c r="B704" s="5" t="s">
        <v>277</v>
      </c>
      <c r="C704" s="5" t="s">
        <v>89</v>
      </c>
      <c r="D704" s="174">
        <v>6001</v>
      </c>
      <c r="E704" s="177">
        <v>60001</v>
      </c>
      <c r="F704" s="19" t="s">
        <v>194</v>
      </c>
      <c r="G704" s="5" t="s">
        <v>5273</v>
      </c>
      <c r="H704" s="27">
        <v>196651</v>
      </c>
      <c r="I704" s="106">
        <v>24</v>
      </c>
      <c r="J704" s="107"/>
      <c r="K704" s="108">
        <v>0</v>
      </c>
      <c r="L704" s="108"/>
      <c r="M704" s="108">
        <v>0</v>
      </c>
      <c r="N704" s="108"/>
      <c r="O704" s="108">
        <v>0</v>
      </c>
      <c r="P704" s="108"/>
      <c r="Q704" s="108">
        <v>1012770</v>
      </c>
      <c r="R704" s="108"/>
      <c r="S704" s="108">
        <v>0</v>
      </c>
      <c r="T704" s="108"/>
      <c r="U704" s="108">
        <v>0</v>
      </c>
      <c r="V704" s="108"/>
      <c r="W704" s="108">
        <v>65448</v>
      </c>
      <c r="X704" s="108"/>
      <c r="Y704" s="108">
        <v>0</v>
      </c>
      <c r="Z704" s="108"/>
      <c r="AA704" s="108">
        <v>0</v>
      </c>
      <c r="AB704" s="108"/>
      <c r="AC704" s="108">
        <v>0</v>
      </c>
      <c r="AD704" s="108"/>
      <c r="AE704" s="108">
        <v>0</v>
      </c>
      <c r="AF704" s="108"/>
      <c r="AG704" s="108">
        <v>0</v>
      </c>
      <c r="AH704" s="108"/>
      <c r="AI704" s="108">
        <v>340731</v>
      </c>
      <c r="AJ704" s="108"/>
      <c r="AK704" s="108">
        <v>0</v>
      </c>
      <c r="AL704" s="109"/>
      <c r="AM704" s="182">
        <v>0</v>
      </c>
      <c r="AN704" s="109" t="s">
        <v>5655</v>
      </c>
      <c r="AO704" s="109" t="str">
        <f t="shared" si="10"/>
        <v>No</v>
      </c>
    </row>
    <row r="705" spans="1:41" s="19" customFormat="1" ht="11.45" customHeight="1" x14ac:dyDescent="0.2">
      <c r="A705" s="5" t="s">
        <v>5207</v>
      </c>
      <c r="B705" s="5" t="s">
        <v>5208</v>
      </c>
      <c r="C705" s="5" t="s">
        <v>46</v>
      </c>
      <c r="D705" s="174" t="s">
        <v>5209</v>
      </c>
      <c r="E705" s="177" t="s">
        <v>5210</v>
      </c>
      <c r="F705" s="19" t="s">
        <v>260</v>
      </c>
      <c r="G705" s="5" t="s">
        <v>229</v>
      </c>
      <c r="H705" s="27">
        <v>0</v>
      </c>
      <c r="I705" s="106">
        <v>24</v>
      </c>
      <c r="J705" s="107"/>
      <c r="K705" s="108">
        <v>0</v>
      </c>
      <c r="L705" s="108"/>
      <c r="M705" s="108">
        <v>0</v>
      </c>
      <c r="N705" s="108"/>
      <c r="O705" s="108">
        <v>0</v>
      </c>
      <c r="P705" s="108"/>
      <c r="Q705" s="108">
        <v>556505</v>
      </c>
      <c r="R705" s="108"/>
      <c r="S705" s="108">
        <v>0</v>
      </c>
      <c r="T705" s="108"/>
      <c r="U705" s="108">
        <v>0</v>
      </c>
      <c r="V705" s="108"/>
      <c r="W705" s="108">
        <v>36501</v>
      </c>
      <c r="X705" s="108"/>
      <c r="Y705" s="108">
        <v>0</v>
      </c>
      <c r="Z705" s="108"/>
      <c r="AA705" s="108">
        <v>0</v>
      </c>
      <c r="AB705" s="108"/>
      <c r="AC705" s="108">
        <v>0</v>
      </c>
      <c r="AD705" s="108"/>
      <c r="AE705" s="108">
        <v>0</v>
      </c>
      <c r="AF705" s="108"/>
      <c r="AG705" s="108">
        <v>0</v>
      </c>
      <c r="AH705" s="108"/>
      <c r="AI705" s="108">
        <v>58799</v>
      </c>
      <c r="AJ705" s="108"/>
      <c r="AK705" s="108">
        <v>0</v>
      </c>
      <c r="AL705" s="109"/>
      <c r="AM705" s="182">
        <v>0</v>
      </c>
      <c r="AN705" s="109" t="s">
        <v>5655</v>
      </c>
      <c r="AO705" s="109" t="str">
        <f t="shared" si="10"/>
        <v>No</v>
      </c>
    </row>
    <row r="706" spans="1:41" s="19" customFormat="1" ht="11.45" customHeight="1" x14ac:dyDescent="0.2">
      <c r="A706" s="5" t="s">
        <v>3254</v>
      </c>
      <c r="B706" s="5" t="s">
        <v>3255</v>
      </c>
      <c r="C706" s="5" t="s">
        <v>55</v>
      </c>
      <c r="D706" s="174" t="s">
        <v>3256</v>
      </c>
      <c r="E706" s="177" t="s">
        <v>3257</v>
      </c>
      <c r="F706" s="19" t="s">
        <v>194</v>
      </c>
      <c r="G706" s="5" t="s">
        <v>229</v>
      </c>
      <c r="H706" s="27">
        <v>0</v>
      </c>
      <c r="I706" s="106">
        <v>24</v>
      </c>
      <c r="J706" s="107"/>
      <c r="K706" s="108">
        <v>0</v>
      </c>
      <c r="L706" s="108"/>
      <c r="M706" s="108">
        <v>0</v>
      </c>
      <c r="N706" s="108"/>
      <c r="O706" s="108">
        <v>0</v>
      </c>
      <c r="P706" s="108"/>
      <c r="Q706" s="108">
        <v>466365</v>
      </c>
      <c r="R706" s="108"/>
      <c r="S706" s="108">
        <v>0</v>
      </c>
      <c r="T706" s="108"/>
      <c r="U706" s="108">
        <v>0</v>
      </c>
      <c r="V706" s="108"/>
      <c r="W706" s="108">
        <v>20943</v>
      </c>
      <c r="X706" s="108"/>
      <c r="Y706" s="108">
        <v>0</v>
      </c>
      <c r="Z706" s="108"/>
      <c r="AA706" s="108">
        <v>0</v>
      </c>
      <c r="AB706" s="108"/>
      <c r="AC706" s="108">
        <v>0</v>
      </c>
      <c r="AD706" s="108"/>
      <c r="AE706" s="108">
        <v>0</v>
      </c>
      <c r="AF706" s="108"/>
      <c r="AG706" s="108">
        <v>0</v>
      </c>
      <c r="AH706" s="108"/>
      <c r="AI706" s="108">
        <v>40019</v>
      </c>
      <c r="AJ706" s="108"/>
      <c r="AK706" s="108">
        <v>0</v>
      </c>
      <c r="AL706" s="109"/>
      <c r="AM706" s="182">
        <v>0</v>
      </c>
      <c r="AN706" s="109" t="s">
        <v>5655</v>
      </c>
      <c r="AO706" s="109" t="str">
        <f t="shared" si="10"/>
        <v>No</v>
      </c>
    </row>
    <row r="707" spans="1:41" s="19" customFormat="1" ht="11.45" customHeight="1" x14ac:dyDescent="0.2">
      <c r="A707" s="5" t="s">
        <v>5678</v>
      </c>
      <c r="B707" s="5" t="s">
        <v>1571</v>
      </c>
      <c r="C707" s="5" t="s">
        <v>66</v>
      </c>
      <c r="D707" s="174" t="s">
        <v>1572</v>
      </c>
      <c r="E707" s="177" t="s">
        <v>1573</v>
      </c>
      <c r="F707" s="19" t="s">
        <v>194</v>
      </c>
      <c r="G707" s="5" t="s">
        <v>229</v>
      </c>
      <c r="H707" s="27">
        <v>0</v>
      </c>
      <c r="I707" s="106">
        <v>24</v>
      </c>
      <c r="J707" s="107"/>
      <c r="K707" s="108">
        <v>0</v>
      </c>
      <c r="L707" s="108"/>
      <c r="M707" s="108">
        <v>0</v>
      </c>
      <c r="N707" s="108"/>
      <c r="O707" s="108">
        <v>0</v>
      </c>
      <c r="P707" s="108"/>
      <c r="Q707" s="108">
        <v>616923</v>
      </c>
      <c r="R707" s="108"/>
      <c r="S707" s="108">
        <v>0</v>
      </c>
      <c r="T707" s="108"/>
      <c r="U707" s="108">
        <v>0</v>
      </c>
      <c r="V707" s="108"/>
      <c r="W707" s="108">
        <v>41514</v>
      </c>
      <c r="X707" s="108"/>
      <c r="Y707" s="108">
        <v>0</v>
      </c>
      <c r="Z707" s="108"/>
      <c r="AA707" s="108">
        <v>0</v>
      </c>
      <c r="AB707" s="108"/>
      <c r="AC707" s="108">
        <v>0</v>
      </c>
      <c r="AD707" s="108"/>
      <c r="AE707" s="108">
        <v>0</v>
      </c>
      <c r="AF707" s="108"/>
      <c r="AG707" s="108">
        <v>0</v>
      </c>
      <c r="AH707" s="108"/>
      <c r="AI707" s="108">
        <v>97395</v>
      </c>
      <c r="AJ707" s="108"/>
      <c r="AK707" s="108">
        <v>0</v>
      </c>
      <c r="AL707" s="109"/>
      <c r="AM707" s="182">
        <v>0</v>
      </c>
      <c r="AN707" s="109" t="s">
        <v>5655</v>
      </c>
      <c r="AO707" s="109" t="str">
        <f t="shared" ref="AO707:AO770" si="11">IF(AN707&amp;AL707&amp;AJ707&amp;AH707&amp;AF707&amp;AD707&amp;AB707&amp;Z707&amp;X707&amp;V707&amp;T707&amp;R707&amp;P707&amp;N707&amp;L707&amp;J707&lt;&gt;"","Yes","No")</f>
        <v>No</v>
      </c>
    </row>
    <row r="708" spans="1:41" s="19" customFormat="1" ht="11.45" customHeight="1" x14ac:dyDescent="0.2">
      <c r="A708" s="5" t="s">
        <v>6177</v>
      </c>
      <c r="B708" s="5" t="s">
        <v>1340</v>
      </c>
      <c r="C708" s="5" t="s">
        <v>66</v>
      </c>
      <c r="D708" s="174">
        <v>2210</v>
      </c>
      <c r="E708" s="177">
        <v>20210</v>
      </c>
      <c r="F708" s="19" t="s">
        <v>194</v>
      </c>
      <c r="G708" s="5" t="s">
        <v>5273</v>
      </c>
      <c r="H708" s="27">
        <v>18351295</v>
      </c>
      <c r="I708" s="106">
        <v>24</v>
      </c>
      <c r="J708" s="107"/>
      <c r="K708" s="108">
        <v>0</v>
      </c>
      <c r="L708" s="108"/>
      <c r="M708" s="108">
        <v>0</v>
      </c>
      <c r="N708" s="108"/>
      <c r="O708" s="108">
        <v>0</v>
      </c>
      <c r="P708" s="108"/>
      <c r="Q708" s="108">
        <v>513341</v>
      </c>
      <c r="R708" s="108"/>
      <c r="S708" s="108">
        <v>0</v>
      </c>
      <c r="T708" s="108"/>
      <c r="U708" s="108">
        <v>0</v>
      </c>
      <c r="V708" s="108"/>
      <c r="W708" s="108">
        <v>34705</v>
      </c>
      <c r="X708" s="108"/>
      <c r="Y708" s="108">
        <v>0</v>
      </c>
      <c r="Z708" s="108"/>
      <c r="AA708" s="108">
        <v>0</v>
      </c>
      <c r="AB708" s="108"/>
      <c r="AC708" s="108">
        <v>0</v>
      </c>
      <c r="AD708" s="108"/>
      <c r="AE708" s="108">
        <v>0</v>
      </c>
      <c r="AF708" s="108"/>
      <c r="AG708" s="108">
        <v>0</v>
      </c>
      <c r="AH708" s="108"/>
      <c r="AI708" s="108">
        <v>52057</v>
      </c>
      <c r="AJ708" s="108"/>
      <c r="AK708" s="108">
        <v>0</v>
      </c>
      <c r="AL708" s="109"/>
      <c r="AM708" s="182">
        <v>0</v>
      </c>
      <c r="AN708" s="109" t="s">
        <v>5655</v>
      </c>
      <c r="AO708" s="109" t="str">
        <f t="shared" si="11"/>
        <v>No</v>
      </c>
    </row>
    <row r="709" spans="1:41" s="19" customFormat="1" ht="11.45" customHeight="1" x14ac:dyDescent="0.2">
      <c r="A709" s="5" t="s">
        <v>4566</v>
      </c>
      <c r="B709" s="5" t="s">
        <v>4567</v>
      </c>
      <c r="C709" s="5" t="s">
        <v>61</v>
      </c>
      <c r="D709" s="174" t="s">
        <v>4568</v>
      </c>
      <c r="E709" s="177" t="s">
        <v>4569</v>
      </c>
      <c r="F709" s="19" t="s">
        <v>242</v>
      </c>
      <c r="G709" s="5" t="s">
        <v>229</v>
      </c>
      <c r="H709" s="27">
        <v>0</v>
      </c>
      <c r="I709" s="106">
        <v>24</v>
      </c>
      <c r="J709" s="107"/>
      <c r="K709" s="108">
        <v>0</v>
      </c>
      <c r="L709" s="108"/>
      <c r="M709" s="108">
        <v>0</v>
      </c>
      <c r="N709" s="108"/>
      <c r="O709" s="108">
        <v>0</v>
      </c>
      <c r="P709" s="108"/>
      <c r="Q709" s="108">
        <v>656500</v>
      </c>
      <c r="R709" s="108"/>
      <c r="S709" s="108">
        <v>0</v>
      </c>
      <c r="T709" s="108"/>
      <c r="U709" s="108">
        <v>0</v>
      </c>
      <c r="V709" s="108"/>
      <c r="W709" s="108">
        <v>56645</v>
      </c>
      <c r="X709" s="108"/>
      <c r="Y709" s="108">
        <v>0</v>
      </c>
      <c r="Z709" s="108"/>
      <c r="AA709" s="108">
        <v>0</v>
      </c>
      <c r="AB709" s="108"/>
      <c r="AC709" s="108">
        <v>0</v>
      </c>
      <c r="AD709" s="108"/>
      <c r="AE709" s="108">
        <v>0</v>
      </c>
      <c r="AF709" s="108"/>
      <c r="AG709" s="108">
        <v>0</v>
      </c>
      <c r="AH709" s="108"/>
      <c r="AI709" s="108">
        <v>306876</v>
      </c>
      <c r="AJ709" s="108"/>
      <c r="AK709" s="108">
        <v>0</v>
      </c>
      <c r="AL709" s="109"/>
      <c r="AM709" s="182">
        <v>0</v>
      </c>
      <c r="AN709" s="109" t="s">
        <v>5655</v>
      </c>
      <c r="AO709" s="109" t="str">
        <f t="shared" si="11"/>
        <v>No</v>
      </c>
    </row>
    <row r="710" spans="1:41" s="19" customFormat="1" ht="11.45" customHeight="1" x14ac:dyDescent="0.2">
      <c r="A710" s="5" t="s">
        <v>308</v>
      </c>
      <c r="B710" s="5" t="s">
        <v>309</v>
      </c>
      <c r="C710" s="5" t="s">
        <v>63</v>
      </c>
      <c r="D710" s="174">
        <v>8019</v>
      </c>
      <c r="E710" s="177">
        <v>80019</v>
      </c>
      <c r="F710" s="19" t="s">
        <v>196</v>
      </c>
      <c r="G710" s="5" t="s">
        <v>5273</v>
      </c>
      <c r="H710" s="27">
        <v>81955</v>
      </c>
      <c r="I710" s="106">
        <v>24</v>
      </c>
      <c r="J710" s="107"/>
      <c r="K710" s="108">
        <v>0</v>
      </c>
      <c r="L710" s="108"/>
      <c r="M710" s="108">
        <v>0</v>
      </c>
      <c r="N710" s="108"/>
      <c r="O710" s="108">
        <v>0</v>
      </c>
      <c r="P710" s="108"/>
      <c r="Q710" s="108">
        <v>911139</v>
      </c>
      <c r="R710" s="108"/>
      <c r="S710" s="108">
        <v>0</v>
      </c>
      <c r="T710" s="108"/>
      <c r="U710" s="108">
        <v>0</v>
      </c>
      <c r="V710" s="108"/>
      <c r="W710" s="108">
        <v>61387</v>
      </c>
      <c r="X710" s="108"/>
      <c r="Y710" s="108">
        <v>0</v>
      </c>
      <c r="Z710" s="108"/>
      <c r="AA710" s="108">
        <v>0</v>
      </c>
      <c r="AB710" s="108"/>
      <c r="AC710" s="108">
        <v>0</v>
      </c>
      <c r="AD710" s="108"/>
      <c r="AE710" s="108">
        <v>0</v>
      </c>
      <c r="AF710" s="108"/>
      <c r="AG710" s="108">
        <v>0</v>
      </c>
      <c r="AH710" s="108"/>
      <c r="AI710" s="108">
        <v>228692</v>
      </c>
      <c r="AJ710" s="108"/>
      <c r="AK710" s="108">
        <v>0</v>
      </c>
      <c r="AL710" s="109"/>
      <c r="AM710" s="182">
        <v>0</v>
      </c>
      <c r="AN710" s="109" t="s">
        <v>5655</v>
      </c>
      <c r="AO710" s="109" t="str">
        <f t="shared" si="11"/>
        <v>No</v>
      </c>
    </row>
    <row r="711" spans="1:41" s="19" customFormat="1" ht="11.45" customHeight="1" x14ac:dyDescent="0.2">
      <c r="A711" s="5" t="s">
        <v>6178</v>
      </c>
      <c r="B711" s="5" t="s">
        <v>1190</v>
      </c>
      <c r="C711" s="5" t="s">
        <v>48</v>
      </c>
      <c r="D711" s="174"/>
      <c r="E711" s="177">
        <v>70044</v>
      </c>
      <c r="F711" s="19" t="s">
        <v>17</v>
      </c>
      <c r="G711" s="5" t="s">
        <v>192</v>
      </c>
      <c r="H711" s="27">
        <v>88053</v>
      </c>
      <c r="I711" s="106">
        <v>24</v>
      </c>
      <c r="J711" s="107"/>
      <c r="K711" s="108">
        <v>0</v>
      </c>
      <c r="L711" s="108"/>
      <c r="M711" s="108">
        <v>254955</v>
      </c>
      <c r="N711" s="108"/>
      <c r="O711" s="108">
        <v>412408</v>
      </c>
      <c r="P711" s="108"/>
      <c r="Q711" s="108">
        <v>371143</v>
      </c>
      <c r="R711" s="108"/>
      <c r="S711" s="108">
        <v>41265</v>
      </c>
      <c r="T711" s="108"/>
      <c r="U711" s="108">
        <v>48825</v>
      </c>
      <c r="V711" s="108"/>
      <c r="W711" s="108">
        <v>44367</v>
      </c>
      <c r="X711" s="108"/>
      <c r="Y711" s="108">
        <v>4458</v>
      </c>
      <c r="Z711" s="108"/>
      <c r="AA711" s="108">
        <v>0</v>
      </c>
      <c r="AB711" s="108"/>
      <c r="AC711" s="108">
        <v>0</v>
      </c>
      <c r="AD711" s="108"/>
      <c r="AE711" s="108">
        <v>0</v>
      </c>
      <c r="AF711" s="108"/>
      <c r="AG711" s="108">
        <v>0</v>
      </c>
      <c r="AH711" s="108"/>
      <c r="AI711" s="108">
        <v>1811784</v>
      </c>
      <c r="AJ711" s="108"/>
      <c r="AK711" s="108">
        <v>1608066</v>
      </c>
      <c r="AL711" s="109"/>
      <c r="AM711" s="182">
        <v>0</v>
      </c>
      <c r="AN711" s="109" t="s">
        <v>5655</v>
      </c>
      <c r="AO711" s="109" t="str">
        <f t="shared" si="11"/>
        <v>No</v>
      </c>
    </row>
    <row r="712" spans="1:41" s="19" customFormat="1" ht="11.45" customHeight="1" x14ac:dyDescent="0.2">
      <c r="A712" s="5" t="s">
        <v>2852</v>
      </c>
      <c r="B712" s="5" t="s">
        <v>2853</v>
      </c>
      <c r="C712" s="5" t="s">
        <v>55</v>
      </c>
      <c r="D712" s="174" t="s">
        <v>2854</v>
      </c>
      <c r="E712" s="177" t="s">
        <v>2855</v>
      </c>
      <c r="F712" s="19" t="s">
        <v>196</v>
      </c>
      <c r="G712" s="5" t="s">
        <v>229</v>
      </c>
      <c r="H712" s="27">
        <v>0</v>
      </c>
      <c r="I712" s="106">
        <v>24</v>
      </c>
      <c r="J712" s="107"/>
      <c r="K712" s="108">
        <v>0</v>
      </c>
      <c r="L712" s="108"/>
      <c r="M712" s="108">
        <v>0</v>
      </c>
      <c r="N712" s="108"/>
      <c r="O712" s="108">
        <v>0</v>
      </c>
      <c r="P712" s="108"/>
      <c r="Q712" s="108">
        <v>574868</v>
      </c>
      <c r="R712" s="108"/>
      <c r="S712" s="108">
        <v>0</v>
      </c>
      <c r="T712" s="108"/>
      <c r="U712" s="108">
        <v>0</v>
      </c>
      <c r="V712" s="108"/>
      <c r="W712" s="108">
        <v>32234</v>
      </c>
      <c r="X712" s="108"/>
      <c r="Y712" s="108">
        <v>0</v>
      </c>
      <c r="Z712" s="108"/>
      <c r="AA712" s="108">
        <v>0</v>
      </c>
      <c r="AB712" s="108"/>
      <c r="AC712" s="108">
        <v>0</v>
      </c>
      <c r="AD712" s="108"/>
      <c r="AE712" s="108">
        <v>0</v>
      </c>
      <c r="AF712" s="108"/>
      <c r="AG712" s="108">
        <v>0</v>
      </c>
      <c r="AH712" s="108"/>
      <c r="AI712" s="108">
        <v>52534</v>
      </c>
      <c r="AJ712" s="108"/>
      <c r="AK712" s="108">
        <v>0</v>
      </c>
      <c r="AL712" s="109"/>
      <c r="AM712" s="182">
        <v>0</v>
      </c>
      <c r="AN712" s="109" t="s">
        <v>5655</v>
      </c>
      <c r="AO712" s="109" t="str">
        <f t="shared" si="11"/>
        <v>No</v>
      </c>
    </row>
    <row r="713" spans="1:41" s="19" customFormat="1" ht="11.45" customHeight="1" x14ac:dyDescent="0.2">
      <c r="A713" s="5" t="s">
        <v>2387</v>
      </c>
      <c r="B713" s="5" t="s">
        <v>2388</v>
      </c>
      <c r="C713" s="5" t="s">
        <v>60</v>
      </c>
      <c r="D713" s="174" t="s">
        <v>2389</v>
      </c>
      <c r="E713" s="177" t="s">
        <v>2390</v>
      </c>
      <c r="F713" s="19" t="s">
        <v>194</v>
      </c>
      <c r="G713" s="5" t="s">
        <v>229</v>
      </c>
      <c r="H713" s="27">
        <v>0</v>
      </c>
      <c r="I713" s="106">
        <v>23</v>
      </c>
      <c r="J713" s="107"/>
      <c r="K713" s="108">
        <v>0</v>
      </c>
      <c r="L713" s="108"/>
      <c r="M713" s="108">
        <v>0</v>
      </c>
      <c r="N713" s="108"/>
      <c r="O713" s="108">
        <v>0</v>
      </c>
      <c r="P713" s="108"/>
      <c r="Q713" s="108">
        <v>544680</v>
      </c>
      <c r="R713" s="108"/>
      <c r="S713" s="108">
        <v>0</v>
      </c>
      <c r="T713" s="108"/>
      <c r="U713" s="108">
        <v>0</v>
      </c>
      <c r="V713" s="108"/>
      <c r="W713" s="108">
        <v>22425</v>
      </c>
      <c r="X713" s="108"/>
      <c r="Y713" s="108">
        <v>0</v>
      </c>
      <c r="Z713" s="108"/>
      <c r="AA713" s="108">
        <v>0</v>
      </c>
      <c r="AB713" s="108"/>
      <c r="AC713" s="108">
        <v>0</v>
      </c>
      <c r="AD713" s="108"/>
      <c r="AE713" s="108">
        <v>0</v>
      </c>
      <c r="AF713" s="108"/>
      <c r="AG713" s="108">
        <v>0</v>
      </c>
      <c r="AH713" s="108"/>
      <c r="AI713" s="108">
        <v>62697</v>
      </c>
      <c r="AJ713" s="108"/>
      <c r="AK713" s="108">
        <v>0</v>
      </c>
      <c r="AL713" s="109"/>
      <c r="AM713" s="182">
        <v>0</v>
      </c>
      <c r="AN713" s="109" t="s">
        <v>5655</v>
      </c>
      <c r="AO713" s="109" t="str">
        <f t="shared" si="11"/>
        <v>No</v>
      </c>
    </row>
    <row r="714" spans="1:41" s="19" customFormat="1" ht="11.45" customHeight="1" x14ac:dyDescent="0.2">
      <c r="A714" s="5" t="s">
        <v>460</v>
      </c>
      <c r="B714" s="5" t="s">
        <v>461</v>
      </c>
      <c r="C714" s="5" t="s">
        <v>32</v>
      </c>
      <c r="D714" s="174">
        <v>1045</v>
      </c>
      <c r="E714" s="177">
        <v>10045</v>
      </c>
      <c r="F714" s="19" t="s">
        <v>239</v>
      </c>
      <c r="G714" s="5" t="s">
        <v>192</v>
      </c>
      <c r="H714" s="27">
        <v>924859</v>
      </c>
      <c r="I714" s="106">
        <v>23</v>
      </c>
      <c r="J714" s="107"/>
      <c r="K714" s="108">
        <v>0</v>
      </c>
      <c r="L714" s="108"/>
      <c r="M714" s="108">
        <v>1021487</v>
      </c>
      <c r="N714" s="108"/>
      <c r="O714" s="108">
        <v>1371785</v>
      </c>
      <c r="P714" s="108"/>
      <c r="Q714" s="108">
        <v>1008642</v>
      </c>
      <c r="R714" s="108"/>
      <c r="S714" s="108">
        <v>363143</v>
      </c>
      <c r="T714" s="108"/>
      <c r="U714" s="108">
        <v>74783</v>
      </c>
      <c r="V714" s="108"/>
      <c r="W714" s="108">
        <v>63384</v>
      </c>
      <c r="X714" s="108"/>
      <c r="Y714" s="108">
        <v>11399</v>
      </c>
      <c r="Z714" s="108"/>
      <c r="AA714" s="108">
        <v>0</v>
      </c>
      <c r="AB714" s="108"/>
      <c r="AC714" s="108">
        <v>0</v>
      </c>
      <c r="AD714" s="108"/>
      <c r="AE714" s="108">
        <v>0</v>
      </c>
      <c r="AF714" s="108"/>
      <c r="AG714" s="108">
        <v>0</v>
      </c>
      <c r="AH714" s="108"/>
      <c r="AI714" s="108">
        <v>392718</v>
      </c>
      <c r="AJ714" s="108"/>
      <c r="AK714" s="108">
        <v>6132299</v>
      </c>
      <c r="AL714" s="109"/>
      <c r="AM714" s="182">
        <v>0</v>
      </c>
      <c r="AN714" s="109" t="s">
        <v>5655</v>
      </c>
      <c r="AO714" s="109" t="str">
        <f t="shared" si="11"/>
        <v>No</v>
      </c>
    </row>
    <row r="715" spans="1:41" s="19" customFormat="1" ht="11.45" customHeight="1" x14ac:dyDescent="0.2">
      <c r="A715" s="5" t="s">
        <v>2219</v>
      </c>
      <c r="B715" s="5" t="s">
        <v>2220</v>
      </c>
      <c r="C715" s="5" t="s">
        <v>50</v>
      </c>
      <c r="D715" s="174" t="s">
        <v>2221</v>
      </c>
      <c r="E715" s="177" t="s">
        <v>2222</v>
      </c>
      <c r="F715" s="19" t="s">
        <v>196</v>
      </c>
      <c r="G715" s="5" t="s">
        <v>229</v>
      </c>
      <c r="H715" s="27">
        <v>0</v>
      </c>
      <c r="I715" s="106">
        <v>23</v>
      </c>
      <c r="J715" s="107"/>
      <c r="K715" s="108">
        <v>0</v>
      </c>
      <c r="L715" s="108"/>
      <c r="M715" s="108">
        <v>0</v>
      </c>
      <c r="N715" s="108"/>
      <c r="O715" s="108">
        <v>0</v>
      </c>
      <c r="P715" s="108"/>
      <c r="Q715" s="108">
        <v>632151</v>
      </c>
      <c r="R715" s="108"/>
      <c r="S715" s="108">
        <v>0</v>
      </c>
      <c r="T715" s="108"/>
      <c r="U715" s="108">
        <v>0</v>
      </c>
      <c r="V715" s="108"/>
      <c r="W715" s="108">
        <v>38918</v>
      </c>
      <c r="X715" s="108"/>
      <c r="Y715" s="108">
        <v>0</v>
      </c>
      <c r="Z715" s="108"/>
      <c r="AA715" s="108">
        <v>0</v>
      </c>
      <c r="AB715" s="108"/>
      <c r="AC715" s="108">
        <v>0</v>
      </c>
      <c r="AD715" s="108"/>
      <c r="AE715" s="108">
        <v>0</v>
      </c>
      <c r="AF715" s="108"/>
      <c r="AG715" s="108">
        <v>0</v>
      </c>
      <c r="AH715" s="108"/>
      <c r="AI715" s="108">
        <v>101366</v>
      </c>
      <c r="AJ715" s="108"/>
      <c r="AK715" s="108">
        <v>0</v>
      </c>
      <c r="AL715" s="109"/>
      <c r="AM715" s="182">
        <v>26.96</v>
      </c>
      <c r="AN715" s="109" t="s">
        <v>5655</v>
      </c>
      <c r="AO715" s="109" t="str">
        <f t="shared" si="11"/>
        <v>No</v>
      </c>
    </row>
    <row r="716" spans="1:41" s="19" customFormat="1" ht="11.45" customHeight="1" x14ac:dyDescent="0.2">
      <c r="A716" s="5" t="s">
        <v>3010</v>
      </c>
      <c r="B716" s="5" t="s">
        <v>3011</v>
      </c>
      <c r="C716" s="5" t="s">
        <v>55</v>
      </c>
      <c r="D716" s="174" t="s">
        <v>3012</v>
      </c>
      <c r="E716" s="177" t="s">
        <v>3013</v>
      </c>
      <c r="F716" s="19" t="s">
        <v>194</v>
      </c>
      <c r="G716" s="5" t="s">
        <v>229</v>
      </c>
      <c r="H716" s="27">
        <v>0</v>
      </c>
      <c r="I716" s="106">
        <v>23</v>
      </c>
      <c r="J716" s="107"/>
      <c r="K716" s="108">
        <v>0</v>
      </c>
      <c r="L716" s="108"/>
      <c r="M716" s="108">
        <v>0</v>
      </c>
      <c r="N716" s="108"/>
      <c r="O716" s="108">
        <v>0</v>
      </c>
      <c r="P716" s="108"/>
      <c r="Q716" s="108">
        <v>566212</v>
      </c>
      <c r="R716" s="108"/>
      <c r="S716" s="108">
        <v>0</v>
      </c>
      <c r="T716" s="108"/>
      <c r="U716" s="108">
        <v>0</v>
      </c>
      <c r="V716" s="108"/>
      <c r="W716" s="108">
        <v>35520</v>
      </c>
      <c r="X716" s="108"/>
      <c r="Y716" s="108">
        <v>0</v>
      </c>
      <c r="Z716" s="108"/>
      <c r="AA716" s="108">
        <v>0</v>
      </c>
      <c r="AB716" s="108"/>
      <c r="AC716" s="108">
        <v>0</v>
      </c>
      <c r="AD716" s="108"/>
      <c r="AE716" s="108">
        <v>0</v>
      </c>
      <c r="AF716" s="108"/>
      <c r="AG716" s="108">
        <v>0</v>
      </c>
      <c r="AH716" s="108"/>
      <c r="AI716" s="108">
        <v>155367</v>
      </c>
      <c r="AJ716" s="108"/>
      <c r="AK716" s="108">
        <v>0</v>
      </c>
      <c r="AL716" s="109"/>
      <c r="AM716" s="182">
        <v>0</v>
      </c>
      <c r="AN716" s="109" t="s">
        <v>5655</v>
      </c>
      <c r="AO716" s="109" t="str">
        <f t="shared" si="11"/>
        <v>No</v>
      </c>
    </row>
    <row r="717" spans="1:41" s="19" customFormat="1" ht="11.45" customHeight="1" x14ac:dyDescent="0.2">
      <c r="A717" s="5" t="s">
        <v>6179</v>
      </c>
      <c r="B717" s="5" t="s">
        <v>438</v>
      </c>
      <c r="C717" s="5" t="s">
        <v>66</v>
      </c>
      <c r="D717" s="174">
        <v>2160</v>
      </c>
      <c r="E717" s="177">
        <v>20160</v>
      </c>
      <c r="F717" s="19" t="s">
        <v>208</v>
      </c>
      <c r="G717" s="5" t="s">
        <v>5273</v>
      </c>
      <c r="H717" s="27">
        <v>18351295</v>
      </c>
      <c r="I717" s="106">
        <v>23</v>
      </c>
      <c r="J717" s="107"/>
      <c r="K717" s="108">
        <v>0</v>
      </c>
      <c r="L717" s="108"/>
      <c r="M717" s="108">
        <v>0</v>
      </c>
      <c r="N717" s="108"/>
      <c r="O717" s="108">
        <v>0</v>
      </c>
      <c r="P717" s="108"/>
      <c r="Q717" s="108">
        <v>821067</v>
      </c>
      <c r="R717" s="108"/>
      <c r="S717" s="108">
        <v>0</v>
      </c>
      <c r="T717" s="108"/>
      <c r="U717" s="108">
        <v>0</v>
      </c>
      <c r="V717" s="108"/>
      <c r="W717" s="108">
        <v>26054</v>
      </c>
      <c r="X717" s="108"/>
      <c r="Y717" s="108">
        <v>0</v>
      </c>
      <c r="Z717" s="108"/>
      <c r="AA717" s="108">
        <v>0</v>
      </c>
      <c r="AB717" s="108"/>
      <c r="AC717" s="108">
        <v>0</v>
      </c>
      <c r="AD717" s="108"/>
      <c r="AE717" s="108">
        <v>0</v>
      </c>
      <c r="AF717" s="108"/>
      <c r="AG717" s="108">
        <v>0</v>
      </c>
      <c r="AH717" s="108"/>
      <c r="AI717" s="108">
        <v>484952</v>
      </c>
      <c r="AJ717" s="108"/>
      <c r="AK717" s="108">
        <v>0</v>
      </c>
      <c r="AL717" s="109"/>
      <c r="AM717" s="182">
        <v>0</v>
      </c>
      <c r="AN717" s="109" t="s">
        <v>5655</v>
      </c>
      <c r="AO717" s="109" t="str">
        <f t="shared" si="11"/>
        <v>No</v>
      </c>
    </row>
    <row r="718" spans="1:41" s="19" customFormat="1" ht="11.45" customHeight="1" x14ac:dyDescent="0.2">
      <c r="A718" s="5" t="s">
        <v>6180</v>
      </c>
      <c r="B718" s="5" t="s">
        <v>5239</v>
      </c>
      <c r="C718" s="5" t="s">
        <v>43</v>
      </c>
      <c r="D718" s="174" t="s">
        <v>4194</v>
      </c>
      <c r="E718" s="177" t="s">
        <v>4195</v>
      </c>
      <c r="F718" s="19" t="s">
        <v>242</v>
      </c>
      <c r="G718" s="5" t="s">
        <v>229</v>
      </c>
      <c r="H718" s="27">
        <v>0</v>
      </c>
      <c r="I718" s="106">
        <v>23</v>
      </c>
      <c r="J718" s="107"/>
      <c r="K718" s="108">
        <v>0</v>
      </c>
      <c r="L718" s="108"/>
      <c r="M718" s="108">
        <v>0</v>
      </c>
      <c r="N718" s="108"/>
      <c r="O718" s="108">
        <v>0</v>
      </c>
      <c r="P718" s="108"/>
      <c r="Q718" s="108">
        <v>370473</v>
      </c>
      <c r="R718" s="108"/>
      <c r="S718" s="108">
        <v>0</v>
      </c>
      <c r="T718" s="108"/>
      <c r="U718" s="108">
        <v>0</v>
      </c>
      <c r="V718" s="108"/>
      <c r="W718" s="108">
        <v>22789</v>
      </c>
      <c r="X718" s="108"/>
      <c r="Y718" s="108">
        <v>0</v>
      </c>
      <c r="Z718" s="108"/>
      <c r="AA718" s="108">
        <v>0</v>
      </c>
      <c r="AB718" s="108"/>
      <c r="AC718" s="108">
        <v>0</v>
      </c>
      <c r="AD718" s="108"/>
      <c r="AE718" s="108">
        <v>0</v>
      </c>
      <c r="AF718" s="108"/>
      <c r="AG718" s="108">
        <v>0</v>
      </c>
      <c r="AH718" s="108"/>
      <c r="AI718" s="108">
        <v>131389</v>
      </c>
      <c r="AJ718" s="108"/>
      <c r="AK718" s="108">
        <v>0</v>
      </c>
      <c r="AL718" s="109"/>
      <c r="AM718" s="182">
        <v>0</v>
      </c>
      <c r="AN718" s="109" t="s">
        <v>5655</v>
      </c>
      <c r="AO718" s="109" t="str">
        <f t="shared" si="11"/>
        <v>No</v>
      </c>
    </row>
    <row r="719" spans="1:41" s="19" customFormat="1" ht="11.45" customHeight="1" x14ac:dyDescent="0.2">
      <c r="A719" s="5" t="s">
        <v>6181</v>
      </c>
      <c r="B719" s="5" t="s">
        <v>193</v>
      </c>
      <c r="C719" s="5" t="s">
        <v>20</v>
      </c>
      <c r="D719" s="174">
        <v>9119</v>
      </c>
      <c r="E719" s="177">
        <v>90119</v>
      </c>
      <c r="F719" s="19" t="s">
        <v>194</v>
      </c>
      <c r="G719" s="5" t="s">
        <v>192</v>
      </c>
      <c r="H719" s="27">
        <v>583681</v>
      </c>
      <c r="I719" s="106">
        <v>23</v>
      </c>
      <c r="J719" s="107"/>
      <c r="K719" s="108">
        <v>0</v>
      </c>
      <c r="L719" s="108"/>
      <c r="M719" s="108">
        <v>355675</v>
      </c>
      <c r="N719" s="108"/>
      <c r="O719" s="108">
        <v>369102</v>
      </c>
      <c r="P719" s="108"/>
      <c r="Q719" s="108">
        <v>355543</v>
      </c>
      <c r="R719" s="108"/>
      <c r="S719" s="108">
        <v>13559</v>
      </c>
      <c r="T719" s="108"/>
      <c r="U719" s="108">
        <v>43271</v>
      </c>
      <c r="V719" s="108"/>
      <c r="W719" s="108">
        <v>41320</v>
      </c>
      <c r="X719" s="108"/>
      <c r="Y719" s="108">
        <v>1951</v>
      </c>
      <c r="Z719" s="108"/>
      <c r="AA719" s="108">
        <v>0</v>
      </c>
      <c r="AB719" s="108"/>
      <c r="AC719" s="108">
        <v>0</v>
      </c>
      <c r="AD719" s="108"/>
      <c r="AE719" s="108">
        <v>0</v>
      </c>
      <c r="AF719" s="108"/>
      <c r="AG719" s="108">
        <v>0</v>
      </c>
      <c r="AH719" s="108"/>
      <c r="AI719" s="108">
        <v>841985</v>
      </c>
      <c r="AJ719" s="108"/>
      <c r="AK719" s="108">
        <v>1871078</v>
      </c>
      <c r="AL719" s="109"/>
      <c r="AM719" s="182">
        <v>214.6</v>
      </c>
      <c r="AN719" s="109" t="s">
        <v>5655</v>
      </c>
      <c r="AO719" s="109" t="str">
        <f t="shared" si="11"/>
        <v>No</v>
      </c>
    </row>
    <row r="720" spans="1:41" s="19" customFormat="1" ht="11.45" customHeight="1" x14ac:dyDescent="0.2">
      <c r="A720" s="5" t="s">
        <v>2749</v>
      </c>
      <c r="B720" s="5" t="s">
        <v>1891</v>
      </c>
      <c r="C720" s="5" t="s">
        <v>77</v>
      </c>
      <c r="D720" s="174" t="s">
        <v>2750</v>
      </c>
      <c r="E720" s="177" t="s">
        <v>2751</v>
      </c>
      <c r="F720" s="19" t="s">
        <v>194</v>
      </c>
      <c r="G720" s="5" t="s">
        <v>229</v>
      </c>
      <c r="H720" s="27">
        <v>0</v>
      </c>
      <c r="I720" s="106">
        <v>23</v>
      </c>
      <c r="J720" s="107"/>
      <c r="K720" s="108">
        <v>0</v>
      </c>
      <c r="L720" s="108"/>
      <c r="M720" s="108">
        <v>0</v>
      </c>
      <c r="N720" s="108"/>
      <c r="O720" s="108">
        <v>0</v>
      </c>
      <c r="P720" s="108"/>
      <c r="Q720" s="108">
        <v>705754</v>
      </c>
      <c r="R720" s="108"/>
      <c r="S720" s="108">
        <v>0</v>
      </c>
      <c r="T720" s="108"/>
      <c r="U720" s="108">
        <v>0</v>
      </c>
      <c r="V720" s="108"/>
      <c r="W720" s="108">
        <v>42718</v>
      </c>
      <c r="X720" s="108"/>
      <c r="Y720" s="108">
        <v>0</v>
      </c>
      <c r="Z720" s="108"/>
      <c r="AA720" s="108">
        <v>0</v>
      </c>
      <c r="AB720" s="108"/>
      <c r="AC720" s="108">
        <v>0</v>
      </c>
      <c r="AD720" s="108"/>
      <c r="AE720" s="108">
        <v>0</v>
      </c>
      <c r="AF720" s="108"/>
      <c r="AG720" s="108">
        <v>0</v>
      </c>
      <c r="AH720" s="108"/>
      <c r="AI720" s="108">
        <v>181317</v>
      </c>
      <c r="AJ720" s="108"/>
      <c r="AK720" s="108">
        <v>0</v>
      </c>
      <c r="AL720" s="109"/>
      <c r="AM720" s="182">
        <v>0</v>
      </c>
      <c r="AN720" s="109" t="s">
        <v>5655</v>
      </c>
      <c r="AO720" s="109" t="str">
        <f t="shared" si="11"/>
        <v>No</v>
      </c>
    </row>
    <row r="721" spans="1:41" s="19" customFormat="1" ht="11.45" customHeight="1" x14ac:dyDescent="0.2">
      <c r="A721" s="5" t="s">
        <v>2907</v>
      </c>
      <c r="B721" s="5" t="s">
        <v>2908</v>
      </c>
      <c r="C721" s="5" t="s">
        <v>55</v>
      </c>
      <c r="D721" s="174" t="s">
        <v>2909</v>
      </c>
      <c r="E721" s="177" t="s">
        <v>2910</v>
      </c>
      <c r="F721" s="19" t="s">
        <v>196</v>
      </c>
      <c r="G721" s="5" t="s">
        <v>229</v>
      </c>
      <c r="H721" s="27">
        <v>0</v>
      </c>
      <c r="I721" s="106">
        <v>23</v>
      </c>
      <c r="J721" s="107"/>
      <c r="K721" s="108">
        <v>0</v>
      </c>
      <c r="L721" s="108"/>
      <c r="M721" s="108">
        <v>0</v>
      </c>
      <c r="N721" s="108"/>
      <c r="O721" s="108">
        <v>0</v>
      </c>
      <c r="P721" s="108"/>
      <c r="Q721" s="108">
        <v>692652</v>
      </c>
      <c r="R721" s="108"/>
      <c r="S721" s="108">
        <v>0</v>
      </c>
      <c r="T721" s="108"/>
      <c r="U721" s="108">
        <v>0</v>
      </c>
      <c r="V721" s="108"/>
      <c r="W721" s="108">
        <v>46480</v>
      </c>
      <c r="X721" s="108"/>
      <c r="Y721" s="108">
        <v>0</v>
      </c>
      <c r="Z721" s="108"/>
      <c r="AA721" s="108">
        <v>0</v>
      </c>
      <c r="AB721" s="108"/>
      <c r="AC721" s="108">
        <v>0</v>
      </c>
      <c r="AD721" s="108"/>
      <c r="AE721" s="108">
        <v>0</v>
      </c>
      <c r="AF721" s="108"/>
      <c r="AG721" s="108">
        <v>0</v>
      </c>
      <c r="AH721" s="108"/>
      <c r="AI721" s="108">
        <v>161531</v>
      </c>
      <c r="AJ721" s="108"/>
      <c r="AK721" s="108">
        <v>0</v>
      </c>
      <c r="AL721" s="109"/>
      <c r="AM721" s="182">
        <v>0</v>
      </c>
      <c r="AN721" s="109" t="s">
        <v>5655</v>
      </c>
      <c r="AO721" s="109" t="str">
        <f t="shared" si="11"/>
        <v>No</v>
      </c>
    </row>
    <row r="722" spans="1:41" s="19" customFormat="1" ht="11.45" customHeight="1" x14ac:dyDescent="0.2">
      <c r="A722" s="5" t="s">
        <v>6182</v>
      </c>
      <c r="B722" s="5" t="s">
        <v>700</v>
      </c>
      <c r="C722" s="5" t="s">
        <v>31</v>
      </c>
      <c r="D722" s="174">
        <v>8007</v>
      </c>
      <c r="E722" s="177">
        <v>80007</v>
      </c>
      <c r="F722" s="19" t="s">
        <v>194</v>
      </c>
      <c r="G722" s="5" t="s">
        <v>192</v>
      </c>
      <c r="H722" s="27">
        <v>136550</v>
      </c>
      <c r="I722" s="106">
        <v>23</v>
      </c>
      <c r="J722" s="107"/>
      <c r="K722" s="108">
        <v>0</v>
      </c>
      <c r="L722" s="108"/>
      <c r="M722" s="108">
        <v>554624</v>
      </c>
      <c r="N722" s="108"/>
      <c r="O722" s="108">
        <v>896948</v>
      </c>
      <c r="P722" s="108"/>
      <c r="Q722" s="108">
        <v>867724</v>
      </c>
      <c r="R722" s="108"/>
      <c r="S722" s="108">
        <v>29224</v>
      </c>
      <c r="T722" s="108" t="s">
        <v>101</v>
      </c>
      <c r="U722" s="108">
        <v>65002</v>
      </c>
      <c r="V722" s="108"/>
      <c r="W722" s="108">
        <v>60103</v>
      </c>
      <c r="X722" s="108"/>
      <c r="Y722" s="108">
        <v>4899</v>
      </c>
      <c r="Z722" s="108" t="s">
        <v>101</v>
      </c>
      <c r="AA722" s="108">
        <v>0</v>
      </c>
      <c r="AB722" s="108"/>
      <c r="AC722" s="108">
        <v>0</v>
      </c>
      <c r="AD722" s="108"/>
      <c r="AE722" s="108">
        <v>0</v>
      </c>
      <c r="AF722" s="108"/>
      <c r="AG722" s="108">
        <v>0</v>
      </c>
      <c r="AH722" s="108"/>
      <c r="AI722" s="108">
        <v>864290</v>
      </c>
      <c r="AJ722" s="108" t="s">
        <v>101</v>
      </c>
      <c r="AK722" s="108">
        <v>3159566</v>
      </c>
      <c r="AL722" s="109"/>
      <c r="AM722" s="182">
        <v>70.900000000000006</v>
      </c>
      <c r="AN722" s="109" t="s">
        <v>5655</v>
      </c>
      <c r="AO722" s="109" t="str">
        <f t="shared" si="11"/>
        <v>Yes</v>
      </c>
    </row>
    <row r="723" spans="1:41" s="19" customFormat="1" ht="11.45" customHeight="1" x14ac:dyDescent="0.2">
      <c r="A723" s="5" t="s">
        <v>5498</v>
      </c>
      <c r="B723" s="5" t="s">
        <v>883</v>
      </c>
      <c r="C723" s="5" t="s">
        <v>37</v>
      </c>
      <c r="D723" s="174"/>
      <c r="E723" s="177" t="s">
        <v>5497</v>
      </c>
      <c r="F723" s="19" t="s">
        <v>260</v>
      </c>
      <c r="G723" s="5" t="s">
        <v>229</v>
      </c>
      <c r="H723" s="27">
        <v>0</v>
      </c>
      <c r="I723" s="106">
        <v>23</v>
      </c>
      <c r="J723" s="107"/>
      <c r="K723" s="108">
        <v>0</v>
      </c>
      <c r="L723" s="108"/>
      <c r="M723" s="108">
        <v>0</v>
      </c>
      <c r="N723" s="108"/>
      <c r="O723" s="108">
        <v>0</v>
      </c>
      <c r="P723" s="108"/>
      <c r="Q723" s="108">
        <v>728895</v>
      </c>
      <c r="R723" s="108"/>
      <c r="S723" s="108">
        <v>0</v>
      </c>
      <c r="T723" s="108"/>
      <c r="U723" s="108">
        <v>0</v>
      </c>
      <c r="V723" s="108"/>
      <c r="W723" s="108">
        <v>54749</v>
      </c>
      <c r="X723" s="108"/>
      <c r="Y723" s="108">
        <v>0</v>
      </c>
      <c r="Z723" s="108"/>
      <c r="AA723" s="108">
        <v>0</v>
      </c>
      <c r="AB723" s="108"/>
      <c r="AC723" s="108">
        <v>0</v>
      </c>
      <c r="AD723" s="108"/>
      <c r="AE723" s="108">
        <v>0</v>
      </c>
      <c r="AF723" s="108"/>
      <c r="AG723" s="108">
        <v>0</v>
      </c>
      <c r="AH723" s="108"/>
      <c r="AI723" s="108">
        <v>58932</v>
      </c>
      <c r="AJ723" s="108"/>
      <c r="AK723" s="108">
        <v>0</v>
      </c>
      <c r="AL723" s="109"/>
      <c r="AM723" s="182">
        <v>85</v>
      </c>
      <c r="AN723" s="109" t="s">
        <v>5655</v>
      </c>
      <c r="AO723" s="109" t="str">
        <f t="shared" si="11"/>
        <v>No</v>
      </c>
    </row>
    <row r="724" spans="1:41" s="19" customFormat="1" ht="11.45" customHeight="1" x14ac:dyDescent="0.2">
      <c r="A724" s="5" t="s">
        <v>4532</v>
      </c>
      <c r="B724" s="5" t="s">
        <v>4533</v>
      </c>
      <c r="C724" s="5" t="s">
        <v>61</v>
      </c>
      <c r="D724" s="174" t="s">
        <v>4534</v>
      </c>
      <c r="E724" s="177" t="s">
        <v>4535</v>
      </c>
      <c r="F724" s="19" t="s">
        <v>1252</v>
      </c>
      <c r="G724" s="5" t="s">
        <v>229</v>
      </c>
      <c r="H724" s="27">
        <v>0</v>
      </c>
      <c r="I724" s="106">
        <v>23</v>
      </c>
      <c r="J724" s="107"/>
      <c r="K724" s="108">
        <v>0</v>
      </c>
      <c r="L724" s="108"/>
      <c r="M724" s="108">
        <v>0</v>
      </c>
      <c r="N724" s="108"/>
      <c r="O724" s="108">
        <v>0</v>
      </c>
      <c r="P724" s="108"/>
      <c r="Q724" s="108">
        <v>322847</v>
      </c>
      <c r="R724" s="108"/>
      <c r="S724" s="108">
        <v>0</v>
      </c>
      <c r="T724" s="108"/>
      <c r="U724" s="108">
        <v>0</v>
      </c>
      <c r="V724" s="108"/>
      <c r="W724" s="108">
        <v>25416</v>
      </c>
      <c r="X724" s="108"/>
      <c r="Y724" s="108">
        <v>0</v>
      </c>
      <c r="Z724" s="108"/>
      <c r="AA724" s="108">
        <v>0</v>
      </c>
      <c r="AB724" s="108"/>
      <c r="AC724" s="108">
        <v>0</v>
      </c>
      <c r="AD724" s="108"/>
      <c r="AE724" s="108">
        <v>0</v>
      </c>
      <c r="AF724" s="108"/>
      <c r="AG724" s="108">
        <v>0</v>
      </c>
      <c r="AH724" s="108"/>
      <c r="AI724" s="108">
        <v>99122</v>
      </c>
      <c r="AJ724" s="108"/>
      <c r="AK724" s="108">
        <v>0</v>
      </c>
      <c r="AL724" s="109"/>
      <c r="AM724" s="182">
        <v>0</v>
      </c>
      <c r="AN724" s="109" t="s">
        <v>5655</v>
      </c>
      <c r="AO724" s="109" t="str">
        <f t="shared" si="11"/>
        <v>No</v>
      </c>
    </row>
    <row r="725" spans="1:41" s="19" customFormat="1" ht="11.45" customHeight="1" x14ac:dyDescent="0.2">
      <c r="A725" s="5" t="s">
        <v>5566</v>
      </c>
      <c r="B725" s="5" t="s">
        <v>6183</v>
      </c>
      <c r="C725" s="5" t="s">
        <v>20</v>
      </c>
      <c r="D725" s="174" t="s">
        <v>5565</v>
      </c>
      <c r="E725" s="177" t="s">
        <v>5564</v>
      </c>
      <c r="F725" s="19" t="s">
        <v>196</v>
      </c>
      <c r="G725" s="5" t="s">
        <v>229</v>
      </c>
      <c r="H725" s="27">
        <v>0</v>
      </c>
      <c r="I725" s="106">
        <v>23</v>
      </c>
      <c r="J725" s="107"/>
      <c r="K725" s="108">
        <v>0</v>
      </c>
      <c r="L725" s="108"/>
      <c r="M725" s="108">
        <v>0</v>
      </c>
      <c r="N725" s="108"/>
      <c r="O725" s="108">
        <v>0</v>
      </c>
      <c r="P725" s="108"/>
      <c r="Q725" s="108">
        <v>758444</v>
      </c>
      <c r="R725" s="108"/>
      <c r="S725" s="108">
        <v>0</v>
      </c>
      <c r="T725" s="108"/>
      <c r="U725" s="108">
        <v>0</v>
      </c>
      <c r="V725" s="108"/>
      <c r="W725" s="108">
        <v>48072</v>
      </c>
      <c r="X725" s="108"/>
      <c r="Y725" s="108">
        <v>0</v>
      </c>
      <c r="Z725" s="108"/>
      <c r="AA725" s="108">
        <v>0</v>
      </c>
      <c r="AB725" s="108"/>
      <c r="AC725" s="108">
        <v>0</v>
      </c>
      <c r="AD725" s="108"/>
      <c r="AE725" s="108">
        <v>0</v>
      </c>
      <c r="AF725" s="108"/>
      <c r="AG725" s="108">
        <v>0</v>
      </c>
      <c r="AH725" s="108"/>
      <c r="AI725" s="108">
        <v>328386</v>
      </c>
      <c r="AJ725" s="108"/>
      <c r="AK725" s="108">
        <v>0</v>
      </c>
      <c r="AL725" s="109"/>
      <c r="AM725" s="182">
        <v>0</v>
      </c>
      <c r="AN725" s="109" t="s">
        <v>5655</v>
      </c>
      <c r="AO725" s="109" t="str">
        <f t="shared" si="11"/>
        <v>No</v>
      </c>
    </row>
    <row r="726" spans="1:41" s="19" customFormat="1" ht="11.45" customHeight="1" x14ac:dyDescent="0.2">
      <c r="A726" s="5" t="s">
        <v>827</v>
      </c>
      <c r="B726" s="5" t="s">
        <v>485</v>
      </c>
      <c r="C726" s="5" t="s">
        <v>7</v>
      </c>
      <c r="D726" s="174">
        <v>6062</v>
      </c>
      <c r="E726" s="177">
        <v>60062</v>
      </c>
      <c r="F726" s="19" t="s">
        <v>17</v>
      </c>
      <c r="G726" s="5" t="s">
        <v>5273</v>
      </c>
      <c r="H726" s="27">
        <v>295083</v>
      </c>
      <c r="I726" s="106">
        <v>23</v>
      </c>
      <c r="J726" s="107"/>
      <c r="K726" s="108">
        <v>0</v>
      </c>
      <c r="L726" s="108"/>
      <c r="M726" s="108">
        <v>0</v>
      </c>
      <c r="N726" s="108"/>
      <c r="O726" s="108">
        <v>0</v>
      </c>
      <c r="P726" s="108"/>
      <c r="Q726" s="108">
        <v>614272</v>
      </c>
      <c r="R726" s="108"/>
      <c r="S726" s="108">
        <v>0</v>
      </c>
      <c r="T726" s="108"/>
      <c r="U726" s="108">
        <v>0</v>
      </c>
      <c r="V726" s="108"/>
      <c r="W726" s="108">
        <v>58422</v>
      </c>
      <c r="X726" s="108"/>
      <c r="Y726" s="108">
        <v>0</v>
      </c>
      <c r="Z726" s="108"/>
      <c r="AA726" s="108">
        <v>0</v>
      </c>
      <c r="AB726" s="108"/>
      <c r="AC726" s="108">
        <v>0</v>
      </c>
      <c r="AD726" s="108"/>
      <c r="AE726" s="108">
        <v>0</v>
      </c>
      <c r="AF726" s="108"/>
      <c r="AG726" s="108">
        <v>0</v>
      </c>
      <c r="AH726" s="108"/>
      <c r="AI726" s="108">
        <v>1645305</v>
      </c>
      <c r="AJ726" s="108"/>
      <c r="AK726" s="108">
        <v>0</v>
      </c>
      <c r="AL726" s="109"/>
      <c r="AM726" s="182">
        <v>0</v>
      </c>
      <c r="AN726" s="109" t="s">
        <v>5655</v>
      </c>
      <c r="AO726" s="109" t="str">
        <f t="shared" si="11"/>
        <v>No</v>
      </c>
    </row>
    <row r="727" spans="1:41" s="19" customFormat="1" ht="11.45" customHeight="1" x14ac:dyDescent="0.2">
      <c r="A727" s="5" t="s">
        <v>3022</v>
      </c>
      <c r="B727" s="5" t="s">
        <v>3023</v>
      </c>
      <c r="C727" s="5" t="s">
        <v>55</v>
      </c>
      <c r="D727" s="174" t="s">
        <v>3024</v>
      </c>
      <c r="E727" s="177" t="s">
        <v>3025</v>
      </c>
      <c r="F727" s="19" t="s">
        <v>196</v>
      </c>
      <c r="G727" s="5" t="s">
        <v>229</v>
      </c>
      <c r="H727" s="27">
        <v>0</v>
      </c>
      <c r="I727" s="106">
        <v>23</v>
      </c>
      <c r="J727" s="107"/>
      <c r="K727" s="108">
        <v>0</v>
      </c>
      <c r="L727" s="108"/>
      <c r="M727" s="108">
        <v>0</v>
      </c>
      <c r="N727" s="108"/>
      <c r="O727" s="108">
        <v>0</v>
      </c>
      <c r="P727" s="108"/>
      <c r="Q727" s="108">
        <v>912541</v>
      </c>
      <c r="R727" s="108"/>
      <c r="S727" s="108">
        <v>0</v>
      </c>
      <c r="T727" s="108"/>
      <c r="U727" s="108">
        <v>0</v>
      </c>
      <c r="V727" s="108"/>
      <c r="W727" s="108">
        <v>47826</v>
      </c>
      <c r="X727" s="108"/>
      <c r="Y727" s="108">
        <v>0</v>
      </c>
      <c r="Z727" s="108"/>
      <c r="AA727" s="108">
        <v>0</v>
      </c>
      <c r="AB727" s="108"/>
      <c r="AC727" s="108">
        <v>0</v>
      </c>
      <c r="AD727" s="108"/>
      <c r="AE727" s="108">
        <v>0</v>
      </c>
      <c r="AF727" s="108"/>
      <c r="AG727" s="108">
        <v>0</v>
      </c>
      <c r="AH727" s="108"/>
      <c r="AI727" s="108">
        <v>138217</v>
      </c>
      <c r="AJ727" s="108"/>
      <c r="AK727" s="108">
        <v>0</v>
      </c>
      <c r="AL727" s="109"/>
      <c r="AM727" s="182">
        <v>0</v>
      </c>
      <c r="AN727" s="109" t="s">
        <v>5655</v>
      </c>
      <c r="AO727" s="109" t="str">
        <f t="shared" si="11"/>
        <v>No</v>
      </c>
    </row>
    <row r="728" spans="1:41" s="19" customFormat="1" ht="11.45" customHeight="1" x14ac:dyDescent="0.2">
      <c r="A728" s="5" t="s">
        <v>4686</v>
      </c>
      <c r="B728" s="5" t="s">
        <v>4687</v>
      </c>
      <c r="C728" s="5" t="s">
        <v>63</v>
      </c>
      <c r="D728" s="174" t="s">
        <v>4688</v>
      </c>
      <c r="E728" s="177" t="s">
        <v>4689</v>
      </c>
      <c r="F728" s="19" t="s">
        <v>242</v>
      </c>
      <c r="G728" s="5" t="s">
        <v>229</v>
      </c>
      <c r="H728" s="27">
        <v>0</v>
      </c>
      <c r="I728" s="106">
        <v>23</v>
      </c>
      <c r="J728" s="107"/>
      <c r="K728" s="108">
        <v>0</v>
      </c>
      <c r="L728" s="108"/>
      <c r="M728" s="108">
        <v>0</v>
      </c>
      <c r="N728" s="108"/>
      <c r="O728" s="108">
        <v>0</v>
      </c>
      <c r="P728" s="108"/>
      <c r="Q728" s="108">
        <v>436426</v>
      </c>
      <c r="R728" s="108"/>
      <c r="S728" s="108">
        <v>0</v>
      </c>
      <c r="T728" s="108"/>
      <c r="U728" s="108">
        <v>0</v>
      </c>
      <c r="V728" s="108"/>
      <c r="W728" s="108">
        <v>33372</v>
      </c>
      <c r="X728" s="108"/>
      <c r="Y728" s="108">
        <v>0</v>
      </c>
      <c r="Z728" s="108"/>
      <c r="AA728" s="108">
        <v>0</v>
      </c>
      <c r="AB728" s="108"/>
      <c r="AC728" s="108">
        <v>0</v>
      </c>
      <c r="AD728" s="108"/>
      <c r="AE728" s="108">
        <v>0</v>
      </c>
      <c r="AF728" s="108"/>
      <c r="AG728" s="108">
        <v>0</v>
      </c>
      <c r="AH728" s="108"/>
      <c r="AI728" s="108">
        <v>87506</v>
      </c>
      <c r="AJ728" s="108"/>
      <c r="AK728" s="108">
        <v>0</v>
      </c>
      <c r="AL728" s="109"/>
      <c r="AM728" s="182">
        <v>0</v>
      </c>
      <c r="AN728" s="109" t="s">
        <v>5655</v>
      </c>
      <c r="AO728" s="109" t="str">
        <f t="shared" si="11"/>
        <v>No</v>
      </c>
    </row>
    <row r="729" spans="1:41" s="19" customFormat="1" ht="11.45" customHeight="1" x14ac:dyDescent="0.2">
      <c r="A729" s="5" t="s">
        <v>2192</v>
      </c>
      <c r="B729" s="5" t="s">
        <v>2193</v>
      </c>
      <c r="C729" s="5" t="s">
        <v>60</v>
      </c>
      <c r="D729" s="174" t="s">
        <v>2194</v>
      </c>
      <c r="E729" s="177" t="s">
        <v>2195</v>
      </c>
      <c r="F729" s="19" t="s">
        <v>242</v>
      </c>
      <c r="G729" s="5" t="s">
        <v>229</v>
      </c>
      <c r="H729" s="27">
        <v>0</v>
      </c>
      <c r="I729" s="106">
        <v>23</v>
      </c>
      <c r="J729" s="107"/>
      <c r="K729" s="108">
        <v>0</v>
      </c>
      <c r="L729" s="108"/>
      <c r="M729" s="108">
        <v>0</v>
      </c>
      <c r="N729" s="108"/>
      <c r="O729" s="108">
        <v>0</v>
      </c>
      <c r="P729" s="108"/>
      <c r="Q729" s="108">
        <v>1266690</v>
      </c>
      <c r="R729" s="108"/>
      <c r="S729" s="108">
        <v>0</v>
      </c>
      <c r="T729" s="108"/>
      <c r="U729" s="108">
        <v>0</v>
      </c>
      <c r="V729" s="108"/>
      <c r="W729" s="108">
        <v>46932</v>
      </c>
      <c r="X729" s="108"/>
      <c r="Y729" s="108">
        <v>0</v>
      </c>
      <c r="Z729" s="108"/>
      <c r="AA729" s="108">
        <v>0</v>
      </c>
      <c r="AB729" s="108"/>
      <c r="AC729" s="108">
        <v>0</v>
      </c>
      <c r="AD729" s="108"/>
      <c r="AE729" s="108">
        <v>0</v>
      </c>
      <c r="AF729" s="108"/>
      <c r="AG729" s="108">
        <v>0</v>
      </c>
      <c r="AH729" s="108"/>
      <c r="AI729" s="108">
        <v>102349</v>
      </c>
      <c r="AJ729" s="108"/>
      <c r="AK729" s="108">
        <v>0</v>
      </c>
      <c r="AL729" s="109"/>
      <c r="AM729" s="182">
        <v>405</v>
      </c>
      <c r="AN729" s="109" t="s">
        <v>5655</v>
      </c>
      <c r="AO729" s="109" t="str">
        <f t="shared" si="11"/>
        <v>No</v>
      </c>
    </row>
    <row r="730" spans="1:41" s="19" customFormat="1" ht="11.45" customHeight="1" x14ac:dyDescent="0.2">
      <c r="A730" s="5" t="s">
        <v>6184</v>
      </c>
      <c r="B730" s="5" t="s">
        <v>400</v>
      </c>
      <c r="C730" s="5" t="s">
        <v>20</v>
      </c>
      <c r="D730" s="174">
        <v>9149</v>
      </c>
      <c r="E730" s="177">
        <v>90149</v>
      </c>
      <c r="F730" s="19" t="s">
        <v>194</v>
      </c>
      <c r="G730" s="5" t="s">
        <v>5273</v>
      </c>
      <c r="H730" s="27">
        <v>51509</v>
      </c>
      <c r="I730" s="106">
        <v>23</v>
      </c>
      <c r="J730" s="107"/>
      <c r="K730" s="108">
        <v>0</v>
      </c>
      <c r="L730" s="108"/>
      <c r="M730" s="108">
        <v>0</v>
      </c>
      <c r="N730" s="108"/>
      <c r="O730" s="108">
        <v>0</v>
      </c>
      <c r="P730" s="108"/>
      <c r="Q730" s="108">
        <v>446132</v>
      </c>
      <c r="R730" s="108"/>
      <c r="S730" s="108">
        <v>0</v>
      </c>
      <c r="T730" s="108"/>
      <c r="U730" s="108">
        <v>0</v>
      </c>
      <c r="V730" s="108"/>
      <c r="W730" s="108">
        <v>21683</v>
      </c>
      <c r="X730" s="108"/>
      <c r="Y730" s="108">
        <v>0</v>
      </c>
      <c r="Z730" s="108"/>
      <c r="AA730" s="108">
        <v>0</v>
      </c>
      <c r="AB730" s="108"/>
      <c r="AC730" s="108">
        <v>0</v>
      </c>
      <c r="AD730" s="108"/>
      <c r="AE730" s="108">
        <v>0</v>
      </c>
      <c r="AF730" s="108"/>
      <c r="AG730" s="108">
        <v>0</v>
      </c>
      <c r="AH730" s="108"/>
      <c r="AI730" s="108">
        <v>172588</v>
      </c>
      <c r="AJ730" s="108"/>
      <c r="AK730" s="108">
        <v>0</v>
      </c>
      <c r="AL730" s="109"/>
      <c r="AM730" s="182">
        <v>0</v>
      </c>
      <c r="AN730" s="109" t="s">
        <v>5655</v>
      </c>
      <c r="AO730" s="109" t="str">
        <f t="shared" si="11"/>
        <v>No</v>
      </c>
    </row>
    <row r="731" spans="1:41" s="19" customFormat="1" ht="11.45" customHeight="1" x14ac:dyDescent="0.2">
      <c r="A731" s="5" t="s">
        <v>6185</v>
      </c>
      <c r="B731" s="5" t="s">
        <v>2726</v>
      </c>
      <c r="C731" s="5" t="s">
        <v>45</v>
      </c>
      <c r="D731" s="174" t="s">
        <v>2727</v>
      </c>
      <c r="E731" s="177" t="s">
        <v>2728</v>
      </c>
      <c r="F731" s="19" t="s">
        <v>194</v>
      </c>
      <c r="G731" s="5" t="s">
        <v>229</v>
      </c>
      <c r="H731" s="27">
        <v>0</v>
      </c>
      <c r="I731" s="106">
        <v>23</v>
      </c>
      <c r="J731" s="107"/>
      <c r="K731" s="108">
        <v>0</v>
      </c>
      <c r="L731" s="108"/>
      <c r="M731" s="108">
        <v>0</v>
      </c>
      <c r="N731" s="108"/>
      <c r="O731" s="108">
        <v>0</v>
      </c>
      <c r="P731" s="108"/>
      <c r="Q731" s="108">
        <v>604526</v>
      </c>
      <c r="R731" s="108"/>
      <c r="S731" s="108">
        <v>0</v>
      </c>
      <c r="T731" s="108"/>
      <c r="U731" s="108">
        <v>0</v>
      </c>
      <c r="V731" s="108"/>
      <c r="W731" s="108">
        <v>22516</v>
      </c>
      <c r="X731" s="108"/>
      <c r="Y731" s="108">
        <v>0</v>
      </c>
      <c r="Z731" s="108"/>
      <c r="AA731" s="108">
        <v>0</v>
      </c>
      <c r="AB731" s="108"/>
      <c r="AC731" s="108">
        <v>0</v>
      </c>
      <c r="AD731" s="108"/>
      <c r="AE731" s="108">
        <v>0</v>
      </c>
      <c r="AF731" s="108"/>
      <c r="AG731" s="108">
        <v>0</v>
      </c>
      <c r="AH731" s="108"/>
      <c r="AI731" s="108">
        <v>64523</v>
      </c>
      <c r="AJ731" s="108"/>
      <c r="AK731" s="108">
        <v>0</v>
      </c>
      <c r="AL731" s="109"/>
      <c r="AM731" s="182">
        <v>0</v>
      </c>
      <c r="AN731" s="109" t="s">
        <v>5655</v>
      </c>
      <c r="AO731" s="109" t="str">
        <f t="shared" si="11"/>
        <v>No</v>
      </c>
    </row>
    <row r="732" spans="1:41" s="19" customFormat="1" ht="11.45" customHeight="1" x14ac:dyDescent="0.2">
      <c r="A732" s="5" t="s">
        <v>620</v>
      </c>
      <c r="B732" s="5" t="s">
        <v>621</v>
      </c>
      <c r="C732" s="5" t="s">
        <v>81</v>
      </c>
      <c r="D732" s="174">
        <v>3061</v>
      </c>
      <c r="E732" s="177">
        <v>30061</v>
      </c>
      <c r="F732" s="19" t="s">
        <v>196</v>
      </c>
      <c r="G732" s="5" t="s">
        <v>192</v>
      </c>
      <c r="H732" s="27">
        <v>66086</v>
      </c>
      <c r="I732" s="106">
        <v>23</v>
      </c>
      <c r="J732" s="107"/>
      <c r="K732" s="108">
        <v>0</v>
      </c>
      <c r="L732" s="108"/>
      <c r="M732" s="108">
        <v>768608</v>
      </c>
      <c r="N732" s="108"/>
      <c r="O732" s="108">
        <v>914792</v>
      </c>
      <c r="P732" s="108"/>
      <c r="Q732" s="108">
        <v>773135</v>
      </c>
      <c r="R732" s="108"/>
      <c r="S732" s="108">
        <v>141657</v>
      </c>
      <c r="T732" s="108"/>
      <c r="U732" s="108">
        <v>50397</v>
      </c>
      <c r="V732" s="108"/>
      <c r="W732" s="108">
        <v>42952</v>
      </c>
      <c r="X732" s="108"/>
      <c r="Y732" s="108">
        <v>7445</v>
      </c>
      <c r="Z732" s="108"/>
      <c r="AA732" s="108">
        <v>0</v>
      </c>
      <c r="AB732" s="108"/>
      <c r="AC732" s="108">
        <v>0</v>
      </c>
      <c r="AD732" s="108"/>
      <c r="AE732" s="108">
        <v>0</v>
      </c>
      <c r="AF732" s="108"/>
      <c r="AG732" s="108">
        <v>0</v>
      </c>
      <c r="AH732" s="108"/>
      <c r="AI732" s="108">
        <v>283560</v>
      </c>
      <c r="AJ732" s="108"/>
      <c r="AK732" s="108">
        <v>4330659</v>
      </c>
      <c r="AL732" s="109"/>
      <c r="AM732" s="182">
        <v>0</v>
      </c>
      <c r="AN732" s="109" t="s">
        <v>5655</v>
      </c>
      <c r="AO732" s="109" t="str">
        <f t="shared" si="11"/>
        <v>No</v>
      </c>
    </row>
    <row r="733" spans="1:41" s="19" customFormat="1" ht="11.45" customHeight="1" x14ac:dyDescent="0.2">
      <c r="A733" s="5" t="s">
        <v>2524</v>
      </c>
      <c r="B733" s="5" t="s">
        <v>2525</v>
      </c>
      <c r="C733" s="5" t="s">
        <v>37</v>
      </c>
      <c r="D733" s="174" t="s">
        <v>2526</v>
      </c>
      <c r="E733" s="177" t="s">
        <v>2527</v>
      </c>
      <c r="F733" s="19" t="s">
        <v>242</v>
      </c>
      <c r="G733" s="5" t="s">
        <v>229</v>
      </c>
      <c r="H733" s="27">
        <v>0</v>
      </c>
      <c r="I733" s="106">
        <v>23</v>
      </c>
      <c r="J733" s="107"/>
      <c r="K733" s="108">
        <v>0</v>
      </c>
      <c r="L733" s="108"/>
      <c r="M733" s="108">
        <v>0</v>
      </c>
      <c r="N733" s="108"/>
      <c r="O733" s="108">
        <v>0</v>
      </c>
      <c r="P733" s="108"/>
      <c r="Q733" s="108">
        <v>369126</v>
      </c>
      <c r="R733" s="108"/>
      <c r="S733" s="108">
        <v>0</v>
      </c>
      <c r="T733" s="108"/>
      <c r="U733" s="108">
        <v>0</v>
      </c>
      <c r="V733" s="108"/>
      <c r="W733" s="108">
        <v>22083</v>
      </c>
      <c r="X733" s="108"/>
      <c r="Y733" s="108">
        <v>0</v>
      </c>
      <c r="Z733" s="108"/>
      <c r="AA733" s="108">
        <v>0</v>
      </c>
      <c r="AB733" s="108"/>
      <c r="AC733" s="108">
        <v>0</v>
      </c>
      <c r="AD733" s="108"/>
      <c r="AE733" s="108">
        <v>0</v>
      </c>
      <c r="AF733" s="108"/>
      <c r="AG733" s="108">
        <v>0</v>
      </c>
      <c r="AH733" s="108"/>
      <c r="AI733" s="108">
        <v>20610</v>
      </c>
      <c r="AJ733" s="108"/>
      <c r="AK733" s="108">
        <v>0</v>
      </c>
      <c r="AL733" s="109"/>
      <c r="AM733" s="182">
        <v>0</v>
      </c>
      <c r="AN733" s="109" t="s">
        <v>5655</v>
      </c>
      <c r="AO733" s="109" t="str">
        <f t="shared" si="11"/>
        <v>No</v>
      </c>
    </row>
    <row r="734" spans="1:41" s="19" customFormat="1" ht="11.45" customHeight="1" x14ac:dyDescent="0.2">
      <c r="A734" s="5" t="s">
        <v>436</v>
      </c>
      <c r="B734" s="5" t="s">
        <v>437</v>
      </c>
      <c r="C734" s="5" t="s">
        <v>7</v>
      </c>
      <c r="D734" s="174">
        <v>6072</v>
      </c>
      <c r="E734" s="177">
        <v>60072</v>
      </c>
      <c r="F734" s="19" t="s">
        <v>196</v>
      </c>
      <c r="G734" s="5" t="s">
        <v>192</v>
      </c>
      <c r="H734" s="27">
        <v>295083</v>
      </c>
      <c r="I734" s="106">
        <v>23</v>
      </c>
      <c r="J734" s="107"/>
      <c r="K734" s="108">
        <v>0</v>
      </c>
      <c r="L734" s="108"/>
      <c r="M734" s="108">
        <v>612777</v>
      </c>
      <c r="N734" s="108"/>
      <c r="O734" s="108">
        <v>877646</v>
      </c>
      <c r="P734" s="108"/>
      <c r="Q734" s="108">
        <v>778774</v>
      </c>
      <c r="R734" s="108"/>
      <c r="S734" s="108">
        <v>98872</v>
      </c>
      <c r="T734" s="108"/>
      <c r="U734" s="108">
        <v>59287</v>
      </c>
      <c r="V734" s="108"/>
      <c r="W734" s="108">
        <v>53637</v>
      </c>
      <c r="X734" s="108"/>
      <c r="Y734" s="108">
        <v>5650</v>
      </c>
      <c r="Z734" s="108"/>
      <c r="AA734" s="108">
        <v>0</v>
      </c>
      <c r="AB734" s="108"/>
      <c r="AC734" s="108">
        <v>0</v>
      </c>
      <c r="AD734" s="108"/>
      <c r="AE734" s="108">
        <v>0</v>
      </c>
      <c r="AF734" s="108"/>
      <c r="AG734" s="108">
        <v>0</v>
      </c>
      <c r="AH734" s="108"/>
      <c r="AI734" s="108">
        <v>247155</v>
      </c>
      <c r="AJ734" s="108"/>
      <c r="AK734" s="108">
        <v>1645346</v>
      </c>
      <c r="AL734" s="109"/>
      <c r="AM734" s="182">
        <v>0</v>
      </c>
      <c r="AN734" s="109" t="s">
        <v>5655</v>
      </c>
      <c r="AO734" s="109" t="str">
        <f t="shared" si="11"/>
        <v>No</v>
      </c>
    </row>
    <row r="735" spans="1:41" s="19" customFormat="1" ht="11.45" customHeight="1" x14ac:dyDescent="0.2">
      <c r="A735" s="5" t="s">
        <v>2319</v>
      </c>
      <c r="B735" s="5" t="s">
        <v>2320</v>
      </c>
      <c r="C735" s="5" t="s">
        <v>60</v>
      </c>
      <c r="D735" s="174" t="s">
        <v>2321</v>
      </c>
      <c r="E735" s="177" t="s">
        <v>2322</v>
      </c>
      <c r="F735" s="19" t="s">
        <v>242</v>
      </c>
      <c r="G735" s="5" t="s">
        <v>229</v>
      </c>
      <c r="H735" s="27">
        <v>0</v>
      </c>
      <c r="I735" s="106">
        <v>23</v>
      </c>
      <c r="J735" s="107"/>
      <c r="K735" s="108">
        <v>0</v>
      </c>
      <c r="L735" s="108"/>
      <c r="M735" s="108">
        <v>0</v>
      </c>
      <c r="N735" s="108"/>
      <c r="O735" s="108">
        <v>0</v>
      </c>
      <c r="P735" s="108"/>
      <c r="Q735" s="108">
        <v>869425</v>
      </c>
      <c r="R735" s="108"/>
      <c r="S735" s="108">
        <v>0</v>
      </c>
      <c r="T735" s="108"/>
      <c r="U735" s="108">
        <v>0</v>
      </c>
      <c r="V735" s="108"/>
      <c r="W735" s="108">
        <v>19354</v>
      </c>
      <c r="X735" s="108"/>
      <c r="Y735" s="108">
        <v>0</v>
      </c>
      <c r="Z735" s="108"/>
      <c r="AA735" s="108">
        <v>0</v>
      </c>
      <c r="AB735" s="108"/>
      <c r="AC735" s="108">
        <v>0</v>
      </c>
      <c r="AD735" s="108"/>
      <c r="AE735" s="108">
        <v>0</v>
      </c>
      <c r="AF735" s="108"/>
      <c r="AG735" s="108">
        <v>0</v>
      </c>
      <c r="AH735" s="108"/>
      <c r="AI735" s="108">
        <v>87413</v>
      </c>
      <c r="AJ735" s="108"/>
      <c r="AK735" s="108">
        <v>0</v>
      </c>
      <c r="AL735" s="109"/>
      <c r="AM735" s="182">
        <v>0</v>
      </c>
      <c r="AN735" s="109" t="s">
        <v>5655</v>
      </c>
      <c r="AO735" s="109" t="str">
        <f t="shared" si="11"/>
        <v>No</v>
      </c>
    </row>
    <row r="736" spans="1:41" s="19" customFormat="1" ht="11.45" customHeight="1" x14ac:dyDescent="0.2">
      <c r="A736" s="5" t="s">
        <v>1832</v>
      </c>
      <c r="B736" s="5" t="s">
        <v>1833</v>
      </c>
      <c r="C736" s="5" t="s">
        <v>62</v>
      </c>
      <c r="D736" s="174" t="s">
        <v>1834</v>
      </c>
      <c r="E736" s="177" t="s">
        <v>1835</v>
      </c>
      <c r="F736" s="19" t="s">
        <v>196</v>
      </c>
      <c r="G736" s="5" t="s">
        <v>229</v>
      </c>
      <c r="H736" s="27">
        <v>0</v>
      </c>
      <c r="I736" s="106">
        <v>23</v>
      </c>
      <c r="J736" s="107"/>
      <c r="K736" s="108">
        <v>0</v>
      </c>
      <c r="L736" s="108"/>
      <c r="M736" s="108">
        <v>0</v>
      </c>
      <c r="N736" s="108"/>
      <c r="O736" s="108">
        <v>0</v>
      </c>
      <c r="P736" s="108"/>
      <c r="Q736" s="108">
        <v>777167</v>
      </c>
      <c r="R736" s="108"/>
      <c r="S736" s="108">
        <v>0</v>
      </c>
      <c r="T736" s="108"/>
      <c r="U736" s="108">
        <v>0</v>
      </c>
      <c r="V736" s="108"/>
      <c r="W736" s="108">
        <v>47478</v>
      </c>
      <c r="X736" s="108"/>
      <c r="Y736" s="108">
        <v>0</v>
      </c>
      <c r="Z736" s="108"/>
      <c r="AA736" s="108">
        <v>0</v>
      </c>
      <c r="AB736" s="108"/>
      <c r="AC736" s="108">
        <v>0</v>
      </c>
      <c r="AD736" s="108"/>
      <c r="AE736" s="108">
        <v>0</v>
      </c>
      <c r="AF736" s="108"/>
      <c r="AG736" s="108">
        <v>0</v>
      </c>
      <c r="AH736" s="108"/>
      <c r="AI736" s="108">
        <v>69832</v>
      </c>
      <c r="AJ736" s="108"/>
      <c r="AK736" s="108">
        <v>0</v>
      </c>
      <c r="AL736" s="109"/>
      <c r="AM736" s="182">
        <v>0</v>
      </c>
      <c r="AN736" s="109" t="s">
        <v>5655</v>
      </c>
      <c r="AO736" s="109" t="str">
        <f t="shared" si="11"/>
        <v>No</v>
      </c>
    </row>
    <row r="737" spans="1:41" s="19" customFormat="1" ht="11.45" customHeight="1" x14ac:dyDescent="0.2">
      <c r="A737" s="5" t="s">
        <v>6186</v>
      </c>
      <c r="B737" s="5" t="s">
        <v>3673</v>
      </c>
      <c r="C737" s="5" t="s">
        <v>89</v>
      </c>
      <c r="D737" s="174" t="s">
        <v>3674</v>
      </c>
      <c r="E737" s="177" t="s">
        <v>3675</v>
      </c>
      <c r="F737" s="19" t="s">
        <v>196</v>
      </c>
      <c r="G737" s="5" t="s">
        <v>229</v>
      </c>
      <c r="H737" s="27">
        <v>0</v>
      </c>
      <c r="I737" s="106">
        <v>23</v>
      </c>
      <c r="J737" s="107"/>
      <c r="K737" s="108">
        <v>0</v>
      </c>
      <c r="L737" s="108"/>
      <c r="M737" s="108">
        <v>0</v>
      </c>
      <c r="N737" s="108"/>
      <c r="O737" s="108">
        <v>0</v>
      </c>
      <c r="P737" s="108"/>
      <c r="Q737" s="108">
        <v>433026</v>
      </c>
      <c r="R737" s="108"/>
      <c r="S737" s="108">
        <v>0</v>
      </c>
      <c r="T737" s="108"/>
      <c r="U737" s="108">
        <v>0</v>
      </c>
      <c r="V737" s="108"/>
      <c r="W737" s="108">
        <v>38734</v>
      </c>
      <c r="X737" s="108"/>
      <c r="Y737" s="108">
        <v>0</v>
      </c>
      <c r="Z737" s="108"/>
      <c r="AA737" s="108">
        <v>0</v>
      </c>
      <c r="AB737" s="108"/>
      <c r="AC737" s="108">
        <v>0</v>
      </c>
      <c r="AD737" s="108"/>
      <c r="AE737" s="108">
        <v>0</v>
      </c>
      <c r="AF737" s="108"/>
      <c r="AG737" s="108">
        <v>0</v>
      </c>
      <c r="AH737" s="108"/>
      <c r="AI737" s="108">
        <v>97638</v>
      </c>
      <c r="AJ737" s="108"/>
      <c r="AK737" s="108">
        <v>0</v>
      </c>
      <c r="AL737" s="109"/>
      <c r="AM737" s="182">
        <v>0</v>
      </c>
      <c r="AN737" s="109" t="s">
        <v>5655</v>
      </c>
      <c r="AO737" s="109" t="str">
        <f t="shared" si="11"/>
        <v>No</v>
      </c>
    </row>
    <row r="738" spans="1:41" s="19" customFormat="1" ht="11.45" customHeight="1" x14ac:dyDescent="0.2">
      <c r="A738" s="5" t="s">
        <v>2307</v>
      </c>
      <c r="B738" s="5" t="s">
        <v>2308</v>
      </c>
      <c r="C738" s="5" t="s">
        <v>86</v>
      </c>
      <c r="D738" s="174" t="s">
        <v>2309</v>
      </c>
      <c r="E738" s="177" t="s">
        <v>2310</v>
      </c>
      <c r="F738" s="19" t="s">
        <v>196</v>
      </c>
      <c r="G738" s="5" t="s">
        <v>229</v>
      </c>
      <c r="H738" s="27">
        <v>0</v>
      </c>
      <c r="I738" s="106">
        <v>23</v>
      </c>
      <c r="J738" s="107"/>
      <c r="K738" s="108">
        <v>0</v>
      </c>
      <c r="L738" s="108"/>
      <c r="M738" s="108">
        <v>0</v>
      </c>
      <c r="N738" s="108"/>
      <c r="O738" s="108">
        <v>0</v>
      </c>
      <c r="P738" s="108"/>
      <c r="Q738" s="108">
        <v>683604</v>
      </c>
      <c r="R738" s="108"/>
      <c r="S738" s="108">
        <v>0</v>
      </c>
      <c r="T738" s="108"/>
      <c r="U738" s="108">
        <v>0</v>
      </c>
      <c r="V738" s="108"/>
      <c r="W738" s="108">
        <v>33775</v>
      </c>
      <c r="X738" s="108"/>
      <c r="Y738" s="108">
        <v>0</v>
      </c>
      <c r="Z738" s="108"/>
      <c r="AA738" s="108">
        <v>0</v>
      </c>
      <c r="AB738" s="108"/>
      <c r="AC738" s="108">
        <v>0</v>
      </c>
      <c r="AD738" s="108"/>
      <c r="AE738" s="108">
        <v>0</v>
      </c>
      <c r="AF738" s="108"/>
      <c r="AG738" s="108">
        <v>0</v>
      </c>
      <c r="AH738" s="108"/>
      <c r="AI738" s="108">
        <v>256630</v>
      </c>
      <c r="AJ738" s="108"/>
      <c r="AK738" s="108">
        <v>0</v>
      </c>
      <c r="AL738" s="109"/>
      <c r="AM738" s="182">
        <v>0</v>
      </c>
      <c r="AN738" s="109" t="s">
        <v>5655</v>
      </c>
      <c r="AO738" s="109" t="str">
        <f t="shared" si="11"/>
        <v>No</v>
      </c>
    </row>
    <row r="739" spans="1:41" s="19" customFormat="1" ht="11.45" customHeight="1" x14ac:dyDescent="0.2">
      <c r="A739" s="5" t="s">
        <v>6187</v>
      </c>
      <c r="B739" s="5" t="s">
        <v>1361</v>
      </c>
      <c r="C739" s="5" t="s">
        <v>56</v>
      </c>
      <c r="D739" s="174">
        <v>5205</v>
      </c>
      <c r="E739" s="177">
        <v>50205</v>
      </c>
      <c r="F739" s="19" t="s">
        <v>194</v>
      </c>
      <c r="G739" s="5" t="s">
        <v>5273</v>
      </c>
      <c r="H739" s="27">
        <v>57584</v>
      </c>
      <c r="I739" s="106">
        <v>22</v>
      </c>
      <c r="J739" s="107"/>
      <c r="K739" s="108">
        <v>0</v>
      </c>
      <c r="L739" s="108"/>
      <c r="M739" s="108">
        <v>0</v>
      </c>
      <c r="N739" s="108"/>
      <c r="O739" s="108">
        <v>0</v>
      </c>
      <c r="P739" s="108"/>
      <c r="Q739" s="108">
        <v>369561</v>
      </c>
      <c r="R739" s="108"/>
      <c r="S739" s="108">
        <v>0</v>
      </c>
      <c r="T739" s="108"/>
      <c r="U739" s="108">
        <v>0</v>
      </c>
      <c r="V739" s="108"/>
      <c r="W739" s="108">
        <v>31858</v>
      </c>
      <c r="X739" s="108"/>
      <c r="Y739" s="108">
        <v>0</v>
      </c>
      <c r="Z739" s="108"/>
      <c r="AA739" s="108">
        <v>0</v>
      </c>
      <c r="AB739" s="108"/>
      <c r="AC739" s="108">
        <v>0</v>
      </c>
      <c r="AD739" s="108"/>
      <c r="AE739" s="108">
        <v>0</v>
      </c>
      <c r="AF739" s="108"/>
      <c r="AG739" s="108">
        <v>0</v>
      </c>
      <c r="AH739" s="108"/>
      <c r="AI739" s="108">
        <v>676882</v>
      </c>
      <c r="AJ739" s="108"/>
      <c r="AK739" s="108">
        <v>0</v>
      </c>
      <c r="AL739" s="109"/>
      <c r="AM739" s="182">
        <v>0</v>
      </c>
      <c r="AN739" s="109" t="s">
        <v>5655</v>
      </c>
      <c r="AO739" s="109" t="str">
        <f t="shared" si="11"/>
        <v>No</v>
      </c>
    </row>
    <row r="740" spans="1:41" s="19" customFormat="1" ht="11.45" customHeight="1" x14ac:dyDescent="0.2">
      <c r="A740" s="5" t="s">
        <v>3532</v>
      </c>
      <c r="B740" s="5" t="s">
        <v>3533</v>
      </c>
      <c r="C740" s="5" t="s">
        <v>71</v>
      </c>
      <c r="D740" s="174" t="s">
        <v>3534</v>
      </c>
      <c r="E740" s="177" t="s">
        <v>3535</v>
      </c>
      <c r="F740" s="19" t="s">
        <v>194</v>
      </c>
      <c r="G740" s="5" t="s">
        <v>229</v>
      </c>
      <c r="H740" s="27">
        <v>0</v>
      </c>
      <c r="I740" s="106">
        <v>22</v>
      </c>
      <c r="J740" s="107"/>
      <c r="K740" s="108">
        <v>0</v>
      </c>
      <c r="L740" s="108"/>
      <c r="M740" s="108">
        <v>0</v>
      </c>
      <c r="N740" s="108"/>
      <c r="O740" s="108">
        <v>0</v>
      </c>
      <c r="P740" s="108"/>
      <c r="Q740" s="108">
        <v>206677</v>
      </c>
      <c r="R740" s="108"/>
      <c r="S740" s="108">
        <v>0</v>
      </c>
      <c r="T740" s="108"/>
      <c r="U740" s="108">
        <v>0</v>
      </c>
      <c r="V740" s="108"/>
      <c r="W740" s="108">
        <v>22111</v>
      </c>
      <c r="X740" s="108"/>
      <c r="Y740" s="108">
        <v>0</v>
      </c>
      <c r="Z740" s="108"/>
      <c r="AA740" s="108">
        <v>0</v>
      </c>
      <c r="AB740" s="108"/>
      <c r="AC740" s="108">
        <v>0</v>
      </c>
      <c r="AD740" s="108"/>
      <c r="AE740" s="108">
        <v>0</v>
      </c>
      <c r="AF740" s="108"/>
      <c r="AG740" s="108">
        <v>0</v>
      </c>
      <c r="AH740" s="108"/>
      <c r="AI740" s="108">
        <v>41526</v>
      </c>
      <c r="AJ740" s="108"/>
      <c r="AK740" s="108">
        <v>0</v>
      </c>
      <c r="AL740" s="109"/>
      <c r="AM740" s="182">
        <v>0</v>
      </c>
      <c r="AN740" s="109" t="s">
        <v>5655</v>
      </c>
      <c r="AO740" s="109" t="str">
        <f t="shared" si="11"/>
        <v>No</v>
      </c>
    </row>
    <row r="741" spans="1:41" s="19" customFormat="1" ht="11.45" customHeight="1" x14ac:dyDescent="0.2">
      <c r="A741" s="5" t="s">
        <v>4412</v>
      </c>
      <c r="B741" s="5" t="s">
        <v>6188</v>
      </c>
      <c r="C741" s="5" t="s">
        <v>31</v>
      </c>
      <c r="D741" s="174" t="s">
        <v>4413</v>
      </c>
      <c r="E741" s="177" t="s">
        <v>4414</v>
      </c>
      <c r="F741" s="19" t="s">
        <v>194</v>
      </c>
      <c r="G741" s="5" t="s">
        <v>229</v>
      </c>
      <c r="H741" s="27">
        <v>0</v>
      </c>
      <c r="I741" s="106">
        <v>22</v>
      </c>
      <c r="J741" s="107"/>
      <c r="K741" s="108">
        <v>0</v>
      </c>
      <c r="L741" s="108"/>
      <c r="M741" s="108">
        <v>0</v>
      </c>
      <c r="N741" s="108"/>
      <c r="O741" s="108">
        <v>0</v>
      </c>
      <c r="P741" s="108"/>
      <c r="Q741" s="108">
        <v>1984302</v>
      </c>
      <c r="R741" s="108"/>
      <c r="S741" s="108">
        <v>0</v>
      </c>
      <c r="T741" s="108"/>
      <c r="U741" s="108">
        <v>0</v>
      </c>
      <c r="V741" s="108"/>
      <c r="W741" s="108">
        <v>85189</v>
      </c>
      <c r="X741" s="108"/>
      <c r="Y741" s="108">
        <v>0</v>
      </c>
      <c r="Z741" s="108"/>
      <c r="AA741" s="108">
        <v>0</v>
      </c>
      <c r="AB741" s="108"/>
      <c r="AC741" s="108">
        <v>0</v>
      </c>
      <c r="AD741" s="108"/>
      <c r="AE741" s="108">
        <v>0</v>
      </c>
      <c r="AF741" s="108"/>
      <c r="AG741" s="108">
        <v>0</v>
      </c>
      <c r="AH741" s="108"/>
      <c r="AI741" s="108">
        <v>1058885</v>
      </c>
      <c r="AJ741" s="108"/>
      <c r="AK741" s="108">
        <v>0</v>
      </c>
      <c r="AL741" s="109"/>
      <c r="AM741" s="182">
        <v>761.5</v>
      </c>
      <c r="AN741" s="109" t="s">
        <v>5655</v>
      </c>
      <c r="AO741" s="109" t="str">
        <f t="shared" si="11"/>
        <v>No</v>
      </c>
    </row>
    <row r="742" spans="1:41" s="19" customFormat="1" ht="11.45" customHeight="1" x14ac:dyDescent="0.2">
      <c r="A742" s="5" t="s">
        <v>3225</v>
      </c>
      <c r="B742" s="5" t="s">
        <v>3226</v>
      </c>
      <c r="C742" s="5" t="s">
        <v>56</v>
      </c>
      <c r="D742" s="174" t="s">
        <v>3227</v>
      </c>
      <c r="E742" s="177" t="s">
        <v>3228</v>
      </c>
      <c r="F742" s="19" t="s">
        <v>196</v>
      </c>
      <c r="G742" s="5" t="s">
        <v>229</v>
      </c>
      <c r="H742" s="27">
        <v>0</v>
      </c>
      <c r="I742" s="106">
        <v>22</v>
      </c>
      <c r="J742" s="107"/>
      <c r="K742" s="108">
        <v>0</v>
      </c>
      <c r="L742" s="108"/>
      <c r="M742" s="108">
        <v>0</v>
      </c>
      <c r="N742" s="108"/>
      <c r="O742" s="108">
        <v>0</v>
      </c>
      <c r="P742" s="108"/>
      <c r="Q742" s="108">
        <v>206279</v>
      </c>
      <c r="R742" s="108"/>
      <c r="S742" s="108">
        <v>0</v>
      </c>
      <c r="T742" s="108"/>
      <c r="U742" s="108">
        <v>0</v>
      </c>
      <c r="V742" s="108"/>
      <c r="W742" s="108">
        <v>16589</v>
      </c>
      <c r="X742" s="108"/>
      <c r="Y742" s="108">
        <v>0</v>
      </c>
      <c r="Z742" s="108"/>
      <c r="AA742" s="108">
        <v>0</v>
      </c>
      <c r="AB742" s="108"/>
      <c r="AC742" s="108">
        <v>0</v>
      </c>
      <c r="AD742" s="108"/>
      <c r="AE742" s="108">
        <v>0</v>
      </c>
      <c r="AF742" s="108"/>
      <c r="AG742" s="108">
        <v>0</v>
      </c>
      <c r="AH742" s="108"/>
      <c r="AI742" s="108">
        <v>66978</v>
      </c>
      <c r="AJ742" s="108"/>
      <c r="AK742" s="108">
        <v>0</v>
      </c>
      <c r="AL742" s="109"/>
      <c r="AM742" s="182">
        <v>0</v>
      </c>
      <c r="AN742" s="109" t="s">
        <v>5655</v>
      </c>
      <c r="AO742" s="109" t="str">
        <f t="shared" si="11"/>
        <v>No</v>
      </c>
    </row>
    <row r="743" spans="1:41" s="19" customFormat="1" ht="11.45" customHeight="1" x14ac:dyDescent="0.2">
      <c r="A743" s="5" t="s">
        <v>3784</v>
      </c>
      <c r="B743" s="5" t="s">
        <v>3785</v>
      </c>
      <c r="C743" s="5" t="s">
        <v>48</v>
      </c>
      <c r="D743" s="174" t="s">
        <v>3786</v>
      </c>
      <c r="E743" s="177" t="s">
        <v>3787</v>
      </c>
      <c r="F743" s="19" t="s">
        <v>242</v>
      </c>
      <c r="G743" s="5" t="s">
        <v>229</v>
      </c>
      <c r="H743" s="27">
        <v>0</v>
      </c>
      <c r="I743" s="106">
        <v>22</v>
      </c>
      <c r="J743" s="107"/>
      <c r="K743" s="108">
        <v>0</v>
      </c>
      <c r="L743" s="108"/>
      <c r="M743" s="108">
        <v>0</v>
      </c>
      <c r="N743" s="108"/>
      <c r="O743" s="108">
        <v>0</v>
      </c>
      <c r="P743" s="108"/>
      <c r="Q743" s="108">
        <v>185236</v>
      </c>
      <c r="R743" s="108"/>
      <c r="S743" s="108">
        <v>0</v>
      </c>
      <c r="T743" s="108"/>
      <c r="U743" s="108">
        <v>0</v>
      </c>
      <c r="V743" s="108"/>
      <c r="W743" s="108">
        <v>14247</v>
      </c>
      <c r="X743" s="108"/>
      <c r="Y743" s="108">
        <v>0</v>
      </c>
      <c r="Z743" s="108"/>
      <c r="AA743" s="108">
        <v>0</v>
      </c>
      <c r="AB743" s="108"/>
      <c r="AC743" s="108">
        <v>0</v>
      </c>
      <c r="AD743" s="108"/>
      <c r="AE743" s="108">
        <v>0</v>
      </c>
      <c r="AF743" s="108"/>
      <c r="AG743" s="108">
        <v>0</v>
      </c>
      <c r="AH743" s="108"/>
      <c r="AI743" s="108">
        <v>42152</v>
      </c>
      <c r="AJ743" s="108"/>
      <c r="AK743" s="108">
        <v>0</v>
      </c>
      <c r="AL743" s="109"/>
      <c r="AM743" s="182">
        <v>0</v>
      </c>
      <c r="AN743" s="109" t="s">
        <v>5655</v>
      </c>
      <c r="AO743" s="109" t="str">
        <f t="shared" si="11"/>
        <v>No</v>
      </c>
    </row>
    <row r="744" spans="1:41" s="19" customFormat="1" ht="11.45" customHeight="1" x14ac:dyDescent="0.2">
      <c r="A744" s="5" t="s">
        <v>446</v>
      </c>
      <c r="B744" s="5" t="s">
        <v>447</v>
      </c>
      <c r="C744" s="5" t="s">
        <v>65</v>
      </c>
      <c r="D744" s="174">
        <v>1086</v>
      </c>
      <c r="E744" s="177">
        <v>10086</v>
      </c>
      <c r="F744" s="19" t="s">
        <v>196</v>
      </c>
      <c r="G744" s="5" t="s">
        <v>192</v>
      </c>
      <c r="H744" s="27">
        <v>88087</v>
      </c>
      <c r="I744" s="106">
        <v>22</v>
      </c>
      <c r="J744" s="107"/>
      <c r="K744" s="108">
        <v>0</v>
      </c>
      <c r="L744" s="108"/>
      <c r="M744" s="108">
        <v>633232</v>
      </c>
      <c r="N744" s="108"/>
      <c r="O744" s="108">
        <v>981766</v>
      </c>
      <c r="P744" s="108"/>
      <c r="Q744" s="108">
        <v>816384</v>
      </c>
      <c r="R744" s="108"/>
      <c r="S744" s="108">
        <v>165382</v>
      </c>
      <c r="T744" s="108"/>
      <c r="U744" s="108">
        <v>59591</v>
      </c>
      <c r="V744" s="108"/>
      <c r="W744" s="108">
        <v>53136</v>
      </c>
      <c r="X744" s="108"/>
      <c r="Y744" s="108">
        <v>6455</v>
      </c>
      <c r="Z744" s="108"/>
      <c r="AA744" s="108">
        <v>0</v>
      </c>
      <c r="AB744" s="108"/>
      <c r="AC744" s="108">
        <v>0</v>
      </c>
      <c r="AD744" s="108"/>
      <c r="AE744" s="108">
        <v>0</v>
      </c>
      <c r="AF744" s="108"/>
      <c r="AG744" s="108">
        <v>0</v>
      </c>
      <c r="AH744" s="108"/>
      <c r="AI744" s="108">
        <v>420525</v>
      </c>
      <c r="AJ744" s="108"/>
      <c r="AK744" s="108">
        <v>3455463</v>
      </c>
      <c r="AL744" s="109"/>
      <c r="AM744" s="182">
        <v>0</v>
      </c>
      <c r="AN744" s="109" t="s">
        <v>5655</v>
      </c>
      <c r="AO744" s="109" t="str">
        <f t="shared" si="11"/>
        <v>No</v>
      </c>
    </row>
    <row r="745" spans="1:41" s="19" customFormat="1" ht="11.45" customHeight="1" x14ac:dyDescent="0.2">
      <c r="A745" s="5" t="s">
        <v>861</v>
      </c>
      <c r="B745" s="5" t="s">
        <v>862</v>
      </c>
      <c r="C745" s="5" t="s">
        <v>14</v>
      </c>
      <c r="D745" s="174">
        <v>4103</v>
      </c>
      <c r="E745" s="177">
        <v>40103</v>
      </c>
      <c r="F745" s="19" t="s">
        <v>260</v>
      </c>
      <c r="G745" s="5" t="s">
        <v>5273</v>
      </c>
      <c r="H745" s="27">
        <v>68781</v>
      </c>
      <c r="I745" s="106">
        <v>22</v>
      </c>
      <c r="J745" s="107"/>
      <c r="K745" s="108">
        <v>0</v>
      </c>
      <c r="L745" s="108"/>
      <c r="M745" s="108">
        <v>0</v>
      </c>
      <c r="N745" s="108"/>
      <c r="O745" s="108">
        <v>0</v>
      </c>
      <c r="P745" s="108"/>
      <c r="Q745" s="108">
        <v>1090048</v>
      </c>
      <c r="R745" s="108"/>
      <c r="S745" s="108">
        <v>0</v>
      </c>
      <c r="T745" s="108"/>
      <c r="U745" s="108">
        <v>0</v>
      </c>
      <c r="V745" s="108"/>
      <c r="W745" s="108">
        <v>63167</v>
      </c>
      <c r="X745" s="108"/>
      <c r="Y745" s="108">
        <v>0</v>
      </c>
      <c r="Z745" s="108"/>
      <c r="AA745" s="108">
        <v>0</v>
      </c>
      <c r="AB745" s="108"/>
      <c r="AC745" s="108">
        <v>0</v>
      </c>
      <c r="AD745" s="108"/>
      <c r="AE745" s="108">
        <v>0</v>
      </c>
      <c r="AF745" s="108"/>
      <c r="AG745" s="108">
        <v>0</v>
      </c>
      <c r="AH745" s="108"/>
      <c r="AI745" s="108">
        <v>115400</v>
      </c>
      <c r="AJ745" s="108"/>
      <c r="AK745" s="108">
        <v>0</v>
      </c>
      <c r="AL745" s="109"/>
      <c r="AM745" s="182">
        <v>0</v>
      </c>
      <c r="AN745" s="109" t="s">
        <v>5655</v>
      </c>
      <c r="AO745" s="109" t="str">
        <f t="shared" si="11"/>
        <v>No</v>
      </c>
    </row>
    <row r="746" spans="1:41" s="19" customFormat="1" ht="11.45" customHeight="1" x14ac:dyDescent="0.2">
      <c r="A746" s="5" t="s">
        <v>4485</v>
      </c>
      <c r="B746" s="5" t="s">
        <v>4486</v>
      </c>
      <c r="C746" s="5" t="s">
        <v>87</v>
      </c>
      <c r="D746" s="174" t="s">
        <v>4487</v>
      </c>
      <c r="E746" s="177" t="s">
        <v>4488</v>
      </c>
      <c r="F746" s="19" t="s">
        <v>242</v>
      </c>
      <c r="G746" s="5" t="s">
        <v>229</v>
      </c>
      <c r="H746" s="27">
        <v>0</v>
      </c>
      <c r="I746" s="106">
        <v>22</v>
      </c>
      <c r="J746" s="107"/>
      <c r="K746" s="108">
        <v>0</v>
      </c>
      <c r="L746" s="108"/>
      <c r="M746" s="108">
        <v>0</v>
      </c>
      <c r="N746" s="108"/>
      <c r="O746" s="108">
        <v>0</v>
      </c>
      <c r="P746" s="108"/>
      <c r="Q746" s="108">
        <v>474554</v>
      </c>
      <c r="R746" s="108"/>
      <c r="S746" s="108">
        <v>0</v>
      </c>
      <c r="T746" s="108"/>
      <c r="U746" s="108">
        <v>0</v>
      </c>
      <c r="V746" s="108"/>
      <c r="W746" s="108">
        <v>33935</v>
      </c>
      <c r="X746" s="108"/>
      <c r="Y746" s="108">
        <v>0</v>
      </c>
      <c r="Z746" s="108"/>
      <c r="AA746" s="108">
        <v>0</v>
      </c>
      <c r="AB746" s="108"/>
      <c r="AC746" s="108">
        <v>0</v>
      </c>
      <c r="AD746" s="108"/>
      <c r="AE746" s="108">
        <v>0</v>
      </c>
      <c r="AF746" s="108"/>
      <c r="AG746" s="108">
        <v>0</v>
      </c>
      <c r="AH746" s="108"/>
      <c r="AI746" s="108">
        <v>148208</v>
      </c>
      <c r="AJ746" s="108"/>
      <c r="AK746" s="108">
        <v>0</v>
      </c>
      <c r="AL746" s="109"/>
      <c r="AM746" s="182">
        <v>0</v>
      </c>
      <c r="AN746" s="109" t="s">
        <v>5655</v>
      </c>
      <c r="AO746" s="109" t="str">
        <f t="shared" si="11"/>
        <v>No</v>
      </c>
    </row>
    <row r="747" spans="1:41" s="19" customFormat="1" ht="11.45" customHeight="1" x14ac:dyDescent="0.2">
      <c r="A747" s="5" t="s">
        <v>5669</v>
      </c>
      <c r="B747" s="5" t="s">
        <v>5670</v>
      </c>
      <c r="C747" s="5" t="s">
        <v>31</v>
      </c>
      <c r="D747" s="174"/>
      <c r="E747" s="177" t="s">
        <v>5671</v>
      </c>
      <c r="F747" s="19" t="s">
        <v>194</v>
      </c>
      <c r="G747" s="5" t="s">
        <v>229</v>
      </c>
      <c r="H747" s="27">
        <v>0</v>
      </c>
      <c r="I747" s="106">
        <v>22</v>
      </c>
      <c r="J747" s="107"/>
      <c r="K747" s="108">
        <v>0</v>
      </c>
      <c r="L747" s="108"/>
      <c r="M747" s="108">
        <v>0</v>
      </c>
      <c r="N747" s="108"/>
      <c r="O747" s="108">
        <v>0</v>
      </c>
      <c r="P747" s="108"/>
      <c r="Q747" s="108">
        <v>409474</v>
      </c>
      <c r="R747" s="108"/>
      <c r="S747" s="108">
        <v>0</v>
      </c>
      <c r="T747" s="108"/>
      <c r="U747" s="108">
        <v>0</v>
      </c>
      <c r="V747" s="108"/>
      <c r="W747" s="108">
        <v>30740</v>
      </c>
      <c r="X747" s="108"/>
      <c r="Y747" s="108">
        <v>0</v>
      </c>
      <c r="Z747" s="108"/>
      <c r="AA747" s="108">
        <v>0</v>
      </c>
      <c r="AB747" s="108"/>
      <c r="AC747" s="108">
        <v>0</v>
      </c>
      <c r="AD747" s="108"/>
      <c r="AE747" s="108">
        <v>0</v>
      </c>
      <c r="AF747" s="108"/>
      <c r="AG747" s="108">
        <v>0</v>
      </c>
      <c r="AH747" s="108"/>
      <c r="AI747" s="108">
        <v>523438</v>
      </c>
      <c r="AJ747" s="108"/>
      <c r="AK747" s="108">
        <v>0</v>
      </c>
      <c r="AL747" s="109"/>
      <c r="AM747" s="182">
        <v>0</v>
      </c>
      <c r="AN747" s="109" t="s">
        <v>5655</v>
      </c>
      <c r="AO747" s="109" t="str">
        <f t="shared" si="11"/>
        <v>No</v>
      </c>
    </row>
    <row r="748" spans="1:41" s="19" customFormat="1" ht="11.45" customHeight="1" x14ac:dyDescent="0.2">
      <c r="A748" s="5" t="s">
        <v>2929</v>
      </c>
      <c r="B748" s="5" t="s">
        <v>2930</v>
      </c>
      <c r="C748" s="5" t="s">
        <v>77</v>
      </c>
      <c r="D748" s="174" t="s">
        <v>2931</v>
      </c>
      <c r="E748" s="177" t="s">
        <v>2932</v>
      </c>
      <c r="F748" s="19" t="s">
        <v>196</v>
      </c>
      <c r="G748" s="5" t="s">
        <v>229</v>
      </c>
      <c r="H748" s="27">
        <v>0</v>
      </c>
      <c r="I748" s="106">
        <v>22</v>
      </c>
      <c r="J748" s="107"/>
      <c r="K748" s="108">
        <v>0</v>
      </c>
      <c r="L748" s="108"/>
      <c r="M748" s="108">
        <v>0</v>
      </c>
      <c r="N748" s="108"/>
      <c r="O748" s="108">
        <v>0</v>
      </c>
      <c r="P748" s="108"/>
      <c r="Q748" s="108">
        <v>468443</v>
      </c>
      <c r="R748" s="108"/>
      <c r="S748" s="108">
        <v>0</v>
      </c>
      <c r="T748" s="108"/>
      <c r="U748" s="108">
        <v>0</v>
      </c>
      <c r="V748" s="108"/>
      <c r="W748" s="108">
        <v>24590</v>
      </c>
      <c r="X748" s="108"/>
      <c r="Y748" s="108">
        <v>0</v>
      </c>
      <c r="Z748" s="108"/>
      <c r="AA748" s="108">
        <v>0</v>
      </c>
      <c r="AB748" s="108"/>
      <c r="AC748" s="108">
        <v>0</v>
      </c>
      <c r="AD748" s="108"/>
      <c r="AE748" s="108">
        <v>0</v>
      </c>
      <c r="AF748" s="108"/>
      <c r="AG748" s="108">
        <v>0</v>
      </c>
      <c r="AH748" s="108"/>
      <c r="AI748" s="108">
        <v>132506</v>
      </c>
      <c r="AJ748" s="108"/>
      <c r="AK748" s="108">
        <v>0</v>
      </c>
      <c r="AL748" s="109"/>
      <c r="AM748" s="182">
        <v>102.4</v>
      </c>
      <c r="AN748" s="109" t="s">
        <v>5655</v>
      </c>
      <c r="AO748" s="109" t="str">
        <f t="shared" si="11"/>
        <v>No</v>
      </c>
    </row>
    <row r="749" spans="1:41" s="19" customFormat="1" ht="11.45" customHeight="1" x14ac:dyDescent="0.2">
      <c r="A749" s="5" t="s">
        <v>6189</v>
      </c>
      <c r="B749" s="5" t="s">
        <v>924</v>
      </c>
      <c r="C749" s="5" t="s">
        <v>55</v>
      </c>
      <c r="D749" s="174">
        <v>5208</v>
      </c>
      <c r="E749" s="177">
        <v>50208</v>
      </c>
      <c r="F749" s="19" t="s">
        <v>194</v>
      </c>
      <c r="G749" s="5" t="s">
        <v>5273</v>
      </c>
      <c r="H749" s="27">
        <v>59014</v>
      </c>
      <c r="I749" s="106">
        <v>22</v>
      </c>
      <c r="J749" s="107"/>
      <c r="K749" s="108">
        <v>0</v>
      </c>
      <c r="L749" s="108"/>
      <c r="M749" s="108">
        <v>0</v>
      </c>
      <c r="N749" s="108"/>
      <c r="O749" s="108">
        <v>0</v>
      </c>
      <c r="P749" s="108"/>
      <c r="Q749" s="108">
        <v>1075725</v>
      </c>
      <c r="R749" s="108"/>
      <c r="S749" s="108">
        <v>0</v>
      </c>
      <c r="T749" s="108"/>
      <c r="U749" s="108">
        <v>0</v>
      </c>
      <c r="V749" s="108"/>
      <c r="W749" s="108">
        <v>46745</v>
      </c>
      <c r="X749" s="108"/>
      <c r="Y749" s="108">
        <v>0</v>
      </c>
      <c r="Z749" s="108"/>
      <c r="AA749" s="108">
        <v>0</v>
      </c>
      <c r="AB749" s="108"/>
      <c r="AC749" s="108">
        <v>0</v>
      </c>
      <c r="AD749" s="108"/>
      <c r="AE749" s="108">
        <v>0</v>
      </c>
      <c r="AF749" s="108"/>
      <c r="AG749" s="108">
        <v>0</v>
      </c>
      <c r="AH749" s="108"/>
      <c r="AI749" s="108">
        <v>77459</v>
      </c>
      <c r="AJ749" s="108"/>
      <c r="AK749" s="108">
        <v>0</v>
      </c>
      <c r="AL749" s="109"/>
      <c r="AM749" s="182">
        <v>0</v>
      </c>
      <c r="AN749" s="109" t="s">
        <v>5655</v>
      </c>
      <c r="AO749" s="109" t="str">
        <f t="shared" si="11"/>
        <v>No</v>
      </c>
    </row>
    <row r="750" spans="1:41" s="19" customFormat="1" ht="11.45" customHeight="1" x14ac:dyDescent="0.2">
      <c r="A750" s="5" t="s">
        <v>6190</v>
      </c>
      <c r="B750" s="5" t="s">
        <v>247</v>
      </c>
      <c r="C750" s="5" t="s">
        <v>79</v>
      </c>
      <c r="D750" s="174">
        <v>6094</v>
      </c>
      <c r="E750" s="177">
        <v>60094</v>
      </c>
      <c r="F750" s="19" t="s">
        <v>194</v>
      </c>
      <c r="G750" s="5" t="s">
        <v>5273</v>
      </c>
      <c r="H750" s="27">
        <v>94457</v>
      </c>
      <c r="I750" s="106">
        <v>22</v>
      </c>
      <c r="J750" s="107"/>
      <c r="K750" s="108">
        <v>0</v>
      </c>
      <c r="L750" s="108"/>
      <c r="M750" s="108">
        <v>0</v>
      </c>
      <c r="N750" s="108"/>
      <c r="O750" s="108">
        <v>0</v>
      </c>
      <c r="P750" s="108"/>
      <c r="Q750" s="108">
        <v>605112</v>
      </c>
      <c r="R750" s="108"/>
      <c r="S750" s="108">
        <v>0</v>
      </c>
      <c r="T750" s="108"/>
      <c r="U750" s="108">
        <v>0</v>
      </c>
      <c r="V750" s="108"/>
      <c r="W750" s="108">
        <v>42175</v>
      </c>
      <c r="X750" s="108" t="s">
        <v>102</v>
      </c>
      <c r="Y750" s="108">
        <v>0</v>
      </c>
      <c r="Z750" s="108"/>
      <c r="AA750" s="108">
        <v>0</v>
      </c>
      <c r="AB750" s="108"/>
      <c r="AC750" s="108">
        <v>0</v>
      </c>
      <c r="AD750" s="108"/>
      <c r="AE750" s="108">
        <v>0</v>
      </c>
      <c r="AF750" s="108"/>
      <c r="AG750" s="108">
        <v>0</v>
      </c>
      <c r="AH750" s="108"/>
      <c r="AI750" s="108">
        <v>359194</v>
      </c>
      <c r="AJ750" s="108"/>
      <c r="AK750" s="108">
        <v>0</v>
      </c>
      <c r="AL750" s="109"/>
      <c r="AM750" s="182">
        <v>0</v>
      </c>
      <c r="AN750" s="109" t="s">
        <v>5655</v>
      </c>
      <c r="AO750" s="109" t="str">
        <f t="shared" si="11"/>
        <v>Yes</v>
      </c>
    </row>
    <row r="751" spans="1:41" s="19" customFormat="1" ht="11.45" customHeight="1" x14ac:dyDescent="0.2">
      <c r="A751" s="5" t="s">
        <v>6191</v>
      </c>
      <c r="B751" s="5" t="s">
        <v>940</v>
      </c>
      <c r="C751" s="5" t="s">
        <v>62</v>
      </c>
      <c r="D751" s="174">
        <v>4217</v>
      </c>
      <c r="E751" s="177">
        <v>40217</v>
      </c>
      <c r="F751" s="19" t="s">
        <v>194</v>
      </c>
      <c r="G751" s="5" t="s">
        <v>5273</v>
      </c>
      <c r="H751" s="27">
        <v>214881</v>
      </c>
      <c r="I751" s="106">
        <v>22</v>
      </c>
      <c r="J751" s="107"/>
      <c r="K751" s="108">
        <v>0</v>
      </c>
      <c r="L751" s="108"/>
      <c r="M751" s="108">
        <v>0</v>
      </c>
      <c r="N751" s="108"/>
      <c r="O751" s="108">
        <v>0</v>
      </c>
      <c r="P751" s="108"/>
      <c r="Q751" s="108">
        <v>746953</v>
      </c>
      <c r="R751" s="108"/>
      <c r="S751" s="108">
        <v>0</v>
      </c>
      <c r="T751" s="108"/>
      <c r="U751" s="108">
        <v>0</v>
      </c>
      <c r="V751" s="108"/>
      <c r="W751" s="108">
        <v>48868</v>
      </c>
      <c r="X751" s="108"/>
      <c r="Y751" s="108">
        <v>0</v>
      </c>
      <c r="Z751" s="108"/>
      <c r="AA751" s="108">
        <v>0</v>
      </c>
      <c r="AB751" s="108"/>
      <c r="AC751" s="108">
        <v>0</v>
      </c>
      <c r="AD751" s="108"/>
      <c r="AE751" s="108">
        <v>0</v>
      </c>
      <c r="AF751" s="108"/>
      <c r="AG751" s="108">
        <v>0</v>
      </c>
      <c r="AH751" s="108"/>
      <c r="AI751" s="108">
        <v>92752</v>
      </c>
      <c r="AJ751" s="108"/>
      <c r="AK751" s="108">
        <v>0</v>
      </c>
      <c r="AL751" s="109"/>
      <c r="AM751" s="182">
        <v>0</v>
      </c>
      <c r="AN751" s="109" t="s">
        <v>5655</v>
      </c>
      <c r="AO751" s="109" t="str">
        <f t="shared" si="11"/>
        <v>No</v>
      </c>
    </row>
    <row r="752" spans="1:41" s="19" customFormat="1" ht="11.45" customHeight="1" x14ac:dyDescent="0.2">
      <c r="A752" s="5" t="s">
        <v>1407</v>
      </c>
      <c r="B752" s="5" t="s">
        <v>345</v>
      </c>
      <c r="C752" s="5" t="s">
        <v>65</v>
      </c>
      <c r="D752" s="174">
        <v>1133</v>
      </c>
      <c r="E752" s="177">
        <v>10133</v>
      </c>
      <c r="F752" s="19" t="s">
        <v>208</v>
      </c>
      <c r="G752" s="5" t="s">
        <v>5273</v>
      </c>
      <c r="H752" s="27">
        <v>4181019</v>
      </c>
      <c r="I752" s="106">
        <v>22</v>
      </c>
      <c r="J752" s="107"/>
      <c r="K752" s="108">
        <v>0</v>
      </c>
      <c r="L752" s="108"/>
      <c r="M752" s="108">
        <v>0</v>
      </c>
      <c r="N752" s="108"/>
      <c r="O752" s="108">
        <v>0</v>
      </c>
      <c r="P752" s="108"/>
      <c r="Q752" s="108">
        <v>1245240</v>
      </c>
      <c r="R752" s="108"/>
      <c r="S752" s="108">
        <v>0</v>
      </c>
      <c r="T752" s="108"/>
      <c r="U752" s="108">
        <v>0</v>
      </c>
      <c r="V752" s="108"/>
      <c r="W752" s="108">
        <v>35895</v>
      </c>
      <c r="X752" s="108"/>
      <c r="Y752" s="108">
        <v>0</v>
      </c>
      <c r="Z752" s="108"/>
      <c r="AA752" s="108">
        <v>0</v>
      </c>
      <c r="AB752" s="108"/>
      <c r="AC752" s="108">
        <v>0</v>
      </c>
      <c r="AD752" s="108"/>
      <c r="AE752" s="108">
        <v>0</v>
      </c>
      <c r="AF752" s="108"/>
      <c r="AG752" s="108">
        <v>0</v>
      </c>
      <c r="AH752" s="108"/>
      <c r="AI752" s="108">
        <v>609434</v>
      </c>
      <c r="AJ752" s="108"/>
      <c r="AK752" s="108">
        <v>0</v>
      </c>
      <c r="AL752" s="109"/>
      <c r="AM752" s="182">
        <v>0</v>
      </c>
      <c r="AN752" s="109" t="s">
        <v>5655</v>
      </c>
      <c r="AO752" s="109" t="str">
        <f t="shared" si="11"/>
        <v>No</v>
      </c>
    </row>
    <row r="753" spans="1:41" s="19" customFormat="1" ht="11.45" customHeight="1" x14ac:dyDescent="0.2">
      <c r="A753" s="5" t="s">
        <v>2049</v>
      </c>
      <c r="B753" s="5" t="s">
        <v>2050</v>
      </c>
      <c r="C753" s="5" t="s">
        <v>37</v>
      </c>
      <c r="D753" s="174" t="s">
        <v>2051</v>
      </c>
      <c r="E753" s="177" t="s">
        <v>2052</v>
      </c>
      <c r="F753" s="19" t="s">
        <v>194</v>
      </c>
      <c r="G753" s="5" t="s">
        <v>229</v>
      </c>
      <c r="H753" s="27">
        <v>0</v>
      </c>
      <c r="I753" s="106">
        <v>22</v>
      </c>
      <c r="J753" s="107"/>
      <c r="K753" s="108">
        <v>0</v>
      </c>
      <c r="L753" s="108"/>
      <c r="M753" s="108">
        <v>0</v>
      </c>
      <c r="N753" s="108"/>
      <c r="O753" s="108">
        <v>0</v>
      </c>
      <c r="P753" s="108"/>
      <c r="Q753" s="108">
        <v>357633</v>
      </c>
      <c r="R753" s="108"/>
      <c r="S753" s="108">
        <v>0</v>
      </c>
      <c r="T753" s="108"/>
      <c r="U753" s="108">
        <v>0</v>
      </c>
      <c r="V753" s="108"/>
      <c r="W753" s="108">
        <v>32240</v>
      </c>
      <c r="X753" s="108"/>
      <c r="Y753" s="108">
        <v>0</v>
      </c>
      <c r="Z753" s="108"/>
      <c r="AA753" s="108">
        <v>0</v>
      </c>
      <c r="AB753" s="108"/>
      <c r="AC753" s="108">
        <v>0</v>
      </c>
      <c r="AD753" s="108"/>
      <c r="AE753" s="108">
        <v>0</v>
      </c>
      <c r="AF753" s="108"/>
      <c r="AG753" s="108">
        <v>0</v>
      </c>
      <c r="AH753" s="108"/>
      <c r="AI753" s="108">
        <v>69424</v>
      </c>
      <c r="AJ753" s="108"/>
      <c r="AK753" s="108">
        <v>0</v>
      </c>
      <c r="AL753" s="109"/>
      <c r="AM753" s="182">
        <v>0</v>
      </c>
      <c r="AN753" s="109" t="s">
        <v>5655</v>
      </c>
      <c r="AO753" s="109" t="str">
        <f t="shared" si="11"/>
        <v>No</v>
      </c>
    </row>
    <row r="754" spans="1:41" s="19" customFormat="1" ht="11.45" customHeight="1" x14ac:dyDescent="0.2">
      <c r="A754" s="5" t="s">
        <v>1062</v>
      </c>
      <c r="B754" s="5" t="s">
        <v>1063</v>
      </c>
      <c r="C754" s="5" t="s">
        <v>90</v>
      </c>
      <c r="D754" s="174">
        <v>8028</v>
      </c>
      <c r="E754" s="177">
        <v>80028</v>
      </c>
      <c r="F754" s="19" t="s">
        <v>196</v>
      </c>
      <c r="G754" s="5" t="s">
        <v>192</v>
      </c>
      <c r="H754" s="27">
        <v>94983</v>
      </c>
      <c r="I754" s="106">
        <v>22</v>
      </c>
      <c r="J754" s="107"/>
      <c r="K754" s="108">
        <v>0</v>
      </c>
      <c r="L754" s="108"/>
      <c r="M754" s="108">
        <v>819985</v>
      </c>
      <c r="N754" s="108"/>
      <c r="O754" s="108">
        <v>986554</v>
      </c>
      <c r="P754" s="108"/>
      <c r="Q754" s="108">
        <v>947773</v>
      </c>
      <c r="R754" s="108"/>
      <c r="S754" s="108">
        <v>38781</v>
      </c>
      <c r="T754" s="108"/>
      <c r="U754" s="108">
        <v>66748</v>
      </c>
      <c r="V754" s="108"/>
      <c r="W754" s="108">
        <v>64335</v>
      </c>
      <c r="X754" s="108"/>
      <c r="Y754" s="108">
        <v>2413</v>
      </c>
      <c r="Z754" s="108"/>
      <c r="AA754" s="108">
        <v>0</v>
      </c>
      <c r="AB754" s="108"/>
      <c r="AC754" s="108">
        <v>0</v>
      </c>
      <c r="AD754" s="108"/>
      <c r="AE754" s="108">
        <v>0</v>
      </c>
      <c r="AF754" s="108"/>
      <c r="AG754" s="108">
        <v>0</v>
      </c>
      <c r="AH754" s="108"/>
      <c r="AI754" s="108">
        <v>1533185</v>
      </c>
      <c r="AJ754" s="108"/>
      <c r="AK754" s="108">
        <v>4986849</v>
      </c>
      <c r="AL754" s="109"/>
      <c r="AM754" s="182">
        <v>166.7</v>
      </c>
      <c r="AN754" s="109" t="s">
        <v>5655</v>
      </c>
      <c r="AO754" s="109" t="str">
        <f t="shared" si="11"/>
        <v>No</v>
      </c>
    </row>
    <row r="755" spans="1:41" s="19" customFormat="1" ht="11.45" customHeight="1" x14ac:dyDescent="0.2">
      <c r="A755" s="5" t="s">
        <v>1382</v>
      </c>
      <c r="B755" s="5" t="s">
        <v>1383</v>
      </c>
      <c r="C755" s="5" t="s">
        <v>94</v>
      </c>
      <c r="D755" s="174">
        <v>64</v>
      </c>
      <c r="E755" s="177">
        <v>64</v>
      </c>
      <c r="F755" s="19" t="s">
        <v>196</v>
      </c>
      <c r="G755" s="5" t="s">
        <v>5273</v>
      </c>
      <c r="H755" s="27">
        <v>55805</v>
      </c>
      <c r="I755" s="106">
        <v>22</v>
      </c>
      <c r="J755" s="107"/>
      <c r="K755" s="108">
        <v>0</v>
      </c>
      <c r="L755" s="108"/>
      <c r="M755" s="108">
        <v>0</v>
      </c>
      <c r="N755" s="108"/>
      <c r="O755" s="108">
        <v>0</v>
      </c>
      <c r="P755" s="108"/>
      <c r="Q755" s="108">
        <v>549212</v>
      </c>
      <c r="R755" s="108"/>
      <c r="S755" s="108">
        <v>0</v>
      </c>
      <c r="T755" s="108"/>
      <c r="U755" s="108">
        <v>0</v>
      </c>
      <c r="V755" s="108"/>
      <c r="W755" s="108">
        <v>43179</v>
      </c>
      <c r="X755" s="108"/>
      <c r="Y755" s="108">
        <v>0</v>
      </c>
      <c r="Z755" s="108"/>
      <c r="AA755" s="108">
        <v>0</v>
      </c>
      <c r="AB755" s="108"/>
      <c r="AC755" s="108">
        <v>0</v>
      </c>
      <c r="AD755" s="108"/>
      <c r="AE755" s="108">
        <v>0</v>
      </c>
      <c r="AF755" s="108"/>
      <c r="AG755" s="108">
        <v>0</v>
      </c>
      <c r="AH755" s="108"/>
      <c r="AI755" s="108">
        <v>728434</v>
      </c>
      <c r="AJ755" s="108"/>
      <c r="AK755" s="108">
        <v>0</v>
      </c>
      <c r="AL755" s="109"/>
      <c r="AM755" s="182">
        <v>0</v>
      </c>
      <c r="AN755" s="109" t="s">
        <v>5655</v>
      </c>
      <c r="AO755" s="109" t="str">
        <f t="shared" si="11"/>
        <v>No</v>
      </c>
    </row>
    <row r="756" spans="1:41" s="19" customFormat="1" ht="11.45" customHeight="1" x14ac:dyDescent="0.2">
      <c r="A756" s="5" t="s">
        <v>2876</v>
      </c>
      <c r="B756" s="5" t="s">
        <v>2877</v>
      </c>
      <c r="C756" s="5" t="s">
        <v>46</v>
      </c>
      <c r="D756" s="174" t="s">
        <v>2878</v>
      </c>
      <c r="E756" s="177" t="s">
        <v>2879</v>
      </c>
      <c r="F756" s="19" t="s">
        <v>242</v>
      </c>
      <c r="G756" s="5" t="s">
        <v>229</v>
      </c>
      <c r="H756" s="27">
        <v>0</v>
      </c>
      <c r="I756" s="106">
        <v>22</v>
      </c>
      <c r="J756" s="107"/>
      <c r="K756" s="108">
        <v>0</v>
      </c>
      <c r="L756" s="108"/>
      <c r="M756" s="108">
        <v>0</v>
      </c>
      <c r="N756" s="108"/>
      <c r="O756" s="108">
        <v>0</v>
      </c>
      <c r="P756" s="108"/>
      <c r="Q756" s="108">
        <v>758105</v>
      </c>
      <c r="R756" s="108"/>
      <c r="S756" s="108">
        <v>0</v>
      </c>
      <c r="T756" s="108"/>
      <c r="U756" s="108">
        <v>0</v>
      </c>
      <c r="V756" s="108"/>
      <c r="W756" s="108">
        <v>42529</v>
      </c>
      <c r="X756" s="108"/>
      <c r="Y756" s="108">
        <v>0</v>
      </c>
      <c r="Z756" s="108"/>
      <c r="AA756" s="108">
        <v>0</v>
      </c>
      <c r="AB756" s="108"/>
      <c r="AC756" s="108">
        <v>0</v>
      </c>
      <c r="AD756" s="108"/>
      <c r="AE756" s="108">
        <v>0</v>
      </c>
      <c r="AF756" s="108"/>
      <c r="AG756" s="108">
        <v>0</v>
      </c>
      <c r="AH756" s="108"/>
      <c r="AI756" s="108">
        <v>82215</v>
      </c>
      <c r="AJ756" s="108"/>
      <c r="AK756" s="108">
        <v>0</v>
      </c>
      <c r="AL756" s="109"/>
      <c r="AM756" s="182">
        <v>0</v>
      </c>
      <c r="AN756" s="109" t="s">
        <v>5655</v>
      </c>
      <c r="AO756" s="109" t="str">
        <f t="shared" si="11"/>
        <v>No</v>
      </c>
    </row>
    <row r="757" spans="1:41" s="19" customFormat="1" ht="11.45" customHeight="1" x14ac:dyDescent="0.2">
      <c r="A757" s="5" t="s">
        <v>6192</v>
      </c>
      <c r="B757" s="5" t="s">
        <v>644</v>
      </c>
      <c r="C757" s="5" t="s">
        <v>55</v>
      </c>
      <c r="D757" s="174">
        <v>5037</v>
      </c>
      <c r="E757" s="177">
        <v>50037</v>
      </c>
      <c r="F757" s="19" t="s">
        <v>194</v>
      </c>
      <c r="G757" s="5" t="s">
        <v>5273</v>
      </c>
      <c r="H757" s="27">
        <v>161280</v>
      </c>
      <c r="I757" s="106">
        <v>22</v>
      </c>
      <c r="J757" s="107"/>
      <c r="K757" s="108">
        <v>0</v>
      </c>
      <c r="L757" s="108"/>
      <c r="M757" s="108">
        <v>0</v>
      </c>
      <c r="N757" s="108"/>
      <c r="O757" s="108">
        <v>0</v>
      </c>
      <c r="P757" s="108"/>
      <c r="Q757" s="108">
        <v>782522</v>
      </c>
      <c r="R757" s="108"/>
      <c r="S757" s="108">
        <v>0</v>
      </c>
      <c r="T757" s="108"/>
      <c r="U757" s="108">
        <v>0</v>
      </c>
      <c r="V757" s="108"/>
      <c r="W757" s="108">
        <v>54180</v>
      </c>
      <c r="X757" s="108"/>
      <c r="Y757" s="108">
        <v>0</v>
      </c>
      <c r="Z757" s="108"/>
      <c r="AA757" s="108">
        <v>0</v>
      </c>
      <c r="AB757" s="108"/>
      <c r="AC757" s="108">
        <v>0</v>
      </c>
      <c r="AD757" s="108"/>
      <c r="AE757" s="108">
        <v>0</v>
      </c>
      <c r="AF757" s="108"/>
      <c r="AG757" s="108">
        <v>0</v>
      </c>
      <c r="AH757" s="108"/>
      <c r="AI757" s="108">
        <v>488162</v>
      </c>
      <c r="AJ757" s="108"/>
      <c r="AK757" s="108">
        <v>0</v>
      </c>
      <c r="AL757" s="109"/>
      <c r="AM757" s="182">
        <v>0</v>
      </c>
      <c r="AN757" s="109" t="s">
        <v>5655</v>
      </c>
      <c r="AO757" s="109" t="str">
        <f t="shared" si="11"/>
        <v>No</v>
      </c>
    </row>
    <row r="758" spans="1:41" s="19" customFormat="1" ht="11.45" customHeight="1" x14ac:dyDescent="0.2">
      <c r="A758" s="5" t="s">
        <v>6193</v>
      </c>
      <c r="B758" s="5" t="s">
        <v>1203</v>
      </c>
      <c r="C758" s="5" t="s">
        <v>66</v>
      </c>
      <c r="D758" s="174">
        <v>2195</v>
      </c>
      <c r="E758" s="177">
        <v>20195</v>
      </c>
      <c r="F758" s="19" t="s">
        <v>194</v>
      </c>
      <c r="G758" s="5" t="s">
        <v>5273</v>
      </c>
      <c r="H758" s="27">
        <v>5441567</v>
      </c>
      <c r="I758" s="106">
        <v>22</v>
      </c>
      <c r="J758" s="107"/>
      <c r="K758" s="108">
        <v>0</v>
      </c>
      <c r="L758" s="108"/>
      <c r="M758" s="108">
        <v>0</v>
      </c>
      <c r="N758" s="108"/>
      <c r="O758" s="108">
        <v>0</v>
      </c>
      <c r="P758" s="108"/>
      <c r="Q758" s="108">
        <v>191126</v>
      </c>
      <c r="R758" s="108"/>
      <c r="S758" s="108">
        <v>0</v>
      </c>
      <c r="T758" s="108"/>
      <c r="U758" s="108">
        <v>0</v>
      </c>
      <c r="V758" s="108"/>
      <c r="W758" s="108">
        <v>11514</v>
      </c>
      <c r="X758" s="108"/>
      <c r="Y758" s="108">
        <v>0</v>
      </c>
      <c r="Z758" s="108"/>
      <c r="AA758" s="108">
        <v>0</v>
      </c>
      <c r="AB758" s="108"/>
      <c r="AC758" s="108">
        <v>0</v>
      </c>
      <c r="AD758" s="108"/>
      <c r="AE758" s="108">
        <v>0</v>
      </c>
      <c r="AF758" s="108"/>
      <c r="AG758" s="108">
        <v>0</v>
      </c>
      <c r="AH758" s="108"/>
      <c r="AI758" s="108">
        <v>25266</v>
      </c>
      <c r="AJ758" s="108"/>
      <c r="AK758" s="108">
        <v>0</v>
      </c>
      <c r="AL758" s="109"/>
      <c r="AM758" s="182">
        <v>0</v>
      </c>
      <c r="AN758" s="109" t="s">
        <v>5655</v>
      </c>
      <c r="AO758" s="109" t="str">
        <f t="shared" si="11"/>
        <v>No</v>
      </c>
    </row>
    <row r="759" spans="1:41" s="19" customFormat="1" ht="11.45" customHeight="1" x14ac:dyDescent="0.2">
      <c r="A759" s="5" t="s">
        <v>3854</v>
      </c>
      <c r="B759" s="5" t="s">
        <v>3855</v>
      </c>
      <c r="C759" s="5" t="s">
        <v>43</v>
      </c>
      <c r="D759" s="174" t="s">
        <v>3856</v>
      </c>
      <c r="E759" s="177" t="s">
        <v>3857</v>
      </c>
      <c r="F759" s="19" t="s">
        <v>196</v>
      </c>
      <c r="G759" s="5" t="s">
        <v>229</v>
      </c>
      <c r="H759" s="27">
        <v>0</v>
      </c>
      <c r="I759" s="106">
        <v>22</v>
      </c>
      <c r="J759" s="107"/>
      <c r="K759" s="108">
        <v>0</v>
      </c>
      <c r="L759" s="108"/>
      <c r="M759" s="108">
        <v>0</v>
      </c>
      <c r="N759" s="108"/>
      <c r="O759" s="108">
        <v>0</v>
      </c>
      <c r="P759" s="108"/>
      <c r="Q759" s="108">
        <v>266595</v>
      </c>
      <c r="R759" s="108"/>
      <c r="S759" s="108">
        <v>0</v>
      </c>
      <c r="T759" s="108"/>
      <c r="U759" s="108">
        <v>0</v>
      </c>
      <c r="V759" s="108"/>
      <c r="W759" s="108">
        <v>21817</v>
      </c>
      <c r="X759" s="108"/>
      <c r="Y759" s="108">
        <v>0</v>
      </c>
      <c r="Z759" s="108"/>
      <c r="AA759" s="108">
        <v>0</v>
      </c>
      <c r="AB759" s="108"/>
      <c r="AC759" s="108">
        <v>0</v>
      </c>
      <c r="AD759" s="108"/>
      <c r="AE759" s="108">
        <v>0</v>
      </c>
      <c r="AF759" s="108"/>
      <c r="AG759" s="108">
        <v>0</v>
      </c>
      <c r="AH759" s="108"/>
      <c r="AI759" s="108">
        <v>156209</v>
      </c>
      <c r="AJ759" s="108"/>
      <c r="AK759" s="108">
        <v>0</v>
      </c>
      <c r="AL759" s="109"/>
      <c r="AM759" s="182">
        <v>0</v>
      </c>
      <c r="AN759" s="109" t="s">
        <v>5655</v>
      </c>
      <c r="AO759" s="109" t="str">
        <f t="shared" si="11"/>
        <v>No</v>
      </c>
    </row>
    <row r="760" spans="1:41" s="19" customFormat="1" ht="11.45" customHeight="1" x14ac:dyDescent="0.2">
      <c r="A760" s="5" t="s">
        <v>6194</v>
      </c>
      <c r="B760" s="5" t="s">
        <v>538</v>
      </c>
      <c r="C760" s="5" t="s">
        <v>73</v>
      </c>
      <c r="D760" s="174">
        <v>2071</v>
      </c>
      <c r="E760" s="177">
        <v>20071</v>
      </c>
      <c r="F760" s="19" t="s">
        <v>194</v>
      </c>
      <c r="G760" s="5" t="s">
        <v>192</v>
      </c>
      <c r="H760" s="27">
        <v>18351295</v>
      </c>
      <c r="I760" s="106">
        <v>22</v>
      </c>
      <c r="J760" s="107"/>
      <c r="K760" s="108">
        <v>0</v>
      </c>
      <c r="L760" s="108"/>
      <c r="M760" s="108">
        <v>377850</v>
      </c>
      <c r="N760" s="108"/>
      <c r="O760" s="108">
        <v>682242</v>
      </c>
      <c r="P760" s="108"/>
      <c r="Q760" s="108">
        <v>631142</v>
      </c>
      <c r="R760" s="108"/>
      <c r="S760" s="108">
        <v>51100</v>
      </c>
      <c r="T760" s="108"/>
      <c r="U760" s="108">
        <v>46937</v>
      </c>
      <c r="V760" s="108"/>
      <c r="W760" s="108">
        <v>43612</v>
      </c>
      <c r="X760" s="108"/>
      <c r="Y760" s="108">
        <v>3325</v>
      </c>
      <c r="Z760" s="108"/>
      <c r="AA760" s="108">
        <v>0</v>
      </c>
      <c r="AB760" s="108"/>
      <c r="AC760" s="108">
        <v>0</v>
      </c>
      <c r="AD760" s="108"/>
      <c r="AE760" s="108">
        <v>0</v>
      </c>
      <c r="AF760" s="108"/>
      <c r="AG760" s="108">
        <v>0</v>
      </c>
      <c r="AH760" s="108"/>
      <c r="AI760" s="108">
        <v>162293</v>
      </c>
      <c r="AJ760" s="108"/>
      <c r="AK760" s="108">
        <v>818294</v>
      </c>
      <c r="AL760" s="109"/>
      <c r="AM760" s="182">
        <v>0</v>
      </c>
      <c r="AN760" s="109" t="s">
        <v>5655</v>
      </c>
      <c r="AO760" s="109" t="str">
        <f t="shared" si="11"/>
        <v>No</v>
      </c>
    </row>
    <row r="761" spans="1:41" s="19" customFormat="1" ht="11.45" customHeight="1" x14ac:dyDescent="0.2">
      <c r="A761" s="5" t="s">
        <v>6195</v>
      </c>
      <c r="B761" s="5" t="s">
        <v>195</v>
      </c>
      <c r="C761" s="5" t="s">
        <v>32</v>
      </c>
      <c r="D761" s="174">
        <v>1040</v>
      </c>
      <c r="E761" s="177">
        <v>10040</v>
      </c>
      <c r="F761" s="19" t="s">
        <v>196</v>
      </c>
      <c r="G761" s="5" t="s">
        <v>192</v>
      </c>
      <c r="H761" s="27">
        <v>209190</v>
      </c>
      <c r="I761" s="106">
        <v>22</v>
      </c>
      <c r="J761" s="107"/>
      <c r="K761" s="108">
        <v>0</v>
      </c>
      <c r="L761" s="108"/>
      <c r="M761" s="108">
        <v>1001626</v>
      </c>
      <c r="N761" s="108"/>
      <c r="O761" s="108">
        <v>1197892</v>
      </c>
      <c r="P761" s="108"/>
      <c r="Q761" s="108">
        <v>1079018</v>
      </c>
      <c r="R761" s="108"/>
      <c r="S761" s="108">
        <v>118874</v>
      </c>
      <c r="T761" s="108"/>
      <c r="U761" s="108">
        <v>76800</v>
      </c>
      <c r="V761" s="108"/>
      <c r="W761" s="108">
        <v>70618</v>
      </c>
      <c r="X761" s="108"/>
      <c r="Y761" s="108">
        <v>6182</v>
      </c>
      <c r="Z761" s="108"/>
      <c r="AA761" s="108">
        <v>0</v>
      </c>
      <c r="AB761" s="108"/>
      <c r="AC761" s="108">
        <v>0</v>
      </c>
      <c r="AD761" s="108"/>
      <c r="AE761" s="108">
        <v>0</v>
      </c>
      <c r="AF761" s="108"/>
      <c r="AG761" s="108">
        <v>0</v>
      </c>
      <c r="AH761" s="108"/>
      <c r="AI761" s="108">
        <v>958277</v>
      </c>
      <c r="AJ761" s="108"/>
      <c r="AK761" s="108">
        <v>5653091</v>
      </c>
      <c r="AL761" s="109"/>
      <c r="AM761" s="182">
        <v>0</v>
      </c>
      <c r="AN761" s="109" t="s">
        <v>5655</v>
      </c>
      <c r="AO761" s="109" t="str">
        <f t="shared" si="11"/>
        <v>No</v>
      </c>
    </row>
    <row r="762" spans="1:41" s="19" customFormat="1" ht="11.45" customHeight="1" x14ac:dyDescent="0.2">
      <c r="A762" s="5" t="s">
        <v>2673</v>
      </c>
      <c r="B762" s="5" t="s">
        <v>2674</v>
      </c>
      <c r="C762" s="5" t="s">
        <v>55</v>
      </c>
      <c r="D762" s="174" t="s">
        <v>2675</v>
      </c>
      <c r="E762" s="177" t="s">
        <v>2676</v>
      </c>
      <c r="F762" s="19" t="s">
        <v>196</v>
      </c>
      <c r="G762" s="5" t="s">
        <v>229</v>
      </c>
      <c r="H762" s="27">
        <v>0</v>
      </c>
      <c r="I762" s="106">
        <v>22</v>
      </c>
      <c r="J762" s="107"/>
      <c r="K762" s="108">
        <v>0</v>
      </c>
      <c r="L762" s="108"/>
      <c r="M762" s="108">
        <v>0</v>
      </c>
      <c r="N762" s="108"/>
      <c r="O762" s="108">
        <v>0</v>
      </c>
      <c r="P762" s="108"/>
      <c r="Q762" s="108">
        <v>567167</v>
      </c>
      <c r="R762" s="108"/>
      <c r="S762" s="108">
        <v>0</v>
      </c>
      <c r="T762" s="108"/>
      <c r="U762" s="108">
        <v>0</v>
      </c>
      <c r="V762" s="108"/>
      <c r="W762" s="108">
        <v>29377</v>
      </c>
      <c r="X762" s="108"/>
      <c r="Y762" s="108">
        <v>0</v>
      </c>
      <c r="Z762" s="108"/>
      <c r="AA762" s="108">
        <v>0</v>
      </c>
      <c r="AB762" s="108"/>
      <c r="AC762" s="108">
        <v>0</v>
      </c>
      <c r="AD762" s="108"/>
      <c r="AE762" s="108">
        <v>0</v>
      </c>
      <c r="AF762" s="108"/>
      <c r="AG762" s="108">
        <v>0</v>
      </c>
      <c r="AH762" s="108"/>
      <c r="AI762" s="108">
        <v>88362</v>
      </c>
      <c r="AJ762" s="108"/>
      <c r="AK762" s="108">
        <v>0</v>
      </c>
      <c r="AL762" s="109"/>
      <c r="AM762" s="182">
        <v>0</v>
      </c>
      <c r="AN762" s="109" t="s">
        <v>5655</v>
      </c>
      <c r="AO762" s="109" t="str">
        <f t="shared" si="11"/>
        <v>No</v>
      </c>
    </row>
    <row r="763" spans="1:41" s="19" customFormat="1" ht="11.45" customHeight="1" x14ac:dyDescent="0.2">
      <c r="A763" s="5" t="s">
        <v>2281</v>
      </c>
      <c r="B763" s="5" t="s">
        <v>1211</v>
      </c>
      <c r="C763" s="5" t="s">
        <v>14</v>
      </c>
      <c r="D763" s="174" t="s">
        <v>2282</v>
      </c>
      <c r="E763" s="177" t="s">
        <v>2283</v>
      </c>
      <c r="F763" s="19" t="s">
        <v>260</v>
      </c>
      <c r="G763" s="5" t="s">
        <v>229</v>
      </c>
      <c r="H763" s="27">
        <v>0</v>
      </c>
      <c r="I763" s="106">
        <v>22</v>
      </c>
      <c r="J763" s="107"/>
      <c r="K763" s="108">
        <v>0</v>
      </c>
      <c r="L763" s="108"/>
      <c r="M763" s="108">
        <v>0</v>
      </c>
      <c r="N763" s="108"/>
      <c r="O763" s="108">
        <v>0</v>
      </c>
      <c r="P763" s="108"/>
      <c r="Q763" s="108">
        <v>250441</v>
      </c>
      <c r="R763" s="108"/>
      <c r="S763" s="108">
        <v>0</v>
      </c>
      <c r="T763" s="108"/>
      <c r="U763" s="108">
        <v>0</v>
      </c>
      <c r="V763" s="108"/>
      <c r="W763" s="108">
        <v>16322</v>
      </c>
      <c r="X763" s="108"/>
      <c r="Y763" s="108">
        <v>0</v>
      </c>
      <c r="Z763" s="108"/>
      <c r="AA763" s="108">
        <v>0</v>
      </c>
      <c r="AB763" s="108"/>
      <c r="AC763" s="108">
        <v>0</v>
      </c>
      <c r="AD763" s="108"/>
      <c r="AE763" s="108">
        <v>0</v>
      </c>
      <c r="AF763" s="108"/>
      <c r="AG763" s="108">
        <v>0</v>
      </c>
      <c r="AH763" s="108"/>
      <c r="AI763" s="108">
        <v>71128</v>
      </c>
      <c r="AJ763" s="108"/>
      <c r="AK763" s="108">
        <v>0</v>
      </c>
      <c r="AL763" s="109"/>
      <c r="AM763" s="182">
        <v>480.3</v>
      </c>
      <c r="AN763" s="109" t="s">
        <v>5655</v>
      </c>
      <c r="AO763" s="109" t="str">
        <f t="shared" si="11"/>
        <v>No</v>
      </c>
    </row>
    <row r="764" spans="1:41" s="19" customFormat="1" ht="11.45" customHeight="1" x14ac:dyDescent="0.2">
      <c r="A764" s="5" t="s">
        <v>525</v>
      </c>
      <c r="B764" s="5" t="s">
        <v>524</v>
      </c>
      <c r="C764" s="5" t="s">
        <v>86</v>
      </c>
      <c r="D764" s="174">
        <v>4053</v>
      </c>
      <c r="E764" s="177">
        <v>40053</v>
      </c>
      <c r="F764" s="19" t="s">
        <v>196</v>
      </c>
      <c r="G764" s="5" t="s">
        <v>192</v>
      </c>
      <c r="H764" s="27">
        <v>400492</v>
      </c>
      <c r="I764" s="106">
        <v>22</v>
      </c>
      <c r="J764" s="107"/>
      <c r="K764" s="108">
        <v>0</v>
      </c>
      <c r="L764" s="108"/>
      <c r="M764" s="108">
        <v>855072</v>
      </c>
      <c r="N764" s="108"/>
      <c r="O764" s="108">
        <v>962881</v>
      </c>
      <c r="P764" s="108"/>
      <c r="Q764" s="108">
        <v>939184</v>
      </c>
      <c r="R764" s="108"/>
      <c r="S764" s="108">
        <v>23697</v>
      </c>
      <c r="T764" s="108"/>
      <c r="U764" s="108">
        <v>67051</v>
      </c>
      <c r="V764" s="108"/>
      <c r="W764" s="108">
        <v>65234</v>
      </c>
      <c r="X764" s="108"/>
      <c r="Y764" s="108">
        <v>1817</v>
      </c>
      <c r="Z764" s="108"/>
      <c r="AA764" s="108">
        <v>0</v>
      </c>
      <c r="AB764" s="108"/>
      <c r="AC764" s="108">
        <v>0</v>
      </c>
      <c r="AD764" s="108"/>
      <c r="AE764" s="108">
        <v>0</v>
      </c>
      <c r="AF764" s="108"/>
      <c r="AG764" s="108">
        <v>0</v>
      </c>
      <c r="AH764" s="108"/>
      <c r="AI764" s="108">
        <v>856275</v>
      </c>
      <c r="AJ764" s="108"/>
      <c r="AK764" s="108">
        <v>4357263</v>
      </c>
      <c r="AL764" s="109" t="s">
        <v>102</v>
      </c>
      <c r="AM764" s="182">
        <v>0</v>
      </c>
      <c r="AN764" s="109" t="s">
        <v>5655</v>
      </c>
      <c r="AO764" s="109" t="str">
        <f t="shared" si="11"/>
        <v>Yes</v>
      </c>
    </row>
    <row r="765" spans="1:41" s="19" customFormat="1" ht="11.45" customHeight="1" x14ac:dyDescent="0.2">
      <c r="A765" s="5" t="s">
        <v>6196</v>
      </c>
      <c r="B765" s="5" t="s">
        <v>370</v>
      </c>
      <c r="C765" s="5" t="s">
        <v>59</v>
      </c>
      <c r="D765" s="174">
        <v>7003</v>
      </c>
      <c r="E765" s="177">
        <v>70003</v>
      </c>
      <c r="F765" s="19" t="s">
        <v>194</v>
      </c>
      <c r="G765" s="5" t="s">
        <v>192</v>
      </c>
      <c r="H765" s="27">
        <v>273724</v>
      </c>
      <c r="I765" s="106">
        <v>22</v>
      </c>
      <c r="J765" s="107"/>
      <c r="K765" s="108">
        <v>0</v>
      </c>
      <c r="L765" s="108"/>
      <c r="M765" s="108">
        <v>1076698</v>
      </c>
      <c r="N765" s="108"/>
      <c r="O765" s="108">
        <v>1241571</v>
      </c>
      <c r="P765" s="108"/>
      <c r="Q765" s="108">
        <v>1227497</v>
      </c>
      <c r="R765" s="108"/>
      <c r="S765" s="108">
        <v>14074</v>
      </c>
      <c r="T765" s="108"/>
      <c r="U765" s="108">
        <v>87071</v>
      </c>
      <c r="V765" s="108"/>
      <c r="W765" s="108">
        <v>83721</v>
      </c>
      <c r="X765" s="108"/>
      <c r="Y765" s="108">
        <v>3350</v>
      </c>
      <c r="Z765" s="108"/>
      <c r="AA765" s="108">
        <v>0</v>
      </c>
      <c r="AB765" s="108"/>
      <c r="AC765" s="108">
        <v>0</v>
      </c>
      <c r="AD765" s="108"/>
      <c r="AE765" s="108">
        <v>0</v>
      </c>
      <c r="AF765" s="108"/>
      <c r="AG765" s="108">
        <v>0</v>
      </c>
      <c r="AH765" s="108"/>
      <c r="AI765" s="108">
        <v>1290280</v>
      </c>
      <c r="AJ765" s="108"/>
      <c r="AK765" s="108">
        <v>5897730</v>
      </c>
      <c r="AL765" s="109"/>
      <c r="AM765" s="182">
        <v>0</v>
      </c>
      <c r="AN765" s="109" t="s">
        <v>5655</v>
      </c>
      <c r="AO765" s="109" t="str">
        <f t="shared" si="11"/>
        <v>No</v>
      </c>
    </row>
    <row r="766" spans="1:41" s="19" customFormat="1" ht="11.45" customHeight="1" x14ac:dyDescent="0.2">
      <c r="A766" s="5" t="s">
        <v>432</v>
      </c>
      <c r="B766" s="5" t="s">
        <v>433</v>
      </c>
      <c r="C766" s="5" t="s">
        <v>86</v>
      </c>
      <c r="D766" s="174">
        <v>4102</v>
      </c>
      <c r="E766" s="177">
        <v>40102</v>
      </c>
      <c r="F766" s="19" t="s">
        <v>196</v>
      </c>
      <c r="G766" s="5" t="s">
        <v>5273</v>
      </c>
      <c r="H766" s="27">
        <v>215304</v>
      </c>
      <c r="I766" s="106">
        <v>22</v>
      </c>
      <c r="J766" s="107"/>
      <c r="K766" s="108">
        <v>0</v>
      </c>
      <c r="L766" s="108"/>
      <c r="M766" s="108">
        <v>0</v>
      </c>
      <c r="N766" s="108"/>
      <c r="O766" s="108">
        <v>0</v>
      </c>
      <c r="P766" s="108"/>
      <c r="Q766" s="108">
        <v>1140146</v>
      </c>
      <c r="R766" s="108"/>
      <c r="S766" s="108">
        <v>0</v>
      </c>
      <c r="T766" s="108"/>
      <c r="U766" s="108">
        <v>0</v>
      </c>
      <c r="V766" s="108"/>
      <c r="W766" s="108">
        <v>57679</v>
      </c>
      <c r="X766" s="108"/>
      <c r="Y766" s="108">
        <v>0</v>
      </c>
      <c r="Z766" s="108"/>
      <c r="AA766" s="108">
        <v>0</v>
      </c>
      <c r="AB766" s="108"/>
      <c r="AC766" s="108">
        <v>0</v>
      </c>
      <c r="AD766" s="108"/>
      <c r="AE766" s="108">
        <v>0</v>
      </c>
      <c r="AF766" s="108"/>
      <c r="AG766" s="108">
        <v>0</v>
      </c>
      <c r="AH766" s="108"/>
      <c r="AI766" s="108">
        <v>523281</v>
      </c>
      <c r="AJ766" s="108"/>
      <c r="AK766" s="108">
        <v>0</v>
      </c>
      <c r="AL766" s="109"/>
      <c r="AM766" s="182">
        <v>0</v>
      </c>
      <c r="AN766" s="109" t="s">
        <v>5655</v>
      </c>
      <c r="AO766" s="109" t="str">
        <f t="shared" si="11"/>
        <v>No</v>
      </c>
    </row>
    <row r="767" spans="1:41" s="19" customFormat="1" ht="11.45" customHeight="1" x14ac:dyDescent="0.2">
      <c r="A767" s="5" t="s">
        <v>1652</v>
      </c>
      <c r="B767" s="5" t="s">
        <v>1653</v>
      </c>
      <c r="C767" s="5" t="s">
        <v>99</v>
      </c>
      <c r="D767" s="174" t="s">
        <v>1654</v>
      </c>
      <c r="E767" s="177" t="s">
        <v>1655</v>
      </c>
      <c r="F767" s="19" t="s">
        <v>196</v>
      </c>
      <c r="G767" s="5" t="s">
        <v>229</v>
      </c>
      <c r="H767" s="27">
        <v>0</v>
      </c>
      <c r="I767" s="106">
        <v>21</v>
      </c>
      <c r="J767" s="107"/>
      <c r="K767" s="108">
        <v>0</v>
      </c>
      <c r="L767" s="108"/>
      <c r="M767" s="108">
        <v>0</v>
      </c>
      <c r="N767" s="108"/>
      <c r="O767" s="108">
        <v>0</v>
      </c>
      <c r="P767" s="108"/>
      <c r="Q767" s="108">
        <v>633573</v>
      </c>
      <c r="R767" s="108"/>
      <c r="S767" s="108">
        <v>0</v>
      </c>
      <c r="T767" s="108"/>
      <c r="U767" s="108">
        <v>0</v>
      </c>
      <c r="V767" s="108"/>
      <c r="W767" s="108">
        <v>40860</v>
      </c>
      <c r="X767" s="108"/>
      <c r="Y767" s="108">
        <v>0</v>
      </c>
      <c r="Z767" s="108"/>
      <c r="AA767" s="108">
        <v>0</v>
      </c>
      <c r="AB767" s="108"/>
      <c r="AC767" s="108">
        <v>0</v>
      </c>
      <c r="AD767" s="108"/>
      <c r="AE767" s="108">
        <v>0</v>
      </c>
      <c r="AF767" s="108"/>
      <c r="AG767" s="108">
        <v>0</v>
      </c>
      <c r="AH767" s="108"/>
      <c r="AI767" s="108">
        <v>272928</v>
      </c>
      <c r="AJ767" s="108"/>
      <c r="AK767" s="108">
        <v>0</v>
      </c>
      <c r="AL767" s="109"/>
      <c r="AM767" s="182">
        <v>0</v>
      </c>
      <c r="AN767" s="109" t="s">
        <v>5655</v>
      </c>
      <c r="AO767" s="109" t="str">
        <f t="shared" si="11"/>
        <v>No</v>
      </c>
    </row>
    <row r="768" spans="1:41" s="19" customFormat="1" ht="11.45" customHeight="1" x14ac:dyDescent="0.2">
      <c r="A768" s="5" t="s">
        <v>2065</v>
      </c>
      <c r="B768" s="5" t="s">
        <v>2066</v>
      </c>
      <c r="C768" s="5" t="s">
        <v>62</v>
      </c>
      <c r="D768" s="174" t="s">
        <v>2067</v>
      </c>
      <c r="E768" s="177" t="s">
        <v>2068</v>
      </c>
      <c r="F768" s="19" t="s">
        <v>242</v>
      </c>
      <c r="G768" s="5" t="s">
        <v>229</v>
      </c>
      <c r="H768" s="27">
        <v>0</v>
      </c>
      <c r="I768" s="106">
        <v>21</v>
      </c>
      <c r="J768" s="107"/>
      <c r="K768" s="108">
        <v>0</v>
      </c>
      <c r="L768" s="108"/>
      <c r="M768" s="108">
        <v>0</v>
      </c>
      <c r="N768" s="108"/>
      <c r="O768" s="108">
        <v>0</v>
      </c>
      <c r="P768" s="108"/>
      <c r="Q768" s="108">
        <v>1112988</v>
      </c>
      <c r="R768" s="108"/>
      <c r="S768" s="108">
        <v>0</v>
      </c>
      <c r="T768" s="108"/>
      <c r="U768" s="108">
        <v>0</v>
      </c>
      <c r="V768" s="108"/>
      <c r="W768" s="108">
        <v>51629</v>
      </c>
      <c r="X768" s="108"/>
      <c r="Y768" s="108">
        <v>0</v>
      </c>
      <c r="Z768" s="108"/>
      <c r="AA768" s="108">
        <v>0</v>
      </c>
      <c r="AB768" s="108"/>
      <c r="AC768" s="108">
        <v>0</v>
      </c>
      <c r="AD768" s="108"/>
      <c r="AE768" s="108">
        <v>0</v>
      </c>
      <c r="AF768" s="108"/>
      <c r="AG768" s="108">
        <v>0</v>
      </c>
      <c r="AH768" s="108"/>
      <c r="AI768" s="108">
        <v>97110</v>
      </c>
      <c r="AJ768" s="108"/>
      <c r="AK768" s="108">
        <v>0</v>
      </c>
      <c r="AL768" s="109"/>
      <c r="AM768" s="182">
        <v>0</v>
      </c>
      <c r="AN768" s="109" t="s">
        <v>5655</v>
      </c>
      <c r="AO768" s="109" t="str">
        <f t="shared" si="11"/>
        <v>No</v>
      </c>
    </row>
    <row r="769" spans="1:41" s="19" customFormat="1" ht="11.45" customHeight="1" x14ac:dyDescent="0.2">
      <c r="A769" s="5" t="s">
        <v>1863</v>
      </c>
      <c r="B769" s="5" t="s">
        <v>1864</v>
      </c>
      <c r="C769" s="5" t="s">
        <v>62</v>
      </c>
      <c r="D769" s="174" t="s">
        <v>1865</v>
      </c>
      <c r="E769" s="177" t="s">
        <v>1866</v>
      </c>
      <c r="F769" s="19" t="s">
        <v>194</v>
      </c>
      <c r="G769" s="5" t="s">
        <v>229</v>
      </c>
      <c r="H769" s="27">
        <v>0</v>
      </c>
      <c r="I769" s="106">
        <v>21</v>
      </c>
      <c r="J769" s="107"/>
      <c r="K769" s="108">
        <v>0</v>
      </c>
      <c r="L769" s="108"/>
      <c r="M769" s="108">
        <v>0</v>
      </c>
      <c r="N769" s="108"/>
      <c r="O769" s="108">
        <v>0</v>
      </c>
      <c r="P769" s="108"/>
      <c r="Q769" s="108">
        <v>878488</v>
      </c>
      <c r="R769" s="108"/>
      <c r="S769" s="108">
        <v>0</v>
      </c>
      <c r="T769" s="108"/>
      <c r="U769" s="108">
        <v>0</v>
      </c>
      <c r="V769" s="108"/>
      <c r="W769" s="108">
        <v>56000</v>
      </c>
      <c r="X769" s="108"/>
      <c r="Y769" s="108">
        <v>0</v>
      </c>
      <c r="Z769" s="108"/>
      <c r="AA769" s="108">
        <v>0</v>
      </c>
      <c r="AB769" s="108"/>
      <c r="AC769" s="108">
        <v>0</v>
      </c>
      <c r="AD769" s="108"/>
      <c r="AE769" s="108">
        <v>0</v>
      </c>
      <c r="AF769" s="108"/>
      <c r="AG769" s="108">
        <v>0</v>
      </c>
      <c r="AH769" s="108"/>
      <c r="AI769" s="108">
        <v>93046</v>
      </c>
      <c r="AJ769" s="108"/>
      <c r="AK769" s="108">
        <v>0</v>
      </c>
      <c r="AL769" s="109"/>
      <c r="AM769" s="182">
        <v>0</v>
      </c>
      <c r="AN769" s="109" t="s">
        <v>5655</v>
      </c>
      <c r="AO769" s="109" t="str">
        <f t="shared" si="11"/>
        <v>No</v>
      </c>
    </row>
    <row r="770" spans="1:41" s="19" customFormat="1" ht="11.45" customHeight="1" x14ac:dyDescent="0.2">
      <c r="A770" s="5" t="s">
        <v>1276</v>
      </c>
      <c r="B770" s="5" t="s">
        <v>1277</v>
      </c>
      <c r="C770" s="5" t="s">
        <v>77</v>
      </c>
      <c r="D770" s="174">
        <v>5197</v>
      </c>
      <c r="E770" s="177">
        <v>50197</v>
      </c>
      <c r="F770" s="19" t="s">
        <v>194</v>
      </c>
      <c r="G770" s="5" t="s">
        <v>192</v>
      </c>
      <c r="H770" s="27">
        <v>387550</v>
      </c>
      <c r="I770" s="106">
        <v>21</v>
      </c>
      <c r="J770" s="107"/>
      <c r="K770" s="108">
        <v>0</v>
      </c>
      <c r="L770" s="108"/>
      <c r="M770" s="108">
        <v>0</v>
      </c>
      <c r="N770" s="108"/>
      <c r="O770" s="108">
        <v>877399</v>
      </c>
      <c r="P770" s="108"/>
      <c r="Q770" s="108">
        <v>763013</v>
      </c>
      <c r="R770" s="108"/>
      <c r="S770" s="108">
        <v>114386</v>
      </c>
      <c r="T770" s="108"/>
      <c r="U770" s="108">
        <v>42360</v>
      </c>
      <c r="V770" s="108"/>
      <c r="W770" s="108">
        <v>38862</v>
      </c>
      <c r="X770" s="108"/>
      <c r="Y770" s="108">
        <v>3498</v>
      </c>
      <c r="Z770" s="108"/>
      <c r="AA770" s="108">
        <v>0</v>
      </c>
      <c r="AB770" s="108"/>
      <c r="AC770" s="108">
        <v>0</v>
      </c>
      <c r="AD770" s="108"/>
      <c r="AE770" s="108">
        <v>0</v>
      </c>
      <c r="AF770" s="108"/>
      <c r="AG770" s="108">
        <v>0</v>
      </c>
      <c r="AH770" s="108"/>
      <c r="AI770" s="108">
        <v>58638</v>
      </c>
      <c r="AJ770" s="108"/>
      <c r="AK770" s="108">
        <v>732975</v>
      </c>
      <c r="AL770" s="109"/>
      <c r="AM770" s="182">
        <v>0</v>
      </c>
      <c r="AN770" s="109" t="s">
        <v>5655</v>
      </c>
      <c r="AO770" s="109" t="str">
        <f t="shared" si="11"/>
        <v>No</v>
      </c>
    </row>
    <row r="771" spans="1:41" s="19" customFormat="1" ht="11.45" customHeight="1" x14ac:dyDescent="0.2">
      <c r="A771" s="5" t="s">
        <v>2315</v>
      </c>
      <c r="B771" s="5" t="s">
        <v>2316</v>
      </c>
      <c r="C771" s="5" t="s">
        <v>37</v>
      </c>
      <c r="D771" s="174" t="s">
        <v>2317</v>
      </c>
      <c r="E771" s="177" t="s">
        <v>2318</v>
      </c>
      <c r="F771" s="19" t="s">
        <v>208</v>
      </c>
      <c r="G771" s="5" t="s">
        <v>229</v>
      </c>
      <c r="H771" s="27">
        <v>0</v>
      </c>
      <c r="I771" s="106">
        <v>21</v>
      </c>
      <c r="J771" s="107"/>
      <c r="K771" s="108">
        <v>0</v>
      </c>
      <c r="L771" s="108"/>
      <c r="M771" s="108">
        <v>0</v>
      </c>
      <c r="N771" s="108"/>
      <c r="O771" s="108">
        <v>0</v>
      </c>
      <c r="P771" s="108"/>
      <c r="Q771" s="108">
        <v>605629</v>
      </c>
      <c r="R771" s="108"/>
      <c r="S771" s="108">
        <v>0</v>
      </c>
      <c r="T771" s="108"/>
      <c r="U771" s="108">
        <v>0</v>
      </c>
      <c r="V771" s="108"/>
      <c r="W771" s="108">
        <v>11595</v>
      </c>
      <c r="X771" s="108"/>
      <c r="Y771" s="108">
        <v>0</v>
      </c>
      <c r="Z771" s="108"/>
      <c r="AA771" s="108">
        <v>0</v>
      </c>
      <c r="AB771" s="108"/>
      <c r="AC771" s="108">
        <v>0</v>
      </c>
      <c r="AD771" s="108"/>
      <c r="AE771" s="108">
        <v>0</v>
      </c>
      <c r="AF771" s="108"/>
      <c r="AG771" s="108">
        <v>0</v>
      </c>
      <c r="AH771" s="108"/>
      <c r="AI771" s="108">
        <v>60313</v>
      </c>
      <c r="AJ771" s="108"/>
      <c r="AK771" s="108">
        <v>0</v>
      </c>
      <c r="AL771" s="109"/>
      <c r="AM771" s="182">
        <v>0</v>
      </c>
      <c r="AN771" s="109" t="s">
        <v>5655</v>
      </c>
      <c r="AO771" s="109" t="str">
        <f t="shared" ref="AO771:AO834" si="12">IF(AN771&amp;AL771&amp;AJ771&amp;AH771&amp;AF771&amp;AD771&amp;AB771&amp;Z771&amp;X771&amp;V771&amp;T771&amp;R771&amp;P771&amp;N771&amp;L771&amp;J771&lt;&gt;"","Yes","No")</f>
        <v>No</v>
      </c>
    </row>
    <row r="772" spans="1:41" s="19" customFormat="1" ht="11.45" customHeight="1" x14ac:dyDescent="0.2">
      <c r="A772" s="5" t="s">
        <v>6197</v>
      </c>
      <c r="B772" s="5" t="s">
        <v>218</v>
      </c>
      <c r="C772" s="5" t="s">
        <v>91</v>
      </c>
      <c r="D772" s="174">
        <v>3079</v>
      </c>
      <c r="E772" s="177">
        <v>30079</v>
      </c>
      <c r="F772" s="19" t="s">
        <v>194</v>
      </c>
      <c r="G772" s="5" t="s">
        <v>5273</v>
      </c>
      <c r="H772" s="27">
        <v>141238</v>
      </c>
      <c r="I772" s="106">
        <v>21</v>
      </c>
      <c r="J772" s="107"/>
      <c r="K772" s="108">
        <v>0</v>
      </c>
      <c r="L772" s="108"/>
      <c r="M772" s="108">
        <v>0</v>
      </c>
      <c r="N772" s="108"/>
      <c r="O772" s="108">
        <v>0</v>
      </c>
      <c r="P772" s="108"/>
      <c r="Q772" s="108">
        <v>824087</v>
      </c>
      <c r="R772" s="108"/>
      <c r="S772" s="108">
        <v>0</v>
      </c>
      <c r="T772" s="108"/>
      <c r="U772" s="108">
        <v>0</v>
      </c>
      <c r="V772" s="108"/>
      <c r="W772" s="108">
        <v>51342</v>
      </c>
      <c r="X772" s="108"/>
      <c r="Y772" s="108">
        <v>0</v>
      </c>
      <c r="Z772" s="108"/>
      <c r="AA772" s="108">
        <v>0</v>
      </c>
      <c r="AB772" s="108"/>
      <c r="AC772" s="108">
        <v>0</v>
      </c>
      <c r="AD772" s="108"/>
      <c r="AE772" s="108">
        <v>0</v>
      </c>
      <c r="AF772" s="108"/>
      <c r="AG772" s="108">
        <v>0</v>
      </c>
      <c r="AH772" s="108"/>
      <c r="AI772" s="108">
        <v>324780</v>
      </c>
      <c r="AJ772" s="108"/>
      <c r="AK772" s="108">
        <v>0</v>
      </c>
      <c r="AL772" s="109"/>
      <c r="AM772" s="182">
        <v>0</v>
      </c>
      <c r="AN772" s="109" t="s">
        <v>5655</v>
      </c>
      <c r="AO772" s="109" t="str">
        <f t="shared" si="12"/>
        <v>No</v>
      </c>
    </row>
    <row r="773" spans="1:41" s="19" customFormat="1" ht="11.45" customHeight="1" x14ac:dyDescent="0.2">
      <c r="A773" s="5" t="s">
        <v>4957</v>
      </c>
      <c r="B773" s="5" t="s">
        <v>4958</v>
      </c>
      <c r="C773" s="5" t="s">
        <v>80</v>
      </c>
      <c r="D773" s="174" t="s">
        <v>4959</v>
      </c>
      <c r="E773" s="177" t="s">
        <v>4960</v>
      </c>
      <c r="F773" s="19" t="s">
        <v>194</v>
      </c>
      <c r="G773" s="5" t="s">
        <v>229</v>
      </c>
      <c r="H773" s="27">
        <v>0</v>
      </c>
      <c r="I773" s="106">
        <v>21</v>
      </c>
      <c r="J773" s="107"/>
      <c r="K773" s="108">
        <v>0</v>
      </c>
      <c r="L773" s="108"/>
      <c r="M773" s="108">
        <v>0</v>
      </c>
      <c r="N773" s="108"/>
      <c r="O773" s="108">
        <v>0</v>
      </c>
      <c r="P773" s="108"/>
      <c r="Q773" s="108">
        <v>1000590</v>
      </c>
      <c r="R773" s="108"/>
      <c r="S773" s="108">
        <v>0</v>
      </c>
      <c r="T773" s="108"/>
      <c r="U773" s="108">
        <v>0</v>
      </c>
      <c r="V773" s="108"/>
      <c r="W773" s="108">
        <v>39516</v>
      </c>
      <c r="X773" s="108"/>
      <c r="Y773" s="108">
        <v>0</v>
      </c>
      <c r="Z773" s="108"/>
      <c r="AA773" s="108">
        <v>0</v>
      </c>
      <c r="AB773" s="108"/>
      <c r="AC773" s="108">
        <v>0</v>
      </c>
      <c r="AD773" s="108"/>
      <c r="AE773" s="108">
        <v>0</v>
      </c>
      <c r="AF773" s="108"/>
      <c r="AG773" s="108">
        <v>0</v>
      </c>
      <c r="AH773" s="108"/>
      <c r="AI773" s="108">
        <v>139277</v>
      </c>
      <c r="AJ773" s="108"/>
      <c r="AK773" s="108">
        <v>0</v>
      </c>
      <c r="AL773" s="109"/>
      <c r="AM773" s="182">
        <v>64</v>
      </c>
      <c r="AN773" s="109" t="s">
        <v>5655</v>
      </c>
      <c r="AO773" s="109" t="str">
        <f t="shared" si="12"/>
        <v>No</v>
      </c>
    </row>
    <row r="774" spans="1:41" s="19" customFormat="1" ht="11.45" customHeight="1" x14ac:dyDescent="0.2">
      <c r="A774" s="5" t="s">
        <v>501</v>
      </c>
      <c r="B774" s="5" t="s">
        <v>502</v>
      </c>
      <c r="C774" s="5" t="s">
        <v>63</v>
      </c>
      <c r="D774" s="174">
        <v>8008</v>
      </c>
      <c r="E774" s="177">
        <v>80008</v>
      </c>
      <c r="F774" s="19" t="s">
        <v>194</v>
      </c>
      <c r="G774" s="5" t="s">
        <v>192</v>
      </c>
      <c r="H774" s="27">
        <v>61270</v>
      </c>
      <c r="I774" s="106">
        <v>21</v>
      </c>
      <c r="J774" s="107"/>
      <c r="K774" s="108">
        <v>0</v>
      </c>
      <c r="L774" s="108"/>
      <c r="M774" s="108">
        <v>390334</v>
      </c>
      <c r="N774" s="108"/>
      <c r="O774" s="108">
        <v>649764</v>
      </c>
      <c r="P774" s="108"/>
      <c r="Q774" s="108">
        <v>610132</v>
      </c>
      <c r="R774" s="108"/>
      <c r="S774" s="108">
        <v>39632</v>
      </c>
      <c r="T774" s="108"/>
      <c r="U774" s="108">
        <v>57354</v>
      </c>
      <c r="V774" s="108"/>
      <c r="W774" s="108">
        <v>54814</v>
      </c>
      <c r="X774" s="108"/>
      <c r="Y774" s="108">
        <v>2540</v>
      </c>
      <c r="Z774" s="108"/>
      <c r="AA774" s="108">
        <v>0</v>
      </c>
      <c r="AB774" s="108"/>
      <c r="AC774" s="108">
        <v>0</v>
      </c>
      <c r="AD774" s="108"/>
      <c r="AE774" s="108">
        <v>0</v>
      </c>
      <c r="AF774" s="108"/>
      <c r="AG774" s="108">
        <v>0</v>
      </c>
      <c r="AH774" s="108"/>
      <c r="AI774" s="108">
        <v>316552</v>
      </c>
      <c r="AJ774" s="108"/>
      <c r="AK774" s="108">
        <v>1268199</v>
      </c>
      <c r="AL774" s="109"/>
      <c r="AM774" s="182">
        <v>0</v>
      </c>
      <c r="AN774" s="109" t="s">
        <v>5655</v>
      </c>
      <c r="AO774" s="109" t="str">
        <f t="shared" si="12"/>
        <v>No</v>
      </c>
    </row>
    <row r="775" spans="1:41" s="19" customFormat="1" ht="11.45" customHeight="1" x14ac:dyDescent="0.2">
      <c r="A775" s="5" t="s">
        <v>6198</v>
      </c>
      <c r="B775" s="5" t="s">
        <v>392</v>
      </c>
      <c r="C775" s="5" t="s">
        <v>55</v>
      </c>
      <c r="D775" s="174">
        <v>5034</v>
      </c>
      <c r="E775" s="177">
        <v>50034</v>
      </c>
      <c r="F775" s="19" t="s">
        <v>196</v>
      </c>
      <c r="G775" s="5" t="s">
        <v>192</v>
      </c>
      <c r="H775" s="27">
        <v>90057</v>
      </c>
      <c r="I775" s="106">
        <v>21</v>
      </c>
      <c r="J775" s="107"/>
      <c r="K775" s="108">
        <v>0</v>
      </c>
      <c r="L775" s="108"/>
      <c r="M775" s="108">
        <v>383592</v>
      </c>
      <c r="N775" s="108"/>
      <c r="O775" s="108">
        <v>582379</v>
      </c>
      <c r="P775" s="108"/>
      <c r="Q775" s="108">
        <v>544535</v>
      </c>
      <c r="R775" s="108"/>
      <c r="S775" s="108">
        <v>37844</v>
      </c>
      <c r="T775" s="108"/>
      <c r="U775" s="108">
        <v>43703</v>
      </c>
      <c r="V775" s="108"/>
      <c r="W775" s="108">
        <v>40976</v>
      </c>
      <c r="X775" s="108"/>
      <c r="Y775" s="108">
        <v>2727</v>
      </c>
      <c r="Z775" s="108"/>
      <c r="AA775" s="108">
        <v>0</v>
      </c>
      <c r="AB775" s="108"/>
      <c r="AC775" s="108">
        <v>0</v>
      </c>
      <c r="AD775" s="108"/>
      <c r="AE775" s="108">
        <v>0</v>
      </c>
      <c r="AF775" s="108"/>
      <c r="AG775" s="108">
        <v>0</v>
      </c>
      <c r="AH775" s="108"/>
      <c r="AI775" s="108">
        <v>510706</v>
      </c>
      <c r="AJ775" s="108"/>
      <c r="AK775" s="108">
        <v>1498509</v>
      </c>
      <c r="AL775" s="109"/>
      <c r="AM775" s="182">
        <v>0</v>
      </c>
      <c r="AN775" s="109" t="s">
        <v>5655</v>
      </c>
      <c r="AO775" s="109" t="str">
        <f t="shared" si="12"/>
        <v>No</v>
      </c>
    </row>
    <row r="776" spans="1:41" s="19" customFormat="1" ht="11.45" customHeight="1" x14ac:dyDescent="0.2">
      <c r="A776" s="5" t="s">
        <v>6199</v>
      </c>
      <c r="B776" s="5" t="s">
        <v>398</v>
      </c>
      <c r="C776" s="5" t="s">
        <v>51</v>
      </c>
      <c r="D776" s="174">
        <v>6038</v>
      </c>
      <c r="E776" s="177">
        <v>60038</v>
      </c>
      <c r="F776" s="19" t="s">
        <v>194</v>
      </c>
      <c r="G776" s="5" t="s">
        <v>192</v>
      </c>
      <c r="H776" s="27">
        <v>252720</v>
      </c>
      <c r="I776" s="106">
        <v>21</v>
      </c>
      <c r="J776" s="107"/>
      <c r="K776" s="108">
        <v>0</v>
      </c>
      <c r="L776" s="108"/>
      <c r="M776" s="108">
        <v>833958</v>
      </c>
      <c r="N776" s="108"/>
      <c r="O776" s="108">
        <v>1116662</v>
      </c>
      <c r="P776" s="108"/>
      <c r="Q776" s="108">
        <v>1055351</v>
      </c>
      <c r="R776" s="108"/>
      <c r="S776" s="108">
        <v>61311</v>
      </c>
      <c r="T776" s="108"/>
      <c r="U776" s="108">
        <v>83260</v>
      </c>
      <c r="V776" s="108"/>
      <c r="W776" s="108">
        <v>77236</v>
      </c>
      <c r="X776" s="108"/>
      <c r="Y776" s="108">
        <v>6024</v>
      </c>
      <c r="Z776" s="108"/>
      <c r="AA776" s="108">
        <v>0</v>
      </c>
      <c r="AB776" s="108"/>
      <c r="AC776" s="108">
        <v>0</v>
      </c>
      <c r="AD776" s="108"/>
      <c r="AE776" s="108">
        <v>0</v>
      </c>
      <c r="AF776" s="108"/>
      <c r="AG776" s="108">
        <v>0</v>
      </c>
      <c r="AH776" s="108"/>
      <c r="AI776" s="108">
        <v>1550714</v>
      </c>
      <c r="AJ776" s="108" t="s">
        <v>102</v>
      </c>
      <c r="AK776" s="108">
        <v>8549140</v>
      </c>
      <c r="AL776" s="109" t="s">
        <v>102</v>
      </c>
      <c r="AM776" s="182">
        <v>0</v>
      </c>
      <c r="AN776" s="109" t="s">
        <v>5655</v>
      </c>
      <c r="AO776" s="109" t="str">
        <f t="shared" si="12"/>
        <v>Yes</v>
      </c>
    </row>
    <row r="777" spans="1:41" s="19" customFormat="1" ht="11.45" customHeight="1" x14ac:dyDescent="0.2">
      <c r="A777" s="5" t="s">
        <v>5146</v>
      </c>
      <c r="B777" s="5" t="s">
        <v>392</v>
      </c>
      <c r="C777" s="5" t="s">
        <v>161</v>
      </c>
      <c r="D777" s="174" t="s">
        <v>4489</v>
      </c>
      <c r="E777" s="177" t="s">
        <v>4490</v>
      </c>
      <c r="F777" s="19" t="s">
        <v>196</v>
      </c>
      <c r="G777" s="5" t="s">
        <v>229</v>
      </c>
      <c r="H777" s="27">
        <v>0</v>
      </c>
      <c r="I777" s="106">
        <v>21</v>
      </c>
      <c r="J777" s="107"/>
      <c r="K777" s="108">
        <v>0</v>
      </c>
      <c r="L777" s="108"/>
      <c r="M777" s="108">
        <v>0</v>
      </c>
      <c r="N777" s="108"/>
      <c r="O777" s="108">
        <v>0</v>
      </c>
      <c r="P777" s="108"/>
      <c r="Q777" s="108">
        <v>875940</v>
      </c>
      <c r="R777" s="108"/>
      <c r="S777" s="108">
        <v>0</v>
      </c>
      <c r="T777" s="108"/>
      <c r="U777" s="108">
        <v>0</v>
      </c>
      <c r="V777" s="108"/>
      <c r="W777" s="108">
        <v>59459</v>
      </c>
      <c r="X777" s="108"/>
      <c r="Y777" s="108">
        <v>0</v>
      </c>
      <c r="Z777" s="108"/>
      <c r="AA777" s="108">
        <v>0</v>
      </c>
      <c r="AB777" s="108"/>
      <c r="AC777" s="108">
        <v>0</v>
      </c>
      <c r="AD777" s="108"/>
      <c r="AE777" s="108">
        <v>0</v>
      </c>
      <c r="AF777" s="108"/>
      <c r="AG777" s="108">
        <v>0</v>
      </c>
      <c r="AH777" s="108"/>
      <c r="AI777" s="108">
        <v>1063836</v>
      </c>
      <c r="AJ777" s="108"/>
      <c r="AK777" s="108">
        <v>0</v>
      </c>
      <c r="AL777" s="109"/>
      <c r="AM777" s="182">
        <v>0</v>
      </c>
      <c r="AN777" s="109" t="s">
        <v>5655</v>
      </c>
      <c r="AO777" s="109" t="str">
        <f t="shared" si="12"/>
        <v>No</v>
      </c>
    </row>
    <row r="778" spans="1:41" s="19" customFormat="1" ht="11.45" customHeight="1" x14ac:dyDescent="0.2">
      <c r="A778" s="5" t="s">
        <v>886</v>
      </c>
      <c r="B778" s="5" t="s">
        <v>887</v>
      </c>
      <c r="C778" s="5" t="s">
        <v>62</v>
      </c>
      <c r="D778" s="174">
        <v>4132</v>
      </c>
      <c r="E778" s="177">
        <v>40132</v>
      </c>
      <c r="F778" s="19" t="s">
        <v>196</v>
      </c>
      <c r="G778" s="5" t="s">
        <v>5273</v>
      </c>
      <c r="H778" s="27">
        <v>61054</v>
      </c>
      <c r="I778" s="106">
        <v>21</v>
      </c>
      <c r="J778" s="107"/>
      <c r="K778" s="108">
        <v>0</v>
      </c>
      <c r="L778" s="108"/>
      <c r="M778" s="108">
        <v>0</v>
      </c>
      <c r="N778" s="108"/>
      <c r="O778" s="108">
        <v>0</v>
      </c>
      <c r="P778" s="108"/>
      <c r="Q778" s="108">
        <v>863736</v>
      </c>
      <c r="R778" s="108"/>
      <c r="S778" s="108">
        <v>0</v>
      </c>
      <c r="T778" s="108"/>
      <c r="U778" s="108">
        <v>0</v>
      </c>
      <c r="V778" s="108"/>
      <c r="W778" s="108">
        <v>53180</v>
      </c>
      <c r="X778" s="108"/>
      <c r="Y778" s="108">
        <v>0</v>
      </c>
      <c r="Z778" s="108"/>
      <c r="AA778" s="108">
        <v>0</v>
      </c>
      <c r="AB778" s="108"/>
      <c r="AC778" s="108">
        <v>0</v>
      </c>
      <c r="AD778" s="108"/>
      <c r="AE778" s="108">
        <v>0</v>
      </c>
      <c r="AF778" s="108"/>
      <c r="AG778" s="108">
        <v>0</v>
      </c>
      <c r="AH778" s="108"/>
      <c r="AI778" s="108">
        <v>276116</v>
      </c>
      <c r="AJ778" s="108"/>
      <c r="AK778" s="108">
        <v>0</v>
      </c>
      <c r="AL778" s="109"/>
      <c r="AM778" s="182">
        <v>0</v>
      </c>
      <c r="AN778" s="109" t="s">
        <v>5655</v>
      </c>
      <c r="AO778" s="109" t="str">
        <f t="shared" si="12"/>
        <v>No</v>
      </c>
    </row>
    <row r="779" spans="1:41" s="19" customFormat="1" ht="11.45" customHeight="1" x14ac:dyDescent="0.2">
      <c r="A779" s="5" t="s">
        <v>937</v>
      </c>
      <c r="B779" s="5" t="s">
        <v>343</v>
      </c>
      <c r="C779" s="5" t="s">
        <v>54</v>
      </c>
      <c r="D779" s="174">
        <v>1115</v>
      </c>
      <c r="E779" s="177">
        <v>10115</v>
      </c>
      <c r="F779" s="19" t="s">
        <v>196</v>
      </c>
      <c r="G779" s="5" t="s">
        <v>192</v>
      </c>
      <c r="H779" s="27">
        <v>203914</v>
      </c>
      <c r="I779" s="106">
        <v>21</v>
      </c>
      <c r="J779" s="107"/>
      <c r="K779" s="108">
        <v>3</v>
      </c>
      <c r="L779" s="108"/>
      <c r="M779" s="108">
        <v>2429342</v>
      </c>
      <c r="N779" s="108"/>
      <c r="O779" s="108">
        <v>2351709</v>
      </c>
      <c r="P779" s="108"/>
      <c r="Q779" s="108">
        <v>2340372</v>
      </c>
      <c r="R779" s="108"/>
      <c r="S779" s="108">
        <v>11337</v>
      </c>
      <c r="T779" s="108"/>
      <c r="U779" s="108">
        <v>75522</v>
      </c>
      <c r="V779" s="108"/>
      <c r="W779" s="108">
        <v>75211</v>
      </c>
      <c r="X779" s="108"/>
      <c r="Y779" s="108">
        <v>311</v>
      </c>
      <c r="Z779" s="108"/>
      <c r="AA779" s="108">
        <v>470342</v>
      </c>
      <c r="AB779" s="108"/>
      <c r="AC779" s="108">
        <v>468074</v>
      </c>
      <c r="AD779" s="108"/>
      <c r="AE779" s="108">
        <v>15153</v>
      </c>
      <c r="AF779" s="108"/>
      <c r="AG779" s="108">
        <v>15042</v>
      </c>
      <c r="AH779" s="108"/>
      <c r="AI779" s="108">
        <v>551038</v>
      </c>
      <c r="AJ779" s="108"/>
      <c r="AK779" s="108">
        <v>45119331</v>
      </c>
      <c r="AL779" s="109"/>
      <c r="AM779" s="182">
        <v>0</v>
      </c>
      <c r="AN779" s="109" t="s">
        <v>5655</v>
      </c>
      <c r="AO779" s="109" t="str">
        <f t="shared" si="12"/>
        <v>No</v>
      </c>
    </row>
    <row r="780" spans="1:41" s="19" customFormat="1" ht="11.45" customHeight="1" x14ac:dyDescent="0.2">
      <c r="A780" s="5" t="s">
        <v>6200</v>
      </c>
      <c r="B780" s="5" t="s">
        <v>2253</v>
      </c>
      <c r="C780" s="5" t="s">
        <v>37</v>
      </c>
      <c r="D780" s="174" t="s">
        <v>2254</v>
      </c>
      <c r="E780" s="177">
        <v>41068</v>
      </c>
      <c r="F780" s="19" t="s">
        <v>194</v>
      </c>
      <c r="G780" s="5" t="s">
        <v>192</v>
      </c>
      <c r="H780" s="27">
        <v>349064</v>
      </c>
      <c r="I780" s="106">
        <v>21</v>
      </c>
      <c r="J780" s="107"/>
      <c r="K780" s="108">
        <v>0</v>
      </c>
      <c r="L780" s="108"/>
      <c r="M780" s="108">
        <v>0</v>
      </c>
      <c r="N780" s="108"/>
      <c r="O780" s="108">
        <v>643476</v>
      </c>
      <c r="P780" s="108"/>
      <c r="Q780" s="108">
        <v>580433</v>
      </c>
      <c r="R780" s="108"/>
      <c r="S780" s="108">
        <v>63043</v>
      </c>
      <c r="T780" s="108"/>
      <c r="U780" s="108">
        <v>37545</v>
      </c>
      <c r="V780" s="108"/>
      <c r="W780" s="108">
        <v>35310</v>
      </c>
      <c r="X780" s="108"/>
      <c r="Y780" s="108">
        <v>2235</v>
      </c>
      <c r="Z780" s="108"/>
      <c r="AA780" s="108">
        <v>0</v>
      </c>
      <c r="AB780" s="108"/>
      <c r="AC780" s="108">
        <v>0</v>
      </c>
      <c r="AD780" s="108"/>
      <c r="AE780" s="108">
        <v>0</v>
      </c>
      <c r="AF780" s="108"/>
      <c r="AG780" s="108">
        <v>0</v>
      </c>
      <c r="AH780" s="108"/>
      <c r="AI780" s="108">
        <v>109590</v>
      </c>
      <c r="AJ780" s="108"/>
      <c r="AK780" s="108">
        <v>1346810</v>
      </c>
      <c r="AL780" s="109"/>
      <c r="AM780" s="182">
        <v>0</v>
      </c>
      <c r="AN780" s="109" t="s">
        <v>5655</v>
      </c>
      <c r="AO780" s="109" t="str">
        <f t="shared" si="12"/>
        <v>No</v>
      </c>
    </row>
    <row r="781" spans="1:41" s="19" customFormat="1" ht="11.45" customHeight="1" x14ac:dyDescent="0.2">
      <c r="A781" s="5" t="s">
        <v>1118</v>
      </c>
      <c r="B781" s="5" t="s">
        <v>1119</v>
      </c>
      <c r="C781" s="5" t="s">
        <v>79</v>
      </c>
      <c r="D781" s="174" t="s">
        <v>1120</v>
      </c>
      <c r="E781" s="177">
        <v>66170</v>
      </c>
      <c r="F781" s="19" t="s">
        <v>138</v>
      </c>
      <c r="G781" s="5" t="s">
        <v>5273</v>
      </c>
      <c r="H781" s="27">
        <v>0</v>
      </c>
      <c r="I781" s="106">
        <v>21</v>
      </c>
      <c r="J781" s="107"/>
      <c r="K781" s="108">
        <v>0</v>
      </c>
      <c r="L781" s="108"/>
      <c r="M781" s="108">
        <v>0</v>
      </c>
      <c r="N781" s="108"/>
      <c r="O781" s="108">
        <v>0</v>
      </c>
      <c r="P781" s="108"/>
      <c r="Q781" s="108">
        <v>396468</v>
      </c>
      <c r="R781" s="108"/>
      <c r="S781" s="108">
        <v>0</v>
      </c>
      <c r="T781" s="108"/>
      <c r="U781" s="108">
        <v>0</v>
      </c>
      <c r="V781" s="108"/>
      <c r="W781" s="108">
        <v>22663</v>
      </c>
      <c r="X781" s="108"/>
      <c r="Y781" s="108">
        <v>0</v>
      </c>
      <c r="Z781" s="108"/>
      <c r="AA781" s="108">
        <v>0</v>
      </c>
      <c r="AB781" s="108"/>
      <c r="AC781" s="108">
        <v>0</v>
      </c>
      <c r="AD781" s="108"/>
      <c r="AE781" s="108">
        <v>0</v>
      </c>
      <c r="AF781" s="108"/>
      <c r="AG781" s="108">
        <v>0</v>
      </c>
      <c r="AH781" s="108"/>
      <c r="AI781" s="108">
        <v>65748</v>
      </c>
      <c r="AJ781" s="108"/>
      <c r="AK781" s="108">
        <v>0</v>
      </c>
      <c r="AL781" s="109"/>
      <c r="AM781" s="182">
        <v>0</v>
      </c>
      <c r="AN781" s="109" t="s">
        <v>5655</v>
      </c>
      <c r="AO781" s="109" t="str">
        <f t="shared" si="12"/>
        <v>No</v>
      </c>
    </row>
    <row r="782" spans="1:41" s="19" customFormat="1" ht="11.45" customHeight="1" x14ac:dyDescent="0.2">
      <c r="A782" s="5" t="s">
        <v>2380</v>
      </c>
      <c r="B782" s="5" t="s">
        <v>2381</v>
      </c>
      <c r="C782" s="5" t="s">
        <v>62</v>
      </c>
      <c r="D782" s="174" t="s">
        <v>2382</v>
      </c>
      <c r="E782" s="177" t="s">
        <v>2383</v>
      </c>
      <c r="F782" s="19" t="s">
        <v>194</v>
      </c>
      <c r="G782" s="5" t="s">
        <v>229</v>
      </c>
      <c r="H782" s="27">
        <v>0</v>
      </c>
      <c r="I782" s="106">
        <v>21</v>
      </c>
      <c r="J782" s="107"/>
      <c r="K782" s="108">
        <v>0</v>
      </c>
      <c r="L782" s="108"/>
      <c r="M782" s="108">
        <v>0</v>
      </c>
      <c r="N782" s="108"/>
      <c r="O782" s="108">
        <v>0</v>
      </c>
      <c r="P782" s="108"/>
      <c r="Q782" s="108">
        <v>858596</v>
      </c>
      <c r="R782" s="108"/>
      <c r="S782" s="108">
        <v>0</v>
      </c>
      <c r="T782" s="108"/>
      <c r="U782" s="108">
        <v>0</v>
      </c>
      <c r="V782" s="108"/>
      <c r="W782" s="108">
        <v>30254</v>
      </c>
      <c r="X782" s="108"/>
      <c r="Y782" s="108">
        <v>0</v>
      </c>
      <c r="Z782" s="108"/>
      <c r="AA782" s="108">
        <v>0</v>
      </c>
      <c r="AB782" s="108"/>
      <c r="AC782" s="108">
        <v>0</v>
      </c>
      <c r="AD782" s="108"/>
      <c r="AE782" s="108">
        <v>0</v>
      </c>
      <c r="AF782" s="108"/>
      <c r="AG782" s="108">
        <v>0</v>
      </c>
      <c r="AH782" s="108"/>
      <c r="AI782" s="108">
        <v>63803</v>
      </c>
      <c r="AJ782" s="108"/>
      <c r="AK782" s="108">
        <v>0</v>
      </c>
      <c r="AL782" s="109"/>
      <c r="AM782" s="182">
        <v>0</v>
      </c>
      <c r="AN782" s="109" t="s">
        <v>5655</v>
      </c>
      <c r="AO782" s="109" t="str">
        <f t="shared" si="12"/>
        <v>No</v>
      </c>
    </row>
    <row r="783" spans="1:41" s="19" customFormat="1" ht="11.45" customHeight="1" x14ac:dyDescent="0.2">
      <c r="A783" s="5" t="s">
        <v>6201</v>
      </c>
      <c r="B783" s="5" t="s">
        <v>390</v>
      </c>
      <c r="C783" s="5" t="s">
        <v>31</v>
      </c>
      <c r="D783" s="174">
        <v>8010</v>
      </c>
      <c r="E783" s="177">
        <v>80010</v>
      </c>
      <c r="F783" s="19" t="s">
        <v>194</v>
      </c>
      <c r="G783" s="5" t="s">
        <v>5273</v>
      </c>
      <c r="H783" s="27">
        <v>117825</v>
      </c>
      <c r="I783" s="106">
        <v>21</v>
      </c>
      <c r="J783" s="107"/>
      <c r="K783" s="108">
        <v>0</v>
      </c>
      <c r="L783" s="108"/>
      <c r="M783" s="108">
        <v>0</v>
      </c>
      <c r="N783" s="108"/>
      <c r="O783" s="108">
        <v>0</v>
      </c>
      <c r="P783" s="108"/>
      <c r="Q783" s="108">
        <v>683786</v>
      </c>
      <c r="R783" s="108"/>
      <c r="S783" s="108">
        <v>0</v>
      </c>
      <c r="T783" s="108"/>
      <c r="U783" s="108">
        <v>0</v>
      </c>
      <c r="V783" s="108"/>
      <c r="W783" s="108">
        <v>54197</v>
      </c>
      <c r="X783" s="108"/>
      <c r="Y783" s="108">
        <v>0</v>
      </c>
      <c r="Z783" s="108"/>
      <c r="AA783" s="108">
        <v>0</v>
      </c>
      <c r="AB783" s="108"/>
      <c r="AC783" s="108">
        <v>0</v>
      </c>
      <c r="AD783" s="108"/>
      <c r="AE783" s="108">
        <v>0</v>
      </c>
      <c r="AF783" s="108"/>
      <c r="AG783" s="108">
        <v>0</v>
      </c>
      <c r="AH783" s="108"/>
      <c r="AI783" s="108">
        <v>842132</v>
      </c>
      <c r="AJ783" s="108"/>
      <c r="AK783" s="108">
        <v>0</v>
      </c>
      <c r="AL783" s="109"/>
      <c r="AM783" s="182">
        <v>126</v>
      </c>
      <c r="AN783" s="109" t="s">
        <v>5655</v>
      </c>
      <c r="AO783" s="109" t="str">
        <f t="shared" si="12"/>
        <v>No</v>
      </c>
    </row>
    <row r="784" spans="1:41" s="19" customFormat="1" ht="11.45" customHeight="1" x14ac:dyDescent="0.2">
      <c r="A784" s="5" t="s">
        <v>5031</v>
      </c>
      <c r="B784" s="5" t="s">
        <v>5032</v>
      </c>
      <c r="C784" s="5" t="s">
        <v>80</v>
      </c>
      <c r="D784" s="174" t="s">
        <v>5033</v>
      </c>
      <c r="E784" s="177" t="s">
        <v>5034</v>
      </c>
      <c r="F784" s="19" t="s">
        <v>194</v>
      </c>
      <c r="G784" s="5" t="s">
        <v>229</v>
      </c>
      <c r="H784" s="27">
        <v>0</v>
      </c>
      <c r="I784" s="106">
        <v>21</v>
      </c>
      <c r="J784" s="107"/>
      <c r="K784" s="108">
        <v>0</v>
      </c>
      <c r="L784" s="108"/>
      <c r="M784" s="108">
        <v>0</v>
      </c>
      <c r="N784" s="108"/>
      <c r="O784" s="108">
        <v>0</v>
      </c>
      <c r="P784" s="108"/>
      <c r="Q784" s="108">
        <v>713512</v>
      </c>
      <c r="R784" s="108"/>
      <c r="S784" s="108">
        <v>0</v>
      </c>
      <c r="T784" s="108"/>
      <c r="U784" s="108">
        <v>0</v>
      </c>
      <c r="V784" s="108"/>
      <c r="W784" s="108">
        <v>36665</v>
      </c>
      <c r="X784" s="108"/>
      <c r="Y784" s="108">
        <v>0</v>
      </c>
      <c r="Z784" s="108"/>
      <c r="AA784" s="108">
        <v>0</v>
      </c>
      <c r="AB784" s="108"/>
      <c r="AC784" s="108">
        <v>0</v>
      </c>
      <c r="AD784" s="108"/>
      <c r="AE784" s="108">
        <v>0</v>
      </c>
      <c r="AF784" s="108"/>
      <c r="AG784" s="108">
        <v>0</v>
      </c>
      <c r="AH784" s="108"/>
      <c r="AI784" s="108">
        <v>281048</v>
      </c>
      <c r="AJ784" s="108"/>
      <c r="AK784" s="108">
        <v>0</v>
      </c>
      <c r="AL784" s="109"/>
      <c r="AM784" s="182">
        <v>0</v>
      </c>
      <c r="AN784" s="109" t="s">
        <v>5655</v>
      </c>
      <c r="AO784" s="109" t="str">
        <f t="shared" si="12"/>
        <v>No</v>
      </c>
    </row>
    <row r="785" spans="1:41" s="19" customFormat="1" ht="11.45" customHeight="1" x14ac:dyDescent="0.2">
      <c r="A785" s="5" t="s">
        <v>1101</v>
      </c>
      <c r="B785" s="5" t="s">
        <v>1102</v>
      </c>
      <c r="C785" s="5" t="s">
        <v>83</v>
      </c>
      <c r="D785" s="174">
        <v>4174</v>
      </c>
      <c r="E785" s="177">
        <v>40174</v>
      </c>
      <c r="F785" s="19" t="s">
        <v>194</v>
      </c>
      <c r="G785" s="5" t="s">
        <v>5273</v>
      </c>
      <c r="H785" s="27">
        <v>90899</v>
      </c>
      <c r="I785" s="106">
        <v>21</v>
      </c>
      <c r="J785" s="107"/>
      <c r="K785" s="108">
        <v>0</v>
      </c>
      <c r="L785" s="108"/>
      <c r="M785" s="108">
        <v>0</v>
      </c>
      <c r="N785" s="108"/>
      <c r="O785" s="108">
        <v>0</v>
      </c>
      <c r="P785" s="108"/>
      <c r="Q785" s="108">
        <v>268187</v>
      </c>
      <c r="R785" s="108"/>
      <c r="S785" s="108">
        <v>0</v>
      </c>
      <c r="T785" s="108"/>
      <c r="U785" s="108">
        <v>0</v>
      </c>
      <c r="V785" s="108"/>
      <c r="W785" s="108">
        <v>30815</v>
      </c>
      <c r="X785" s="108"/>
      <c r="Y785" s="108">
        <v>0</v>
      </c>
      <c r="Z785" s="108"/>
      <c r="AA785" s="108">
        <v>0</v>
      </c>
      <c r="AB785" s="108"/>
      <c r="AC785" s="108">
        <v>0</v>
      </c>
      <c r="AD785" s="108"/>
      <c r="AE785" s="108">
        <v>0</v>
      </c>
      <c r="AF785" s="108"/>
      <c r="AG785" s="108">
        <v>0</v>
      </c>
      <c r="AH785" s="108"/>
      <c r="AI785" s="108">
        <v>103317</v>
      </c>
      <c r="AJ785" s="108"/>
      <c r="AK785" s="108">
        <v>0</v>
      </c>
      <c r="AL785" s="109"/>
      <c r="AM785" s="182">
        <v>0</v>
      </c>
      <c r="AN785" s="109" t="s">
        <v>5655</v>
      </c>
      <c r="AO785" s="109" t="str">
        <f t="shared" si="12"/>
        <v>No</v>
      </c>
    </row>
    <row r="786" spans="1:41" s="19" customFormat="1" ht="11.45" customHeight="1" x14ac:dyDescent="0.2">
      <c r="A786" s="5" t="s">
        <v>6202</v>
      </c>
      <c r="B786" s="5" t="s">
        <v>545</v>
      </c>
      <c r="C786" s="5" t="s">
        <v>43</v>
      </c>
      <c r="D786" s="174">
        <v>7018</v>
      </c>
      <c r="E786" s="177">
        <v>70018</v>
      </c>
      <c r="F786" s="19" t="s">
        <v>194</v>
      </c>
      <c r="G786" s="5" t="s">
        <v>192</v>
      </c>
      <c r="H786" s="27">
        <v>106621</v>
      </c>
      <c r="I786" s="106">
        <v>21</v>
      </c>
      <c r="J786" s="107"/>
      <c r="K786" s="108">
        <v>0</v>
      </c>
      <c r="L786" s="108"/>
      <c r="M786" s="108">
        <v>735750</v>
      </c>
      <c r="N786" s="108"/>
      <c r="O786" s="108">
        <v>747146</v>
      </c>
      <c r="P786" s="108"/>
      <c r="Q786" s="108">
        <v>704185</v>
      </c>
      <c r="R786" s="108"/>
      <c r="S786" s="108">
        <v>42961</v>
      </c>
      <c r="T786" s="108"/>
      <c r="U786" s="108">
        <v>55189</v>
      </c>
      <c r="V786" s="108"/>
      <c r="W786" s="108">
        <v>53954</v>
      </c>
      <c r="X786" s="108"/>
      <c r="Y786" s="108">
        <v>1235</v>
      </c>
      <c r="Z786" s="108"/>
      <c r="AA786" s="108">
        <v>0</v>
      </c>
      <c r="AB786" s="108"/>
      <c r="AC786" s="108">
        <v>0</v>
      </c>
      <c r="AD786" s="108"/>
      <c r="AE786" s="108">
        <v>0</v>
      </c>
      <c r="AF786" s="108"/>
      <c r="AG786" s="108">
        <v>0</v>
      </c>
      <c r="AH786" s="108"/>
      <c r="AI786" s="108">
        <v>1498468</v>
      </c>
      <c r="AJ786" s="108"/>
      <c r="AK786" s="108">
        <v>3231165</v>
      </c>
      <c r="AL786" s="109"/>
      <c r="AM786" s="182">
        <v>0</v>
      </c>
      <c r="AN786" s="109" t="s">
        <v>5655</v>
      </c>
      <c r="AO786" s="109" t="str">
        <f t="shared" si="12"/>
        <v>No</v>
      </c>
    </row>
    <row r="787" spans="1:41" s="19" customFormat="1" ht="11.45" customHeight="1" x14ac:dyDescent="0.2">
      <c r="A787" s="5" t="s">
        <v>1370</v>
      </c>
      <c r="B787" s="5" t="s">
        <v>1371</v>
      </c>
      <c r="C787" s="5" t="s">
        <v>32</v>
      </c>
      <c r="D787" s="174" t="s">
        <v>1372</v>
      </c>
      <c r="E787" s="177" t="s">
        <v>1373</v>
      </c>
      <c r="F787" s="19" t="s">
        <v>194</v>
      </c>
      <c r="G787" s="5" t="s">
        <v>229</v>
      </c>
      <c r="H787" s="27">
        <v>0</v>
      </c>
      <c r="I787" s="106">
        <v>21</v>
      </c>
      <c r="J787" s="107"/>
      <c r="K787" s="108">
        <v>0</v>
      </c>
      <c r="L787" s="108"/>
      <c r="M787" s="108">
        <v>0</v>
      </c>
      <c r="N787" s="108"/>
      <c r="O787" s="108">
        <v>0</v>
      </c>
      <c r="P787" s="108"/>
      <c r="Q787" s="108">
        <v>350775</v>
      </c>
      <c r="R787" s="108"/>
      <c r="S787" s="108">
        <v>0</v>
      </c>
      <c r="T787" s="108"/>
      <c r="U787" s="108">
        <v>0</v>
      </c>
      <c r="V787" s="108"/>
      <c r="W787" s="108">
        <v>24594</v>
      </c>
      <c r="X787" s="108"/>
      <c r="Y787" s="108">
        <v>0</v>
      </c>
      <c r="Z787" s="108"/>
      <c r="AA787" s="108">
        <v>0</v>
      </c>
      <c r="AB787" s="108"/>
      <c r="AC787" s="108">
        <v>0</v>
      </c>
      <c r="AD787" s="108"/>
      <c r="AE787" s="108">
        <v>0</v>
      </c>
      <c r="AF787" s="108"/>
      <c r="AG787" s="108">
        <v>0</v>
      </c>
      <c r="AH787" s="108"/>
      <c r="AI787" s="108">
        <v>69278</v>
      </c>
      <c r="AJ787" s="108"/>
      <c r="AK787" s="108">
        <v>0</v>
      </c>
      <c r="AL787" s="109"/>
      <c r="AM787" s="182">
        <v>0</v>
      </c>
      <c r="AN787" s="109" t="s">
        <v>5655</v>
      </c>
      <c r="AO787" s="109" t="str">
        <f t="shared" si="12"/>
        <v>No</v>
      </c>
    </row>
    <row r="788" spans="1:41" s="19" customFormat="1" ht="11.45" customHeight="1" x14ac:dyDescent="0.2">
      <c r="A788" s="5" t="s">
        <v>6203</v>
      </c>
      <c r="B788" s="5" t="s">
        <v>754</v>
      </c>
      <c r="C788" s="5" t="s">
        <v>98</v>
      </c>
      <c r="D788" s="174">
        <v>5088</v>
      </c>
      <c r="E788" s="177">
        <v>50088</v>
      </c>
      <c r="F788" s="19" t="s">
        <v>194</v>
      </c>
      <c r="G788" s="5" t="s">
        <v>5273</v>
      </c>
      <c r="H788" s="27">
        <v>71313</v>
      </c>
      <c r="I788" s="106">
        <v>21</v>
      </c>
      <c r="J788" s="107"/>
      <c r="K788" s="108">
        <v>0</v>
      </c>
      <c r="L788" s="108"/>
      <c r="M788" s="108">
        <v>0</v>
      </c>
      <c r="N788" s="108"/>
      <c r="O788" s="108">
        <v>0</v>
      </c>
      <c r="P788" s="108"/>
      <c r="Q788" s="108">
        <v>699571</v>
      </c>
      <c r="R788" s="108"/>
      <c r="S788" s="108">
        <v>0</v>
      </c>
      <c r="T788" s="108"/>
      <c r="U788" s="108">
        <v>0</v>
      </c>
      <c r="V788" s="108"/>
      <c r="W788" s="108">
        <v>51372</v>
      </c>
      <c r="X788" s="108"/>
      <c r="Y788" s="108">
        <v>0</v>
      </c>
      <c r="Z788" s="108"/>
      <c r="AA788" s="108">
        <v>0</v>
      </c>
      <c r="AB788" s="108"/>
      <c r="AC788" s="108">
        <v>0</v>
      </c>
      <c r="AD788" s="108"/>
      <c r="AE788" s="108">
        <v>0</v>
      </c>
      <c r="AF788" s="108"/>
      <c r="AG788" s="108">
        <v>0</v>
      </c>
      <c r="AH788" s="108"/>
      <c r="AI788" s="108">
        <v>634372</v>
      </c>
      <c r="AJ788" s="108"/>
      <c r="AK788" s="108">
        <v>0</v>
      </c>
      <c r="AL788" s="109"/>
      <c r="AM788" s="182">
        <v>0</v>
      </c>
      <c r="AN788" s="109" t="s">
        <v>5655</v>
      </c>
      <c r="AO788" s="109" t="str">
        <f t="shared" si="12"/>
        <v>No</v>
      </c>
    </row>
    <row r="789" spans="1:41" s="19" customFormat="1" ht="11.45" customHeight="1" x14ac:dyDescent="0.2">
      <c r="A789" s="5" t="s">
        <v>6204</v>
      </c>
      <c r="B789" s="5" t="s">
        <v>1394</v>
      </c>
      <c r="C789" s="5" t="s">
        <v>86</v>
      </c>
      <c r="D789" s="174">
        <v>4208</v>
      </c>
      <c r="E789" s="177">
        <v>40208</v>
      </c>
      <c r="F789" s="19" t="s">
        <v>194</v>
      </c>
      <c r="G789" s="5" t="s">
        <v>192</v>
      </c>
      <c r="H789" s="27">
        <v>400492</v>
      </c>
      <c r="I789" s="106">
        <v>21</v>
      </c>
      <c r="J789" s="107"/>
      <c r="K789" s="108">
        <v>0</v>
      </c>
      <c r="L789" s="108"/>
      <c r="M789" s="108">
        <v>0</v>
      </c>
      <c r="N789" s="108"/>
      <c r="O789" s="108">
        <v>736837</v>
      </c>
      <c r="P789" s="108"/>
      <c r="Q789" s="108">
        <v>736837</v>
      </c>
      <c r="R789" s="108"/>
      <c r="S789" s="108">
        <v>0</v>
      </c>
      <c r="T789" s="108"/>
      <c r="U789" s="108">
        <v>61573</v>
      </c>
      <c r="V789" s="108"/>
      <c r="W789" s="108">
        <v>61573</v>
      </c>
      <c r="X789" s="108"/>
      <c r="Y789" s="108">
        <v>0</v>
      </c>
      <c r="Z789" s="108"/>
      <c r="AA789" s="108">
        <v>0</v>
      </c>
      <c r="AB789" s="108"/>
      <c r="AC789" s="108">
        <v>0</v>
      </c>
      <c r="AD789" s="108"/>
      <c r="AE789" s="108">
        <v>0</v>
      </c>
      <c r="AF789" s="108"/>
      <c r="AG789" s="108">
        <v>0</v>
      </c>
      <c r="AH789" s="108"/>
      <c r="AI789" s="108">
        <v>1603468</v>
      </c>
      <c r="AJ789" s="108"/>
      <c r="AK789" s="108">
        <v>4078830</v>
      </c>
      <c r="AL789" s="109"/>
      <c r="AM789" s="182">
        <v>0</v>
      </c>
      <c r="AN789" s="109" t="s">
        <v>5655</v>
      </c>
      <c r="AO789" s="109" t="str">
        <f t="shared" si="12"/>
        <v>No</v>
      </c>
    </row>
    <row r="790" spans="1:41" s="19" customFormat="1" ht="11.45" customHeight="1" x14ac:dyDescent="0.2">
      <c r="A790" s="5" t="s">
        <v>495</v>
      </c>
      <c r="B790" s="5" t="s">
        <v>496</v>
      </c>
      <c r="C790" s="5" t="s">
        <v>46</v>
      </c>
      <c r="D790" s="174">
        <v>5045</v>
      </c>
      <c r="E790" s="177">
        <v>50045</v>
      </c>
      <c r="F790" s="19" t="s">
        <v>194</v>
      </c>
      <c r="G790" s="5" t="s">
        <v>192</v>
      </c>
      <c r="H790" s="27">
        <v>8608208</v>
      </c>
      <c r="I790" s="106">
        <v>21</v>
      </c>
      <c r="J790" s="107"/>
      <c r="K790" s="108">
        <v>0</v>
      </c>
      <c r="L790" s="108"/>
      <c r="M790" s="108">
        <v>949224</v>
      </c>
      <c r="N790" s="108"/>
      <c r="O790" s="108">
        <v>1086741</v>
      </c>
      <c r="P790" s="108"/>
      <c r="Q790" s="108">
        <v>1007697</v>
      </c>
      <c r="R790" s="108"/>
      <c r="S790" s="108">
        <v>79044</v>
      </c>
      <c r="T790" s="108"/>
      <c r="U790" s="108">
        <v>75947</v>
      </c>
      <c r="V790" s="108"/>
      <c r="W790" s="108">
        <v>72616</v>
      </c>
      <c r="X790" s="108"/>
      <c r="Y790" s="108">
        <v>3331</v>
      </c>
      <c r="Z790" s="108"/>
      <c r="AA790" s="108">
        <v>0</v>
      </c>
      <c r="AB790" s="108"/>
      <c r="AC790" s="108">
        <v>0</v>
      </c>
      <c r="AD790" s="108"/>
      <c r="AE790" s="108">
        <v>0</v>
      </c>
      <c r="AF790" s="108"/>
      <c r="AG790" s="108">
        <v>0</v>
      </c>
      <c r="AH790" s="108"/>
      <c r="AI790" s="108">
        <v>800638</v>
      </c>
      <c r="AJ790" s="108"/>
      <c r="AK790" s="108">
        <v>1067049</v>
      </c>
      <c r="AL790" s="109"/>
      <c r="AM790" s="182">
        <v>87</v>
      </c>
      <c r="AN790" s="109" t="s">
        <v>5655</v>
      </c>
      <c r="AO790" s="109" t="str">
        <f t="shared" si="12"/>
        <v>No</v>
      </c>
    </row>
    <row r="791" spans="1:41" s="19" customFormat="1" ht="11.45" customHeight="1" x14ac:dyDescent="0.2">
      <c r="A791" s="5" t="s">
        <v>5164</v>
      </c>
      <c r="B791" s="5" t="s">
        <v>5089</v>
      </c>
      <c r="C791" s="5" t="s">
        <v>6</v>
      </c>
      <c r="D791" s="174" t="s">
        <v>5165</v>
      </c>
      <c r="E791" s="177" t="s">
        <v>5166</v>
      </c>
      <c r="F791" s="19" t="s">
        <v>194</v>
      </c>
      <c r="G791" s="5" t="s">
        <v>229</v>
      </c>
      <c r="H791" s="27">
        <v>0</v>
      </c>
      <c r="I791" s="106">
        <v>21</v>
      </c>
      <c r="J791" s="107"/>
      <c r="K791" s="108">
        <v>0</v>
      </c>
      <c r="L791" s="108"/>
      <c r="M791" s="108">
        <v>0</v>
      </c>
      <c r="N791" s="108"/>
      <c r="O791" s="108">
        <v>0</v>
      </c>
      <c r="P791" s="108"/>
      <c r="Q791" s="108">
        <v>871092</v>
      </c>
      <c r="R791" s="108"/>
      <c r="S791" s="108">
        <v>0</v>
      </c>
      <c r="T791" s="108"/>
      <c r="U791" s="108">
        <v>0</v>
      </c>
      <c r="V791" s="108"/>
      <c r="W791" s="108">
        <v>59327</v>
      </c>
      <c r="X791" s="108"/>
      <c r="Y791" s="108">
        <v>0</v>
      </c>
      <c r="Z791" s="108"/>
      <c r="AA791" s="108">
        <v>0</v>
      </c>
      <c r="AB791" s="108"/>
      <c r="AC791" s="108">
        <v>0</v>
      </c>
      <c r="AD791" s="108"/>
      <c r="AE791" s="108">
        <v>0</v>
      </c>
      <c r="AF791" s="108"/>
      <c r="AG791" s="108">
        <v>0</v>
      </c>
      <c r="AH791" s="108"/>
      <c r="AI791" s="108">
        <v>1064649</v>
      </c>
      <c r="AJ791" s="108"/>
      <c r="AK791" s="108">
        <v>0</v>
      </c>
      <c r="AL791" s="109"/>
      <c r="AM791" s="182">
        <v>0</v>
      </c>
      <c r="AN791" s="109" t="s">
        <v>5655</v>
      </c>
      <c r="AO791" s="109" t="str">
        <f t="shared" si="12"/>
        <v>No</v>
      </c>
    </row>
    <row r="792" spans="1:41" s="19" customFormat="1" ht="11.45" customHeight="1" x14ac:dyDescent="0.2">
      <c r="A792" s="5" t="s">
        <v>6205</v>
      </c>
      <c r="B792" s="5" t="s">
        <v>328</v>
      </c>
      <c r="C792" s="5" t="s">
        <v>20</v>
      </c>
      <c r="D792" s="174">
        <v>9163</v>
      </c>
      <c r="E792" s="177">
        <v>90163</v>
      </c>
      <c r="F792" s="19" t="s">
        <v>194</v>
      </c>
      <c r="G792" s="5" t="s">
        <v>5273</v>
      </c>
      <c r="H792" s="27">
        <v>71772</v>
      </c>
      <c r="I792" s="106">
        <v>21</v>
      </c>
      <c r="J792" s="107"/>
      <c r="K792" s="108">
        <v>0</v>
      </c>
      <c r="L792" s="108"/>
      <c r="M792" s="108">
        <v>0</v>
      </c>
      <c r="N792" s="108"/>
      <c r="O792" s="108">
        <v>0</v>
      </c>
      <c r="P792" s="108"/>
      <c r="Q792" s="108">
        <v>357685</v>
      </c>
      <c r="R792" s="108"/>
      <c r="S792" s="108">
        <v>0</v>
      </c>
      <c r="T792" s="108"/>
      <c r="U792" s="108">
        <v>0</v>
      </c>
      <c r="V792" s="108"/>
      <c r="W792" s="108">
        <v>32849</v>
      </c>
      <c r="X792" s="108"/>
      <c r="Y792" s="108">
        <v>0</v>
      </c>
      <c r="Z792" s="108"/>
      <c r="AA792" s="108">
        <v>0</v>
      </c>
      <c r="AB792" s="108"/>
      <c r="AC792" s="108">
        <v>0</v>
      </c>
      <c r="AD792" s="108"/>
      <c r="AE792" s="108">
        <v>0</v>
      </c>
      <c r="AF792" s="108"/>
      <c r="AG792" s="108">
        <v>0</v>
      </c>
      <c r="AH792" s="108"/>
      <c r="AI792" s="108">
        <v>172192</v>
      </c>
      <c r="AJ792" s="108"/>
      <c r="AK792" s="108">
        <v>0</v>
      </c>
      <c r="AL792" s="109"/>
      <c r="AM792" s="182">
        <v>0</v>
      </c>
      <c r="AN792" s="109" t="s">
        <v>5655</v>
      </c>
      <c r="AO792" s="109" t="str">
        <f t="shared" si="12"/>
        <v>No</v>
      </c>
    </row>
    <row r="793" spans="1:41" s="19" customFormat="1" ht="11.45" customHeight="1" x14ac:dyDescent="0.2">
      <c r="A793" s="5" t="s">
        <v>1768</v>
      </c>
      <c r="B793" s="5" t="s">
        <v>1189</v>
      </c>
      <c r="C793" s="5" t="s">
        <v>53</v>
      </c>
      <c r="D793" s="174" t="s">
        <v>1769</v>
      </c>
      <c r="E793" s="177" t="s">
        <v>1770</v>
      </c>
      <c r="F793" s="19" t="s">
        <v>194</v>
      </c>
      <c r="G793" s="5" t="s">
        <v>229</v>
      </c>
      <c r="H793" s="27">
        <v>0</v>
      </c>
      <c r="I793" s="106">
        <v>21</v>
      </c>
      <c r="J793" s="107"/>
      <c r="K793" s="108">
        <v>0</v>
      </c>
      <c r="L793" s="108"/>
      <c r="M793" s="108">
        <v>0</v>
      </c>
      <c r="N793" s="108"/>
      <c r="O793" s="108">
        <v>0</v>
      </c>
      <c r="P793" s="108"/>
      <c r="Q793" s="108">
        <v>694266</v>
      </c>
      <c r="R793" s="108"/>
      <c r="S793" s="108">
        <v>0</v>
      </c>
      <c r="T793" s="108"/>
      <c r="U793" s="108">
        <v>0</v>
      </c>
      <c r="V793" s="108"/>
      <c r="W793" s="108">
        <v>45239</v>
      </c>
      <c r="X793" s="108"/>
      <c r="Y793" s="108">
        <v>0</v>
      </c>
      <c r="Z793" s="108"/>
      <c r="AA793" s="108">
        <v>0</v>
      </c>
      <c r="AB793" s="108"/>
      <c r="AC793" s="108">
        <v>0</v>
      </c>
      <c r="AD793" s="108"/>
      <c r="AE793" s="108">
        <v>0</v>
      </c>
      <c r="AF793" s="108"/>
      <c r="AG793" s="108">
        <v>0</v>
      </c>
      <c r="AH793" s="108"/>
      <c r="AI793" s="108">
        <v>97171</v>
      </c>
      <c r="AJ793" s="108"/>
      <c r="AK793" s="108">
        <v>0</v>
      </c>
      <c r="AL793" s="109"/>
      <c r="AM793" s="182">
        <v>0</v>
      </c>
      <c r="AN793" s="109" t="s">
        <v>5655</v>
      </c>
      <c r="AO793" s="109" t="str">
        <f t="shared" si="12"/>
        <v>No</v>
      </c>
    </row>
    <row r="794" spans="1:41" s="19" customFormat="1" ht="11.45" customHeight="1" x14ac:dyDescent="0.2">
      <c r="A794" s="5" t="s">
        <v>873</v>
      </c>
      <c r="B794" s="5" t="s">
        <v>874</v>
      </c>
      <c r="C794" s="5" t="s">
        <v>61</v>
      </c>
      <c r="D794" s="174">
        <v>8012</v>
      </c>
      <c r="E794" s="177">
        <v>80012</v>
      </c>
      <c r="F794" s="19" t="s">
        <v>196</v>
      </c>
      <c r="G794" s="5" t="s">
        <v>192</v>
      </c>
      <c r="H794" s="27">
        <v>65207</v>
      </c>
      <c r="I794" s="106">
        <v>21</v>
      </c>
      <c r="J794" s="107"/>
      <c r="K794" s="108">
        <v>0</v>
      </c>
      <c r="L794" s="108"/>
      <c r="M794" s="108">
        <v>424512</v>
      </c>
      <c r="N794" s="108"/>
      <c r="O794" s="108">
        <v>662876</v>
      </c>
      <c r="P794" s="108"/>
      <c r="Q794" s="108">
        <v>608344</v>
      </c>
      <c r="R794" s="108"/>
      <c r="S794" s="108">
        <v>54532</v>
      </c>
      <c r="T794" s="108"/>
      <c r="U794" s="108">
        <v>51925</v>
      </c>
      <c r="V794" s="108"/>
      <c r="W794" s="108">
        <v>48454</v>
      </c>
      <c r="X794" s="108"/>
      <c r="Y794" s="108">
        <v>3471</v>
      </c>
      <c r="Z794" s="108"/>
      <c r="AA794" s="108">
        <v>0</v>
      </c>
      <c r="AB794" s="108"/>
      <c r="AC794" s="108">
        <v>0</v>
      </c>
      <c r="AD794" s="108"/>
      <c r="AE794" s="108">
        <v>0</v>
      </c>
      <c r="AF794" s="108"/>
      <c r="AG794" s="108">
        <v>0</v>
      </c>
      <c r="AH794" s="108"/>
      <c r="AI794" s="108">
        <v>446324</v>
      </c>
      <c r="AJ794" s="108"/>
      <c r="AK794" s="108">
        <v>1325581</v>
      </c>
      <c r="AL794" s="109"/>
      <c r="AM794" s="182">
        <v>0</v>
      </c>
      <c r="AN794" s="109" t="s">
        <v>5655</v>
      </c>
      <c r="AO794" s="109" t="str">
        <f t="shared" si="12"/>
        <v>No</v>
      </c>
    </row>
    <row r="795" spans="1:41" s="19" customFormat="1" ht="11.45" customHeight="1" x14ac:dyDescent="0.2">
      <c r="A795" s="5" t="s">
        <v>1703</v>
      </c>
      <c r="B795" s="5" t="s">
        <v>1704</v>
      </c>
      <c r="C795" s="5" t="s">
        <v>99</v>
      </c>
      <c r="D795" s="174" t="s">
        <v>1705</v>
      </c>
      <c r="E795" s="177" t="s">
        <v>1706</v>
      </c>
      <c r="F795" s="19" t="s">
        <v>196</v>
      </c>
      <c r="G795" s="5" t="s">
        <v>229</v>
      </c>
      <c r="H795" s="27">
        <v>0</v>
      </c>
      <c r="I795" s="106">
        <v>21</v>
      </c>
      <c r="J795" s="107"/>
      <c r="K795" s="108">
        <v>0</v>
      </c>
      <c r="L795" s="108"/>
      <c r="M795" s="108">
        <v>0</v>
      </c>
      <c r="N795" s="108"/>
      <c r="O795" s="108">
        <v>0</v>
      </c>
      <c r="P795" s="108"/>
      <c r="Q795" s="108">
        <v>550911</v>
      </c>
      <c r="R795" s="108"/>
      <c r="S795" s="108">
        <v>0</v>
      </c>
      <c r="T795" s="108"/>
      <c r="U795" s="108">
        <v>0</v>
      </c>
      <c r="V795" s="108"/>
      <c r="W795" s="108">
        <v>23165</v>
      </c>
      <c r="X795" s="108"/>
      <c r="Y795" s="108">
        <v>0</v>
      </c>
      <c r="Z795" s="108"/>
      <c r="AA795" s="108">
        <v>0</v>
      </c>
      <c r="AB795" s="108"/>
      <c r="AC795" s="108">
        <v>0</v>
      </c>
      <c r="AD795" s="108"/>
      <c r="AE795" s="108">
        <v>0</v>
      </c>
      <c r="AF795" s="108"/>
      <c r="AG795" s="108">
        <v>0</v>
      </c>
      <c r="AH795" s="108"/>
      <c r="AI795" s="108">
        <v>200121</v>
      </c>
      <c r="AJ795" s="108"/>
      <c r="AK795" s="108">
        <v>0</v>
      </c>
      <c r="AL795" s="109"/>
      <c r="AM795" s="182">
        <v>266.5</v>
      </c>
      <c r="AN795" s="109" t="s">
        <v>5655</v>
      </c>
      <c r="AO795" s="109" t="str">
        <f t="shared" si="12"/>
        <v>No</v>
      </c>
    </row>
    <row r="796" spans="1:41" s="19" customFormat="1" ht="11.45" customHeight="1" x14ac:dyDescent="0.2">
      <c r="A796" s="5" t="s">
        <v>6206</v>
      </c>
      <c r="B796" s="5" t="s">
        <v>4482</v>
      </c>
      <c r="C796" s="5" t="s">
        <v>31</v>
      </c>
      <c r="D796" s="174" t="s">
        <v>4483</v>
      </c>
      <c r="E796" s="177" t="s">
        <v>4484</v>
      </c>
      <c r="F796" s="19" t="s">
        <v>194</v>
      </c>
      <c r="G796" s="5" t="s">
        <v>229</v>
      </c>
      <c r="H796" s="27">
        <v>0</v>
      </c>
      <c r="I796" s="106">
        <v>21</v>
      </c>
      <c r="J796" s="107"/>
      <c r="K796" s="108">
        <v>0</v>
      </c>
      <c r="L796" s="108"/>
      <c r="M796" s="108">
        <v>0</v>
      </c>
      <c r="N796" s="108"/>
      <c r="O796" s="108">
        <v>0</v>
      </c>
      <c r="P796" s="108"/>
      <c r="Q796" s="108">
        <v>636706</v>
      </c>
      <c r="R796" s="108"/>
      <c r="S796" s="108">
        <v>0</v>
      </c>
      <c r="T796" s="108"/>
      <c r="U796" s="108">
        <v>0</v>
      </c>
      <c r="V796" s="108"/>
      <c r="W796" s="108">
        <v>45283</v>
      </c>
      <c r="X796" s="108"/>
      <c r="Y796" s="108">
        <v>0</v>
      </c>
      <c r="Z796" s="108"/>
      <c r="AA796" s="108">
        <v>0</v>
      </c>
      <c r="AB796" s="108"/>
      <c r="AC796" s="108">
        <v>0</v>
      </c>
      <c r="AD796" s="108"/>
      <c r="AE796" s="108">
        <v>0</v>
      </c>
      <c r="AF796" s="108"/>
      <c r="AG796" s="108">
        <v>0</v>
      </c>
      <c r="AH796" s="108"/>
      <c r="AI796" s="108">
        <v>1093637</v>
      </c>
      <c r="AJ796" s="108"/>
      <c r="AK796" s="108">
        <v>0</v>
      </c>
      <c r="AL796" s="109"/>
      <c r="AM796" s="182">
        <v>0</v>
      </c>
      <c r="AN796" s="109" t="s">
        <v>5655</v>
      </c>
      <c r="AO796" s="109" t="str">
        <f t="shared" si="12"/>
        <v>No</v>
      </c>
    </row>
    <row r="797" spans="1:41" s="19" customFormat="1" ht="11.45" customHeight="1" x14ac:dyDescent="0.2">
      <c r="A797" s="5" t="s">
        <v>6207</v>
      </c>
      <c r="B797" s="5" t="s">
        <v>2036</v>
      </c>
      <c r="C797" s="5" t="s">
        <v>62</v>
      </c>
      <c r="D797" s="174"/>
      <c r="E797" s="177" t="s">
        <v>5206</v>
      </c>
      <c r="F797" s="19" t="s">
        <v>194</v>
      </c>
      <c r="G797" s="5" t="s">
        <v>229</v>
      </c>
      <c r="H797" s="27">
        <v>0</v>
      </c>
      <c r="I797" s="106">
        <v>21</v>
      </c>
      <c r="J797" s="107"/>
      <c r="K797" s="108">
        <v>0</v>
      </c>
      <c r="L797" s="108"/>
      <c r="M797" s="108">
        <v>0</v>
      </c>
      <c r="N797" s="108"/>
      <c r="O797" s="108">
        <v>0</v>
      </c>
      <c r="P797" s="108"/>
      <c r="Q797" s="108">
        <v>648600</v>
      </c>
      <c r="R797" s="108"/>
      <c r="S797" s="108">
        <v>0</v>
      </c>
      <c r="T797" s="108"/>
      <c r="U797" s="108">
        <v>0</v>
      </c>
      <c r="V797" s="108"/>
      <c r="W797" s="108">
        <v>42921</v>
      </c>
      <c r="X797" s="108"/>
      <c r="Y797" s="108">
        <v>0</v>
      </c>
      <c r="Z797" s="108"/>
      <c r="AA797" s="108">
        <v>0</v>
      </c>
      <c r="AB797" s="108"/>
      <c r="AC797" s="108">
        <v>0</v>
      </c>
      <c r="AD797" s="108"/>
      <c r="AE797" s="108">
        <v>0</v>
      </c>
      <c r="AF797" s="108"/>
      <c r="AG797" s="108">
        <v>0</v>
      </c>
      <c r="AH797" s="108"/>
      <c r="AI797" s="108">
        <v>135733</v>
      </c>
      <c r="AJ797" s="108"/>
      <c r="AK797" s="108">
        <v>0</v>
      </c>
      <c r="AL797" s="109"/>
      <c r="AM797" s="182">
        <v>287.60000000000002</v>
      </c>
      <c r="AN797" s="109" t="s">
        <v>5655</v>
      </c>
      <c r="AO797" s="109" t="str">
        <f t="shared" si="12"/>
        <v>No</v>
      </c>
    </row>
    <row r="798" spans="1:41" s="19" customFormat="1" ht="11.45" customHeight="1" x14ac:dyDescent="0.2">
      <c r="A798" s="5" t="s">
        <v>934</v>
      </c>
      <c r="B798" s="5" t="s">
        <v>935</v>
      </c>
      <c r="C798" s="5" t="s">
        <v>20</v>
      </c>
      <c r="D798" s="174">
        <v>9200</v>
      </c>
      <c r="E798" s="177">
        <v>90200</v>
      </c>
      <c r="F798" s="19" t="s">
        <v>196</v>
      </c>
      <c r="G798" s="5" t="s">
        <v>192</v>
      </c>
      <c r="H798" s="27">
        <v>87941</v>
      </c>
      <c r="I798" s="106">
        <v>21</v>
      </c>
      <c r="J798" s="107"/>
      <c r="K798" s="108">
        <v>0</v>
      </c>
      <c r="L798" s="108"/>
      <c r="M798" s="108">
        <v>765898</v>
      </c>
      <c r="N798" s="108"/>
      <c r="O798" s="108">
        <v>851423</v>
      </c>
      <c r="P798" s="108"/>
      <c r="Q798" s="108">
        <v>824252</v>
      </c>
      <c r="R798" s="108"/>
      <c r="S798" s="108">
        <v>27171</v>
      </c>
      <c r="T798" s="108"/>
      <c r="U798" s="108">
        <v>54026</v>
      </c>
      <c r="V798" s="108"/>
      <c r="W798" s="108">
        <v>52092</v>
      </c>
      <c r="X798" s="108"/>
      <c r="Y798" s="108">
        <v>1934</v>
      </c>
      <c r="Z798" s="108"/>
      <c r="AA798" s="108">
        <v>0</v>
      </c>
      <c r="AB798" s="108"/>
      <c r="AC798" s="108">
        <v>0</v>
      </c>
      <c r="AD798" s="108"/>
      <c r="AE798" s="108">
        <v>0</v>
      </c>
      <c r="AF798" s="108"/>
      <c r="AG798" s="108">
        <v>0</v>
      </c>
      <c r="AH798" s="108"/>
      <c r="AI798" s="108">
        <v>719223</v>
      </c>
      <c r="AJ798" s="108"/>
      <c r="AK798" s="108">
        <v>4550413</v>
      </c>
      <c r="AL798" s="109"/>
      <c r="AM798" s="182">
        <v>0</v>
      </c>
      <c r="AN798" s="109" t="s">
        <v>5655</v>
      </c>
      <c r="AO798" s="109" t="str">
        <f t="shared" si="12"/>
        <v>No</v>
      </c>
    </row>
    <row r="799" spans="1:41" s="19" customFormat="1" ht="11.45" customHeight="1" x14ac:dyDescent="0.2">
      <c r="A799" s="5" t="s">
        <v>6208</v>
      </c>
      <c r="B799" s="5" t="s">
        <v>6209</v>
      </c>
      <c r="C799" s="5" t="s">
        <v>98</v>
      </c>
      <c r="D799" s="174">
        <v>5091</v>
      </c>
      <c r="E799" s="177">
        <v>50091</v>
      </c>
      <c r="F799" s="19" t="s">
        <v>194</v>
      </c>
      <c r="G799" s="5" t="s">
        <v>5273</v>
      </c>
      <c r="H799" s="27">
        <v>74632</v>
      </c>
      <c r="I799" s="106">
        <v>21</v>
      </c>
      <c r="J799" s="107"/>
      <c r="K799" s="108">
        <v>0</v>
      </c>
      <c r="L799" s="108"/>
      <c r="M799" s="108">
        <v>0</v>
      </c>
      <c r="N799" s="108"/>
      <c r="O799" s="108">
        <v>0</v>
      </c>
      <c r="P799" s="108"/>
      <c r="Q799" s="108">
        <v>393008</v>
      </c>
      <c r="R799" s="108"/>
      <c r="S799" s="108">
        <v>0</v>
      </c>
      <c r="T799" s="108"/>
      <c r="U799" s="108">
        <v>0</v>
      </c>
      <c r="V799" s="108"/>
      <c r="W799" s="108">
        <v>28369</v>
      </c>
      <c r="X799" s="108"/>
      <c r="Y799" s="108">
        <v>0</v>
      </c>
      <c r="Z799" s="108"/>
      <c r="AA799" s="108">
        <v>0</v>
      </c>
      <c r="AB799" s="108"/>
      <c r="AC799" s="108">
        <v>0</v>
      </c>
      <c r="AD799" s="108"/>
      <c r="AE799" s="108">
        <v>0</v>
      </c>
      <c r="AF799" s="108"/>
      <c r="AG799" s="108">
        <v>0</v>
      </c>
      <c r="AH799" s="108"/>
      <c r="AI799" s="108">
        <v>507200</v>
      </c>
      <c r="AJ799" s="108"/>
      <c r="AK799" s="108">
        <v>0</v>
      </c>
      <c r="AL799" s="109"/>
      <c r="AM799" s="182">
        <v>0</v>
      </c>
      <c r="AN799" s="109" t="s">
        <v>5655</v>
      </c>
      <c r="AO799" s="109" t="str">
        <f t="shared" si="12"/>
        <v>No</v>
      </c>
    </row>
    <row r="800" spans="1:41" s="19" customFormat="1" ht="11.45" customHeight="1" x14ac:dyDescent="0.2">
      <c r="A800" s="5" t="s">
        <v>1397</v>
      </c>
      <c r="B800" s="5" t="s">
        <v>1398</v>
      </c>
      <c r="C800" s="5" t="s">
        <v>62</v>
      </c>
      <c r="D800" s="174">
        <v>4210</v>
      </c>
      <c r="E800" s="177">
        <v>40210</v>
      </c>
      <c r="F800" s="19" t="s">
        <v>194</v>
      </c>
      <c r="G800" s="5" t="s">
        <v>5273</v>
      </c>
      <c r="H800" s="27">
        <v>50503</v>
      </c>
      <c r="I800" s="106">
        <v>21</v>
      </c>
      <c r="J800" s="107"/>
      <c r="K800" s="108">
        <v>0</v>
      </c>
      <c r="L800" s="108"/>
      <c r="M800" s="108">
        <v>0</v>
      </c>
      <c r="N800" s="108"/>
      <c r="O800" s="108">
        <v>0</v>
      </c>
      <c r="P800" s="108"/>
      <c r="Q800" s="108">
        <v>594277</v>
      </c>
      <c r="R800" s="108"/>
      <c r="S800" s="108">
        <v>0</v>
      </c>
      <c r="T800" s="108"/>
      <c r="U800" s="108">
        <v>0</v>
      </c>
      <c r="V800" s="108"/>
      <c r="W800" s="108">
        <v>39610</v>
      </c>
      <c r="X800" s="108"/>
      <c r="Y800" s="108">
        <v>0</v>
      </c>
      <c r="Z800" s="108"/>
      <c r="AA800" s="108">
        <v>0</v>
      </c>
      <c r="AB800" s="108"/>
      <c r="AC800" s="108">
        <v>0</v>
      </c>
      <c r="AD800" s="108"/>
      <c r="AE800" s="108">
        <v>0</v>
      </c>
      <c r="AF800" s="108"/>
      <c r="AG800" s="108">
        <v>0</v>
      </c>
      <c r="AH800" s="108"/>
      <c r="AI800" s="108">
        <v>64167</v>
      </c>
      <c r="AJ800" s="108"/>
      <c r="AK800" s="108">
        <v>0</v>
      </c>
      <c r="AL800" s="109"/>
      <c r="AM800" s="182">
        <v>155</v>
      </c>
      <c r="AN800" s="109" t="s">
        <v>5655</v>
      </c>
      <c r="AO800" s="109" t="str">
        <f t="shared" si="12"/>
        <v>No</v>
      </c>
    </row>
    <row r="801" spans="1:41" s="19" customFormat="1" ht="11.45" customHeight="1" x14ac:dyDescent="0.2">
      <c r="A801" s="5" t="s">
        <v>989</v>
      </c>
      <c r="B801" s="5" t="s">
        <v>990</v>
      </c>
      <c r="C801" s="5" t="s">
        <v>62</v>
      </c>
      <c r="D801" s="174" t="s">
        <v>991</v>
      </c>
      <c r="E801" s="177">
        <v>44913</v>
      </c>
      <c r="F801" s="19" t="s">
        <v>138</v>
      </c>
      <c r="G801" s="5" t="s">
        <v>5273</v>
      </c>
      <c r="H801" s="27">
        <v>0</v>
      </c>
      <c r="I801" s="106">
        <v>21</v>
      </c>
      <c r="J801" s="107"/>
      <c r="K801" s="108">
        <v>0</v>
      </c>
      <c r="L801" s="108"/>
      <c r="M801" s="108">
        <v>0</v>
      </c>
      <c r="N801" s="108"/>
      <c r="O801" s="108">
        <v>0</v>
      </c>
      <c r="P801" s="108"/>
      <c r="Q801" s="108">
        <v>525131</v>
      </c>
      <c r="R801" s="108"/>
      <c r="S801" s="108">
        <v>0</v>
      </c>
      <c r="T801" s="108"/>
      <c r="U801" s="108">
        <v>0</v>
      </c>
      <c r="V801" s="108"/>
      <c r="W801" s="108">
        <v>43386</v>
      </c>
      <c r="X801" s="108"/>
      <c r="Y801" s="108">
        <v>0</v>
      </c>
      <c r="Z801" s="108"/>
      <c r="AA801" s="108">
        <v>0</v>
      </c>
      <c r="AB801" s="108"/>
      <c r="AC801" s="108">
        <v>0</v>
      </c>
      <c r="AD801" s="108"/>
      <c r="AE801" s="108">
        <v>0</v>
      </c>
      <c r="AF801" s="108"/>
      <c r="AG801" s="108">
        <v>0</v>
      </c>
      <c r="AH801" s="108"/>
      <c r="AI801" s="108">
        <v>83443</v>
      </c>
      <c r="AJ801" s="108"/>
      <c r="AK801" s="108">
        <v>0</v>
      </c>
      <c r="AL801" s="109"/>
      <c r="AM801" s="182">
        <v>0</v>
      </c>
      <c r="AN801" s="109" t="s">
        <v>5655</v>
      </c>
      <c r="AO801" s="109" t="str">
        <f t="shared" si="12"/>
        <v>No</v>
      </c>
    </row>
    <row r="802" spans="1:41" s="19" customFormat="1" ht="11.45" customHeight="1" x14ac:dyDescent="0.2">
      <c r="A802" s="5" t="s">
        <v>6210</v>
      </c>
      <c r="B802" s="5" t="s">
        <v>703</v>
      </c>
      <c r="C802" s="5" t="s">
        <v>87</v>
      </c>
      <c r="D802" s="174">
        <v>8014</v>
      </c>
      <c r="E802" s="177">
        <v>80014</v>
      </c>
      <c r="F802" s="19" t="s">
        <v>194</v>
      </c>
      <c r="G802" s="5" t="s">
        <v>5273</v>
      </c>
      <c r="H802" s="27">
        <v>81251</v>
      </c>
      <c r="I802" s="106">
        <v>20</v>
      </c>
      <c r="J802" s="107"/>
      <c r="K802" s="108">
        <v>0</v>
      </c>
      <c r="L802" s="108"/>
      <c r="M802" s="108">
        <v>0</v>
      </c>
      <c r="N802" s="108"/>
      <c r="O802" s="108">
        <v>0</v>
      </c>
      <c r="P802" s="108"/>
      <c r="Q802" s="108">
        <v>548463</v>
      </c>
      <c r="R802" s="108"/>
      <c r="S802" s="108">
        <v>0</v>
      </c>
      <c r="T802" s="108"/>
      <c r="U802" s="108">
        <v>0</v>
      </c>
      <c r="V802" s="108"/>
      <c r="W802" s="108">
        <v>41777</v>
      </c>
      <c r="X802" s="108"/>
      <c r="Y802" s="108">
        <v>0</v>
      </c>
      <c r="Z802" s="108"/>
      <c r="AA802" s="108">
        <v>0</v>
      </c>
      <c r="AB802" s="108"/>
      <c r="AC802" s="108">
        <v>0</v>
      </c>
      <c r="AD802" s="108"/>
      <c r="AE802" s="108">
        <v>0</v>
      </c>
      <c r="AF802" s="108"/>
      <c r="AG802" s="108">
        <v>0</v>
      </c>
      <c r="AH802" s="108"/>
      <c r="AI802" s="108">
        <v>453453</v>
      </c>
      <c r="AJ802" s="108"/>
      <c r="AK802" s="108">
        <v>0</v>
      </c>
      <c r="AL802" s="109"/>
      <c r="AM802" s="182">
        <v>0</v>
      </c>
      <c r="AN802" s="109" t="s">
        <v>5655</v>
      </c>
      <c r="AO802" s="109" t="str">
        <f t="shared" si="12"/>
        <v>No</v>
      </c>
    </row>
    <row r="803" spans="1:41" s="19" customFormat="1" ht="11.45" customHeight="1" x14ac:dyDescent="0.2">
      <c r="A803" s="5" t="s">
        <v>3428</v>
      </c>
      <c r="B803" s="5" t="s">
        <v>6211</v>
      </c>
      <c r="C803" s="5" t="s">
        <v>89</v>
      </c>
      <c r="D803" s="174" t="s">
        <v>3429</v>
      </c>
      <c r="E803" s="177" t="s">
        <v>3430</v>
      </c>
      <c r="F803" s="19" t="s">
        <v>260</v>
      </c>
      <c r="G803" s="5" t="s">
        <v>229</v>
      </c>
      <c r="H803" s="27">
        <v>0</v>
      </c>
      <c r="I803" s="106">
        <v>20</v>
      </c>
      <c r="J803" s="107"/>
      <c r="K803" s="108">
        <v>0</v>
      </c>
      <c r="L803" s="108"/>
      <c r="M803" s="108">
        <v>0</v>
      </c>
      <c r="N803" s="108"/>
      <c r="O803" s="108">
        <v>0</v>
      </c>
      <c r="P803" s="108"/>
      <c r="Q803" s="108">
        <v>456515</v>
      </c>
      <c r="R803" s="108"/>
      <c r="S803" s="108">
        <v>0</v>
      </c>
      <c r="T803" s="108"/>
      <c r="U803" s="108">
        <v>0</v>
      </c>
      <c r="V803" s="108"/>
      <c r="W803" s="108">
        <v>21890</v>
      </c>
      <c r="X803" s="108"/>
      <c r="Y803" s="108">
        <v>0</v>
      </c>
      <c r="Z803" s="108"/>
      <c r="AA803" s="108">
        <v>0</v>
      </c>
      <c r="AB803" s="108"/>
      <c r="AC803" s="108">
        <v>0</v>
      </c>
      <c r="AD803" s="108"/>
      <c r="AE803" s="108">
        <v>0</v>
      </c>
      <c r="AF803" s="108"/>
      <c r="AG803" s="108">
        <v>0</v>
      </c>
      <c r="AH803" s="108"/>
      <c r="AI803" s="108">
        <v>34631</v>
      </c>
      <c r="AJ803" s="108"/>
      <c r="AK803" s="108">
        <v>0</v>
      </c>
      <c r="AL803" s="109"/>
      <c r="AM803" s="182">
        <v>0</v>
      </c>
      <c r="AN803" s="109" t="s">
        <v>5655</v>
      </c>
      <c r="AO803" s="109" t="str">
        <f t="shared" si="12"/>
        <v>No</v>
      </c>
    </row>
    <row r="804" spans="1:41" s="19" customFormat="1" ht="11.45" customHeight="1" x14ac:dyDescent="0.2">
      <c r="A804" s="5" t="s">
        <v>1756</v>
      </c>
      <c r="B804" s="5" t="s">
        <v>1757</v>
      </c>
      <c r="C804" s="5" t="s">
        <v>99</v>
      </c>
      <c r="D804" s="174" t="s">
        <v>1758</v>
      </c>
      <c r="E804" s="177" t="s">
        <v>1759</v>
      </c>
      <c r="F804" s="19" t="s">
        <v>196</v>
      </c>
      <c r="G804" s="5" t="s">
        <v>229</v>
      </c>
      <c r="H804" s="27">
        <v>0</v>
      </c>
      <c r="I804" s="106">
        <v>20</v>
      </c>
      <c r="J804" s="107"/>
      <c r="K804" s="108">
        <v>0</v>
      </c>
      <c r="L804" s="108"/>
      <c r="M804" s="108">
        <v>0</v>
      </c>
      <c r="N804" s="108"/>
      <c r="O804" s="108">
        <v>0</v>
      </c>
      <c r="P804" s="108"/>
      <c r="Q804" s="108">
        <v>841748</v>
      </c>
      <c r="R804" s="108"/>
      <c r="S804" s="108">
        <v>0</v>
      </c>
      <c r="T804" s="108"/>
      <c r="U804" s="108">
        <v>0</v>
      </c>
      <c r="V804" s="108"/>
      <c r="W804" s="108">
        <v>38347</v>
      </c>
      <c r="X804" s="108"/>
      <c r="Y804" s="108">
        <v>0</v>
      </c>
      <c r="Z804" s="108"/>
      <c r="AA804" s="108">
        <v>0</v>
      </c>
      <c r="AB804" s="108"/>
      <c r="AC804" s="108">
        <v>0</v>
      </c>
      <c r="AD804" s="108"/>
      <c r="AE804" s="108">
        <v>0</v>
      </c>
      <c r="AF804" s="108"/>
      <c r="AG804" s="108">
        <v>0</v>
      </c>
      <c r="AH804" s="108"/>
      <c r="AI804" s="108">
        <v>97116</v>
      </c>
      <c r="AJ804" s="108"/>
      <c r="AK804" s="108">
        <v>0</v>
      </c>
      <c r="AL804" s="109"/>
      <c r="AM804" s="182">
        <v>0</v>
      </c>
      <c r="AN804" s="109" t="s">
        <v>5655</v>
      </c>
      <c r="AO804" s="109" t="str">
        <f t="shared" si="12"/>
        <v>No</v>
      </c>
    </row>
    <row r="805" spans="1:41" s="19" customFormat="1" ht="11.45" customHeight="1" x14ac:dyDescent="0.2">
      <c r="A805" s="5" t="s">
        <v>2357</v>
      </c>
      <c r="B805" s="5" t="s">
        <v>2358</v>
      </c>
      <c r="C805" s="5" t="s">
        <v>62</v>
      </c>
      <c r="D805" s="174" t="s">
        <v>2359</v>
      </c>
      <c r="E805" s="177" t="s">
        <v>2360</v>
      </c>
      <c r="F805" s="19" t="s">
        <v>196</v>
      </c>
      <c r="G805" s="5" t="s">
        <v>229</v>
      </c>
      <c r="H805" s="27">
        <v>0</v>
      </c>
      <c r="I805" s="106">
        <v>20</v>
      </c>
      <c r="J805" s="107"/>
      <c r="K805" s="108">
        <v>0</v>
      </c>
      <c r="L805" s="108"/>
      <c r="M805" s="108">
        <v>0</v>
      </c>
      <c r="N805" s="108"/>
      <c r="O805" s="108">
        <v>0</v>
      </c>
      <c r="P805" s="108"/>
      <c r="Q805" s="108">
        <v>833330</v>
      </c>
      <c r="R805" s="108"/>
      <c r="S805" s="108">
        <v>0</v>
      </c>
      <c r="T805" s="108"/>
      <c r="U805" s="108">
        <v>0</v>
      </c>
      <c r="V805" s="108"/>
      <c r="W805" s="108">
        <v>47452</v>
      </c>
      <c r="X805" s="108"/>
      <c r="Y805" s="108">
        <v>0</v>
      </c>
      <c r="Z805" s="108"/>
      <c r="AA805" s="108">
        <v>0</v>
      </c>
      <c r="AB805" s="108"/>
      <c r="AC805" s="108">
        <v>0</v>
      </c>
      <c r="AD805" s="108"/>
      <c r="AE805" s="108">
        <v>0</v>
      </c>
      <c r="AF805" s="108"/>
      <c r="AG805" s="108">
        <v>0</v>
      </c>
      <c r="AH805" s="108"/>
      <c r="AI805" s="108">
        <v>97866</v>
      </c>
      <c r="AJ805" s="108"/>
      <c r="AK805" s="108">
        <v>0</v>
      </c>
      <c r="AL805" s="109"/>
      <c r="AM805" s="182">
        <v>0</v>
      </c>
      <c r="AN805" s="109" t="s">
        <v>5655</v>
      </c>
      <c r="AO805" s="109" t="str">
        <f t="shared" si="12"/>
        <v>No</v>
      </c>
    </row>
    <row r="806" spans="1:41" s="19" customFormat="1" ht="11.45" customHeight="1" x14ac:dyDescent="0.2">
      <c r="A806" s="5" t="s">
        <v>2123</v>
      </c>
      <c r="B806" s="5" t="s">
        <v>2124</v>
      </c>
      <c r="C806" s="5" t="s">
        <v>60</v>
      </c>
      <c r="D806" s="174" t="s">
        <v>2125</v>
      </c>
      <c r="E806" s="177" t="s">
        <v>2126</v>
      </c>
      <c r="F806" s="19" t="s">
        <v>17</v>
      </c>
      <c r="G806" s="5" t="s">
        <v>229</v>
      </c>
      <c r="H806" s="27">
        <v>0</v>
      </c>
      <c r="I806" s="106">
        <v>20</v>
      </c>
      <c r="J806" s="107"/>
      <c r="K806" s="108">
        <v>0</v>
      </c>
      <c r="L806" s="108"/>
      <c r="M806" s="108">
        <v>0</v>
      </c>
      <c r="N806" s="108"/>
      <c r="O806" s="108">
        <v>0</v>
      </c>
      <c r="P806" s="108"/>
      <c r="Q806" s="108">
        <v>260601</v>
      </c>
      <c r="R806" s="108"/>
      <c r="S806" s="108">
        <v>0</v>
      </c>
      <c r="T806" s="108"/>
      <c r="U806" s="108">
        <v>0</v>
      </c>
      <c r="V806" s="108"/>
      <c r="W806" s="108">
        <v>8399</v>
      </c>
      <c r="X806" s="108"/>
      <c r="Y806" s="108">
        <v>0</v>
      </c>
      <c r="Z806" s="108"/>
      <c r="AA806" s="108">
        <v>0</v>
      </c>
      <c r="AB806" s="108"/>
      <c r="AC806" s="108">
        <v>0</v>
      </c>
      <c r="AD806" s="108"/>
      <c r="AE806" s="108">
        <v>0</v>
      </c>
      <c r="AF806" s="108"/>
      <c r="AG806" s="108">
        <v>0</v>
      </c>
      <c r="AH806" s="108"/>
      <c r="AI806" s="108">
        <v>40126</v>
      </c>
      <c r="AJ806" s="108"/>
      <c r="AK806" s="108">
        <v>0</v>
      </c>
      <c r="AL806" s="109"/>
      <c r="AM806" s="182">
        <v>0</v>
      </c>
      <c r="AN806" s="109" t="s">
        <v>5655</v>
      </c>
      <c r="AO806" s="109" t="str">
        <f t="shared" si="12"/>
        <v>No</v>
      </c>
    </row>
    <row r="807" spans="1:41" s="19" customFormat="1" ht="11.45" customHeight="1" x14ac:dyDescent="0.2">
      <c r="A807" s="5" t="s">
        <v>4801</v>
      </c>
      <c r="B807" s="5" t="s">
        <v>4802</v>
      </c>
      <c r="C807" s="5" t="s">
        <v>20</v>
      </c>
      <c r="D807" s="174" t="s">
        <v>4803</v>
      </c>
      <c r="E807" s="177" t="s">
        <v>4804</v>
      </c>
      <c r="F807" s="19" t="s">
        <v>196</v>
      </c>
      <c r="G807" s="5" t="s">
        <v>229</v>
      </c>
      <c r="H807" s="27">
        <v>0</v>
      </c>
      <c r="I807" s="106">
        <v>20</v>
      </c>
      <c r="J807" s="107"/>
      <c r="K807" s="108">
        <v>0</v>
      </c>
      <c r="L807" s="108"/>
      <c r="M807" s="108">
        <v>0</v>
      </c>
      <c r="N807" s="108"/>
      <c r="O807" s="108">
        <v>0</v>
      </c>
      <c r="P807" s="108"/>
      <c r="Q807" s="108">
        <v>345905</v>
      </c>
      <c r="R807" s="108"/>
      <c r="S807" s="108">
        <v>0</v>
      </c>
      <c r="T807" s="108"/>
      <c r="U807" s="108">
        <v>0</v>
      </c>
      <c r="V807" s="108"/>
      <c r="W807" s="108">
        <v>21293</v>
      </c>
      <c r="X807" s="108"/>
      <c r="Y807" s="108">
        <v>0</v>
      </c>
      <c r="Z807" s="108"/>
      <c r="AA807" s="108">
        <v>0</v>
      </c>
      <c r="AB807" s="108"/>
      <c r="AC807" s="108">
        <v>0</v>
      </c>
      <c r="AD807" s="108"/>
      <c r="AE807" s="108">
        <v>0</v>
      </c>
      <c r="AF807" s="108"/>
      <c r="AG807" s="108">
        <v>0</v>
      </c>
      <c r="AH807" s="108"/>
      <c r="AI807" s="108">
        <v>102324</v>
      </c>
      <c r="AJ807" s="108"/>
      <c r="AK807" s="108">
        <v>0</v>
      </c>
      <c r="AL807" s="109"/>
      <c r="AM807" s="182">
        <v>0</v>
      </c>
      <c r="AN807" s="109" t="s">
        <v>5655</v>
      </c>
      <c r="AO807" s="109" t="str">
        <f t="shared" si="12"/>
        <v>No</v>
      </c>
    </row>
    <row r="808" spans="1:41" s="19" customFormat="1" ht="11.45" customHeight="1" x14ac:dyDescent="0.2">
      <c r="A808" s="5" t="s">
        <v>1646</v>
      </c>
      <c r="B808" s="5" t="s">
        <v>269</v>
      </c>
      <c r="C808" s="5" t="s">
        <v>53</v>
      </c>
      <c r="D808" s="174" t="s">
        <v>1647</v>
      </c>
      <c r="E808" s="177" t="s">
        <v>1648</v>
      </c>
      <c r="F808" s="19" t="s">
        <v>194</v>
      </c>
      <c r="G808" s="5" t="s">
        <v>229</v>
      </c>
      <c r="H808" s="27">
        <v>0</v>
      </c>
      <c r="I808" s="106">
        <v>20</v>
      </c>
      <c r="J808" s="107"/>
      <c r="K808" s="108">
        <v>0</v>
      </c>
      <c r="L808" s="108"/>
      <c r="M808" s="108">
        <v>0</v>
      </c>
      <c r="N808" s="108"/>
      <c r="O808" s="108">
        <v>0</v>
      </c>
      <c r="P808" s="108"/>
      <c r="Q808" s="108">
        <v>651875</v>
      </c>
      <c r="R808" s="108"/>
      <c r="S808" s="108">
        <v>0</v>
      </c>
      <c r="T808" s="108"/>
      <c r="U808" s="108">
        <v>0</v>
      </c>
      <c r="V808" s="108"/>
      <c r="W808" s="108">
        <v>22771</v>
      </c>
      <c r="X808" s="108"/>
      <c r="Y808" s="108">
        <v>0</v>
      </c>
      <c r="Z808" s="108"/>
      <c r="AA808" s="108">
        <v>0</v>
      </c>
      <c r="AB808" s="108"/>
      <c r="AC808" s="108">
        <v>0</v>
      </c>
      <c r="AD808" s="108"/>
      <c r="AE808" s="108">
        <v>0</v>
      </c>
      <c r="AF808" s="108"/>
      <c r="AG808" s="108">
        <v>0</v>
      </c>
      <c r="AH808" s="108"/>
      <c r="AI808" s="108">
        <v>103076</v>
      </c>
      <c r="AJ808" s="108"/>
      <c r="AK808" s="108">
        <v>0</v>
      </c>
      <c r="AL808" s="109"/>
      <c r="AM808" s="182">
        <v>0</v>
      </c>
      <c r="AN808" s="109" t="s">
        <v>5655</v>
      </c>
      <c r="AO808" s="109" t="str">
        <f t="shared" si="12"/>
        <v>No</v>
      </c>
    </row>
    <row r="809" spans="1:41" s="19" customFormat="1" ht="11.45" customHeight="1" x14ac:dyDescent="0.2">
      <c r="A809" s="5" t="s">
        <v>5483</v>
      </c>
      <c r="B809" s="5" t="s">
        <v>5602</v>
      </c>
      <c r="C809" s="5" t="s">
        <v>91</v>
      </c>
      <c r="D809" s="174"/>
      <c r="E809" s="177">
        <v>30200</v>
      </c>
      <c r="F809" s="19" t="s">
        <v>194</v>
      </c>
      <c r="G809" s="5" t="s">
        <v>5273</v>
      </c>
      <c r="H809" s="27">
        <v>88542</v>
      </c>
      <c r="I809" s="106">
        <v>20</v>
      </c>
      <c r="J809" s="107"/>
      <c r="K809" s="108">
        <v>0</v>
      </c>
      <c r="L809" s="108"/>
      <c r="M809" s="108">
        <v>0</v>
      </c>
      <c r="N809" s="108"/>
      <c r="O809" s="108">
        <v>0</v>
      </c>
      <c r="P809" s="108"/>
      <c r="Q809" s="108">
        <v>342734</v>
      </c>
      <c r="R809" s="108"/>
      <c r="S809" s="108">
        <v>0</v>
      </c>
      <c r="T809" s="108"/>
      <c r="U809" s="108">
        <v>0</v>
      </c>
      <c r="V809" s="108"/>
      <c r="W809" s="108">
        <v>31419</v>
      </c>
      <c r="X809" s="108"/>
      <c r="Y809" s="108">
        <v>0</v>
      </c>
      <c r="Z809" s="108"/>
      <c r="AA809" s="108">
        <v>0</v>
      </c>
      <c r="AB809" s="108"/>
      <c r="AC809" s="108">
        <v>0</v>
      </c>
      <c r="AD809" s="108"/>
      <c r="AE809" s="108">
        <v>0</v>
      </c>
      <c r="AF809" s="108"/>
      <c r="AG809" s="108">
        <v>0</v>
      </c>
      <c r="AH809" s="108"/>
      <c r="AI809" s="108">
        <v>328929</v>
      </c>
      <c r="AJ809" s="108"/>
      <c r="AK809" s="108">
        <v>0</v>
      </c>
      <c r="AL809" s="109"/>
      <c r="AM809" s="182">
        <v>102</v>
      </c>
      <c r="AN809" s="109" t="s">
        <v>5655</v>
      </c>
      <c r="AO809" s="109" t="str">
        <f t="shared" si="12"/>
        <v>No</v>
      </c>
    </row>
    <row r="810" spans="1:41" s="19" customFormat="1" ht="11.45" customHeight="1" x14ac:dyDescent="0.2">
      <c r="A810" s="5" t="s">
        <v>622</v>
      </c>
      <c r="B810" s="5" t="s">
        <v>623</v>
      </c>
      <c r="C810" s="5" t="s">
        <v>99</v>
      </c>
      <c r="D810" s="174">
        <v>3003</v>
      </c>
      <c r="E810" s="177">
        <v>30003</v>
      </c>
      <c r="F810" s="19" t="s">
        <v>196</v>
      </c>
      <c r="G810" s="5" t="s">
        <v>5273</v>
      </c>
      <c r="H810" s="27">
        <v>67229</v>
      </c>
      <c r="I810" s="106">
        <v>20</v>
      </c>
      <c r="J810" s="107"/>
      <c r="K810" s="108">
        <v>0</v>
      </c>
      <c r="L810" s="108"/>
      <c r="M810" s="108">
        <v>0</v>
      </c>
      <c r="N810" s="108"/>
      <c r="O810" s="108">
        <v>0</v>
      </c>
      <c r="P810" s="108"/>
      <c r="Q810" s="108">
        <v>700640</v>
      </c>
      <c r="R810" s="108"/>
      <c r="S810" s="108">
        <v>0</v>
      </c>
      <c r="T810" s="108"/>
      <c r="U810" s="108">
        <v>0</v>
      </c>
      <c r="V810" s="108"/>
      <c r="W810" s="108">
        <v>48106</v>
      </c>
      <c r="X810" s="108"/>
      <c r="Y810" s="108">
        <v>0</v>
      </c>
      <c r="Z810" s="108"/>
      <c r="AA810" s="108">
        <v>0</v>
      </c>
      <c r="AB810" s="108"/>
      <c r="AC810" s="108">
        <v>0</v>
      </c>
      <c r="AD810" s="108"/>
      <c r="AE810" s="108">
        <v>0</v>
      </c>
      <c r="AF810" s="108"/>
      <c r="AG810" s="108">
        <v>0</v>
      </c>
      <c r="AH810" s="108"/>
      <c r="AI810" s="108">
        <v>516507</v>
      </c>
      <c r="AJ810" s="108"/>
      <c r="AK810" s="108">
        <v>0</v>
      </c>
      <c r="AL810" s="109"/>
      <c r="AM810" s="182">
        <v>0</v>
      </c>
      <c r="AN810" s="109" t="s">
        <v>5655</v>
      </c>
      <c r="AO810" s="109" t="str">
        <f t="shared" si="12"/>
        <v>No</v>
      </c>
    </row>
    <row r="811" spans="1:41" s="19" customFormat="1" ht="11.45" customHeight="1" x14ac:dyDescent="0.2">
      <c r="A811" s="5" t="s">
        <v>2922</v>
      </c>
      <c r="B811" s="5" t="s">
        <v>2240</v>
      </c>
      <c r="C811" s="5" t="s">
        <v>45</v>
      </c>
      <c r="D811" s="174" t="s">
        <v>2923</v>
      </c>
      <c r="E811" s="177" t="s">
        <v>2924</v>
      </c>
      <c r="F811" s="19" t="s">
        <v>194</v>
      </c>
      <c r="G811" s="5" t="s">
        <v>229</v>
      </c>
      <c r="H811" s="27">
        <v>0</v>
      </c>
      <c r="I811" s="106">
        <v>20</v>
      </c>
      <c r="J811" s="107"/>
      <c r="K811" s="108">
        <v>0</v>
      </c>
      <c r="L811" s="108"/>
      <c r="M811" s="108">
        <v>0</v>
      </c>
      <c r="N811" s="108"/>
      <c r="O811" s="108">
        <v>0</v>
      </c>
      <c r="P811" s="108"/>
      <c r="Q811" s="108">
        <v>169793</v>
      </c>
      <c r="R811" s="108"/>
      <c r="S811" s="108">
        <v>0</v>
      </c>
      <c r="T811" s="108"/>
      <c r="U811" s="108">
        <v>0</v>
      </c>
      <c r="V811" s="108"/>
      <c r="W811" s="108">
        <v>6447</v>
      </c>
      <c r="X811" s="108"/>
      <c r="Y811" s="108">
        <v>0</v>
      </c>
      <c r="Z811" s="108"/>
      <c r="AA811" s="108">
        <v>0</v>
      </c>
      <c r="AB811" s="108"/>
      <c r="AC811" s="108">
        <v>0</v>
      </c>
      <c r="AD811" s="108"/>
      <c r="AE811" s="108">
        <v>0</v>
      </c>
      <c r="AF811" s="108"/>
      <c r="AG811" s="108">
        <v>0</v>
      </c>
      <c r="AH811" s="108"/>
      <c r="AI811" s="108">
        <v>9827</v>
      </c>
      <c r="AJ811" s="108"/>
      <c r="AK811" s="108">
        <v>0</v>
      </c>
      <c r="AL811" s="109"/>
      <c r="AM811" s="182">
        <v>0</v>
      </c>
      <c r="AN811" s="109" t="s">
        <v>5655</v>
      </c>
      <c r="AO811" s="109" t="str">
        <f t="shared" si="12"/>
        <v>No</v>
      </c>
    </row>
    <row r="812" spans="1:41" s="19" customFormat="1" ht="11.45" customHeight="1" x14ac:dyDescent="0.2">
      <c r="A812" s="5" t="s">
        <v>6212</v>
      </c>
      <c r="B812" s="5" t="s">
        <v>1200</v>
      </c>
      <c r="C812" s="5" t="s">
        <v>66</v>
      </c>
      <c r="D812" s="174">
        <v>2193</v>
      </c>
      <c r="E812" s="177">
        <v>20193</v>
      </c>
      <c r="F812" s="19" t="s">
        <v>194</v>
      </c>
      <c r="G812" s="5" t="s">
        <v>192</v>
      </c>
      <c r="H812" s="27">
        <v>95259</v>
      </c>
      <c r="I812" s="106">
        <v>20</v>
      </c>
      <c r="J812" s="107"/>
      <c r="K812" s="108">
        <v>0</v>
      </c>
      <c r="L812" s="108"/>
      <c r="M812" s="108">
        <v>0</v>
      </c>
      <c r="N812" s="108"/>
      <c r="O812" s="108">
        <v>555261</v>
      </c>
      <c r="P812" s="108"/>
      <c r="Q812" s="108">
        <v>458662</v>
      </c>
      <c r="R812" s="108"/>
      <c r="S812" s="108">
        <v>96599</v>
      </c>
      <c r="T812" s="108" t="s">
        <v>101</v>
      </c>
      <c r="U812" s="108">
        <v>36548</v>
      </c>
      <c r="V812" s="108"/>
      <c r="W812" s="108">
        <v>32306</v>
      </c>
      <c r="X812" s="108"/>
      <c r="Y812" s="108">
        <v>4242</v>
      </c>
      <c r="Z812" s="108" t="s">
        <v>101</v>
      </c>
      <c r="AA812" s="108">
        <v>0</v>
      </c>
      <c r="AB812" s="108"/>
      <c r="AC812" s="108">
        <v>0</v>
      </c>
      <c r="AD812" s="108"/>
      <c r="AE812" s="108">
        <v>0</v>
      </c>
      <c r="AF812" s="108"/>
      <c r="AG812" s="108">
        <v>0</v>
      </c>
      <c r="AH812" s="108"/>
      <c r="AI812" s="108">
        <v>77972</v>
      </c>
      <c r="AJ812" s="108"/>
      <c r="AK812" s="108">
        <v>481493</v>
      </c>
      <c r="AL812" s="109"/>
      <c r="AM812" s="182">
        <v>0</v>
      </c>
      <c r="AN812" s="109" t="s">
        <v>5655</v>
      </c>
      <c r="AO812" s="109" t="str">
        <f t="shared" si="12"/>
        <v>Yes</v>
      </c>
    </row>
    <row r="813" spans="1:41" s="19" customFormat="1" ht="11.45" customHeight="1" x14ac:dyDescent="0.2">
      <c r="A813" s="5" t="s">
        <v>2057</v>
      </c>
      <c r="B813" s="5" t="s">
        <v>2058</v>
      </c>
      <c r="C813" s="5" t="s">
        <v>86</v>
      </c>
      <c r="D813" s="174" t="s">
        <v>2059</v>
      </c>
      <c r="E813" s="177" t="s">
        <v>2060</v>
      </c>
      <c r="F813" s="19" t="s">
        <v>194</v>
      </c>
      <c r="G813" s="5" t="s">
        <v>229</v>
      </c>
      <c r="H813" s="27">
        <v>0</v>
      </c>
      <c r="I813" s="106">
        <v>20</v>
      </c>
      <c r="J813" s="107"/>
      <c r="K813" s="108">
        <v>0</v>
      </c>
      <c r="L813" s="108"/>
      <c r="M813" s="108">
        <v>0</v>
      </c>
      <c r="N813" s="108"/>
      <c r="O813" s="108">
        <v>0</v>
      </c>
      <c r="P813" s="108"/>
      <c r="Q813" s="108">
        <v>729974</v>
      </c>
      <c r="R813" s="108"/>
      <c r="S813" s="108">
        <v>0</v>
      </c>
      <c r="T813" s="108"/>
      <c r="U813" s="108">
        <v>0</v>
      </c>
      <c r="V813" s="108"/>
      <c r="W813" s="108">
        <v>53699</v>
      </c>
      <c r="X813" s="108"/>
      <c r="Y813" s="108">
        <v>0</v>
      </c>
      <c r="Z813" s="108"/>
      <c r="AA813" s="108">
        <v>0</v>
      </c>
      <c r="AB813" s="108"/>
      <c r="AC813" s="108">
        <v>0</v>
      </c>
      <c r="AD813" s="108"/>
      <c r="AE813" s="108">
        <v>0</v>
      </c>
      <c r="AF813" s="108"/>
      <c r="AG813" s="108">
        <v>0</v>
      </c>
      <c r="AH813" s="108"/>
      <c r="AI813" s="108">
        <v>62151</v>
      </c>
      <c r="AJ813" s="108"/>
      <c r="AK813" s="108">
        <v>0</v>
      </c>
      <c r="AL813" s="109"/>
      <c r="AM813" s="182">
        <v>0</v>
      </c>
      <c r="AN813" s="109" t="s">
        <v>5655</v>
      </c>
      <c r="AO813" s="109" t="str">
        <f t="shared" si="12"/>
        <v>No</v>
      </c>
    </row>
    <row r="814" spans="1:41" s="19" customFormat="1" ht="11.45" customHeight="1" x14ac:dyDescent="0.2">
      <c r="A814" s="5" t="s">
        <v>1187</v>
      </c>
      <c r="B814" s="5" t="s">
        <v>1188</v>
      </c>
      <c r="C814" s="5" t="s">
        <v>89</v>
      </c>
      <c r="D814" s="174">
        <v>6115</v>
      </c>
      <c r="E814" s="177">
        <v>60115</v>
      </c>
      <c r="F814" s="19" t="s">
        <v>194</v>
      </c>
      <c r="G814" s="5" t="s">
        <v>5273</v>
      </c>
      <c r="H814" s="27">
        <v>5121892</v>
      </c>
      <c r="I814" s="106">
        <v>20</v>
      </c>
      <c r="J814" s="107"/>
      <c r="K814" s="108">
        <v>0</v>
      </c>
      <c r="L814" s="108"/>
      <c r="M814" s="108">
        <v>0</v>
      </c>
      <c r="N814" s="108"/>
      <c r="O814" s="108">
        <v>0</v>
      </c>
      <c r="P814" s="108"/>
      <c r="Q814" s="108">
        <v>583797</v>
      </c>
      <c r="R814" s="108"/>
      <c r="S814" s="108">
        <v>0</v>
      </c>
      <c r="T814" s="108"/>
      <c r="U814" s="108">
        <v>0</v>
      </c>
      <c r="V814" s="108"/>
      <c r="W814" s="108">
        <v>27271</v>
      </c>
      <c r="X814" s="108"/>
      <c r="Y814" s="108">
        <v>0</v>
      </c>
      <c r="Z814" s="108"/>
      <c r="AA814" s="108">
        <v>0</v>
      </c>
      <c r="AB814" s="108"/>
      <c r="AC814" s="108">
        <v>0</v>
      </c>
      <c r="AD814" s="108"/>
      <c r="AE814" s="108">
        <v>0</v>
      </c>
      <c r="AF814" s="108"/>
      <c r="AG814" s="108">
        <v>0</v>
      </c>
      <c r="AH814" s="108"/>
      <c r="AI814" s="108">
        <v>69704</v>
      </c>
      <c r="AJ814" s="108"/>
      <c r="AK814" s="108">
        <v>0</v>
      </c>
      <c r="AL814" s="109"/>
      <c r="AM814" s="182">
        <v>0</v>
      </c>
      <c r="AN814" s="109" t="s">
        <v>5655</v>
      </c>
      <c r="AO814" s="109" t="str">
        <f t="shared" si="12"/>
        <v>No</v>
      </c>
    </row>
    <row r="815" spans="1:41" s="19" customFormat="1" ht="11.45" customHeight="1" x14ac:dyDescent="0.2">
      <c r="A815" s="5" t="s">
        <v>2271</v>
      </c>
      <c r="B815" s="5" t="s">
        <v>3159</v>
      </c>
      <c r="C815" s="5" t="s">
        <v>77</v>
      </c>
      <c r="D815" s="174" t="s">
        <v>3160</v>
      </c>
      <c r="E815" s="177" t="s">
        <v>3161</v>
      </c>
      <c r="F815" s="19" t="s">
        <v>194</v>
      </c>
      <c r="G815" s="5" t="s">
        <v>229</v>
      </c>
      <c r="H815" s="27">
        <v>0</v>
      </c>
      <c r="I815" s="106">
        <v>20</v>
      </c>
      <c r="J815" s="107"/>
      <c r="K815" s="108">
        <v>0</v>
      </c>
      <c r="L815" s="108"/>
      <c r="M815" s="108">
        <v>0</v>
      </c>
      <c r="N815" s="108"/>
      <c r="O815" s="108">
        <v>0</v>
      </c>
      <c r="P815" s="108"/>
      <c r="Q815" s="108">
        <v>492810</v>
      </c>
      <c r="R815" s="108"/>
      <c r="S815" s="108">
        <v>0</v>
      </c>
      <c r="T815" s="108"/>
      <c r="U815" s="108">
        <v>0</v>
      </c>
      <c r="V815" s="108"/>
      <c r="W815" s="108">
        <v>25548</v>
      </c>
      <c r="X815" s="108"/>
      <c r="Y815" s="108">
        <v>0</v>
      </c>
      <c r="Z815" s="108"/>
      <c r="AA815" s="108">
        <v>0</v>
      </c>
      <c r="AB815" s="108"/>
      <c r="AC815" s="108">
        <v>0</v>
      </c>
      <c r="AD815" s="108"/>
      <c r="AE815" s="108">
        <v>0</v>
      </c>
      <c r="AF815" s="108"/>
      <c r="AG815" s="108">
        <v>0</v>
      </c>
      <c r="AH815" s="108"/>
      <c r="AI815" s="108">
        <v>23732</v>
      </c>
      <c r="AJ815" s="108"/>
      <c r="AK815" s="108">
        <v>0</v>
      </c>
      <c r="AL815" s="109"/>
      <c r="AM815" s="182">
        <v>223.8</v>
      </c>
      <c r="AN815" s="109" t="s">
        <v>5655</v>
      </c>
      <c r="AO815" s="109" t="str">
        <f t="shared" si="12"/>
        <v>No</v>
      </c>
    </row>
    <row r="816" spans="1:41" s="19" customFormat="1" ht="11.45" customHeight="1" x14ac:dyDescent="0.2">
      <c r="A816" s="5" t="s">
        <v>5461</v>
      </c>
      <c r="B816" s="5" t="s">
        <v>1439</v>
      </c>
      <c r="C816" s="5" t="s">
        <v>54</v>
      </c>
      <c r="D816" s="174" t="s">
        <v>1440</v>
      </c>
      <c r="E816" s="177" t="s">
        <v>1441</v>
      </c>
      <c r="F816" s="19" t="s">
        <v>242</v>
      </c>
      <c r="G816" s="5" t="s">
        <v>229</v>
      </c>
      <c r="H816" s="27">
        <v>0</v>
      </c>
      <c r="I816" s="106">
        <v>20</v>
      </c>
      <c r="J816" s="107"/>
      <c r="K816" s="108">
        <v>0</v>
      </c>
      <c r="L816" s="108"/>
      <c r="M816" s="108">
        <v>0</v>
      </c>
      <c r="N816" s="108"/>
      <c r="O816" s="108">
        <v>0</v>
      </c>
      <c r="P816" s="108"/>
      <c r="Q816" s="108">
        <v>335801</v>
      </c>
      <c r="R816" s="108"/>
      <c r="S816" s="108">
        <v>0</v>
      </c>
      <c r="T816" s="108"/>
      <c r="U816" s="108">
        <v>0</v>
      </c>
      <c r="V816" s="108"/>
      <c r="W816" s="108">
        <v>19321</v>
      </c>
      <c r="X816" s="108"/>
      <c r="Y816" s="108">
        <v>0</v>
      </c>
      <c r="Z816" s="108"/>
      <c r="AA816" s="108">
        <v>0</v>
      </c>
      <c r="AB816" s="108"/>
      <c r="AC816" s="108">
        <v>0</v>
      </c>
      <c r="AD816" s="108"/>
      <c r="AE816" s="108">
        <v>0</v>
      </c>
      <c r="AF816" s="108"/>
      <c r="AG816" s="108">
        <v>0</v>
      </c>
      <c r="AH816" s="108"/>
      <c r="AI816" s="108">
        <v>66017</v>
      </c>
      <c r="AJ816" s="108"/>
      <c r="AK816" s="108">
        <v>0</v>
      </c>
      <c r="AL816" s="109"/>
      <c r="AM816" s="182">
        <v>0</v>
      </c>
      <c r="AN816" s="109" t="s">
        <v>5655</v>
      </c>
      <c r="AO816" s="109" t="str">
        <f t="shared" si="12"/>
        <v>No</v>
      </c>
    </row>
    <row r="817" spans="1:41" s="19" customFormat="1" ht="11.45" customHeight="1" x14ac:dyDescent="0.2">
      <c r="A817" s="5" t="s">
        <v>3473</v>
      </c>
      <c r="B817" s="5" t="s">
        <v>3474</v>
      </c>
      <c r="C817" s="5" t="s">
        <v>79</v>
      </c>
      <c r="D817" s="174" t="s">
        <v>3475</v>
      </c>
      <c r="E817" s="177" t="s">
        <v>3476</v>
      </c>
      <c r="F817" s="19" t="s">
        <v>17</v>
      </c>
      <c r="G817" s="5" t="s">
        <v>229</v>
      </c>
      <c r="H817" s="27">
        <v>0</v>
      </c>
      <c r="I817" s="106">
        <v>20</v>
      </c>
      <c r="J817" s="107"/>
      <c r="K817" s="108">
        <v>0</v>
      </c>
      <c r="L817" s="108"/>
      <c r="M817" s="108">
        <v>0</v>
      </c>
      <c r="N817" s="108"/>
      <c r="O817" s="108">
        <v>0</v>
      </c>
      <c r="P817" s="108"/>
      <c r="Q817" s="108">
        <v>683193</v>
      </c>
      <c r="R817" s="108"/>
      <c r="S817" s="108">
        <v>0</v>
      </c>
      <c r="T817" s="108"/>
      <c r="U817" s="108">
        <v>0</v>
      </c>
      <c r="V817" s="108"/>
      <c r="W817" s="108">
        <v>46956</v>
      </c>
      <c r="X817" s="108"/>
      <c r="Y817" s="108">
        <v>0</v>
      </c>
      <c r="Z817" s="108"/>
      <c r="AA817" s="108">
        <v>0</v>
      </c>
      <c r="AB817" s="108"/>
      <c r="AC817" s="108">
        <v>0</v>
      </c>
      <c r="AD817" s="108"/>
      <c r="AE817" s="108">
        <v>0</v>
      </c>
      <c r="AF817" s="108"/>
      <c r="AG817" s="108">
        <v>0</v>
      </c>
      <c r="AH817" s="108"/>
      <c r="AI817" s="108">
        <v>535538</v>
      </c>
      <c r="AJ817" s="108"/>
      <c r="AK817" s="108">
        <v>0</v>
      </c>
      <c r="AL817" s="109"/>
      <c r="AM817" s="182">
        <v>0</v>
      </c>
      <c r="AN817" s="109" t="s">
        <v>5655</v>
      </c>
      <c r="AO817" s="109" t="str">
        <f t="shared" si="12"/>
        <v>No</v>
      </c>
    </row>
    <row r="818" spans="1:41" s="19" customFormat="1" ht="11.45" customHeight="1" x14ac:dyDescent="0.2">
      <c r="A818" s="5" t="s">
        <v>197</v>
      </c>
      <c r="B818" s="5" t="s">
        <v>198</v>
      </c>
      <c r="C818" s="5" t="s">
        <v>1</v>
      </c>
      <c r="D818" s="174">
        <v>42</v>
      </c>
      <c r="E818" s="177">
        <v>42</v>
      </c>
      <c r="F818" s="19" t="s">
        <v>196</v>
      </c>
      <c r="G818" s="5" t="s">
        <v>5273</v>
      </c>
      <c r="H818" s="27">
        <v>90733</v>
      </c>
      <c r="I818" s="106">
        <v>20</v>
      </c>
      <c r="J818" s="107"/>
      <c r="K818" s="108">
        <v>0</v>
      </c>
      <c r="L818" s="108"/>
      <c r="M818" s="108">
        <v>0</v>
      </c>
      <c r="N818" s="108"/>
      <c r="O818" s="108">
        <v>0</v>
      </c>
      <c r="P818" s="108"/>
      <c r="Q818" s="108">
        <v>614404</v>
      </c>
      <c r="R818" s="108"/>
      <c r="S818" s="108">
        <v>0</v>
      </c>
      <c r="T818" s="108"/>
      <c r="U818" s="108">
        <v>0</v>
      </c>
      <c r="V818" s="108"/>
      <c r="W818" s="108">
        <v>51621</v>
      </c>
      <c r="X818" s="108"/>
      <c r="Y818" s="108">
        <v>0</v>
      </c>
      <c r="Z818" s="108"/>
      <c r="AA818" s="108">
        <v>0</v>
      </c>
      <c r="AB818" s="108"/>
      <c r="AC818" s="108">
        <v>0</v>
      </c>
      <c r="AD818" s="108"/>
      <c r="AE818" s="108">
        <v>0</v>
      </c>
      <c r="AF818" s="108"/>
      <c r="AG818" s="108">
        <v>0</v>
      </c>
      <c r="AH818" s="108"/>
      <c r="AI818" s="108">
        <v>80900</v>
      </c>
      <c r="AJ818" s="108"/>
      <c r="AK818" s="108">
        <v>0</v>
      </c>
      <c r="AL818" s="109"/>
      <c r="AM818" s="182">
        <v>0</v>
      </c>
      <c r="AN818" s="109" t="s">
        <v>5655</v>
      </c>
      <c r="AO818" s="109" t="str">
        <f t="shared" si="12"/>
        <v>No</v>
      </c>
    </row>
    <row r="819" spans="1:41" s="19" customFormat="1" ht="11.45" customHeight="1" x14ac:dyDescent="0.2">
      <c r="A819" s="5" t="s">
        <v>3335</v>
      </c>
      <c r="B819" s="5" t="s">
        <v>3336</v>
      </c>
      <c r="C819" s="5" t="s">
        <v>56</v>
      </c>
      <c r="D819" s="174" t="s">
        <v>3337</v>
      </c>
      <c r="E819" s="177" t="s">
        <v>3338</v>
      </c>
      <c r="F819" s="19" t="s">
        <v>196</v>
      </c>
      <c r="G819" s="5" t="s">
        <v>229</v>
      </c>
      <c r="H819" s="27">
        <v>0</v>
      </c>
      <c r="I819" s="106">
        <v>20</v>
      </c>
      <c r="J819" s="107"/>
      <c r="K819" s="108">
        <v>0</v>
      </c>
      <c r="L819" s="108"/>
      <c r="M819" s="108">
        <v>0</v>
      </c>
      <c r="N819" s="108"/>
      <c r="O819" s="108">
        <v>0</v>
      </c>
      <c r="P819" s="108"/>
      <c r="Q819" s="108">
        <v>352980</v>
      </c>
      <c r="R819" s="108"/>
      <c r="S819" s="108">
        <v>0</v>
      </c>
      <c r="T819" s="108"/>
      <c r="U819" s="108">
        <v>0</v>
      </c>
      <c r="V819" s="108"/>
      <c r="W819" s="108">
        <v>25903</v>
      </c>
      <c r="X819" s="108"/>
      <c r="Y819" s="108">
        <v>0</v>
      </c>
      <c r="Z819" s="108"/>
      <c r="AA819" s="108">
        <v>0</v>
      </c>
      <c r="AB819" s="108"/>
      <c r="AC819" s="108">
        <v>0</v>
      </c>
      <c r="AD819" s="108"/>
      <c r="AE819" s="108">
        <v>0</v>
      </c>
      <c r="AF819" s="108"/>
      <c r="AG819" s="108">
        <v>0</v>
      </c>
      <c r="AH819" s="108"/>
      <c r="AI819" s="108">
        <v>118955</v>
      </c>
      <c r="AJ819" s="108"/>
      <c r="AK819" s="108">
        <v>0</v>
      </c>
      <c r="AL819" s="109"/>
      <c r="AM819" s="182">
        <v>0</v>
      </c>
      <c r="AN819" s="109" t="s">
        <v>5655</v>
      </c>
      <c r="AO819" s="109" t="str">
        <f t="shared" si="12"/>
        <v>No</v>
      </c>
    </row>
    <row r="820" spans="1:41" s="19" customFormat="1" ht="11.45" customHeight="1" x14ac:dyDescent="0.2">
      <c r="A820" s="5" t="s">
        <v>6213</v>
      </c>
      <c r="B820" s="5" t="s">
        <v>291</v>
      </c>
      <c r="C820" s="5" t="s">
        <v>55</v>
      </c>
      <c r="D820" s="174">
        <v>5030</v>
      </c>
      <c r="E820" s="177">
        <v>50030</v>
      </c>
      <c r="F820" s="19" t="s">
        <v>194</v>
      </c>
      <c r="G820" s="5" t="s">
        <v>5273</v>
      </c>
      <c r="H820" s="27">
        <v>78393</v>
      </c>
      <c r="I820" s="106">
        <v>20</v>
      </c>
      <c r="J820" s="107"/>
      <c r="K820" s="108">
        <v>0</v>
      </c>
      <c r="L820" s="108"/>
      <c r="M820" s="108">
        <v>0</v>
      </c>
      <c r="N820" s="108"/>
      <c r="O820" s="108">
        <v>0</v>
      </c>
      <c r="P820" s="108"/>
      <c r="Q820" s="108">
        <v>531742</v>
      </c>
      <c r="R820" s="108"/>
      <c r="S820" s="108">
        <v>0</v>
      </c>
      <c r="T820" s="108"/>
      <c r="U820" s="108">
        <v>0</v>
      </c>
      <c r="V820" s="108"/>
      <c r="W820" s="108">
        <v>39411</v>
      </c>
      <c r="X820" s="108"/>
      <c r="Y820" s="108">
        <v>0</v>
      </c>
      <c r="Z820" s="108"/>
      <c r="AA820" s="108">
        <v>0</v>
      </c>
      <c r="AB820" s="108"/>
      <c r="AC820" s="108">
        <v>0</v>
      </c>
      <c r="AD820" s="108"/>
      <c r="AE820" s="108">
        <v>0</v>
      </c>
      <c r="AF820" s="108"/>
      <c r="AG820" s="108">
        <v>0</v>
      </c>
      <c r="AH820" s="108"/>
      <c r="AI820" s="108">
        <v>434275</v>
      </c>
      <c r="AJ820" s="108"/>
      <c r="AK820" s="108">
        <v>0</v>
      </c>
      <c r="AL820" s="109"/>
      <c r="AM820" s="182">
        <v>0</v>
      </c>
      <c r="AN820" s="109" t="s">
        <v>5655</v>
      </c>
      <c r="AO820" s="109" t="str">
        <f t="shared" si="12"/>
        <v>No</v>
      </c>
    </row>
    <row r="821" spans="1:41" s="19" customFormat="1" ht="11.45" customHeight="1" x14ac:dyDescent="0.2">
      <c r="A821" s="5" t="s">
        <v>3266</v>
      </c>
      <c r="B821" s="5" t="s">
        <v>3267</v>
      </c>
      <c r="C821" s="5" t="s">
        <v>55</v>
      </c>
      <c r="D821" s="174" t="s">
        <v>3268</v>
      </c>
      <c r="E821" s="177" t="s">
        <v>3269</v>
      </c>
      <c r="F821" s="19" t="s">
        <v>196</v>
      </c>
      <c r="G821" s="5" t="s">
        <v>229</v>
      </c>
      <c r="H821" s="27">
        <v>0</v>
      </c>
      <c r="I821" s="106">
        <v>20</v>
      </c>
      <c r="J821" s="107"/>
      <c r="K821" s="108">
        <v>0</v>
      </c>
      <c r="L821" s="108"/>
      <c r="M821" s="108">
        <v>0</v>
      </c>
      <c r="N821" s="108"/>
      <c r="O821" s="108">
        <v>0</v>
      </c>
      <c r="P821" s="108"/>
      <c r="Q821" s="108">
        <v>395156</v>
      </c>
      <c r="R821" s="108"/>
      <c r="S821" s="108">
        <v>0</v>
      </c>
      <c r="T821" s="108"/>
      <c r="U821" s="108">
        <v>0</v>
      </c>
      <c r="V821" s="108"/>
      <c r="W821" s="108">
        <v>33431</v>
      </c>
      <c r="X821" s="108"/>
      <c r="Y821" s="108">
        <v>0</v>
      </c>
      <c r="Z821" s="108"/>
      <c r="AA821" s="108">
        <v>0</v>
      </c>
      <c r="AB821" s="108"/>
      <c r="AC821" s="108">
        <v>0</v>
      </c>
      <c r="AD821" s="108"/>
      <c r="AE821" s="108">
        <v>0</v>
      </c>
      <c r="AF821" s="108"/>
      <c r="AG821" s="108">
        <v>0</v>
      </c>
      <c r="AH821" s="108"/>
      <c r="AI821" s="108">
        <v>180613</v>
      </c>
      <c r="AJ821" s="108"/>
      <c r="AK821" s="108">
        <v>0</v>
      </c>
      <c r="AL821" s="109"/>
      <c r="AM821" s="182">
        <v>0</v>
      </c>
      <c r="AN821" s="109" t="s">
        <v>5655</v>
      </c>
      <c r="AO821" s="109" t="str">
        <f t="shared" si="12"/>
        <v>No</v>
      </c>
    </row>
    <row r="822" spans="1:41" s="19" customFormat="1" ht="11.45" customHeight="1" x14ac:dyDescent="0.2">
      <c r="A822" s="5" t="s">
        <v>383</v>
      </c>
      <c r="B822" s="5" t="s">
        <v>384</v>
      </c>
      <c r="C822" s="5" t="s">
        <v>43</v>
      </c>
      <c r="D822" s="174">
        <v>7011</v>
      </c>
      <c r="E822" s="177">
        <v>70011</v>
      </c>
      <c r="F822" s="19" t="s">
        <v>194</v>
      </c>
      <c r="G822" s="5" t="s">
        <v>5273</v>
      </c>
      <c r="H822" s="27">
        <v>67818</v>
      </c>
      <c r="I822" s="106">
        <v>20</v>
      </c>
      <c r="J822" s="107"/>
      <c r="K822" s="108">
        <v>0</v>
      </c>
      <c r="L822" s="108"/>
      <c r="M822" s="108">
        <v>0</v>
      </c>
      <c r="N822" s="108"/>
      <c r="O822" s="108">
        <v>0</v>
      </c>
      <c r="P822" s="108"/>
      <c r="Q822" s="108">
        <v>787113</v>
      </c>
      <c r="R822" s="108"/>
      <c r="S822" s="108">
        <v>0</v>
      </c>
      <c r="T822" s="108"/>
      <c r="U822" s="108">
        <v>0</v>
      </c>
      <c r="V822" s="108"/>
      <c r="W822" s="108">
        <v>67149</v>
      </c>
      <c r="X822" s="108"/>
      <c r="Y822" s="108">
        <v>0</v>
      </c>
      <c r="Z822" s="108"/>
      <c r="AA822" s="108">
        <v>0</v>
      </c>
      <c r="AB822" s="108"/>
      <c r="AC822" s="108">
        <v>0</v>
      </c>
      <c r="AD822" s="108"/>
      <c r="AE822" s="108">
        <v>0</v>
      </c>
      <c r="AF822" s="108"/>
      <c r="AG822" s="108">
        <v>0</v>
      </c>
      <c r="AH822" s="108"/>
      <c r="AI822" s="108">
        <v>509583</v>
      </c>
      <c r="AJ822" s="108"/>
      <c r="AK822" s="108">
        <v>0</v>
      </c>
      <c r="AL822" s="109"/>
      <c r="AM822" s="182">
        <v>143.19999999999999</v>
      </c>
      <c r="AN822" s="109" t="s">
        <v>5655</v>
      </c>
      <c r="AO822" s="109" t="str">
        <f t="shared" si="12"/>
        <v>No</v>
      </c>
    </row>
    <row r="823" spans="1:41" s="19" customFormat="1" ht="11.45" customHeight="1" x14ac:dyDescent="0.2">
      <c r="A823" s="5" t="s">
        <v>3400</v>
      </c>
      <c r="B823" s="5" t="s">
        <v>3401</v>
      </c>
      <c r="C823" s="5" t="s">
        <v>56</v>
      </c>
      <c r="D823" s="174" t="s">
        <v>3402</v>
      </c>
      <c r="E823" s="177" t="s">
        <v>3403</v>
      </c>
      <c r="F823" s="19" t="s">
        <v>196</v>
      </c>
      <c r="G823" s="5" t="s">
        <v>229</v>
      </c>
      <c r="H823" s="27">
        <v>0</v>
      </c>
      <c r="I823" s="106">
        <v>20</v>
      </c>
      <c r="J823" s="107"/>
      <c r="K823" s="108">
        <v>0</v>
      </c>
      <c r="L823" s="108"/>
      <c r="M823" s="108">
        <v>0</v>
      </c>
      <c r="N823" s="108"/>
      <c r="O823" s="108">
        <v>0</v>
      </c>
      <c r="P823" s="108"/>
      <c r="Q823" s="108">
        <v>751774</v>
      </c>
      <c r="R823" s="108"/>
      <c r="S823" s="108">
        <v>0</v>
      </c>
      <c r="T823" s="108"/>
      <c r="U823" s="108">
        <v>0</v>
      </c>
      <c r="V823" s="108"/>
      <c r="W823" s="108">
        <v>58132</v>
      </c>
      <c r="X823" s="108"/>
      <c r="Y823" s="108">
        <v>0</v>
      </c>
      <c r="Z823" s="108"/>
      <c r="AA823" s="108">
        <v>0</v>
      </c>
      <c r="AB823" s="108"/>
      <c r="AC823" s="108">
        <v>0</v>
      </c>
      <c r="AD823" s="108"/>
      <c r="AE823" s="108">
        <v>0</v>
      </c>
      <c r="AF823" s="108"/>
      <c r="AG823" s="108">
        <v>0</v>
      </c>
      <c r="AH823" s="108"/>
      <c r="AI823" s="108">
        <v>333837</v>
      </c>
      <c r="AJ823" s="108"/>
      <c r="AK823" s="108">
        <v>0</v>
      </c>
      <c r="AL823" s="109"/>
      <c r="AM823" s="182">
        <v>0</v>
      </c>
      <c r="AN823" s="109" t="s">
        <v>5655</v>
      </c>
      <c r="AO823" s="109" t="str">
        <f t="shared" si="12"/>
        <v>No</v>
      </c>
    </row>
    <row r="824" spans="1:41" s="19" customFormat="1" ht="11.45" customHeight="1" x14ac:dyDescent="0.2">
      <c r="A824" s="5" t="s">
        <v>1840</v>
      </c>
      <c r="B824" s="5" t="s">
        <v>1841</v>
      </c>
      <c r="C824" s="5" t="s">
        <v>62</v>
      </c>
      <c r="D824" s="174" t="s">
        <v>1842</v>
      </c>
      <c r="E824" s="177" t="s">
        <v>1843</v>
      </c>
      <c r="F824" s="19" t="s">
        <v>1252</v>
      </c>
      <c r="G824" s="5" t="s">
        <v>229</v>
      </c>
      <c r="H824" s="27">
        <v>0</v>
      </c>
      <c r="I824" s="106">
        <v>19</v>
      </c>
      <c r="J824" s="107"/>
      <c r="K824" s="108">
        <v>0</v>
      </c>
      <c r="L824" s="108"/>
      <c r="M824" s="108">
        <v>0</v>
      </c>
      <c r="N824" s="108"/>
      <c r="O824" s="108">
        <v>0</v>
      </c>
      <c r="P824" s="108"/>
      <c r="Q824" s="108">
        <v>584039</v>
      </c>
      <c r="R824" s="108"/>
      <c r="S824" s="108">
        <v>0</v>
      </c>
      <c r="T824" s="108"/>
      <c r="U824" s="108">
        <v>0</v>
      </c>
      <c r="V824" s="108"/>
      <c r="W824" s="108">
        <v>38115</v>
      </c>
      <c r="X824" s="108"/>
      <c r="Y824" s="108">
        <v>0</v>
      </c>
      <c r="Z824" s="108"/>
      <c r="AA824" s="108">
        <v>0</v>
      </c>
      <c r="AB824" s="108"/>
      <c r="AC824" s="108">
        <v>0</v>
      </c>
      <c r="AD824" s="108"/>
      <c r="AE824" s="108">
        <v>0</v>
      </c>
      <c r="AF824" s="108"/>
      <c r="AG824" s="108">
        <v>0</v>
      </c>
      <c r="AH824" s="108"/>
      <c r="AI824" s="108">
        <v>64491</v>
      </c>
      <c r="AJ824" s="108"/>
      <c r="AK824" s="108">
        <v>0</v>
      </c>
      <c r="AL824" s="109"/>
      <c r="AM824" s="182">
        <v>0</v>
      </c>
      <c r="AN824" s="109" t="s">
        <v>5655</v>
      </c>
      <c r="AO824" s="109" t="str">
        <f t="shared" si="12"/>
        <v>No</v>
      </c>
    </row>
    <row r="825" spans="1:41" s="19" customFormat="1" ht="11.45" customHeight="1" x14ac:dyDescent="0.2">
      <c r="A825" s="5" t="s">
        <v>4953</v>
      </c>
      <c r="B825" s="5" t="s">
        <v>4954</v>
      </c>
      <c r="C825" s="5" t="s">
        <v>94</v>
      </c>
      <c r="D825" s="174" t="s">
        <v>4955</v>
      </c>
      <c r="E825" s="177" t="s">
        <v>4956</v>
      </c>
      <c r="F825" s="19" t="s">
        <v>194</v>
      </c>
      <c r="G825" s="5" t="s">
        <v>229</v>
      </c>
      <c r="H825" s="27">
        <v>0</v>
      </c>
      <c r="I825" s="106">
        <v>19</v>
      </c>
      <c r="J825" s="107"/>
      <c r="K825" s="108">
        <v>0</v>
      </c>
      <c r="L825" s="108"/>
      <c r="M825" s="108">
        <v>0</v>
      </c>
      <c r="N825" s="108"/>
      <c r="O825" s="108">
        <v>0</v>
      </c>
      <c r="P825" s="108"/>
      <c r="Q825" s="108">
        <v>458267</v>
      </c>
      <c r="R825" s="108"/>
      <c r="S825" s="108">
        <v>0</v>
      </c>
      <c r="T825" s="108"/>
      <c r="U825" s="108">
        <v>0</v>
      </c>
      <c r="V825" s="108"/>
      <c r="W825" s="108">
        <v>38178</v>
      </c>
      <c r="X825" s="108"/>
      <c r="Y825" s="108">
        <v>0</v>
      </c>
      <c r="Z825" s="108"/>
      <c r="AA825" s="108">
        <v>0</v>
      </c>
      <c r="AB825" s="108"/>
      <c r="AC825" s="108">
        <v>0</v>
      </c>
      <c r="AD825" s="108"/>
      <c r="AE825" s="108">
        <v>0</v>
      </c>
      <c r="AF825" s="108"/>
      <c r="AG825" s="108">
        <v>0</v>
      </c>
      <c r="AH825" s="108"/>
      <c r="AI825" s="108">
        <v>1385831</v>
      </c>
      <c r="AJ825" s="108"/>
      <c r="AK825" s="108">
        <v>0</v>
      </c>
      <c r="AL825" s="109"/>
      <c r="AM825" s="182">
        <v>0</v>
      </c>
      <c r="AN825" s="109" t="s">
        <v>5655</v>
      </c>
      <c r="AO825" s="109" t="str">
        <f t="shared" si="12"/>
        <v>No</v>
      </c>
    </row>
    <row r="826" spans="1:41" s="19" customFormat="1" ht="11.45" customHeight="1" x14ac:dyDescent="0.2">
      <c r="A826" s="5" t="s">
        <v>3872</v>
      </c>
      <c r="B826" s="5" t="s">
        <v>519</v>
      </c>
      <c r="C826" s="5" t="s">
        <v>59</v>
      </c>
      <c r="D826" s="174" t="s">
        <v>3873</v>
      </c>
      <c r="E826" s="177" t="s">
        <v>3874</v>
      </c>
      <c r="F826" s="19" t="s">
        <v>242</v>
      </c>
      <c r="G826" s="5" t="s">
        <v>229</v>
      </c>
      <c r="H826" s="27">
        <v>0</v>
      </c>
      <c r="I826" s="106">
        <v>19</v>
      </c>
      <c r="J826" s="107"/>
      <c r="K826" s="108">
        <v>0</v>
      </c>
      <c r="L826" s="108"/>
      <c r="M826" s="108">
        <v>0</v>
      </c>
      <c r="N826" s="108"/>
      <c r="O826" s="108">
        <v>0</v>
      </c>
      <c r="P826" s="108"/>
      <c r="Q826" s="108">
        <v>391688</v>
      </c>
      <c r="R826" s="108"/>
      <c r="S826" s="108">
        <v>0</v>
      </c>
      <c r="T826" s="108"/>
      <c r="U826" s="108">
        <v>0</v>
      </c>
      <c r="V826" s="108"/>
      <c r="W826" s="108">
        <v>28868</v>
      </c>
      <c r="X826" s="108"/>
      <c r="Y826" s="108">
        <v>0</v>
      </c>
      <c r="Z826" s="108"/>
      <c r="AA826" s="108">
        <v>0</v>
      </c>
      <c r="AB826" s="108"/>
      <c r="AC826" s="108">
        <v>0</v>
      </c>
      <c r="AD826" s="108"/>
      <c r="AE826" s="108">
        <v>0</v>
      </c>
      <c r="AF826" s="108"/>
      <c r="AG826" s="108">
        <v>0</v>
      </c>
      <c r="AH826" s="108"/>
      <c r="AI826" s="108">
        <v>54730</v>
      </c>
      <c r="AJ826" s="108"/>
      <c r="AK826" s="108">
        <v>0</v>
      </c>
      <c r="AL826" s="109"/>
      <c r="AM826" s="182">
        <v>0</v>
      </c>
      <c r="AN826" s="109" t="s">
        <v>5655</v>
      </c>
      <c r="AO826" s="109" t="str">
        <f t="shared" si="12"/>
        <v>No</v>
      </c>
    </row>
    <row r="827" spans="1:41" s="19" customFormat="1" ht="11.45" customHeight="1" x14ac:dyDescent="0.2">
      <c r="A827" s="5" t="s">
        <v>4306</v>
      </c>
      <c r="B827" s="5" t="s">
        <v>4093</v>
      </c>
      <c r="C827" s="5" t="s">
        <v>43</v>
      </c>
      <c r="D827" s="174" t="s">
        <v>4307</v>
      </c>
      <c r="E827" s="177" t="s">
        <v>4308</v>
      </c>
      <c r="F827" s="19" t="s">
        <v>194</v>
      </c>
      <c r="G827" s="5" t="s">
        <v>229</v>
      </c>
      <c r="H827" s="27">
        <v>0</v>
      </c>
      <c r="I827" s="106">
        <v>19</v>
      </c>
      <c r="J827" s="107"/>
      <c r="K827" s="108">
        <v>0</v>
      </c>
      <c r="L827" s="108"/>
      <c r="M827" s="108">
        <v>0</v>
      </c>
      <c r="N827" s="108"/>
      <c r="O827" s="108">
        <v>0</v>
      </c>
      <c r="P827" s="108"/>
      <c r="Q827" s="108">
        <v>355595</v>
      </c>
      <c r="R827" s="108"/>
      <c r="S827" s="108">
        <v>0</v>
      </c>
      <c r="T827" s="108"/>
      <c r="U827" s="108">
        <v>0</v>
      </c>
      <c r="V827" s="108"/>
      <c r="W827" s="108">
        <v>28759</v>
      </c>
      <c r="X827" s="108"/>
      <c r="Y827" s="108">
        <v>0</v>
      </c>
      <c r="Z827" s="108"/>
      <c r="AA827" s="108">
        <v>0</v>
      </c>
      <c r="AB827" s="108"/>
      <c r="AC827" s="108">
        <v>0</v>
      </c>
      <c r="AD827" s="108"/>
      <c r="AE827" s="108">
        <v>0</v>
      </c>
      <c r="AF827" s="108"/>
      <c r="AG827" s="108">
        <v>0</v>
      </c>
      <c r="AH827" s="108"/>
      <c r="AI827" s="108">
        <v>211220</v>
      </c>
      <c r="AJ827" s="108"/>
      <c r="AK827" s="108">
        <v>0</v>
      </c>
      <c r="AL827" s="109"/>
      <c r="AM827" s="182">
        <v>0</v>
      </c>
      <c r="AN827" s="109" t="s">
        <v>5655</v>
      </c>
      <c r="AO827" s="109" t="str">
        <f t="shared" si="12"/>
        <v>No</v>
      </c>
    </row>
    <row r="828" spans="1:41" s="19" customFormat="1" ht="11.45" customHeight="1" x14ac:dyDescent="0.2">
      <c r="A828" s="5" t="s">
        <v>6214</v>
      </c>
      <c r="B828" s="5" t="s">
        <v>278</v>
      </c>
      <c r="C828" s="5" t="s">
        <v>46</v>
      </c>
      <c r="D828" s="174">
        <v>5041</v>
      </c>
      <c r="E828" s="177">
        <v>50041</v>
      </c>
      <c r="F828" s="19" t="s">
        <v>194</v>
      </c>
      <c r="G828" s="5" t="s">
        <v>5273</v>
      </c>
      <c r="H828" s="27">
        <v>88133</v>
      </c>
      <c r="I828" s="106">
        <v>19</v>
      </c>
      <c r="J828" s="107"/>
      <c r="K828" s="108">
        <v>0</v>
      </c>
      <c r="L828" s="108"/>
      <c r="M828" s="108">
        <v>0</v>
      </c>
      <c r="N828" s="108"/>
      <c r="O828" s="108">
        <v>0</v>
      </c>
      <c r="P828" s="108"/>
      <c r="Q828" s="108">
        <v>429663</v>
      </c>
      <c r="R828" s="108"/>
      <c r="S828" s="108">
        <v>0</v>
      </c>
      <c r="T828" s="108"/>
      <c r="U828" s="108">
        <v>0</v>
      </c>
      <c r="V828" s="108"/>
      <c r="W828" s="108">
        <v>31977</v>
      </c>
      <c r="X828" s="108"/>
      <c r="Y828" s="108">
        <v>0</v>
      </c>
      <c r="Z828" s="108"/>
      <c r="AA828" s="108">
        <v>0</v>
      </c>
      <c r="AB828" s="108"/>
      <c r="AC828" s="108">
        <v>0</v>
      </c>
      <c r="AD828" s="108"/>
      <c r="AE828" s="108">
        <v>0</v>
      </c>
      <c r="AF828" s="108"/>
      <c r="AG828" s="108">
        <v>0</v>
      </c>
      <c r="AH828" s="108"/>
      <c r="AI828" s="108">
        <v>226612</v>
      </c>
      <c r="AJ828" s="108"/>
      <c r="AK828" s="108">
        <v>0</v>
      </c>
      <c r="AL828" s="109"/>
      <c r="AM828" s="182">
        <v>0</v>
      </c>
      <c r="AN828" s="109" t="s">
        <v>5655</v>
      </c>
      <c r="AO828" s="109" t="str">
        <f t="shared" si="12"/>
        <v>No</v>
      </c>
    </row>
    <row r="829" spans="1:41" s="19" customFormat="1" ht="11.45" customHeight="1" x14ac:dyDescent="0.2">
      <c r="A829" s="5" t="s">
        <v>272</v>
      </c>
      <c r="B829" s="5" t="s">
        <v>273</v>
      </c>
      <c r="C829" s="5" t="s">
        <v>77</v>
      </c>
      <c r="D829" s="174">
        <v>5093</v>
      </c>
      <c r="E829" s="177">
        <v>50093</v>
      </c>
      <c r="F829" s="19" t="s">
        <v>196</v>
      </c>
      <c r="G829" s="5" t="s">
        <v>5273</v>
      </c>
      <c r="H829" s="27">
        <v>72852</v>
      </c>
      <c r="I829" s="106">
        <v>19</v>
      </c>
      <c r="J829" s="107"/>
      <c r="K829" s="108">
        <v>0</v>
      </c>
      <c r="L829" s="108"/>
      <c r="M829" s="108">
        <v>0</v>
      </c>
      <c r="N829" s="108"/>
      <c r="O829" s="108">
        <v>0</v>
      </c>
      <c r="P829" s="108"/>
      <c r="Q829" s="108">
        <v>472676</v>
      </c>
      <c r="R829" s="108"/>
      <c r="S829" s="108">
        <v>0</v>
      </c>
      <c r="T829" s="108"/>
      <c r="U829" s="108">
        <v>0</v>
      </c>
      <c r="V829" s="108"/>
      <c r="W829" s="108">
        <v>30390</v>
      </c>
      <c r="X829" s="108"/>
      <c r="Y829" s="108">
        <v>0</v>
      </c>
      <c r="Z829" s="108"/>
      <c r="AA829" s="108">
        <v>0</v>
      </c>
      <c r="AB829" s="108"/>
      <c r="AC829" s="108">
        <v>0</v>
      </c>
      <c r="AD829" s="108"/>
      <c r="AE829" s="108">
        <v>0</v>
      </c>
      <c r="AF829" s="108"/>
      <c r="AG829" s="108">
        <v>0</v>
      </c>
      <c r="AH829" s="108"/>
      <c r="AI829" s="108">
        <v>243439</v>
      </c>
      <c r="AJ829" s="108"/>
      <c r="AK829" s="108">
        <v>0</v>
      </c>
      <c r="AL829" s="109"/>
      <c r="AM829" s="182">
        <v>0</v>
      </c>
      <c r="AN829" s="109" t="s">
        <v>5655</v>
      </c>
      <c r="AO829" s="109" t="str">
        <f t="shared" si="12"/>
        <v>No</v>
      </c>
    </row>
    <row r="830" spans="1:41" s="19" customFormat="1" ht="11.45" customHeight="1" x14ac:dyDescent="0.2">
      <c r="A830" s="5" t="s">
        <v>6215</v>
      </c>
      <c r="B830" s="5" t="s">
        <v>1771</v>
      </c>
      <c r="C830" s="5" t="s">
        <v>99</v>
      </c>
      <c r="D830" s="174" t="s">
        <v>1772</v>
      </c>
      <c r="E830" s="177" t="s">
        <v>1773</v>
      </c>
      <c r="F830" s="19" t="s">
        <v>242</v>
      </c>
      <c r="G830" s="5" t="s">
        <v>229</v>
      </c>
      <c r="H830" s="27">
        <v>0</v>
      </c>
      <c r="I830" s="106">
        <v>19</v>
      </c>
      <c r="J830" s="107"/>
      <c r="K830" s="108">
        <v>0</v>
      </c>
      <c r="L830" s="108"/>
      <c r="M830" s="108">
        <v>0</v>
      </c>
      <c r="N830" s="108"/>
      <c r="O830" s="108">
        <v>0</v>
      </c>
      <c r="P830" s="108"/>
      <c r="Q830" s="108">
        <v>202153</v>
      </c>
      <c r="R830" s="108"/>
      <c r="S830" s="108">
        <v>0</v>
      </c>
      <c r="T830" s="108"/>
      <c r="U830" s="108">
        <v>0</v>
      </c>
      <c r="V830" s="108"/>
      <c r="W830" s="108">
        <v>16780</v>
      </c>
      <c r="X830" s="108"/>
      <c r="Y830" s="108">
        <v>0</v>
      </c>
      <c r="Z830" s="108"/>
      <c r="AA830" s="108">
        <v>0</v>
      </c>
      <c r="AB830" s="108"/>
      <c r="AC830" s="108">
        <v>0</v>
      </c>
      <c r="AD830" s="108"/>
      <c r="AE830" s="108">
        <v>0</v>
      </c>
      <c r="AF830" s="108"/>
      <c r="AG830" s="108">
        <v>0</v>
      </c>
      <c r="AH830" s="108"/>
      <c r="AI830" s="108">
        <v>32694</v>
      </c>
      <c r="AJ830" s="108"/>
      <c r="AK830" s="108">
        <v>0</v>
      </c>
      <c r="AL830" s="109"/>
      <c r="AM830" s="182">
        <v>0</v>
      </c>
      <c r="AN830" s="109" t="s">
        <v>5655</v>
      </c>
      <c r="AO830" s="109" t="str">
        <f t="shared" si="12"/>
        <v>No</v>
      </c>
    </row>
    <row r="831" spans="1:41" s="19" customFormat="1" ht="11.45" customHeight="1" x14ac:dyDescent="0.2">
      <c r="A831" s="5" t="s">
        <v>3514</v>
      </c>
      <c r="B831" s="5" t="s">
        <v>3515</v>
      </c>
      <c r="C831" s="5" t="s">
        <v>89</v>
      </c>
      <c r="D831" s="174" t="s">
        <v>3516</v>
      </c>
      <c r="E831" s="177" t="s">
        <v>3517</v>
      </c>
      <c r="F831" s="19" t="s">
        <v>196</v>
      </c>
      <c r="G831" s="5" t="s">
        <v>229</v>
      </c>
      <c r="H831" s="27">
        <v>0</v>
      </c>
      <c r="I831" s="106">
        <v>19</v>
      </c>
      <c r="J831" s="107"/>
      <c r="K831" s="108">
        <v>0</v>
      </c>
      <c r="L831" s="108"/>
      <c r="M831" s="108">
        <v>0</v>
      </c>
      <c r="N831" s="108"/>
      <c r="O831" s="108">
        <v>0</v>
      </c>
      <c r="P831" s="108"/>
      <c r="Q831" s="108">
        <v>595891</v>
      </c>
      <c r="R831" s="108"/>
      <c r="S831" s="108">
        <v>0</v>
      </c>
      <c r="T831" s="108"/>
      <c r="U831" s="108">
        <v>0</v>
      </c>
      <c r="V831" s="108"/>
      <c r="W831" s="108">
        <v>38153</v>
      </c>
      <c r="X831" s="108"/>
      <c r="Y831" s="108">
        <v>0</v>
      </c>
      <c r="Z831" s="108"/>
      <c r="AA831" s="108">
        <v>0</v>
      </c>
      <c r="AB831" s="108"/>
      <c r="AC831" s="108">
        <v>0</v>
      </c>
      <c r="AD831" s="108"/>
      <c r="AE831" s="108">
        <v>0</v>
      </c>
      <c r="AF831" s="108"/>
      <c r="AG831" s="108">
        <v>0</v>
      </c>
      <c r="AH831" s="108"/>
      <c r="AI831" s="108">
        <v>73766</v>
      </c>
      <c r="AJ831" s="108"/>
      <c r="AK831" s="108">
        <v>0</v>
      </c>
      <c r="AL831" s="109"/>
      <c r="AM831" s="182">
        <v>0</v>
      </c>
      <c r="AN831" s="109" t="s">
        <v>5655</v>
      </c>
      <c r="AO831" s="109" t="str">
        <f t="shared" si="12"/>
        <v>No</v>
      </c>
    </row>
    <row r="832" spans="1:41" s="19" customFormat="1" ht="11.45" customHeight="1" x14ac:dyDescent="0.2">
      <c r="A832" s="5" t="s">
        <v>5074</v>
      </c>
      <c r="B832" s="5" t="s">
        <v>5075</v>
      </c>
      <c r="C832" s="5" t="s">
        <v>80</v>
      </c>
      <c r="D832" s="174" t="s">
        <v>5076</v>
      </c>
      <c r="E832" s="177" t="s">
        <v>5077</v>
      </c>
      <c r="F832" s="19" t="s">
        <v>242</v>
      </c>
      <c r="G832" s="5" t="s">
        <v>229</v>
      </c>
      <c r="H832" s="27">
        <v>0</v>
      </c>
      <c r="I832" s="106">
        <v>19</v>
      </c>
      <c r="J832" s="107"/>
      <c r="K832" s="108">
        <v>0</v>
      </c>
      <c r="L832" s="108"/>
      <c r="M832" s="108">
        <v>0</v>
      </c>
      <c r="N832" s="108"/>
      <c r="O832" s="108">
        <v>0</v>
      </c>
      <c r="P832" s="108"/>
      <c r="Q832" s="108">
        <v>553315</v>
      </c>
      <c r="R832" s="108"/>
      <c r="S832" s="108">
        <v>0</v>
      </c>
      <c r="T832" s="108"/>
      <c r="U832" s="108">
        <v>0</v>
      </c>
      <c r="V832" s="108"/>
      <c r="W832" s="108">
        <v>28031</v>
      </c>
      <c r="X832" s="108"/>
      <c r="Y832" s="108">
        <v>0</v>
      </c>
      <c r="Z832" s="108"/>
      <c r="AA832" s="108">
        <v>0</v>
      </c>
      <c r="AB832" s="108"/>
      <c r="AC832" s="108">
        <v>0</v>
      </c>
      <c r="AD832" s="108"/>
      <c r="AE832" s="108">
        <v>0</v>
      </c>
      <c r="AF832" s="108"/>
      <c r="AG832" s="108">
        <v>0</v>
      </c>
      <c r="AH832" s="108"/>
      <c r="AI832" s="108">
        <v>80820</v>
      </c>
      <c r="AJ832" s="108"/>
      <c r="AK832" s="108">
        <v>0</v>
      </c>
      <c r="AL832" s="109"/>
      <c r="AM832" s="182">
        <v>0</v>
      </c>
      <c r="AN832" s="109" t="s">
        <v>5655</v>
      </c>
      <c r="AO832" s="109" t="str">
        <f t="shared" si="12"/>
        <v>No</v>
      </c>
    </row>
    <row r="833" spans="1:41" s="19" customFormat="1" ht="11.45" customHeight="1" x14ac:dyDescent="0.2">
      <c r="A833" s="5" t="s">
        <v>3113</v>
      </c>
      <c r="B833" s="5" t="s">
        <v>283</v>
      </c>
      <c r="C833" s="5" t="s">
        <v>77</v>
      </c>
      <c r="D833" s="174" t="s">
        <v>3114</v>
      </c>
      <c r="E833" s="177" t="s">
        <v>3115</v>
      </c>
      <c r="F833" s="19" t="s">
        <v>194</v>
      </c>
      <c r="G833" s="5" t="s">
        <v>229</v>
      </c>
      <c r="H833" s="27">
        <v>0</v>
      </c>
      <c r="I833" s="106">
        <v>19</v>
      </c>
      <c r="J833" s="107"/>
      <c r="K833" s="108">
        <v>0</v>
      </c>
      <c r="L833" s="108"/>
      <c r="M833" s="108">
        <v>0</v>
      </c>
      <c r="N833" s="108"/>
      <c r="O833" s="108">
        <v>0</v>
      </c>
      <c r="P833" s="108"/>
      <c r="Q833" s="108">
        <v>555403</v>
      </c>
      <c r="R833" s="108"/>
      <c r="S833" s="108">
        <v>0</v>
      </c>
      <c r="T833" s="108"/>
      <c r="U833" s="108">
        <v>0</v>
      </c>
      <c r="V833" s="108"/>
      <c r="W833" s="108">
        <v>32844</v>
      </c>
      <c r="X833" s="108"/>
      <c r="Y833" s="108">
        <v>0</v>
      </c>
      <c r="Z833" s="108"/>
      <c r="AA833" s="108">
        <v>0</v>
      </c>
      <c r="AB833" s="108"/>
      <c r="AC833" s="108">
        <v>0</v>
      </c>
      <c r="AD833" s="108"/>
      <c r="AE833" s="108">
        <v>0</v>
      </c>
      <c r="AF833" s="108"/>
      <c r="AG833" s="108">
        <v>0</v>
      </c>
      <c r="AH833" s="108"/>
      <c r="AI833" s="108">
        <v>110275</v>
      </c>
      <c r="AJ833" s="108"/>
      <c r="AK833" s="108">
        <v>0</v>
      </c>
      <c r="AL833" s="109"/>
      <c r="AM833" s="182">
        <v>0</v>
      </c>
      <c r="AN833" s="109" t="s">
        <v>5655</v>
      </c>
      <c r="AO833" s="109" t="str">
        <f t="shared" si="12"/>
        <v>No</v>
      </c>
    </row>
    <row r="834" spans="1:41" s="19" customFormat="1" ht="11.45" customHeight="1" x14ac:dyDescent="0.2">
      <c r="A834" s="5" t="s">
        <v>3155</v>
      </c>
      <c r="B834" s="5" t="s">
        <v>3156</v>
      </c>
      <c r="C834" s="5" t="s">
        <v>45</v>
      </c>
      <c r="D834" s="174" t="s">
        <v>3157</v>
      </c>
      <c r="E834" s="177" t="s">
        <v>3158</v>
      </c>
      <c r="F834" s="19" t="s">
        <v>194</v>
      </c>
      <c r="G834" s="5" t="s">
        <v>229</v>
      </c>
      <c r="H834" s="27">
        <v>0</v>
      </c>
      <c r="I834" s="106">
        <v>19</v>
      </c>
      <c r="J834" s="107"/>
      <c r="K834" s="108">
        <v>0</v>
      </c>
      <c r="L834" s="108"/>
      <c r="M834" s="108">
        <v>0</v>
      </c>
      <c r="N834" s="108"/>
      <c r="O834" s="108">
        <v>0</v>
      </c>
      <c r="P834" s="108"/>
      <c r="Q834" s="108">
        <v>503061</v>
      </c>
      <c r="R834" s="108"/>
      <c r="S834" s="108">
        <v>0</v>
      </c>
      <c r="T834" s="108"/>
      <c r="U834" s="108">
        <v>0</v>
      </c>
      <c r="V834" s="108"/>
      <c r="W834" s="108">
        <v>16883</v>
      </c>
      <c r="X834" s="108"/>
      <c r="Y834" s="108">
        <v>0</v>
      </c>
      <c r="Z834" s="108"/>
      <c r="AA834" s="108">
        <v>0</v>
      </c>
      <c r="AB834" s="108"/>
      <c r="AC834" s="108">
        <v>0</v>
      </c>
      <c r="AD834" s="108"/>
      <c r="AE834" s="108">
        <v>0</v>
      </c>
      <c r="AF834" s="108"/>
      <c r="AG834" s="108">
        <v>0</v>
      </c>
      <c r="AH834" s="108"/>
      <c r="AI834" s="108">
        <v>43395</v>
      </c>
      <c r="AJ834" s="108"/>
      <c r="AK834" s="108">
        <v>0</v>
      </c>
      <c r="AL834" s="109"/>
      <c r="AM834" s="182">
        <v>0</v>
      </c>
      <c r="AN834" s="109" t="s">
        <v>5655</v>
      </c>
      <c r="AO834" s="109" t="str">
        <f t="shared" si="12"/>
        <v>No</v>
      </c>
    </row>
    <row r="835" spans="1:41" s="19" customFormat="1" ht="11.45" customHeight="1" x14ac:dyDescent="0.2">
      <c r="A835" s="5" t="s">
        <v>4405</v>
      </c>
      <c r="B835" s="5" t="s">
        <v>4406</v>
      </c>
      <c r="C835" s="5" t="s">
        <v>87</v>
      </c>
      <c r="D835" s="174" t="s">
        <v>4407</v>
      </c>
      <c r="E835" s="177" t="s">
        <v>4408</v>
      </c>
      <c r="F835" s="19" t="s">
        <v>242</v>
      </c>
      <c r="G835" s="5" t="s">
        <v>229</v>
      </c>
      <c r="H835" s="27">
        <v>0</v>
      </c>
      <c r="I835" s="106">
        <v>19</v>
      </c>
      <c r="J835" s="107"/>
      <c r="K835" s="108">
        <v>0</v>
      </c>
      <c r="L835" s="108"/>
      <c r="M835" s="108">
        <v>0</v>
      </c>
      <c r="N835" s="108"/>
      <c r="O835" s="108">
        <v>0</v>
      </c>
      <c r="P835" s="108"/>
      <c r="Q835" s="108">
        <v>245218</v>
      </c>
      <c r="R835" s="108"/>
      <c r="S835" s="108">
        <v>0</v>
      </c>
      <c r="T835" s="108"/>
      <c r="U835" s="108">
        <v>0</v>
      </c>
      <c r="V835" s="108"/>
      <c r="W835" s="108">
        <v>19847</v>
      </c>
      <c r="X835" s="108"/>
      <c r="Y835" s="108">
        <v>0</v>
      </c>
      <c r="Z835" s="108"/>
      <c r="AA835" s="108">
        <v>0</v>
      </c>
      <c r="AB835" s="108"/>
      <c r="AC835" s="108">
        <v>0</v>
      </c>
      <c r="AD835" s="108"/>
      <c r="AE835" s="108">
        <v>0</v>
      </c>
      <c r="AF835" s="108"/>
      <c r="AG835" s="108">
        <v>0</v>
      </c>
      <c r="AH835" s="108"/>
      <c r="AI835" s="108">
        <v>87090</v>
      </c>
      <c r="AJ835" s="108"/>
      <c r="AK835" s="108">
        <v>0</v>
      </c>
      <c r="AL835" s="109"/>
      <c r="AM835" s="182">
        <v>172.3</v>
      </c>
      <c r="AN835" s="109" t="s">
        <v>5655</v>
      </c>
      <c r="AO835" s="109" t="str">
        <f t="shared" ref="AO835:AO898" si="13">IF(AN835&amp;AL835&amp;AJ835&amp;AH835&amp;AF835&amp;AD835&amp;AB835&amp;Z835&amp;X835&amp;V835&amp;T835&amp;R835&amp;P835&amp;N835&amp;L835&amp;J835&lt;&gt;"","Yes","No")</f>
        <v>No</v>
      </c>
    </row>
    <row r="836" spans="1:41" s="19" customFormat="1" ht="11.45" customHeight="1" x14ac:dyDescent="0.2">
      <c r="A836" s="5" t="s">
        <v>6216</v>
      </c>
      <c r="B836" s="5" t="s">
        <v>558</v>
      </c>
      <c r="C836" s="5" t="s">
        <v>48</v>
      </c>
      <c r="D836" s="174">
        <v>7047</v>
      </c>
      <c r="E836" s="177">
        <v>70047</v>
      </c>
      <c r="F836" s="19" t="s">
        <v>194</v>
      </c>
      <c r="G836" s="5" t="s">
        <v>5273</v>
      </c>
      <c r="H836" s="27">
        <v>1519417</v>
      </c>
      <c r="I836" s="106">
        <v>19</v>
      </c>
      <c r="J836" s="107"/>
      <c r="K836" s="108">
        <v>0</v>
      </c>
      <c r="L836" s="108"/>
      <c r="M836" s="108">
        <v>0</v>
      </c>
      <c r="N836" s="108"/>
      <c r="O836" s="108">
        <v>0</v>
      </c>
      <c r="P836" s="108"/>
      <c r="Q836" s="108">
        <v>647920</v>
      </c>
      <c r="R836" s="108"/>
      <c r="S836" s="108">
        <v>0</v>
      </c>
      <c r="T836" s="108"/>
      <c r="U836" s="108">
        <v>0</v>
      </c>
      <c r="V836" s="108"/>
      <c r="W836" s="108">
        <v>39894</v>
      </c>
      <c r="X836" s="108"/>
      <c r="Y836" s="108">
        <v>0</v>
      </c>
      <c r="Z836" s="108"/>
      <c r="AA836" s="108">
        <v>0</v>
      </c>
      <c r="AB836" s="108"/>
      <c r="AC836" s="108">
        <v>0</v>
      </c>
      <c r="AD836" s="108"/>
      <c r="AE836" s="108">
        <v>0</v>
      </c>
      <c r="AF836" s="108"/>
      <c r="AG836" s="108">
        <v>0</v>
      </c>
      <c r="AH836" s="108"/>
      <c r="AI836" s="108">
        <v>192369</v>
      </c>
      <c r="AJ836" s="108"/>
      <c r="AK836" s="108">
        <v>0</v>
      </c>
      <c r="AL836" s="109"/>
      <c r="AM836" s="182">
        <v>226</v>
      </c>
      <c r="AN836" s="109" t="s">
        <v>5655</v>
      </c>
      <c r="AO836" s="109" t="str">
        <f t="shared" si="13"/>
        <v>No</v>
      </c>
    </row>
    <row r="837" spans="1:41" s="19" customFormat="1" ht="11.45" customHeight="1" x14ac:dyDescent="0.2">
      <c r="A837" s="5" t="s">
        <v>5544</v>
      </c>
      <c r="B837" s="5" t="s">
        <v>4424</v>
      </c>
      <c r="C837" s="5" t="s">
        <v>31</v>
      </c>
      <c r="D837" s="174" t="s">
        <v>4425</v>
      </c>
      <c r="E837" s="177" t="s">
        <v>4426</v>
      </c>
      <c r="F837" s="19" t="s">
        <v>194</v>
      </c>
      <c r="G837" s="5" t="s">
        <v>229</v>
      </c>
      <c r="H837" s="27">
        <v>0</v>
      </c>
      <c r="I837" s="106">
        <v>19</v>
      </c>
      <c r="J837" s="107"/>
      <c r="K837" s="108">
        <v>0</v>
      </c>
      <c r="L837" s="108"/>
      <c r="M837" s="108">
        <v>0</v>
      </c>
      <c r="N837" s="108"/>
      <c r="O837" s="108">
        <v>0</v>
      </c>
      <c r="P837" s="108"/>
      <c r="Q837" s="108">
        <v>1670783</v>
      </c>
      <c r="R837" s="108"/>
      <c r="S837" s="108">
        <v>0</v>
      </c>
      <c r="T837" s="108"/>
      <c r="U837" s="108">
        <v>0</v>
      </c>
      <c r="V837" s="108"/>
      <c r="W837" s="108">
        <v>84929</v>
      </c>
      <c r="X837" s="108"/>
      <c r="Y837" s="108">
        <v>0</v>
      </c>
      <c r="Z837" s="108"/>
      <c r="AA837" s="108">
        <v>0</v>
      </c>
      <c r="AB837" s="108"/>
      <c r="AC837" s="108">
        <v>0</v>
      </c>
      <c r="AD837" s="108"/>
      <c r="AE837" s="108">
        <v>0</v>
      </c>
      <c r="AF837" s="108"/>
      <c r="AG837" s="108">
        <v>0</v>
      </c>
      <c r="AH837" s="108"/>
      <c r="AI837" s="108">
        <v>1697776</v>
      </c>
      <c r="AJ837" s="108"/>
      <c r="AK837" s="108">
        <v>0</v>
      </c>
      <c r="AL837" s="109"/>
      <c r="AM837" s="182">
        <v>0</v>
      </c>
      <c r="AN837" s="109" t="s">
        <v>5655</v>
      </c>
      <c r="AO837" s="109" t="str">
        <f t="shared" si="13"/>
        <v>No</v>
      </c>
    </row>
    <row r="838" spans="1:41" s="19" customFormat="1" ht="11.45" customHeight="1" x14ac:dyDescent="0.2">
      <c r="A838" s="5" t="s">
        <v>6217</v>
      </c>
      <c r="B838" s="5" t="s">
        <v>591</v>
      </c>
      <c r="C838" s="5" t="s">
        <v>53</v>
      </c>
      <c r="D838" s="174"/>
      <c r="E838" s="177">
        <v>30201</v>
      </c>
      <c r="F838" s="19" t="s">
        <v>194</v>
      </c>
      <c r="G838" s="5" t="s">
        <v>192</v>
      </c>
      <c r="H838" s="27">
        <v>2203663</v>
      </c>
      <c r="I838" s="106">
        <v>19</v>
      </c>
      <c r="J838" s="107"/>
      <c r="K838" s="108">
        <v>0</v>
      </c>
      <c r="L838" s="108"/>
      <c r="M838" s="108">
        <v>672207</v>
      </c>
      <c r="N838" s="108"/>
      <c r="O838" s="108">
        <v>410670</v>
      </c>
      <c r="P838" s="108"/>
      <c r="Q838" s="108">
        <v>376722</v>
      </c>
      <c r="R838" s="108"/>
      <c r="S838" s="108">
        <v>33948</v>
      </c>
      <c r="T838" s="108"/>
      <c r="U838" s="108">
        <v>65815</v>
      </c>
      <c r="V838" s="108"/>
      <c r="W838" s="108">
        <v>63373</v>
      </c>
      <c r="X838" s="108"/>
      <c r="Y838" s="108">
        <v>2442</v>
      </c>
      <c r="Z838" s="108"/>
      <c r="AA838" s="108">
        <v>0</v>
      </c>
      <c r="AB838" s="108"/>
      <c r="AC838" s="108">
        <v>0</v>
      </c>
      <c r="AD838" s="108"/>
      <c r="AE838" s="108">
        <v>0</v>
      </c>
      <c r="AF838" s="108"/>
      <c r="AG838" s="108">
        <v>0</v>
      </c>
      <c r="AH838" s="108"/>
      <c r="AI838" s="108">
        <v>2961113</v>
      </c>
      <c r="AJ838" s="108"/>
      <c r="AK838" s="108">
        <v>4600766</v>
      </c>
      <c r="AL838" s="109"/>
      <c r="AM838" s="182">
        <v>0</v>
      </c>
      <c r="AN838" s="109" t="s">
        <v>5655</v>
      </c>
      <c r="AO838" s="109" t="str">
        <f t="shared" si="13"/>
        <v>No</v>
      </c>
    </row>
    <row r="839" spans="1:41" s="19" customFormat="1" ht="11.45" customHeight="1" x14ac:dyDescent="0.2">
      <c r="A839" s="5" t="s">
        <v>1681</v>
      </c>
      <c r="B839" s="5" t="s">
        <v>682</v>
      </c>
      <c r="C839" s="5" t="s">
        <v>99</v>
      </c>
      <c r="D839" s="174" t="s">
        <v>1682</v>
      </c>
      <c r="E839" s="177" t="s">
        <v>1683</v>
      </c>
      <c r="F839" s="19" t="s">
        <v>196</v>
      </c>
      <c r="G839" s="5" t="s">
        <v>229</v>
      </c>
      <c r="H839" s="27">
        <v>0</v>
      </c>
      <c r="I839" s="106">
        <v>19</v>
      </c>
      <c r="J839" s="107"/>
      <c r="K839" s="108">
        <v>0</v>
      </c>
      <c r="L839" s="108"/>
      <c r="M839" s="108">
        <v>0</v>
      </c>
      <c r="N839" s="108"/>
      <c r="O839" s="108">
        <v>0</v>
      </c>
      <c r="P839" s="108"/>
      <c r="Q839" s="108">
        <v>637443</v>
      </c>
      <c r="R839" s="108"/>
      <c r="S839" s="108">
        <v>0</v>
      </c>
      <c r="T839" s="108"/>
      <c r="U839" s="108">
        <v>0</v>
      </c>
      <c r="V839" s="108"/>
      <c r="W839" s="108">
        <v>28004</v>
      </c>
      <c r="X839" s="108"/>
      <c r="Y839" s="108">
        <v>0</v>
      </c>
      <c r="Z839" s="108"/>
      <c r="AA839" s="108">
        <v>0</v>
      </c>
      <c r="AB839" s="108"/>
      <c r="AC839" s="108">
        <v>0</v>
      </c>
      <c r="AD839" s="108"/>
      <c r="AE839" s="108">
        <v>0</v>
      </c>
      <c r="AF839" s="108"/>
      <c r="AG839" s="108">
        <v>0</v>
      </c>
      <c r="AH839" s="108"/>
      <c r="AI839" s="108">
        <v>92951</v>
      </c>
      <c r="AJ839" s="108"/>
      <c r="AK839" s="108">
        <v>0</v>
      </c>
      <c r="AL839" s="109"/>
      <c r="AM839" s="182">
        <v>0</v>
      </c>
      <c r="AN839" s="109" t="s">
        <v>5655</v>
      </c>
      <c r="AO839" s="109" t="str">
        <f t="shared" si="13"/>
        <v>No</v>
      </c>
    </row>
    <row r="840" spans="1:41" s="19" customFormat="1" ht="11.45" customHeight="1" x14ac:dyDescent="0.2">
      <c r="A840" s="5" t="s">
        <v>1413</v>
      </c>
      <c r="B840" s="5" t="s">
        <v>1414</v>
      </c>
      <c r="C840" s="5" t="s">
        <v>62</v>
      </c>
      <c r="D840" s="174">
        <v>4226</v>
      </c>
      <c r="E840" s="177">
        <v>40226</v>
      </c>
      <c r="F840" s="19" t="s">
        <v>242</v>
      </c>
      <c r="G840" s="5" t="s">
        <v>5273</v>
      </c>
      <c r="H840" s="27">
        <v>280648</v>
      </c>
      <c r="I840" s="106">
        <v>19</v>
      </c>
      <c r="J840" s="107"/>
      <c r="K840" s="108">
        <v>0</v>
      </c>
      <c r="L840" s="108"/>
      <c r="M840" s="108">
        <v>0</v>
      </c>
      <c r="N840" s="108"/>
      <c r="O840" s="108">
        <v>0</v>
      </c>
      <c r="P840" s="108"/>
      <c r="Q840" s="108">
        <v>298006</v>
      </c>
      <c r="R840" s="108"/>
      <c r="S840" s="108">
        <v>0</v>
      </c>
      <c r="T840" s="108"/>
      <c r="U840" s="108">
        <v>0</v>
      </c>
      <c r="V840" s="108"/>
      <c r="W840" s="108">
        <v>16629</v>
      </c>
      <c r="X840" s="108"/>
      <c r="Y840" s="108">
        <v>0</v>
      </c>
      <c r="Z840" s="108"/>
      <c r="AA840" s="108">
        <v>0</v>
      </c>
      <c r="AB840" s="108"/>
      <c r="AC840" s="108">
        <v>0</v>
      </c>
      <c r="AD840" s="108"/>
      <c r="AE840" s="108">
        <v>0</v>
      </c>
      <c r="AF840" s="108"/>
      <c r="AG840" s="108">
        <v>0</v>
      </c>
      <c r="AH840" s="108"/>
      <c r="AI840" s="108">
        <v>31925</v>
      </c>
      <c r="AJ840" s="108"/>
      <c r="AK840" s="108">
        <v>0</v>
      </c>
      <c r="AL840" s="109"/>
      <c r="AM840" s="182">
        <v>344.5</v>
      </c>
      <c r="AN840" s="109" t="s">
        <v>5655</v>
      </c>
      <c r="AO840" s="109" t="str">
        <f t="shared" si="13"/>
        <v>No</v>
      </c>
    </row>
    <row r="841" spans="1:41" s="19" customFormat="1" ht="11.45" customHeight="1" x14ac:dyDescent="0.2">
      <c r="A841" s="5" t="s">
        <v>2311</v>
      </c>
      <c r="B841" s="5" t="s">
        <v>2312</v>
      </c>
      <c r="C841" s="5" t="s">
        <v>50</v>
      </c>
      <c r="D841" s="174" t="s">
        <v>2313</v>
      </c>
      <c r="E841" s="177" t="s">
        <v>2314</v>
      </c>
      <c r="F841" s="19" t="s">
        <v>242</v>
      </c>
      <c r="G841" s="5" t="s">
        <v>229</v>
      </c>
      <c r="H841" s="27">
        <v>0</v>
      </c>
      <c r="I841" s="106">
        <v>19</v>
      </c>
      <c r="J841" s="107"/>
      <c r="K841" s="108">
        <v>0</v>
      </c>
      <c r="L841" s="108"/>
      <c r="M841" s="108">
        <v>0</v>
      </c>
      <c r="N841" s="108"/>
      <c r="O841" s="108">
        <v>0</v>
      </c>
      <c r="P841" s="108"/>
      <c r="Q841" s="108">
        <v>544842</v>
      </c>
      <c r="R841" s="108"/>
      <c r="S841" s="108">
        <v>0</v>
      </c>
      <c r="T841" s="108"/>
      <c r="U841" s="108">
        <v>0</v>
      </c>
      <c r="V841" s="108"/>
      <c r="W841" s="108">
        <v>25180</v>
      </c>
      <c r="X841" s="108"/>
      <c r="Y841" s="108">
        <v>0</v>
      </c>
      <c r="Z841" s="108"/>
      <c r="AA841" s="108">
        <v>0</v>
      </c>
      <c r="AB841" s="108"/>
      <c r="AC841" s="108">
        <v>0</v>
      </c>
      <c r="AD841" s="108"/>
      <c r="AE841" s="108">
        <v>0</v>
      </c>
      <c r="AF841" s="108"/>
      <c r="AG841" s="108">
        <v>0</v>
      </c>
      <c r="AH841" s="108"/>
      <c r="AI841" s="108">
        <v>57077</v>
      </c>
      <c r="AJ841" s="108"/>
      <c r="AK841" s="108">
        <v>0</v>
      </c>
      <c r="AL841" s="109"/>
      <c r="AM841" s="182">
        <v>94.3</v>
      </c>
      <c r="AN841" s="109" t="s">
        <v>5655</v>
      </c>
      <c r="AO841" s="109" t="str">
        <f t="shared" si="13"/>
        <v>No</v>
      </c>
    </row>
    <row r="842" spans="1:41" s="19" customFormat="1" ht="11.45" customHeight="1" x14ac:dyDescent="0.2">
      <c r="A842" s="5" t="s">
        <v>3229</v>
      </c>
      <c r="B842" s="5" t="s">
        <v>358</v>
      </c>
      <c r="C842" s="5" t="s">
        <v>45</v>
      </c>
      <c r="D842" s="174" t="s">
        <v>3230</v>
      </c>
      <c r="E842" s="177" t="s">
        <v>3231</v>
      </c>
      <c r="F842" s="19" t="s">
        <v>194</v>
      </c>
      <c r="G842" s="5" t="s">
        <v>229</v>
      </c>
      <c r="H842" s="27">
        <v>0</v>
      </c>
      <c r="I842" s="106">
        <v>19</v>
      </c>
      <c r="J842" s="107"/>
      <c r="K842" s="108">
        <v>0</v>
      </c>
      <c r="L842" s="108"/>
      <c r="M842" s="108">
        <v>0</v>
      </c>
      <c r="N842" s="108"/>
      <c r="O842" s="108">
        <v>0</v>
      </c>
      <c r="P842" s="108"/>
      <c r="Q842" s="108">
        <v>369518</v>
      </c>
      <c r="R842" s="108"/>
      <c r="S842" s="108">
        <v>0</v>
      </c>
      <c r="T842" s="108"/>
      <c r="U842" s="108">
        <v>0</v>
      </c>
      <c r="V842" s="108"/>
      <c r="W842" s="108">
        <v>20345</v>
      </c>
      <c r="X842" s="108"/>
      <c r="Y842" s="108">
        <v>0</v>
      </c>
      <c r="Z842" s="108"/>
      <c r="AA842" s="108">
        <v>0</v>
      </c>
      <c r="AB842" s="108"/>
      <c r="AC842" s="108">
        <v>0</v>
      </c>
      <c r="AD842" s="108"/>
      <c r="AE842" s="108">
        <v>0</v>
      </c>
      <c r="AF842" s="108"/>
      <c r="AG842" s="108">
        <v>0</v>
      </c>
      <c r="AH842" s="108"/>
      <c r="AI842" s="108">
        <v>75217</v>
      </c>
      <c r="AJ842" s="108"/>
      <c r="AK842" s="108">
        <v>0</v>
      </c>
      <c r="AL842" s="109"/>
      <c r="AM842" s="182">
        <v>22.4</v>
      </c>
      <c r="AN842" s="109" t="s">
        <v>5655</v>
      </c>
      <c r="AO842" s="109" t="str">
        <f t="shared" si="13"/>
        <v>No</v>
      </c>
    </row>
    <row r="843" spans="1:41" s="19" customFormat="1" ht="11.45" customHeight="1" x14ac:dyDescent="0.2">
      <c r="A843" s="5" t="s">
        <v>3303</v>
      </c>
      <c r="B843" s="5" t="s">
        <v>3304</v>
      </c>
      <c r="C843" s="5" t="s">
        <v>56</v>
      </c>
      <c r="D843" s="174" t="s">
        <v>3305</v>
      </c>
      <c r="E843" s="177" t="s">
        <v>3306</v>
      </c>
      <c r="F843" s="19" t="s">
        <v>196</v>
      </c>
      <c r="G843" s="5" t="s">
        <v>229</v>
      </c>
      <c r="H843" s="27">
        <v>0</v>
      </c>
      <c r="I843" s="106">
        <v>19</v>
      </c>
      <c r="J843" s="107"/>
      <c r="K843" s="108">
        <v>0</v>
      </c>
      <c r="L843" s="108"/>
      <c r="M843" s="108">
        <v>0</v>
      </c>
      <c r="N843" s="108"/>
      <c r="O843" s="108">
        <v>0</v>
      </c>
      <c r="P843" s="108"/>
      <c r="Q843" s="108">
        <v>453053</v>
      </c>
      <c r="R843" s="108"/>
      <c r="S843" s="108">
        <v>0</v>
      </c>
      <c r="T843" s="108"/>
      <c r="U843" s="108">
        <v>0</v>
      </c>
      <c r="V843" s="108"/>
      <c r="W843" s="108">
        <v>31812</v>
      </c>
      <c r="X843" s="108"/>
      <c r="Y843" s="108">
        <v>0</v>
      </c>
      <c r="Z843" s="108"/>
      <c r="AA843" s="108">
        <v>0</v>
      </c>
      <c r="AB843" s="108"/>
      <c r="AC843" s="108">
        <v>0</v>
      </c>
      <c r="AD843" s="108"/>
      <c r="AE843" s="108">
        <v>0</v>
      </c>
      <c r="AF843" s="108"/>
      <c r="AG843" s="108">
        <v>0</v>
      </c>
      <c r="AH843" s="108"/>
      <c r="AI843" s="108">
        <v>129393</v>
      </c>
      <c r="AJ843" s="108"/>
      <c r="AK843" s="108">
        <v>0</v>
      </c>
      <c r="AL843" s="109"/>
      <c r="AM843" s="182">
        <v>0</v>
      </c>
      <c r="AN843" s="109" t="s">
        <v>5655</v>
      </c>
      <c r="AO843" s="109" t="str">
        <f t="shared" si="13"/>
        <v>No</v>
      </c>
    </row>
    <row r="844" spans="1:41" s="19" customFormat="1" ht="11.45" customHeight="1" x14ac:dyDescent="0.2">
      <c r="A844" s="5" t="s">
        <v>6218</v>
      </c>
      <c r="B844" s="5" t="s">
        <v>913</v>
      </c>
      <c r="C844" s="5" t="s">
        <v>77</v>
      </c>
      <c r="D844" s="174">
        <v>5200</v>
      </c>
      <c r="E844" s="177">
        <v>50200</v>
      </c>
      <c r="F844" s="19" t="s">
        <v>194</v>
      </c>
      <c r="G844" s="5" t="s">
        <v>5273</v>
      </c>
      <c r="H844" s="27">
        <v>1624827</v>
      </c>
      <c r="I844" s="106">
        <v>19</v>
      </c>
      <c r="J844" s="107"/>
      <c r="K844" s="108">
        <v>0</v>
      </c>
      <c r="L844" s="108"/>
      <c r="M844" s="108">
        <v>0</v>
      </c>
      <c r="N844" s="108"/>
      <c r="O844" s="108">
        <v>0</v>
      </c>
      <c r="P844" s="108"/>
      <c r="Q844" s="108">
        <v>364135</v>
      </c>
      <c r="R844" s="108"/>
      <c r="S844" s="108">
        <v>0</v>
      </c>
      <c r="T844" s="108"/>
      <c r="U844" s="108">
        <v>0</v>
      </c>
      <c r="V844" s="108"/>
      <c r="W844" s="108">
        <v>28649</v>
      </c>
      <c r="X844" s="108"/>
      <c r="Y844" s="108">
        <v>0</v>
      </c>
      <c r="Z844" s="108"/>
      <c r="AA844" s="108">
        <v>0</v>
      </c>
      <c r="AB844" s="108"/>
      <c r="AC844" s="108">
        <v>0</v>
      </c>
      <c r="AD844" s="108"/>
      <c r="AE844" s="108">
        <v>0</v>
      </c>
      <c r="AF844" s="108"/>
      <c r="AG844" s="108">
        <v>0</v>
      </c>
      <c r="AH844" s="108"/>
      <c r="AI844" s="108">
        <v>34418</v>
      </c>
      <c r="AJ844" s="108"/>
      <c r="AK844" s="108">
        <v>0</v>
      </c>
      <c r="AL844" s="109"/>
      <c r="AM844" s="182">
        <v>119.7</v>
      </c>
      <c r="AN844" s="109" t="s">
        <v>5655</v>
      </c>
      <c r="AO844" s="109" t="str">
        <f t="shared" si="13"/>
        <v>No</v>
      </c>
    </row>
    <row r="845" spans="1:41" s="19" customFormat="1" ht="11.45" customHeight="1" x14ac:dyDescent="0.2">
      <c r="A845" s="5" t="s">
        <v>868</v>
      </c>
      <c r="B845" s="5" t="s">
        <v>869</v>
      </c>
      <c r="C845" s="5" t="s">
        <v>54</v>
      </c>
      <c r="D845" s="174">
        <v>1099</v>
      </c>
      <c r="E845" s="177">
        <v>10099</v>
      </c>
      <c r="F845" s="19" t="s">
        <v>242</v>
      </c>
      <c r="G845" s="5" t="s">
        <v>5273</v>
      </c>
      <c r="H845" s="27">
        <v>88200</v>
      </c>
      <c r="I845" s="106">
        <v>19</v>
      </c>
      <c r="J845" s="107"/>
      <c r="K845" s="108">
        <v>0</v>
      </c>
      <c r="L845" s="108"/>
      <c r="M845" s="108">
        <v>0</v>
      </c>
      <c r="N845" s="108"/>
      <c r="O845" s="108">
        <v>0</v>
      </c>
      <c r="P845" s="108"/>
      <c r="Q845" s="108">
        <v>488875</v>
      </c>
      <c r="R845" s="108"/>
      <c r="S845" s="108">
        <v>0</v>
      </c>
      <c r="T845" s="108"/>
      <c r="U845" s="108">
        <v>0</v>
      </c>
      <c r="V845" s="108"/>
      <c r="W845" s="108">
        <v>32478</v>
      </c>
      <c r="X845" s="108"/>
      <c r="Y845" s="108">
        <v>0</v>
      </c>
      <c r="Z845" s="108"/>
      <c r="AA845" s="108">
        <v>0</v>
      </c>
      <c r="AB845" s="108"/>
      <c r="AC845" s="108">
        <v>0</v>
      </c>
      <c r="AD845" s="108"/>
      <c r="AE845" s="108">
        <v>0</v>
      </c>
      <c r="AF845" s="108"/>
      <c r="AG845" s="108">
        <v>0</v>
      </c>
      <c r="AH845" s="108"/>
      <c r="AI845" s="108">
        <v>132751</v>
      </c>
      <c r="AJ845" s="108"/>
      <c r="AK845" s="108">
        <v>0</v>
      </c>
      <c r="AL845" s="109"/>
      <c r="AM845" s="182">
        <v>0</v>
      </c>
      <c r="AN845" s="109" t="s">
        <v>5655</v>
      </c>
      <c r="AO845" s="109" t="str">
        <f t="shared" si="13"/>
        <v>No</v>
      </c>
    </row>
    <row r="846" spans="1:41" s="19" customFormat="1" ht="11.45" customHeight="1" x14ac:dyDescent="0.2">
      <c r="A846" s="5" t="s">
        <v>843</v>
      </c>
      <c r="B846" s="5" t="s">
        <v>351</v>
      </c>
      <c r="C846" s="5" t="s">
        <v>94</v>
      </c>
      <c r="D846" s="174">
        <v>35</v>
      </c>
      <c r="E846" s="177">
        <v>35</v>
      </c>
      <c r="F846" s="19" t="s">
        <v>191</v>
      </c>
      <c r="G846" s="5" t="s">
        <v>192</v>
      </c>
      <c r="H846" s="27">
        <v>3059393</v>
      </c>
      <c r="I846" s="106">
        <v>19</v>
      </c>
      <c r="J846" s="107"/>
      <c r="K846" s="108">
        <v>0</v>
      </c>
      <c r="L846" s="108"/>
      <c r="M846" s="108">
        <v>914430</v>
      </c>
      <c r="N846" s="108"/>
      <c r="O846" s="108">
        <v>909788</v>
      </c>
      <c r="P846" s="108"/>
      <c r="Q846" s="108">
        <v>904572</v>
      </c>
      <c r="R846" s="108"/>
      <c r="S846" s="108">
        <v>5216</v>
      </c>
      <c r="T846" s="108"/>
      <c r="U846" s="108">
        <v>127049</v>
      </c>
      <c r="V846" s="108"/>
      <c r="W846" s="108">
        <v>126295</v>
      </c>
      <c r="X846" s="108"/>
      <c r="Y846" s="108">
        <v>754</v>
      </c>
      <c r="Z846" s="108"/>
      <c r="AA846" s="108">
        <v>0</v>
      </c>
      <c r="AB846" s="108"/>
      <c r="AC846" s="108">
        <v>0</v>
      </c>
      <c r="AD846" s="108"/>
      <c r="AE846" s="108">
        <v>0</v>
      </c>
      <c r="AF846" s="108"/>
      <c r="AG846" s="108">
        <v>0</v>
      </c>
      <c r="AH846" s="108"/>
      <c r="AI846" s="108">
        <v>24566419</v>
      </c>
      <c r="AJ846" s="108"/>
      <c r="AK846" s="108">
        <v>193091082</v>
      </c>
      <c r="AL846" s="109"/>
      <c r="AM846" s="182">
        <v>0</v>
      </c>
      <c r="AN846" s="109" t="s">
        <v>5655</v>
      </c>
      <c r="AO846" s="109" t="str">
        <f t="shared" si="13"/>
        <v>No</v>
      </c>
    </row>
    <row r="847" spans="1:41" s="19" customFormat="1" ht="11.45" customHeight="1" x14ac:dyDescent="0.2">
      <c r="A847" s="5" t="s">
        <v>6219</v>
      </c>
      <c r="B847" s="5" t="s">
        <v>3462</v>
      </c>
      <c r="C847" s="5" t="s">
        <v>89</v>
      </c>
      <c r="D847" s="174" t="s">
        <v>3463</v>
      </c>
      <c r="E847" s="177" t="s">
        <v>3464</v>
      </c>
      <c r="F847" s="19" t="s">
        <v>260</v>
      </c>
      <c r="G847" s="5" t="s">
        <v>229</v>
      </c>
      <c r="H847" s="27">
        <v>0</v>
      </c>
      <c r="I847" s="106">
        <v>19</v>
      </c>
      <c r="J847" s="107"/>
      <c r="K847" s="108">
        <v>0</v>
      </c>
      <c r="L847" s="108"/>
      <c r="M847" s="108">
        <v>0</v>
      </c>
      <c r="N847" s="108"/>
      <c r="O847" s="108">
        <v>0</v>
      </c>
      <c r="P847" s="108"/>
      <c r="Q847" s="108">
        <v>280830</v>
      </c>
      <c r="R847" s="108"/>
      <c r="S847" s="108">
        <v>0</v>
      </c>
      <c r="T847" s="108"/>
      <c r="U847" s="108">
        <v>0</v>
      </c>
      <c r="V847" s="108"/>
      <c r="W847" s="108">
        <v>17368</v>
      </c>
      <c r="X847" s="108"/>
      <c r="Y847" s="108">
        <v>0</v>
      </c>
      <c r="Z847" s="108"/>
      <c r="AA847" s="108">
        <v>0</v>
      </c>
      <c r="AB847" s="108"/>
      <c r="AC847" s="108">
        <v>0</v>
      </c>
      <c r="AD847" s="108"/>
      <c r="AE847" s="108">
        <v>0</v>
      </c>
      <c r="AF847" s="108"/>
      <c r="AG847" s="108">
        <v>0</v>
      </c>
      <c r="AH847" s="108"/>
      <c r="AI847" s="108">
        <v>50560</v>
      </c>
      <c r="AJ847" s="108"/>
      <c r="AK847" s="108">
        <v>0</v>
      </c>
      <c r="AL847" s="109"/>
      <c r="AM847" s="182">
        <v>0</v>
      </c>
      <c r="AN847" s="109" t="s">
        <v>5655</v>
      </c>
      <c r="AO847" s="109" t="str">
        <f t="shared" si="13"/>
        <v>No</v>
      </c>
    </row>
    <row r="848" spans="1:41" s="19" customFormat="1" ht="11.45" customHeight="1" x14ac:dyDescent="0.2">
      <c r="A848" s="5" t="s">
        <v>331</v>
      </c>
      <c r="B848" s="5" t="s">
        <v>332</v>
      </c>
      <c r="C848" s="5" t="s">
        <v>52</v>
      </c>
      <c r="D848" s="174">
        <v>1053</v>
      </c>
      <c r="E848" s="177">
        <v>10053</v>
      </c>
      <c r="F848" s="19" t="s">
        <v>196</v>
      </c>
      <c r="G848" s="5" t="s">
        <v>192</v>
      </c>
      <c r="H848" s="27">
        <v>4181019</v>
      </c>
      <c r="I848" s="106">
        <v>19</v>
      </c>
      <c r="J848" s="107"/>
      <c r="K848" s="108">
        <v>0</v>
      </c>
      <c r="L848" s="108"/>
      <c r="M848" s="108">
        <v>212773</v>
      </c>
      <c r="N848" s="108"/>
      <c r="O848" s="108">
        <v>371558</v>
      </c>
      <c r="P848" s="108"/>
      <c r="Q848" s="108">
        <v>323479</v>
      </c>
      <c r="R848" s="108"/>
      <c r="S848" s="108">
        <v>48079</v>
      </c>
      <c r="T848" s="108"/>
      <c r="U848" s="108">
        <v>27368</v>
      </c>
      <c r="V848" s="108"/>
      <c r="W848" s="108">
        <v>22903</v>
      </c>
      <c r="X848" s="108"/>
      <c r="Y848" s="108">
        <v>4465</v>
      </c>
      <c r="Z848" s="108"/>
      <c r="AA848" s="108">
        <v>0</v>
      </c>
      <c r="AB848" s="108"/>
      <c r="AC848" s="108">
        <v>0</v>
      </c>
      <c r="AD848" s="108"/>
      <c r="AE848" s="108">
        <v>0</v>
      </c>
      <c r="AF848" s="108"/>
      <c r="AG848" s="108">
        <v>0</v>
      </c>
      <c r="AH848" s="108"/>
      <c r="AI848" s="108">
        <v>220650</v>
      </c>
      <c r="AJ848" s="108"/>
      <c r="AK848" s="108">
        <v>883891</v>
      </c>
      <c r="AL848" s="109"/>
      <c r="AM848" s="182">
        <v>0</v>
      </c>
      <c r="AN848" s="109" t="s">
        <v>5655</v>
      </c>
      <c r="AO848" s="109" t="str">
        <f t="shared" si="13"/>
        <v>No</v>
      </c>
    </row>
    <row r="849" spans="1:41" s="19" customFormat="1" ht="11.45" customHeight="1" x14ac:dyDescent="0.2">
      <c r="A849" s="5" t="s">
        <v>3258</v>
      </c>
      <c r="B849" s="5" t="s">
        <v>3259</v>
      </c>
      <c r="C849" s="5" t="s">
        <v>55</v>
      </c>
      <c r="D849" s="174" t="s">
        <v>3260</v>
      </c>
      <c r="E849" s="177" t="s">
        <v>3261</v>
      </c>
      <c r="F849" s="19" t="s">
        <v>196</v>
      </c>
      <c r="G849" s="5" t="s">
        <v>229</v>
      </c>
      <c r="H849" s="27">
        <v>0</v>
      </c>
      <c r="I849" s="106">
        <v>19</v>
      </c>
      <c r="J849" s="107"/>
      <c r="K849" s="108">
        <v>0</v>
      </c>
      <c r="L849" s="108"/>
      <c r="M849" s="108">
        <v>0</v>
      </c>
      <c r="N849" s="108"/>
      <c r="O849" s="108">
        <v>0</v>
      </c>
      <c r="P849" s="108"/>
      <c r="Q849" s="108">
        <v>589654</v>
      </c>
      <c r="R849" s="108"/>
      <c r="S849" s="108">
        <v>0</v>
      </c>
      <c r="T849" s="108"/>
      <c r="U849" s="108">
        <v>0</v>
      </c>
      <c r="V849" s="108"/>
      <c r="W849" s="108">
        <v>29786</v>
      </c>
      <c r="X849" s="108"/>
      <c r="Y849" s="108">
        <v>0</v>
      </c>
      <c r="Z849" s="108"/>
      <c r="AA849" s="108">
        <v>0</v>
      </c>
      <c r="AB849" s="108"/>
      <c r="AC849" s="108">
        <v>0</v>
      </c>
      <c r="AD849" s="108"/>
      <c r="AE849" s="108">
        <v>0</v>
      </c>
      <c r="AF849" s="108"/>
      <c r="AG849" s="108">
        <v>0</v>
      </c>
      <c r="AH849" s="108"/>
      <c r="AI849" s="108">
        <v>95046</v>
      </c>
      <c r="AJ849" s="108"/>
      <c r="AK849" s="108">
        <v>0</v>
      </c>
      <c r="AL849" s="109"/>
      <c r="AM849" s="182">
        <v>75.900000000000006</v>
      </c>
      <c r="AN849" s="109" t="s">
        <v>5655</v>
      </c>
      <c r="AO849" s="109" t="str">
        <f t="shared" si="13"/>
        <v>No</v>
      </c>
    </row>
    <row r="850" spans="1:41" s="19" customFormat="1" ht="11.45" customHeight="1" x14ac:dyDescent="0.2">
      <c r="A850" s="5" t="s">
        <v>3180</v>
      </c>
      <c r="B850" s="5" t="s">
        <v>3181</v>
      </c>
      <c r="C850" s="5" t="s">
        <v>77</v>
      </c>
      <c r="D850" s="174" t="s">
        <v>3182</v>
      </c>
      <c r="E850" s="177" t="s">
        <v>3183</v>
      </c>
      <c r="F850" s="19" t="s">
        <v>194</v>
      </c>
      <c r="G850" s="5" t="s">
        <v>229</v>
      </c>
      <c r="H850" s="27">
        <v>0</v>
      </c>
      <c r="I850" s="106">
        <v>19</v>
      </c>
      <c r="J850" s="107"/>
      <c r="K850" s="108">
        <v>0</v>
      </c>
      <c r="L850" s="108"/>
      <c r="M850" s="108">
        <v>0</v>
      </c>
      <c r="N850" s="108"/>
      <c r="O850" s="108">
        <v>0</v>
      </c>
      <c r="P850" s="108"/>
      <c r="Q850" s="108">
        <v>589682</v>
      </c>
      <c r="R850" s="108"/>
      <c r="S850" s="108">
        <v>0</v>
      </c>
      <c r="T850" s="108"/>
      <c r="U850" s="108">
        <v>0</v>
      </c>
      <c r="V850" s="108"/>
      <c r="W850" s="108">
        <v>38327</v>
      </c>
      <c r="X850" s="108"/>
      <c r="Y850" s="108">
        <v>0</v>
      </c>
      <c r="Z850" s="108"/>
      <c r="AA850" s="108">
        <v>0</v>
      </c>
      <c r="AB850" s="108"/>
      <c r="AC850" s="108">
        <v>0</v>
      </c>
      <c r="AD850" s="108"/>
      <c r="AE850" s="108">
        <v>0</v>
      </c>
      <c r="AF850" s="108"/>
      <c r="AG850" s="108">
        <v>0</v>
      </c>
      <c r="AH850" s="108"/>
      <c r="AI850" s="108">
        <v>131616</v>
      </c>
      <c r="AJ850" s="108"/>
      <c r="AK850" s="108">
        <v>0</v>
      </c>
      <c r="AL850" s="109"/>
      <c r="AM850" s="182">
        <v>0</v>
      </c>
      <c r="AN850" s="109" t="s">
        <v>5655</v>
      </c>
      <c r="AO850" s="109" t="str">
        <f t="shared" si="13"/>
        <v>No</v>
      </c>
    </row>
    <row r="851" spans="1:41" s="19" customFormat="1" ht="11.45" customHeight="1" x14ac:dyDescent="0.2">
      <c r="A851" s="5" t="s">
        <v>1044</v>
      </c>
      <c r="B851" s="5" t="s">
        <v>1045</v>
      </c>
      <c r="C851" s="5" t="s">
        <v>61</v>
      </c>
      <c r="D851" s="174" t="s">
        <v>1046</v>
      </c>
      <c r="E851" s="177">
        <v>88134</v>
      </c>
      <c r="F851" s="19" t="s">
        <v>138</v>
      </c>
      <c r="G851" s="5" t="s">
        <v>5273</v>
      </c>
      <c r="H851" s="27">
        <v>0</v>
      </c>
      <c r="I851" s="106">
        <v>19</v>
      </c>
      <c r="J851" s="107"/>
      <c r="K851" s="108">
        <v>0</v>
      </c>
      <c r="L851" s="108"/>
      <c r="M851" s="108">
        <v>0</v>
      </c>
      <c r="N851" s="108"/>
      <c r="O851" s="108">
        <v>0</v>
      </c>
      <c r="P851" s="108"/>
      <c r="Q851" s="108">
        <v>646323</v>
      </c>
      <c r="R851" s="108"/>
      <c r="S851" s="108">
        <v>0</v>
      </c>
      <c r="T851" s="108"/>
      <c r="U851" s="108">
        <v>0</v>
      </c>
      <c r="V851" s="108"/>
      <c r="W851" s="108">
        <v>30126</v>
      </c>
      <c r="X851" s="108"/>
      <c r="Y851" s="108">
        <v>0</v>
      </c>
      <c r="Z851" s="108"/>
      <c r="AA851" s="108">
        <v>0</v>
      </c>
      <c r="AB851" s="108"/>
      <c r="AC851" s="108">
        <v>0</v>
      </c>
      <c r="AD851" s="108"/>
      <c r="AE851" s="108">
        <v>0</v>
      </c>
      <c r="AF851" s="108"/>
      <c r="AG851" s="108">
        <v>0</v>
      </c>
      <c r="AH851" s="108"/>
      <c r="AI851" s="108">
        <v>47520</v>
      </c>
      <c r="AJ851" s="108"/>
      <c r="AK851" s="108">
        <v>0</v>
      </c>
      <c r="AL851" s="109"/>
      <c r="AM851" s="182">
        <v>0</v>
      </c>
      <c r="AN851" s="109" t="s">
        <v>5655</v>
      </c>
      <c r="AO851" s="109" t="str">
        <f t="shared" si="13"/>
        <v>No</v>
      </c>
    </row>
    <row r="852" spans="1:41" s="19" customFormat="1" ht="11.45" customHeight="1" x14ac:dyDescent="0.2">
      <c r="A852" s="5" t="s">
        <v>4385</v>
      </c>
      <c r="B852" s="5" t="s">
        <v>4386</v>
      </c>
      <c r="C852" s="5" t="s">
        <v>161</v>
      </c>
      <c r="D852" s="174" t="s">
        <v>4387</v>
      </c>
      <c r="E852" s="177" t="s">
        <v>4388</v>
      </c>
      <c r="F852" s="19" t="s">
        <v>196</v>
      </c>
      <c r="G852" s="5" t="s">
        <v>229</v>
      </c>
      <c r="H852" s="27">
        <v>0</v>
      </c>
      <c r="I852" s="106">
        <v>19</v>
      </c>
      <c r="J852" s="107"/>
      <c r="K852" s="108">
        <v>0</v>
      </c>
      <c r="L852" s="108"/>
      <c r="M852" s="108">
        <v>0</v>
      </c>
      <c r="N852" s="108"/>
      <c r="O852" s="108">
        <v>0</v>
      </c>
      <c r="P852" s="108"/>
      <c r="Q852" s="108">
        <v>341880</v>
      </c>
      <c r="R852" s="108"/>
      <c r="S852" s="108">
        <v>0</v>
      </c>
      <c r="T852" s="108"/>
      <c r="U852" s="108">
        <v>0</v>
      </c>
      <c r="V852" s="108"/>
      <c r="W852" s="108">
        <v>44040</v>
      </c>
      <c r="X852" s="108"/>
      <c r="Y852" s="108">
        <v>0</v>
      </c>
      <c r="Z852" s="108"/>
      <c r="AA852" s="108">
        <v>0</v>
      </c>
      <c r="AB852" s="108"/>
      <c r="AC852" s="108">
        <v>0</v>
      </c>
      <c r="AD852" s="108"/>
      <c r="AE852" s="108">
        <v>0</v>
      </c>
      <c r="AF852" s="108"/>
      <c r="AG852" s="108">
        <v>0</v>
      </c>
      <c r="AH852" s="108"/>
      <c r="AI852" s="108">
        <v>649509</v>
      </c>
      <c r="AJ852" s="108"/>
      <c r="AK852" s="108">
        <v>0</v>
      </c>
      <c r="AL852" s="109"/>
      <c r="AM852" s="182">
        <v>0</v>
      </c>
      <c r="AN852" s="109" t="s">
        <v>5655</v>
      </c>
      <c r="AO852" s="109" t="str">
        <f t="shared" si="13"/>
        <v>No</v>
      </c>
    </row>
    <row r="853" spans="1:41" s="19" customFormat="1" ht="11.45" customHeight="1" x14ac:dyDescent="0.2">
      <c r="A853" s="5" t="s">
        <v>5510</v>
      </c>
      <c r="B853" s="5" t="s">
        <v>2949</v>
      </c>
      <c r="C853" s="5" t="s">
        <v>46</v>
      </c>
      <c r="D853" s="174" t="s">
        <v>2950</v>
      </c>
      <c r="E853" s="177" t="s">
        <v>2951</v>
      </c>
      <c r="F853" s="19" t="s">
        <v>242</v>
      </c>
      <c r="G853" s="5" t="s">
        <v>229</v>
      </c>
      <c r="H853" s="27">
        <v>0</v>
      </c>
      <c r="I853" s="106">
        <v>19</v>
      </c>
      <c r="J853" s="107"/>
      <c r="K853" s="108">
        <v>0</v>
      </c>
      <c r="L853" s="108"/>
      <c r="M853" s="108">
        <v>0</v>
      </c>
      <c r="N853" s="108"/>
      <c r="O853" s="108">
        <v>0</v>
      </c>
      <c r="P853" s="108"/>
      <c r="Q853" s="108">
        <v>319160</v>
      </c>
      <c r="R853" s="108"/>
      <c r="S853" s="108">
        <v>0</v>
      </c>
      <c r="T853" s="108"/>
      <c r="U853" s="108">
        <v>0</v>
      </c>
      <c r="V853" s="108"/>
      <c r="W853" s="108">
        <v>13456</v>
      </c>
      <c r="X853" s="108"/>
      <c r="Y853" s="108">
        <v>0</v>
      </c>
      <c r="Z853" s="108"/>
      <c r="AA853" s="108">
        <v>0</v>
      </c>
      <c r="AB853" s="108"/>
      <c r="AC853" s="108">
        <v>0</v>
      </c>
      <c r="AD853" s="108"/>
      <c r="AE853" s="108">
        <v>0</v>
      </c>
      <c r="AF853" s="108"/>
      <c r="AG853" s="108">
        <v>0</v>
      </c>
      <c r="AH853" s="108"/>
      <c r="AI853" s="108">
        <v>29472</v>
      </c>
      <c r="AJ853" s="108"/>
      <c r="AK853" s="108">
        <v>0</v>
      </c>
      <c r="AL853" s="109"/>
      <c r="AM853" s="182">
        <v>0</v>
      </c>
      <c r="AN853" s="109" t="s">
        <v>5655</v>
      </c>
      <c r="AO853" s="109" t="str">
        <f t="shared" si="13"/>
        <v>No</v>
      </c>
    </row>
    <row r="854" spans="1:41" s="19" customFormat="1" ht="11.45" customHeight="1" x14ac:dyDescent="0.2">
      <c r="A854" s="5" t="s">
        <v>288</v>
      </c>
      <c r="B854" s="5" t="s">
        <v>289</v>
      </c>
      <c r="C854" s="5" t="s">
        <v>40</v>
      </c>
      <c r="D854" s="174">
        <v>4023</v>
      </c>
      <c r="E854" s="177">
        <v>40023</v>
      </c>
      <c r="F854" s="19" t="s">
        <v>194</v>
      </c>
      <c r="G854" s="5" t="s">
        <v>192</v>
      </c>
      <c r="H854" s="27">
        <v>386787</v>
      </c>
      <c r="I854" s="106">
        <v>19</v>
      </c>
      <c r="J854" s="107"/>
      <c r="K854" s="108">
        <v>0</v>
      </c>
      <c r="L854" s="108"/>
      <c r="M854" s="108">
        <v>548048</v>
      </c>
      <c r="N854" s="108"/>
      <c r="O854" s="108">
        <v>805364</v>
      </c>
      <c r="P854" s="108"/>
      <c r="Q854" s="108">
        <v>751094</v>
      </c>
      <c r="R854" s="108"/>
      <c r="S854" s="108">
        <v>54270</v>
      </c>
      <c r="T854" s="108"/>
      <c r="U854" s="108">
        <v>63885</v>
      </c>
      <c r="V854" s="108"/>
      <c r="W854" s="108">
        <v>60702</v>
      </c>
      <c r="X854" s="108"/>
      <c r="Y854" s="108">
        <v>3183</v>
      </c>
      <c r="Z854" s="108"/>
      <c r="AA854" s="108">
        <v>0</v>
      </c>
      <c r="AB854" s="108"/>
      <c r="AC854" s="108">
        <v>0</v>
      </c>
      <c r="AD854" s="108"/>
      <c r="AE854" s="108">
        <v>0</v>
      </c>
      <c r="AF854" s="108"/>
      <c r="AG854" s="108">
        <v>0</v>
      </c>
      <c r="AH854" s="108"/>
      <c r="AI854" s="108">
        <v>688686</v>
      </c>
      <c r="AJ854" s="108"/>
      <c r="AK854" s="108">
        <v>2524477</v>
      </c>
      <c r="AL854" s="109"/>
      <c r="AM854" s="182">
        <v>0</v>
      </c>
      <c r="AN854" s="109" t="s">
        <v>5655</v>
      </c>
      <c r="AO854" s="109" t="str">
        <f t="shared" si="13"/>
        <v>No</v>
      </c>
    </row>
    <row r="855" spans="1:41" s="19" customFormat="1" ht="11.45" customHeight="1" x14ac:dyDescent="0.2">
      <c r="A855" s="5" t="s">
        <v>4868</v>
      </c>
      <c r="B855" s="5" t="s">
        <v>4869</v>
      </c>
      <c r="C855" s="5" t="s">
        <v>20</v>
      </c>
      <c r="D855" s="174" t="s">
        <v>4870</v>
      </c>
      <c r="E855" s="177" t="s">
        <v>4871</v>
      </c>
      <c r="F855" s="19" t="s">
        <v>196</v>
      </c>
      <c r="G855" s="5" t="s">
        <v>229</v>
      </c>
      <c r="H855" s="27">
        <v>0</v>
      </c>
      <c r="I855" s="106">
        <v>19</v>
      </c>
      <c r="J855" s="107"/>
      <c r="K855" s="108">
        <v>0</v>
      </c>
      <c r="L855" s="108"/>
      <c r="M855" s="108">
        <v>0</v>
      </c>
      <c r="N855" s="108"/>
      <c r="O855" s="108">
        <v>0</v>
      </c>
      <c r="P855" s="108"/>
      <c r="Q855" s="108">
        <v>718199</v>
      </c>
      <c r="R855" s="108"/>
      <c r="S855" s="108">
        <v>0</v>
      </c>
      <c r="T855" s="108"/>
      <c r="U855" s="108">
        <v>0</v>
      </c>
      <c r="V855" s="108"/>
      <c r="W855" s="108">
        <v>35922</v>
      </c>
      <c r="X855" s="108"/>
      <c r="Y855" s="108">
        <v>0</v>
      </c>
      <c r="Z855" s="108"/>
      <c r="AA855" s="108">
        <v>0</v>
      </c>
      <c r="AB855" s="108"/>
      <c r="AC855" s="108">
        <v>0</v>
      </c>
      <c r="AD855" s="108"/>
      <c r="AE855" s="108">
        <v>0</v>
      </c>
      <c r="AF855" s="108"/>
      <c r="AG855" s="108">
        <v>0</v>
      </c>
      <c r="AH855" s="108"/>
      <c r="AI855" s="108">
        <v>283007</v>
      </c>
      <c r="AJ855" s="108"/>
      <c r="AK855" s="108">
        <v>0</v>
      </c>
      <c r="AL855" s="109"/>
      <c r="AM855" s="182">
        <v>0</v>
      </c>
      <c r="AN855" s="109" t="s">
        <v>5655</v>
      </c>
      <c r="AO855" s="109" t="str">
        <f t="shared" si="13"/>
        <v>No</v>
      </c>
    </row>
    <row r="856" spans="1:41" s="19" customFormat="1" ht="11.45" customHeight="1" x14ac:dyDescent="0.2">
      <c r="A856" s="5" t="s">
        <v>6220</v>
      </c>
      <c r="B856" s="5" t="s">
        <v>388</v>
      </c>
      <c r="C856" s="5" t="s">
        <v>18</v>
      </c>
      <c r="D856" s="174">
        <v>9034</v>
      </c>
      <c r="E856" s="177">
        <v>90034</v>
      </c>
      <c r="F856" s="19" t="s">
        <v>194</v>
      </c>
      <c r="G856" s="5" t="s">
        <v>192</v>
      </c>
      <c r="H856" s="27">
        <v>3629114</v>
      </c>
      <c r="I856" s="106">
        <v>19</v>
      </c>
      <c r="J856" s="107"/>
      <c r="K856" s="108">
        <v>0</v>
      </c>
      <c r="L856" s="108"/>
      <c r="M856" s="108">
        <v>136080</v>
      </c>
      <c r="N856" s="108"/>
      <c r="O856" s="108">
        <v>416348</v>
      </c>
      <c r="P856" s="108"/>
      <c r="Q856" s="108">
        <v>379147</v>
      </c>
      <c r="R856" s="108"/>
      <c r="S856" s="108">
        <v>37201</v>
      </c>
      <c r="T856" s="108"/>
      <c r="U856" s="108">
        <v>36818</v>
      </c>
      <c r="V856" s="108"/>
      <c r="W856" s="108">
        <v>33992</v>
      </c>
      <c r="X856" s="108"/>
      <c r="Y856" s="108">
        <v>2826</v>
      </c>
      <c r="Z856" s="108"/>
      <c r="AA856" s="108">
        <v>0</v>
      </c>
      <c r="AB856" s="108"/>
      <c r="AC856" s="108">
        <v>0</v>
      </c>
      <c r="AD856" s="108"/>
      <c r="AE856" s="108">
        <v>0</v>
      </c>
      <c r="AF856" s="108"/>
      <c r="AG856" s="108">
        <v>0</v>
      </c>
      <c r="AH856" s="108"/>
      <c r="AI856" s="108">
        <v>172593</v>
      </c>
      <c r="AJ856" s="108"/>
      <c r="AK856" s="108">
        <v>517775</v>
      </c>
      <c r="AL856" s="109"/>
      <c r="AM856" s="182">
        <v>0</v>
      </c>
      <c r="AN856" s="109" t="s">
        <v>5655</v>
      </c>
      <c r="AO856" s="109" t="str">
        <f t="shared" si="13"/>
        <v>No</v>
      </c>
    </row>
    <row r="857" spans="1:41" s="19" customFormat="1" ht="11.45" customHeight="1" x14ac:dyDescent="0.2">
      <c r="A857" s="5" t="s">
        <v>3079</v>
      </c>
      <c r="B857" s="5" t="s">
        <v>3080</v>
      </c>
      <c r="C857" s="5" t="s">
        <v>55</v>
      </c>
      <c r="D857" s="174" t="s">
        <v>3081</v>
      </c>
      <c r="E857" s="177" t="s">
        <v>3082</v>
      </c>
      <c r="F857" s="19" t="s">
        <v>194</v>
      </c>
      <c r="G857" s="5" t="s">
        <v>229</v>
      </c>
      <c r="H857" s="27">
        <v>0</v>
      </c>
      <c r="I857" s="106">
        <v>18</v>
      </c>
      <c r="J857" s="107"/>
      <c r="K857" s="108">
        <v>0</v>
      </c>
      <c r="L857" s="108"/>
      <c r="M857" s="108">
        <v>0</v>
      </c>
      <c r="N857" s="108"/>
      <c r="O857" s="108">
        <v>0</v>
      </c>
      <c r="P857" s="108"/>
      <c r="Q857" s="108">
        <v>551744</v>
      </c>
      <c r="R857" s="108"/>
      <c r="S857" s="108">
        <v>0</v>
      </c>
      <c r="T857" s="108"/>
      <c r="U857" s="108">
        <v>0</v>
      </c>
      <c r="V857" s="108"/>
      <c r="W857" s="108">
        <v>35892</v>
      </c>
      <c r="X857" s="108"/>
      <c r="Y857" s="108">
        <v>0</v>
      </c>
      <c r="Z857" s="108"/>
      <c r="AA857" s="108">
        <v>0</v>
      </c>
      <c r="AB857" s="108"/>
      <c r="AC857" s="108">
        <v>0</v>
      </c>
      <c r="AD857" s="108"/>
      <c r="AE857" s="108">
        <v>0</v>
      </c>
      <c r="AF857" s="108"/>
      <c r="AG857" s="108">
        <v>0</v>
      </c>
      <c r="AH857" s="108"/>
      <c r="AI857" s="108">
        <v>96953</v>
      </c>
      <c r="AJ857" s="108"/>
      <c r="AK857" s="108">
        <v>0</v>
      </c>
      <c r="AL857" s="109"/>
      <c r="AM857" s="182">
        <v>63.54</v>
      </c>
      <c r="AN857" s="109" t="s">
        <v>5655</v>
      </c>
      <c r="AO857" s="109" t="str">
        <f t="shared" si="13"/>
        <v>No</v>
      </c>
    </row>
    <row r="858" spans="1:41" s="19" customFormat="1" ht="11.45" customHeight="1" x14ac:dyDescent="0.2">
      <c r="A858" s="5" t="s">
        <v>5482</v>
      </c>
      <c r="B858" s="5" t="s">
        <v>5601</v>
      </c>
      <c r="C858" s="5" t="s">
        <v>99</v>
      </c>
      <c r="D858" s="174"/>
      <c r="E858" s="177">
        <v>30199</v>
      </c>
      <c r="F858" s="19" t="s">
        <v>196</v>
      </c>
      <c r="G858" s="5" t="s">
        <v>5273</v>
      </c>
      <c r="H858" s="27">
        <v>64022</v>
      </c>
      <c r="I858" s="106">
        <v>18</v>
      </c>
      <c r="J858" s="107"/>
      <c r="K858" s="108">
        <v>0</v>
      </c>
      <c r="L858" s="108"/>
      <c r="M858" s="108">
        <v>0</v>
      </c>
      <c r="N858" s="108"/>
      <c r="O858" s="108">
        <v>0</v>
      </c>
      <c r="P858" s="108"/>
      <c r="Q858" s="108">
        <v>289400</v>
      </c>
      <c r="R858" s="108"/>
      <c r="S858" s="108">
        <v>0</v>
      </c>
      <c r="T858" s="108"/>
      <c r="U858" s="108">
        <v>0</v>
      </c>
      <c r="V858" s="108"/>
      <c r="W858" s="108">
        <v>17691</v>
      </c>
      <c r="X858" s="108"/>
      <c r="Y858" s="108">
        <v>0</v>
      </c>
      <c r="Z858" s="108"/>
      <c r="AA858" s="108">
        <v>0</v>
      </c>
      <c r="AB858" s="108"/>
      <c r="AC858" s="108">
        <v>0</v>
      </c>
      <c r="AD858" s="108"/>
      <c r="AE858" s="108">
        <v>0</v>
      </c>
      <c r="AF858" s="108"/>
      <c r="AG858" s="108">
        <v>0</v>
      </c>
      <c r="AH858" s="108"/>
      <c r="AI858" s="108">
        <v>45049</v>
      </c>
      <c r="AJ858" s="108"/>
      <c r="AK858" s="108">
        <v>0</v>
      </c>
      <c r="AL858" s="109"/>
      <c r="AM858" s="182">
        <v>0</v>
      </c>
      <c r="AN858" s="109" t="s">
        <v>5655</v>
      </c>
      <c r="AO858" s="109" t="str">
        <f t="shared" si="13"/>
        <v>No</v>
      </c>
    </row>
    <row r="859" spans="1:41" s="19" customFormat="1" ht="11.45" customHeight="1" x14ac:dyDescent="0.2">
      <c r="A859" s="5" t="s">
        <v>1088</v>
      </c>
      <c r="B859" s="5" t="s">
        <v>796</v>
      </c>
      <c r="C859" s="5" t="s">
        <v>88</v>
      </c>
      <c r="D859" s="174">
        <v>4170</v>
      </c>
      <c r="E859" s="177">
        <v>40170</v>
      </c>
      <c r="F859" s="19" t="s">
        <v>520</v>
      </c>
      <c r="G859" s="5" t="s">
        <v>5273</v>
      </c>
      <c r="H859" s="27">
        <v>66777</v>
      </c>
      <c r="I859" s="106">
        <v>18</v>
      </c>
      <c r="J859" s="107"/>
      <c r="K859" s="108">
        <v>0</v>
      </c>
      <c r="L859" s="108"/>
      <c r="M859" s="108">
        <v>0</v>
      </c>
      <c r="N859" s="108"/>
      <c r="O859" s="108">
        <v>0</v>
      </c>
      <c r="P859" s="108"/>
      <c r="Q859" s="108">
        <v>362937</v>
      </c>
      <c r="R859" s="108"/>
      <c r="S859" s="108">
        <v>0</v>
      </c>
      <c r="T859" s="108"/>
      <c r="U859" s="108">
        <v>0</v>
      </c>
      <c r="V859" s="108"/>
      <c r="W859" s="108">
        <v>34023</v>
      </c>
      <c r="X859" s="108"/>
      <c r="Y859" s="108">
        <v>0</v>
      </c>
      <c r="Z859" s="108"/>
      <c r="AA859" s="108">
        <v>0</v>
      </c>
      <c r="AB859" s="108"/>
      <c r="AC859" s="108">
        <v>0</v>
      </c>
      <c r="AD859" s="108"/>
      <c r="AE859" s="108">
        <v>0</v>
      </c>
      <c r="AF859" s="108"/>
      <c r="AG859" s="108">
        <v>0</v>
      </c>
      <c r="AH859" s="108"/>
      <c r="AI859" s="108">
        <v>144667</v>
      </c>
      <c r="AJ859" s="108"/>
      <c r="AK859" s="108">
        <v>0</v>
      </c>
      <c r="AL859" s="109"/>
      <c r="AM859" s="182">
        <v>0</v>
      </c>
      <c r="AN859" s="109" t="s">
        <v>5655</v>
      </c>
      <c r="AO859" s="109" t="str">
        <f t="shared" si="13"/>
        <v>No</v>
      </c>
    </row>
    <row r="860" spans="1:41" s="19" customFormat="1" ht="11.45" customHeight="1" x14ac:dyDescent="0.2">
      <c r="A860" s="5" t="s">
        <v>6221</v>
      </c>
      <c r="B860" s="5" t="s">
        <v>244</v>
      </c>
      <c r="C860" s="5" t="s">
        <v>80</v>
      </c>
      <c r="D860" s="174">
        <v>46</v>
      </c>
      <c r="E860" s="177">
        <v>46</v>
      </c>
      <c r="F860" s="19" t="s">
        <v>194</v>
      </c>
      <c r="G860" s="5" t="s">
        <v>192</v>
      </c>
      <c r="H860" s="27">
        <v>1849898</v>
      </c>
      <c r="I860" s="106">
        <v>18</v>
      </c>
      <c r="J860" s="107"/>
      <c r="K860" s="108">
        <v>0</v>
      </c>
      <c r="L860" s="108"/>
      <c r="M860" s="108">
        <v>672359</v>
      </c>
      <c r="N860" s="108"/>
      <c r="O860" s="108">
        <v>752911</v>
      </c>
      <c r="P860" s="108"/>
      <c r="Q860" s="108">
        <v>597013</v>
      </c>
      <c r="R860" s="108"/>
      <c r="S860" s="108">
        <v>155898</v>
      </c>
      <c r="T860" s="108"/>
      <c r="U860" s="108">
        <v>46488</v>
      </c>
      <c r="V860" s="108"/>
      <c r="W860" s="108">
        <v>36789</v>
      </c>
      <c r="X860" s="108"/>
      <c r="Y860" s="108">
        <v>9699</v>
      </c>
      <c r="Z860" s="108"/>
      <c r="AA860" s="108">
        <v>0</v>
      </c>
      <c r="AB860" s="108"/>
      <c r="AC860" s="108">
        <v>0</v>
      </c>
      <c r="AD860" s="108"/>
      <c r="AE860" s="108">
        <v>0</v>
      </c>
      <c r="AF860" s="108"/>
      <c r="AG860" s="108">
        <v>0</v>
      </c>
      <c r="AH860" s="108"/>
      <c r="AI860" s="108">
        <v>290910</v>
      </c>
      <c r="AJ860" s="108"/>
      <c r="AK860" s="108">
        <v>2148758</v>
      </c>
      <c r="AL860" s="109"/>
      <c r="AM860" s="182">
        <v>0</v>
      </c>
      <c r="AN860" s="109" t="s">
        <v>5655</v>
      </c>
      <c r="AO860" s="109" t="str">
        <f t="shared" si="13"/>
        <v>No</v>
      </c>
    </row>
    <row r="861" spans="1:41" s="19" customFormat="1" ht="11.45" customHeight="1" x14ac:dyDescent="0.2">
      <c r="A861" s="5" t="s">
        <v>6222</v>
      </c>
      <c r="B861" s="5" t="s">
        <v>531</v>
      </c>
      <c r="C861" s="5" t="s">
        <v>62</v>
      </c>
      <c r="D861" s="174">
        <v>4011</v>
      </c>
      <c r="E861" s="177">
        <v>40011</v>
      </c>
      <c r="F861" s="19" t="s">
        <v>194</v>
      </c>
      <c r="G861" s="5" t="s">
        <v>5273</v>
      </c>
      <c r="H861" s="27">
        <v>166485</v>
      </c>
      <c r="I861" s="106">
        <v>18</v>
      </c>
      <c r="J861" s="107"/>
      <c r="K861" s="108">
        <v>0</v>
      </c>
      <c r="L861" s="108"/>
      <c r="M861" s="108">
        <v>0</v>
      </c>
      <c r="N861" s="108"/>
      <c r="O861" s="108">
        <v>0</v>
      </c>
      <c r="P861" s="108"/>
      <c r="Q861" s="108">
        <v>528181</v>
      </c>
      <c r="R861" s="108"/>
      <c r="S861" s="108">
        <v>0</v>
      </c>
      <c r="T861" s="108"/>
      <c r="U861" s="108">
        <v>0</v>
      </c>
      <c r="V861" s="108"/>
      <c r="W861" s="108">
        <v>37128</v>
      </c>
      <c r="X861" s="108"/>
      <c r="Y861" s="108">
        <v>0</v>
      </c>
      <c r="Z861" s="108"/>
      <c r="AA861" s="108">
        <v>0</v>
      </c>
      <c r="AB861" s="108"/>
      <c r="AC861" s="108">
        <v>0</v>
      </c>
      <c r="AD861" s="108"/>
      <c r="AE861" s="108">
        <v>0</v>
      </c>
      <c r="AF861" s="108"/>
      <c r="AG861" s="108">
        <v>0</v>
      </c>
      <c r="AH861" s="108"/>
      <c r="AI861" s="108">
        <v>1051696</v>
      </c>
      <c r="AJ861" s="108"/>
      <c r="AK861" s="108">
        <v>0</v>
      </c>
      <c r="AL861" s="109"/>
      <c r="AM861" s="182">
        <v>0</v>
      </c>
      <c r="AN861" s="109" t="s">
        <v>5655</v>
      </c>
      <c r="AO861" s="109" t="str">
        <f t="shared" si="13"/>
        <v>No</v>
      </c>
    </row>
    <row r="862" spans="1:41" s="19" customFormat="1" ht="11.45" customHeight="1" x14ac:dyDescent="0.2">
      <c r="A862" s="5" t="s">
        <v>3307</v>
      </c>
      <c r="B862" s="5" t="s">
        <v>3308</v>
      </c>
      <c r="C862" s="5" t="s">
        <v>55</v>
      </c>
      <c r="D862" s="174" t="s">
        <v>3309</v>
      </c>
      <c r="E862" s="177" t="s">
        <v>3310</v>
      </c>
      <c r="F862" s="19" t="s">
        <v>194</v>
      </c>
      <c r="G862" s="5" t="s">
        <v>229</v>
      </c>
      <c r="H862" s="27">
        <v>0</v>
      </c>
      <c r="I862" s="106">
        <v>18</v>
      </c>
      <c r="J862" s="107"/>
      <c r="K862" s="108">
        <v>0</v>
      </c>
      <c r="L862" s="108"/>
      <c r="M862" s="108">
        <v>0</v>
      </c>
      <c r="N862" s="108"/>
      <c r="O862" s="108">
        <v>0</v>
      </c>
      <c r="P862" s="108"/>
      <c r="Q862" s="108">
        <v>471216</v>
      </c>
      <c r="R862" s="108"/>
      <c r="S862" s="108">
        <v>0</v>
      </c>
      <c r="T862" s="108"/>
      <c r="U862" s="108">
        <v>0</v>
      </c>
      <c r="V862" s="108"/>
      <c r="W862" s="108">
        <v>30572</v>
      </c>
      <c r="X862" s="108"/>
      <c r="Y862" s="108">
        <v>0</v>
      </c>
      <c r="Z862" s="108"/>
      <c r="AA862" s="108">
        <v>0</v>
      </c>
      <c r="AB862" s="108"/>
      <c r="AC862" s="108">
        <v>0</v>
      </c>
      <c r="AD862" s="108"/>
      <c r="AE862" s="108">
        <v>0</v>
      </c>
      <c r="AF862" s="108"/>
      <c r="AG862" s="108">
        <v>0</v>
      </c>
      <c r="AH862" s="108"/>
      <c r="AI862" s="108">
        <v>234820</v>
      </c>
      <c r="AJ862" s="108"/>
      <c r="AK862" s="108">
        <v>0</v>
      </c>
      <c r="AL862" s="109"/>
      <c r="AM862" s="182">
        <v>0</v>
      </c>
      <c r="AN862" s="109" t="s">
        <v>5655</v>
      </c>
      <c r="AO862" s="109" t="str">
        <f t="shared" si="13"/>
        <v>No</v>
      </c>
    </row>
    <row r="863" spans="1:41" s="19" customFormat="1" ht="11.45" customHeight="1" x14ac:dyDescent="0.2">
      <c r="A863" s="5" t="s">
        <v>5856</v>
      </c>
      <c r="B863" s="5" t="s">
        <v>5857</v>
      </c>
      <c r="C863" s="5" t="s">
        <v>55</v>
      </c>
      <c r="D863" s="174"/>
      <c r="E863" s="177" t="s">
        <v>5858</v>
      </c>
      <c r="F863" s="19" t="s">
        <v>242</v>
      </c>
      <c r="G863" s="5" t="s">
        <v>229</v>
      </c>
      <c r="H863" s="27">
        <v>0</v>
      </c>
      <c r="I863" s="106">
        <v>18</v>
      </c>
      <c r="J863" s="107"/>
      <c r="K863" s="108">
        <v>0</v>
      </c>
      <c r="L863" s="108"/>
      <c r="M863" s="108">
        <v>0</v>
      </c>
      <c r="N863" s="108"/>
      <c r="O863" s="108">
        <v>0</v>
      </c>
      <c r="P863" s="108"/>
      <c r="Q863" s="108">
        <v>457741</v>
      </c>
      <c r="R863" s="108"/>
      <c r="S863" s="108">
        <v>0</v>
      </c>
      <c r="T863" s="108"/>
      <c r="U863" s="108">
        <v>0</v>
      </c>
      <c r="V863" s="108"/>
      <c r="W863" s="108">
        <v>22271</v>
      </c>
      <c r="X863" s="108"/>
      <c r="Y863" s="108">
        <v>0</v>
      </c>
      <c r="Z863" s="108"/>
      <c r="AA863" s="108">
        <v>0</v>
      </c>
      <c r="AB863" s="108"/>
      <c r="AC863" s="108">
        <v>0</v>
      </c>
      <c r="AD863" s="108"/>
      <c r="AE863" s="108">
        <v>0</v>
      </c>
      <c r="AF863" s="108"/>
      <c r="AG863" s="108">
        <v>0</v>
      </c>
      <c r="AH863" s="108"/>
      <c r="AI863" s="108">
        <v>49989</v>
      </c>
      <c r="AJ863" s="108"/>
      <c r="AK863" s="108">
        <v>0</v>
      </c>
      <c r="AL863" s="109"/>
      <c r="AM863" s="182">
        <v>0</v>
      </c>
      <c r="AN863" s="109" t="s">
        <v>5655</v>
      </c>
      <c r="AO863" s="109" t="str">
        <f t="shared" si="13"/>
        <v>No</v>
      </c>
    </row>
    <row r="864" spans="1:41" s="19" customFormat="1" ht="11.45" customHeight="1" x14ac:dyDescent="0.2">
      <c r="A864" s="5" t="s">
        <v>3967</v>
      </c>
      <c r="B864" s="5" t="s">
        <v>384</v>
      </c>
      <c r="C864" s="5" t="s">
        <v>43</v>
      </c>
      <c r="D864" s="174" t="s">
        <v>3968</v>
      </c>
      <c r="E864" s="177" t="s">
        <v>3969</v>
      </c>
      <c r="F864" s="19" t="s">
        <v>196</v>
      </c>
      <c r="G864" s="5" t="s">
        <v>229</v>
      </c>
      <c r="H864" s="27">
        <v>0</v>
      </c>
      <c r="I864" s="106">
        <v>18</v>
      </c>
      <c r="J864" s="107"/>
      <c r="K864" s="108">
        <v>0</v>
      </c>
      <c r="L864" s="108"/>
      <c r="M864" s="108">
        <v>0</v>
      </c>
      <c r="N864" s="108"/>
      <c r="O864" s="108">
        <v>0</v>
      </c>
      <c r="P864" s="108"/>
      <c r="Q864" s="108">
        <v>411158</v>
      </c>
      <c r="R864" s="108"/>
      <c r="S864" s="108">
        <v>0</v>
      </c>
      <c r="T864" s="108"/>
      <c r="U864" s="108">
        <v>0</v>
      </c>
      <c r="V864" s="108"/>
      <c r="W864" s="108">
        <v>27222</v>
      </c>
      <c r="X864" s="108"/>
      <c r="Y864" s="108">
        <v>0</v>
      </c>
      <c r="Z864" s="108"/>
      <c r="AA864" s="108">
        <v>0</v>
      </c>
      <c r="AB864" s="108"/>
      <c r="AC864" s="108">
        <v>0</v>
      </c>
      <c r="AD864" s="108"/>
      <c r="AE864" s="108">
        <v>0</v>
      </c>
      <c r="AF864" s="108"/>
      <c r="AG864" s="108">
        <v>0</v>
      </c>
      <c r="AH864" s="108"/>
      <c r="AI864" s="108">
        <v>119864</v>
      </c>
      <c r="AJ864" s="108"/>
      <c r="AK864" s="108">
        <v>0</v>
      </c>
      <c r="AL864" s="109"/>
      <c r="AM864" s="182">
        <v>0</v>
      </c>
      <c r="AN864" s="109" t="s">
        <v>5655</v>
      </c>
      <c r="AO864" s="109" t="str">
        <f t="shared" si="13"/>
        <v>No</v>
      </c>
    </row>
    <row r="865" spans="1:41" s="19" customFormat="1" ht="11.45" customHeight="1" x14ac:dyDescent="0.2">
      <c r="A865" s="5" t="s">
        <v>528</v>
      </c>
      <c r="B865" s="5" t="s">
        <v>529</v>
      </c>
      <c r="C865" s="5" t="s">
        <v>46</v>
      </c>
      <c r="D865" s="174">
        <v>5149</v>
      </c>
      <c r="E865" s="177">
        <v>50149</v>
      </c>
      <c r="F865" s="19" t="s">
        <v>260</v>
      </c>
      <c r="G865" s="5" t="s">
        <v>192</v>
      </c>
      <c r="H865" s="27">
        <v>143592</v>
      </c>
      <c r="I865" s="106">
        <v>18</v>
      </c>
      <c r="J865" s="107"/>
      <c r="K865" s="108">
        <v>0</v>
      </c>
      <c r="L865" s="108"/>
      <c r="M865" s="108">
        <v>601758</v>
      </c>
      <c r="N865" s="108"/>
      <c r="O865" s="108">
        <v>1025197</v>
      </c>
      <c r="P865" s="108"/>
      <c r="Q865" s="108">
        <v>936221</v>
      </c>
      <c r="R865" s="108"/>
      <c r="S865" s="108">
        <v>88976</v>
      </c>
      <c r="T865" s="108"/>
      <c r="U865" s="108">
        <v>57536</v>
      </c>
      <c r="V865" s="108"/>
      <c r="W865" s="108">
        <v>54422</v>
      </c>
      <c r="X865" s="108"/>
      <c r="Y865" s="108">
        <v>3114</v>
      </c>
      <c r="Z865" s="108"/>
      <c r="AA865" s="108">
        <v>0</v>
      </c>
      <c r="AB865" s="108"/>
      <c r="AC865" s="108">
        <v>0</v>
      </c>
      <c r="AD865" s="108"/>
      <c r="AE865" s="108">
        <v>0</v>
      </c>
      <c r="AF865" s="108"/>
      <c r="AG865" s="108">
        <v>0</v>
      </c>
      <c r="AH865" s="108"/>
      <c r="AI865" s="108">
        <v>443193</v>
      </c>
      <c r="AJ865" s="108"/>
      <c r="AK865" s="108">
        <v>2648357</v>
      </c>
      <c r="AL865" s="109"/>
      <c r="AM865" s="182">
        <v>0</v>
      </c>
      <c r="AN865" s="109" t="s">
        <v>5655</v>
      </c>
      <c r="AO865" s="109" t="str">
        <f t="shared" si="13"/>
        <v>No</v>
      </c>
    </row>
    <row r="866" spans="1:41" s="19" customFormat="1" ht="11.45" customHeight="1" x14ac:dyDescent="0.2">
      <c r="A866" s="5" t="s">
        <v>6223</v>
      </c>
      <c r="B866" s="5" t="s">
        <v>600</v>
      </c>
      <c r="C866" s="5" t="s">
        <v>31</v>
      </c>
      <c r="D866" s="174">
        <v>8016</v>
      </c>
      <c r="E866" s="177">
        <v>80016</v>
      </c>
      <c r="F866" s="19" t="s">
        <v>194</v>
      </c>
      <c r="G866" s="5" t="s">
        <v>5273</v>
      </c>
      <c r="H866" s="27">
        <v>128124</v>
      </c>
      <c r="I866" s="106">
        <v>18</v>
      </c>
      <c r="J866" s="107"/>
      <c r="K866" s="108">
        <v>0</v>
      </c>
      <c r="L866" s="108"/>
      <c r="M866" s="108">
        <v>0</v>
      </c>
      <c r="N866" s="108"/>
      <c r="O866" s="108">
        <v>0</v>
      </c>
      <c r="P866" s="108"/>
      <c r="Q866" s="108">
        <v>986612</v>
      </c>
      <c r="R866" s="108"/>
      <c r="S866" s="108">
        <v>0</v>
      </c>
      <c r="T866" s="108"/>
      <c r="U866" s="108">
        <v>0</v>
      </c>
      <c r="V866" s="108"/>
      <c r="W866" s="108">
        <v>65380</v>
      </c>
      <c r="X866" s="108"/>
      <c r="Y866" s="108">
        <v>0</v>
      </c>
      <c r="Z866" s="108"/>
      <c r="AA866" s="108">
        <v>0</v>
      </c>
      <c r="AB866" s="108"/>
      <c r="AC866" s="108">
        <v>0</v>
      </c>
      <c r="AD866" s="108"/>
      <c r="AE866" s="108">
        <v>0</v>
      </c>
      <c r="AF866" s="108"/>
      <c r="AG866" s="108">
        <v>0</v>
      </c>
      <c r="AH866" s="108"/>
      <c r="AI866" s="108">
        <v>777384</v>
      </c>
      <c r="AJ866" s="108"/>
      <c r="AK866" s="108">
        <v>0</v>
      </c>
      <c r="AL866" s="109"/>
      <c r="AM866" s="182">
        <v>0</v>
      </c>
      <c r="AN866" s="109" t="s">
        <v>5655</v>
      </c>
      <c r="AO866" s="109" t="str">
        <f t="shared" si="13"/>
        <v>No</v>
      </c>
    </row>
    <row r="867" spans="1:41" s="19" customFormat="1" ht="11.45" customHeight="1" x14ac:dyDescent="0.2">
      <c r="A867" s="5" t="s">
        <v>4682</v>
      </c>
      <c r="B867" s="5" t="s">
        <v>4683</v>
      </c>
      <c r="C867" s="5" t="s">
        <v>87</v>
      </c>
      <c r="D867" s="174" t="s">
        <v>4684</v>
      </c>
      <c r="E867" s="177" t="s">
        <v>4685</v>
      </c>
      <c r="F867" s="19" t="s">
        <v>242</v>
      </c>
      <c r="G867" s="5" t="s">
        <v>229</v>
      </c>
      <c r="H867" s="27">
        <v>0</v>
      </c>
      <c r="I867" s="106">
        <v>18</v>
      </c>
      <c r="J867" s="107"/>
      <c r="K867" s="108">
        <v>0</v>
      </c>
      <c r="L867" s="108"/>
      <c r="M867" s="108">
        <v>0</v>
      </c>
      <c r="N867" s="108"/>
      <c r="O867" s="108">
        <v>0</v>
      </c>
      <c r="P867" s="108"/>
      <c r="Q867" s="108">
        <v>311016</v>
      </c>
      <c r="R867" s="108"/>
      <c r="S867" s="108">
        <v>0</v>
      </c>
      <c r="T867" s="108"/>
      <c r="U867" s="108">
        <v>0</v>
      </c>
      <c r="V867" s="108"/>
      <c r="W867" s="108">
        <v>19423</v>
      </c>
      <c r="X867" s="108"/>
      <c r="Y867" s="108">
        <v>0</v>
      </c>
      <c r="Z867" s="108"/>
      <c r="AA867" s="108">
        <v>0</v>
      </c>
      <c r="AB867" s="108"/>
      <c r="AC867" s="108">
        <v>0</v>
      </c>
      <c r="AD867" s="108"/>
      <c r="AE867" s="108">
        <v>0</v>
      </c>
      <c r="AF867" s="108"/>
      <c r="AG867" s="108">
        <v>0</v>
      </c>
      <c r="AH867" s="108"/>
      <c r="AI867" s="108">
        <v>86970</v>
      </c>
      <c r="AJ867" s="108"/>
      <c r="AK867" s="108">
        <v>0</v>
      </c>
      <c r="AL867" s="109"/>
      <c r="AM867" s="182">
        <v>0</v>
      </c>
      <c r="AN867" s="109" t="s">
        <v>5655</v>
      </c>
      <c r="AO867" s="109" t="str">
        <f t="shared" si="13"/>
        <v>No</v>
      </c>
    </row>
    <row r="868" spans="1:41" s="19" customFormat="1" ht="11.45" customHeight="1" x14ac:dyDescent="0.2">
      <c r="A868" s="5" t="s">
        <v>1974</v>
      </c>
      <c r="B868" s="5" t="s">
        <v>1975</v>
      </c>
      <c r="C868" s="5" t="s">
        <v>37</v>
      </c>
      <c r="D868" s="174" t="s">
        <v>1976</v>
      </c>
      <c r="E868" s="177" t="s">
        <v>1977</v>
      </c>
      <c r="F868" s="19" t="s">
        <v>242</v>
      </c>
      <c r="G868" s="5" t="s">
        <v>229</v>
      </c>
      <c r="H868" s="27">
        <v>0</v>
      </c>
      <c r="I868" s="106">
        <v>18</v>
      </c>
      <c r="J868" s="107"/>
      <c r="K868" s="108">
        <v>0</v>
      </c>
      <c r="L868" s="108"/>
      <c r="M868" s="108">
        <v>0</v>
      </c>
      <c r="N868" s="108"/>
      <c r="O868" s="108">
        <v>0</v>
      </c>
      <c r="P868" s="108"/>
      <c r="Q868" s="108">
        <v>425309</v>
      </c>
      <c r="R868" s="108"/>
      <c r="S868" s="108">
        <v>0</v>
      </c>
      <c r="T868" s="108"/>
      <c r="U868" s="108">
        <v>0</v>
      </c>
      <c r="V868" s="108"/>
      <c r="W868" s="108">
        <v>21771</v>
      </c>
      <c r="X868" s="108"/>
      <c r="Y868" s="108">
        <v>0</v>
      </c>
      <c r="Z868" s="108"/>
      <c r="AA868" s="108">
        <v>0</v>
      </c>
      <c r="AB868" s="108"/>
      <c r="AC868" s="108">
        <v>0</v>
      </c>
      <c r="AD868" s="108"/>
      <c r="AE868" s="108">
        <v>0</v>
      </c>
      <c r="AF868" s="108"/>
      <c r="AG868" s="108">
        <v>0</v>
      </c>
      <c r="AH868" s="108"/>
      <c r="AI868" s="108">
        <v>24729</v>
      </c>
      <c r="AJ868" s="108"/>
      <c r="AK868" s="108">
        <v>0</v>
      </c>
      <c r="AL868" s="109"/>
      <c r="AM868" s="182">
        <v>0</v>
      </c>
      <c r="AN868" s="109" t="s">
        <v>5655</v>
      </c>
      <c r="AO868" s="109" t="str">
        <f t="shared" si="13"/>
        <v>No</v>
      </c>
    </row>
    <row r="869" spans="1:41" s="19" customFormat="1" ht="11.45" customHeight="1" x14ac:dyDescent="0.2">
      <c r="A869" s="5" t="s">
        <v>1670</v>
      </c>
      <c r="B869" s="5" t="s">
        <v>1671</v>
      </c>
      <c r="C869" s="5" t="s">
        <v>53</v>
      </c>
      <c r="D869" s="174" t="s">
        <v>1672</v>
      </c>
      <c r="E869" s="177" t="s">
        <v>1673</v>
      </c>
      <c r="F869" s="19" t="s">
        <v>194</v>
      </c>
      <c r="G869" s="5" t="s">
        <v>229</v>
      </c>
      <c r="H869" s="27">
        <v>0</v>
      </c>
      <c r="I869" s="106">
        <v>18</v>
      </c>
      <c r="J869" s="107"/>
      <c r="K869" s="108">
        <v>0</v>
      </c>
      <c r="L869" s="108"/>
      <c r="M869" s="108">
        <v>0</v>
      </c>
      <c r="N869" s="108"/>
      <c r="O869" s="108">
        <v>0</v>
      </c>
      <c r="P869" s="108"/>
      <c r="Q869" s="108">
        <v>336553</v>
      </c>
      <c r="R869" s="108"/>
      <c r="S869" s="108">
        <v>0</v>
      </c>
      <c r="T869" s="108"/>
      <c r="U869" s="108">
        <v>0</v>
      </c>
      <c r="V869" s="108"/>
      <c r="W869" s="108">
        <v>29796</v>
      </c>
      <c r="X869" s="108"/>
      <c r="Y869" s="108">
        <v>0</v>
      </c>
      <c r="Z869" s="108"/>
      <c r="AA869" s="108">
        <v>0</v>
      </c>
      <c r="AB869" s="108"/>
      <c r="AC869" s="108">
        <v>0</v>
      </c>
      <c r="AD869" s="108"/>
      <c r="AE869" s="108">
        <v>0</v>
      </c>
      <c r="AF869" s="108"/>
      <c r="AG869" s="108">
        <v>0</v>
      </c>
      <c r="AH869" s="108"/>
      <c r="AI869" s="108">
        <v>41991</v>
      </c>
      <c r="AJ869" s="108"/>
      <c r="AK869" s="108">
        <v>0</v>
      </c>
      <c r="AL869" s="109"/>
      <c r="AM869" s="182">
        <v>0</v>
      </c>
      <c r="AN869" s="109" t="s">
        <v>5655</v>
      </c>
      <c r="AO869" s="109" t="str">
        <f t="shared" si="13"/>
        <v>No</v>
      </c>
    </row>
    <row r="870" spans="1:41" s="19" customFormat="1" ht="11.45" customHeight="1" x14ac:dyDescent="0.2">
      <c r="A870" s="5" t="s">
        <v>1282</v>
      </c>
      <c r="B870" s="5" t="s">
        <v>1283</v>
      </c>
      <c r="C870" s="5" t="s">
        <v>77</v>
      </c>
      <c r="D870" s="174">
        <v>5198</v>
      </c>
      <c r="E870" s="177">
        <v>50198</v>
      </c>
      <c r="F870" s="19" t="s">
        <v>194</v>
      </c>
      <c r="G870" s="5" t="s">
        <v>192</v>
      </c>
      <c r="H870" s="27">
        <v>1780673</v>
      </c>
      <c r="I870" s="106">
        <v>18</v>
      </c>
      <c r="J870" s="107"/>
      <c r="K870" s="108">
        <v>0</v>
      </c>
      <c r="L870" s="108"/>
      <c r="M870" s="108">
        <v>171692</v>
      </c>
      <c r="N870" s="108"/>
      <c r="O870" s="108">
        <v>516476</v>
      </c>
      <c r="P870" s="108"/>
      <c r="Q870" s="108">
        <v>504325</v>
      </c>
      <c r="R870" s="108"/>
      <c r="S870" s="108">
        <v>96073</v>
      </c>
      <c r="T870" s="108"/>
      <c r="U870" s="108">
        <v>37266</v>
      </c>
      <c r="V870" s="108"/>
      <c r="W870" s="108">
        <v>32040</v>
      </c>
      <c r="X870" s="108"/>
      <c r="Y870" s="108">
        <v>7527</v>
      </c>
      <c r="Z870" s="108"/>
      <c r="AA870" s="108">
        <v>0</v>
      </c>
      <c r="AB870" s="108"/>
      <c r="AC870" s="108">
        <v>0</v>
      </c>
      <c r="AD870" s="108"/>
      <c r="AE870" s="108">
        <v>0</v>
      </c>
      <c r="AF870" s="108"/>
      <c r="AG870" s="108">
        <v>0</v>
      </c>
      <c r="AH870" s="108"/>
      <c r="AI870" s="108">
        <v>79987</v>
      </c>
      <c r="AJ870" s="108"/>
      <c r="AK870" s="108">
        <v>728266</v>
      </c>
      <c r="AL870" s="109"/>
      <c r="AM870" s="182">
        <v>0</v>
      </c>
      <c r="AN870" s="109" t="s">
        <v>5655</v>
      </c>
      <c r="AO870" s="109" t="str">
        <f t="shared" si="13"/>
        <v>No</v>
      </c>
    </row>
    <row r="871" spans="1:41" s="19" customFormat="1" ht="11.45" customHeight="1" x14ac:dyDescent="0.2">
      <c r="A871" s="5" t="s">
        <v>2960</v>
      </c>
      <c r="B871" s="5" t="s">
        <v>2961</v>
      </c>
      <c r="C871" s="5" t="s">
        <v>46</v>
      </c>
      <c r="D871" s="174" t="s">
        <v>2962</v>
      </c>
      <c r="E871" s="177">
        <v>50351</v>
      </c>
      <c r="F871" s="19" t="s">
        <v>242</v>
      </c>
      <c r="G871" s="5" t="s">
        <v>5273</v>
      </c>
      <c r="H871" s="27">
        <v>1487483</v>
      </c>
      <c r="I871" s="106">
        <v>18</v>
      </c>
      <c r="J871" s="107"/>
      <c r="K871" s="108">
        <v>0</v>
      </c>
      <c r="L871" s="108"/>
      <c r="M871" s="108">
        <v>0</v>
      </c>
      <c r="N871" s="108"/>
      <c r="O871" s="108">
        <v>0</v>
      </c>
      <c r="P871" s="108"/>
      <c r="Q871" s="108">
        <v>523049</v>
      </c>
      <c r="R871" s="108"/>
      <c r="S871" s="108">
        <v>0</v>
      </c>
      <c r="T871" s="108"/>
      <c r="U871" s="108">
        <v>0</v>
      </c>
      <c r="V871" s="108"/>
      <c r="W871" s="108">
        <v>32603</v>
      </c>
      <c r="X871" s="108"/>
      <c r="Y871" s="108">
        <v>0</v>
      </c>
      <c r="Z871" s="108"/>
      <c r="AA871" s="108">
        <v>0</v>
      </c>
      <c r="AB871" s="108"/>
      <c r="AC871" s="108">
        <v>0</v>
      </c>
      <c r="AD871" s="108"/>
      <c r="AE871" s="108">
        <v>0</v>
      </c>
      <c r="AF871" s="108"/>
      <c r="AG871" s="108">
        <v>0</v>
      </c>
      <c r="AH871" s="108"/>
      <c r="AI871" s="108">
        <v>62355</v>
      </c>
      <c r="AJ871" s="108"/>
      <c r="AK871" s="108">
        <v>0</v>
      </c>
      <c r="AL871" s="109"/>
      <c r="AM871" s="182">
        <v>0</v>
      </c>
      <c r="AN871" s="109" t="s">
        <v>5655</v>
      </c>
      <c r="AO871" s="109" t="str">
        <f t="shared" si="13"/>
        <v>No</v>
      </c>
    </row>
    <row r="872" spans="1:41" s="19" customFormat="1" ht="11.45" customHeight="1" x14ac:dyDescent="0.2">
      <c r="A872" s="5" t="s">
        <v>2768</v>
      </c>
      <c r="B872" s="5" t="s">
        <v>2769</v>
      </c>
      <c r="C872" s="5" t="s">
        <v>55</v>
      </c>
      <c r="D872" s="174" t="s">
        <v>2770</v>
      </c>
      <c r="E872" s="177" t="s">
        <v>2771</v>
      </c>
      <c r="F872" s="19" t="s">
        <v>196</v>
      </c>
      <c r="G872" s="5" t="s">
        <v>229</v>
      </c>
      <c r="H872" s="27">
        <v>0</v>
      </c>
      <c r="I872" s="106">
        <v>18</v>
      </c>
      <c r="J872" s="107"/>
      <c r="K872" s="108">
        <v>0</v>
      </c>
      <c r="L872" s="108"/>
      <c r="M872" s="108">
        <v>0</v>
      </c>
      <c r="N872" s="108"/>
      <c r="O872" s="108">
        <v>0</v>
      </c>
      <c r="P872" s="108"/>
      <c r="Q872" s="108">
        <v>197941</v>
      </c>
      <c r="R872" s="108"/>
      <c r="S872" s="108">
        <v>0</v>
      </c>
      <c r="T872" s="108"/>
      <c r="U872" s="108">
        <v>0</v>
      </c>
      <c r="V872" s="108"/>
      <c r="W872" s="108">
        <v>9140</v>
      </c>
      <c r="X872" s="108"/>
      <c r="Y872" s="108">
        <v>0</v>
      </c>
      <c r="Z872" s="108"/>
      <c r="AA872" s="108">
        <v>0</v>
      </c>
      <c r="AB872" s="108"/>
      <c r="AC872" s="108">
        <v>0</v>
      </c>
      <c r="AD872" s="108"/>
      <c r="AE872" s="108">
        <v>0</v>
      </c>
      <c r="AF872" s="108"/>
      <c r="AG872" s="108">
        <v>0</v>
      </c>
      <c r="AH872" s="108"/>
      <c r="AI872" s="108">
        <v>91920</v>
      </c>
      <c r="AJ872" s="108"/>
      <c r="AK872" s="108">
        <v>0</v>
      </c>
      <c r="AL872" s="109"/>
      <c r="AM872" s="182">
        <v>0</v>
      </c>
      <c r="AN872" s="109" t="s">
        <v>5655</v>
      </c>
      <c r="AO872" s="109" t="str">
        <f t="shared" si="13"/>
        <v>No</v>
      </c>
    </row>
    <row r="873" spans="1:41" s="19" customFormat="1" ht="11.45" customHeight="1" x14ac:dyDescent="0.2">
      <c r="A873" s="5" t="s">
        <v>5509</v>
      </c>
      <c r="B873" s="5" t="s">
        <v>2837</v>
      </c>
      <c r="C873" s="5" t="s">
        <v>46</v>
      </c>
      <c r="D873" s="174" t="s">
        <v>2838</v>
      </c>
      <c r="E873" s="177" t="s">
        <v>2839</v>
      </c>
      <c r="F873" s="19" t="s">
        <v>1252</v>
      </c>
      <c r="G873" s="5" t="s">
        <v>229</v>
      </c>
      <c r="H873" s="27">
        <v>0</v>
      </c>
      <c r="I873" s="106">
        <v>18</v>
      </c>
      <c r="J873" s="107"/>
      <c r="K873" s="108">
        <v>0</v>
      </c>
      <c r="L873" s="108"/>
      <c r="M873" s="108">
        <v>0</v>
      </c>
      <c r="N873" s="108"/>
      <c r="O873" s="108">
        <v>0</v>
      </c>
      <c r="P873" s="108"/>
      <c r="Q873" s="108">
        <v>456963</v>
      </c>
      <c r="R873" s="108"/>
      <c r="S873" s="108">
        <v>0</v>
      </c>
      <c r="T873" s="108"/>
      <c r="U873" s="108">
        <v>0</v>
      </c>
      <c r="V873" s="108"/>
      <c r="W873" s="108">
        <v>33659</v>
      </c>
      <c r="X873" s="108"/>
      <c r="Y873" s="108">
        <v>0</v>
      </c>
      <c r="Z873" s="108"/>
      <c r="AA873" s="108">
        <v>0</v>
      </c>
      <c r="AB873" s="108"/>
      <c r="AC873" s="108">
        <v>0</v>
      </c>
      <c r="AD873" s="108"/>
      <c r="AE873" s="108">
        <v>0</v>
      </c>
      <c r="AF873" s="108"/>
      <c r="AG873" s="108">
        <v>0</v>
      </c>
      <c r="AH873" s="108"/>
      <c r="AI873" s="108">
        <v>77051</v>
      </c>
      <c r="AJ873" s="108"/>
      <c r="AK873" s="108">
        <v>0</v>
      </c>
      <c r="AL873" s="109"/>
      <c r="AM873" s="182">
        <v>0</v>
      </c>
      <c r="AN873" s="109" t="s">
        <v>5655</v>
      </c>
      <c r="AO873" s="109" t="str">
        <f t="shared" si="13"/>
        <v>No</v>
      </c>
    </row>
    <row r="874" spans="1:41" s="19" customFormat="1" ht="11.45" customHeight="1" x14ac:dyDescent="0.2">
      <c r="A874" s="5" t="s">
        <v>6224</v>
      </c>
      <c r="B874" s="5" t="s">
        <v>424</v>
      </c>
      <c r="C874" s="5" t="s">
        <v>20</v>
      </c>
      <c r="D874" s="174">
        <v>9161</v>
      </c>
      <c r="E874" s="177">
        <v>90161</v>
      </c>
      <c r="F874" s="19" t="s">
        <v>194</v>
      </c>
      <c r="G874" s="5" t="s">
        <v>5273</v>
      </c>
      <c r="H874" s="27">
        <v>3281212</v>
      </c>
      <c r="I874" s="106">
        <v>18</v>
      </c>
      <c r="J874" s="107"/>
      <c r="K874" s="108">
        <v>0</v>
      </c>
      <c r="L874" s="108"/>
      <c r="M874" s="108">
        <v>0</v>
      </c>
      <c r="N874" s="108"/>
      <c r="O874" s="108">
        <v>0</v>
      </c>
      <c r="P874" s="108"/>
      <c r="Q874" s="108">
        <v>542177</v>
      </c>
      <c r="R874" s="108"/>
      <c r="S874" s="108">
        <v>0</v>
      </c>
      <c r="T874" s="108"/>
      <c r="U874" s="108">
        <v>0</v>
      </c>
      <c r="V874" s="108"/>
      <c r="W874" s="108">
        <v>49831</v>
      </c>
      <c r="X874" s="108"/>
      <c r="Y874" s="108">
        <v>0</v>
      </c>
      <c r="Z874" s="108"/>
      <c r="AA874" s="108">
        <v>0</v>
      </c>
      <c r="AB874" s="108"/>
      <c r="AC874" s="108">
        <v>0</v>
      </c>
      <c r="AD874" s="108"/>
      <c r="AE874" s="108">
        <v>0</v>
      </c>
      <c r="AF874" s="108"/>
      <c r="AG874" s="108">
        <v>0</v>
      </c>
      <c r="AH874" s="108"/>
      <c r="AI874" s="108">
        <v>295745</v>
      </c>
      <c r="AJ874" s="108"/>
      <c r="AK874" s="108">
        <v>0</v>
      </c>
      <c r="AL874" s="109"/>
      <c r="AM874" s="182">
        <v>0</v>
      </c>
      <c r="AN874" s="109" t="s">
        <v>5655</v>
      </c>
      <c r="AO874" s="109" t="str">
        <f t="shared" si="13"/>
        <v>No</v>
      </c>
    </row>
    <row r="875" spans="1:41" s="19" customFormat="1" ht="11.45" customHeight="1" x14ac:dyDescent="0.2">
      <c r="A875" s="5" t="s">
        <v>3041</v>
      </c>
      <c r="B875" s="5" t="s">
        <v>375</v>
      </c>
      <c r="C875" s="5" t="s">
        <v>55</v>
      </c>
      <c r="D875" s="174" t="s">
        <v>3042</v>
      </c>
      <c r="E875" s="177" t="s">
        <v>3043</v>
      </c>
      <c r="F875" s="19" t="s">
        <v>194</v>
      </c>
      <c r="G875" s="5" t="s">
        <v>229</v>
      </c>
      <c r="H875" s="27">
        <v>0</v>
      </c>
      <c r="I875" s="106">
        <v>18</v>
      </c>
      <c r="J875" s="107"/>
      <c r="K875" s="108">
        <v>0</v>
      </c>
      <c r="L875" s="108"/>
      <c r="M875" s="108">
        <v>0</v>
      </c>
      <c r="N875" s="108"/>
      <c r="O875" s="108">
        <v>0</v>
      </c>
      <c r="P875" s="108"/>
      <c r="Q875" s="108">
        <v>559527</v>
      </c>
      <c r="R875" s="108"/>
      <c r="S875" s="108">
        <v>0</v>
      </c>
      <c r="T875" s="108"/>
      <c r="U875" s="108">
        <v>0</v>
      </c>
      <c r="V875" s="108"/>
      <c r="W875" s="108">
        <v>38973</v>
      </c>
      <c r="X875" s="108"/>
      <c r="Y875" s="108">
        <v>0</v>
      </c>
      <c r="Z875" s="108"/>
      <c r="AA875" s="108">
        <v>0</v>
      </c>
      <c r="AB875" s="108"/>
      <c r="AC875" s="108">
        <v>0</v>
      </c>
      <c r="AD875" s="108"/>
      <c r="AE875" s="108">
        <v>0</v>
      </c>
      <c r="AF875" s="108"/>
      <c r="AG875" s="108">
        <v>0</v>
      </c>
      <c r="AH875" s="108"/>
      <c r="AI875" s="108">
        <v>92165</v>
      </c>
      <c r="AJ875" s="108"/>
      <c r="AK875" s="108">
        <v>0</v>
      </c>
      <c r="AL875" s="109"/>
      <c r="AM875" s="182">
        <v>0</v>
      </c>
      <c r="AN875" s="109" t="s">
        <v>5655</v>
      </c>
      <c r="AO875" s="109" t="str">
        <f t="shared" si="13"/>
        <v>No</v>
      </c>
    </row>
    <row r="876" spans="1:41" s="19" customFormat="1" ht="11.45" customHeight="1" x14ac:dyDescent="0.2">
      <c r="A876" s="5" t="s">
        <v>2137</v>
      </c>
      <c r="B876" s="5" t="s">
        <v>2138</v>
      </c>
      <c r="C876" s="5" t="s">
        <v>62</v>
      </c>
      <c r="D876" s="174" t="s">
        <v>2139</v>
      </c>
      <c r="E876" s="177" t="s">
        <v>2140</v>
      </c>
      <c r="F876" s="19" t="s">
        <v>196</v>
      </c>
      <c r="G876" s="5" t="s">
        <v>229</v>
      </c>
      <c r="H876" s="27">
        <v>0</v>
      </c>
      <c r="I876" s="106">
        <v>18</v>
      </c>
      <c r="J876" s="107"/>
      <c r="K876" s="108">
        <v>0</v>
      </c>
      <c r="L876" s="108"/>
      <c r="M876" s="108">
        <v>0</v>
      </c>
      <c r="N876" s="108"/>
      <c r="O876" s="108">
        <v>0</v>
      </c>
      <c r="P876" s="108"/>
      <c r="Q876" s="108">
        <v>810682</v>
      </c>
      <c r="R876" s="108"/>
      <c r="S876" s="108">
        <v>0</v>
      </c>
      <c r="T876" s="108"/>
      <c r="U876" s="108">
        <v>0</v>
      </c>
      <c r="V876" s="108"/>
      <c r="W876" s="108">
        <v>38422</v>
      </c>
      <c r="X876" s="108"/>
      <c r="Y876" s="108">
        <v>0</v>
      </c>
      <c r="Z876" s="108"/>
      <c r="AA876" s="108">
        <v>0</v>
      </c>
      <c r="AB876" s="108"/>
      <c r="AC876" s="108">
        <v>0</v>
      </c>
      <c r="AD876" s="108"/>
      <c r="AE876" s="108">
        <v>0</v>
      </c>
      <c r="AF876" s="108"/>
      <c r="AG876" s="108">
        <v>0</v>
      </c>
      <c r="AH876" s="108"/>
      <c r="AI876" s="108">
        <v>57302</v>
      </c>
      <c r="AJ876" s="108"/>
      <c r="AK876" s="108">
        <v>0</v>
      </c>
      <c r="AL876" s="109"/>
      <c r="AM876" s="182">
        <v>0</v>
      </c>
      <c r="AN876" s="109" t="s">
        <v>5655</v>
      </c>
      <c r="AO876" s="109" t="str">
        <f t="shared" si="13"/>
        <v>No</v>
      </c>
    </row>
    <row r="877" spans="1:41" s="19" customFormat="1" ht="11.45" customHeight="1" x14ac:dyDescent="0.2">
      <c r="A877" s="5" t="s">
        <v>3454</v>
      </c>
      <c r="B877" s="5" t="s">
        <v>3455</v>
      </c>
      <c r="C877" s="5" t="s">
        <v>89</v>
      </c>
      <c r="D877" s="174" t="s">
        <v>3456</v>
      </c>
      <c r="E877" s="177" t="s">
        <v>3457</v>
      </c>
      <c r="F877" s="19" t="s">
        <v>194</v>
      </c>
      <c r="G877" s="5" t="s">
        <v>229</v>
      </c>
      <c r="H877" s="27">
        <v>0</v>
      </c>
      <c r="I877" s="106">
        <v>18</v>
      </c>
      <c r="J877" s="107"/>
      <c r="K877" s="108">
        <v>0</v>
      </c>
      <c r="L877" s="108"/>
      <c r="M877" s="108">
        <v>0</v>
      </c>
      <c r="N877" s="108"/>
      <c r="O877" s="108">
        <v>0</v>
      </c>
      <c r="P877" s="108"/>
      <c r="Q877" s="108">
        <v>279453</v>
      </c>
      <c r="R877" s="108"/>
      <c r="S877" s="108">
        <v>0</v>
      </c>
      <c r="T877" s="108"/>
      <c r="U877" s="108">
        <v>0</v>
      </c>
      <c r="V877" s="108"/>
      <c r="W877" s="108">
        <v>19230</v>
      </c>
      <c r="X877" s="108"/>
      <c r="Y877" s="108">
        <v>0</v>
      </c>
      <c r="Z877" s="108"/>
      <c r="AA877" s="108">
        <v>0</v>
      </c>
      <c r="AB877" s="108"/>
      <c r="AC877" s="108">
        <v>0</v>
      </c>
      <c r="AD877" s="108"/>
      <c r="AE877" s="108">
        <v>0</v>
      </c>
      <c r="AF877" s="108"/>
      <c r="AG877" s="108">
        <v>0</v>
      </c>
      <c r="AH877" s="108"/>
      <c r="AI877" s="108">
        <v>35314</v>
      </c>
      <c r="AJ877" s="108"/>
      <c r="AK877" s="108">
        <v>0</v>
      </c>
      <c r="AL877" s="109"/>
      <c r="AM877" s="182">
        <v>0</v>
      </c>
      <c r="AN877" s="109" t="s">
        <v>5655</v>
      </c>
      <c r="AO877" s="109" t="str">
        <f t="shared" si="13"/>
        <v>No</v>
      </c>
    </row>
    <row r="878" spans="1:41" s="19" customFormat="1" ht="11.45" customHeight="1" x14ac:dyDescent="0.2">
      <c r="A878" s="5" t="s">
        <v>4576</v>
      </c>
      <c r="B878" s="5" t="s">
        <v>309</v>
      </c>
      <c r="C878" s="5" t="s">
        <v>63</v>
      </c>
      <c r="D878" s="174" t="s">
        <v>4577</v>
      </c>
      <c r="E878" s="177" t="s">
        <v>4578</v>
      </c>
      <c r="F878" s="19" t="s">
        <v>242</v>
      </c>
      <c r="G878" s="5" t="s">
        <v>229</v>
      </c>
      <c r="H878" s="27">
        <v>0</v>
      </c>
      <c r="I878" s="106">
        <v>18</v>
      </c>
      <c r="J878" s="107"/>
      <c r="K878" s="108">
        <v>0</v>
      </c>
      <c r="L878" s="108"/>
      <c r="M878" s="108">
        <v>0</v>
      </c>
      <c r="N878" s="108"/>
      <c r="O878" s="108">
        <v>0</v>
      </c>
      <c r="P878" s="108"/>
      <c r="Q878" s="108">
        <v>165927</v>
      </c>
      <c r="R878" s="108"/>
      <c r="S878" s="108">
        <v>0</v>
      </c>
      <c r="T878" s="108"/>
      <c r="U878" s="108">
        <v>0</v>
      </c>
      <c r="V878" s="108"/>
      <c r="W878" s="108">
        <v>15184</v>
      </c>
      <c r="X878" s="108"/>
      <c r="Y878" s="108">
        <v>0</v>
      </c>
      <c r="Z878" s="108"/>
      <c r="AA878" s="108">
        <v>0</v>
      </c>
      <c r="AB878" s="108"/>
      <c r="AC878" s="108">
        <v>0</v>
      </c>
      <c r="AD878" s="108"/>
      <c r="AE878" s="108">
        <v>0</v>
      </c>
      <c r="AF878" s="108"/>
      <c r="AG878" s="108">
        <v>0</v>
      </c>
      <c r="AH878" s="108"/>
      <c r="AI878" s="108">
        <v>33019</v>
      </c>
      <c r="AJ878" s="108"/>
      <c r="AK878" s="108">
        <v>0</v>
      </c>
      <c r="AL878" s="109"/>
      <c r="AM878" s="182">
        <v>0</v>
      </c>
      <c r="AN878" s="109" t="s">
        <v>5655</v>
      </c>
      <c r="AO878" s="109" t="str">
        <f t="shared" si="13"/>
        <v>No</v>
      </c>
    </row>
    <row r="879" spans="1:41" s="19" customFormat="1" ht="11.45" customHeight="1" x14ac:dyDescent="0.2">
      <c r="A879" s="5" t="s">
        <v>5680</v>
      </c>
      <c r="B879" s="5" t="s">
        <v>5170</v>
      </c>
      <c r="C879" s="5" t="s">
        <v>73</v>
      </c>
      <c r="D879" s="174"/>
      <c r="E879" s="177" t="s">
        <v>5681</v>
      </c>
      <c r="F879" s="19" t="s">
        <v>194</v>
      </c>
      <c r="G879" s="5" t="s">
        <v>229</v>
      </c>
      <c r="H879" s="27">
        <v>0</v>
      </c>
      <c r="I879" s="106">
        <v>18</v>
      </c>
      <c r="J879" s="107"/>
      <c r="K879" s="108">
        <v>0</v>
      </c>
      <c r="L879" s="108"/>
      <c r="M879" s="108">
        <v>0</v>
      </c>
      <c r="N879" s="108"/>
      <c r="O879" s="108">
        <v>0</v>
      </c>
      <c r="P879" s="108"/>
      <c r="Q879" s="108">
        <v>320729</v>
      </c>
      <c r="R879" s="108"/>
      <c r="S879" s="108">
        <v>0</v>
      </c>
      <c r="T879" s="108"/>
      <c r="U879" s="108">
        <v>0</v>
      </c>
      <c r="V879" s="108"/>
      <c r="W879" s="108">
        <v>14601</v>
      </c>
      <c r="X879" s="108"/>
      <c r="Y879" s="108">
        <v>0</v>
      </c>
      <c r="Z879" s="108"/>
      <c r="AA879" s="108">
        <v>0</v>
      </c>
      <c r="AB879" s="108"/>
      <c r="AC879" s="108">
        <v>0</v>
      </c>
      <c r="AD879" s="108"/>
      <c r="AE879" s="108">
        <v>0</v>
      </c>
      <c r="AF879" s="108"/>
      <c r="AG879" s="108">
        <v>0</v>
      </c>
      <c r="AH879" s="108"/>
      <c r="AI879" s="108">
        <v>61903</v>
      </c>
      <c r="AJ879" s="108"/>
      <c r="AK879" s="108">
        <v>0</v>
      </c>
      <c r="AL879" s="109"/>
      <c r="AM879" s="182">
        <v>133.1</v>
      </c>
      <c r="AN879" s="109" t="s">
        <v>5655</v>
      </c>
      <c r="AO879" s="109" t="str">
        <f t="shared" si="13"/>
        <v>No</v>
      </c>
    </row>
    <row r="880" spans="1:41" s="19" customFormat="1" ht="11.45" customHeight="1" x14ac:dyDescent="0.2">
      <c r="A880" s="5" t="s">
        <v>6225</v>
      </c>
      <c r="B880" s="5" t="s">
        <v>294</v>
      </c>
      <c r="C880" s="5" t="s">
        <v>89</v>
      </c>
      <c r="D880" s="174">
        <v>6016</v>
      </c>
      <c r="E880" s="177">
        <v>60016</v>
      </c>
      <c r="F880" s="19" t="s">
        <v>194</v>
      </c>
      <c r="G880" s="5" t="s">
        <v>192</v>
      </c>
      <c r="H880" s="27">
        <v>147922</v>
      </c>
      <c r="I880" s="106">
        <v>18</v>
      </c>
      <c r="J880" s="107"/>
      <c r="K880" s="108">
        <v>0</v>
      </c>
      <c r="L880" s="108"/>
      <c r="M880" s="108">
        <v>710208</v>
      </c>
      <c r="N880" s="108"/>
      <c r="O880" s="108">
        <v>928236</v>
      </c>
      <c r="P880" s="108"/>
      <c r="Q880" s="108">
        <v>851363</v>
      </c>
      <c r="R880" s="108"/>
      <c r="S880" s="108">
        <v>76873</v>
      </c>
      <c r="T880" s="108" t="s">
        <v>101</v>
      </c>
      <c r="U880" s="108">
        <v>69797</v>
      </c>
      <c r="V880" s="108"/>
      <c r="W880" s="108">
        <v>63181</v>
      </c>
      <c r="X880" s="108"/>
      <c r="Y880" s="108">
        <v>6616</v>
      </c>
      <c r="Z880" s="108"/>
      <c r="AA880" s="108">
        <v>0</v>
      </c>
      <c r="AB880" s="108"/>
      <c r="AC880" s="108">
        <v>0</v>
      </c>
      <c r="AD880" s="108"/>
      <c r="AE880" s="108">
        <v>0</v>
      </c>
      <c r="AF880" s="108"/>
      <c r="AG880" s="108">
        <v>0</v>
      </c>
      <c r="AH880" s="108"/>
      <c r="AI880" s="108">
        <v>437509</v>
      </c>
      <c r="AJ880" s="108"/>
      <c r="AK880" s="108">
        <v>1492299</v>
      </c>
      <c r="AL880" s="109"/>
      <c r="AM880" s="182">
        <v>0</v>
      </c>
      <c r="AN880" s="109" t="s">
        <v>5655</v>
      </c>
      <c r="AO880" s="109" t="str">
        <f t="shared" si="13"/>
        <v>Yes</v>
      </c>
    </row>
    <row r="881" spans="1:41" s="19" customFormat="1" ht="11.45" customHeight="1" x14ac:dyDescent="0.2">
      <c r="A881" s="5" t="s">
        <v>3030</v>
      </c>
      <c r="B881" s="5" t="s">
        <v>3031</v>
      </c>
      <c r="C881" s="5" t="s">
        <v>77</v>
      </c>
      <c r="D881" s="174" t="s">
        <v>3032</v>
      </c>
      <c r="E881" s="177" t="s">
        <v>3033</v>
      </c>
      <c r="F881" s="19" t="s">
        <v>242</v>
      </c>
      <c r="G881" s="5" t="s">
        <v>229</v>
      </c>
      <c r="H881" s="27">
        <v>0</v>
      </c>
      <c r="I881" s="106">
        <v>18</v>
      </c>
      <c r="J881" s="107"/>
      <c r="K881" s="108">
        <v>0</v>
      </c>
      <c r="L881" s="108"/>
      <c r="M881" s="108">
        <v>0</v>
      </c>
      <c r="N881" s="108"/>
      <c r="O881" s="108">
        <v>0</v>
      </c>
      <c r="P881" s="108"/>
      <c r="Q881" s="108">
        <v>339976</v>
      </c>
      <c r="R881" s="108"/>
      <c r="S881" s="108">
        <v>0</v>
      </c>
      <c r="T881" s="108"/>
      <c r="U881" s="108">
        <v>0</v>
      </c>
      <c r="V881" s="108"/>
      <c r="W881" s="108">
        <v>24215</v>
      </c>
      <c r="X881" s="108"/>
      <c r="Y881" s="108">
        <v>0</v>
      </c>
      <c r="Z881" s="108"/>
      <c r="AA881" s="108">
        <v>0</v>
      </c>
      <c r="AB881" s="108"/>
      <c r="AC881" s="108">
        <v>0</v>
      </c>
      <c r="AD881" s="108"/>
      <c r="AE881" s="108">
        <v>0</v>
      </c>
      <c r="AF881" s="108"/>
      <c r="AG881" s="108">
        <v>0</v>
      </c>
      <c r="AH881" s="108"/>
      <c r="AI881" s="108">
        <v>40064</v>
      </c>
      <c r="AJ881" s="108"/>
      <c r="AK881" s="108">
        <v>0</v>
      </c>
      <c r="AL881" s="109"/>
      <c r="AM881" s="182">
        <v>0</v>
      </c>
      <c r="AN881" s="109" t="s">
        <v>5655</v>
      </c>
      <c r="AO881" s="109" t="str">
        <f t="shared" si="13"/>
        <v>No</v>
      </c>
    </row>
    <row r="882" spans="1:41" s="19" customFormat="1" ht="11.45" customHeight="1" x14ac:dyDescent="0.2">
      <c r="A882" s="5" t="s">
        <v>2116</v>
      </c>
      <c r="B882" s="5" t="s">
        <v>2117</v>
      </c>
      <c r="C882" s="5" t="s">
        <v>86</v>
      </c>
      <c r="D882" s="174" t="s">
        <v>2118</v>
      </c>
      <c r="E882" s="177" t="s">
        <v>2119</v>
      </c>
      <c r="F882" s="19" t="s">
        <v>1252</v>
      </c>
      <c r="G882" s="5" t="s">
        <v>229</v>
      </c>
      <c r="H882" s="27">
        <v>0</v>
      </c>
      <c r="I882" s="106">
        <v>18</v>
      </c>
      <c r="J882" s="107"/>
      <c r="K882" s="108">
        <v>0</v>
      </c>
      <c r="L882" s="108"/>
      <c r="M882" s="108">
        <v>0</v>
      </c>
      <c r="N882" s="108"/>
      <c r="O882" s="108">
        <v>0</v>
      </c>
      <c r="P882" s="108"/>
      <c r="Q882" s="108">
        <v>516962</v>
      </c>
      <c r="R882" s="108"/>
      <c r="S882" s="108">
        <v>0</v>
      </c>
      <c r="T882" s="108"/>
      <c r="U882" s="108">
        <v>0</v>
      </c>
      <c r="V882" s="108"/>
      <c r="W882" s="108">
        <v>24613</v>
      </c>
      <c r="X882" s="108"/>
      <c r="Y882" s="108">
        <v>0</v>
      </c>
      <c r="Z882" s="108"/>
      <c r="AA882" s="108">
        <v>0</v>
      </c>
      <c r="AB882" s="108"/>
      <c r="AC882" s="108">
        <v>0</v>
      </c>
      <c r="AD882" s="108"/>
      <c r="AE882" s="108">
        <v>0</v>
      </c>
      <c r="AF882" s="108"/>
      <c r="AG882" s="108">
        <v>0</v>
      </c>
      <c r="AH882" s="108"/>
      <c r="AI882" s="108">
        <v>37738</v>
      </c>
      <c r="AJ882" s="108"/>
      <c r="AK882" s="108">
        <v>0</v>
      </c>
      <c r="AL882" s="109"/>
      <c r="AM882" s="182">
        <v>0</v>
      </c>
      <c r="AN882" s="109" t="s">
        <v>5655</v>
      </c>
      <c r="AO882" s="109" t="str">
        <f t="shared" si="13"/>
        <v>No</v>
      </c>
    </row>
    <row r="883" spans="1:41" s="19" customFormat="1" ht="11.45" customHeight="1" x14ac:dyDescent="0.2">
      <c r="A883" s="5" t="s">
        <v>2009</v>
      </c>
      <c r="B883" s="5" t="s">
        <v>2010</v>
      </c>
      <c r="C883" s="5" t="s">
        <v>62</v>
      </c>
      <c r="D883" s="174" t="s">
        <v>2011</v>
      </c>
      <c r="E883" s="177" t="s">
        <v>2012</v>
      </c>
      <c r="F883" s="19" t="s">
        <v>194</v>
      </c>
      <c r="G883" s="5" t="s">
        <v>229</v>
      </c>
      <c r="H883" s="27">
        <v>0</v>
      </c>
      <c r="I883" s="106">
        <v>18</v>
      </c>
      <c r="J883" s="107"/>
      <c r="K883" s="108">
        <v>0</v>
      </c>
      <c r="L883" s="108"/>
      <c r="M883" s="108">
        <v>0</v>
      </c>
      <c r="N883" s="108"/>
      <c r="O883" s="108">
        <v>0</v>
      </c>
      <c r="P883" s="108"/>
      <c r="Q883" s="108">
        <v>466768</v>
      </c>
      <c r="R883" s="108"/>
      <c r="S883" s="108">
        <v>0</v>
      </c>
      <c r="T883" s="108"/>
      <c r="U883" s="108">
        <v>0</v>
      </c>
      <c r="V883" s="108"/>
      <c r="W883" s="108">
        <v>26746</v>
      </c>
      <c r="X883" s="108"/>
      <c r="Y883" s="108">
        <v>0</v>
      </c>
      <c r="Z883" s="108"/>
      <c r="AA883" s="108">
        <v>0</v>
      </c>
      <c r="AB883" s="108"/>
      <c r="AC883" s="108">
        <v>0</v>
      </c>
      <c r="AD883" s="108"/>
      <c r="AE883" s="108">
        <v>0</v>
      </c>
      <c r="AF883" s="108"/>
      <c r="AG883" s="108">
        <v>0</v>
      </c>
      <c r="AH883" s="108"/>
      <c r="AI883" s="108">
        <v>56261</v>
      </c>
      <c r="AJ883" s="108"/>
      <c r="AK883" s="108">
        <v>0</v>
      </c>
      <c r="AL883" s="109"/>
      <c r="AM883" s="182">
        <v>0</v>
      </c>
      <c r="AN883" s="109" t="s">
        <v>5655</v>
      </c>
      <c r="AO883" s="109" t="str">
        <f t="shared" si="13"/>
        <v>No</v>
      </c>
    </row>
    <row r="884" spans="1:41" s="19" customFormat="1" ht="11.45" customHeight="1" x14ac:dyDescent="0.2">
      <c r="A884" s="5" t="s">
        <v>4718</v>
      </c>
      <c r="B884" s="5" t="s">
        <v>4719</v>
      </c>
      <c r="C884" s="5" t="s">
        <v>20</v>
      </c>
      <c r="D884" s="174" t="s">
        <v>4720</v>
      </c>
      <c r="E884" s="177" t="s">
        <v>4721</v>
      </c>
      <c r="F884" s="19" t="s">
        <v>196</v>
      </c>
      <c r="G884" s="5" t="s">
        <v>229</v>
      </c>
      <c r="H884" s="27">
        <v>0</v>
      </c>
      <c r="I884" s="106">
        <v>18</v>
      </c>
      <c r="J884" s="107"/>
      <c r="K884" s="108">
        <v>0</v>
      </c>
      <c r="L884" s="108"/>
      <c r="M884" s="108">
        <v>0</v>
      </c>
      <c r="N884" s="108"/>
      <c r="O884" s="108">
        <v>0</v>
      </c>
      <c r="P884" s="108"/>
      <c r="Q884" s="108">
        <v>484384</v>
      </c>
      <c r="R884" s="108"/>
      <c r="S884" s="108">
        <v>0</v>
      </c>
      <c r="T884" s="108"/>
      <c r="U884" s="108">
        <v>0</v>
      </c>
      <c r="V884" s="108"/>
      <c r="W884" s="108">
        <v>29573</v>
      </c>
      <c r="X884" s="108"/>
      <c r="Y884" s="108">
        <v>0</v>
      </c>
      <c r="Z884" s="108"/>
      <c r="AA884" s="108">
        <v>0</v>
      </c>
      <c r="AB884" s="108"/>
      <c r="AC884" s="108">
        <v>0</v>
      </c>
      <c r="AD884" s="108"/>
      <c r="AE884" s="108">
        <v>0</v>
      </c>
      <c r="AF884" s="108"/>
      <c r="AG884" s="108">
        <v>0</v>
      </c>
      <c r="AH884" s="108"/>
      <c r="AI884" s="108">
        <v>123452</v>
      </c>
      <c r="AJ884" s="108"/>
      <c r="AK884" s="108">
        <v>0</v>
      </c>
      <c r="AL884" s="109"/>
      <c r="AM884" s="182">
        <v>0</v>
      </c>
      <c r="AN884" s="109" t="s">
        <v>5655</v>
      </c>
      <c r="AO884" s="109" t="str">
        <f t="shared" si="13"/>
        <v>No</v>
      </c>
    </row>
    <row r="885" spans="1:41" s="19" customFormat="1" ht="11.45" customHeight="1" x14ac:dyDescent="0.2">
      <c r="A885" s="5" t="s">
        <v>6226</v>
      </c>
      <c r="B885" s="5" t="s">
        <v>682</v>
      </c>
      <c r="C885" s="5" t="s">
        <v>91</v>
      </c>
      <c r="D885" s="174">
        <v>3009</v>
      </c>
      <c r="E885" s="177">
        <v>30009</v>
      </c>
      <c r="F885" s="19" t="s">
        <v>194</v>
      </c>
      <c r="G885" s="5" t="s">
        <v>5273</v>
      </c>
      <c r="H885" s="27">
        <v>953556</v>
      </c>
      <c r="I885" s="106">
        <v>18</v>
      </c>
      <c r="J885" s="107"/>
      <c r="K885" s="108">
        <v>0</v>
      </c>
      <c r="L885" s="108"/>
      <c r="M885" s="108">
        <v>0</v>
      </c>
      <c r="N885" s="108"/>
      <c r="O885" s="108">
        <v>0</v>
      </c>
      <c r="P885" s="108"/>
      <c r="Q885" s="108">
        <v>642570</v>
      </c>
      <c r="R885" s="108"/>
      <c r="S885" s="108">
        <v>0</v>
      </c>
      <c r="T885" s="108"/>
      <c r="U885" s="108">
        <v>0</v>
      </c>
      <c r="V885" s="108"/>
      <c r="W885" s="108">
        <v>59574</v>
      </c>
      <c r="X885" s="108"/>
      <c r="Y885" s="108">
        <v>0</v>
      </c>
      <c r="Z885" s="108"/>
      <c r="AA885" s="108">
        <v>0</v>
      </c>
      <c r="AB885" s="108"/>
      <c r="AC885" s="108">
        <v>0</v>
      </c>
      <c r="AD885" s="108"/>
      <c r="AE885" s="108">
        <v>0</v>
      </c>
      <c r="AF885" s="108"/>
      <c r="AG885" s="108">
        <v>0</v>
      </c>
      <c r="AH885" s="108"/>
      <c r="AI885" s="108">
        <v>342730</v>
      </c>
      <c r="AJ885" s="108"/>
      <c r="AK885" s="108">
        <v>0</v>
      </c>
      <c r="AL885" s="109"/>
      <c r="AM885" s="182">
        <v>0</v>
      </c>
      <c r="AN885" s="109" t="s">
        <v>5655</v>
      </c>
      <c r="AO885" s="109" t="str">
        <f t="shared" si="13"/>
        <v>No</v>
      </c>
    </row>
    <row r="886" spans="1:41" s="19" customFormat="1" ht="11.45" customHeight="1" x14ac:dyDescent="0.2">
      <c r="A886" s="5" t="s">
        <v>6227</v>
      </c>
      <c r="B886" s="5" t="s">
        <v>5361</v>
      </c>
      <c r="C886" s="5" t="s">
        <v>53</v>
      </c>
      <c r="D886" s="174">
        <v>3109</v>
      </c>
      <c r="E886" s="177">
        <v>30109</v>
      </c>
      <c r="F886" s="19" t="s">
        <v>194</v>
      </c>
      <c r="G886" s="5" t="s">
        <v>5273</v>
      </c>
      <c r="H886" s="27">
        <v>58875</v>
      </c>
      <c r="I886" s="106">
        <v>18</v>
      </c>
      <c r="J886" s="107"/>
      <c r="K886" s="108">
        <v>0</v>
      </c>
      <c r="L886" s="108"/>
      <c r="M886" s="108">
        <v>0</v>
      </c>
      <c r="N886" s="108"/>
      <c r="O886" s="108">
        <v>0</v>
      </c>
      <c r="P886" s="108"/>
      <c r="Q886" s="108">
        <v>1089659</v>
      </c>
      <c r="R886" s="108"/>
      <c r="S886" s="108">
        <v>0</v>
      </c>
      <c r="T886" s="108"/>
      <c r="U886" s="108">
        <v>0</v>
      </c>
      <c r="V886" s="108"/>
      <c r="W886" s="108">
        <v>50745</v>
      </c>
      <c r="X886" s="108"/>
      <c r="Y886" s="108">
        <v>0</v>
      </c>
      <c r="Z886" s="108"/>
      <c r="AA886" s="108">
        <v>0</v>
      </c>
      <c r="AB886" s="108"/>
      <c r="AC886" s="108">
        <v>0</v>
      </c>
      <c r="AD886" s="108"/>
      <c r="AE886" s="108">
        <v>0</v>
      </c>
      <c r="AF886" s="108"/>
      <c r="AG886" s="108">
        <v>0</v>
      </c>
      <c r="AH886" s="108"/>
      <c r="AI886" s="108">
        <v>377493</v>
      </c>
      <c r="AJ886" s="108"/>
      <c r="AK886" s="108">
        <v>0</v>
      </c>
      <c r="AL886" s="109"/>
      <c r="AM886" s="182">
        <v>0</v>
      </c>
      <c r="AN886" s="109" t="s">
        <v>5655</v>
      </c>
      <c r="AO886" s="109" t="str">
        <f t="shared" si="13"/>
        <v>No</v>
      </c>
    </row>
    <row r="887" spans="1:41" s="19" customFormat="1" ht="11.45" customHeight="1" x14ac:dyDescent="0.2">
      <c r="A887" s="5" t="s">
        <v>3387</v>
      </c>
      <c r="B887" s="5" t="s">
        <v>3388</v>
      </c>
      <c r="C887" s="5" t="s">
        <v>56</v>
      </c>
      <c r="D887" s="174" t="s">
        <v>3389</v>
      </c>
      <c r="E887" s="177" t="s">
        <v>3390</v>
      </c>
      <c r="F887" s="19" t="s">
        <v>196</v>
      </c>
      <c r="G887" s="5" t="s">
        <v>229</v>
      </c>
      <c r="H887" s="27">
        <v>0</v>
      </c>
      <c r="I887" s="106">
        <v>18</v>
      </c>
      <c r="J887" s="107"/>
      <c r="K887" s="108">
        <v>0</v>
      </c>
      <c r="L887" s="108"/>
      <c r="M887" s="108">
        <v>0</v>
      </c>
      <c r="N887" s="108"/>
      <c r="O887" s="108">
        <v>0</v>
      </c>
      <c r="P887" s="108"/>
      <c r="Q887" s="108">
        <v>481950</v>
      </c>
      <c r="R887" s="108"/>
      <c r="S887" s="108">
        <v>0</v>
      </c>
      <c r="T887" s="108"/>
      <c r="U887" s="108">
        <v>0</v>
      </c>
      <c r="V887" s="108"/>
      <c r="W887" s="108">
        <v>34825</v>
      </c>
      <c r="X887" s="108"/>
      <c r="Y887" s="108">
        <v>0</v>
      </c>
      <c r="Z887" s="108"/>
      <c r="AA887" s="108">
        <v>0</v>
      </c>
      <c r="AB887" s="108"/>
      <c r="AC887" s="108">
        <v>0</v>
      </c>
      <c r="AD887" s="108"/>
      <c r="AE887" s="108">
        <v>0</v>
      </c>
      <c r="AF887" s="108"/>
      <c r="AG887" s="108">
        <v>0</v>
      </c>
      <c r="AH887" s="108"/>
      <c r="AI887" s="108">
        <v>146885</v>
      </c>
      <c r="AJ887" s="108"/>
      <c r="AK887" s="108">
        <v>0</v>
      </c>
      <c r="AL887" s="109"/>
      <c r="AM887" s="182">
        <v>0</v>
      </c>
      <c r="AN887" s="109" t="s">
        <v>5655</v>
      </c>
      <c r="AO887" s="109" t="str">
        <f t="shared" si="13"/>
        <v>No</v>
      </c>
    </row>
    <row r="888" spans="1:41" s="19" customFormat="1" ht="11.45" customHeight="1" x14ac:dyDescent="0.2">
      <c r="A888" s="5" t="s">
        <v>6228</v>
      </c>
      <c r="B888" s="5" t="s">
        <v>1739</v>
      </c>
      <c r="C888" s="5" t="s">
        <v>81</v>
      </c>
      <c r="D888" s="174" t="s">
        <v>1740</v>
      </c>
      <c r="E888" s="177">
        <v>30167</v>
      </c>
      <c r="F888" s="19" t="s">
        <v>194</v>
      </c>
      <c r="G888" s="5" t="s">
        <v>5273</v>
      </c>
      <c r="H888" s="27">
        <v>664651</v>
      </c>
      <c r="I888" s="106">
        <v>18</v>
      </c>
      <c r="J888" s="107"/>
      <c r="K888" s="108">
        <v>0</v>
      </c>
      <c r="L888" s="108"/>
      <c r="M888" s="108">
        <v>0</v>
      </c>
      <c r="N888" s="108"/>
      <c r="O888" s="108">
        <v>0</v>
      </c>
      <c r="P888" s="108"/>
      <c r="Q888" s="108">
        <v>420034</v>
      </c>
      <c r="R888" s="108"/>
      <c r="S888" s="108">
        <v>0</v>
      </c>
      <c r="T888" s="108"/>
      <c r="U888" s="108">
        <v>0</v>
      </c>
      <c r="V888" s="108"/>
      <c r="W888" s="108">
        <v>22222</v>
      </c>
      <c r="X888" s="108"/>
      <c r="Y888" s="108">
        <v>0</v>
      </c>
      <c r="Z888" s="108"/>
      <c r="AA888" s="108">
        <v>0</v>
      </c>
      <c r="AB888" s="108"/>
      <c r="AC888" s="108">
        <v>0</v>
      </c>
      <c r="AD888" s="108"/>
      <c r="AE888" s="108">
        <v>0</v>
      </c>
      <c r="AF888" s="108"/>
      <c r="AG888" s="108">
        <v>0</v>
      </c>
      <c r="AH888" s="108"/>
      <c r="AI888" s="108">
        <v>52915</v>
      </c>
      <c r="AJ888" s="108"/>
      <c r="AK888" s="108">
        <v>0</v>
      </c>
      <c r="AL888" s="109"/>
      <c r="AM888" s="182">
        <v>0</v>
      </c>
      <c r="AN888" s="109" t="s">
        <v>5655</v>
      </c>
      <c r="AO888" s="109" t="str">
        <f t="shared" si="13"/>
        <v>No</v>
      </c>
    </row>
    <row r="889" spans="1:41" s="19" customFormat="1" ht="11.45" customHeight="1" x14ac:dyDescent="0.2">
      <c r="A889" s="5" t="s">
        <v>6229</v>
      </c>
      <c r="B889" s="5" t="s">
        <v>702</v>
      </c>
      <c r="C889" s="5" t="s">
        <v>73</v>
      </c>
      <c r="D889" s="174">
        <v>2096</v>
      </c>
      <c r="E889" s="177">
        <v>20096</v>
      </c>
      <c r="F889" s="19" t="s">
        <v>194</v>
      </c>
      <c r="G889" s="5" t="s">
        <v>192</v>
      </c>
      <c r="H889" s="27">
        <v>18351295</v>
      </c>
      <c r="I889" s="106">
        <v>18</v>
      </c>
      <c r="J889" s="107"/>
      <c r="K889" s="108">
        <v>0</v>
      </c>
      <c r="L889" s="108"/>
      <c r="M889" s="108">
        <v>520902</v>
      </c>
      <c r="N889" s="108"/>
      <c r="O889" s="108">
        <v>690892</v>
      </c>
      <c r="P889" s="108"/>
      <c r="Q889" s="108">
        <v>624751</v>
      </c>
      <c r="R889" s="108"/>
      <c r="S889" s="108">
        <v>66141</v>
      </c>
      <c r="T889" s="108"/>
      <c r="U889" s="108">
        <v>34685</v>
      </c>
      <c r="V889" s="108"/>
      <c r="W889" s="108">
        <v>31997</v>
      </c>
      <c r="X889" s="108"/>
      <c r="Y889" s="108">
        <v>2688</v>
      </c>
      <c r="Z889" s="108"/>
      <c r="AA889" s="108">
        <v>0</v>
      </c>
      <c r="AB889" s="108"/>
      <c r="AC889" s="108">
        <v>0</v>
      </c>
      <c r="AD889" s="108"/>
      <c r="AE889" s="108">
        <v>0</v>
      </c>
      <c r="AF889" s="108"/>
      <c r="AG889" s="108">
        <v>0</v>
      </c>
      <c r="AH889" s="108"/>
      <c r="AI889" s="108">
        <v>120711</v>
      </c>
      <c r="AJ889" s="108"/>
      <c r="AK889" s="108">
        <v>986707</v>
      </c>
      <c r="AL889" s="109"/>
      <c r="AM889" s="182">
        <v>0</v>
      </c>
      <c r="AN889" s="109" t="s">
        <v>5655</v>
      </c>
      <c r="AO889" s="109" t="str">
        <f t="shared" si="13"/>
        <v>No</v>
      </c>
    </row>
    <row r="890" spans="1:41" s="19" customFormat="1" ht="11.45" customHeight="1" x14ac:dyDescent="0.2">
      <c r="A890" s="5" t="s">
        <v>3278</v>
      </c>
      <c r="B890" s="5" t="s">
        <v>777</v>
      </c>
      <c r="C890" s="5" t="s">
        <v>55</v>
      </c>
      <c r="D890" s="174" t="s">
        <v>3279</v>
      </c>
      <c r="E890" s="177" t="s">
        <v>3280</v>
      </c>
      <c r="F890" s="19" t="s">
        <v>194</v>
      </c>
      <c r="G890" s="5" t="s">
        <v>229</v>
      </c>
      <c r="H890" s="27">
        <v>0</v>
      </c>
      <c r="I890" s="106">
        <v>18</v>
      </c>
      <c r="J890" s="107"/>
      <c r="K890" s="108">
        <v>0</v>
      </c>
      <c r="L890" s="108"/>
      <c r="M890" s="108">
        <v>0</v>
      </c>
      <c r="N890" s="108"/>
      <c r="O890" s="108">
        <v>0</v>
      </c>
      <c r="P890" s="108"/>
      <c r="Q890" s="108">
        <v>332782</v>
      </c>
      <c r="R890" s="108"/>
      <c r="S890" s="108">
        <v>0</v>
      </c>
      <c r="T890" s="108"/>
      <c r="U890" s="108">
        <v>0</v>
      </c>
      <c r="V890" s="108"/>
      <c r="W890" s="108">
        <v>15663</v>
      </c>
      <c r="X890" s="108"/>
      <c r="Y890" s="108">
        <v>0</v>
      </c>
      <c r="Z890" s="108"/>
      <c r="AA890" s="108">
        <v>0</v>
      </c>
      <c r="AB890" s="108"/>
      <c r="AC890" s="108">
        <v>0</v>
      </c>
      <c r="AD890" s="108"/>
      <c r="AE890" s="108">
        <v>0</v>
      </c>
      <c r="AF890" s="108"/>
      <c r="AG890" s="108">
        <v>0</v>
      </c>
      <c r="AH890" s="108"/>
      <c r="AI890" s="108">
        <v>40893</v>
      </c>
      <c r="AJ890" s="108"/>
      <c r="AK890" s="108">
        <v>0</v>
      </c>
      <c r="AL890" s="109"/>
      <c r="AM890" s="182">
        <v>0</v>
      </c>
      <c r="AN890" s="109" t="s">
        <v>5655</v>
      </c>
      <c r="AO890" s="109" t="str">
        <f t="shared" si="13"/>
        <v>No</v>
      </c>
    </row>
    <row r="891" spans="1:41" s="19" customFormat="1" ht="11.45" customHeight="1" x14ac:dyDescent="0.2">
      <c r="A891" s="5" t="s">
        <v>2978</v>
      </c>
      <c r="B891" s="5" t="s">
        <v>2979</v>
      </c>
      <c r="C891" s="5" t="s">
        <v>55</v>
      </c>
      <c r="D891" s="174" t="s">
        <v>2980</v>
      </c>
      <c r="E891" s="177" t="s">
        <v>2981</v>
      </c>
      <c r="F891" s="19" t="s">
        <v>196</v>
      </c>
      <c r="G891" s="5" t="s">
        <v>229</v>
      </c>
      <c r="H891" s="27">
        <v>0</v>
      </c>
      <c r="I891" s="106">
        <v>18</v>
      </c>
      <c r="J891" s="107"/>
      <c r="K891" s="108">
        <v>0</v>
      </c>
      <c r="L891" s="108"/>
      <c r="M891" s="108">
        <v>0</v>
      </c>
      <c r="N891" s="108"/>
      <c r="O891" s="108">
        <v>0</v>
      </c>
      <c r="P891" s="108"/>
      <c r="Q891" s="108">
        <v>418887</v>
      </c>
      <c r="R891" s="108"/>
      <c r="S891" s="108">
        <v>0</v>
      </c>
      <c r="T891" s="108"/>
      <c r="U891" s="108">
        <v>0</v>
      </c>
      <c r="V891" s="108"/>
      <c r="W891" s="108">
        <v>26416</v>
      </c>
      <c r="X891" s="108"/>
      <c r="Y891" s="108">
        <v>0</v>
      </c>
      <c r="Z891" s="108"/>
      <c r="AA891" s="108">
        <v>0</v>
      </c>
      <c r="AB891" s="108"/>
      <c r="AC891" s="108">
        <v>0</v>
      </c>
      <c r="AD891" s="108"/>
      <c r="AE891" s="108">
        <v>0</v>
      </c>
      <c r="AF891" s="108"/>
      <c r="AG891" s="108">
        <v>0</v>
      </c>
      <c r="AH891" s="108"/>
      <c r="AI891" s="108">
        <v>122096</v>
      </c>
      <c r="AJ891" s="108"/>
      <c r="AK891" s="108">
        <v>0</v>
      </c>
      <c r="AL891" s="109"/>
      <c r="AM891" s="182">
        <v>0</v>
      </c>
      <c r="AN891" s="109" t="s">
        <v>5655</v>
      </c>
      <c r="AO891" s="109" t="str">
        <f t="shared" si="13"/>
        <v>No</v>
      </c>
    </row>
    <row r="892" spans="1:41" s="19" customFormat="1" ht="11.45" customHeight="1" x14ac:dyDescent="0.2">
      <c r="A892" s="5" t="s">
        <v>6230</v>
      </c>
      <c r="B892" s="5" t="s">
        <v>757</v>
      </c>
      <c r="C892" s="5" t="s">
        <v>20</v>
      </c>
      <c r="D892" s="174">
        <v>9050</v>
      </c>
      <c r="E892" s="177">
        <v>90050</v>
      </c>
      <c r="F892" s="19" t="s">
        <v>194</v>
      </c>
      <c r="G892" s="5" t="s">
        <v>5273</v>
      </c>
      <c r="H892" s="27">
        <v>125206</v>
      </c>
      <c r="I892" s="106">
        <v>17</v>
      </c>
      <c r="J892" s="107"/>
      <c r="K892" s="108">
        <v>0</v>
      </c>
      <c r="L892" s="108"/>
      <c r="M892" s="108">
        <v>0</v>
      </c>
      <c r="N892" s="108"/>
      <c r="O892" s="108">
        <v>0</v>
      </c>
      <c r="P892" s="108"/>
      <c r="Q892" s="108">
        <v>540835</v>
      </c>
      <c r="R892" s="108"/>
      <c r="S892" s="108">
        <v>0</v>
      </c>
      <c r="T892" s="108"/>
      <c r="U892" s="108">
        <v>0</v>
      </c>
      <c r="V892" s="108"/>
      <c r="W892" s="108">
        <v>45049</v>
      </c>
      <c r="X892" s="108"/>
      <c r="Y892" s="108">
        <v>0</v>
      </c>
      <c r="Z892" s="108"/>
      <c r="AA892" s="108">
        <v>0</v>
      </c>
      <c r="AB892" s="108"/>
      <c r="AC892" s="108">
        <v>0</v>
      </c>
      <c r="AD892" s="108"/>
      <c r="AE892" s="108">
        <v>0</v>
      </c>
      <c r="AF892" s="108"/>
      <c r="AG892" s="108">
        <v>0</v>
      </c>
      <c r="AH892" s="108"/>
      <c r="AI892" s="108">
        <v>305322</v>
      </c>
      <c r="AJ892" s="108"/>
      <c r="AK892" s="108">
        <v>0</v>
      </c>
      <c r="AL892" s="109"/>
      <c r="AM892" s="182">
        <v>0</v>
      </c>
      <c r="AN892" s="109" t="s">
        <v>5655</v>
      </c>
      <c r="AO892" s="109" t="str">
        <f t="shared" si="13"/>
        <v>No</v>
      </c>
    </row>
    <row r="893" spans="1:41" s="19" customFormat="1" ht="11.45" customHeight="1" x14ac:dyDescent="0.2">
      <c r="A893" s="5" t="s">
        <v>889</v>
      </c>
      <c r="B893" s="5" t="s">
        <v>890</v>
      </c>
      <c r="C893" s="5" t="s">
        <v>45</v>
      </c>
      <c r="D893" s="174">
        <v>5159</v>
      </c>
      <c r="E893" s="177">
        <v>50159</v>
      </c>
      <c r="F893" s="19" t="s">
        <v>194</v>
      </c>
      <c r="G893" s="5" t="s">
        <v>192</v>
      </c>
      <c r="H893" s="27">
        <v>81926</v>
      </c>
      <c r="I893" s="106">
        <v>17</v>
      </c>
      <c r="J893" s="107"/>
      <c r="K893" s="108">
        <v>0</v>
      </c>
      <c r="L893" s="108"/>
      <c r="M893" s="108">
        <v>1314315</v>
      </c>
      <c r="N893" s="108"/>
      <c r="O893" s="108">
        <v>1435321</v>
      </c>
      <c r="P893" s="108"/>
      <c r="Q893" s="108">
        <v>1389804</v>
      </c>
      <c r="R893" s="108"/>
      <c r="S893" s="108">
        <v>45517</v>
      </c>
      <c r="T893" s="108"/>
      <c r="U893" s="108">
        <v>82576</v>
      </c>
      <c r="V893" s="108"/>
      <c r="W893" s="108">
        <v>78908</v>
      </c>
      <c r="X893" s="108"/>
      <c r="Y893" s="108">
        <v>3668</v>
      </c>
      <c r="Z893" s="108"/>
      <c r="AA893" s="108">
        <v>0</v>
      </c>
      <c r="AB893" s="108"/>
      <c r="AC893" s="108">
        <v>0</v>
      </c>
      <c r="AD893" s="108"/>
      <c r="AE893" s="108">
        <v>0</v>
      </c>
      <c r="AF893" s="108"/>
      <c r="AG893" s="108">
        <v>0</v>
      </c>
      <c r="AH893" s="108"/>
      <c r="AI893" s="108">
        <v>676191</v>
      </c>
      <c r="AJ893" s="108"/>
      <c r="AK893" s="108">
        <v>6060439</v>
      </c>
      <c r="AL893" s="109"/>
      <c r="AM893" s="182">
        <v>0</v>
      </c>
      <c r="AN893" s="109" t="s">
        <v>5655</v>
      </c>
      <c r="AO893" s="109" t="str">
        <f t="shared" si="13"/>
        <v>No</v>
      </c>
    </row>
    <row r="894" spans="1:41" s="19" customFormat="1" ht="11.45" customHeight="1" x14ac:dyDescent="0.2">
      <c r="A894" s="5" t="s">
        <v>6231</v>
      </c>
      <c r="B894" s="5" t="s">
        <v>250</v>
      </c>
      <c r="C894" s="5" t="s">
        <v>77</v>
      </c>
      <c r="D894" s="174">
        <v>5169</v>
      </c>
      <c r="E894" s="177">
        <v>50169</v>
      </c>
      <c r="F894" s="19" t="s">
        <v>194</v>
      </c>
      <c r="G894" s="5" t="s">
        <v>192</v>
      </c>
      <c r="H894" s="27">
        <v>724091</v>
      </c>
      <c r="I894" s="106">
        <v>17</v>
      </c>
      <c r="J894" s="107"/>
      <c r="K894" s="108">
        <v>0</v>
      </c>
      <c r="L894" s="108"/>
      <c r="M894" s="108">
        <v>0</v>
      </c>
      <c r="N894" s="108"/>
      <c r="O894" s="108">
        <v>483475</v>
      </c>
      <c r="P894" s="108"/>
      <c r="Q894" s="108">
        <v>421667</v>
      </c>
      <c r="R894" s="108"/>
      <c r="S894" s="108">
        <v>61808</v>
      </c>
      <c r="T894" s="108"/>
      <c r="U894" s="108">
        <v>27615</v>
      </c>
      <c r="V894" s="108"/>
      <c r="W894" s="108">
        <v>22203</v>
      </c>
      <c r="X894" s="108"/>
      <c r="Y894" s="108">
        <v>5412</v>
      </c>
      <c r="Z894" s="108"/>
      <c r="AA894" s="108">
        <v>0</v>
      </c>
      <c r="AB894" s="108"/>
      <c r="AC894" s="108">
        <v>0</v>
      </c>
      <c r="AD894" s="108"/>
      <c r="AE894" s="108">
        <v>0</v>
      </c>
      <c r="AF894" s="108"/>
      <c r="AG894" s="108">
        <v>0</v>
      </c>
      <c r="AH894" s="108"/>
      <c r="AI894" s="108">
        <v>43820</v>
      </c>
      <c r="AJ894" s="108"/>
      <c r="AK894" s="108">
        <v>381182</v>
      </c>
      <c r="AL894" s="109"/>
      <c r="AM894" s="182">
        <v>0</v>
      </c>
      <c r="AN894" s="109" t="s">
        <v>5655</v>
      </c>
      <c r="AO894" s="109" t="str">
        <f t="shared" si="13"/>
        <v>No</v>
      </c>
    </row>
    <row r="895" spans="1:41" s="19" customFormat="1" ht="11.45" customHeight="1" x14ac:dyDescent="0.2">
      <c r="A895" s="5" t="s">
        <v>5470</v>
      </c>
      <c r="B895" s="5" t="s">
        <v>606</v>
      </c>
      <c r="C895" s="5" t="s">
        <v>73</v>
      </c>
      <c r="D895" s="174"/>
      <c r="E895" s="177">
        <v>22930</v>
      </c>
      <c r="F895" s="19" t="s">
        <v>242</v>
      </c>
      <c r="G895" s="5" t="s">
        <v>192</v>
      </c>
      <c r="H895" s="27">
        <v>18351295</v>
      </c>
      <c r="I895" s="106">
        <v>17</v>
      </c>
      <c r="J895" s="107"/>
      <c r="K895" s="108">
        <v>0</v>
      </c>
      <c r="L895" s="108"/>
      <c r="M895" s="108">
        <v>564558</v>
      </c>
      <c r="N895" s="108"/>
      <c r="O895" s="108">
        <v>633192</v>
      </c>
      <c r="P895" s="108"/>
      <c r="Q895" s="108">
        <v>564517</v>
      </c>
      <c r="R895" s="108"/>
      <c r="S895" s="108">
        <v>68675</v>
      </c>
      <c r="T895" s="108"/>
      <c r="U895" s="108">
        <v>50031</v>
      </c>
      <c r="V895" s="108"/>
      <c r="W895" s="108">
        <v>45229</v>
      </c>
      <c r="X895" s="108"/>
      <c r="Y895" s="108">
        <v>4802</v>
      </c>
      <c r="Z895" s="108"/>
      <c r="AA895" s="108">
        <v>0</v>
      </c>
      <c r="AB895" s="108"/>
      <c r="AC895" s="108">
        <v>0</v>
      </c>
      <c r="AD895" s="108"/>
      <c r="AE895" s="108">
        <v>0</v>
      </c>
      <c r="AF895" s="108"/>
      <c r="AG895" s="108">
        <v>0</v>
      </c>
      <c r="AH895" s="108"/>
      <c r="AI895" s="108">
        <v>4101874</v>
      </c>
      <c r="AJ895" s="108"/>
      <c r="AK895" s="108">
        <v>22278258</v>
      </c>
      <c r="AL895" s="109"/>
      <c r="AM895" s="182">
        <v>0</v>
      </c>
      <c r="AN895" s="109" t="s">
        <v>5655</v>
      </c>
      <c r="AO895" s="109" t="str">
        <f t="shared" si="13"/>
        <v>No</v>
      </c>
    </row>
    <row r="896" spans="1:41" s="19" customFormat="1" ht="11.45" customHeight="1" x14ac:dyDescent="0.2">
      <c r="A896" s="5" t="s">
        <v>5471</v>
      </c>
      <c r="B896" s="5" t="s">
        <v>1552</v>
      </c>
      <c r="C896" s="5" t="s">
        <v>73</v>
      </c>
      <c r="D896" s="174" t="s">
        <v>1541</v>
      </c>
      <c r="E896" s="177" t="s">
        <v>1542</v>
      </c>
      <c r="F896" s="19" t="s">
        <v>194</v>
      </c>
      <c r="G896" s="5" t="s">
        <v>229</v>
      </c>
      <c r="H896" s="27">
        <v>0</v>
      </c>
      <c r="I896" s="106">
        <v>17</v>
      </c>
      <c r="J896" s="107"/>
      <c r="K896" s="108">
        <v>0</v>
      </c>
      <c r="L896" s="108"/>
      <c r="M896" s="108">
        <v>0</v>
      </c>
      <c r="N896" s="108"/>
      <c r="O896" s="108">
        <v>0</v>
      </c>
      <c r="P896" s="108"/>
      <c r="Q896" s="108">
        <v>545547</v>
      </c>
      <c r="R896" s="108"/>
      <c r="S896" s="108">
        <v>0</v>
      </c>
      <c r="T896" s="108"/>
      <c r="U896" s="108">
        <v>0</v>
      </c>
      <c r="V896" s="108"/>
      <c r="W896" s="108">
        <v>27280</v>
      </c>
      <c r="X896" s="108"/>
      <c r="Y896" s="108">
        <v>0</v>
      </c>
      <c r="Z896" s="108"/>
      <c r="AA896" s="108">
        <v>0</v>
      </c>
      <c r="AB896" s="108"/>
      <c r="AC896" s="108">
        <v>0</v>
      </c>
      <c r="AD896" s="108"/>
      <c r="AE896" s="108">
        <v>0</v>
      </c>
      <c r="AF896" s="108"/>
      <c r="AG896" s="108">
        <v>0</v>
      </c>
      <c r="AH896" s="108"/>
      <c r="AI896" s="108">
        <v>66121</v>
      </c>
      <c r="AJ896" s="108"/>
      <c r="AK896" s="108">
        <v>0</v>
      </c>
      <c r="AL896" s="109"/>
      <c r="AM896" s="182">
        <v>0</v>
      </c>
      <c r="AN896" s="109" t="s">
        <v>5655</v>
      </c>
      <c r="AO896" s="109" t="str">
        <f t="shared" si="13"/>
        <v>No</v>
      </c>
    </row>
    <row r="897" spans="1:41" s="19" customFormat="1" ht="11.45" customHeight="1" x14ac:dyDescent="0.2">
      <c r="A897" s="5" t="s">
        <v>6232</v>
      </c>
      <c r="B897" s="5" t="s">
        <v>551</v>
      </c>
      <c r="C897" s="5" t="s">
        <v>98</v>
      </c>
      <c r="D897" s="174">
        <v>5108</v>
      </c>
      <c r="E897" s="177">
        <v>50108</v>
      </c>
      <c r="F897" s="19" t="s">
        <v>194</v>
      </c>
      <c r="G897" s="5" t="s">
        <v>5273</v>
      </c>
      <c r="H897" s="27">
        <v>69658</v>
      </c>
      <c r="I897" s="106">
        <v>17</v>
      </c>
      <c r="J897" s="107"/>
      <c r="K897" s="108">
        <v>0</v>
      </c>
      <c r="L897" s="108"/>
      <c r="M897" s="108">
        <v>0</v>
      </c>
      <c r="N897" s="108"/>
      <c r="O897" s="108">
        <v>0</v>
      </c>
      <c r="P897" s="108"/>
      <c r="Q897" s="108">
        <v>455220</v>
      </c>
      <c r="R897" s="108"/>
      <c r="S897" s="108">
        <v>0</v>
      </c>
      <c r="T897" s="108"/>
      <c r="U897" s="108">
        <v>0</v>
      </c>
      <c r="V897" s="108"/>
      <c r="W897" s="108">
        <v>30287</v>
      </c>
      <c r="X897" s="108"/>
      <c r="Y897" s="108">
        <v>0</v>
      </c>
      <c r="Z897" s="108"/>
      <c r="AA897" s="108">
        <v>0</v>
      </c>
      <c r="AB897" s="108"/>
      <c r="AC897" s="108">
        <v>0</v>
      </c>
      <c r="AD897" s="108"/>
      <c r="AE897" s="108">
        <v>0</v>
      </c>
      <c r="AF897" s="108"/>
      <c r="AG897" s="108">
        <v>0</v>
      </c>
      <c r="AH897" s="108"/>
      <c r="AI897" s="108">
        <v>528890</v>
      </c>
      <c r="AJ897" s="108"/>
      <c r="AK897" s="108">
        <v>0</v>
      </c>
      <c r="AL897" s="109"/>
      <c r="AM897" s="182">
        <v>0</v>
      </c>
      <c r="AN897" s="109" t="s">
        <v>5655</v>
      </c>
      <c r="AO897" s="109" t="str">
        <f t="shared" si="13"/>
        <v>No</v>
      </c>
    </row>
    <row r="898" spans="1:41" s="19" customFormat="1" ht="11.45" customHeight="1" x14ac:dyDescent="0.2">
      <c r="A898" s="5" t="s">
        <v>6233</v>
      </c>
      <c r="B898" s="5" t="s">
        <v>283</v>
      </c>
      <c r="C898" s="5" t="s">
        <v>86</v>
      </c>
      <c r="D898" s="174">
        <v>4237</v>
      </c>
      <c r="E898" s="177">
        <v>40237</v>
      </c>
      <c r="F898" s="19" t="s">
        <v>242</v>
      </c>
      <c r="G898" s="5" t="s">
        <v>5273</v>
      </c>
      <c r="H898" s="27">
        <v>1249442</v>
      </c>
      <c r="I898" s="106">
        <v>17</v>
      </c>
      <c r="J898" s="107"/>
      <c r="K898" s="108">
        <v>0</v>
      </c>
      <c r="L898" s="108"/>
      <c r="M898" s="108">
        <v>0</v>
      </c>
      <c r="N898" s="108"/>
      <c r="O898" s="108">
        <v>0</v>
      </c>
      <c r="P898" s="108"/>
      <c r="Q898" s="108">
        <v>334961</v>
      </c>
      <c r="R898" s="108"/>
      <c r="S898" s="108">
        <v>0</v>
      </c>
      <c r="T898" s="108"/>
      <c r="U898" s="108">
        <v>0</v>
      </c>
      <c r="V898" s="108"/>
      <c r="W898" s="108">
        <v>35452</v>
      </c>
      <c r="X898" s="108"/>
      <c r="Y898" s="108">
        <v>0</v>
      </c>
      <c r="Z898" s="108"/>
      <c r="AA898" s="108">
        <v>0</v>
      </c>
      <c r="AB898" s="108"/>
      <c r="AC898" s="108">
        <v>0</v>
      </c>
      <c r="AD898" s="108"/>
      <c r="AE898" s="108">
        <v>0</v>
      </c>
      <c r="AF898" s="108"/>
      <c r="AG898" s="108">
        <v>0</v>
      </c>
      <c r="AH898" s="108"/>
      <c r="AI898" s="108">
        <v>24785</v>
      </c>
      <c r="AJ898" s="108"/>
      <c r="AK898" s="108">
        <v>0</v>
      </c>
      <c r="AL898" s="109"/>
      <c r="AM898" s="182">
        <v>0</v>
      </c>
      <c r="AN898" s="109" t="s">
        <v>5655</v>
      </c>
      <c r="AO898" s="109" t="str">
        <f t="shared" si="13"/>
        <v>No</v>
      </c>
    </row>
    <row r="899" spans="1:41" s="19" customFormat="1" ht="11.45" customHeight="1" x14ac:dyDescent="0.2">
      <c r="A899" s="5" t="s">
        <v>3612</v>
      </c>
      <c r="B899" s="5" t="s">
        <v>3613</v>
      </c>
      <c r="C899" s="5" t="s">
        <v>71</v>
      </c>
      <c r="D899" s="174" t="s">
        <v>3614</v>
      </c>
      <c r="E899" s="177" t="s">
        <v>3615</v>
      </c>
      <c r="F899" s="19" t="s">
        <v>194</v>
      </c>
      <c r="G899" s="5" t="s">
        <v>229</v>
      </c>
      <c r="H899" s="27">
        <v>0</v>
      </c>
      <c r="I899" s="106">
        <v>17</v>
      </c>
      <c r="J899" s="107"/>
      <c r="K899" s="108">
        <v>0</v>
      </c>
      <c r="L899" s="108"/>
      <c r="M899" s="108">
        <v>0</v>
      </c>
      <c r="N899" s="108"/>
      <c r="O899" s="108">
        <v>0</v>
      </c>
      <c r="P899" s="108"/>
      <c r="Q899" s="108">
        <v>613554</v>
      </c>
      <c r="R899" s="108"/>
      <c r="S899" s="108">
        <v>0</v>
      </c>
      <c r="T899" s="108"/>
      <c r="U899" s="108">
        <v>0</v>
      </c>
      <c r="V899" s="108"/>
      <c r="W899" s="108">
        <v>31194</v>
      </c>
      <c r="X899" s="108"/>
      <c r="Y899" s="108">
        <v>0</v>
      </c>
      <c r="Z899" s="108"/>
      <c r="AA899" s="108">
        <v>0</v>
      </c>
      <c r="AB899" s="108"/>
      <c r="AC899" s="108">
        <v>0</v>
      </c>
      <c r="AD899" s="108"/>
      <c r="AE899" s="108">
        <v>0</v>
      </c>
      <c r="AF899" s="108"/>
      <c r="AG899" s="108">
        <v>0</v>
      </c>
      <c r="AH899" s="108"/>
      <c r="AI899" s="108">
        <v>441543</v>
      </c>
      <c r="AJ899" s="108"/>
      <c r="AK899" s="108">
        <v>0</v>
      </c>
      <c r="AL899" s="109"/>
      <c r="AM899" s="182">
        <v>0</v>
      </c>
      <c r="AN899" s="109" t="s">
        <v>5655</v>
      </c>
      <c r="AO899" s="109" t="str">
        <f t="shared" ref="AO899:AO962" si="14">IF(AN899&amp;AL899&amp;AJ899&amp;AH899&amp;AF899&amp;AD899&amp;AB899&amp;Z899&amp;X899&amp;V899&amp;T899&amp;R899&amp;P899&amp;N899&amp;L899&amp;J899&lt;&gt;"","Yes","No")</f>
        <v>No</v>
      </c>
    </row>
    <row r="900" spans="1:41" s="19" customFormat="1" ht="11.45" customHeight="1" x14ac:dyDescent="0.2">
      <c r="A900" s="5" t="s">
        <v>2369</v>
      </c>
      <c r="B900" s="5" t="s">
        <v>2370</v>
      </c>
      <c r="C900" s="5" t="s">
        <v>37</v>
      </c>
      <c r="D900" s="174" t="s">
        <v>2371</v>
      </c>
      <c r="E900" s="177" t="s">
        <v>2372</v>
      </c>
      <c r="F900" s="19" t="s">
        <v>242</v>
      </c>
      <c r="G900" s="5" t="s">
        <v>229</v>
      </c>
      <c r="H900" s="27">
        <v>0</v>
      </c>
      <c r="I900" s="106">
        <v>17</v>
      </c>
      <c r="J900" s="107"/>
      <c r="K900" s="108">
        <v>0</v>
      </c>
      <c r="L900" s="108"/>
      <c r="M900" s="108">
        <v>0</v>
      </c>
      <c r="N900" s="108"/>
      <c r="O900" s="108">
        <v>0</v>
      </c>
      <c r="P900" s="108"/>
      <c r="Q900" s="108">
        <v>474632</v>
      </c>
      <c r="R900" s="108"/>
      <c r="S900" s="108">
        <v>0</v>
      </c>
      <c r="T900" s="108"/>
      <c r="U900" s="108">
        <v>0</v>
      </c>
      <c r="V900" s="108"/>
      <c r="W900" s="108">
        <v>30948</v>
      </c>
      <c r="X900" s="108"/>
      <c r="Y900" s="108">
        <v>0</v>
      </c>
      <c r="Z900" s="108"/>
      <c r="AA900" s="108">
        <v>0</v>
      </c>
      <c r="AB900" s="108"/>
      <c r="AC900" s="108">
        <v>0</v>
      </c>
      <c r="AD900" s="108"/>
      <c r="AE900" s="108">
        <v>0</v>
      </c>
      <c r="AF900" s="108"/>
      <c r="AG900" s="108">
        <v>0</v>
      </c>
      <c r="AH900" s="108"/>
      <c r="AI900" s="108">
        <v>55510</v>
      </c>
      <c r="AJ900" s="108"/>
      <c r="AK900" s="108">
        <v>0</v>
      </c>
      <c r="AL900" s="109"/>
      <c r="AM900" s="182">
        <v>0</v>
      </c>
      <c r="AN900" s="109" t="s">
        <v>5655</v>
      </c>
      <c r="AO900" s="109" t="str">
        <f t="shared" si="14"/>
        <v>No</v>
      </c>
    </row>
    <row r="901" spans="1:41" s="19" customFormat="1" ht="11.45" customHeight="1" x14ac:dyDescent="0.2">
      <c r="A901" s="5" t="s">
        <v>588</v>
      </c>
      <c r="B901" s="5" t="s">
        <v>589</v>
      </c>
      <c r="C901" s="5" t="s">
        <v>65</v>
      </c>
      <c r="D901" s="174">
        <v>1002</v>
      </c>
      <c r="E901" s="177">
        <v>10002</v>
      </c>
      <c r="F901" s="19" t="s">
        <v>196</v>
      </c>
      <c r="G901" s="5" t="s">
        <v>5273</v>
      </c>
      <c r="H901" s="27">
        <v>158377</v>
      </c>
      <c r="I901" s="106">
        <v>17</v>
      </c>
      <c r="J901" s="107"/>
      <c r="K901" s="108">
        <v>0</v>
      </c>
      <c r="L901" s="108"/>
      <c r="M901" s="108">
        <v>0</v>
      </c>
      <c r="N901" s="108"/>
      <c r="O901" s="108">
        <v>0</v>
      </c>
      <c r="P901" s="108"/>
      <c r="Q901" s="108">
        <v>625453</v>
      </c>
      <c r="R901" s="108"/>
      <c r="S901" s="108">
        <v>0</v>
      </c>
      <c r="T901" s="108"/>
      <c r="U901" s="108">
        <v>0</v>
      </c>
      <c r="V901" s="108"/>
      <c r="W901" s="108">
        <v>59171</v>
      </c>
      <c r="X901" s="108"/>
      <c r="Y901" s="108">
        <v>0</v>
      </c>
      <c r="Z901" s="108"/>
      <c r="AA901" s="108">
        <v>0</v>
      </c>
      <c r="AB901" s="108"/>
      <c r="AC901" s="108">
        <v>0</v>
      </c>
      <c r="AD901" s="108"/>
      <c r="AE901" s="108">
        <v>0</v>
      </c>
      <c r="AF901" s="108"/>
      <c r="AG901" s="108">
        <v>0</v>
      </c>
      <c r="AH901" s="108"/>
      <c r="AI901" s="108">
        <v>420470</v>
      </c>
      <c r="AJ901" s="108"/>
      <c r="AK901" s="108">
        <v>0</v>
      </c>
      <c r="AL901" s="109"/>
      <c r="AM901" s="182">
        <v>0</v>
      </c>
      <c r="AN901" s="109" t="s">
        <v>5655</v>
      </c>
      <c r="AO901" s="109" t="str">
        <f t="shared" si="14"/>
        <v>No</v>
      </c>
    </row>
    <row r="902" spans="1:41" s="19" customFormat="1" ht="11.45" customHeight="1" x14ac:dyDescent="0.2">
      <c r="A902" s="5" t="s">
        <v>1183</v>
      </c>
      <c r="B902" s="5" t="s">
        <v>1184</v>
      </c>
      <c r="C902" s="5" t="s">
        <v>89</v>
      </c>
      <c r="D902" s="174">
        <v>6113</v>
      </c>
      <c r="E902" s="177">
        <v>60113</v>
      </c>
      <c r="F902" s="19" t="s">
        <v>194</v>
      </c>
      <c r="G902" s="5" t="s">
        <v>5273</v>
      </c>
      <c r="H902" s="27">
        <v>5121892</v>
      </c>
      <c r="I902" s="106">
        <v>17</v>
      </c>
      <c r="J902" s="107"/>
      <c r="K902" s="108">
        <v>0</v>
      </c>
      <c r="L902" s="108"/>
      <c r="M902" s="108">
        <v>0</v>
      </c>
      <c r="N902" s="108"/>
      <c r="O902" s="108">
        <v>0</v>
      </c>
      <c r="P902" s="108"/>
      <c r="Q902" s="108">
        <v>357529</v>
      </c>
      <c r="R902" s="108"/>
      <c r="S902" s="108">
        <v>0</v>
      </c>
      <c r="T902" s="108"/>
      <c r="U902" s="108">
        <v>0</v>
      </c>
      <c r="V902" s="108"/>
      <c r="W902" s="108">
        <v>21656</v>
      </c>
      <c r="X902" s="108"/>
      <c r="Y902" s="108">
        <v>0</v>
      </c>
      <c r="Z902" s="108"/>
      <c r="AA902" s="108">
        <v>0</v>
      </c>
      <c r="AB902" s="108"/>
      <c r="AC902" s="108">
        <v>0</v>
      </c>
      <c r="AD902" s="108"/>
      <c r="AE902" s="108">
        <v>0</v>
      </c>
      <c r="AF902" s="108"/>
      <c r="AG902" s="108">
        <v>0</v>
      </c>
      <c r="AH902" s="108"/>
      <c r="AI902" s="108">
        <v>35524</v>
      </c>
      <c r="AJ902" s="108"/>
      <c r="AK902" s="108">
        <v>0</v>
      </c>
      <c r="AL902" s="109"/>
      <c r="AM902" s="182">
        <v>0</v>
      </c>
      <c r="AN902" s="109" t="s">
        <v>5655</v>
      </c>
      <c r="AO902" s="109" t="str">
        <f t="shared" si="14"/>
        <v>No</v>
      </c>
    </row>
    <row r="903" spans="1:41" s="19" customFormat="1" ht="11.45" customHeight="1" x14ac:dyDescent="0.2">
      <c r="A903" s="5" t="s">
        <v>6234</v>
      </c>
      <c r="B903" s="5" t="s">
        <v>285</v>
      </c>
      <c r="C903" s="5" t="s">
        <v>62</v>
      </c>
      <c r="D903" s="174">
        <v>4005</v>
      </c>
      <c r="E903" s="177">
        <v>40005</v>
      </c>
      <c r="F903" s="19" t="s">
        <v>194</v>
      </c>
      <c r="G903" s="5" t="s">
        <v>192</v>
      </c>
      <c r="H903" s="27">
        <v>280648</v>
      </c>
      <c r="I903" s="106">
        <v>17</v>
      </c>
      <c r="J903" s="107"/>
      <c r="K903" s="108">
        <v>0</v>
      </c>
      <c r="L903" s="108"/>
      <c r="M903" s="108">
        <v>1105735</v>
      </c>
      <c r="N903" s="108"/>
      <c r="O903" s="108">
        <v>1062798</v>
      </c>
      <c r="P903" s="108"/>
      <c r="Q903" s="108">
        <v>1036286</v>
      </c>
      <c r="R903" s="108"/>
      <c r="S903" s="108">
        <v>26512</v>
      </c>
      <c r="T903" s="108"/>
      <c r="U903" s="108">
        <v>78396</v>
      </c>
      <c r="V903" s="108"/>
      <c r="W903" s="108">
        <v>76768</v>
      </c>
      <c r="X903" s="108"/>
      <c r="Y903" s="108">
        <v>1628</v>
      </c>
      <c r="Z903" s="108"/>
      <c r="AA903" s="108">
        <v>0</v>
      </c>
      <c r="AB903" s="108"/>
      <c r="AC903" s="108">
        <v>0</v>
      </c>
      <c r="AD903" s="108"/>
      <c r="AE903" s="108">
        <v>0</v>
      </c>
      <c r="AF903" s="108"/>
      <c r="AG903" s="108">
        <v>0</v>
      </c>
      <c r="AH903" s="108"/>
      <c r="AI903" s="108">
        <v>1964651</v>
      </c>
      <c r="AJ903" s="108"/>
      <c r="AK903" s="108">
        <v>5317151</v>
      </c>
      <c r="AL903" s="109"/>
      <c r="AM903" s="182">
        <v>0</v>
      </c>
      <c r="AN903" s="109" t="s">
        <v>5655</v>
      </c>
      <c r="AO903" s="109" t="str">
        <f t="shared" si="14"/>
        <v>No</v>
      </c>
    </row>
    <row r="904" spans="1:41" s="19" customFormat="1" ht="11.45" customHeight="1" x14ac:dyDescent="0.2">
      <c r="A904" s="5" t="s">
        <v>5486</v>
      </c>
      <c r="B904" s="5" t="s">
        <v>927</v>
      </c>
      <c r="C904" s="5" t="s">
        <v>91</v>
      </c>
      <c r="D904" s="174">
        <v>3069</v>
      </c>
      <c r="E904" s="177" t="s">
        <v>5485</v>
      </c>
      <c r="F904" s="19" t="s">
        <v>194</v>
      </c>
      <c r="G904" s="5" t="s">
        <v>229</v>
      </c>
      <c r="H904" s="27">
        <v>0</v>
      </c>
      <c r="I904" s="106">
        <v>17</v>
      </c>
      <c r="J904" s="107"/>
      <c r="K904" s="108">
        <v>0</v>
      </c>
      <c r="L904" s="108"/>
      <c r="M904" s="108">
        <v>0</v>
      </c>
      <c r="N904" s="108"/>
      <c r="O904" s="108">
        <v>0</v>
      </c>
      <c r="P904" s="108"/>
      <c r="Q904" s="108">
        <v>559197</v>
      </c>
      <c r="R904" s="108"/>
      <c r="S904" s="108">
        <v>0</v>
      </c>
      <c r="T904" s="108"/>
      <c r="U904" s="108">
        <v>0</v>
      </c>
      <c r="V904" s="108"/>
      <c r="W904" s="108">
        <v>36402</v>
      </c>
      <c r="X904" s="108"/>
      <c r="Y904" s="108">
        <v>0</v>
      </c>
      <c r="Z904" s="108"/>
      <c r="AA904" s="108">
        <v>0</v>
      </c>
      <c r="AB904" s="108"/>
      <c r="AC904" s="108">
        <v>0</v>
      </c>
      <c r="AD904" s="108"/>
      <c r="AE904" s="108">
        <v>0</v>
      </c>
      <c r="AF904" s="108"/>
      <c r="AG904" s="108">
        <v>0</v>
      </c>
      <c r="AH904" s="108"/>
      <c r="AI904" s="108">
        <v>342492</v>
      </c>
      <c r="AJ904" s="108"/>
      <c r="AK904" s="108">
        <v>0</v>
      </c>
      <c r="AL904" s="109"/>
      <c r="AM904" s="182">
        <v>0</v>
      </c>
      <c r="AN904" s="109" t="s">
        <v>5655</v>
      </c>
      <c r="AO904" s="109" t="str">
        <f t="shared" si="14"/>
        <v>No</v>
      </c>
    </row>
    <row r="905" spans="1:41" s="19" customFormat="1" ht="11.45" customHeight="1" x14ac:dyDescent="0.2">
      <c r="A905" s="5" t="s">
        <v>3321</v>
      </c>
      <c r="B905" s="5" t="s">
        <v>1635</v>
      </c>
      <c r="C905" s="5" t="s">
        <v>73</v>
      </c>
      <c r="D905" s="174" t="s">
        <v>1636</v>
      </c>
      <c r="E905" s="177" t="s">
        <v>1637</v>
      </c>
      <c r="F905" s="19" t="s">
        <v>194</v>
      </c>
      <c r="G905" s="5" t="s">
        <v>229</v>
      </c>
      <c r="H905" s="27">
        <v>0</v>
      </c>
      <c r="I905" s="106">
        <v>17</v>
      </c>
      <c r="J905" s="107"/>
      <c r="K905" s="108">
        <v>0</v>
      </c>
      <c r="L905" s="108"/>
      <c r="M905" s="108">
        <v>0</v>
      </c>
      <c r="N905" s="108"/>
      <c r="O905" s="108">
        <v>0</v>
      </c>
      <c r="P905" s="108"/>
      <c r="Q905" s="108">
        <v>664949</v>
      </c>
      <c r="R905" s="108"/>
      <c r="S905" s="108">
        <v>0</v>
      </c>
      <c r="T905" s="108"/>
      <c r="U905" s="108">
        <v>0</v>
      </c>
      <c r="V905" s="108"/>
      <c r="W905" s="108">
        <v>19590</v>
      </c>
      <c r="X905" s="108"/>
      <c r="Y905" s="108">
        <v>0</v>
      </c>
      <c r="Z905" s="108"/>
      <c r="AA905" s="108">
        <v>0</v>
      </c>
      <c r="AB905" s="108"/>
      <c r="AC905" s="108">
        <v>0</v>
      </c>
      <c r="AD905" s="108"/>
      <c r="AE905" s="108">
        <v>0</v>
      </c>
      <c r="AF905" s="108"/>
      <c r="AG905" s="108">
        <v>0</v>
      </c>
      <c r="AH905" s="108"/>
      <c r="AI905" s="108">
        <v>103334</v>
      </c>
      <c r="AJ905" s="108"/>
      <c r="AK905" s="108">
        <v>0</v>
      </c>
      <c r="AL905" s="109"/>
      <c r="AM905" s="182">
        <v>0</v>
      </c>
      <c r="AN905" s="109" t="s">
        <v>5655</v>
      </c>
      <c r="AO905" s="109" t="str">
        <f t="shared" si="14"/>
        <v>No</v>
      </c>
    </row>
    <row r="906" spans="1:41" s="19" customFormat="1" ht="11.45" customHeight="1" x14ac:dyDescent="0.2">
      <c r="A906" s="5" t="s">
        <v>4059</v>
      </c>
      <c r="B906" s="5" t="s">
        <v>1872</v>
      </c>
      <c r="C906" s="5" t="s">
        <v>43</v>
      </c>
      <c r="D906" s="174" t="s">
        <v>4060</v>
      </c>
      <c r="E906" s="177" t="s">
        <v>4061</v>
      </c>
      <c r="F906" s="19" t="s">
        <v>196</v>
      </c>
      <c r="G906" s="5" t="s">
        <v>229</v>
      </c>
      <c r="H906" s="27">
        <v>0</v>
      </c>
      <c r="I906" s="106">
        <v>17</v>
      </c>
      <c r="J906" s="107"/>
      <c r="K906" s="108">
        <v>0</v>
      </c>
      <c r="L906" s="108"/>
      <c r="M906" s="108">
        <v>0</v>
      </c>
      <c r="N906" s="108"/>
      <c r="O906" s="108">
        <v>0</v>
      </c>
      <c r="P906" s="108"/>
      <c r="Q906" s="108">
        <v>408326</v>
      </c>
      <c r="R906" s="108"/>
      <c r="S906" s="108">
        <v>0</v>
      </c>
      <c r="T906" s="108"/>
      <c r="U906" s="108">
        <v>0</v>
      </c>
      <c r="V906" s="108"/>
      <c r="W906" s="108">
        <v>27591</v>
      </c>
      <c r="X906" s="108"/>
      <c r="Y906" s="108">
        <v>0</v>
      </c>
      <c r="Z906" s="108"/>
      <c r="AA906" s="108">
        <v>0</v>
      </c>
      <c r="AB906" s="108"/>
      <c r="AC906" s="108">
        <v>0</v>
      </c>
      <c r="AD906" s="108"/>
      <c r="AE906" s="108">
        <v>0</v>
      </c>
      <c r="AF906" s="108"/>
      <c r="AG906" s="108">
        <v>0</v>
      </c>
      <c r="AH906" s="108"/>
      <c r="AI906" s="108">
        <v>287599</v>
      </c>
      <c r="AJ906" s="108"/>
      <c r="AK906" s="108">
        <v>0</v>
      </c>
      <c r="AL906" s="109"/>
      <c r="AM906" s="182">
        <v>0</v>
      </c>
      <c r="AN906" s="109" t="s">
        <v>5655</v>
      </c>
      <c r="AO906" s="109" t="str">
        <f t="shared" si="14"/>
        <v>No</v>
      </c>
    </row>
    <row r="907" spans="1:41" s="19" customFormat="1" ht="11.45" customHeight="1" x14ac:dyDescent="0.2">
      <c r="A907" s="5" t="s">
        <v>255</v>
      </c>
      <c r="B907" s="5" t="s">
        <v>256</v>
      </c>
      <c r="C907" s="5" t="s">
        <v>59</v>
      </c>
      <c r="D907" s="174">
        <v>7043</v>
      </c>
      <c r="E907" s="177">
        <v>70043</v>
      </c>
      <c r="F907" s="19" t="s">
        <v>194</v>
      </c>
      <c r="G907" s="5" t="s">
        <v>5273</v>
      </c>
      <c r="H907" s="27">
        <v>58533</v>
      </c>
      <c r="I907" s="106">
        <v>17</v>
      </c>
      <c r="J907" s="107"/>
      <c r="K907" s="108">
        <v>0</v>
      </c>
      <c r="L907" s="108"/>
      <c r="M907" s="108">
        <v>0</v>
      </c>
      <c r="N907" s="108"/>
      <c r="O907" s="108">
        <v>0</v>
      </c>
      <c r="P907" s="108"/>
      <c r="Q907" s="108">
        <v>492928</v>
      </c>
      <c r="R907" s="108"/>
      <c r="S907" s="108">
        <v>0</v>
      </c>
      <c r="T907" s="108"/>
      <c r="U907" s="108">
        <v>0</v>
      </c>
      <c r="V907" s="108"/>
      <c r="W907" s="108">
        <v>32210</v>
      </c>
      <c r="X907" s="108"/>
      <c r="Y907" s="108">
        <v>0</v>
      </c>
      <c r="Z907" s="108"/>
      <c r="AA907" s="108">
        <v>0</v>
      </c>
      <c r="AB907" s="108"/>
      <c r="AC907" s="108">
        <v>0</v>
      </c>
      <c r="AD907" s="108"/>
      <c r="AE907" s="108">
        <v>0</v>
      </c>
      <c r="AF907" s="108"/>
      <c r="AG907" s="108">
        <v>0</v>
      </c>
      <c r="AH907" s="108"/>
      <c r="AI907" s="108">
        <v>282025</v>
      </c>
      <c r="AJ907" s="108"/>
      <c r="AK907" s="108">
        <v>0</v>
      </c>
      <c r="AL907" s="109"/>
      <c r="AM907" s="182">
        <v>104.8</v>
      </c>
      <c r="AN907" s="109" t="s">
        <v>5655</v>
      </c>
      <c r="AO907" s="109" t="str">
        <f t="shared" si="14"/>
        <v>No</v>
      </c>
    </row>
    <row r="908" spans="1:41" s="19" customFormat="1" ht="11.45" customHeight="1" x14ac:dyDescent="0.2">
      <c r="A908" s="5" t="s">
        <v>6235</v>
      </c>
      <c r="B908" s="5" t="s">
        <v>270</v>
      </c>
      <c r="C908" s="5" t="s">
        <v>40</v>
      </c>
      <c r="D908" s="174">
        <v>4021</v>
      </c>
      <c r="E908" s="177">
        <v>40021</v>
      </c>
      <c r="F908" s="19" t="s">
        <v>194</v>
      </c>
      <c r="G908" s="5" t="s">
        <v>192</v>
      </c>
      <c r="H908" s="27">
        <v>95779</v>
      </c>
      <c r="I908" s="106">
        <v>17</v>
      </c>
      <c r="J908" s="107"/>
      <c r="K908" s="108">
        <v>0</v>
      </c>
      <c r="L908" s="108"/>
      <c r="M908" s="108">
        <v>633435</v>
      </c>
      <c r="N908" s="108"/>
      <c r="O908" s="108">
        <v>745913</v>
      </c>
      <c r="P908" s="108"/>
      <c r="Q908" s="108">
        <v>727864</v>
      </c>
      <c r="R908" s="108"/>
      <c r="S908" s="108">
        <v>18049</v>
      </c>
      <c r="T908" s="108"/>
      <c r="U908" s="108">
        <v>45387</v>
      </c>
      <c r="V908" s="108" t="s">
        <v>101</v>
      </c>
      <c r="W908" s="108">
        <v>44626</v>
      </c>
      <c r="X908" s="108"/>
      <c r="Y908" s="108">
        <v>761</v>
      </c>
      <c r="Z908" s="108"/>
      <c r="AA908" s="108">
        <v>0</v>
      </c>
      <c r="AB908" s="108"/>
      <c r="AC908" s="108">
        <v>0</v>
      </c>
      <c r="AD908" s="108"/>
      <c r="AE908" s="108">
        <v>0</v>
      </c>
      <c r="AF908" s="108"/>
      <c r="AG908" s="108">
        <v>0</v>
      </c>
      <c r="AH908" s="108"/>
      <c r="AI908" s="108">
        <v>780532</v>
      </c>
      <c r="AJ908" s="108"/>
      <c r="AK908" s="108">
        <v>4126577</v>
      </c>
      <c r="AL908" s="109"/>
      <c r="AM908" s="182">
        <v>0</v>
      </c>
      <c r="AN908" s="109" t="s">
        <v>5655</v>
      </c>
      <c r="AO908" s="109" t="str">
        <f t="shared" si="14"/>
        <v>Yes</v>
      </c>
    </row>
    <row r="909" spans="1:41" s="19" customFormat="1" ht="11.45" customHeight="1" x14ac:dyDescent="0.2">
      <c r="A909" s="5" t="s">
        <v>1415</v>
      </c>
      <c r="B909" s="5" t="s">
        <v>548</v>
      </c>
      <c r="C909" s="5" t="s">
        <v>62</v>
      </c>
      <c r="D909" s="174">
        <v>4227</v>
      </c>
      <c r="E909" s="177">
        <v>40227</v>
      </c>
      <c r="F909" s="19" t="s">
        <v>242</v>
      </c>
      <c r="G909" s="5" t="s">
        <v>5273</v>
      </c>
      <c r="H909" s="27">
        <v>105419</v>
      </c>
      <c r="I909" s="106">
        <v>17</v>
      </c>
      <c r="J909" s="107"/>
      <c r="K909" s="108">
        <v>0</v>
      </c>
      <c r="L909" s="108"/>
      <c r="M909" s="108">
        <v>0</v>
      </c>
      <c r="N909" s="108"/>
      <c r="O909" s="108">
        <v>0</v>
      </c>
      <c r="P909" s="108"/>
      <c r="Q909" s="108">
        <v>714701</v>
      </c>
      <c r="R909" s="108"/>
      <c r="S909" s="108">
        <v>0</v>
      </c>
      <c r="T909" s="108"/>
      <c r="U909" s="108">
        <v>0</v>
      </c>
      <c r="V909" s="108"/>
      <c r="W909" s="108">
        <v>36841</v>
      </c>
      <c r="X909" s="108"/>
      <c r="Y909" s="108">
        <v>0</v>
      </c>
      <c r="Z909" s="108"/>
      <c r="AA909" s="108">
        <v>0</v>
      </c>
      <c r="AB909" s="108"/>
      <c r="AC909" s="108">
        <v>0</v>
      </c>
      <c r="AD909" s="108"/>
      <c r="AE909" s="108">
        <v>0</v>
      </c>
      <c r="AF909" s="108"/>
      <c r="AG909" s="108">
        <v>0</v>
      </c>
      <c r="AH909" s="108"/>
      <c r="AI909" s="108">
        <v>85928</v>
      </c>
      <c r="AJ909" s="108"/>
      <c r="AK909" s="108">
        <v>0</v>
      </c>
      <c r="AL909" s="109"/>
      <c r="AM909" s="182">
        <v>0</v>
      </c>
      <c r="AN909" s="109" t="s">
        <v>5655</v>
      </c>
      <c r="AO909" s="109" t="str">
        <f t="shared" si="14"/>
        <v>No</v>
      </c>
    </row>
    <row r="910" spans="1:41" s="19" customFormat="1" ht="11.45" customHeight="1" x14ac:dyDescent="0.2">
      <c r="A910" s="5" t="s">
        <v>1844</v>
      </c>
      <c r="B910" s="5" t="s">
        <v>1845</v>
      </c>
      <c r="C910" s="5" t="s">
        <v>60</v>
      </c>
      <c r="D910" s="174" t="s">
        <v>1846</v>
      </c>
      <c r="E910" s="177" t="s">
        <v>1847</v>
      </c>
      <c r="F910" s="19" t="s">
        <v>242</v>
      </c>
      <c r="G910" s="5" t="s">
        <v>229</v>
      </c>
      <c r="H910" s="27">
        <v>0</v>
      </c>
      <c r="I910" s="106">
        <v>17</v>
      </c>
      <c r="J910" s="107"/>
      <c r="K910" s="108">
        <v>0</v>
      </c>
      <c r="L910" s="108"/>
      <c r="M910" s="108">
        <v>0</v>
      </c>
      <c r="N910" s="108"/>
      <c r="O910" s="108">
        <v>0</v>
      </c>
      <c r="P910" s="108"/>
      <c r="Q910" s="108">
        <v>486222</v>
      </c>
      <c r="R910" s="108"/>
      <c r="S910" s="108">
        <v>0</v>
      </c>
      <c r="T910" s="108"/>
      <c r="U910" s="108">
        <v>0</v>
      </c>
      <c r="V910" s="108"/>
      <c r="W910" s="108">
        <v>17864</v>
      </c>
      <c r="X910" s="108"/>
      <c r="Y910" s="108">
        <v>0</v>
      </c>
      <c r="Z910" s="108"/>
      <c r="AA910" s="108">
        <v>0</v>
      </c>
      <c r="AB910" s="108"/>
      <c r="AC910" s="108">
        <v>0</v>
      </c>
      <c r="AD910" s="108"/>
      <c r="AE910" s="108">
        <v>0</v>
      </c>
      <c r="AF910" s="108"/>
      <c r="AG910" s="108">
        <v>0</v>
      </c>
      <c r="AH910" s="108"/>
      <c r="AI910" s="108">
        <v>24670</v>
      </c>
      <c r="AJ910" s="108"/>
      <c r="AK910" s="108">
        <v>0</v>
      </c>
      <c r="AL910" s="109"/>
      <c r="AM910" s="182">
        <v>0</v>
      </c>
      <c r="AN910" s="109" t="s">
        <v>5655</v>
      </c>
      <c r="AO910" s="109" t="str">
        <f t="shared" si="14"/>
        <v>No</v>
      </c>
    </row>
    <row r="911" spans="1:41" s="19" customFormat="1" ht="11.45" customHeight="1" x14ac:dyDescent="0.2">
      <c r="A911" s="5" t="s">
        <v>1894</v>
      </c>
      <c r="B911" s="5" t="s">
        <v>1895</v>
      </c>
      <c r="C911" s="5" t="s">
        <v>62</v>
      </c>
      <c r="D911" s="174" t="s">
        <v>1896</v>
      </c>
      <c r="E911" s="177" t="s">
        <v>1897</v>
      </c>
      <c r="F911" s="19" t="s">
        <v>194</v>
      </c>
      <c r="G911" s="5" t="s">
        <v>229</v>
      </c>
      <c r="H911" s="27">
        <v>0</v>
      </c>
      <c r="I911" s="106">
        <v>17</v>
      </c>
      <c r="J911" s="107"/>
      <c r="K911" s="108">
        <v>0</v>
      </c>
      <c r="L911" s="108"/>
      <c r="M911" s="108">
        <v>0</v>
      </c>
      <c r="N911" s="108"/>
      <c r="O911" s="108">
        <v>0</v>
      </c>
      <c r="P911" s="108"/>
      <c r="Q911" s="108">
        <v>579871</v>
      </c>
      <c r="R911" s="108"/>
      <c r="S911" s="108">
        <v>0</v>
      </c>
      <c r="T911" s="108"/>
      <c r="U911" s="108">
        <v>0</v>
      </c>
      <c r="V911" s="108"/>
      <c r="W911" s="108">
        <v>32814</v>
      </c>
      <c r="X911" s="108"/>
      <c r="Y911" s="108">
        <v>0</v>
      </c>
      <c r="Z911" s="108"/>
      <c r="AA911" s="108">
        <v>0</v>
      </c>
      <c r="AB911" s="108"/>
      <c r="AC911" s="108">
        <v>0</v>
      </c>
      <c r="AD911" s="108"/>
      <c r="AE911" s="108">
        <v>0</v>
      </c>
      <c r="AF911" s="108"/>
      <c r="AG911" s="108">
        <v>0</v>
      </c>
      <c r="AH911" s="108"/>
      <c r="AI911" s="108">
        <v>45746</v>
      </c>
      <c r="AJ911" s="108"/>
      <c r="AK911" s="108">
        <v>0</v>
      </c>
      <c r="AL911" s="109"/>
      <c r="AM911" s="182">
        <v>0</v>
      </c>
      <c r="AN911" s="109" t="s">
        <v>5655</v>
      </c>
      <c r="AO911" s="109" t="str">
        <f t="shared" si="14"/>
        <v>No</v>
      </c>
    </row>
    <row r="912" spans="1:41" s="19" customFormat="1" ht="11.45" customHeight="1" x14ac:dyDescent="0.2">
      <c r="A912" s="5" t="s">
        <v>930</v>
      </c>
      <c r="B912" s="5" t="s">
        <v>931</v>
      </c>
      <c r="C912" s="5" t="s">
        <v>20</v>
      </c>
      <c r="D912" s="174">
        <v>9199</v>
      </c>
      <c r="E912" s="177">
        <v>90199</v>
      </c>
      <c r="F912" s="19" t="s">
        <v>194</v>
      </c>
      <c r="G912" s="5" t="s">
        <v>5273</v>
      </c>
      <c r="H912" s="27">
        <v>78413</v>
      </c>
      <c r="I912" s="106">
        <v>17</v>
      </c>
      <c r="J912" s="107"/>
      <c r="K912" s="108">
        <v>0</v>
      </c>
      <c r="L912" s="108"/>
      <c r="M912" s="108">
        <v>0</v>
      </c>
      <c r="N912" s="108"/>
      <c r="O912" s="108">
        <v>0</v>
      </c>
      <c r="P912" s="108"/>
      <c r="Q912" s="108">
        <v>353873</v>
      </c>
      <c r="R912" s="108"/>
      <c r="S912" s="108">
        <v>0</v>
      </c>
      <c r="T912" s="108"/>
      <c r="U912" s="108">
        <v>0</v>
      </c>
      <c r="V912" s="108"/>
      <c r="W912" s="108">
        <v>26674</v>
      </c>
      <c r="X912" s="108"/>
      <c r="Y912" s="108">
        <v>0</v>
      </c>
      <c r="Z912" s="108"/>
      <c r="AA912" s="108">
        <v>0</v>
      </c>
      <c r="AB912" s="108"/>
      <c r="AC912" s="108">
        <v>0</v>
      </c>
      <c r="AD912" s="108"/>
      <c r="AE912" s="108">
        <v>0</v>
      </c>
      <c r="AF912" s="108"/>
      <c r="AG912" s="108">
        <v>0</v>
      </c>
      <c r="AH912" s="108"/>
      <c r="AI912" s="108">
        <v>143788</v>
      </c>
      <c r="AJ912" s="108"/>
      <c r="AK912" s="108">
        <v>0</v>
      </c>
      <c r="AL912" s="109"/>
      <c r="AM912" s="182">
        <v>0</v>
      </c>
      <c r="AN912" s="109" t="s">
        <v>5655</v>
      </c>
      <c r="AO912" s="109" t="str">
        <f t="shared" si="14"/>
        <v>No</v>
      </c>
    </row>
    <row r="913" spans="1:41" s="19" customFormat="1" ht="11.45" customHeight="1" x14ac:dyDescent="0.2">
      <c r="A913" s="5" t="s">
        <v>2848</v>
      </c>
      <c r="B913" s="5" t="s">
        <v>2849</v>
      </c>
      <c r="C913" s="5" t="s">
        <v>55</v>
      </c>
      <c r="D913" s="174" t="s">
        <v>2850</v>
      </c>
      <c r="E913" s="177" t="s">
        <v>2851</v>
      </c>
      <c r="F913" s="19" t="s">
        <v>194</v>
      </c>
      <c r="G913" s="5" t="s">
        <v>229</v>
      </c>
      <c r="H913" s="27">
        <v>0</v>
      </c>
      <c r="I913" s="106">
        <v>17</v>
      </c>
      <c r="J913" s="107"/>
      <c r="K913" s="108">
        <v>0</v>
      </c>
      <c r="L913" s="108"/>
      <c r="M913" s="108">
        <v>0</v>
      </c>
      <c r="N913" s="108"/>
      <c r="O913" s="108">
        <v>0</v>
      </c>
      <c r="P913" s="108"/>
      <c r="Q913" s="108">
        <v>517855</v>
      </c>
      <c r="R913" s="108"/>
      <c r="S913" s="108">
        <v>0</v>
      </c>
      <c r="T913" s="108"/>
      <c r="U913" s="108">
        <v>0</v>
      </c>
      <c r="V913" s="108"/>
      <c r="W913" s="108">
        <v>29806</v>
      </c>
      <c r="X913" s="108"/>
      <c r="Y913" s="108">
        <v>0</v>
      </c>
      <c r="Z913" s="108"/>
      <c r="AA913" s="108">
        <v>0</v>
      </c>
      <c r="AB913" s="108"/>
      <c r="AC913" s="108">
        <v>0</v>
      </c>
      <c r="AD913" s="108"/>
      <c r="AE913" s="108">
        <v>0</v>
      </c>
      <c r="AF913" s="108"/>
      <c r="AG913" s="108">
        <v>0</v>
      </c>
      <c r="AH913" s="108"/>
      <c r="AI913" s="108">
        <v>89490</v>
      </c>
      <c r="AJ913" s="108"/>
      <c r="AK913" s="108">
        <v>0</v>
      </c>
      <c r="AL913" s="109"/>
      <c r="AM913" s="182">
        <v>0</v>
      </c>
      <c r="AN913" s="109" t="s">
        <v>5655</v>
      </c>
      <c r="AO913" s="109" t="str">
        <f t="shared" si="14"/>
        <v>No</v>
      </c>
    </row>
    <row r="914" spans="1:41" s="19" customFormat="1" ht="11.45" customHeight="1" x14ac:dyDescent="0.2">
      <c r="A914" s="5" t="s">
        <v>3769</v>
      </c>
      <c r="B914" s="5" t="s">
        <v>1248</v>
      </c>
      <c r="C914" s="5" t="s">
        <v>48</v>
      </c>
      <c r="D914" s="174" t="s">
        <v>3770</v>
      </c>
      <c r="E914" s="177" t="s">
        <v>3771</v>
      </c>
      <c r="F914" s="19" t="s">
        <v>194</v>
      </c>
      <c r="G914" s="5" t="s">
        <v>229</v>
      </c>
      <c r="H914" s="27">
        <v>0</v>
      </c>
      <c r="I914" s="106">
        <v>17</v>
      </c>
      <c r="J914" s="107"/>
      <c r="K914" s="108">
        <v>0</v>
      </c>
      <c r="L914" s="108"/>
      <c r="M914" s="108">
        <v>0</v>
      </c>
      <c r="N914" s="108"/>
      <c r="O914" s="108">
        <v>0</v>
      </c>
      <c r="P914" s="108"/>
      <c r="Q914" s="108">
        <v>240175</v>
      </c>
      <c r="R914" s="108"/>
      <c r="S914" s="108">
        <v>0</v>
      </c>
      <c r="T914" s="108"/>
      <c r="U914" s="108">
        <v>0</v>
      </c>
      <c r="V914" s="108"/>
      <c r="W914" s="108">
        <v>18847</v>
      </c>
      <c r="X914" s="108"/>
      <c r="Y914" s="108">
        <v>0</v>
      </c>
      <c r="Z914" s="108"/>
      <c r="AA914" s="108">
        <v>0</v>
      </c>
      <c r="AB914" s="108"/>
      <c r="AC914" s="108">
        <v>0</v>
      </c>
      <c r="AD914" s="108"/>
      <c r="AE914" s="108">
        <v>0</v>
      </c>
      <c r="AF914" s="108"/>
      <c r="AG914" s="108">
        <v>0</v>
      </c>
      <c r="AH914" s="108"/>
      <c r="AI914" s="108">
        <v>84087</v>
      </c>
      <c r="AJ914" s="108"/>
      <c r="AK914" s="108">
        <v>0</v>
      </c>
      <c r="AL914" s="109"/>
      <c r="AM914" s="182">
        <v>0</v>
      </c>
      <c r="AN914" s="109" t="s">
        <v>5655</v>
      </c>
      <c r="AO914" s="109" t="str">
        <f t="shared" si="14"/>
        <v>No</v>
      </c>
    </row>
    <row r="915" spans="1:41" s="19" customFormat="1" ht="11.45" customHeight="1" x14ac:dyDescent="0.2">
      <c r="A915" s="5" t="s">
        <v>1019</v>
      </c>
      <c r="B915" s="5" t="s">
        <v>5637</v>
      </c>
      <c r="C915" s="5" t="s">
        <v>64</v>
      </c>
      <c r="D915" s="174" t="s">
        <v>1020</v>
      </c>
      <c r="E915" s="177">
        <v>77063</v>
      </c>
      <c r="F915" s="19" t="s">
        <v>138</v>
      </c>
      <c r="G915" s="5" t="s">
        <v>5273</v>
      </c>
      <c r="H915" s="27">
        <v>0</v>
      </c>
      <c r="I915" s="106">
        <v>17</v>
      </c>
      <c r="J915" s="107"/>
      <c r="K915" s="108">
        <v>0</v>
      </c>
      <c r="L915" s="108"/>
      <c r="M915" s="108">
        <v>0</v>
      </c>
      <c r="N915" s="108"/>
      <c r="O915" s="108">
        <v>0</v>
      </c>
      <c r="P915" s="108"/>
      <c r="Q915" s="108">
        <v>300355</v>
      </c>
      <c r="R915" s="108"/>
      <c r="S915" s="108">
        <v>0</v>
      </c>
      <c r="T915" s="108"/>
      <c r="U915" s="108">
        <v>0</v>
      </c>
      <c r="V915" s="108"/>
      <c r="W915" s="108">
        <v>14077</v>
      </c>
      <c r="X915" s="108"/>
      <c r="Y915" s="108">
        <v>0</v>
      </c>
      <c r="Z915" s="108"/>
      <c r="AA915" s="108">
        <v>0</v>
      </c>
      <c r="AB915" s="108"/>
      <c r="AC915" s="108">
        <v>0</v>
      </c>
      <c r="AD915" s="108"/>
      <c r="AE915" s="108">
        <v>0</v>
      </c>
      <c r="AF915" s="108"/>
      <c r="AG915" s="108">
        <v>0</v>
      </c>
      <c r="AH915" s="108"/>
      <c r="AI915" s="108">
        <v>12089</v>
      </c>
      <c r="AJ915" s="108"/>
      <c r="AK915" s="108">
        <v>0</v>
      </c>
      <c r="AL915" s="109"/>
      <c r="AM915" s="182">
        <v>0</v>
      </c>
      <c r="AN915" s="109" t="s">
        <v>5655</v>
      </c>
      <c r="AO915" s="109" t="str">
        <f t="shared" si="14"/>
        <v>No</v>
      </c>
    </row>
    <row r="916" spans="1:41" s="19" customFormat="1" ht="11.45" customHeight="1" x14ac:dyDescent="0.2">
      <c r="A916" s="5" t="s">
        <v>3576</v>
      </c>
      <c r="B916" s="5" t="s">
        <v>3577</v>
      </c>
      <c r="C916" s="5" t="s">
        <v>51</v>
      </c>
      <c r="D916" s="174" t="s">
        <v>3578</v>
      </c>
      <c r="E916" s="177" t="s">
        <v>3579</v>
      </c>
      <c r="F916" s="19" t="s">
        <v>1252</v>
      </c>
      <c r="G916" s="5" t="s">
        <v>229</v>
      </c>
      <c r="H916" s="27">
        <v>0</v>
      </c>
      <c r="I916" s="106">
        <v>17</v>
      </c>
      <c r="J916" s="107"/>
      <c r="K916" s="108">
        <v>0</v>
      </c>
      <c r="L916" s="108"/>
      <c r="M916" s="108">
        <v>0</v>
      </c>
      <c r="N916" s="108"/>
      <c r="O916" s="108">
        <v>0</v>
      </c>
      <c r="P916" s="108"/>
      <c r="Q916" s="108">
        <v>173130</v>
      </c>
      <c r="R916" s="108"/>
      <c r="S916" s="108">
        <v>0</v>
      </c>
      <c r="T916" s="108"/>
      <c r="U916" s="108">
        <v>0</v>
      </c>
      <c r="V916" s="108"/>
      <c r="W916" s="108">
        <v>8686</v>
      </c>
      <c r="X916" s="108"/>
      <c r="Y916" s="108">
        <v>0</v>
      </c>
      <c r="Z916" s="108"/>
      <c r="AA916" s="108">
        <v>0</v>
      </c>
      <c r="AB916" s="108"/>
      <c r="AC916" s="108">
        <v>0</v>
      </c>
      <c r="AD916" s="108"/>
      <c r="AE916" s="108">
        <v>0</v>
      </c>
      <c r="AF916" s="108"/>
      <c r="AG916" s="108">
        <v>0</v>
      </c>
      <c r="AH916" s="108"/>
      <c r="AI916" s="108">
        <v>33041</v>
      </c>
      <c r="AJ916" s="108"/>
      <c r="AK916" s="108">
        <v>0</v>
      </c>
      <c r="AL916" s="109"/>
      <c r="AM916" s="182">
        <v>0</v>
      </c>
      <c r="AN916" s="109" t="s">
        <v>5655</v>
      </c>
      <c r="AO916" s="109" t="str">
        <f t="shared" si="14"/>
        <v>No</v>
      </c>
    </row>
    <row r="917" spans="1:41" s="19" customFormat="1" ht="11.45" customHeight="1" x14ac:dyDescent="0.2">
      <c r="A917" s="5" t="s">
        <v>1427</v>
      </c>
      <c r="B917" s="5" t="s">
        <v>869</v>
      </c>
      <c r="C917" s="5" t="s">
        <v>37</v>
      </c>
      <c r="D917" s="174">
        <v>4232</v>
      </c>
      <c r="E917" s="177">
        <v>40232</v>
      </c>
      <c r="F917" s="19" t="s">
        <v>191</v>
      </c>
      <c r="G917" s="5" t="s">
        <v>192</v>
      </c>
      <c r="H917" s="27">
        <v>1510516</v>
      </c>
      <c r="I917" s="106">
        <v>17</v>
      </c>
      <c r="J917" s="107"/>
      <c r="K917" s="108">
        <v>5</v>
      </c>
      <c r="L917" s="108"/>
      <c r="M917" s="108">
        <v>626943</v>
      </c>
      <c r="N917" s="108"/>
      <c r="O917" s="108">
        <v>640928</v>
      </c>
      <c r="P917" s="108"/>
      <c r="Q917" s="108">
        <v>608544</v>
      </c>
      <c r="R917" s="108"/>
      <c r="S917" s="108">
        <v>32384</v>
      </c>
      <c r="T917" s="108"/>
      <c r="U917" s="108">
        <v>25164</v>
      </c>
      <c r="V917" s="108"/>
      <c r="W917" s="108">
        <v>24067</v>
      </c>
      <c r="X917" s="108"/>
      <c r="Y917" s="108">
        <v>1097</v>
      </c>
      <c r="Z917" s="108"/>
      <c r="AA917" s="108">
        <v>296432</v>
      </c>
      <c r="AB917" s="108"/>
      <c r="AC917" s="108">
        <v>281561</v>
      </c>
      <c r="AD917" s="108"/>
      <c r="AE917" s="108">
        <v>11639</v>
      </c>
      <c r="AF917" s="108"/>
      <c r="AG917" s="108">
        <v>11136</v>
      </c>
      <c r="AH917" s="108"/>
      <c r="AI917" s="108">
        <v>831460</v>
      </c>
      <c r="AJ917" s="108"/>
      <c r="AK917" s="108">
        <v>12044554</v>
      </c>
      <c r="AL917" s="109"/>
      <c r="AM917" s="182">
        <v>0</v>
      </c>
      <c r="AN917" s="109" t="s">
        <v>5655</v>
      </c>
      <c r="AO917" s="109" t="str">
        <f t="shared" si="14"/>
        <v>No</v>
      </c>
    </row>
    <row r="918" spans="1:41" s="19" customFormat="1" ht="11.45" customHeight="1" x14ac:dyDescent="0.2">
      <c r="A918" s="5" t="s">
        <v>4643</v>
      </c>
      <c r="B918" s="5" t="s">
        <v>4644</v>
      </c>
      <c r="C918" s="5" t="s">
        <v>87</v>
      </c>
      <c r="D918" s="174" t="s">
        <v>4645</v>
      </c>
      <c r="E918" s="177" t="s">
        <v>4646</v>
      </c>
      <c r="F918" s="19" t="s">
        <v>242</v>
      </c>
      <c r="G918" s="5" t="s">
        <v>229</v>
      </c>
      <c r="H918" s="27">
        <v>0</v>
      </c>
      <c r="I918" s="106">
        <v>17</v>
      </c>
      <c r="J918" s="107"/>
      <c r="K918" s="108">
        <v>0</v>
      </c>
      <c r="L918" s="108"/>
      <c r="M918" s="108">
        <v>0</v>
      </c>
      <c r="N918" s="108"/>
      <c r="O918" s="108">
        <v>0</v>
      </c>
      <c r="P918" s="108"/>
      <c r="Q918" s="108">
        <v>221764</v>
      </c>
      <c r="R918" s="108"/>
      <c r="S918" s="108">
        <v>0</v>
      </c>
      <c r="T918" s="108"/>
      <c r="U918" s="108">
        <v>0</v>
      </c>
      <c r="V918" s="108"/>
      <c r="W918" s="108">
        <v>20909</v>
      </c>
      <c r="X918" s="108"/>
      <c r="Y918" s="108">
        <v>0</v>
      </c>
      <c r="Z918" s="108"/>
      <c r="AA918" s="108">
        <v>0</v>
      </c>
      <c r="AB918" s="108"/>
      <c r="AC918" s="108">
        <v>0</v>
      </c>
      <c r="AD918" s="108"/>
      <c r="AE918" s="108">
        <v>0</v>
      </c>
      <c r="AF918" s="108"/>
      <c r="AG918" s="108">
        <v>0</v>
      </c>
      <c r="AH918" s="108"/>
      <c r="AI918" s="108">
        <v>112530</v>
      </c>
      <c r="AJ918" s="108"/>
      <c r="AK918" s="108">
        <v>0</v>
      </c>
      <c r="AL918" s="109"/>
      <c r="AM918" s="182">
        <v>0</v>
      </c>
      <c r="AN918" s="109" t="s">
        <v>5655</v>
      </c>
      <c r="AO918" s="109" t="str">
        <f t="shared" si="14"/>
        <v>No</v>
      </c>
    </row>
    <row r="919" spans="1:41" s="19" customFormat="1" ht="11.45" customHeight="1" x14ac:dyDescent="0.2">
      <c r="A919" s="5" t="s">
        <v>2274</v>
      </c>
      <c r="B919" s="5" t="s">
        <v>1253</v>
      </c>
      <c r="C919" s="5" t="s">
        <v>62</v>
      </c>
      <c r="D919" s="174" t="s">
        <v>2275</v>
      </c>
      <c r="E919" s="177" t="s">
        <v>2276</v>
      </c>
      <c r="F919" s="19" t="s">
        <v>242</v>
      </c>
      <c r="G919" s="5" t="s">
        <v>229</v>
      </c>
      <c r="H919" s="27">
        <v>0</v>
      </c>
      <c r="I919" s="106">
        <v>17</v>
      </c>
      <c r="J919" s="107"/>
      <c r="K919" s="108">
        <v>0</v>
      </c>
      <c r="L919" s="108"/>
      <c r="M919" s="108">
        <v>0</v>
      </c>
      <c r="N919" s="108"/>
      <c r="O919" s="108">
        <v>0</v>
      </c>
      <c r="P919" s="108"/>
      <c r="Q919" s="108">
        <v>669933</v>
      </c>
      <c r="R919" s="108"/>
      <c r="S919" s="108">
        <v>0</v>
      </c>
      <c r="T919" s="108"/>
      <c r="U919" s="108">
        <v>0</v>
      </c>
      <c r="V919" s="108"/>
      <c r="W919" s="108">
        <v>42907</v>
      </c>
      <c r="X919" s="108"/>
      <c r="Y919" s="108">
        <v>0</v>
      </c>
      <c r="Z919" s="108"/>
      <c r="AA919" s="108">
        <v>0</v>
      </c>
      <c r="AB919" s="108"/>
      <c r="AC919" s="108">
        <v>0</v>
      </c>
      <c r="AD919" s="108"/>
      <c r="AE919" s="108">
        <v>0</v>
      </c>
      <c r="AF919" s="108"/>
      <c r="AG919" s="108">
        <v>0</v>
      </c>
      <c r="AH919" s="108"/>
      <c r="AI919" s="108">
        <v>64433</v>
      </c>
      <c r="AJ919" s="108"/>
      <c r="AK919" s="108">
        <v>0</v>
      </c>
      <c r="AL919" s="109"/>
      <c r="AM919" s="182">
        <v>0</v>
      </c>
      <c r="AN919" s="109" t="s">
        <v>5655</v>
      </c>
      <c r="AO919" s="109" t="str">
        <f t="shared" si="14"/>
        <v>No</v>
      </c>
    </row>
    <row r="920" spans="1:41" s="19" customFormat="1" ht="11.45" customHeight="1" x14ac:dyDescent="0.2">
      <c r="A920" s="5" t="s">
        <v>156</v>
      </c>
      <c r="B920" s="5" t="s">
        <v>964</v>
      </c>
      <c r="C920" s="5" t="s">
        <v>86</v>
      </c>
      <c r="D920" s="174">
        <v>4235</v>
      </c>
      <c r="E920" s="177" t="s">
        <v>5702</v>
      </c>
      <c r="F920" s="19" t="s">
        <v>1252</v>
      </c>
      <c r="G920" s="5" t="s">
        <v>229</v>
      </c>
      <c r="H920" s="27">
        <v>0</v>
      </c>
      <c r="I920" s="106">
        <v>17</v>
      </c>
      <c r="J920" s="107"/>
      <c r="K920" s="108">
        <v>0</v>
      </c>
      <c r="L920" s="108"/>
      <c r="M920" s="108">
        <v>0</v>
      </c>
      <c r="N920" s="108"/>
      <c r="O920" s="108">
        <v>0</v>
      </c>
      <c r="P920" s="108"/>
      <c r="Q920" s="108">
        <v>346770</v>
      </c>
      <c r="R920" s="108"/>
      <c r="S920" s="108">
        <v>0</v>
      </c>
      <c r="T920" s="108"/>
      <c r="U920" s="108">
        <v>0</v>
      </c>
      <c r="V920" s="108"/>
      <c r="W920" s="108">
        <v>21592</v>
      </c>
      <c r="X920" s="108"/>
      <c r="Y920" s="108">
        <v>0</v>
      </c>
      <c r="Z920" s="108"/>
      <c r="AA920" s="108">
        <v>0</v>
      </c>
      <c r="AB920" s="108"/>
      <c r="AC920" s="108">
        <v>0</v>
      </c>
      <c r="AD920" s="108"/>
      <c r="AE920" s="108">
        <v>0</v>
      </c>
      <c r="AF920" s="108"/>
      <c r="AG920" s="108">
        <v>0</v>
      </c>
      <c r="AH920" s="108"/>
      <c r="AI920" s="108">
        <v>38371</v>
      </c>
      <c r="AJ920" s="108"/>
      <c r="AK920" s="108">
        <v>0</v>
      </c>
      <c r="AL920" s="109"/>
      <c r="AM920" s="182">
        <v>16.72</v>
      </c>
      <c r="AN920" s="109" t="s">
        <v>5655</v>
      </c>
      <c r="AO920" s="109" t="str">
        <f t="shared" si="14"/>
        <v>No</v>
      </c>
    </row>
    <row r="921" spans="1:41" s="19" customFormat="1" ht="11.45" customHeight="1" x14ac:dyDescent="0.2">
      <c r="A921" s="5" t="s">
        <v>2463</v>
      </c>
      <c r="B921" s="5" t="s">
        <v>2464</v>
      </c>
      <c r="C921" s="5" t="s">
        <v>86</v>
      </c>
      <c r="D921" s="174" t="s">
        <v>2465</v>
      </c>
      <c r="E921" s="177" t="s">
        <v>2466</v>
      </c>
      <c r="F921" s="19" t="s">
        <v>194</v>
      </c>
      <c r="G921" s="5" t="s">
        <v>229</v>
      </c>
      <c r="H921" s="27">
        <v>0</v>
      </c>
      <c r="I921" s="106">
        <v>16</v>
      </c>
      <c r="J921" s="107"/>
      <c r="K921" s="108">
        <v>0</v>
      </c>
      <c r="L921" s="108"/>
      <c r="M921" s="108">
        <v>0</v>
      </c>
      <c r="N921" s="108"/>
      <c r="O921" s="108">
        <v>0</v>
      </c>
      <c r="P921" s="108"/>
      <c r="Q921" s="108">
        <v>426168</v>
      </c>
      <c r="R921" s="108"/>
      <c r="S921" s="108">
        <v>0</v>
      </c>
      <c r="T921" s="108"/>
      <c r="U921" s="108">
        <v>0</v>
      </c>
      <c r="V921" s="108"/>
      <c r="W921" s="108">
        <v>21642</v>
      </c>
      <c r="X921" s="108"/>
      <c r="Y921" s="108">
        <v>0</v>
      </c>
      <c r="Z921" s="108"/>
      <c r="AA921" s="108">
        <v>0</v>
      </c>
      <c r="AB921" s="108"/>
      <c r="AC921" s="108">
        <v>0</v>
      </c>
      <c r="AD921" s="108"/>
      <c r="AE921" s="108">
        <v>0</v>
      </c>
      <c r="AF921" s="108"/>
      <c r="AG921" s="108">
        <v>0</v>
      </c>
      <c r="AH921" s="108"/>
      <c r="AI921" s="108">
        <v>35307</v>
      </c>
      <c r="AJ921" s="108"/>
      <c r="AK921" s="108">
        <v>0</v>
      </c>
      <c r="AL921" s="109"/>
      <c r="AM921" s="182">
        <v>0</v>
      </c>
      <c r="AN921" s="109" t="s">
        <v>5655</v>
      </c>
      <c r="AO921" s="109" t="str">
        <f t="shared" si="14"/>
        <v>No</v>
      </c>
    </row>
    <row r="922" spans="1:41" s="19" customFormat="1" ht="11.45" customHeight="1" x14ac:dyDescent="0.2">
      <c r="A922" s="5" t="s">
        <v>152</v>
      </c>
      <c r="B922" s="5" t="s">
        <v>1240</v>
      </c>
      <c r="C922" s="5" t="s">
        <v>83</v>
      </c>
      <c r="D922" s="174">
        <v>4201</v>
      </c>
      <c r="E922" s="177">
        <v>40201</v>
      </c>
      <c r="F922" s="19" t="s">
        <v>194</v>
      </c>
      <c r="G922" s="5" t="s">
        <v>5273</v>
      </c>
      <c r="H922" s="27">
        <v>2148346</v>
      </c>
      <c r="I922" s="106">
        <v>16</v>
      </c>
      <c r="J922" s="107"/>
      <c r="K922" s="108">
        <v>0</v>
      </c>
      <c r="L922" s="108"/>
      <c r="M922" s="108">
        <v>0</v>
      </c>
      <c r="N922" s="108"/>
      <c r="O922" s="108">
        <v>0</v>
      </c>
      <c r="P922" s="108"/>
      <c r="Q922" s="108">
        <v>175002</v>
      </c>
      <c r="R922" s="108"/>
      <c r="S922" s="108">
        <v>0</v>
      </c>
      <c r="T922" s="108"/>
      <c r="U922" s="108">
        <v>0</v>
      </c>
      <c r="V922" s="108"/>
      <c r="W922" s="108">
        <v>18194</v>
      </c>
      <c r="X922" s="108"/>
      <c r="Y922" s="108">
        <v>0</v>
      </c>
      <c r="Z922" s="108"/>
      <c r="AA922" s="108">
        <v>0</v>
      </c>
      <c r="AB922" s="108"/>
      <c r="AC922" s="108">
        <v>0</v>
      </c>
      <c r="AD922" s="108"/>
      <c r="AE922" s="108">
        <v>0</v>
      </c>
      <c r="AF922" s="108"/>
      <c r="AG922" s="108">
        <v>0</v>
      </c>
      <c r="AH922" s="108"/>
      <c r="AI922" s="108">
        <v>309268</v>
      </c>
      <c r="AJ922" s="108"/>
      <c r="AK922" s="108">
        <v>0</v>
      </c>
      <c r="AL922" s="109"/>
      <c r="AM922" s="182">
        <v>0</v>
      </c>
      <c r="AN922" s="109" t="s">
        <v>5655</v>
      </c>
      <c r="AO922" s="109" t="str">
        <f t="shared" si="14"/>
        <v>No</v>
      </c>
    </row>
    <row r="923" spans="1:41" s="19" customFormat="1" ht="11.45" customHeight="1" x14ac:dyDescent="0.2">
      <c r="A923" s="5" t="s">
        <v>5151</v>
      </c>
      <c r="B923" s="5" t="s">
        <v>618</v>
      </c>
      <c r="C923" s="5" t="s">
        <v>94</v>
      </c>
      <c r="D923" s="174" t="s">
        <v>5152</v>
      </c>
      <c r="E923" s="177" t="s">
        <v>5153</v>
      </c>
      <c r="F923" s="19" t="s">
        <v>196</v>
      </c>
      <c r="G923" s="5" t="s">
        <v>229</v>
      </c>
      <c r="H923" s="27">
        <v>0</v>
      </c>
      <c r="I923" s="106">
        <v>16</v>
      </c>
      <c r="J923" s="107"/>
      <c r="K923" s="108">
        <v>0</v>
      </c>
      <c r="L923" s="108"/>
      <c r="M923" s="108">
        <v>0</v>
      </c>
      <c r="N923" s="108"/>
      <c r="O923" s="108">
        <v>0</v>
      </c>
      <c r="P923" s="108"/>
      <c r="Q923" s="108">
        <v>295791</v>
      </c>
      <c r="R923" s="108"/>
      <c r="S923" s="108">
        <v>0</v>
      </c>
      <c r="T923" s="108"/>
      <c r="U923" s="108">
        <v>0</v>
      </c>
      <c r="V923" s="108"/>
      <c r="W923" s="108">
        <v>11743</v>
      </c>
      <c r="X923" s="108"/>
      <c r="Y923" s="108">
        <v>0</v>
      </c>
      <c r="Z923" s="108"/>
      <c r="AA923" s="108">
        <v>0</v>
      </c>
      <c r="AB923" s="108"/>
      <c r="AC923" s="108">
        <v>0</v>
      </c>
      <c r="AD923" s="108"/>
      <c r="AE923" s="108">
        <v>0</v>
      </c>
      <c r="AF923" s="108"/>
      <c r="AG923" s="108">
        <v>0</v>
      </c>
      <c r="AH923" s="108"/>
      <c r="AI923" s="108">
        <v>53830</v>
      </c>
      <c r="AJ923" s="108"/>
      <c r="AK923" s="108">
        <v>0</v>
      </c>
      <c r="AL923" s="109"/>
      <c r="AM923" s="182">
        <v>0</v>
      </c>
      <c r="AN923" s="109" t="s">
        <v>5655</v>
      </c>
      <c r="AO923" s="109" t="str">
        <f t="shared" si="14"/>
        <v>No</v>
      </c>
    </row>
    <row r="924" spans="1:41" s="19" customFormat="1" ht="11.45" customHeight="1" x14ac:dyDescent="0.2">
      <c r="A924" s="5" t="s">
        <v>6236</v>
      </c>
      <c r="B924" s="5" t="s">
        <v>777</v>
      </c>
      <c r="C924" s="5" t="s">
        <v>59</v>
      </c>
      <c r="D924" s="174">
        <v>7032</v>
      </c>
      <c r="E924" s="177">
        <v>70032</v>
      </c>
      <c r="F924" s="19" t="s">
        <v>194</v>
      </c>
      <c r="G924" s="5" t="s">
        <v>5273</v>
      </c>
      <c r="H924" s="27">
        <v>81176</v>
      </c>
      <c r="I924" s="106">
        <v>16</v>
      </c>
      <c r="J924" s="107"/>
      <c r="K924" s="108">
        <v>0</v>
      </c>
      <c r="L924" s="108"/>
      <c r="M924" s="108">
        <v>0</v>
      </c>
      <c r="N924" s="108"/>
      <c r="O924" s="108">
        <v>0</v>
      </c>
      <c r="P924" s="108"/>
      <c r="Q924" s="108">
        <v>771956</v>
      </c>
      <c r="R924" s="108"/>
      <c r="S924" s="108">
        <v>0</v>
      </c>
      <c r="T924" s="108"/>
      <c r="U924" s="108">
        <v>0</v>
      </c>
      <c r="V924" s="108"/>
      <c r="W924" s="108">
        <v>64289</v>
      </c>
      <c r="X924" s="108"/>
      <c r="Y924" s="108">
        <v>0</v>
      </c>
      <c r="Z924" s="108"/>
      <c r="AA924" s="108">
        <v>0</v>
      </c>
      <c r="AB924" s="108"/>
      <c r="AC924" s="108">
        <v>0</v>
      </c>
      <c r="AD924" s="108"/>
      <c r="AE924" s="108">
        <v>0</v>
      </c>
      <c r="AF924" s="108"/>
      <c r="AG924" s="108">
        <v>0</v>
      </c>
      <c r="AH924" s="108"/>
      <c r="AI924" s="108">
        <v>428748</v>
      </c>
      <c r="AJ924" s="108"/>
      <c r="AK924" s="108">
        <v>0</v>
      </c>
      <c r="AL924" s="109"/>
      <c r="AM924" s="182">
        <v>95</v>
      </c>
      <c r="AN924" s="109" t="s">
        <v>5655</v>
      </c>
      <c r="AO924" s="109" t="str">
        <f t="shared" si="14"/>
        <v>No</v>
      </c>
    </row>
    <row r="925" spans="1:41" s="19" customFormat="1" ht="11.45" customHeight="1" x14ac:dyDescent="0.2">
      <c r="A925" s="5" t="s">
        <v>1214</v>
      </c>
      <c r="B925" s="5" t="s">
        <v>1215</v>
      </c>
      <c r="C925" s="5" t="s">
        <v>83</v>
      </c>
      <c r="D925" s="174">
        <v>4194</v>
      </c>
      <c r="E925" s="177">
        <v>40194</v>
      </c>
      <c r="F925" s="19" t="s">
        <v>194</v>
      </c>
      <c r="G925" s="5" t="s">
        <v>5273</v>
      </c>
      <c r="H925" s="27">
        <v>109572</v>
      </c>
      <c r="I925" s="106">
        <v>16</v>
      </c>
      <c r="J925" s="107"/>
      <c r="K925" s="108">
        <v>0</v>
      </c>
      <c r="L925" s="108"/>
      <c r="M925" s="108">
        <v>0</v>
      </c>
      <c r="N925" s="108"/>
      <c r="O925" s="108">
        <v>0</v>
      </c>
      <c r="P925" s="108"/>
      <c r="Q925" s="108">
        <v>155974</v>
      </c>
      <c r="R925" s="108"/>
      <c r="S925" s="108">
        <v>0</v>
      </c>
      <c r="T925" s="108"/>
      <c r="U925" s="108">
        <v>0</v>
      </c>
      <c r="V925" s="108"/>
      <c r="W925" s="108">
        <v>20976</v>
      </c>
      <c r="X925" s="108"/>
      <c r="Y925" s="108">
        <v>0</v>
      </c>
      <c r="Z925" s="108"/>
      <c r="AA925" s="108">
        <v>0</v>
      </c>
      <c r="AB925" s="108"/>
      <c r="AC925" s="108">
        <v>0</v>
      </c>
      <c r="AD925" s="108"/>
      <c r="AE925" s="108">
        <v>0</v>
      </c>
      <c r="AF925" s="108"/>
      <c r="AG925" s="108">
        <v>0</v>
      </c>
      <c r="AH925" s="108"/>
      <c r="AI925" s="108">
        <v>152546</v>
      </c>
      <c r="AJ925" s="108"/>
      <c r="AK925" s="108">
        <v>0</v>
      </c>
      <c r="AL925" s="109"/>
      <c r="AM925" s="182">
        <v>179.7</v>
      </c>
      <c r="AN925" s="109" t="s">
        <v>5655</v>
      </c>
      <c r="AO925" s="109" t="str">
        <f t="shared" si="14"/>
        <v>No</v>
      </c>
    </row>
    <row r="926" spans="1:41" s="19" customFormat="1" ht="11.45" customHeight="1" x14ac:dyDescent="0.2">
      <c r="A926" s="5" t="s">
        <v>3127</v>
      </c>
      <c r="B926" s="5" t="s">
        <v>3128</v>
      </c>
      <c r="C926" s="5" t="s">
        <v>77</v>
      </c>
      <c r="D926" s="174" t="s">
        <v>3129</v>
      </c>
      <c r="E926" s="177" t="s">
        <v>3130</v>
      </c>
      <c r="F926" s="19" t="s">
        <v>242</v>
      </c>
      <c r="G926" s="5" t="s">
        <v>229</v>
      </c>
      <c r="H926" s="27">
        <v>0</v>
      </c>
      <c r="I926" s="106">
        <v>16</v>
      </c>
      <c r="J926" s="107"/>
      <c r="K926" s="108">
        <v>0</v>
      </c>
      <c r="L926" s="108"/>
      <c r="M926" s="108">
        <v>0</v>
      </c>
      <c r="N926" s="108"/>
      <c r="O926" s="108">
        <v>0</v>
      </c>
      <c r="P926" s="108"/>
      <c r="Q926" s="108">
        <v>509079</v>
      </c>
      <c r="R926" s="108"/>
      <c r="S926" s="108">
        <v>0</v>
      </c>
      <c r="T926" s="108"/>
      <c r="U926" s="108">
        <v>0</v>
      </c>
      <c r="V926" s="108"/>
      <c r="W926" s="108">
        <v>30493</v>
      </c>
      <c r="X926" s="108"/>
      <c r="Y926" s="108">
        <v>0</v>
      </c>
      <c r="Z926" s="108"/>
      <c r="AA926" s="108">
        <v>0</v>
      </c>
      <c r="AB926" s="108"/>
      <c r="AC926" s="108">
        <v>0</v>
      </c>
      <c r="AD926" s="108"/>
      <c r="AE926" s="108">
        <v>0</v>
      </c>
      <c r="AF926" s="108"/>
      <c r="AG926" s="108">
        <v>0</v>
      </c>
      <c r="AH926" s="108"/>
      <c r="AI926" s="108">
        <v>50180</v>
      </c>
      <c r="AJ926" s="108"/>
      <c r="AK926" s="108">
        <v>0</v>
      </c>
      <c r="AL926" s="109"/>
      <c r="AM926" s="182">
        <v>0</v>
      </c>
      <c r="AN926" s="109" t="s">
        <v>5655</v>
      </c>
      <c r="AO926" s="109" t="str">
        <f t="shared" si="14"/>
        <v>No</v>
      </c>
    </row>
    <row r="927" spans="1:41" s="19" customFormat="1" ht="11.45" customHeight="1" x14ac:dyDescent="0.2">
      <c r="A927" s="5" t="s">
        <v>5696</v>
      </c>
      <c r="B927" s="5" t="s">
        <v>5697</v>
      </c>
      <c r="C927" s="5" t="s">
        <v>20</v>
      </c>
      <c r="D927" s="174"/>
      <c r="E927" s="177">
        <v>90259</v>
      </c>
      <c r="F927" s="19" t="s">
        <v>194</v>
      </c>
      <c r="G927" s="5" t="s">
        <v>5273</v>
      </c>
      <c r="H927" s="27">
        <v>12150996</v>
      </c>
      <c r="I927" s="106">
        <v>16</v>
      </c>
      <c r="J927" s="107"/>
      <c r="K927" s="108">
        <v>0</v>
      </c>
      <c r="L927" s="108"/>
      <c r="M927" s="108">
        <v>0</v>
      </c>
      <c r="N927" s="108"/>
      <c r="O927" s="108">
        <v>0</v>
      </c>
      <c r="P927" s="108"/>
      <c r="Q927" s="108">
        <v>236550</v>
      </c>
      <c r="R927" s="108"/>
      <c r="S927" s="108">
        <v>0</v>
      </c>
      <c r="T927" s="108"/>
      <c r="U927" s="108">
        <v>0</v>
      </c>
      <c r="V927" s="108"/>
      <c r="W927" s="108">
        <v>19703</v>
      </c>
      <c r="X927" s="108"/>
      <c r="Y927" s="108">
        <v>0</v>
      </c>
      <c r="Z927" s="108"/>
      <c r="AA927" s="108">
        <v>0</v>
      </c>
      <c r="AB927" s="108"/>
      <c r="AC927" s="108">
        <v>0</v>
      </c>
      <c r="AD927" s="108"/>
      <c r="AE927" s="108">
        <v>0</v>
      </c>
      <c r="AF927" s="108"/>
      <c r="AG927" s="108">
        <v>0</v>
      </c>
      <c r="AH927" s="108"/>
      <c r="AI927" s="108">
        <v>137021</v>
      </c>
      <c r="AJ927" s="108"/>
      <c r="AK927" s="108">
        <v>0</v>
      </c>
      <c r="AL927" s="109"/>
      <c r="AM927" s="182">
        <v>0</v>
      </c>
      <c r="AN927" s="109" t="s">
        <v>5655</v>
      </c>
      <c r="AO927" s="109" t="str">
        <f t="shared" si="14"/>
        <v>No</v>
      </c>
    </row>
    <row r="928" spans="1:41" s="19" customFormat="1" ht="11.45" customHeight="1" x14ac:dyDescent="0.2">
      <c r="A928" s="5" t="s">
        <v>1871</v>
      </c>
      <c r="B928" s="5" t="s">
        <v>1872</v>
      </c>
      <c r="C928" s="5" t="s">
        <v>62</v>
      </c>
      <c r="D928" s="174" t="s">
        <v>1873</v>
      </c>
      <c r="E928" s="177" t="s">
        <v>1874</v>
      </c>
      <c r="F928" s="19" t="s">
        <v>194</v>
      </c>
      <c r="G928" s="5" t="s">
        <v>229</v>
      </c>
      <c r="H928" s="27">
        <v>0</v>
      </c>
      <c r="I928" s="106">
        <v>16</v>
      </c>
      <c r="J928" s="107"/>
      <c r="K928" s="108">
        <v>0</v>
      </c>
      <c r="L928" s="108"/>
      <c r="M928" s="108">
        <v>0</v>
      </c>
      <c r="N928" s="108"/>
      <c r="O928" s="108">
        <v>0</v>
      </c>
      <c r="P928" s="108"/>
      <c r="Q928" s="108">
        <v>764447</v>
      </c>
      <c r="R928" s="108"/>
      <c r="S928" s="108">
        <v>0</v>
      </c>
      <c r="T928" s="108"/>
      <c r="U928" s="108">
        <v>0</v>
      </c>
      <c r="V928" s="108"/>
      <c r="W928" s="108">
        <v>34260</v>
      </c>
      <c r="X928" s="108"/>
      <c r="Y928" s="108">
        <v>0</v>
      </c>
      <c r="Z928" s="108"/>
      <c r="AA928" s="108">
        <v>0</v>
      </c>
      <c r="AB928" s="108"/>
      <c r="AC928" s="108">
        <v>0</v>
      </c>
      <c r="AD928" s="108"/>
      <c r="AE928" s="108">
        <v>0</v>
      </c>
      <c r="AF928" s="108"/>
      <c r="AG928" s="108">
        <v>0</v>
      </c>
      <c r="AH928" s="108"/>
      <c r="AI928" s="108">
        <v>52198</v>
      </c>
      <c r="AJ928" s="108"/>
      <c r="AK928" s="108">
        <v>0</v>
      </c>
      <c r="AL928" s="109"/>
      <c r="AM928" s="182">
        <v>0</v>
      </c>
      <c r="AN928" s="109" t="s">
        <v>5655</v>
      </c>
      <c r="AO928" s="109" t="str">
        <f t="shared" si="14"/>
        <v>No</v>
      </c>
    </row>
    <row r="929" spans="1:41" s="19" customFormat="1" ht="11.45" customHeight="1" x14ac:dyDescent="0.2">
      <c r="A929" s="5" t="s">
        <v>6237</v>
      </c>
      <c r="B929" s="5" t="s">
        <v>1596</v>
      </c>
      <c r="C929" s="5" t="s">
        <v>73</v>
      </c>
      <c r="D929" s="174" t="s">
        <v>1597</v>
      </c>
      <c r="E929" s="177" t="s">
        <v>1598</v>
      </c>
      <c r="F929" s="19" t="s">
        <v>196</v>
      </c>
      <c r="G929" s="5" t="s">
        <v>229</v>
      </c>
      <c r="H929" s="27">
        <v>0</v>
      </c>
      <c r="I929" s="106">
        <v>16</v>
      </c>
      <c r="J929" s="107"/>
      <c r="K929" s="108">
        <v>0</v>
      </c>
      <c r="L929" s="108"/>
      <c r="M929" s="108">
        <v>0</v>
      </c>
      <c r="N929" s="108"/>
      <c r="O929" s="108">
        <v>0</v>
      </c>
      <c r="P929" s="108"/>
      <c r="Q929" s="108">
        <v>393382</v>
      </c>
      <c r="R929" s="108"/>
      <c r="S929" s="108">
        <v>0</v>
      </c>
      <c r="T929" s="108"/>
      <c r="U929" s="108">
        <v>0</v>
      </c>
      <c r="V929" s="108"/>
      <c r="W929" s="108">
        <v>21536</v>
      </c>
      <c r="X929" s="108"/>
      <c r="Y929" s="108">
        <v>0</v>
      </c>
      <c r="Z929" s="108"/>
      <c r="AA929" s="108">
        <v>0</v>
      </c>
      <c r="AB929" s="108"/>
      <c r="AC929" s="108">
        <v>0</v>
      </c>
      <c r="AD929" s="108"/>
      <c r="AE929" s="108">
        <v>0</v>
      </c>
      <c r="AF929" s="108"/>
      <c r="AG929" s="108">
        <v>0</v>
      </c>
      <c r="AH929" s="108"/>
      <c r="AI929" s="108">
        <v>156304</v>
      </c>
      <c r="AJ929" s="108"/>
      <c r="AK929" s="108">
        <v>0</v>
      </c>
      <c r="AL929" s="109"/>
      <c r="AM929" s="182">
        <v>0</v>
      </c>
      <c r="AN929" s="109" t="s">
        <v>5655</v>
      </c>
      <c r="AO929" s="109" t="str">
        <f t="shared" si="14"/>
        <v>No</v>
      </c>
    </row>
    <row r="930" spans="1:41" s="19" customFormat="1" ht="11.45" customHeight="1" x14ac:dyDescent="0.2">
      <c r="A930" s="5" t="s">
        <v>6238</v>
      </c>
      <c r="B930" s="5" t="s">
        <v>1147</v>
      </c>
      <c r="C930" s="5" t="s">
        <v>50</v>
      </c>
      <c r="D930" s="174">
        <v>4184</v>
      </c>
      <c r="E930" s="177">
        <v>40184</v>
      </c>
      <c r="F930" s="19" t="s">
        <v>242</v>
      </c>
      <c r="G930" s="5" t="s">
        <v>5273</v>
      </c>
      <c r="H930" s="27">
        <v>78306</v>
      </c>
      <c r="I930" s="106">
        <v>16</v>
      </c>
      <c r="J930" s="107"/>
      <c r="K930" s="108">
        <v>0</v>
      </c>
      <c r="L930" s="108"/>
      <c r="M930" s="108">
        <v>0</v>
      </c>
      <c r="N930" s="108"/>
      <c r="O930" s="108">
        <v>0</v>
      </c>
      <c r="P930" s="108"/>
      <c r="Q930" s="108">
        <v>272777</v>
      </c>
      <c r="R930" s="108"/>
      <c r="S930" s="108">
        <v>0</v>
      </c>
      <c r="T930" s="108"/>
      <c r="U930" s="108">
        <v>0</v>
      </c>
      <c r="V930" s="108"/>
      <c r="W930" s="108">
        <v>23513</v>
      </c>
      <c r="X930" s="108"/>
      <c r="Y930" s="108">
        <v>0</v>
      </c>
      <c r="Z930" s="108"/>
      <c r="AA930" s="108">
        <v>0</v>
      </c>
      <c r="AB930" s="108"/>
      <c r="AC930" s="108">
        <v>0</v>
      </c>
      <c r="AD930" s="108"/>
      <c r="AE930" s="108">
        <v>0</v>
      </c>
      <c r="AF930" s="108"/>
      <c r="AG930" s="108">
        <v>0</v>
      </c>
      <c r="AH930" s="108"/>
      <c r="AI930" s="108">
        <v>87727</v>
      </c>
      <c r="AJ930" s="108"/>
      <c r="AK930" s="108">
        <v>0</v>
      </c>
      <c r="AL930" s="109"/>
      <c r="AM930" s="182">
        <v>0</v>
      </c>
      <c r="AN930" s="109" t="s">
        <v>5655</v>
      </c>
      <c r="AO930" s="109" t="str">
        <f t="shared" si="14"/>
        <v>No</v>
      </c>
    </row>
    <row r="931" spans="1:41" s="19" customFormat="1" ht="11.45" customHeight="1" x14ac:dyDescent="0.2">
      <c r="A931" s="5" t="s">
        <v>6239</v>
      </c>
      <c r="B931" s="5" t="s">
        <v>370</v>
      </c>
      <c r="C931" s="5" t="s">
        <v>52</v>
      </c>
      <c r="D931" s="174"/>
      <c r="E931" s="177">
        <v>11160</v>
      </c>
      <c r="F931" s="19" t="s">
        <v>208</v>
      </c>
      <c r="G931" s="5" t="s">
        <v>5273</v>
      </c>
      <c r="H931" s="27">
        <v>4181019</v>
      </c>
      <c r="I931" s="106">
        <v>16</v>
      </c>
      <c r="J931" s="107"/>
      <c r="K931" s="108">
        <v>0</v>
      </c>
      <c r="L931" s="108"/>
      <c r="M931" s="108">
        <v>0</v>
      </c>
      <c r="N931" s="108"/>
      <c r="O931" s="108">
        <v>0</v>
      </c>
      <c r="P931" s="108"/>
      <c r="Q931" s="108">
        <v>990323</v>
      </c>
      <c r="R931" s="108"/>
      <c r="S931" s="108">
        <v>0</v>
      </c>
      <c r="T931" s="108"/>
      <c r="U931" s="108">
        <v>0</v>
      </c>
      <c r="V931" s="108"/>
      <c r="W931" s="108">
        <v>21625</v>
      </c>
      <c r="X931" s="108"/>
      <c r="Y931" s="108">
        <v>0</v>
      </c>
      <c r="Z931" s="108"/>
      <c r="AA931" s="108">
        <v>0</v>
      </c>
      <c r="AB931" s="108"/>
      <c r="AC931" s="108">
        <v>0</v>
      </c>
      <c r="AD931" s="108"/>
      <c r="AE931" s="108">
        <v>0</v>
      </c>
      <c r="AF931" s="108"/>
      <c r="AG931" s="108">
        <v>0</v>
      </c>
      <c r="AH931" s="108"/>
      <c r="AI931" s="108">
        <v>231428</v>
      </c>
      <c r="AJ931" s="108"/>
      <c r="AK931" s="108">
        <v>0</v>
      </c>
      <c r="AL931" s="109"/>
      <c r="AM931" s="182">
        <v>0</v>
      </c>
      <c r="AN931" s="109" t="s">
        <v>5655</v>
      </c>
      <c r="AO931" s="109" t="str">
        <f t="shared" si="14"/>
        <v>No</v>
      </c>
    </row>
    <row r="932" spans="1:41" s="19" customFormat="1" ht="11.45" customHeight="1" x14ac:dyDescent="0.2">
      <c r="A932" s="5" t="s">
        <v>6240</v>
      </c>
      <c r="B932" s="5" t="s">
        <v>3441</v>
      </c>
      <c r="C932" s="5" t="s">
        <v>89</v>
      </c>
      <c r="D932" s="174" t="s">
        <v>3442</v>
      </c>
      <c r="E932" s="177" t="s">
        <v>3443</v>
      </c>
      <c r="F932" s="19" t="s">
        <v>196</v>
      </c>
      <c r="G932" s="5" t="s">
        <v>229</v>
      </c>
      <c r="H932" s="27">
        <v>0</v>
      </c>
      <c r="I932" s="106">
        <v>16</v>
      </c>
      <c r="J932" s="107"/>
      <c r="K932" s="108">
        <v>0</v>
      </c>
      <c r="L932" s="108"/>
      <c r="M932" s="108">
        <v>0</v>
      </c>
      <c r="N932" s="108"/>
      <c r="O932" s="108">
        <v>0</v>
      </c>
      <c r="P932" s="108"/>
      <c r="Q932" s="108">
        <v>194670</v>
      </c>
      <c r="R932" s="108"/>
      <c r="S932" s="108">
        <v>0</v>
      </c>
      <c r="T932" s="108"/>
      <c r="U932" s="108">
        <v>0</v>
      </c>
      <c r="V932" s="108"/>
      <c r="W932" s="108">
        <v>11622</v>
      </c>
      <c r="X932" s="108"/>
      <c r="Y932" s="108">
        <v>0</v>
      </c>
      <c r="Z932" s="108"/>
      <c r="AA932" s="108">
        <v>0</v>
      </c>
      <c r="AB932" s="108"/>
      <c r="AC932" s="108">
        <v>0</v>
      </c>
      <c r="AD932" s="108"/>
      <c r="AE932" s="108">
        <v>0</v>
      </c>
      <c r="AF932" s="108"/>
      <c r="AG932" s="108">
        <v>0</v>
      </c>
      <c r="AH932" s="108"/>
      <c r="AI932" s="108">
        <v>60709</v>
      </c>
      <c r="AJ932" s="108"/>
      <c r="AK932" s="108">
        <v>0</v>
      </c>
      <c r="AL932" s="109"/>
      <c r="AM932" s="182">
        <v>0</v>
      </c>
      <c r="AN932" s="109" t="s">
        <v>5655</v>
      </c>
      <c r="AO932" s="109" t="str">
        <f t="shared" si="14"/>
        <v>No</v>
      </c>
    </row>
    <row r="933" spans="1:41" s="19" customFormat="1" ht="11.45" customHeight="1" x14ac:dyDescent="0.2">
      <c r="A933" s="5" t="s">
        <v>5682</v>
      </c>
      <c r="B933" s="5" t="s">
        <v>733</v>
      </c>
      <c r="C933" s="5" t="s">
        <v>66</v>
      </c>
      <c r="D933" s="174" t="s">
        <v>1560</v>
      </c>
      <c r="E933" s="177" t="s">
        <v>1561</v>
      </c>
      <c r="F933" s="19" t="s">
        <v>1252</v>
      </c>
      <c r="G933" s="5" t="s">
        <v>229</v>
      </c>
      <c r="H933" s="27">
        <v>0</v>
      </c>
      <c r="I933" s="106">
        <v>16</v>
      </c>
      <c r="J933" s="107"/>
      <c r="K933" s="108">
        <v>0</v>
      </c>
      <c r="L933" s="108"/>
      <c r="M933" s="108">
        <v>0</v>
      </c>
      <c r="N933" s="108"/>
      <c r="O933" s="108">
        <v>0</v>
      </c>
      <c r="P933" s="108"/>
      <c r="Q933" s="108">
        <v>293298</v>
      </c>
      <c r="R933" s="108"/>
      <c r="S933" s="108">
        <v>0</v>
      </c>
      <c r="T933" s="108"/>
      <c r="U933" s="108">
        <v>0</v>
      </c>
      <c r="V933" s="108"/>
      <c r="W933" s="108">
        <v>10847</v>
      </c>
      <c r="X933" s="108"/>
      <c r="Y933" s="108">
        <v>0</v>
      </c>
      <c r="Z933" s="108"/>
      <c r="AA933" s="108">
        <v>0</v>
      </c>
      <c r="AB933" s="108"/>
      <c r="AC933" s="108">
        <v>0</v>
      </c>
      <c r="AD933" s="108"/>
      <c r="AE933" s="108">
        <v>0</v>
      </c>
      <c r="AF933" s="108"/>
      <c r="AG933" s="108">
        <v>0</v>
      </c>
      <c r="AH933" s="108"/>
      <c r="AI933" s="108">
        <v>18785</v>
      </c>
      <c r="AJ933" s="108"/>
      <c r="AK933" s="108">
        <v>0</v>
      </c>
      <c r="AL933" s="109"/>
      <c r="AM933" s="182">
        <v>0</v>
      </c>
      <c r="AN933" s="109" t="s">
        <v>5655</v>
      </c>
      <c r="AO933" s="109" t="str">
        <f t="shared" si="14"/>
        <v>No</v>
      </c>
    </row>
    <row r="934" spans="1:41" s="19" customFormat="1" ht="11.45" customHeight="1" x14ac:dyDescent="0.2">
      <c r="A934" s="5" t="s">
        <v>2716</v>
      </c>
      <c r="B934" s="5" t="s">
        <v>2717</v>
      </c>
      <c r="C934" s="5" t="s">
        <v>45</v>
      </c>
      <c r="D934" s="174" t="s">
        <v>2718</v>
      </c>
      <c r="E934" s="177" t="s">
        <v>2719</v>
      </c>
      <c r="F934" s="19" t="s">
        <v>194</v>
      </c>
      <c r="G934" s="5" t="s">
        <v>229</v>
      </c>
      <c r="H934" s="27">
        <v>0</v>
      </c>
      <c r="I934" s="106">
        <v>16</v>
      </c>
      <c r="J934" s="107"/>
      <c r="K934" s="108">
        <v>0</v>
      </c>
      <c r="L934" s="108"/>
      <c r="M934" s="108">
        <v>0</v>
      </c>
      <c r="N934" s="108"/>
      <c r="O934" s="108">
        <v>0</v>
      </c>
      <c r="P934" s="108"/>
      <c r="Q934" s="108">
        <v>629951</v>
      </c>
      <c r="R934" s="108"/>
      <c r="S934" s="108">
        <v>0</v>
      </c>
      <c r="T934" s="108"/>
      <c r="U934" s="108">
        <v>0</v>
      </c>
      <c r="V934" s="108"/>
      <c r="W934" s="108">
        <v>47372</v>
      </c>
      <c r="X934" s="108"/>
      <c r="Y934" s="108">
        <v>0</v>
      </c>
      <c r="Z934" s="108"/>
      <c r="AA934" s="108">
        <v>0</v>
      </c>
      <c r="AB934" s="108"/>
      <c r="AC934" s="108">
        <v>0</v>
      </c>
      <c r="AD934" s="108"/>
      <c r="AE934" s="108">
        <v>0</v>
      </c>
      <c r="AF934" s="108"/>
      <c r="AG934" s="108">
        <v>0</v>
      </c>
      <c r="AH934" s="108"/>
      <c r="AI934" s="108">
        <v>336960</v>
      </c>
      <c r="AJ934" s="108"/>
      <c r="AK934" s="108">
        <v>0</v>
      </c>
      <c r="AL934" s="109"/>
      <c r="AM934" s="182">
        <v>230</v>
      </c>
      <c r="AN934" s="109" t="s">
        <v>5655</v>
      </c>
      <c r="AO934" s="109" t="str">
        <f t="shared" si="14"/>
        <v>No</v>
      </c>
    </row>
    <row r="935" spans="1:41" s="19" customFormat="1" ht="11.45" customHeight="1" x14ac:dyDescent="0.2">
      <c r="A935" s="5" t="s">
        <v>6241</v>
      </c>
      <c r="B935" s="5" t="s">
        <v>399</v>
      </c>
      <c r="C935" s="5" t="s">
        <v>20</v>
      </c>
      <c r="D935" s="174">
        <v>9175</v>
      </c>
      <c r="E935" s="177">
        <v>90175</v>
      </c>
      <c r="F935" s="19" t="s">
        <v>194</v>
      </c>
      <c r="G935" s="5" t="s">
        <v>5273</v>
      </c>
      <c r="H935" s="27">
        <v>68738</v>
      </c>
      <c r="I935" s="106">
        <v>16</v>
      </c>
      <c r="J935" s="107"/>
      <c r="K935" s="108">
        <v>0</v>
      </c>
      <c r="L935" s="108"/>
      <c r="M935" s="108">
        <v>0</v>
      </c>
      <c r="N935" s="108"/>
      <c r="O935" s="108">
        <v>0</v>
      </c>
      <c r="P935" s="108"/>
      <c r="Q935" s="108">
        <v>369464</v>
      </c>
      <c r="R935" s="108"/>
      <c r="S935" s="108">
        <v>0</v>
      </c>
      <c r="T935" s="108"/>
      <c r="U935" s="108">
        <v>0</v>
      </c>
      <c r="V935" s="108"/>
      <c r="W935" s="108">
        <v>34526</v>
      </c>
      <c r="X935" s="108"/>
      <c r="Y935" s="108">
        <v>0</v>
      </c>
      <c r="Z935" s="108"/>
      <c r="AA935" s="108">
        <v>0</v>
      </c>
      <c r="AB935" s="108"/>
      <c r="AC935" s="108">
        <v>0</v>
      </c>
      <c r="AD935" s="108"/>
      <c r="AE935" s="108">
        <v>0</v>
      </c>
      <c r="AF935" s="108"/>
      <c r="AG935" s="108">
        <v>0</v>
      </c>
      <c r="AH935" s="108"/>
      <c r="AI935" s="108">
        <v>301666</v>
      </c>
      <c r="AJ935" s="108"/>
      <c r="AK935" s="108">
        <v>0</v>
      </c>
      <c r="AL935" s="109"/>
      <c r="AM935" s="182">
        <v>56.5</v>
      </c>
      <c r="AN935" s="109" t="s">
        <v>5655</v>
      </c>
      <c r="AO935" s="109" t="str">
        <f t="shared" si="14"/>
        <v>No</v>
      </c>
    </row>
    <row r="936" spans="1:41" s="19" customFormat="1" ht="11.45" customHeight="1" x14ac:dyDescent="0.2">
      <c r="A936" s="5" t="s">
        <v>5691</v>
      </c>
      <c r="B936" s="5" t="s">
        <v>913</v>
      </c>
      <c r="C936" s="5" t="s">
        <v>46</v>
      </c>
      <c r="D936" s="174" t="s">
        <v>2637</v>
      </c>
      <c r="E936" s="177" t="s">
        <v>2638</v>
      </c>
      <c r="F936" s="19" t="s">
        <v>242</v>
      </c>
      <c r="G936" s="5" t="s">
        <v>229</v>
      </c>
      <c r="H936" s="27">
        <v>0</v>
      </c>
      <c r="I936" s="106">
        <v>16</v>
      </c>
      <c r="J936" s="107"/>
      <c r="K936" s="108">
        <v>0</v>
      </c>
      <c r="L936" s="108"/>
      <c r="M936" s="108">
        <v>0</v>
      </c>
      <c r="N936" s="108"/>
      <c r="O936" s="108">
        <v>0</v>
      </c>
      <c r="P936" s="108"/>
      <c r="Q936" s="108">
        <v>247827</v>
      </c>
      <c r="R936" s="108"/>
      <c r="S936" s="108">
        <v>0</v>
      </c>
      <c r="T936" s="108"/>
      <c r="U936" s="108">
        <v>0</v>
      </c>
      <c r="V936" s="108"/>
      <c r="W936" s="108">
        <v>19059</v>
      </c>
      <c r="X936" s="108"/>
      <c r="Y936" s="108">
        <v>0</v>
      </c>
      <c r="Z936" s="108"/>
      <c r="AA936" s="108">
        <v>0</v>
      </c>
      <c r="AB936" s="108"/>
      <c r="AC936" s="108">
        <v>0</v>
      </c>
      <c r="AD936" s="108"/>
      <c r="AE936" s="108">
        <v>0</v>
      </c>
      <c r="AF936" s="108"/>
      <c r="AG936" s="108">
        <v>0</v>
      </c>
      <c r="AH936" s="108"/>
      <c r="AI936" s="108">
        <v>25332</v>
      </c>
      <c r="AJ936" s="108"/>
      <c r="AK936" s="108">
        <v>0</v>
      </c>
      <c r="AL936" s="109"/>
      <c r="AM936" s="182">
        <v>0</v>
      </c>
      <c r="AN936" s="109" t="s">
        <v>5655</v>
      </c>
      <c r="AO936" s="109" t="str">
        <f t="shared" si="14"/>
        <v>No</v>
      </c>
    </row>
    <row r="937" spans="1:41" s="19" customFormat="1" ht="11.45" customHeight="1" x14ac:dyDescent="0.2">
      <c r="A937" s="5" t="s">
        <v>2613</v>
      </c>
      <c r="B937" s="5" t="s">
        <v>524</v>
      </c>
      <c r="C937" s="5" t="s">
        <v>45</v>
      </c>
      <c r="D937" s="174" t="s">
        <v>2614</v>
      </c>
      <c r="E937" s="177" t="s">
        <v>2615</v>
      </c>
      <c r="F937" s="19" t="s">
        <v>194</v>
      </c>
      <c r="G937" s="5" t="s">
        <v>229</v>
      </c>
      <c r="H937" s="27">
        <v>0</v>
      </c>
      <c r="I937" s="106">
        <v>16</v>
      </c>
      <c r="J937" s="107"/>
      <c r="K937" s="108">
        <v>0</v>
      </c>
      <c r="L937" s="108"/>
      <c r="M937" s="108">
        <v>0</v>
      </c>
      <c r="N937" s="108"/>
      <c r="O937" s="108">
        <v>0</v>
      </c>
      <c r="P937" s="108"/>
      <c r="Q937" s="108">
        <v>263384</v>
      </c>
      <c r="R937" s="108"/>
      <c r="S937" s="108">
        <v>0</v>
      </c>
      <c r="T937" s="108"/>
      <c r="U937" s="108">
        <v>0</v>
      </c>
      <c r="V937" s="108"/>
      <c r="W937" s="108">
        <v>10373</v>
      </c>
      <c r="X937" s="108"/>
      <c r="Y937" s="108">
        <v>0</v>
      </c>
      <c r="Z937" s="108"/>
      <c r="AA937" s="108">
        <v>0</v>
      </c>
      <c r="AB937" s="108"/>
      <c r="AC937" s="108">
        <v>0</v>
      </c>
      <c r="AD937" s="108"/>
      <c r="AE937" s="108">
        <v>0</v>
      </c>
      <c r="AF937" s="108"/>
      <c r="AG937" s="108">
        <v>0</v>
      </c>
      <c r="AH937" s="108"/>
      <c r="AI937" s="108">
        <v>42088</v>
      </c>
      <c r="AJ937" s="108"/>
      <c r="AK937" s="108">
        <v>0</v>
      </c>
      <c r="AL937" s="109"/>
      <c r="AM937" s="182">
        <v>0</v>
      </c>
      <c r="AN937" s="109" t="s">
        <v>5655</v>
      </c>
      <c r="AO937" s="109" t="str">
        <f t="shared" si="14"/>
        <v>No</v>
      </c>
    </row>
    <row r="938" spans="1:41" s="19" customFormat="1" ht="11.45" customHeight="1" x14ac:dyDescent="0.2">
      <c r="A938" s="5" t="s">
        <v>1177</v>
      </c>
      <c r="B938" s="5" t="s">
        <v>987</v>
      </c>
      <c r="C938" s="5" t="s">
        <v>86</v>
      </c>
      <c r="D938" s="174">
        <v>4187</v>
      </c>
      <c r="E938" s="177">
        <v>40187</v>
      </c>
      <c r="F938" s="19" t="s">
        <v>239</v>
      </c>
      <c r="G938" s="5" t="s">
        <v>5273</v>
      </c>
      <c r="H938" s="27">
        <v>104996</v>
      </c>
      <c r="I938" s="106">
        <v>16</v>
      </c>
      <c r="J938" s="107"/>
      <c r="K938" s="108">
        <v>0</v>
      </c>
      <c r="L938" s="108"/>
      <c r="M938" s="108">
        <v>0</v>
      </c>
      <c r="N938" s="108"/>
      <c r="O938" s="108">
        <v>0</v>
      </c>
      <c r="P938" s="108"/>
      <c r="Q938" s="108">
        <v>182758</v>
      </c>
      <c r="R938" s="108"/>
      <c r="S938" s="108">
        <v>0</v>
      </c>
      <c r="T938" s="108"/>
      <c r="U938" s="108">
        <v>0</v>
      </c>
      <c r="V938" s="108"/>
      <c r="W938" s="108">
        <v>11718</v>
      </c>
      <c r="X938" s="108"/>
      <c r="Y938" s="108">
        <v>0</v>
      </c>
      <c r="Z938" s="108"/>
      <c r="AA938" s="108">
        <v>0</v>
      </c>
      <c r="AB938" s="108"/>
      <c r="AC938" s="108">
        <v>0</v>
      </c>
      <c r="AD938" s="108"/>
      <c r="AE938" s="108">
        <v>0</v>
      </c>
      <c r="AF938" s="108"/>
      <c r="AG938" s="108">
        <v>0</v>
      </c>
      <c r="AH938" s="108"/>
      <c r="AI938" s="108">
        <v>22476</v>
      </c>
      <c r="AJ938" s="108"/>
      <c r="AK938" s="108">
        <v>0</v>
      </c>
      <c r="AL938" s="109"/>
      <c r="AM938" s="182">
        <v>0</v>
      </c>
      <c r="AN938" s="109" t="s">
        <v>5655</v>
      </c>
      <c r="AO938" s="109" t="str">
        <f t="shared" si="14"/>
        <v>No</v>
      </c>
    </row>
    <row r="939" spans="1:41" s="19" customFormat="1" ht="11.45" customHeight="1" x14ac:dyDescent="0.2">
      <c r="A939" s="5" t="s">
        <v>976</v>
      </c>
      <c r="B939" s="5" t="s">
        <v>977</v>
      </c>
      <c r="C939" s="5" t="s">
        <v>20</v>
      </c>
      <c r="D939" s="174">
        <v>9213</v>
      </c>
      <c r="E939" s="177">
        <v>90213</v>
      </c>
      <c r="F939" s="19" t="s">
        <v>194</v>
      </c>
      <c r="G939" s="5" t="s">
        <v>192</v>
      </c>
      <c r="H939" s="27">
        <v>64078</v>
      </c>
      <c r="I939" s="106">
        <v>16</v>
      </c>
      <c r="J939" s="107"/>
      <c r="K939" s="108">
        <v>0</v>
      </c>
      <c r="L939" s="108"/>
      <c r="M939" s="108">
        <v>237436</v>
      </c>
      <c r="N939" s="108"/>
      <c r="O939" s="108">
        <v>317886</v>
      </c>
      <c r="P939" s="108"/>
      <c r="Q939" s="108">
        <v>300968</v>
      </c>
      <c r="R939" s="108"/>
      <c r="S939" s="108">
        <v>16918</v>
      </c>
      <c r="T939" s="108"/>
      <c r="U939" s="108">
        <v>28874</v>
      </c>
      <c r="V939" s="108"/>
      <c r="W939" s="108">
        <v>27222</v>
      </c>
      <c r="X939" s="108"/>
      <c r="Y939" s="108">
        <v>1652</v>
      </c>
      <c r="Z939" s="108"/>
      <c r="AA939" s="108">
        <v>0</v>
      </c>
      <c r="AB939" s="108"/>
      <c r="AC939" s="108">
        <v>0</v>
      </c>
      <c r="AD939" s="108"/>
      <c r="AE939" s="108">
        <v>0</v>
      </c>
      <c r="AF939" s="108"/>
      <c r="AG939" s="108">
        <v>0</v>
      </c>
      <c r="AH939" s="108"/>
      <c r="AI939" s="108">
        <v>340410</v>
      </c>
      <c r="AJ939" s="108"/>
      <c r="AK939" s="108">
        <v>946834</v>
      </c>
      <c r="AL939" s="109"/>
      <c r="AM939" s="182">
        <v>0</v>
      </c>
      <c r="AN939" s="109" t="s">
        <v>5655</v>
      </c>
      <c r="AO939" s="109" t="str">
        <f t="shared" si="14"/>
        <v>No</v>
      </c>
    </row>
    <row r="940" spans="1:41" s="19" customFormat="1" ht="11.45" customHeight="1" x14ac:dyDescent="0.2">
      <c r="A940" s="5" t="s">
        <v>1793</v>
      </c>
      <c r="B940" s="5" t="s">
        <v>1794</v>
      </c>
      <c r="C940" s="5" t="s">
        <v>40</v>
      </c>
      <c r="D940" s="174" t="s">
        <v>1795</v>
      </c>
      <c r="E940" s="177" t="s">
        <v>1796</v>
      </c>
      <c r="F940" s="19" t="s">
        <v>194</v>
      </c>
      <c r="G940" s="5" t="s">
        <v>229</v>
      </c>
      <c r="H940" s="27">
        <v>0</v>
      </c>
      <c r="I940" s="106">
        <v>16</v>
      </c>
      <c r="J940" s="107"/>
      <c r="K940" s="108">
        <v>0</v>
      </c>
      <c r="L940" s="108"/>
      <c r="M940" s="108">
        <v>0</v>
      </c>
      <c r="N940" s="108"/>
      <c r="O940" s="108">
        <v>0</v>
      </c>
      <c r="P940" s="108"/>
      <c r="Q940" s="108">
        <v>609517</v>
      </c>
      <c r="R940" s="108"/>
      <c r="S940" s="108">
        <v>0</v>
      </c>
      <c r="T940" s="108"/>
      <c r="U940" s="108">
        <v>0</v>
      </c>
      <c r="V940" s="108"/>
      <c r="W940" s="108">
        <v>34739</v>
      </c>
      <c r="X940" s="108"/>
      <c r="Y940" s="108">
        <v>0</v>
      </c>
      <c r="Z940" s="108"/>
      <c r="AA940" s="108">
        <v>0</v>
      </c>
      <c r="AB940" s="108"/>
      <c r="AC940" s="108">
        <v>0</v>
      </c>
      <c r="AD940" s="108"/>
      <c r="AE940" s="108">
        <v>0</v>
      </c>
      <c r="AF940" s="108"/>
      <c r="AG940" s="108">
        <v>0</v>
      </c>
      <c r="AH940" s="108"/>
      <c r="AI940" s="108">
        <v>83096</v>
      </c>
      <c r="AJ940" s="108"/>
      <c r="AK940" s="108">
        <v>0</v>
      </c>
      <c r="AL940" s="109"/>
      <c r="AM940" s="182">
        <v>0</v>
      </c>
      <c r="AN940" s="109" t="s">
        <v>5655</v>
      </c>
      <c r="AO940" s="109" t="str">
        <f t="shared" si="14"/>
        <v>No</v>
      </c>
    </row>
    <row r="941" spans="1:41" s="19" customFormat="1" ht="11.45" customHeight="1" x14ac:dyDescent="0.2">
      <c r="A941" s="5" t="s">
        <v>2478</v>
      </c>
      <c r="B941" s="5" t="s">
        <v>869</v>
      </c>
      <c r="C941" s="5" t="s">
        <v>62</v>
      </c>
      <c r="D941" s="174" t="s">
        <v>2479</v>
      </c>
      <c r="E941" s="177" t="s">
        <v>2480</v>
      </c>
      <c r="F941" s="19" t="s">
        <v>194</v>
      </c>
      <c r="G941" s="5" t="s">
        <v>229</v>
      </c>
      <c r="H941" s="27">
        <v>0</v>
      </c>
      <c r="I941" s="106">
        <v>16</v>
      </c>
      <c r="J941" s="107"/>
      <c r="K941" s="108">
        <v>0</v>
      </c>
      <c r="L941" s="108"/>
      <c r="M941" s="108">
        <v>0</v>
      </c>
      <c r="N941" s="108"/>
      <c r="O941" s="108">
        <v>0</v>
      </c>
      <c r="P941" s="108"/>
      <c r="Q941" s="108">
        <v>457940</v>
      </c>
      <c r="R941" s="108"/>
      <c r="S941" s="108">
        <v>0</v>
      </c>
      <c r="T941" s="108"/>
      <c r="U941" s="108">
        <v>0</v>
      </c>
      <c r="V941" s="108"/>
      <c r="W941" s="108">
        <v>27795</v>
      </c>
      <c r="X941" s="108"/>
      <c r="Y941" s="108">
        <v>0</v>
      </c>
      <c r="Z941" s="108"/>
      <c r="AA941" s="108">
        <v>0</v>
      </c>
      <c r="AB941" s="108"/>
      <c r="AC941" s="108">
        <v>0</v>
      </c>
      <c r="AD941" s="108"/>
      <c r="AE941" s="108">
        <v>0</v>
      </c>
      <c r="AF941" s="108"/>
      <c r="AG941" s="108">
        <v>0</v>
      </c>
      <c r="AH941" s="108"/>
      <c r="AI941" s="108">
        <v>63569</v>
      </c>
      <c r="AJ941" s="108"/>
      <c r="AK941" s="108">
        <v>0</v>
      </c>
      <c r="AL941" s="109"/>
      <c r="AM941" s="182">
        <v>0</v>
      </c>
      <c r="AN941" s="109" t="s">
        <v>5655</v>
      </c>
      <c r="AO941" s="109" t="str">
        <f t="shared" si="14"/>
        <v>No</v>
      </c>
    </row>
    <row r="942" spans="1:41" s="19" customFormat="1" ht="11.45" customHeight="1" x14ac:dyDescent="0.2">
      <c r="A942" s="5" t="s">
        <v>6242</v>
      </c>
      <c r="B942" s="5" t="s">
        <v>406</v>
      </c>
      <c r="C942" s="5" t="s">
        <v>51</v>
      </c>
      <c r="D942" s="174">
        <v>6026</v>
      </c>
      <c r="E942" s="177">
        <v>60026</v>
      </c>
      <c r="F942" s="19" t="s">
        <v>194</v>
      </c>
      <c r="G942" s="5" t="s">
        <v>5273</v>
      </c>
      <c r="H942" s="27">
        <v>116533</v>
      </c>
      <c r="I942" s="106">
        <v>16</v>
      </c>
      <c r="J942" s="107"/>
      <c r="K942" s="108">
        <v>0</v>
      </c>
      <c r="L942" s="108"/>
      <c r="M942" s="108">
        <v>0</v>
      </c>
      <c r="N942" s="108"/>
      <c r="O942" s="108">
        <v>0</v>
      </c>
      <c r="P942" s="108"/>
      <c r="Q942" s="108">
        <v>656045</v>
      </c>
      <c r="R942" s="108"/>
      <c r="S942" s="108">
        <v>0</v>
      </c>
      <c r="T942" s="108"/>
      <c r="U942" s="108">
        <v>0</v>
      </c>
      <c r="V942" s="108"/>
      <c r="W942" s="108">
        <v>44744</v>
      </c>
      <c r="X942" s="108"/>
      <c r="Y942" s="108">
        <v>0</v>
      </c>
      <c r="Z942" s="108"/>
      <c r="AA942" s="108">
        <v>0</v>
      </c>
      <c r="AB942" s="108"/>
      <c r="AC942" s="108">
        <v>0</v>
      </c>
      <c r="AD942" s="108"/>
      <c r="AE942" s="108">
        <v>0</v>
      </c>
      <c r="AF942" s="108"/>
      <c r="AG942" s="108">
        <v>0</v>
      </c>
      <c r="AH942" s="108"/>
      <c r="AI942" s="108">
        <v>930134</v>
      </c>
      <c r="AJ942" s="108"/>
      <c r="AK942" s="108">
        <v>0</v>
      </c>
      <c r="AL942" s="109"/>
      <c r="AM942" s="182">
        <v>149</v>
      </c>
      <c r="AN942" s="109" t="s">
        <v>5655</v>
      </c>
      <c r="AO942" s="109" t="str">
        <f t="shared" si="14"/>
        <v>No</v>
      </c>
    </row>
    <row r="943" spans="1:41" s="19" customFormat="1" ht="11.45" customHeight="1" x14ac:dyDescent="0.2">
      <c r="A943" s="5" t="s">
        <v>2207</v>
      </c>
      <c r="B943" s="5" t="s">
        <v>2208</v>
      </c>
      <c r="C943" s="5" t="s">
        <v>37</v>
      </c>
      <c r="D943" s="174" t="s">
        <v>2209</v>
      </c>
      <c r="E943" s="177" t="s">
        <v>2210</v>
      </c>
      <c r="F943" s="19" t="s">
        <v>196</v>
      </c>
      <c r="G943" s="5" t="s">
        <v>229</v>
      </c>
      <c r="H943" s="27">
        <v>0</v>
      </c>
      <c r="I943" s="106">
        <v>16</v>
      </c>
      <c r="J943" s="107"/>
      <c r="K943" s="108">
        <v>0</v>
      </c>
      <c r="L943" s="108"/>
      <c r="M943" s="108">
        <v>0</v>
      </c>
      <c r="N943" s="108"/>
      <c r="O943" s="108">
        <v>0</v>
      </c>
      <c r="P943" s="108"/>
      <c r="Q943" s="108">
        <v>408863</v>
      </c>
      <c r="R943" s="108"/>
      <c r="S943" s="108">
        <v>0</v>
      </c>
      <c r="T943" s="108"/>
      <c r="U943" s="108">
        <v>0</v>
      </c>
      <c r="V943" s="108"/>
      <c r="W943" s="108">
        <v>30615</v>
      </c>
      <c r="X943" s="108"/>
      <c r="Y943" s="108">
        <v>0</v>
      </c>
      <c r="Z943" s="108"/>
      <c r="AA943" s="108">
        <v>0</v>
      </c>
      <c r="AB943" s="108"/>
      <c r="AC943" s="108">
        <v>0</v>
      </c>
      <c r="AD943" s="108"/>
      <c r="AE943" s="108">
        <v>0</v>
      </c>
      <c r="AF943" s="108"/>
      <c r="AG943" s="108">
        <v>0</v>
      </c>
      <c r="AH943" s="108"/>
      <c r="AI943" s="108">
        <v>59539</v>
      </c>
      <c r="AJ943" s="108"/>
      <c r="AK943" s="108">
        <v>0</v>
      </c>
      <c r="AL943" s="109"/>
      <c r="AM943" s="182">
        <v>0</v>
      </c>
      <c r="AN943" s="109" t="s">
        <v>5655</v>
      </c>
      <c r="AO943" s="109" t="str">
        <f t="shared" si="14"/>
        <v>No</v>
      </c>
    </row>
    <row r="944" spans="1:41" s="19" customFormat="1" ht="11.45" customHeight="1" x14ac:dyDescent="0.2">
      <c r="A944" s="5" t="s">
        <v>2946</v>
      </c>
      <c r="B944" s="5" t="s">
        <v>226</v>
      </c>
      <c r="C944" s="5" t="s">
        <v>55</v>
      </c>
      <c r="D944" s="174" t="s">
        <v>2947</v>
      </c>
      <c r="E944" s="177" t="s">
        <v>2948</v>
      </c>
      <c r="F944" s="19" t="s">
        <v>194</v>
      </c>
      <c r="G944" s="5" t="s">
        <v>229</v>
      </c>
      <c r="H944" s="27">
        <v>0</v>
      </c>
      <c r="I944" s="106">
        <v>16</v>
      </c>
      <c r="J944" s="107"/>
      <c r="K944" s="108">
        <v>0</v>
      </c>
      <c r="L944" s="108"/>
      <c r="M944" s="108">
        <v>0</v>
      </c>
      <c r="N944" s="108"/>
      <c r="O944" s="108">
        <v>0</v>
      </c>
      <c r="P944" s="108"/>
      <c r="Q944" s="108">
        <v>501176</v>
      </c>
      <c r="R944" s="108"/>
      <c r="S944" s="108">
        <v>0</v>
      </c>
      <c r="T944" s="108"/>
      <c r="U944" s="108">
        <v>0</v>
      </c>
      <c r="V944" s="108"/>
      <c r="W944" s="108">
        <v>24119</v>
      </c>
      <c r="X944" s="108"/>
      <c r="Y944" s="108">
        <v>0</v>
      </c>
      <c r="Z944" s="108"/>
      <c r="AA944" s="108">
        <v>0</v>
      </c>
      <c r="AB944" s="108"/>
      <c r="AC944" s="108">
        <v>0</v>
      </c>
      <c r="AD944" s="108"/>
      <c r="AE944" s="108">
        <v>0</v>
      </c>
      <c r="AF944" s="108"/>
      <c r="AG944" s="108">
        <v>0</v>
      </c>
      <c r="AH944" s="108"/>
      <c r="AI944" s="108">
        <v>106505</v>
      </c>
      <c r="AJ944" s="108"/>
      <c r="AK944" s="108">
        <v>0</v>
      </c>
      <c r="AL944" s="109"/>
      <c r="AM944" s="182">
        <v>0</v>
      </c>
      <c r="AN944" s="109" t="s">
        <v>5655</v>
      </c>
      <c r="AO944" s="109" t="str">
        <f t="shared" si="14"/>
        <v>No</v>
      </c>
    </row>
    <row r="945" spans="1:41" s="19" customFormat="1" ht="11.45" customHeight="1" x14ac:dyDescent="0.2">
      <c r="A945" s="5" t="s">
        <v>5420</v>
      </c>
      <c r="B945" s="5" t="s">
        <v>5421</v>
      </c>
      <c r="C945" s="5" t="s">
        <v>93</v>
      </c>
      <c r="D945" s="174" t="s">
        <v>5422</v>
      </c>
      <c r="E945" s="177" t="s">
        <v>5423</v>
      </c>
      <c r="F945" s="19" t="s">
        <v>242</v>
      </c>
      <c r="G945" s="5" t="s">
        <v>229</v>
      </c>
      <c r="H945" s="27">
        <v>0</v>
      </c>
      <c r="I945" s="106">
        <v>16</v>
      </c>
      <c r="J945" s="107"/>
      <c r="K945" s="108">
        <v>0</v>
      </c>
      <c r="L945" s="108"/>
      <c r="M945" s="108">
        <v>0</v>
      </c>
      <c r="N945" s="108"/>
      <c r="O945" s="108">
        <v>0</v>
      </c>
      <c r="P945" s="108"/>
      <c r="Q945" s="108">
        <v>493320</v>
      </c>
      <c r="R945" s="108"/>
      <c r="S945" s="108">
        <v>0</v>
      </c>
      <c r="T945" s="108"/>
      <c r="U945" s="108">
        <v>0</v>
      </c>
      <c r="V945" s="108"/>
      <c r="W945" s="108">
        <v>40244</v>
      </c>
      <c r="X945" s="108"/>
      <c r="Y945" s="108">
        <v>0</v>
      </c>
      <c r="Z945" s="108"/>
      <c r="AA945" s="108">
        <v>0</v>
      </c>
      <c r="AB945" s="108"/>
      <c r="AC945" s="108">
        <v>0</v>
      </c>
      <c r="AD945" s="108"/>
      <c r="AE945" s="108">
        <v>0</v>
      </c>
      <c r="AF945" s="108"/>
      <c r="AG945" s="108">
        <v>0</v>
      </c>
      <c r="AH945" s="108"/>
      <c r="AI945" s="108">
        <v>741824</v>
      </c>
      <c r="AJ945" s="108"/>
      <c r="AK945" s="108">
        <v>0</v>
      </c>
      <c r="AL945" s="109"/>
      <c r="AM945" s="182">
        <v>0</v>
      </c>
      <c r="AN945" s="109" t="s">
        <v>5655</v>
      </c>
      <c r="AO945" s="109" t="str">
        <f t="shared" si="14"/>
        <v>No</v>
      </c>
    </row>
    <row r="946" spans="1:41" s="19" customFormat="1" ht="11.45" customHeight="1" x14ac:dyDescent="0.2">
      <c r="A946" s="5" t="s">
        <v>5685</v>
      </c>
      <c r="B946" s="5" t="s">
        <v>5686</v>
      </c>
      <c r="C946" s="5" t="s">
        <v>89</v>
      </c>
      <c r="D946" s="174">
        <v>6107</v>
      </c>
      <c r="E946" s="177">
        <v>60107</v>
      </c>
      <c r="F946" s="19" t="s">
        <v>194</v>
      </c>
      <c r="G946" s="5" t="s">
        <v>192</v>
      </c>
      <c r="H946" s="27">
        <v>61900</v>
      </c>
      <c r="I946" s="106">
        <v>16</v>
      </c>
      <c r="J946" s="107"/>
      <c r="K946" s="108">
        <v>0</v>
      </c>
      <c r="L946" s="108"/>
      <c r="M946" s="108">
        <v>0</v>
      </c>
      <c r="N946" s="108"/>
      <c r="O946" s="108">
        <v>512263</v>
      </c>
      <c r="P946" s="108"/>
      <c r="Q946" s="108">
        <v>422713</v>
      </c>
      <c r="R946" s="108"/>
      <c r="S946" s="108">
        <v>89550</v>
      </c>
      <c r="T946" s="108"/>
      <c r="U946" s="108">
        <v>22313</v>
      </c>
      <c r="V946" s="108"/>
      <c r="W946" s="108">
        <v>18478</v>
      </c>
      <c r="X946" s="108"/>
      <c r="Y946" s="108">
        <v>3835</v>
      </c>
      <c r="Z946" s="108"/>
      <c r="AA946" s="108">
        <v>0</v>
      </c>
      <c r="AB946" s="108"/>
      <c r="AC946" s="108">
        <v>0</v>
      </c>
      <c r="AD946" s="108"/>
      <c r="AE946" s="108">
        <v>0</v>
      </c>
      <c r="AF946" s="108"/>
      <c r="AG946" s="108">
        <v>0</v>
      </c>
      <c r="AH946" s="108"/>
      <c r="AI946" s="108">
        <v>38962</v>
      </c>
      <c r="AJ946" s="108"/>
      <c r="AK946" s="108">
        <v>512320</v>
      </c>
      <c r="AL946" s="109"/>
      <c r="AM946" s="182">
        <v>78.900000000000006</v>
      </c>
      <c r="AN946" s="109" t="s">
        <v>5655</v>
      </c>
      <c r="AO946" s="109" t="str">
        <f t="shared" si="14"/>
        <v>No</v>
      </c>
    </row>
    <row r="947" spans="1:41" s="19" customFormat="1" ht="11.45" customHeight="1" x14ac:dyDescent="0.2">
      <c r="A947" s="5" t="s">
        <v>662</v>
      </c>
      <c r="B947" s="5" t="s">
        <v>663</v>
      </c>
      <c r="C947" s="5" t="s">
        <v>99</v>
      </c>
      <c r="D947" s="174">
        <v>3035</v>
      </c>
      <c r="E947" s="177">
        <v>30035</v>
      </c>
      <c r="F947" s="19" t="s">
        <v>196</v>
      </c>
      <c r="G947" s="5" t="s">
        <v>192</v>
      </c>
      <c r="H947" s="27">
        <v>81249</v>
      </c>
      <c r="I947" s="106">
        <v>16</v>
      </c>
      <c r="J947" s="107"/>
      <c r="K947" s="108">
        <v>0</v>
      </c>
      <c r="L947" s="108"/>
      <c r="M947" s="108">
        <v>746169</v>
      </c>
      <c r="N947" s="108"/>
      <c r="O947" s="108">
        <v>796461</v>
      </c>
      <c r="P947" s="108"/>
      <c r="Q947" s="108">
        <v>773682</v>
      </c>
      <c r="R947" s="108"/>
      <c r="S947" s="108">
        <v>22779</v>
      </c>
      <c r="T947" s="108"/>
      <c r="U947" s="108">
        <v>57516</v>
      </c>
      <c r="V947" s="108"/>
      <c r="W947" s="108">
        <v>56154</v>
      </c>
      <c r="X947" s="108"/>
      <c r="Y947" s="108">
        <v>1362</v>
      </c>
      <c r="Z947" s="108"/>
      <c r="AA947" s="108">
        <v>0</v>
      </c>
      <c r="AB947" s="108"/>
      <c r="AC947" s="108">
        <v>0</v>
      </c>
      <c r="AD947" s="108"/>
      <c r="AE947" s="108">
        <v>0</v>
      </c>
      <c r="AF947" s="108"/>
      <c r="AG947" s="108">
        <v>0</v>
      </c>
      <c r="AH947" s="108"/>
      <c r="AI947" s="108">
        <v>365879</v>
      </c>
      <c r="AJ947" s="108"/>
      <c r="AK947" s="108">
        <v>1287072</v>
      </c>
      <c r="AL947" s="109"/>
      <c r="AM947" s="182">
        <v>0</v>
      </c>
      <c r="AN947" s="109" t="s">
        <v>5655</v>
      </c>
      <c r="AO947" s="109" t="str">
        <f t="shared" si="14"/>
        <v>No</v>
      </c>
    </row>
    <row r="948" spans="1:41" s="19" customFormat="1" ht="11.45" customHeight="1" x14ac:dyDescent="0.2">
      <c r="A948" s="5" t="s">
        <v>1374</v>
      </c>
      <c r="B948" s="5" t="s">
        <v>339</v>
      </c>
      <c r="C948" s="5" t="s">
        <v>89</v>
      </c>
      <c r="D948" s="174">
        <v>6131</v>
      </c>
      <c r="E948" s="177">
        <v>60131</v>
      </c>
      <c r="F948" s="19" t="s">
        <v>196</v>
      </c>
      <c r="G948" s="5" t="s">
        <v>5273</v>
      </c>
      <c r="H948" s="27">
        <v>52826</v>
      </c>
      <c r="I948" s="106">
        <v>16</v>
      </c>
      <c r="J948" s="107"/>
      <c r="K948" s="108">
        <v>0</v>
      </c>
      <c r="L948" s="108"/>
      <c r="M948" s="108">
        <v>0</v>
      </c>
      <c r="N948" s="108"/>
      <c r="O948" s="108">
        <v>0</v>
      </c>
      <c r="P948" s="108"/>
      <c r="Q948" s="108">
        <v>314384</v>
      </c>
      <c r="R948" s="108"/>
      <c r="S948" s="108">
        <v>0</v>
      </c>
      <c r="T948" s="108"/>
      <c r="U948" s="108">
        <v>0</v>
      </c>
      <c r="V948" s="108"/>
      <c r="W948" s="108">
        <v>23777</v>
      </c>
      <c r="X948" s="108"/>
      <c r="Y948" s="108">
        <v>0</v>
      </c>
      <c r="Z948" s="108"/>
      <c r="AA948" s="108">
        <v>0</v>
      </c>
      <c r="AB948" s="108"/>
      <c r="AC948" s="108">
        <v>0</v>
      </c>
      <c r="AD948" s="108"/>
      <c r="AE948" s="108">
        <v>0</v>
      </c>
      <c r="AF948" s="108"/>
      <c r="AG948" s="108">
        <v>0</v>
      </c>
      <c r="AH948" s="108"/>
      <c r="AI948" s="108">
        <v>84306</v>
      </c>
      <c r="AJ948" s="108"/>
      <c r="AK948" s="108">
        <v>0</v>
      </c>
      <c r="AL948" s="109"/>
      <c r="AM948" s="182">
        <v>0</v>
      </c>
      <c r="AN948" s="109" t="s">
        <v>5655</v>
      </c>
      <c r="AO948" s="109" t="str">
        <f t="shared" si="14"/>
        <v>No</v>
      </c>
    </row>
    <row r="949" spans="1:41" s="19" customFormat="1" ht="11.45" customHeight="1" x14ac:dyDescent="0.2">
      <c r="A949" s="5" t="s">
        <v>3780</v>
      </c>
      <c r="B949" s="5" t="s">
        <v>3781</v>
      </c>
      <c r="C949" s="5" t="s">
        <v>64</v>
      </c>
      <c r="D949" s="174" t="s">
        <v>3782</v>
      </c>
      <c r="E949" s="177" t="s">
        <v>3783</v>
      </c>
      <c r="F949" s="19" t="s">
        <v>242</v>
      </c>
      <c r="G949" s="5" t="s">
        <v>229</v>
      </c>
      <c r="H949" s="27">
        <v>0</v>
      </c>
      <c r="I949" s="106">
        <v>16</v>
      </c>
      <c r="J949" s="107"/>
      <c r="K949" s="108">
        <v>0</v>
      </c>
      <c r="L949" s="108"/>
      <c r="M949" s="108">
        <v>0</v>
      </c>
      <c r="N949" s="108"/>
      <c r="O949" s="108">
        <v>0</v>
      </c>
      <c r="P949" s="108"/>
      <c r="Q949" s="108">
        <v>170708</v>
      </c>
      <c r="R949" s="108"/>
      <c r="S949" s="108">
        <v>0</v>
      </c>
      <c r="T949" s="108"/>
      <c r="U949" s="108">
        <v>0</v>
      </c>
      <c r="V949" s="108"/>
      <c r="W949" s="108">
        <v>15808</v>
      </c>
      <c r="X949" s="108"/>
      <c r="Y949" s="108">
        <v>0</v>
      </c>
      <c r="Z949" s="108"/>
      <c r="AA949" s="108">
        <v>0</v>
      </c>
      <c r="AB949" s="108"/>
      <c r="AC949" s="108">
        <v>0</v>
      </c>
      <c r="AD949" s="108"/>
      <c r="AE949" s="108">
        <v>0</v>
      </c>
      <c r="AF949" s="108"/>
      <c r="AG949" s="108">
        <v>0</v>
      </c>
      <c r="AH949" s="108"/>
      <c r="AI949" s="108">
        <v>54651</v>
      </c>
      <c r="AJ949" s="108"/>
      <c r="AK949" s="108">
        <v>0</v>
      </c>
      <c r="AL949" s="109"/>
      <c r="AM949" s="182">
        <v>0</v>
      </c>
      <c r="AN949" s="109" t="s">
        <v>5655</v>
      </c>
      <c r="AO949" s="109" t="str">
        <f t="shared" si="14"/>
        <v>No</v>
      </c>
    </row>
    <row r="950" spans="1:41" s="19" customFormat="1" ht="11.45" customHeight="1" x14ac:dyDescent="0.2">
      <c r="A950" s="5" t="s">
        <v>716</v>
      </c>
      <c r="B950" s="5" t="s">
        <v>717</v>
      </c>
      <c r="C950" s="5" t="s">
        <v>77</v>
      </c>
      <c r="D950" s="174">
        <v>5090</v>
      </c>
      <c r="E950" s="177">
        <v>50090</v>
      </c>
      <c r="F950" s="19" t="s">
        <v>196</v>
      </c>
      <c r="G950" s="5" t="s">
        <v>5273</v>
      </c>
      <c r="H950" s="27">
        <v>75250</v>
      </c>
      <c r="I950" s="106">
        <v>16</v>
      </c>
      <c r="J950" s="107"/>
      <c r="K950" s="108">
        <v>0</v>
      </c>
      <c r="L950" s="108"/>
      <c r="M950" s="108">
        <v>0</v>
      </c>
      <c r="N950" s="108"/>
      <c r="O950" s="108">
        <v>0</v>
      </c>
      <c r="P950" s="108"/>
      <c r="Q950" s="108">
        <v>377978</v>
      </c>
      <c r="R950" s="108"/>
      <c r="S950" s="108">
        <v>0</v>
      </c>
      <c r="T950" s="108"/>
      <c r="U950" s="108">
        <v>0</v>
      </c>
      <c r="V950" s="108"/>
      <c r="W950" s="108">
        <v>27570</v>
      </c>
      <c r="X950" s="108"/>
      <c r="Y950" s="108">
        <v>0</v>
      </c>
      <c r="Z950" s="108"/>
      <c r="AA950" s="108">
        <v>0</v>
      </c>
      <c r="AB950" s="108"/>
      <c r="AC950" s="108">
        <v>0</v>
      </c>
      <c r="AD950" s="108"/>
      <c r="AE950" s="108">
        <v>0</v>
      </c>
      <c r="AF950" s="108"/>
      <c r="AG950" s="108">
        <v>0</v>
      </c>
      <c r="AH950" s="108"/>
      <c r="AI950" s="108">
        <v>238268</v>
      </c>
      <c r="AJ950" s="108"/>
      <c r="AK950" s="108">
        <v>0</v>
      </c>
      <c r="AL950" s="109"/>
      <c r="AM950" s="182">
        <v>0</v>
      </c>
      <c r="AN950" s="109" t="s">
        <v>5655</v>
      </c>
      <c r="AO950" s="109" t="str">
        <f t="shared" si="14"/>
        <v>No</v>
      </c>
    </row>
    <row r="951" spans="1:41" s="19" customFormat="1" ht="11.45" customHeight="1" x14ac:dyDescent="0.2">
      <c r="A951" s="5" t="s">
        <v>5692</v>
      </c>
      <c r="B951" s="5" t="s">
        <v>5693</v>
      </c>
      <c r="C951" s="5" t="s">
        <v>20</v>
      </c>
      <c r="D951" s="174"/>
      <c r="E951" s="177">
        <v>90263</v>
      </c>
      <c r="F951" s="19" t="s">
        <v>194</v>
      </c>
      <c r="G951" s="5" t="s">
        <v>5273</v>
      </c>
      <c r="H951" s="27">
        <v>12150996</v>
      </c>
      <c r="I951" s="106">
        <v>16</v>
      </c>
      <c r="J951" s="107"/>
      <c r="K951" s="108">
        <v>0</v>
      </c>
      <c r="L951" s="108"/>
      <c r="M951" s="108">
        <v>0</v>
      </c>
      <c r="N951" s="108"/>
      <c r="O951" s="108">
        <v>0</v>
      </c>
      <c r="P951" s="108"/>
      <c r="Q951" s="108">
        <v>191536</v>
      </c>
      <c r="R951" s="108"/>
      <c r="S951" s="108">
        <v>0</v>
      </c>
      <c r="T951" s="108"/>
      <c r="U951" s="108">
        <v>0</v>
      </c>
      <c r="V951" s="108"/>
      <c r="W951" s="108">
        <v>18969</v>
      </c>
      <c r="X951" s="108"/>
      <c r="Y951" s="108">
        <v>0</v>
      </c>
      <c r="Z951" s="108"/>
      <c r="AA951" s="108">
        <v>0</v>
      </c>
      <c r="AB951" s="108"/>
      <c r="AC951" s="108">
        <v>0</v>
      </c>
      <c r="AD951" s="108"/>
      <c r="AE951" s="108">
        <v>0</v>
      </c>
      <c r="AF951" s="108"/>
      <c r="AG951" s="108">
        <v>0</v>
      </c>
      <c r="AH951" s="108"/>
      <c r="AI951" s="108">
        <v>144333</v>
      </c>
      <c r="AJ951" s="108"/>
      <c r="AK951" s="108">
        <v>0</v>
      </c>
      <c r="AL951" s="109"/>
      <c r="AM951" s="182">
        <v>106</v>
      </c>
      <c r="AN951" s="109" t="s">
        <v>5655</v>
      </c>
      <c r="AO951" s="109" t="str">
        <f t="shared" si="14"/>
        <v>No</v>
      </c>
    </row>
    <row r="952" spans="1:41" s="19" customFormat="1" ht="11.45" customHeight="1" x14ac:dyDescent="0.2">
      <c r="A952" s="5" t="s">
        <v>2974</v>
      </c>
      <c r="B952" s="5" t="s">
        <v>2975</v>
      </c>
      <c r="C952" s="5" t="s">
        <v>55</v>
      </c>
      <c r="D952" s="174" t="s">
        <v>2976</v>
      </c>
      <c r="E952" s="177" t="s">
        <v>2977</v>
      </c>
      <c r="F952" s="19" t="s">
        <v>194</v>
      </c>
      <c r="G952" s="5" t="s">
        <v>229</v>
      </c>
      <c r="H952" s="27">
        <v>0</v>
      </c>
      <c r="I952" s="106">
        <v>16</v>
      </c>
      <c r="J952" s="107"/>
      <c r="K952" s="108">
        <v>0</v>
      </c>
      <c r="L952" s="108"/>
      <c r="M952" s="108">
        <v>0</v>
      </c>
      <c r="N952" s="108"/>
      <c r="O952" s="108">
        <v>0</v>
      </c>
      <c r="P952" s="108"/>
      <c r="Q952" s="108">
        <v>513630</v>
      </c>
      <c r="R952" s="108"/>
      <c r="S952" s="108">
        <v>0</v>
      </c>
      <c r="T952" s="108"/>
      <c r="U952" s="108">
        <v>0</v>
      </c>
      <c r="V952" s="108"/>
      <c r="W952" s="108">
        <v>29201</v>
      </c>
      <c r="X952" s="108"/>
      <c r="Y952" s="108">
        <v>0</v>
      </c>
      <c r="Z952" s="108"/>
      <c r="AA952" s="108">
        <v>0</v>
      </c>
      <c r="AB952" s="108"/>
      <c r="AC952" s="108">
        <v>0</v>
      </c>
      <c r="AD952" s="108"/>
      <c r="AE952" s="108">
        <v>0</v>
      </c>
      <c r="AF952" s="108"/>
      <c r="AG952" s="108">
        <v>0</v>
      </c>
      <c r="AH952" s="108"/>
      <c r="AI952" s="108">
        <v>104526</v>
      </c>
      <c r="AJ952" s="108"/>
      <c r="AK952" s="108">
        <v>0</v>
      </c>
      <c r="AL952" s="109"/>
      <c r="AM952" s="182">
        <v>0</v>
      </c>
      <c r="AN952" s="109" t="s">
        <v>5655</v>
      </c>
      <c r="AO952" s="109" t="str">
        <f t="shared" si="14"/>
        <v>No</v>
      </c>
    </row>
    <row r="953" spans="1:41" s="19" customFormat="1" ht="11.45" customHeight="1" x14ac:dyDescent="0.2">
      <c r="A953" s="5" t="s">
        <v>1774</v>
      </c>
      <c r="B953" s="5" t="s">
        <v>1775</v>
      </c>
      <c r="C953" s="5" t="s">
        <v>53</v>
      </c>
      <c r="D953" s="174" t="s">
        <v>1776</v>
      </c>
      <c r="E953" s="177" t="s">
        <v>1777</v>
      </c>
      <c r="F953" s="19" t="s">
        <v>194</v>
      </c>
      <c r="G953" s="5" t="s">
        <v>229</v>
      </c>
      <c r="H953" s="27">
        <v>0</v>
      </c>
      <c r="I953" s="106">
        <v>16</v>
      </c>
      <c r="J953" s="107"/>
      <c r="K953" s="108">
        <v>0</v>
      </c>
      <c r="L953" s="108"/>
      <c r="M953" s="108">
        <v>0</v>
      </c>
      <c r="N953" s="108"/>
      <c r="O953" s="108">
        <v>0</v>
      </c>
      <c r="P953" s="108"/>
      <c r="Q953" s="108">
        <v>281082</v>
      </c>
      <c r="R953" s="108"/>
      <c r="S953" s="108">
        <v>0</v>
      </c>
      <c r="T953" s="108"/>
      <c r="U953" s="108">
        <v>0</v>
      </c>
      <c r="V953" s="108"/>
      <c r="W953" s="108">
        <v>25411</v>
      </c>
      <c r="X953" s="108"/>
      <c r="Y953" s="108">
        <v>0</v>
      </c>
      <c r="Z953" s="108"/>
      <c r="AA953" s="108">
        <v>0</v>
      </c>
      <c r="AB953" s="108"/>
      <c r="AC953" s="108">
        <v>0</v>
      </c>
      <c r="AD953" s="108"/>
      <c r="AE953" s="108">
        <v>0</v>
      </c>
      <c r="AF953" s="108"/>
      <c r="AG953" s="108">
        <v>0</v>
      </c>
      <c r="AH953" s="108"/>
      <c r="AI953" s="108">
        <v>26199</v>
      </c>
      <c r="AJ953" s="108"/>
      <c r="AK953" s="108">
        <v>0</v>
      </c>
      <c r="AL953" s="109"/>
      <c r="AM953" s="182">
        <v>0</v>
      </c>
      <c r="AN953" s="109" t="s">
        <v>5655</v>
      </c>
      <c r="AO953" s="109" t="str">
        <f t="shared" si="14"/>
        <v>No</v>
      </c>
    </row>
    <row r="954" spans="1:41" s="19" customFormat="1" ht="11.45" customHeight="1" x14ac:dyDescent="0.2">
      <c r="A954" s="5" t="s">
        <v>3383</v>
      </c>
      <c r="B954" s="5" t="s">
        <v>3384</v>
      </c>
      <c r="C954" s="5" t="s">
        <v>55</v>
      </c>
      <c r="D954" s="174" t="s">
        <v>3385</v>
      </c>
      <c r="E954" s="177" t="s">
        <v>3386</v>
      </c>
      <c r="F954" s="19" t="s">
        <v>196</v>
      </c>
      <c r="G954" s="5" t="s">
        <v>229</v>
      </c>
      <c r="H954" s="27">
        <v>0</v>
      </c>
      <c r="I954" s="106">
        <v>16</v>
      </c>
      <c r="J954" s="107"/>
      <c r="K954" s="108">
        <v>0</v>
      </c>
      <c r="L954" s="108"/>
      <c r="M954" s="108">
        <v>0</v>
      </c>
      <c r="N954" s="108"/>
      <c r="O954" s="108">
        <v>0</v>
      </c>
      <c r="P954" s="108"/>
      <c r="Q954" s="108">
        <v>434895</v>
      </c>
      <c r="R954" s="108"/>
      <c r="S954" s="108">
        <v>0</v>
      </c>
      <c r="T954" s="108"/>
      <c r="U954" s="108">
        <v>0</v>
      </c>
      <c r="V954" s="108"/>
      <c r="W954" s="108">
        <v>25383</v>
      </c>
      <c r="X954" s="108"/>
      <c r="Y954" s="108">
        <v>0</v>
      </c>
      <c r="Z954" s="108"/>
      <c r="AA954" s="108">
        <v>0</v>
      </c>
      <c r="AB954" s="108"/>
      <c r="AC954" s="108">
        <v>0</v>
      </c>
      <c r="AD954" s="108"/>
      <c r="AE954" s="108">
        <v>0</v>
      </c>
      <c r="AF954" s="108"/>
      <c r="AG954" s="108">
        <v>0</v>
      </c>
      <c r="AH954" s="108"/>
      <c r="AI954" s="108">
        <v>91442</v>
      </c>
      <c r="AJ954" s="108"/>
      <c r="AK954" s="108">
        <v>0</v>
      </c>
      <c r="AL954" s="109"/>
      <c r="AM954" s="182">
        <v>0</v>
      </c>
      <c r="AN954" s="109" t="s">
        <v>5655</v>
      </c>
      <c r="AO954" s="109" t="str">
        <f t="shared" si="14"/>
        <v>No</v>
      </c>
    </row>
    <row r="955" spans="1:41" s="19" customFormat="1" ht="11.45" customHeight="1" x14ac:dyDescent="0.2">
      <c r="A955" s="5" t="s">
        <v>6243</v>
      </c>
      <c r="B955" s="5" t="s">
        <v>1946</v>
      </c>
      <c r="C955" s="5" t="s">
        <v>60</v>
      </c>
      <c r="D955" s="174" t="s">
        <v>1947</v>
      </c>
      <c r="E955" s="177" t="s">
        <v>1948</v>
      </c>
      <c r="F955" s="19" t="s">
        <v>242</v>
      </c>
      <c r="G955" s="5" t="s">
        <v>229</v>
      </c>
      <c r="H955" s="27">
        <v>0</v>
      </c>
      <c r="I955" s="106">
        <v>16</v>
      </c>
      <c r="J955" s="107"/>
      <c r="K955" s="108">
        <v>0</v>
      </c>
      <c r="L955" s="108"/>
      <c r="M955" s="108">
        <v>0</v>
      </c>
      <c r="N955" s="108"/>
      <c r="O955" s="108">
        <v>0</v>
      </c>
      <c r="P955" s="108"/>
      <c r="Q955" s="108">
        <v>257779</v>
      </c>
      <c r="R955" s="108"/>
      <c r="S955" s="108">
        <v>0</v>
      </c>
      <c r="T955" s="108"/>
      <c r="U955" s="108">
        <v>0</v>
      </c>
      <c r="V955" s="108"/>
      <c r="W955" s="108">
        <v>13963</v>
      </c>
      <c r="X955" s="108"/>
      <c r="Y955" s="108">
        <v>0</v>
      </c>
      <c r="Z955" s="108"/>
      <c r="AA955" s="108">
        <v>0</v>
      </c>
      <c r="AB955" s="108"/>
      <c r="AC955" s="108">
        <v>0</v>
      </c>
      <c r="AD955" s="108"/>
      <c r="AE955" s="108">
        <v>0</v>
      </c>
      <c r="AF955" s="108"/>
      <c r="AG955" s="108">
        <v>0</v>
      </c>
      <c r="AH955" s="108"/>
      <c r="AI955" s="108">
        <v>53584</v>
      </c>
      <c r="AJ955" s="108"/>
      <c r="AK955" s="108">
        <v>0</v>
      </c>
      <c r="AL955" s="109"/>
      <c r="AM955" s="182">
        <v>0</v>
      </c>
      <c r="AN955" s="109" t="s">
        <v>5655</v>
      </c>
      <c r="AO955" s="109" t="str">
        <f t="shared" si="14"/>
        <v>No</v>
      </c>
    </row>
    <row r="956" spans="1:41" s="19" customFormat="1" ht="11.45" customHeight="1" x14ac:dyDescent="0.2">
      <c r="A956" s="5" t="s">
        <v>3879</v>
      </c>
      <c r="B956" s="5" t="s">
        <v>3880</v>
      </c>
      <c r="C956" s="5" t="s">
        <v>43</v>
      </c>
      <c r="D956" s="174" t="s">
        <v>3881</v>
      </c>
      <c r="E956" s="177" t="s">
        <v>3882</v>
      </c>
      <c r="F956" s="19" t="s">
        <v>196</v>
      </c>
      <c r="G956" s="5" t="s">
        <v>229</v>
      </c>
      <c r="H956" s="27">
        <v>0</v>
      </c>
      <c r="I956" s="106">
        <v>16</v>
      </c>
      <c r="J956" s="107"/>
      <c r="K956" s="108">
        <v>0</v>
      </c>
      <c r="L956" s="108"/>
      <c r="M956" s="108">
        <v>0</v>
      </c>
      <c r="N956" s="108"/>
      <c r="O956" s="108">
        <v>0</v>
      </c>
      <c r="P956" s="108"/>
      <c r="Q956" s="108">
        <v>245851</v>
      </c>
      <c r="R956" s="108"/>
      <c r="S956" s="108">
        <v>0</v>
      </c>
      <c r="T956" s="108"/>
      <c r="U956" s="108">
        <v>0</v>
      </c>
      <c r="V956" s="108"/>
      <c r="W956" s="108">
        <v>20888</v>
      </c>
      <c r="X956" s="108"/>
      <c r="Y956" s="108">
        <v>0</v>
      </c>
      <c r="Z956" s="108"/>
      <c r="AA956" s="108">
        <v>0</v>
      </c>
      <c r="AB956" s="108"/>
      <c r="AC956" s="108">
        <v>0</v>
      </c>
      <c r="AD956" s="108"/>
      <c r="AE956" s="108">
        <v>0</v>
      </c>
      <c r="AF956" s="108"/>
      <c r="AG956" s="108">
        <v>0</v>
      </c>
      <c r="AH956" s="108"/>
      <c r="AI956" s="108">
        <v>114640</v>
      </c>
      <c r="AJ956" s="108"/>
      <c r="AK956" s="108">
        <v>0</v>
      </c>
      <c r="AL956" s="109"/>
      <c r="AM956" s="182">
        <v>0</v>
      </c>
      <c r="AN956" s="109" t="s">
        <v>5655</v>
      </c>
      <c r="AO956" s="109" t="str">
        <f t="shared" si="14"/>
        <v>No</v>
      </c>
    </row>
    <row r="957" spans="1:41" s="19" customFormat="1" ht="11.45" customHeight="1" x14ac:dyDescent="0.2">
      <c r="A957" s="5" t="s">
        <v>1343</v>
      </c>
      <c r="B957" s="5" t="s">
        <v>343</v>
      </c>
      <c r="C957" s="5" t="s">
        <v>80</v>
      </c>
      <c r="D957" s="174">
        <v>58</v>
      </c>
      <c r="E957" s="177">
        <v>58</v>
      </c>
      <c r="F957" s="19" t="s">
        <v>194</v>
      </c>
      <c r="G957" s="5" t="s">
        <v>192</v>
      </c>
      <c r="H957" s="27">
        <v>1849898</v>
      </c>
      <c r="I957" s="106">
        <v>16</v>
      </c>
      <c r="J957" s="107"/>
      <c r="K957" s="108">
        <v>14</v>
      </c>
      <c r="L957" s="108"/>
      <c r="M957" s="108">
        <v>487999</v>
      </c>
      <c r="N957" s="108"/>
      <c r="O957" s="108">
        <v>466862</v>
      </c>
      <c r="P957" s="108"/>
      <c r="Q957" s="108">
        <v>461910</v>
      </c>
      <c r="R957" s="108"/>
      <c r="S957" s="108">
        <v>4952</v>
      </c>
      <c r="T957" s="108"/>
      <c r="U957" s="108">
        <v>77393</v>
      </c>
      <c r="V957" s="108"/>
      <c r="W957" s="108">
        <v>75686</v>
      </c>
      <c r="X957" s="108"/>
      <c r="Y957" s="108">
        <v>1707</v>
      </c>
      <c r="Z957" s="108"/>
      <c r="AA957" s="108">
        <v>432862</v>
      </c>
      <c r="AB957" s="108"/>
      <c r="AC957" s="108">
        <v>427910</v>
      </c>
      <c r="AD957" s="108"/>
      <c r="AE957" s="108">
        <v>74179</v>
      </c>
      <c r="AF957" s="108"/>
      <c r="AG957" s="108">
        <v>72472</v>
      </c>
      <c r="AH957" s="108"/>
      <c r="AI957" s="108">
        <v>6947667</v>
      </c>
      <c r="AJ957" s="108"/>
      <c r="AK957" s="108">
        <v>11495173</v>
      </c>
      <c r="AL957" s="109" t="s">
        <v>102</v>
      </c>
      <c r="AM957" s="182">
        <v>25</v>
      </c>
      <c r="AN957" s="109" t="s">
        <v>5655</v>
      </c>
      <c r="AO957" s="109" t="str">
        <f t="shared" si="14"/>
        <v>Yes</v>
      </c>
    </row>
    <row r="958" spans="1:41" s="19" customFormat="1" ht="11.45" customHeight="1" x14ac:dyDescent="0.2">
      <c r="A958" s="5" t="s">
        <v>2569</v>
      </c>
      <c r="B958" s="5" t="s">
        <v>2570</v>
      </c>
      <c r="C958" s="5" t="s">
        <v>40</v>
      </c>
      <c r="D958" s="174" t="s">
        <v>2571</v>
      </c>
      <c r="E958" s="177" t="s">
        <v>2572</v>
      </c>
      <c r="F958" s="19" t="s">
        <v>194</v>
      </c>
      <c r="G958" s="5" t="s">
        <v>229</v>
      </c>
      <c r="H958" s="27">
        <v>0</v>
      </c>
      <c r="I958" s="106">
        <v>16</v>
      </c>
      <c r="J958" s="107"/>
      <c r="K958" s="108">
        <v>0</v>
      </c>
      <c r="L958" s="108"/>
      <c r="M958" s="108">
        <v>0</v>
      </c>
      <c r="N958" s="108"/>
      <c r="O958" s="108">
        <v>0</v>
      </c>
      <c r="P958" s="108"/>
      <c r="Q958" s="108">
        <v>474917</v>
      </c>
      <c r="R958" s="108"/>
      <c r="S958" s="108">
        <v>0</v>
      </c>
      <c r="T958" s="108"/>
      <c r="U958" s="108">
        <v>0</v>
      </c>
      <c r="V958" s="108"/>
      <c r="W958" s="108">
        <v>34686</v>
      </c>
      <c r="X958" s="108"/>
      <c r="Y958" s="108">
        <v>0</v>
      </c>
      <c r="Z958" s="108"/>
      <c r="AA958" s="108">
        <v>0</v>
      </c>
      <c r="AB958" s="108"/>
      <c r="AC958" s="108">
        <v>0</v>
      </c>
      <c r="AD958" s="108"/>
      <c r="AE958" s="108">
        <v>0</v>
      </c>
      <c r="AF958" s="108"/>
      <c r="AG958" s="108">
        <v>0</v>
      </c>
      <c r="AH958" s="108"/>
      <c r="AI958" s="108">
        <v>90214</v>
      </c>
      <c r="AJ958" s="108"/>
      <c r="AK958" s="108">
        <v>0</v>
      </c>
      <c r="AL958" s="109"/>
      <c r="AM958" s="182">
        <v>0</v>
      </c>
      <c r="AN958" s="109" t="s">
        <v>5655</v>
      </c>
      <c r="AO958" s="109" t="str">
        <f t="shared" si="14"/>
        <v>No</v>
      </c>
    </row>
    <row r="959" spans="1:41" s="19" customFormat="1" ht="11.45" customHeight="1" x14ac:dyDescent="0.2">
      <c r="A959" s="5" t="s">
        <v>6244</v>
      </c>
      <c r="B959" s="5" t="s">
        <v>859</v>
      </c>
      <c r="C959" s="5" t="s">
        <v>77</v>
      </c>
      <c r="D959" s="174" t="s">
        <v>2859</v>
      </c>
      <c r="E959" s="177" t="s">
        <v>2860</v>
      </c>
      <c r="F959" s="19" t="s">
        <v>194</v>
      </c>
      <c r="G959" s="5" t="s">
        <v>229</v>
      </c>
      <c r="H959" s="27">
        <v>0</v>
      </c>
      <c r="I959" s="106">
        <v>16</v>
      </c>
      <c r="J959" s="107"/>
      <c r="K959" s="108">
        <v>0</v>
      </c>
      <c r="L959" s="108"/>
      <c r="M959" s="108">
        <v>0</v>
      </c>
      <c r="N959" s="108"/>
      <c r="O959" s="108">
        <v>0</v>
      </c>
      <c r="P959" s="108"/>
      <c r="Q959" s="108">
        <v>607429</v>
      </c>
      <c r="R959" s="108"/>
      <c r="S959" s="108">
        <v>0</v>
      </c>
      <c r="T959" s="108"/>
      <c r="U959" s="108">
        <v>0</v>
      </c>
      <c r="V959" s="108"/>
      <c r="W959" s="108">
        <v>40959</v>
      </c>
      <c r="X959" s="108"/>
      <c r="Y959" s="108">
        <v>0</v>
      </c>
      <c r="Z959" s="108"/>
      <c r="AA959" s="108">
        <v>0</v>
      </c>
      <c r="AB959" s="108"/>
      <c r="AC959" s="108">
        <v>0</v>
      </c>
      <c r="AD959" s="108"/>
      <c r="AE959" s="108">
        <v>0</v>
      </c>
      <c r="AF959" s="108"/>
      <c r="AG959" s="108">
        <v>0</v>
      </c>
      <c r="AH959" s="108"/>
      <c r="AI959" s="108">
        <v>145509</v>
      </c>
      <c r="AJ959" s="108"/>
      <c r="AK959" s="108">
        <v>0</v>
      </c>
      <c r="AL959" s="109"/>
      <c r="AM959" s="182">
        <v>143</v>
      </c>
      <c r="AN959" s="109" t="s">
        <v>5655</v>
      </c>
      <c r="AO959" s="109" t="str">
        <f t="shared" si="14"/>
        <v>No</v>
      </c>
    </row>
    <row r="960" spans="1:41" s="19" customFormat="1" ht="11.45" customHeight="1" x14ac:dyDescent="0.2">
      <c r="A960" s="5" t="s">
        <v>5477</v>
      </c>
      <c r="B960" s="5" t="s">
        <v>1586</v>
      </c>
      <c r="C960" s="5" t="s">
        <v>73</v>
      </c>
      <c r="D960" s="174" t="s">
        <v>1587</v>
      </c>
      <c r="E960" s="177" t="s">
        <v>1588</v>
      </c>
      <c r="F960" s="19" t="s">
        <v>194</v>
      </c>
      <c r="G960" s="5" t="s">
        <v>229</v>
      </c>
      <c r="H960" s="27">
        <v>0</v>
      </c>
      <c r="I960" s="106">
        <v>15</v>
      </c>
      <c r="J960" s="107"/>
      <c r="K960" s="108">
        <v>0</v>
      </c>
      <c r="L960" s="108"/>
      <c r="M960" s="108">
        <v>0</v>
      </c>
      <c r="N960" s="108"/>
      <c r="O960" s="108">
        <v>0</v>
      </c>
      <c r="P960" s="108"/>
      <c r="Q960" s="108">
        <v>319157</v>
      </c>
      <c r="R960" s="108"/>
      <c r="S960" s="108">
        <v>0</v>
      </c>
      <c r="T960" s="108"/>
      <c r="U960" s="108">
        <v>0</v>
      </c>
      <c r="V960" s="108"/>
      <c r="W960" s="108">
        <v>20824</v>
      </c>
      <c r="X960" s="108"/>
      <c r="Y960" s="108">
        <v>0</v>
      </c>
      <c r="Z960" s="108"/>
      <c r="AA960" s="108">
        <v>0</v>
      </c>
      <c r="AB960" s="108"/>
      <c r="AC960" s="108">
        <v>0</v>
      </c>
      <c r="AD960" s="108"/>
      <c r="AE960" s="108">
        <v>0</v>
      </c>
      <c r="AF960" s="108"/>
      <c r="AG960" s="108">
        <v>0</v>
      </c>
      <c r="AH960" s="108"/>
      <c r="AI960" s="108">
        <v>114550</v>
      </c>
      <c r="AJ960" s="108"/>
      <c r="AK960" s="108">
        <v>0</v>
      </c>
      <c r="AL960" s="109"/>
      <c r="AM960" s="182">
        <v>0</v>
      </c>
      <c r="AN960" s="109" t="s">
        <v>5655</v>
      </c>
      <c r="AO960" s="109" t="str">
        <f t="shared" si="14"/>
        <v>No</v>
      </c>
    </row>
    <row r="961" spans="1:41" s="19" customFormat="1" ht="11.45" customHeight="1" x14ac:dyDescent="0.2">
      <c r="A961" s="5" t="s">
        <v>2619</v>
      </c>
      <c r="B961" s="5" t="s">
        <v>2620</v>
      </c>
      <c r="C961" s="5" t="s">
        <v>55</v>
      </c>
      <c r="D961" s="174" t="s">
        <v>2621</v>
      </c>
      <c r="E961" s="177" t="s">
        <v>2622</v>
      </c>
      <c r="F961" s="19" t="s">
        <v>196</v>
      </c>
      <c r="G961" s="5" t="s">
        <v>229</v>
      </c>
      <c r="H961" s="27">
        <v>0</v>
      </c>
      <c r="I961" s="106">
        <v>15</v>
      </c>
      <c r="J961" s="107"/>
      <c r="K961" s="108">
        <v>0</v>
      </c>
      <c r="L961" s="108"/>
      <c r="M961" s="108">
        <v>0</v>
      </c>
      <c r="N961" s="108"/>
      <c r="O961" s="108">
        <v>0</v>
      </c>
      <c r="P961" s="108"/>
      <c r="Q961" s="108">
        <v>204651</v>
      </c>
      <c r="R961" s="108"/>
      <c r="S961" s="108">
        <v>0</v>
      </c>
      <c r="T961" s="108"/>
      <c r="U961" s="108">
        <v>0</v>
      </c>
      <c r="V961" s="108"/>
      <c r="W961" s="108">
        <v>21022</v>
      </c>
      <c r="X961" s="108"/>
      <c r="Y961" s="108">
        <v>0</v>
      </c>
      <c r="Z961" s="108"/>
      <c r="AA961" s="108">
        <v>0</v>
      </c>
      <c r="AB961" s="108"/>
      <c r="AC961" s="108">
        <v>0</v>
      </c>
      <c r="AD961" s="108"/>
      <c r="AE961" s="108">
        <v>0</v>
      </c>
      <c r="AF961" s="108"/>
      <c r="AG961" s="108">
        <v>0</v>
      </c>
      <c r="AH961" s="108"/>
      <c r="AI961" s="108">
        <v>59122</v>
      </c>
      <c r="AJ961" s="108"/>
      <c r="AK961" s="108">
        <v>0</v>
      </c>
      <c r="AL961" s="109"/>
      <c r="AM961" s="182">
        <v>0</v>
      </c>
      <c r="AN961" s="109" t="s">
        <v>5655</v>
      </c>
      <c r="AO961" s="109" t="str">
        <f t="shared" si="14"/>
        <v>No</v>
      </c>
    </row>
    <row r="962" spans="1:41" s="19" customFormat="1" ht="11.45" customHeight="1" x14ac:dyDescent="0.2">
      <c r="A962" s="5" t="s">
        <v>3198</v>
      </c>
      <c r="B962" s="5" t="s">
        <v>3199</v>
      </c>
      <c r="C962" s="5" t="s">
        <v>77</v>
      </c>
      <c r="D962" s="174" t="s">
        <v>3200</v>
      </c>
      <c r="E962" s="177" t="s">
        <v>3201</v>
      </c>
      <c r="F962" s="19" t="s">
        <v>242</v>
      </c>
      <c r="G962" s="5" t="s">
        <v>229</v>
      </c>
      <c r="H962" s="27">
        <v>0</v>
      </c>
      <c r="I962" s="106">
        <v>15</v>
      </c>
      <c r="J962" s="107"/>
      <c r="K962" s="108">
        <v>0</v>
      </c>
      <c r="L962" s="108"/>
      <c r="M962" s="108">
        <v>0</v>
      </c>
      <c r="N962" s="108"/>
      <c r="O962" s="108">
        <v>0</v>
      </c>
      <c r="P962" s="108"/>
      <c r="Q962" s="108">
        <v>357274</v>
      </c>
      <c r="R962" s="108"/>
      <c r="S962" s="108">
        <v>0</v>
      </c>
      <c r="T962" s="108"/>
      <c r="U962" s="108">
        <v>0</v>
      </c>
      <c r="V962" s="108"/>
      <c r="W962" s="108">
        <v>20423</v>
      </c>
      <c r="X962" s="108"/>
      <c r="Y962" s="108">
        <v>0</v>
      </c>
      <c r="Z962" s="108"/>
      <c r="AA962" s="108">
        <v>0</v>
      </c>
      <c r="AB962" s="108"/>
      <c r="AC962" s="108">
        <v>0</v>
      </c>
      <c r="AD962" s="108"/>
      <c r="AE962" s="108">
        <v>0</v>
      </c>
      <c r="AF962" s="108"/>
      <c r="AG962" s="108">
        <v>0</v>
      </c>
      <c r="AH962" s="108"/>
      <c r="AI962" s="108">
        <v>52686</v>
      </c>
      <c r="AJ962" s="108"/>
      <c r="AK962" s="108">
        <v>0</v>
      </c>
      <c r="AL962" s="109"/>
      <c r="AM962" s="182">
        <v>0</v>
      </c>
      <c r="AN962" s="109" t="s">
        <v>5655</v>
      </c>
      <c r="AO962" s="109" t="str">
        <f t="shared" si="14"/>
        <v>No</v>
      </c>
    </row>
    <row r="963" spans="1:41" s="19" customFormat="1" ht="11.45" customHeight="1" x14ac:dyDescent="0.2">
      <c r="A963" s="5" t="s">
        <v>5726</v>
      </c>
      <c r="B963" s="5" t="s">
        <v>4501</v>
      </c>
      <c r="C963" s="5" t="s">
        <v>161</v>
      </c>
      <c r="D963" s="174" t="s">
        <v>5727</v>
      </c>
      <c r="E963" s="177" t="s">
        <v>5728</v>
      </c>
      <c r="F963" s="19" t="s">
        <v>242</v>
      </c>
      <c r="G963" s="5" t="s">
        <v>229</v>
      </c>
      <c r="H963" s="27">
        <v>0</v>
      </c>
      <c r="I963" s="106">
        <v>15</v>
      </c>
      <c r="J963" s="107"/>
      <c r="K963" s="108">
        <v>0</v>
      </c>
      <c r="L963" s="108"/>
      <c r="M963" s="108">
        <v>0</v>
      </c>
      <c r="N963" s="108"/>
      <c r="O963" s="108">
        <v>0</v>
      </c>
      <c r="P963" s="108"/>
      <c r="Q963" s="108">
        <v>66386</v>
      </c>
      <c r="R963" s="108"/>
      <c r="S963" s="108">
        <v>0</v>
      </c>
      <c r="T963" s="108"/>
      <c r="U963" s="108">
        <v>0</v>
      </c>
      <c r="V963" s="108"/>
      <c r="W963" s="108">
        <v>4802</v>
      </c>
      <c r="X963" s="108"/>
      <c r="Y963" s="108">
        <v>0</v>
      </c>
      <c r="Z963" s="108"/>
      <c r="AA963" s="108">
        <v>0</v>
      </c>
      <c r="AB963" s="108"/>
      <c r="AC963" s="108">
        <v>0</v>
      </c>
      <c r="AD963" s="108"/>
      <c r="AE963" s="108">
        <v>0</v>
      </c>
      <c r="AF963" s="108"/>
      <c r="AG963" s="108">
        <v>0</v>
      </c>
      <c r="AH963" s="108"/>
      <c r="AI963" s="108">
        <v>20125</v>
      </c>
      <c r="AJ963" s="108"/>
      <c r="AK963" s="108">
        <v>0</v>
      </c>
      <c r="AL963" s="109"/>
      <c r="AM963" s="182">
        <v>0</v>
      </c>
      <c r="AN963" s="109" t="s">
        <v>5655</v>
      </c>
      <c r="AO963" s="109" t="str">
        <f t="shared" ref="AO963:AO1026" si="15">IF(AN963&amp;AL963&amp;AJ963&amp;AH963&amp;AF963&amp;AD963&amp;AB963&amp;Z963&amp;X963&amp;V963&amp;T963&amp;R963&amp;P963&amp;N963&amp;L963&amp;J963&lt;&gt;"","Yes","No")</f>
        <v>No</v>
      </c>
    </row>
    <row r="964" spans="1:41" s="19" customFormat="1" ht="11.45" customHeight="1" x14ac:dyDescent="0.2">
      <c r="A964" s="5" t="s">
        <v>1066</v>
      </c>
      <c r="B964" s="5" t="s">
        <v>780</v>
      </c>
      <c r="C964" s="5" t="s">
        <v>40</v>
      </c>
      <c r="D964" s="174">
        <v>4161</v>
      </c>
      <c r="E964" s="177">
        <v>40161</v>
      </c>
      <c r="F964" s="19" t="s">
        <v>194</v>
      </c>
      <c r="G964" s="5" t="s">
        <v>5273</v>
      </c>
      <c r="H964" s="27">
        <v>4515419</v>
      </c>
      <c r="I964" s="106">
        <v>15</v>
      </c>
      <c r="J964" s="107"/>
      <c r="K964" s="108">
        <v>0</v>
      </c>
      <c r="L964" s="108"/>
      <c r="M964" s="108">
        <v>0</v>
      </c>
      <c r="N964" s="108"/>
      <c r="O964" s="108">
        <v>0</v>
      </c>
      <c r="P964" s="108"/>
      <c r="Q964" s="108">
        <v>332190</v>
      </c>
      <c r="R964" s="108"/>
      <c r="S964" s="108">
        <v>0</v>
      </c>
      <c r="T964" s="108"/>
      <c r="U964" s="108">
        <v>0</v>
      </c>
      <c r="V964" s="108"/>
      <c r="W964" s="108">
        <v>23168</v>
      </c>
      <c r="X964" s="108"/>
      <c r="Y964" s="108">
        <v>0</v>
      </c>
      <c r="Z964" s="108"/>
      <c r="AA964" s="108">
        <v>0</v>
      </c>
      <c r="AB964" s="108"/>
      <c r="AC964" s="108">
        <v>0</v>
      </c>
      <c r="AD964" s="108"/>
      <c r="AE964" s="108">
        <v>0</v>
      </c>
      <c r="AF964" s="108"/>
      <c r="AG964" s="108">
        <v>0</v>
      </c>
      <c r="AH964" s="108"/>
      <c r="AI964" s="108">
        <v>77076</v>
      </c>
      <c r="AJ964" s="108"/>
      <c r="AK964" s="108">
        <v>0</v>
      </c>
      <c r="AL964" s="109"/>
      <c r="AM964" s="182">
        <v>0</v>
      </c>
      <c r="AN964" s="109" t="s">
        <v>5655</v>
      </c>
      <c r="AO964" s="109" t="str">
        <f t="shared" si="15"/>
        <v>No</v>
      </c>
    </row>
    <row r="965" spans="1:41" s="19" customFormat="1" ht="11.45" customHeight="1" x14ac:dyDescent="0.2">
      <c r="A965" s="5" t="s">
        <v>667</v>
      </c>
      <c r="B965" s="5" t="s">
        <v>668</v>
      </c>
      <c r="C965" s="5" t="s">
        <v>46</v>
      </c>
      <c r="D965" s="174">
        <v>5131</v>
      </c>
      <c r="E965" s="177">
        <v>50131</v>
      </c>
      <c r="F965" s="19" t="s">
        <v>242</v>
      </c>
      <c r="G965" s="5" t="s">
        <v>5273</v>
      </c>
      <c r="H965" s="27">
        <v>8608208</v>
      </c>
      <c r="I965" s="106">
        <v>15</v>
      </c>
      <c r="J965" s="107"/>
      <c r="K965" s="108">
        <v>0</v>
      </c>
      <c r="L965" s="108"/>
      <c r="M965" s="108">
        <v>0</v>
      </c>
      <c r="N965" s="108"/>
      <c r="O965" s="108">
        <v>0</v>
      </c>
      <c r="P965" s="108"/>
      <c r="Q965" s="108">
        <v>395543</v>
      </c>
      <c r="R965" s="108"/>
      <c r="S965" s="108">
        <v>0</v>
      </c>
      <c r="T965" s="108"/>
      <c r="U965" s="108">
        <v>0</v>
      </c>
      <c r="V965" s="108"/>
      <c r="W965" s="108">
        <v>30539</v>
      </c>
      <c r="X965" s="108"/>
      <c r="Y965" s="108">
        <v>0</v>
      </c>
      <c r="Z965" s="108"/>
      <c r="AA965" s="108">
        <v>0</v>
      </c>
      <c r="AB965" s="108"/>
      <c r="AC965" s="108">
        <v>0</v>
      </c>
      <c r="AD965" s="108"/>
      <c r="AE965" s="108">
        <v>0</v>
      </c>
      <c r="AF965" s="108"/>
      <c r="AG965" s="108">
        <v>0</v>
      </c>
      <c r="AH965" s="108"/>
      <c r="AI965" s="108">
        <v>89295</v>
      </c>
      <c r="AJ965" s="108"/>
      <c r="AK965" s="108">
        <v>0</v>
      </c>
      <c r="AL965" s="109"/>
      <c r="AM965" s="182">
        <v>0</v>
      </c>
      <c r="AN965" s="109" t="s">
        <v>5655</v>
      </c>
      <c r="AO965" s="109" t="str">
        <f t="shared" si="15"/>
        <v>No</v>
      </c>
    </row>
    <row r="966" spans="1:41" s="19" customFormat="1" ht="11.45" customHeight="1" x14ac:dyDescent="0.2">
      <c r="A966" s="5" t="s">
        <v>380</v>
      </c>
      <c r="B966" s="5" t="s">
        <v>381</v>
      </c>
      <c r="C966" s="5" t="s">
        <v>20</v>
      </c>
      <c r="D966" s="174">
        <v>9052</v>
      </c>
      <c r="E966" s="177">
        <v>90052</v>
      </c>
      <c r="F966" s="19" t="s">
        <v>194</v>
      </c>
      <c r="G966" s="5" t="s">
        <v>5273</v>
      </c>
      <c r="H966" s="27">
        <v>1932666</v>
      </c>
      <c r="I966" s="106">
        <v>15</v>
      </c>
      <c r="J966" s="107"/>
      <c r="K966" s="108">
        <v>0</v>
      </c>
      <c r="L966" s="108"/>
      <c r="M966" s="108">
        <v>0</v>
      </c>
      <c r="N966" s="108"/>
      <c r="O966" s="108">
        <v>0</v>
      </c>
      <c r="P966" s="108"/>
      <c r="Q966" s="108">
        <v>368853</v>
      </c>
      <c r="R966" s="108"/>
      <c r="S966" s="108">
        <v>0</v>
      </c>
      <c r="T966" s="108"/>
      <c r="U966" s="108">
        <v>0</v>
      </c>
      <c r="V966" s="108"/>
      <c r="W966" s="108">
        <v>29897</v>
      </c>
      <c r="X966" s="108"/>
      <c r="Y966" s="108">
        <v>0</v>
      </c>
      <c r="Z966" s="108"/>
      <c r="AA966" s="108">
        <v>0</v>
      </c>
      <c r="AB966" s="108"/>
      <c r="AC966" s="108">
        <v>0</v>
      </c>
      <c r="AD966" s="108"/>
      <c r="AE966" s="108">
        <v>0</v>
      </c>
      <c r="AF966" s="108"/>
      <c r="AG966" s="108">
        <v>0</v>
      </c>
      <c r="AH966" s="108"/>
      <c r="AI966" s="108">
        <v>188061</v>
      </c>
      <c r="AJ966" s="108"/>
      <c r="AK966" s="108">
        <v>0</v>
      </c>
      <c r="AL966" s="109"/>
      <c r="AM966" s="182">
        <v>0</v>
      </c>
      <c r="AN966" s="109" t="s">
        <v>5655</v>
      </c>
      <c r="AO966" s="109" t="str">
        <f t="shared" si="15"/>
        <v>No</v>
      </c>
    </row>
    <row r="967" spans="1:41" s="19" customFormat="1" ht="11.45" customHeight="1" x14ac:dyDescent="0.2">
      <c r="A967" s="5" t="s">
        <v>3749</v>
      </c>
      <c r="B967" s="5" t="s">
        <v>3750</v>
      </c>
      <c r="C967" s="5" t="s">
        <v>59</v>
      </c>
      <c r="D967" s="174" t="s">
        <v>3751</v>
      </c>
      <c r="E967" s="177" t="s">
        <v>3752</v>
      </c>
      <c r="F967" s="19" t="s">
        <v>242</v>
      </c>
      <c r="G967" s="5" t="s">
        <v>229</v>
      </c>
      <c r="H967" s="27">
        <v>0</v>
      </c>
      <c r="I967" s="106">
        <v>15</v>
      </c>
      <c r="J967" s="107"/>
      <c r="K967" s="108">
        <v>0</v>
      </c>
      <c r="L967" s="108"/>
      <c r="M967" s="108">
        <v>0</v>
      </c>
      <c r="N967" s="108"/>
      <c r="O967" s="108">
        <v>0</v>
      </c>
      <c r="P967" s="108"/>
      <c r="Q967" s="108">
        <v>374531</v>
      </c>
      <c r="R967" s="108"/>
      <c r="S967" s="108">
        <v>0</v>
      </c>
      <c r="T967" s="108"/>
      <c r="U967" s="108">
        <v>0</v>
      </c>
      <c r="V967" s="108"/>
      <c r="W967" s="108">
        <v>17123</v>
      </c>
      <c r="X967" s="108"/>
      <c r="Y967" s="108">
        <v>0</v>
      </c>
      <c r="Z967" s="108"/>
      <c r="AA967" s="108">
        <v>0</v>
      </c>
      <c r="AB967" s="108"/>
      <c r="AC967" s="108">
        <v>0</v>
      </c>
      <c r="AD967" s="108"/>
      <c r="AE967" s="108">
        <v>0</v>
      </c>
      <c r="AF967" s="108"/>
      <c r="AG967" s="108">
        <v>0</v>
      </c>
      <c r="AH967" s="108"/>
      <c r="AI967" s="108">
        <v>40275</v>
      </c>
      <c r="AJ967" s="108"/>
      <c r="AK967" s="108">
        <v>0</v>
      </c>
      <c r="AL967" s="109"/>
      <c r="AM967" s="182">
        <v>0</v>
      </c>
      <c r="AN967" s="109" t="s">
        <v>5655</v>
      </c>
      <c r="AO967" s="109" t="str">
        <f t="shared" si="15"/>
        <v>No</v>
      </c>
    </row>
    <row r="968" spans="1:41" s="19" customFormat="1" ht="11.45" customHeight="1" x14ac:dyDescent="0.2">
      <c r="A968" s="5" t="s">
        <v>1489</v>
      </c>
      <c r="B968" s="5" t="s">
        <v>1490</v>
      </c>
      <c r="C968" s="5" t="s">
        <v>52</v>
      </c>
      <c r="D968" s="174" t="s">
        <v>1491</v>
      </c>
      <c r="E968" s="177" t="s">
        <v>1492</v>
      </c>
      <c r="F968" s="19" t="s">
        <v>196</v>
      </c>
      <c r="G968" s="5" t="s">
        <v>229</v>
      </c>
      <c r="H968" s="27">
        <v>0</v>
      </c>
      <c r="I968" s="106">
        <v>15</v>
      </c>
      <c r="J968" s="107"/>
      <c r="K968" s="108">
        <v>0</v>
      </c>
      <c r="L968" s="108"/>
      <c r="M968" s="108">
        <v>0</v>
      </c>
      <c r="N968" s="108"/>
      <c r="O968" s="108">
        <v>0</v>
      </c>
      <c r="P968" s="108"/>
      <c r="Q968" s="108">
        <v>219763</v>
      </c>
      <c r="R968" s="108"/>
      <c r="S968" s="108">
        <v>0</v>
      </c>
      <c r="T968" s="108"/>
      <c r="U968" s="108">
        <v>0</v>
      </c>
      <c r="V968" s="108"/>
      <c r="W968" s="108">
        <v>21283</v>
      </c>
      <c r="X968" s="108"/>
      <c r="Y968" s="108">
        <v>0</v>
      </c>
      <c r="Z968" s="108"/>
      <c r="AA968" s="108">
        <v>0</v>
      </c>
      <c r="AB968" s="108"/>
      <c r="AC968" s="108">
        <v>0</v>
      </c>
      <c r="AD968" s="108"/>
      <c r="AE968" s="108">
        <v>0</v>
      </c>
      <c r="AF968" s="108"/>
      <c r="AG968" s="108">
        <v>0</v>
      </c>
      <c r="AH968" s="108"/>
      <c r="AI968" s="108">
        <v>283330</v>
      </c>
      <c r="AJ968" s="108"/>
      <c r="AK968" s="108">
        <v>0</v>
      </c>
      <c r="AL968" s="109"/>
      <c r="AM968" s="182">
        <v>0</v>
      </c>
      <c r="AN968" s="109" t="s">
        <v>5655</v>
      </c>
      <c r="AO968" s="109" t="str">
        <f t="shared" si="15"/>
        <v>No</v>
      </c>
    </row>
    <row r="969" spans="1:41" s="19" customFormat="1" ht="11.45" customHeight="1" x14ac:dyDescent="0.2">
      <c r="A969" s="5" t="s">
        <v>3240</v>
      </c>
      <c r="B969" s="5" t="s">
        <v>3241</v>
      </c>
      <c r="C969" s="5" t="s">
        <v>55</v>
      </c>
      <c r="D969" s="174" t="s">
        <v>3242</v>
      </c>
      <c r="E969" s="177" t="s">
        <v>3243</v>
      </c>
      <c r="F969" s="19" t="s">
        <v>194</v>
      </c>
      <c r="G969" s="5" t="s">
        <v>229</v>
      </c>
      <c r="H969" s="27">
        <v>0</v>
      </c>
      <c r="I969" s="106">
        <v>15</v>
      </c>
      <c r="J969" s="107"/>
      <c r="K969" s="108">
        <v>0</v>
      </c>
      <c r="L969" s="108"/>
      <c r="M969" s="108">
        <v>0</v>
      </c>
      <c r="N969" s="108"/>
      <c r="O969" s="108">
        <v>0</v>
      </c>
      <c r="P969" s="108"/>
      <c r="Q969" s="108">
        <v>264598</v>
      </c>
      <c r="R969" s="108"/>
      <c r="S969" s="108">
        <v>0</v>
      </c>
      <c r="T969" s="108"/>
      <c r="U969" s="108">
        <v>0</v>
      </c>
      <c r="V969" s="108"/>
      <c r="W969" s="108">
        <v>13138</v>
      </c>
      <c r="X969" s="108"/>
      <c r="Y969" s="108">
        <v>0</v>
      </c>
      <c r="Z969" s="108"/>
      <c r="AA969" s="108">
        <v>0</v>
      </c>
      <c r="AB969" s="108"/>
      <c r="AC969" s="108">
        <v>0</v>
      </c>
      <c r="AD969" s="108"/>
      <c r="AE969" s="108">
        <v>0</v>
      </c>
      <c r="AF969" s="108"/>
      <c r="AG969" s="108">
        <v>0</v>
      </c>
      <c r="AH969" s="108"/>
      <c r="AI969" s="108">
        <v>35407</v>
      </c>
      <c r="AJ969" s="108"/>
      <c r="AK969" s="108">
        <v>0</v>
      </c>
      <c r="AL969" s="109"/>
      <c r="AM969" s="182">
        <v>0</v>
      </c>
      <c r="AN969" s="109" t="s">
        <v>5655</v>
      </c>
      <c r="AO969" s="109" t="str">
        <f t="shared" si="15"/>
        <v>No</v>
      </c>
    </row>
    <row r="970" spans="1:41" s="19" customFormat="1" ht="11.45" customHeight="1" x14ac:dyDescent="0.2">
      <c r="A970" s="5" t="s">
        <v>5694</v>
      </c>
      <c r="B970" s="5" t="s">
        <v>5695</v>
      </c>
      <c r="C970" s="5" t="s">
        <v>20</v>
      </c>
      <c r="D970" s="174"/>
      <c r="E970" s="177">
        <v>90258</v>
      </c>
      <c r="F970" s="19" t="s">
        <v>194</v>
      </c>
      <c r="G970" s="5" t="s">
        <v>5273</v>
      </c>
      <c r="H970" s="27">
        <v>12150996</v>
      </c>
      <c r="I970" s="106">
        <v>15</v>
      </c>
      <c r="J970" s="107"/>
      <c r="K970" s="108">
        <v>0</v>
      </c>
      <c r="L970" s="108"/>
      <c r="M970" s="108">
        <v>0</v>
      </c>
      <c r="N970" s="108"/>
      <c r="O970" s="108">
        <v>0</v>
      </c>
      <c r="P970" s="108"/>
      <c r="Q970" s="108">
        <v>440245</v>
      </c>
      <c r="R970" s="108"/>
      <c r="S970" s="108">
        <v>0</v>
      </c>
      <c r="T970" s="108"/>
      <c r="U970" s="108">
        <v>0</v>
      </c>
      <c r="V970" s="108"/>
      <c r="W970" s="108">
        <v>34110</v>
      </c>
      <c r="X970" s="108"/>
      <c r="Y970" s="108">
        <v>0</v>
      </c>
      <c r="Z970" s="108"/>
      <c r="AA970" s="108">
        <v>0</v>
      </c>
      <c r="AB970" s="108"/>
      <c r="AC970" s="108">
        <v>0</v>
      </c>
      <c r="AD970" s="108"/>
      <c r="AE970" s="108">
        <v>0</v>
      </c>
      <c r="AF970" s="108"/>
      <c r="AG970" s="108">
        <v>0</v>
      </c>
      <c r="AH970" s="108"/>
      <c r="AI970" s="108">
        <v>290743</v>
      </c>
      <c r="AJ970" s="108"/>
      <c r="AK970" s="108">
        <v>0</v>
      </c>
      <c r="AL970" s="109"/>
      <c r="AM970" s="182">
        <v>73</v>
      </c>
      <c r="AN970" s="109" t="s">
        <v>5655</v>
      </c>
      <c r="AO970" s="109" t="str">
        <f t="shared" si="15"/>
        <v>No</v>
      </c>
    </row>
    <row r="971" spans="1:41" s="19" customFormat="1" ht="11.45" customHeight="1" x14ac:dyDescent="0.2">
      <c r="A971" s="5" t="s">
        <v>6245</v>
      </c>
      <c r="B971" s="5" t="s">
        <v>645</v>
      </c>
      <c r="C971" s="5" t="s">
        <v>65</v>
      </c>
      <c r="D971" s="174">
        <v>1087</v>
      </c>
      <c r="E971" s="177">
        <v>10087</v>
      </c>
      <c r="F971" s="19" t="s">
        <v>194</v>
      </c>
      <c r="G971" s="5" t="s">
        <v>192</v>
      </c>
      <c r="H971" s="27">
        <v>226400</v>
      </c>
      <c r="I971" s="106">
        <v>15</v>
      </c>
      <c r="J971" s="107"/>
      <c r="K971" s="108">
        <v>0</v>
      </c>
      <c r="L971" s="108"/>
      <c r="M971" s="108">
        <v>441798</v>
      </c>
      <c r="N971" s="108"/>
      <c r="O971" s="108">
        <v>601295</v>
      </c>
      <c r="P971" s="108"/>
      <c r="Q971" s="108">
        <v>571644</v>
      </c>
      <c r="R971" s="108"/>
      <c r="S971" s="108">
        <v>29651</v>
      </c>
      <c r="T971" s="108"/>
      <c r="U971" s="108">
        <v>43402</v>
      </c>
      <c r="V971" s="108"/>
      <c r="W971" s="108">
        <v>41491</v>
      </c>
      <c r="X971" s="108"/>
      <c r="Y971" s="108">
        <v>1911</v>
      </c>
      <c r="Z971" s="108"/>
      <c r="AA971" s="108">
        <v>0</v>
      </c>
      <c r="AB971" s="108"/>
      <c r="AC971" s="108">
        <v>0</v>
      </c>
      <c r="AD971" s="108"/>
      <c r="AE971" s="108">
        <v>0</v>
      </c>
      <c r="AF971" s="108"/>
      <c r="AG971" s="108">
        <v>0</v>
      </c>
      <c r="AH971" s="108"/>
      <c r="AI971" s="108">
        <v>463927</v>
      </c>
      <c r="AJ971" s="108"/>
      <c r="AK971" s="108">
        <v>2083827</v>
      </c>
      <c r="AL971" s="109"/>
      <c r="AM971" s="182">
        <v>0</v>
      </c>
      <c r="AN971" s="109" t="s">
        <v>5655</v>
      </c>
      <c r="AO971" s="109" t="str">
        <f t="shared" si="15"/>
        <v>No</v>
      </c>
    </row>
    <row r="972" spans="1:41" s="19" customFormat="1" ht="11.45" customHeight="1" x14ac:dyDescent="0.2">
      <c r="A972" s="5" t="s">
        <v>2629</v>
      </c>
      <c r="B972" s="5" t="s">
        <v>2630</v>
      </c>
      <c r="C972" s="5" t="s">
        <v>55</v>
      </c>
      <c r="D972" s="174" t="s">
        <v>2631</v>
      </c>
      <c r="E972" s="177" t="s">
        <v>2632</v>
      </c>
      <c r="F972" s="19" t="s">
        <v>196</v>
      </c>
      <c r="G972" s="5" t="s">
        <v>229</v>
      </c>
      <c r="H972" s="27">
        <v>0</v>
      </c>
      <c r="I972" s="106">
        <v>15</v>
      </c>
      <c r="J972" s="107"/>
      <c r="K972" s="108">
        <v>0</v>
      </c>
      <c r="L972" s="108"/>
      <c r="M972" s="108">
        <v>0</v>
      </c>
      <c r="N972" s="108"/>
      <c r="O972" s="108">
        <v>0</v>
      </c>
      <c r="P972" s="108"/>
      <c r="Q972" s="108">
        <v>726124</v>
      </c>
      <c r="R972" s="108"/>
      <c r="S972" s="108">
        <v>0</v>
      </c>
      <c r="T972" s="108"/>
      <c r="U972" s="108">
        <v>0</v>
      </c>
      <c r="V972" s="108"/>
      <c r="W972" s="108">
        <v>34758</v>
      </c>
      <c r="X972" s="108"/>
      <c r="Y972" s="108">
        <v>0</v>
      </c>
      <c r="Z972" s="108"/>
      <c r="AA972" s="108">
        <v>0</v>
      </c>
      <c r="AB972" s="108"/>
      <c r="AC972" s="108">
        <v>0</v>
      </c>
      <c r="AD972" s="108"/>
      <c r="AE972" s="108">
        <v>0</v>
      </c>
      <c r="AF972" s="108"/>
      <c r="AG972" s="108">
        <v>0</v>
      </c>
      <c r="AH972" s="108"/>
      <c r="AI972" s="108">
        <v>96785</v>
      </c>
      <c r="AJ972" s="108"/>
      <c r="AK972" s="108">
        <v>0</v>
      </c>
      <c r="AL972" s="109"/>
      <c r="AM972" s="182">
        <v>0</v>
      </c>
      <c r="AN972" s="109" t="s">
        <v>5655</v>
      </c>
      <c r="AO972" s="109" t="str">
        <f t="shared" si="15"/>
        <v>No</v>
      </c>
    </row>
    <row r="973" spans="1:41" s="19" customFormat="1" ht="11.45" customHeight="1" x14ac:dyDescent="0.2">
      <c r="A973" s="5" t="s">
        <v>6246</v>
      </c>
      <c r="B973" s="5" t="s">
        <v>271</v>
      </c>
      <c r="C973" s="5" t="s">
        <v>53</v>
      </c>
      <c r="D973" s="174">
        <v>3041</v>
      </c>
      <c r="E973" s="177">
        <v>30041</v>
      </c>
      <c r="F973" s="19" t="s">
        <v>194</v>
      </c>
      <c r="G973" s="5" t="s">
        <v>5273</v>
      </c>
      <c r="H973" s="27">
        <v>51899</v>
      </c>
      <c r="I973" s="106">
        <v>15</v>
      </c>
      <c r="J973" s="107"/>
      <c r="K973" s="108">
        <v>0</v>
      </c>
      <c r="L973" s="108"/>
      <c r="M973" s="108">
        <v>0</v>
      </c>
      <c r="N973" s="108"/>
      <c r="O973" s="108">
        <v>0</v>
      </c>
      <c r="P973" s="108"/>
      <c r="Q973" s="108">
        <v>290924</v>
      </c>
      <c r="R973" s="108"/>
      <c r="S973" s="108">
        <v>0</v>
      </c>
      <c r="T973" s="108"/>
      <c r="U973" s="108">
        <v>0</v>
      </c>
      <c r="V973" s="108"/>
      <c r="W973" s="108">
        <v>22540</v>
      </c>
      <c r="X973" s="108"/>
      <c r="Y973" s="108">
        <v>0</v>
      </c>
      <c r="Z973" s="108"/>
      <c r="AA973" s="108">
        <v>0</v>
      </c>
      <c r="AB973" s="108"/>
      <c r="AC973" s="108">
        <v>0</v>
      </c>
      <c r="AD973" s="108"/>
      <c r="AE973" s="108">
        <v>0</v>
      </c>
      <c r="AF973" s="108"/>
      <c r="AG973" s="108">
        <v>0</v>
      </c>
      <c r="AH973" s="108"/>
      <c r="AI973" s="108">
        <v>117593</v>
      </c>
      <c r="AJ973" s="108"/>
      <c r="AK973" s="108">
        <v>0</v>
      </c>
      <c r="AL973" s="109"/>
      <c r="AM973" s="182">
        <v>0</v>
      </c>
      <c r="AN973" s="109" t="s">
        <v>5655</v>
      </c>
      <c r="AO973" s="109" t="str">
        <f t="shared" si="15"/>
        <v>No</v>
      </c>
    </row>
    <row r="974" spans="1:41" s="19" customFormat="1" ht="11.45" customHeight="1" x14ac:dyDescent="0.2">
      <c r="A974" s="5" t="s">
        <v>1216</v>
      </c>
      <c r="B974" s="5" t="s">
        <v>1217</v>
      </c>
      <c r="C974" s="5" t="s">
        <v>83</v>
      </c>
      <c r="D974" s="174">
        <v>4195</v>
      </c>
      <c r="E974" s="177">
        <v>40195</v>
      </c>
      <c r="F974" s="19" t="s">
        <v>194</v>
      </c>
      <c r="G974" s="5" t="s">
        <v>5273</v>
      </c>
      <c r="H974" s="27">
        <v>2148346</v>
      </c>
      <c r="I974" s="106">
        <v>15</v>
      </c>
      <c r="J974" s="107"/>
      <c r="K974" s="108">
        <v>0</v>
      </c>
      <c r="L974" s="108"/>
      <c r="M974" s="108">
        <v>0</v>
      </c>
      <c r="N974" s="108"/>
      <c r="O974" s="108">
        <v>0</v>
      </c>
      <c r="P974" s="108"/>
      <c r="Q974" s="108">
        <v>243532</v>
      </c>
      <c r="R974" s="108"/>
      <c r="S974" s="108">
        <v>0</v>
      </c>
      <c r="T974" s="108"/>
      <c r="U974" s="108">
        <v>0</v>
      </c>
      <c r="V974" s="108"/>
      <c r="W974" s="108">
        <v>16711</v>
      </c>
      <c r="X974" s="108"/>
      <c r="Y974" s="108">
        <v>0</v>
      </c>
      <c r="Z974" s="108"/>
      <c r="AA974" s="108">
        <v>0</v>
      </c>
      <c r="AB974" s="108"/>
      <c r="AC974" s="108">
        <v>0</v>
      </c>
      <c r="AD974" s="108"/>
      <c r="AE974" s="108">
        <v>0</v>
      </c>
      <c r="AF974" s="108"/>
      <c r="AG974" s="108">
        <v>0</v>
      </c>
      <c r="AH974" s="108"/>
      <c r="AI974" s="108">
        <v>73167</v>
      </c>
      <c r="AJ974" s="108"/>
      <c r="AK974" s="108">
        <v>0</v>
      </c>
      <c r="AL974" s="109"/>
      <c r="AM974" s="182">
        <v>0</v>
      </c>
      <c r="AN974" s="109" t="s">
        <v>5655</v>
      </c>
      <c r="AO974" s="109" t="str">
        <f t="shared" si="15"/>
        <v>No</v>
      </c>
    </row>
    <row r="975" spans="1:41" s="19" customFormat="1" ht="11.45" customHeight="1" x14ac:dyDescent="0.2">
      <c r="A975" s="5" t="s">
        <v>664</v>
      </c>
      <c r="B975" s="5" t="s">
        <v>665</v>
      </c>
      <c r="C975" s="5" t="s">
        <v>66</v>
      </c>
      <c r="D975" s="174">
        <v>2165</v>
      </c>
      <c r="E975" s="177">
        <v>20165</v>
      </c>
      <c r="F975" s="19" t="s">
        <v>208</v>
      </c>
      <c r="G975" s="5" t="s">
        <v>5273</v>
      </c>
      <c r="H975" s="27">
        <v>18351295</v>
      </c>
      <c r="I975" s="106">
        <v>15</v>
      </c>
      <c r="J975" s="107"/>
      <c r="K975" s="108">
        <v>0</v>
      </c>
      <c r="L975" s="108"/>
      <c r="M975" s="108">
        <v>0</v>
      </c>
      <c r="N975" s="108"/>
      <c r="O975" s="108">
        <v>0</v>
      </c>
      <c r="P975" s="108"/>
      <c r="Q975" s="108">
        <v>801100</v>
      </c>
      <c r="R975" s="108"/>
      <c r="S975" s="108">
        <v>0</v>
      </c>
      <c r="T975" s="108"/>
      <c r="U975" s="108">
        <v>0</v>
      </c>
      <c r="V975" s="108"/>
      <c r="W975" s="108">
        <v>58251</v>
      </c>
      <c r="X975" s="108"/>
      <c r="Y975" s="108">
        <v>0</v>
      </c>
      <c r="Z975" s="108"/>
      <c r="AA975" s="108">
        <v>0</v>
      </c>
      <c r="AB975" s="108"/>
      <c r="AC975" s="108">
        <v>0</v>
      </c>
      <c r="AD975" s="108"/>
      <c r="AE975" s="108">
        <v>0</v>
      </c>
      <c r="AF975" s="108"/>
      <c r="AG975" s="108">
        <v>0</v>
      </c>
      <c r="AH975" s="108"/>
      <c r="AI975" s="108">
        <v>571050</v>
      </c>
      <c r="AJ975" s="108"/>
      <c r="AK975" s="108">
        <v>0</v>
      </c>
      <c r="AL975" s="109"/>
      <c r="AM975" s="182">
        <v>0</v>
      </c>
      <c r="AN975" s="109" t="s">
        <v>5655</v>
      </c>
      <c r="AO975" s="109" t="str">
        <f t="shared" si="15"/>
        <v>No</v>
      </c>
    </row>
    <row r="976" spans="1:41" s="19" customFormat="1" ht="11.45" customHeight="1" x14ac:dyDescent="0.2">
      <c r="A976" s="5" t="s">
        <v>6247</v>
      </c>
      <c r="B976" s="5" t="s">
        <v>2606</v>
      </c>
      <c r="C976" s="5" t="s">
        <v>45</v>
      </c>
      <c r="D976" s="174" t="s">
        <v>2607</v>
      </c>
      <c r="E976" s="177" t="s">
        <v>2608</v>
      </c>
      <c r="F976" s="19" t="s">
        <v>194</v>
      </c>
      <c r="G976" s="5" t="s">
        <v>229</v>
      </c>
      <c r="H976" s="27">
        <v>0</v>
      </c>
      <c r="I976" s="106">
        <v>15</v>
      </c>
      <c r="J976" s="107"/>
      <c r="K976" s="108">
        <v>0</v>
      </c>
      <c r="L976" s="108"/>
      <c r="M976" s="108">
        <v>0</v>
      </c>
      <c r="N976" s="108"/>
      <c r="O976" s="108">
        <v>0</v>
      </c>
      <c r="P976" s="108"/>
      <c r="Q976" s="108">
        <v>417270</v>
      </c>
      <c r="R976" s="108"/>
      <c r="S976" s="108">
        <v>0</v>
      </c>
      <c r="T976" s="108"/>
      <c r="U976" s="108">
        <v>0</v>
      </c>
      <c r="V976" s="108"/>
      <c r="W976" s="108">
        <v>27789</v>
      </c>
      <c r="X976" s="108"/>
      <c r="Y976" s="108">
        <v>0</v>
      </c>
      <c r="Z976" s="108"/>
      <c r="AA976" s="108">
        <v>0</v>
      </c>
      <c r="AB976" s="108"/>
      <c r="AC976" s="108">
        <v>0</v>
      </c>
      <c r="AD976" s="108"/>
      <c r="AE976" s="108">
        <v>0</v>
      </c>
      <c r="AF976" s="108"/>
      <c r="AG976" s="108">
        <v>0</v>
      </c>
      <c r="AH976" s="108"/>
      <c r="AI976" s="108">
        <v>49786</v>
      </c>
      <c r="AJ976" s="108"/>
      <c r="AK976" s="108">
        <v>0</v>
      </c>
      <c r="AL976" s="109"/>
      <c r="AM976" s="182">
        <v>0</v>
      </c>
      <c r="AN976" s="109" t="s">
        <v>5655</v>
      </c>
      <c r="AO976" s="109" t="str">
        <f t="shared" si="15"/>
        <v>No</v>
      </c>
    </row>
    <row r="977" spans="1:41" s="19" customFormat="1" ht="11.45" customHeight="1" x14ac:dyDescent="0.2">
      <c r="A977" s="5" t="s">
        <v>3626</v>
      </c>
      <c r="B977" s="5" t="s">
        <v>3627</v>
      </c>
      <c r="C977" s="5" t="s">
        <v>51</v>
      </c>
      <c r="D977" s="174" t="s">
        <v>3628</v>
      </c>
      <c r="E977" s="177" t="s">
        <v>3629</v>
      </c>
      <c r="F977" s="19" t="s">
        <v>194</v>
      </c>
      <c r="G977" s="5" t="s">
        <v>229</v>
      </c>
      <c r="H977" s="27">
        <v>0</v>
      </c>
      <c r="I977" s="106">
        <v>15</v>
      </c>
      <c r="J977" s="107"/>
      <c r="K977" s="108">
        <v>0</v>
      </c>
      <c r="L977" s="108"/>
      <c r="M977" s="108">
        <v>0</v>
      </c>
      <c r="N977" s="108"/>
      <c r="O977" s="108">
        <v>0</v>
      </c>
      <c r="P977" s="108"/>
      <c r="Q977" s="108">
        <v>268265</v>
      </c>
      <c r="R977" s="108"/>
      <c r="S977" s="108">
        <v>0</v>
      </c>
      <c r="T977" s="108"/>
      <c r="U977" s="108">
        <v>0</v>
      </c>
      <c r="V977" s="108"/>
      <c r="W977" s="108">
        <v>16834</v>
      </c>
      <c r="X977" s="108"/>
      <c r="Y977" s="108">
        <v>0</v>
      </c>
      <c r="Z977" s="108"/>
      <c r="AA977" s="108">
        <v>0</v>
      </c>
      <c r="AB977" s="108"/>
      <c r="AC977" s="108">
        <v>0</v>
      </c>
      <c r="AD977" s="108"/>
      <c r="AE977" s="108">
        <v>0</v>
      </c>
      <c r="AF977" s="108"/>
      <c r="AG977" s="108">
        <v>0</v>
      </c>
      <c r="AH977" s="108"/>
      <c r="AI977" s="108">
        <v>41805</v>
      </c>
      <c r="AJ977" s="108"/>
      <c r="AK977" s="108">
        <v>0</v>
      </c>
      <c r="AL977" s="109"/>
      <c r="AM977" s="182">
        <v>0</v>
      </c>
      <c r="AN977" s="109" t="s">
        <v>5655</v>
      </c>
      <c r="AO977" s="109" t="str">
        <f t="shared" si="15"/>
        <v>No</v>
      </c>
    </row>
    <row r="978" spans="1:41" s="19" customFormat="1" ht="11.45" customHeight="1" x14ac:dyDescent="0.2">
      <c r="A978" s="5" t="s">
        <v>5472</v>
      </c>
      <c r="B978" s="5" t="s">
        <v>1549</v>
      </c>
      <c r="C978" s="5" t="s">
        <v>73</v>
      </c>
      <c r="D978" s="174" t="s">
        <v>1550</v>
      </c>
      <c r="E978" s="177" t="s">
        <v>1551</v>
      </c>
      <c r="F978" s="19" t="s">
        <v>194</v>
      </c>
      <c r="G978" s="5" t="s">
        <v>229</v>
      </c>
      <c r="H978" s="27">
        <v>0</v>
      </c>
      <c r="I978" s="106">
        <v>15</v>
      </c>
      <c r="J978" s="107"/>
      <c r="K978" s="108">
        <v>0</v>
      </c>
      <c r="L978" s="108"/>
      <c r="M978" s="108">
        <v>0</v>
      </c>
      <c r="N978" s="108"/>
      <c r="O978" s="108">
        <v>0</v>
      </c>
      <c r="P978" s="108"/>
      <c r="Q978" s="108">
        <v>469784</v>
      </c>
      <c r="R978" s="108"/>
      <c r="S978" s="108">
        <v>0</v>
      </c>
      <c r="T978" s="108"/>
      <c r="U978" s="108">
        <v>0</v>
      </c>
      <c r="V978" s="108"/>
      <c r="W978" s="108">
        <v>28814</v>
      </c>
      <c r="X978" s="108"/>
      <c r="Y978" s="108">
        <v>0</v>
      </c>
      <c r="Z978" s="108"/>
      <c r="AA978" s="108">
        <v>0</v>
      </c>
      <c r="AB978" s="108"/>
      <c r="AC978" s="108">
        <v>0</v>
      </c>
      <c r="AD978" s="108"/>
      <c r="AE978" s="108">
        <v>0</v>
      </c>
      <c r="AF978" s="108"/>
      <c r="AG978" s="108">
        <v>0</v>
      </c>
      <c r="AH978" s="108"/>
      <c r="AI978" s="108">
        <v>101153</v>
      </c>
      <c r="AJ978" s="108"/>
      <c r="AK978" s="108">
        <v>0</v>
      </c>
      <c r="AL978" s="109"/>
      <c r="AM978" s="182">
        <v>0</v>
      </c>
      <c r="AN978" s="109" t="s">
        <v>5655</v>
      </c>
      <c r="AO978" s="109" t="str">
        <f t="shared" si="15"/>
        <v>No</v>
      </c>
    </row>
    <row r="979" spans="1:41" s="19" customFormat="1" ht="11.45" customHeight="1" x14ac:dyDescent="0.2">
      <c r="A979" s="5" t="s">
        <v>6248</v>
      </c>
      <c r="B979" s="5" t="s">
        <v>261</v>
      </c>
      <c r="C979" s="5" t="s">
        <v>62</v>
      </c>
      <c r="D979" s="174">
        <v>4133</v>
      </c>
      <c r="E979" s="177">
        <v>40133</v>
      </c>
      <c r="F979" s="19" t="s">
        <v>194</v>
      </c>
      <c r="G979" s="5" t="s">
        <v>5273</v>
      </c>
      <c r="H979" s="27">
        <v>311810</v>
      </c>
      <c r="I979" s="106">
        <v>15</v>
      </c>
      <c r="J979" s="107"/>
      <c r="K979" s="108">
        <v>0</v>
      </c>
      <c r="L979" s="108"/>
      <c r="M979" s="108">
        <v>0</v>
      </c>
      <c r="N979" s="108"/>
      <c r="O979" s="108">
        <v>0</v>
      </c>
      <c r="P979" s="108"/>
      <c r="Q979" s="108">
        <v>414550</v>
      </c>
      <c r="R979" s="108"/>
      <c r="S979" s="108">
        <v>0</v>
      </c>
      <c r="T979" s="108"/>
      <c r="U979" s="108">
        <v>0</v>
      </c>
      <c r="V979" s="108"/>
      <c r="W979" s="108">
        <v>19913</v>
      </c>
      <c r="X979" s="108"/>
      <c r="Y979" s="108">
        <v>0</v>
      </c>
      <c r="Z979" s="108"/>
      <c r="AA979" s="108">
        <v>0</v>
      </c>
      <c r="AB979" s="108"/>
      <c r="AC979" s="108">
        <v>0</v>
      </c>
      <c r="AD979" s="108"/>
      <c r="AE979" s="108">
        <v>0</v>
      </c>
      <c r="AF979" s="108"/>
      <c r="AG979" s="108">
        <v>0</v>
      </c>
      <c r="AH979" s="108"/>
      <c r="AI979" s="108">
        <v>49177</v>
      </c>
      <c r="AJ979" s="108"/>
      <c r="AK979" s="108">
        <v>0</v>
      </c>
      <c r="AL979" s="109"/>
      <c r="AM979" s="182">
        <v>0</v>
      </c>
      <c r="AN979" s="109" t="s">
        <v>5655</v>
      </c>
      <c r="AO979" s="109" t="str">
        <f t="shared" si="15"/>
        <v>No</v>
      </c>
    </row>
    <row r="980" spans="1:41" s="19" customFormat="1" ht="11.45" customHeight="1" x14ac:dyDescent="0.2">
      <c r="A980" s="5" t="s">
        <v>2616</v>
      </c>
      <c r="B980" s="5" t="s">
        <v>927</v>
      </c>
      <c r="C980" s="5" t="s">
        <v>45</v>
      </c>
      <c r="D980" s="174" t="s">
        <v>2617</v>
      </c>
      <c r="E980" s="177" t="s">
        <v>2618</v>
      </c>
      <c r="F980" s="19" t="s">
        <v>196</v>
      </c>
      <c r="G980" s="5" t="s">
        <v>229</v>
      </c>
      <c r="H980" s="27">
        <v>0</v>
      </c>
      <c r="I980" s="106">
        <v>15</v>
      </c>
      <c r="J980" s="107"/>
      <c r="K980" s="108">
        <v>0</v>
      </c>
      <c r="L980" s="108"/>
      <c r="M980" s="108">
        <v>0</v>
      </c>
      <c r="N980" s="108"/>
      <c r="O980" s="108">
        <v>0</v>
      </c>
      <c r="P980" s="108"/>
      <c r="Q980" s="108">
        <v>301961</v>
      </c>
      <c r="R980" s="108"/>
      <c r="S980" s="108">
        <v>0</v>
      </c>
      <c r="T980" s="108"/>
      <c r="U980" s="108">
        <v>0</v>
      </c>
      <c r="V980" s="108"/>
      <c r="W980" s="108">
        <v>16444</v>
      </c>
      <c r="X980" s="108"/>
      <c r="Y980" s="108">
        <v>0</v>
      </c>
      <c r="Z980" s="108"/>
      <c r="AA980" s="108">
        <v>0</v>
      </c>
      <c r="AB980" s="108"/>
      <c r="AC980" s="108">
        <v>0</v>
      </c>
      <c r="AD980" s="108"/>
      <c r="AE980" s="108">
        <v>0</v>
      </c>
      <c r="AF980" s="108"/>
      <c r="AG980" s="108">
        <v>0</v>
      </c>
      <c r="AH980" s="108"/>
      <c r="AI980" s="108">
        <v>61710</v>
      </c>
      <c r="AJ980" s="108"/>
      <c r="AK980" s="108">
        <v>0</v>
      </c>
      <c r="AL980" s="109"/>
      <c r="AM980" s="182">
        <v>0</v>
      </c>
      <c r="AN980" s="109" t="s">
        <v>5655</v>
      </c>
      <c r="AO980" s="109" t="str">
        <f t="shared" si="15"/>
        <v>No</v>
      </c>
    </row>
    <row r="981" spans="1:41" s="19" customFormat="1" ht="11.45" customHeight="1" x14ac:dyDescent="0.2">
      <c r="A981" s="5" t="s">
        <v>2384</v>
      </c>
      <c r="B981" s="5" t="s">
        <v>1919</v>
      </c>
      <c r="C981" s="5" t="s">
        <v>50</v>
      </c>
      <c r="D981" s="174" t="s">
        <v>2385</v>
      </c>
      <c r="E981" s="177" t="s">
        <v>2386</v>
      </c>
      <c r="F981" s="19" t="s">
        <v>194</v>
      </c>
      <c r="G981" s="5" t="s">
        <v>229</v>
      </c>
      <c r="H981" s="27">
        <v>0</v>
      </c>
      <c r="I981" s="106">
        <v>15</v>
      </c>
      <c r="J981" s="107"/>
      <c r="K981" s="108">
        <v>0</v>
      </c>
      <c r="L981" s="108"/>
      <c r="M981" s="108">
        <v>0</v>
      </c>
      <c r="N981" s="108"/>
      <c r="O981" s="108">
        <v>0</v>
      </c>
      <c r="P981" s="108"/>
      <c r="Q981" s="108">
        <v>333336</v>
      </c>
      <c r="R981" s="108"/>
      <c r="S981" s="108">
        <v>0</v>
      </c>
      <c r="T981" s="108"/>
      <c r="U981" s="108">
        <v>0</v>
      </c>
      <c r="V981" s="108"/>
      <c r="W981" s="108">
        <v>29991</v>
      </c>
      <c r="X981" s="108"/>
      <c r="Y981" s="108">
        <v>0</v>
      </c>
      <c r="Z981" s="108"/>
      <c r="AA981" s="108">
        <v>0</v>
      </c>
      <c r="AB981" s="108"/>
      <c r="AC981" s="108">
        <v>0</v>
      </c>
      <c r="AD981" s="108"/>
      <c r="AE981" s="108">
        <v>0</v>
      </c>
      <c r="AF981" s="108"/>
      <c r="AG981" s="108">
        <v>0</v>
      </c>
      <c r="AH981" s="108"/>
      <c r="AI981" s="108">
        <v>159108</v>
      </c>
      <c r="AJ981" s="108"/>
      <c r="AK981" s="108">
        <v>0</v>
      </c>
      <c r="AL981" s="109"/>
      <c r="AM981" s="182">
        <v>97.4</v>
      </c>
      <c r="AN981" s="109" t="s">
        <v>5655</v>
      </c>
      <c r="AO981" s="109" t="str">
        <f t="shared" si="15"/>
        <v>No</v>
      </c>
    </row>
    <row r="982" spans="1:41" s="19" customFormat="1" ht="11.45" customHeight="1" x14ac:dyDescent="0.2">
      <c r="A982" s="5" t="s">
        <v>6249</v>
      </c>
      <c r="B982" s="5" t="s">
        <v>462</v>
      </c>
      <c r="C982" s="5" t="s">
        <v>43</v>
      </c>
      <c r="D982" s="174">
        <v>7009</v>
      </c>
      <c r="E982" s="177">
        <v>70009</v>
      </c>
      <c r="F982" s="19" t="s">
        <v>194</v>
      </c>
      <c r="G982" s="5" t="s">
        <v>5273</v>
      </c>
      <c r="H982" s="27">
        <v>280051</v>
      </c>
      <c r="I982" s="106">
        <v>15</v>
      </c>
      <c r="J982" s="107"/>
      <c r="K982" s="108">
        <v>0</v>
      </c>
      <c r="L982" s="108"/>
      <c r="M982" s="108">
        <v>0</v>
      </c>
      <c r="N982" s="108"/>
      <c r="O982" s="108">
        <v>0</v>
      </c>
      <c r="P982" s="108"/>
      <c r="Q982" s="108">
        <v>601950</v>
      </c>
      <c r="R982" s="108"/>
      <c r="S982" s="108">
        <v>0</v>
      </c>
      <c r="T982" s="108"/>
      <c r="U982" s="108">
        <v>0</v>
      </c>
      <c r="V982" s="108"/>
      <c r="W982" s="108">
        <v>45920</v>
      </c>
      <c r="X982" s="108"/>
      <c r="Y982" s="108">
        <v>0</v>
      </c>
      <c r="Z982" s="108"/>
      <c r="AA982" s="108">
        <v>0</v>
      </c>
      <c r="AB982" s="108"/>
      <c r="AC982" s="108">
        <v>0</v>
      </c>
      <c r="AD982" s="108"/>
      <c r="AE982" s="108">
        <v>0</v>
      </c>
      <c r="AF982" s="108"/>
      <c r="AG982" s="108">
        <v>0</v>
      </c>
      <c r="AH982" s="108"/>
      <c r="AI982" s="108">
        <v>622937</v>
      </c>
      <c r="AJ982" s="108"/>
      <c r="AK982" s="108">
        <v>0</v>
      </c>
      <c r="AL982" s="109"/>
      <c r="AM982" s="182">
        <v>0</v>
      </c>
      <c r="AN982" s="109" t="s">
        <v>5655</v>
      </c>
      <c r="AO982" s="109" t="str">
        <f t="shared" si="15"/>
        <v>No</v>
      </c>
    </row>
    <row r="983" spans="1:41" s="19" customFormat="1" ht="11.45" customHeight="1" x14ac:dyDescent="0.2">
      <c r="A983" s="5" t="s">
        <v>1711</v>
      </c>
      <c r="B983" s="5" t="s">
        <v>1712</v>
      </c>
      <c r="C983" s="5" t="s">
        <v>91</v>
      </c>
      <c r="D983" s="174" t="s">
        <v>1713</v>
      </c>
      <c r="E983" s="177" t="s">
        <v>1714</v>
      </c>
      <c r="F983" s="19" t="s">
        <v>194</v>
      </c>
      <c r="G983" s="5" t="s">
        <v>229</v>
      </c>
      <c r="H983" s="27">
        <v>0</v>
      </c>
      <c r="I983" s="106">
        <v>15</v>
      </c>
      <c r="J983" s="107"/>
      <c r="K983" s="108">
        <v>0</v>
      </c>
      <c r="L983" s="108"/>
      <c r="M983" s="108">
        <v>0</v>
      </c>
      <c r="N983" s="108"/>
      <c r="O983" s="108">
        <v>0</v>
      </c>
      <c r="P983" s="108"/>
      <c r="Q983" s="108">
        <v>348660</v>
      </c>
      <c r="R983" s="108"/>
      <c r="S983" s="108">
        <v>0</v>
      </c>
      <c r="T983" s="108"/>
      <c r="U983" s="108">
        <v>0</v>
      </c>
      <c r="V983" s="108"/>
      <c r="W983" s="108">
        <v>21594</v>
      </c>
      <c r="X983" s="108"/>
      <c r="Y983" s="108">
        <v>0</v>
      </c>
      <c r="Z983" s="108"/>
      <c r="AA983" s="108">
        <v>0</v>
      </c>
      <c r="AB983" s="108"/>
      <c r="AC983" s="108">
        <v>0</v>
      </c>
      <c r="AD983" s="108"/>
      <c r="AE983" s="108">
        <v>0</v>
      </c>
      <c r="AF983" s="108"/>
      <c r="AG983" s="108">
        <v>0</v>
      </c>
      <c r="AH983" s="108"/>
      <c r="AI983" s="108">
        <v>63081</v>
      </c>
      <c r="AJ983" s="108"/>
      <c r="AK983" s="108">
        <v>0</v>
      </c>
      <c r="AL983" s="109"/>
      <c r="AM983" s="182">
        <v>0</v>
      </c>
      <c r="AN983" s="109" t="s">
        <v>5655</v>
      </c>
      <c r="AO983" s="109" t="str">
        <f t="shared" si="15"/>
        <v>No</v>
      </c>
    </row>
    <row r="984" spans="1:41" s="19" customFormat="1" ht="11.45" customHeight="1" x14ac:dyDescent="0.2">
      <c r="A984" s="5" t="s">
        <v>3580</v>
      </c>
      <c r="B984" s="5" t="s">
        <v>3581</v>
      </c>
      <c r="C984" s="5" t="s">
        <v>89</v>
      </c>
      <c r="D984" s="174" t="s">
        <v>3582</v>
      </c>
      <c r="E984" s="177" t="s">
        <v>3583</v>
      </c>
      <c r="F984" s="19" t="s">
        <v>242</v>
      </c>
      <c r="G984" s="5" t="s">
        <v>229</v>
      </c>
      <c r="H984" s="27">
        <v>0</v>
      </c>
      <c r="I984" s="106">
        <v>15</v>
      </c>
      <c r="J984" s="107"/>
      <c r="K984" s="108">
        <v>0</v>
      </c>
      <c r="L984" s="108"/>
      <c r="M984" s="108">
        <v>0</v>
      </c>
      <c r="N984" s="108"/>
      <c r="O984" s="108">
        <v>0</v>
      </c>
      <c r="P984" s="108"/>
      <c r="Q984" s="108">
        <v>361044</v>
      </c>
      <c r="R984" s="108"/>
      <c r="S984" s="108">
        <v>0</v>
      </c>
      <c r="T984" s="108"/>
      <c r="U984" s="108">
        <v>0</v>
      </c>
      <c r="V984" s="108"/>
      <c r="W984" s="108">
        <v>15076</v>
      </c>
      <c r="X984" s="108"/>
      <c r="Y984" s="108">
        <v>0</v>
      </c>
      <c r="Z984" s="108"/>
      <c r="AA984" s="108">
        <v>0</v>
      </c>
      <c r="AB984" s="108"/>
      <c r="AC984" s="108">
        <v>0</v>
      </c>
      <c r="AD984" s="108"/>
      <c r="AE984" s="108">
        <v>0</v>
      </c>
      <c r="AF984" s="108"/>
      <c r="AG984" s="108">
        <v>0</v>
      </c>
      <c r="AH984" s="108"/>
      <c r="AI984" s="108">
        <v>14758</v>
      </c>
      <c r="AJ984" s="108"/>
      <c r="AK984" s="108">
        <v>0</v>
      </c>
      <c r="AL984" s="109"/>
      <c r="AM984" s="182">
        <v>0</v>
      </c>
      <c r="AN984" s="109" t="s">
        <v>5655</v>
      </c>
      <c r="AO984" s="109" t="str">
        <f t="shared" si="15"/>
        <v>No</v>
      </c>
    </row>
    <row r="985" spans="1:41" s="19" customFormat="1" ht="11.45" customHeight="1" x14ac:dyDescent="0.2">
      <c r="A985" s="5" t="s">
        <v>6250</v>
      </c>
      <c r="B985" s="5" t="s">
        <v>817</v>
      </c>
      <c r="C985" s="5" t="s">
        <v>64</v>
      </c>
      <c r="D985" s="174" t="s">
        <v>4033</v>
      </c>
      <c r="E985" s="177" t="s">
        <v>4034</v>
      </c>
      <c r="F985" s="19" t="s">
        <v>1252</v>
      </c>
      <c r="G985" s="5" t="s">
        <v>229</v>
      </c>
      <c r="H985" s="27">
        <v>0</v>
      </c>
      <c r="I985" s="106">
        <v>15</v>
      </c>
      <c r="J985" s="107"/>
      <c r="K985" s="108">
        <v>0</v>
      </c>
      <c r="L985" s="108"/>
      <c r="M985" s="108">
        <v>0</v>
      </c>
      <c r="N985" s="108"/>
      <c r="O985" s="108">
        <v>0</v>
      </c>
      <c r="P985" s="108"/>
      <c r="Q985" s="108">
        <v>321020</v>
      </c>
      <c r="R985" s="108"/>
      <c r="S985" s="108">
        <v>0</v>
      </c>
      <c r="T985" s="108"/>
      <c r="U985" s="108">
        <v>0</v>
      </c>
      <c r="V985" s="108"/>
      <c r="W985" s="108">
        <v>19083</v>
      </c>
      <c r="X985" s="108"/>
      <c r="Y985" s="108">
        <v>0</v>
      </c>
      <c r="Z985" s="108"/>
      <c r="AA985" s="108">
        <v>0</v>
      </c>
      <c r="AB985" s="108"/>
      <c r="AC985" s="108">
        <v>0</v>
      </c>
      <c r="AD985" s="108"/>
      <c r="AE985" s="108">
        <v>0</v>
      </c>
      <c r="AF985" s="108"/>
      <c r="AG985" s="108">
        <v>0</v>
      </c>
      <c r="AH985" s="108"/>
      <c r="AI985" s="108">
        <v>19524</v>
      </c>
      <c r="AJ985" s="108"/>
      <c r="AK985" s="108">
        <v>0</v>
      </c>
      <c r="AL985" s="109"/>
      <c r="AM985" s="182">
        <v>0</v>
      </c>
      <c r="AN985" s="109" t="s">
        <v>5655</v>
      </c>
      <c r="AO985" s="109" t="str">
        <f t="shared" si="15"/>
        <v>No</v>
      </c>
    </row>
    <row r="986" spans="1:41" s="19" customFormat="1" ht="11.45" customHeight="1" x14ac:dyDescent="0.2">
      <c r="A986" s="5" t="s">
        <v>5683</v>
      </c>
      <c r="B986" s="5" t="s">
        <v>5684</v>
      </c>
      <c r="C986" s="5" t="s">
        <v>20</v>
      </c>
      <c r="D986" s="174"/>
      <c r="E986" s="177">
        <v>90247</v>
      </c>
      <c r="F986" s="19" t="s">
        <v>194</v>
      </c>
      <c r="G986" s="5" t="s">
        <v>5273</v>
      </c>
      <c r="H986" s="27">
        <v>12150996</v>
      </c>
      <c r="I986" s="106">
        <v>15</v>
      </c>
      <c r="J986" s="107"/>
      <c r="K986" s="108">
        <v>0</v>
      </c>
      <c r="L986" s="108"/>
      <c r="M986" s="108">
        <v>0</v>
      </c>
      <c r="N986" s="108"/>
      <c r="O986" s="108">
        <v>0</v>
      </c>
      <c r="P986" s="108"/>
      <c r="Q986" s="108">
        <v>267708</v>
      </c>
      <c r="R986" s="108"/>
      <c r="S986" s="108">
        <v>0</v>
      </c>
      <c r="T986" s="108"/>
      <c r="U986" s="108">
        <v>0</v>
      </c>
      <c r="V986" s="108"/>
      <c r="W986" s="108">
        <v>29585</v>
      </c>
      <c r="X986" s="108"/>
      <c r="Y986" s="108">
        <v>0</v>
      </c>
      <c r="Z986" s="108"/>
      <c r="AA986" s="108">
        <v>0</v>
      </c>
      <c r="AB986" s="108"/>
      <c r="AC986" s="108">
        <v>0</v>
      </c>
      <c r="AD986" s="108"/>
      <c r="AE986" s="108">
        <v>0</v>
      </c>
      <c r="AF986" s="108"/>
      <c r="AG986" s="108">
        <v>0</v>
      </c>
      <c r="AH986" s="108"/>
      <c r="AI986" s="108">
        <v>482015</v>
      </c>
      <c r="AJ986" s="108"/>
      <c r="AK986" s="108">
        <v>0</v>
      </c>
      <c r="AL986" s="109"/>
      <c r="AM986" s="182">
        <v>0</v>
      </c>
      <c r="AN986" s="109" t="s">
        <v>5655</v>
      </c>
      <c r="AO986" s="109" t="str">
        <f t="shared" si="15"/>
        <v>No</v>
      </c>
    </row>
    <row r="987" spans="1:41" s="19" customFormat="1" ht="11.45" customHeight="1" x14ac:dyDescent="0.2">
      <c r="A987" s="5" t="s">
        <v>546</v>
      </c>
      <c r="B987" s="5" t="s">
        <v>392</v>
      </c>
      <c r="C987" s="5" t="s">
        <v>88</v>
      </c>
      <c r="D987" s="174">
        <v>4057</v>
      </c>
      <c r="E987" s="177">
        <v>40057</v>
      </c>
      <c r="F987" s="19" t="s">
        <v>196</v>
      </c>
      <c r="G987" s="5" t="s">
        <v>192</v>
      </c>
      <c r="H987" s="27">
        <v>71880</v>
      </c>
      <c r="I987" s="106">
        <v>15</v>
      </c>
      <c r="J987" s="107"/>
      <c r="K987" s="108">
        <v>0</v>
      </c>
      <c r="L987" s="108"/>
      <c r="M987" s="108">
        <v>575604</v>
      </c>
      <c r="N987" s="108"/>
      <c r="O987" s="108">
        <v>813505</v>
      </c>
      <c r="P987" s="108"/>
      <c r="Q987" s="108">
        <v>787287</v>
      </c>
      <c r="R987" s="108"/>
      <c r="S987" s="108">
        <v>26218</v>
      </c>
      <c r="T987" s="108"/>
      <c r="U987" s="108">
        <v>56370</v>
      </c>
      <c r="V987" s="108"/>
      <c r="W987" s="108">
        <v>54235</v>
      </c>
      <c r="X987" s="108"/>
      <c r="Y987" s="108">
        <v>2135</v>
      </c>
      <c r="Z987" s="108"/>
      <c r="AA987" s="108">
        <v>0</v>
      </c>
      <c r="AB987" s="108"/>
      <c r="AC987" s="108">
        <v>0</v>
      </c>
      <c r="AD987" s="108"/>
      <c r="AE987" s="108">
        <v>0</v>
      </c>
      <c r="AF987" s="108"/>
      <c r="AG987" s="108">
        <v>0</v>
      </c>
      <c r="AH987" s="108"/>
      <c r="AI987" s="108">
        <v>470165</v>
      </c>
      <c r="AJ987" s="108"/>
      <c r="AK987" s="108">
        <v>2624472</v>
      </c>
      <c r="AL987" s="109"/>
      <c r="AM987" s="182">
        <v>0</v>
      </c>
      <c r="AN987" s="109" t="s">
        <v>5655</v>
      </c>
      <c r="AO987" s="109" t="str">
        <f t="shared" si="15"/>
        <v>No</v>
      </c>
    </row>
    <row r="988" spans="1:41" s="19" customFormat="1" ht="11.45" customHeight="1" x14ac:dyDescent="0.2">
      <c r="A988" s="5" t="s">
        <v>6251</v>
      </c>
      <c r="B988" s="5" t="s">
        <v>1166</v>
      </c>
      <c r="C988" s="5" t="s">
        <v>98</v>
      </c>
      <c r="D988" s="174" t="s">
        <v>3398</v>
      </c>
      <c r="E988" s="177" t="s">
        <v>3399</v>
      </c>
      <c r="F988" s="19" t="s">
        <v>196</v>
      </c>
      <c r="G988" s="5" t="s">
        <v>229</v>
      </c>
      <c r="H988" s="27">
        <v>0</v>
      </c>
      <c r="I988" s="106">
        <v>15</v>
      </c>
      <c r="J988" s="107"/>
      <c r="K988" s="108">
        <v>0</v>
      </c>
      <c r="L988" s="108"/>
      <c r="M988" s="108">
        <v>0</v>
      </c>
      <c r="N988" s="108"/>
      <c r="O988" s="108">
        <v>0</v>
      </c>
      <c r="P988" s="108"/>
      <c r="Q988" s="108">
        <v>783401</v>
      </c>
      <c r="R988" s="108"/>
      <c r="S988" s="108">
        <v>0</v>
      </c>
      <c r="T988" s="108"/>
      <c r="U988" s="108">
        <v>0</v>
      </c>
      <c r="V988" s="108"/>
      <c r="W988" s="108">
        <v>48451</v>
      </c>
      <c r="X988" s="108"/>
      <c r="Y988" s="108">
        <v>0</v>
      </c>
      <c r="Z988" s="108"/>
      <c r="AA988" s="108">
        <v>0</v>
      </c>
      <c r="AB988" s="108"/>
      <c r="AC988" s="108">
        <v>0</v>
      </c>
      <c r="AD988" s="108"/>
      <c r="AE988" s="108">
        <v>0</v>
      </c>
      <c r="AF988" s="108"/>
      <c r="AG988" s="108">
        <v>0</v>
      </c>
      <c r="AH988" s="108"/>
      <c r="AI988" s="108">
        <v>90041</v>
      </c>
      <c r="AJ988" s="108"/>
      <c r="AK988" s="108">
        <v>0</v>
      </c>
      <c r="AL988" s="109"/>
      <c r="AM988" s="182">
        <v>0</v>
      </c>
      <c r="AN988" s="109" t="s">
        <v>5655</v>
      </c>
      <c r="AO988" s="109" t="str">
        <f t="shared" si="15"/>
        <v>No</v>
      </c>
    </row>
    <row r="989" spans="1:41" s="19" customFormat="1" ht="11.45" customHeight="1" x14ac:dyDescent="0.2">
      <c r="A989" s="5" t="s">
        <v>1127</v>
      </c>
      <c r="B989" s="5" t="s">
        <v>1128</v>
      </c>
      <c r="C989" s="5" t="s">
        <v>63</v>
      </c>
      <c r="D989" s="174" t="s">
        <v>1129</v>
      </c>
      <c r="E989" s="177">
        <v>88140</v>
      </c>
      <c r="F989" s="19" t="s">
        <v>138</v>
      </c>
      <c r="G989" s="5" t="s">
        <v>5273</v>
      </c>
      <c r="H989" s="27">
        <v>0</v>
      </c>
      <c r="I989" s="106">
        <v>15</v>
      </c>
      <c r="J989" s="107"/>
      <c r="K989" s="108">
        <v>0</v>
      </c>
      <c r="L989" s="108"/>
      <c r="M989" s="108">
        <v>0</v>
      </c>
      <c r="N989" s="108"/>
      <c r="O989" s="108">
        <v>0</v>
      </c>
      <c r="P989" s="108"/>
      <c r="Q989" s="108">
        <v>224372</v>
      </c>
      <c r="R989" s="108"/>
      <c r="S989" s="108">
        <v>0</v>
      </c>
      <c r="T989" s="108"/>
      <c r="U989" s="108">
        <v>0</v>
      </c>
      <c r="V989" s="108"/>
      <c r="W989" s="108">
        <v>9870</v>
      </c>
      <c r="X989" s="108"/>
      <c r="Y989" s="108">
        <v>0</v>
      </c>
      <c r="Z989" s="108"/>
      <c r="AA989" s="108">
        <v>0</v>
      </c>
      <c r="AB989" s="108"/>
      <c r="AC989" s="108">
        <v>0</v>
      </c>
      <c r="AD989" s="108"/>
      <c r="AE989" s="108">
        <v>0</v>
      </c>
      <c r="AF989" s="108"/>
      <c r="AG989" s="108">
        <v>0</v>
      </c>
      <c r="AH989" s="108"/>
      <c r="AI989" s="108">
        <v>18748</v>
      </c>
      <c r="AJ989" s="108"/>
      <c r="AK989" s="108">
        <v>0</v>
      </c>
      <c r="AL989" s="109"/>
      <c r="AM989" s="182">
        <v>0</v>
      </c>
      <c r="AN989" s="109" t="s">
        <v>5655</v>
      </c>
      <c r="AO989" s="109" t="str">
        <f t="shared" si="15"/>
        <v>No</v>
      </c>
    </row>
    <row r="990" spans="1:41" s="19" customFormat="1" ht="11.45" customHeight="1" x14ac:dyDescent="0.2">
      <c r="A990" s="5" t="s">
        <v>2505</v>
      </c>
      <c r="B990" s="5" t="s">
        <v>2506</v>
      </c>
      <c r="C990" s="5" t="s">
        <v>62</v>
      </c>
      <c r="D990" s="174" t="s">
        <v>2507</v>
      </c>
      <c r="E990" s="177" t="s">
        <v>2508</v>
      </c>
      <c r="F990" s="19" t="s">
        <v>194</v>
      </c>
      <c r="G990" s="5" t="s">
        <v>229</v>
      </c>
      <c r="H990" s="27">
        <v>0</v>
      </c>
      <c r="I990" s="106">
        <v>15</v>
      </c>
      <c r="J990" s="107"/>
      <c r="K990" s="108">
        <v>0</v>
      </c>
      <c r="L990" s="108"/>
      <c r="M990" s="108">
        <v>0</v>
      </c>
      <c r="N990" s="108"/>
      <c r="O990" s="108">
        <v>0</v>
      </c>
      <c r="P990" s="108"/>
      <c r="Q990" s="108">
        <v>625988</v>
      </c>
      <c r="R990" s="108"/>
      <c r="S990" s="108">
        <v>0</v>
      </c>
      <c r="T990" s="108"/>
      <c r="U990" s="108">
        <v>0</v>
      </c>
      <c r="V990" s="108"/>
      <c r="W990" s="108">
        <v>31633</v>
      </c>
      <c r="X990" s="108"/>
      <c r="Y990" s="108">
        <v>0</v>
      </c>
      <c r="Z990" s="108"/>
      <c r="AA990" s="108">
        <v>0</v>
      </c>
      <c r="AB990" s="108"/>
      <c r="AC990" s="108">
        <v>0</v>
      </c>
      <c r="AD990" s="108"/>
      <c r="AE990" s="108">
        <v>0</v>
      </c>
      <c r="AF990" s="108"/>
      <c r="AG990" s="108">
        <v>0</v>
      </c>
      <c r="AH990" s="108"/>
      <c r="AI990" s="108">
        <v>73477</v>
      </c>
      <c r="AJ990" s="108"/>
      <c r="AK990" s="108">
        <v>0</v>
      </c>
      <c r="AL990" s="109"/>
      <c r="AM990" s="182">
        <v>0</v>
      </c>
      <c r="AN990" s="109" t="s">
        <v>5655</v>
      </c>
      <c r="AO990" s="109" t="str">
        <f t="shared" si="15"/>
        <v>No</v>
      </c>
    </row>
    <row r="991" spans="1:41" s="19" customFormat="1" ht="11.45" customHeight="1" x14ac:dyDescent="0.2">
      <c r="A991" s="5" t="s">
        <v>425</v>
      </c>
      <c r="B991" s="5" t="s">
        <v>426</v>
      </c>
      <c r="C991" s="5" t="s">
        <v>20</v>
      </c>
      <c r="D991" s="174">
        <v>9155</v>
      </c>
      <c r="E991" s="177">
        <v>90155</v>
      </c>
      <c r="F991" s="19" t="s">
        <v>194</v>
      </c>
      <c r="G991" s="5" t="s">
        <v>5273</v>
      </c>
      <c r="H991" s="27">
        <v>93141</v>
      </c>
      <c r="I991" s="106">
        <v>15</v>
      </c>
      <c r="J991" s="107"/>
      <c r="K991" s="108">
        <v>0</v>
      </c>
      <c r="L991" s="108"/>
      <c r="M991" s="108">
        <v>0</v>
      </c>
      <c r="N991" s="108"/>
      <c r="O991" s="108">
        <v>0</v>
      </c>
      <c r="P991" s="108"/>
      <c r="Q991" s="108">
        <v>566729</v>
      </c>
      <c r="R991" s="108"/>
      <c r="S991" s="108">
        <v>0</v>
      </c>
      <c r="T991" s="108"/>
      <c r="U991" s="108">
        <v>0</v>
      </c>
      <c r="V991" s="108"/>
      <c r="W991" s="108">
        <v>42406</v>
      </c>
      <c r="X991" s="108"/>
      <c r="Y991" s="108">
        <v>0</v>
      </c>
      <c r="Z991" s="108"/>
      <c r="AA991" s="108">
        <v>0</v>
      </c>
      <c r="AB991" s="108"/>
      <c r="AC991" s="108">
        <v>0</v>
      </c>
      <c r="AD991" s="108"/>
      <c r="AE991" s="108">
        <v>0</v>
      </c>
      <c r="AF991" s="108"/>
      <c r="AG991" s="108">
        <v>0</v>
      </c>
      <c r="AH991" s="108"/>
      <c r="AI991" s="108">
        <v>420781</v>
      </c>
      <c r="AJ991" s="108"/>
      <c r="AK991" s="108">
        <v>0</v>
      </c>
      <c r="AL991" s="109"/>
      <c r="AM991" s="182">
        <v>0</v>
      </c>
      <c r="AN991" s="109" t="s">
        <v>5655</v>
      </c>
      <c r="AO991" s="109" t="str">
        <f t="shared" si="15"/>
        <v>No</v>
      </c>
    </row>
    <row r="992" spans="1:41" s="19" customFormat="1" ht="11.45" customHeight="1" x14ac:dyDescent="0.2">
      <c r="A992" s="5" t="s">
        <v>6252</v>
      </c>
      <c r="B992" s="5" t="s">
        <v>222</v>
      </c>
      <c r="C992" s="5" t="s">
        <v>6</v>
      </c>
      <c r="D992" s="174">
        <v>45</v>
      </c>
      <c r="E992" s="177">
        <v>45</v>
      </c>
      <c r="F992" s="19" t="s">
        <v>194</v>
      </c>
      <c r="G992" s="5" t="s">
        <v>5273</v>
      </c>
      <c r="H992" s="27">
        <v>64513</v>
      </c>
      <c r="I992" s="106">
        <v>15</v>
      </c>
      <c r="J992" s="107"/>
      <c r="K992" s="108">
        <v>0</v>
      </c>
      <c r="L992" s="108"/>
      <c r="M992" s="108">
        <v>0</v>
      </c>
      <c r="N992" s="108"/>
      <c r="O992" s="108">
        <v>0</v>
      </c>
      <c r="P992" s="108"/>
      <c r="Q992" s="108">
        <v>723228</v>
      </c>
      <c r="R992" s="108"/>
      <c r="S992" s="108">
        <v>0</v>
      </c>
      <c r="T992" s="108"/>
      <c r="U992" s="108">
        <v>0</v>
      </c>
      <c r="V992" s="108"/>
      <c r="W992" s="108">
        <v>47576</v>
      </c>
      <c r="X992" s="108"/>
      <c r="Y992" s="108">
        <v>0</v>
      </c>
      <c r="Z992" s="108"/>
      <c r="AA992" s="108">
        <v>0</v>
      </c>
      <c r="AB992" s="108"/>
      <c r="AC992" s="108">
        <v>0</v>
      </c>
      <c r="AD992" s="108"/>
      <c r="AE992" s="108">
        <v>0</v>
      </c>
      <c r="AF992" s="108"/>
      <c r="AG992" s="108">
        <v>0</v>
      </c>
      <c r="AH992" s="108"/>
      <c r="AI992" s="108">
        <v>478140</v>
      </c>
      <c r="AJ992" s="108"/>
      <c r="AK992" s="108">
        <v>0</v>
      </c>
      <c r="AL992" s="109"/>
      <c r="AM992" s="182">
        <v>134</v>
      </c>
      <c r="AN992" s="109" t="s">
        <v>5655</v>
      </c>
      <c r="AO992" s="109" t="str">
        <f t="shared" si="15"/>
        <v>No</v>
      </c>
    </row>
    <row r="993" spans="1:41" s="19" customFormat="1" ht="11.45" customHeight="1" x14ac:dyDescent="0.2">
      <c r="A993" s="5" t="s">
        <v>3404</v>
      </c>
      <c r="B993" s="5" t="s">
        <v>3405</v>
      </c>
      <c r="C993" s="5" t="s">
        <v>55</v>
      </c>
      <c r="D993" s="174" t="s">
        <v>3406</v>
      </c>
      <c r="E993" s="177" t="s">
        <v>3407</v>
      </c>
      <c r="F993" s="19" t="s">
        <v>196</v>
      </c>
      <c r="G993" s="5" t="s">
        <v>229</v>
      </c>
      <c r="H993" s="27">
        <v>0</v>
      </c>
      <c r="I993" s="106">
        <v>15</v>
      </c>
      <c r="J993" s="107"/>
      <c r="K993" s="108">
        <v>0</v>
      </c>
      <c r="L993" s="108"/>
      <c r="M993" s="108">
        <v>0</v>
      </c>
      <c r="N993" s="108"/>
      <c r="O993" s="108">
        <v>0</v>
      </c>
      <c r="P993" s="108"/>
      <c r="Q993" s="108">
        <v>464394</v>
      </c>
      <c r="R993" s="108"/>
      <c r="S993" s="108">
        <v>0</v>
      </c>
      <c r="T993" s="108"/>
      <c r="U993" s="108">
        <v>0</v>
      </c>
      <c r="V993" s="108"/>
      <c r="W993" s="108">
        <v>28086</v>
      </c>
      <c r="X993" s="108"/>
      <c r="Y993" s="108">
        <v>0</v>
      </c>
      <c r="Z993" s="108"/>
      <c r="AA993" s="108">
        <v>0</v>
      </c>
      <c r="AB993" s="108"/>
      <c r="AC993" s="108">
        <v>0</v>
      </c>
      <c r="AD993" s="108"/>
      <c r="AE993" s="108">
        <v>0</v>
      </c>
      <c r="AF993" s="108"/>
      <c r="AG993" s="108">
        <v>0</v>
      </c>
      <c r="AH993" s="108"/>
      <c r="AI993" s="108">
        <v>125410</v>
      </c>
      <c r="AJ993" s="108"/>
      <c r="AK993" s="108">
        <v>0</v>
      </c>
      <c r="AL993" s="109"/>
      <c r="AM993" s="182">
        <v>0</v>
      </c>
      <c r="AN993" s="109" t="s">
        <v>5655</v>
      </c>
      <c r="AO993" s="109" t="str">
        <f t="shared" si="15"/>
        <v>No</v>
      </c>
    </row>
    <row r="994" spans="1:41" s="19" customFormat="1" ht="11.45" customHeight="1" x14ac:dyDescent="0.2">
      <c r="A994" s="5" t="s">
        <v>1359</v>
      </c>
      <c r="B994" s="5" t="s">
        <v>1360</v>
      </c>
      <c r="C994" s="5" t="s">
        <v>45</v>
      </c>
      <c r="D994" s="174">
        <v>5204</v>
      </c>
      <c r="E994" s="177">
        <v>50204</v>
      </c>
      <c r="F994" s="19" t="s">
        <v>196</v>
      </c>
      <c r="G994" s="5" t="s">
        <v>192</v>
      </c>
      <c r="H994" s="27">
        <v>67821</v>
      </c>
      <c r="I994" s="106">
        <v>15</v>
      </c>
      <c r="J994" s="107"/>
      <c r="K994" s="108">
        <v>0</v>
      </c>
      <c r="L994" s="108"/>
      <c r="M994" s="108">
        <v>458499</v>
      </c>
      <c r="N994" s="108"/>
      <c r="O994" s="108">
        <v>453248</v>
      </c>
      <c r="P994" s="108"/>
      <c r="Q994" s="108">
        <v>431896</v>
      </c>
      <c r="R994" s="108"/>
      <c r="S994" s="108">
        <v>21352</v>
      </c>
      <c r="T994" s="108"/>
      <c r="U994" s="108">
        <v>30874</v>
      </c>
      <c r="V994" s="108"/>
      <c r="W994" s="108">
        <v>30120</v>
      </c>
      <c r="X994" s="108"/>
      <c r="Y994" s="108">
        <v>754</v>
      </c>
      <c r="Z994" s="108"/>
      <c r="AA994" s="108">
        <v>0</v>
      </c>
      <c r="AB994" s="108"/>
      <c r="AC994" s="108">
        <v>0</v>
      </c>
      <c r="AD994" s="108"/>
      <c r="AE994" s="108">
        <v>0</v>
      </c>
      <c r="AF994" s="108"/>
      <c r="AG994" s="108">
        <v>0</v>
      </c>
      <c r="AH994" s="108"/>
      <c r="AI994" s="108">
        <v>92506</v>
      </c>
      <c r="AJ994" s="108"/>
      <c r="AK994" s="108">
        <v>702902</v>
      </c>
      <c r="AL994" s="109"/>
      <c r="AM994" s="182">
        <v>0</v>
      </c>
      <c r="AN994" s="109" t="s">
        <v>5655</v>
      </c>
      <c r="AO994" s="109" t="str">
        <f t="shared" si="15"/>
        <v>No</v>
      </c>
    </row>
    <row r="995" spans="1:41" s="19" customFormat="1" ht="11.45" customHeight="1" x14ac:dyDescent="0.2">
      <c r="A995" s="5" t="s">
        <v>5496</v>
      </c>
      <c r="B995" s="5" t="s">
        <v>2259</v>
      </c>
      <c r="C995" s="5" t="s">
        <v>37</v>
      </c>
      <c r="D995" s="174" t="s">
        <v>5495</v>
      </c>
      <c r="E995" s="177" t="s">
        <v>5494</v>
      </c>
      <c r="F995" s="19" t="s">
        <v>194</v>
      </c>
      <c r="G995" s="5" t="s">
        <v>229</v>
      </c>
      <c r="H995" s="27">
        <v>0</v>
      </c>
      <c r="I995" s="106">
        <v>14</v>
      </c>
      <c r="J995" s="107"/>
      <c r="K995" s="108">
        <v>0</v>
      </c>
      <c r="L995" s="108"/>
      <c r="M995" s="108">
        <v>0</v>
      </c>
      <c r="N995" s="108"/>
      <c r="O995" s="108">
        <v>0</v>
      </c>
      <c r="P995" s="108"/>
      <c r="Q995" s="108">
        <v>145544</v>
      </c>
      <c r="R995" s="108"/>
      <c r="S995" s="108">
        <v>0</v>
      </c>
      <c r="T995" s="108"/>
      <c r="U995" s="108">
        <v>0</v>
      </c>
      <c r="V995" s="108"/>
      <c r="W995" s="108">
        <v>29105</v>
      </c>
      <c r="X995" s="108"/>
      <c r="Y995" s="108">
        <v>0</v>
      </c>
      <c r="Z995" s="108"/>
      <c r="AA995" s="108">
        <v>0</v>
      </c>
      <c r="AB995" s="108"/>
      <c r="AC995" s="108">
        <v>0</v>
      </c>
      <c r="AD995" s="108"/>
      <c r="AE995" s="108">
        <v>0</v>
      </c>
      <c r="AF995" s="108"/>
      <c r="AG995" s="108">
        <v>0</v>
      </c>
      <c r="AH995" s="108"/>
      <c r="AI995" s="108">
        <v>18623</v>
      </c>
      <c r="AJ995" s="108"/>
      <c r="AK995" s="108">
        <v>0</v>
      </c>
      <c r="AL995" s="109"/>
      <c r="AM995" s="182">
        <v>0</v>
      </c>
      <c r="AN995" s="109" t="s">
        <v>5655</v>
      </c>
      <c r="AO995" s="109" t="str">
        <f t="shared" si="15"/>
        <v>No</v>
      </c>
    </row>
    <row r="996" spans="1:41" s="19" customFormat="1" ht="11.45" customHeight="1" x14ac:dyDescent="0.2">
      <c r="A996" s="5" t="s">
        <v>6253</v>
      </c>
      <c r="B996" s="5" t="s">
        <v>1357</v>
      </c>
      <c r="C996" s="5" t="s">
        <v>80</v>
      </c>
      <c r="D996" s="174">
        <v>59</v>
      </c>
      <c r="E996" s="177">
        <v>59</v>
      </c>
      <c r="F996" s="19" t="s">
        <v>194</v>
      </c>
      <c r="G996" s="5" t="s">
        <v>5273</v>
      </c>
      <c r="H996" s="27">
        <v>50520</v>
      </c>
      <c r="I996" s="106">
        <v>14</v>
      </c>
      <c r="J996" s="107"/>
      <c r="K996" s="108">
        <v>0</v>
      </c>
      <c r="L996" s="108"/>
      <c r="M996" s="108">
        <v>0</v>
      </c>
      <c r="N996" s="108"/>
      <c r="O996" s="108">
        <v>0</v>
      </c>
      <c r="P996" s="108"/>
      <c r="Q996" s="108">
        <v>458730</v>
      </c>
      <c r="R996" s="108"/>
      <c r="S996" s="108">
        <v>0</v>
      </c>
      <c r="T996" s="108"/>
      <c r="U996" s="108">
        <v>0</v>
      </c>
      <c r="V996" s="108"/>
      <c r="W996" s="108">
        <v>24098</v>
      </c>
      <c r="X996" s="108"/>
      <c r="Y996" s="108">
        <v>0</v>
      </c>
      <c r="Z996" s="108"/>
      <c r="AA996" s="108">
        <v>0</v>
      </c>
      <c r="AB996" s="108"/>
      <c r="AC996" s="108">
        <v>0</v>
      </c>
      <c r="AD996" s="108"/>
      <c r="AE996" s="108">
        <v>0</v>
      </c>
      <c r="AF996" s="108"/>
      <c r="AG996" s="108">
        <v>0</v>
      </c>
      <c r="AH996" s="108"/>
      <c r="AI996" s="108">
        <v>222849</v>
      </c>
      <c r="AJ996" s="108"/>
      <c r="AK996" s="108">
        <v>0</v>
      </c>
      <c r="AL996" s="109"/>
      <c r="AM996" s="182">
        <v>0</v>
      </c>
      <c r="AN996" s="109" t="s">
        <v>5655</v>
      </c>
      <c r="AO996" s="109" t="str">
        <f t="shared" si="15"/>
        <v>No</v>
      </c>
    </row>
    <row r="997" spans="1:41" s="19" customFormat="1" ht="11.45" customHeight="1" x14ac:dyDescent="0.2">
      <c r="A997" s="5" t="s">
        <v>2880</v>
      </c>
      <c r="B997" s="5" t="s">
        <v>2881</v>
      </c>
      <c r="C997" s="5" t="s">
        <v>77</v>
      </c>
      <c r="D997" s="174" t="s">
        <v>2882</v>
      </c>
      <c r="E997" s="177" t="s">
        <v>2883</v>
      </c>
      <c r="F997" s="19" t="s">
        <v>194</v>
      </c>
      <c r="G997" s="5" t="s">
        <v>229</v>
      </c>
      <c r="H997" s="27">
        <v>0</v>
      </c>
      <c r="I997" s="106">
        <v>14</v>
      </c>
      <c r="J997" s="107"/>
      <c r="K997" s="108">
        <v>0</v>
      </c>
      <c r="L997" s="108"/>
      <c r="M997" s="108">
        <v>0</v>
      </c>
      <c r="N997" s="108"/>
      <c r="O997" s="108">
        <v>0</v>
      </c>
      <c r="P997" s="108"/>
      <c r="Q997" s="108">
        <v>488590</v>
      </c>
      <c r="R997" s="108"/>
      <c r="S997" s="108">
        <v>0</v>
      </c>
      <c r="T997" s="108"/>
      <c r="U997" s="108">
        <v>0</v>
      </c>
      <c r="V997" s="108"/>
      <c r="W997" s="108">
        <v>21927</v>
      </c>
      <c r="X997" s="108"/>
      <c r="Y997" s="108">
        <v>0</v>
      </c>
      <c r="Z997" s="108"/>
      <c r="AA997" s="108">
        <v>0</v>
      </c>
      <c r="AB997" s="108"/>
      <c r="AC997" s="108">
        <v>0</v>
      </c>
      <c r="AD997" s="108"/>
      <c r="AE997" s="108">
        <v>0</v>
      </c>
      <c r="AF997" s="108"/>
      <c r="AG997" s="108">
        <v>0</v>
      </c>
      <c r="AH997" s="108"/>
      <c r="AI997" s="108">
        <v>42679</v>
      </c>
      <c r="AJ997" s="108"/>
      <c r="AK997" s="108">
        <v>0</v>
      </c>
      <c r="AL997" s="109"/>
      <c r="AM997" s="182">
        <v>0</v>
      </c>
      <c r="AN997" s="109" t="s">
        <v>5655</v>
      </c>
      <c r="AO997" s="109" t="str">
        <f t="shared" si="15"/>
        <v>No</v>
      </c>
    </row>
    <row r="998" spans="1:41" s="19" customFormat="1" ht="11.45" customHeight="1" x14ac:dyDescent="0.2">
      <c r="A998" s="5" t="s">
        <v>6254</v>
      </c>
      <c r="B998" s="5" t="s">
        <v>794</v>
      </c>
      <c r="C998" s="5" t="s">
        <v>161</v>
      </c>
      <c r="D998" s="174">
        <v>8020</v>
      </c>
      <c r="E998" s="177">
        <v>80020</v>
      </c>
      <c r="F998" s="19" t="s">
        <v>194</v>
      </c>
      <c r="G998" s="5" t="s">
        <v>5273</v>
      </c>
      <c r="H998" s="27">
        <v>73588</v>
      </c>
      <c r="I998" s="106">
        <v>14</v>
      </c>
      <c r="J998" s="107"/>
      <c r="K998" s="108">
        <v>0</v>
      </c>
      <c r="L998" s="108"/>
      <c r="M998" s="108">
        <v>0</v>
      </c>
      <c r="N998" s="108"/>
      <c r="O998" s="108">
        <v>0</v>
      </c>
      <c r="P998" s="108"/>
      <c r="Q998" s="108">
        <v>417896</v>
      </c>
      <c r="R998" s="108"/>
      <c r="S998" s="108">
        <v>0</v>
      </c>
      <c r="T998" s="108"/>
      <c r="U998" s="108">
        <v>0</v>
      </c>
      <c r="V998" s="108"/>
      <c r="W998" s="108">
        <v>35263</v>
      </c>
      <c r="X998" s="108"/>
      <c r="Y998" s="108">
        <v>0</v>
      </c>
      <c r="Z998" s="108"/>
      <c r="AA998" s="108">
        <v>0</v>
      </c>
      <c r="AB998" s="108"/>
      <c r="AC998" s="108">
        <v>0</v>
      </c>
      <c r="AD998" s="108"/>
      <c r="AE998" s="108">
        <v>0</v>
      </c>
      <c r="AF998" s="108"/>
      <c r="AG998" s="108">
        <v>0</v>
      </c>
      <c r="AH998" s="108"/>
      <c r="AI998" s="108">
        <v>176787</v>
      </c>
      <c r="AJ998" s="108"/>
      <c r="AK998" s="108">
        <v>0</v>
      </c>
      <c r="AL998" s="109"/>
      <c r="AM998" s="182">
        <v>0</v>
      </c>
      <c r="AN998" s="109" t="s">
        <v>5655</v>
      </c>
      <c r="AO998" s="109" t="str">
        <f t="shared" si="15"/>
        <v>No</v>
      </c>
    </row>
    <row r="999" spans="1:41" s="19" customFormat="1" ht="11.45" customHeight="1" x14ac:dyDescent="0.2">
      <c r="A999" s="5" t="s">
        <v>2303</v>
      </c>
      <c r="B999" s="5" t="s">
        <v>2304</v>
      </c>
      <c r="C999" s="5" t="s">
        <v>37</v>
      </c>
      <c r="D999" s="174" t="s">
        <v>2305</v>
      </c>
      <c r="E999" s="177" t="s">
        <v>2306</v>
      </c>
      <c r="F999" s="19" t="s">
        <v>242</v>
      </c>
      <c r="G999" s="5" t="s">
        <v>229</v>
      </c>
      <c r="H999" s="27">
        <v>0</v>
      </c>
      <c r="I999" s="106">
        <v>14</v>
      </c>
      <c r="J999" s="107"/>
      <c r="K999" s="108">
        <v>0</v>
      </c>
      <c r="L999" s="108"/>
      <c r="M999" s="108">
        <v>0</v>
      </c>
      <c r="N999" s="108"/>
      <c r="O999" s="108">
        <v>0</v>
      </c>
      <c r="P999" s="108"/>
      <c r="Q999" s="108">
        <v>190535</v>
      </c>
      <c r="R999" s="108"/>
      <c r="S999" s="108">
        <v>0</v>
      </c>
      <c r="T999" s="108"/>
      <c r="U999" s="108">
        <v>0</v>
      </c>
      <c r="V999" s="108"/>
      <c r="W999" s="108">
        <v>10702</v>
      </c>
      <c r="X999" s="108"/>
      <c r="Y999" s="108">
        <v>0</v>
      </c>
      <c r="Z999" s="108"/>
      <c r="AA999" s="108">
        <v>0</v>
      </c>
      <c r="AB999" s="108"/>
      <c r="AC999" s="108">
        <v>0</v>
      </c>
      <c r="AD999" s="108"/>
      <c r="AE999" s="108">
        <v>0</v>
      </c>
      <c r="AF999" s="108"/>
      <c r="AG999" s="108">
        <v>0</v>
      </c>
      <c r="AH999" s="108"/>
      <c r="AI999" s="108">
        <v>11657</v>
      </c>
      <c r="AJ999" s="108"/>
      <c r="AK999" s="108">
        <v>0</v>
      </c>
      <c r="AL999" s="109"/>
      <c r="AM999" s="182">
        <v>83</v>
      </c>
      <c r="AN999" s="109" t="s">
        <v>5655</v>
      </c>
      <c r="AO999" s="109" t="str">
        <f t="shared" si="15"/>
        <v>No</v>
      </c>
    </row>
    <row r="1000" spans="1:41" s="19" customFormat="1" ht="11.45" customHeight="1" x14ac:dyDescent="0.2">
      <c r="A1000" s="5" t="s">
        <v>4967</v>
      </c>
      <c r="B1000" s="5" t="s">
        <v>4968</v>
      </c>
      <c r="C1000" s="5" t="s">
        <v>94</v>
      </c>
      <c r="D1000" s="174" t="s">
        <v>4969</v>
      </c>
      <c r="E1000" s="177" t="s">
        <v>4970</v>
      </c>
      <c r="F1000" s="19" t="s">
        <v>194</v>
      </c>
      <c r="G1000" s="5" t="s">
        <v>229</v>
      </c>
      <c r="H1000" s="27">
        <v>0</v>
      </c>
      <c r="I1000" s="106">
        <v>14</v>
      </c>
      <c r="J1000" s="107"/>
      <c r="K1000" s="108">
        <v>0</v>
      </c>
      <c r="L1000" s="108"/>
      <c r="M1000" s="108">
        <v>0</v>
      </c>
      <c r="N1000" s="108"/>
      <c r="O1000" s="108">
        <v>0</v>
      </c>
      <c r="P1000" s="108"/>
      <c r="Q1000" s="108">
        <v>419631</v>
      </c>
      <c r="R1000" s="108"/>
      <c r="S1000" s="108">
        <v>0</v>
      </c>
      <c r="T1000" s="108"/>
      <c r="U1000" s="108">
        <v>0</v>
      </c>
      <c r="V1000" s="108"/>
      <c r="W1000" s="108">
        <v>18380</v>
      </c>
      <c r="X1000" s="108"/>
      <c r="Y1000" s="108">
        <v>0</v>
      </c>
      <c r="Z1000" s="108"/>
      <c r="AA1000" s="108">
        <v>0</v>
      </c>
      <c r="AB1000" s="108"/>
      <c r="AC1000" s="108">
        <v>0</v>
      </c>
      <c r="AD1000" s="108"/>
      <c r="AE1000" s="108">
        <v>0</v>
      </c>
      <c r="AF1000" s="108"/>
      <c r="AG1000" s="108">
        <v>0</v>
      </c>
      <c r="AH1000" s="108"/>
      <c r="AI1000" s="108">
        <v>17023</v>
      </c>
      <c r="AJ1000" s="108"/>
      <c r="AK1000" s="108">
        <v>0</v>
      </c>
      <c r="AL1000" s="109"/>
      <c r="AM1000" s="182">
        <v>0</v>
      </c>
      <c r="AN1000" s="109" t="s">
        <v>5655</v>
      </c>
      <c r="AO1000" s="109" t="str">
        <f t="shared" si="15"/>
        <v>No</v>
      </c>
    </row>
    <row r="1001" spans="1:41" s="19" customFormat="1" ht="11.45" customHeight="1" x14ac:dyDescent="0.2">
      <c r="A1001" s="5" t="s">
        <v>5512</v>
      </c>
      <c r="B1001" s="5" t="s">
        <v>803</v>
      </c>
      <c r="C1001" s="5" t="s">
        <v>46</v>
      </c>
      <c r="D1001" s="174" t="s">
        <v>2992</v>
      </c>
      <c r="E1001" s="177" t="s">
        <v>2993</v>
      </c>
      <c r="F1001" s="19" t="s">
        <v>242</v>
      </c>
      <c r="G1001" s="5" t="s">
        <v>229</v>
      </c>
      <c r="H1001" s="27">
        <v>0</v>
      </c>
      <c r="I1001" s="106">
        <v>14</v>
      </c>
      <c r="J1001" s="107"/>
      <c r="K1001" s="108">
        <v>0</v>
      </c>
      <c r="L1001" s="108"/>
      <c r="M1001" s="108">
        <v>0</v>
      </c>
      <c r="N1001" s="108"/>
      <c r="O1001" s="108">
        <v>0</v>
      </c>
      <c r="P1001" s="108"/>
      <c r="Q1001" s="108">
        <v>322338</v>
      </c>
      <c r="R1001" s="108"/>
      <c r="S1001" s="108">
        <v>0</v>
      </c>
      <c r="T1001" s="108"/>
      <c r="U1001" s="108">
        <v>0</v>
      </c>
      <c r="V1001" s="108"/>
      <c r="W1001" s="108">
        <v>25016</v>
      </c>
      <c r="X1001" s="108"/>
      <c r="Y1001" s="108">
        <v>0</v>
      </c>
      <c r="Z1001" s="108"/>
      <c r="AA1001" s="108">
        <v>0</v>
      </c>
      <c r="AB1001" s="108"/>
      <c r="AC1001" s="108">
        <v>0</v>
      </c>
      <c r="AD1001" s="108"/>
      <c r="AE1001" s="108">
        <v>0</v>
      </c>
      <c r="AF1001" s="108"/>
      <c r="AG1001" s="108">
        <v>0</v>
      </c>
      <c r="AH1001" s="108"/>
      <c r="AI1001" s="108">
        <v>41743</v>
      </c>
      <c r="AJ1001" s="108"/>
      <c r="AK1001" s="108">
        <v>0</v>
      </c>
      <c r="AL1001" s="109"/>
      <c r="AM1001" s="182">
        <v>130</v>
      </c>
      <c r="AN1001" s="109" t="s">
        <v>5655</v>
      </c>
      <c r="AO1001" s="109" t="str">
        <f t="shared" si="15"/>
        <v>No</v>
      </c>
    </row>
    <row r="1002" spans="1:41" s="19" customFormat="1" ht="11.45" customHeight="1" x14ac:dyDescent="0.2">
      <c r="A1002" s="5" t="s">
        <v>3641</v>
      </c>
      <c r="B1002" s="5" t="s">
        <v>3642</v>
      </c>
      <c r="C1002" s="5" t="s">
        <v>79</v>
      </c>
      <c r="D1002" s="174" t="s">
        <v>3643</v>
      </c>
      <c r="E1002" s="177" t="s">
        <v>3644</v>
      </c>
      <c r="F1002" s="19" t="s">
        <v>194</v>
      </c>
      <c r="G1002" s="5" t="s">
        <v>229</v>
      </c>
      <c r="H1002" s="27">
        <v>0</v>
      </c>
      <c r="I1002" s="106">
        <v>14</v>
      </c>
      <c r="J1002" s="107"/>
      <c r="K1002" s="108">
        <v>0</v>
      </c>
      <c r="L1002" s="108"/>
      <c r="M1002" s="108">
        <v>0</v>
      </c>
      <c r="N1002" s="108"/>
      <c r="O1002" s="108">
        <v>0</v>
      </c>
      <c r="P1002" s="108"/>
      <c r="Q1002" s="108">
        <v>243349</v>
      </c>
      <c r="R1002" s="108"/>
      <c r="S1002" s="108">
        <v>0</v>
      </c>
      <c r="T1002" s="108"/>
      <c r="U1002" s="108">
        <v>0</v>
      </c>
      <c r="V1002" s="108"/>
      <c r="W1002" s="108">
        <v>17951</v>
      </c>
      <c r="X1002" s="108"/>
      <c r="Y1002" s="108">
        <v>0</v>
      </c>
      <c r="Z1002" s="108"/>
      <c r="AA1002" s="108">
        <v>0</v>
      </c>
      <c r="AB1002" s="108"/>
      <c r="AC1002" s="108">
        <v>0</v>
      </c>
      <c r="AD1002" s="108"/>
      <c r="AE1002" s="108">
        <v>0</v>
      </c>
      <c r="AF1002" s="108"/>
      <c r="AG1002" s="108">
        <v>0</v>
      </c>
      <c r="AH1002" s="108"/>
      <c r="AI1002" s="108">
        <v>53671</v>
      </c>
      <c r="AJ1002" s="108"/>
      <c r="AK1002" s="108">
        <v>0</v>
      </c>
      <c r="AL1002" s="109"/>
      <c r="AM1002" s="182">
        <v>0</v>
      </c>
      <c r="AN1002" s="109" t="s">
        <v>5655</v>
      </c>
      <c r="AO1002" s="109" t="str">
        <f t="shared" si="15"/>
        <v>No</v>
      </c>
    </row>
    <row r="1003" spans="1:41" s="19" customFormat="1" ht="11.45" customHeight="1" x14ac:dyDescent="0.2">
      <c r="A1003" s="5" t="s">
        <v>4199</v>
      </c>
      <c r="B1003" s="5" t="s">
        <v>3827</v>
      </c>
      <c r="C1003" s="5" t="s">
        <v>43</v>
      </c>
      <c r="D1003" s="174" t="s">
        <v>4200</v>
      </c>
      <c r="E1003" s="177" t="s">
        <v>4201</v>
      </c>
      <c r="F1003" s="19" t="s">
        <v>196</v>
      </c>
      <c r="G1003" s="5" t="s">
        <v>229</v>
      </c>
      <c r="H1003" s="27">
        <v>0</v>
      </c>
      <c r="I1003" s="106">
        <v>14</v>
      </c>
      <c r="J1003" s="107"/>
      <c r="K1003" s="108">
        <v>0</v>
      </c>
      <c r="L1003" s="108"/>
      <c r="M1003" s="108">
        <v>0</v>
      </c>
      <c r="N1003" s="108"/>
      <c r="O1003" s="108">
        <v>0</v>
      </c>
      <c r="P1003" s="108"/>
      <c r="Q1003" s="108">
        <v>293482</v>
      </c>
      <c r="R1003" s="108"/>
      <c r="S1003" s="108">
        <v>0</v>
      </c>
      <c r="T1003" s="108"/>
      <c r="U1003" s="108">
        <v>0</v>
      </c>
      <c r="V1003" s="108"/>
      <c r="W1003" s="108">
        <v>20600</v>
      </c>
      <c r="X1003" s="108"/>
      <c r="Y1003" s="108">
        <v>0</v>
      </c>
      <c r="Z1003" s="108"/>
      <c r="AA1003" s="108">
        <v>0</v>
      </c>
      <c r="AB1003" s="108"/>
      <c r="AC1003" s="108">
        <v>0</v>
      </c>
      <c r="AD1003" s="108"/>
      <c r="AE1003" s="108">
        <v>0</v>
      </c>
      <c r="AF1003" s="108"/>
      <c r="AG1003" s="108">
        <v>0</v>
      </c>
      <c r="AH1003" s="108"/>
      <c r="AI1003" s="108">
        <v>48996</v>
      </c>
      <c r="AJ1003" s="108"/>
      <c r="AK1003" s="108">
        <v>0</v>
      </c>
      <c r="AL1003" s="109"/>
      <c r="AM1003" s="182">
        <v>0</v>
      </c>
      <c r="AN1003" s="109" t="s">
        <v>5655</v>
      </c>
      <c r="AO1003" s="109" t="str">
        <f t="shared" si="15"/>
        <v>No</v>
      </c>
    </row>
    <row r="1004" spans="1:41" s="19" customFormat="1" ht="11.45" customHeight="1" x14ac:dyDescent="0.2">
      <c r="A1004" s="5" t="s">
        <v>4961</v>
      </c>
      <c r="B1004" s="5" t="s">
        <v>865</v>
      </c>
      <c r="C1004" s="5" t="s">
        <v>94</v>
      </c>
      <c r="D1004" s="174" t="s">
        <v>4962</v>
      </c>
      <c r="E1004" s="177" t="s">
        <v>4963</v>
      </c>
      <c r="F1004" s="19" t="s">
        <v>242</v>
      </c>
      <c r="G1004" s="5" t="s">
        <v>229</v>
      </c>
      <c r="H1004" s="27">
        <v>0</v>
      </c>
      <c r="I1004" s="106">
        <v>14</v>
      </c>
      <c r="J1004" s="107"/>
      <c r="K1004" s="108">
        <v>0</v>
      </c>
      <c r="L1004" s="108"/>
      <c r="M1004" s="108">
        <v>0</v>
      </c>
      <c r="N1004" s="108"/>
      <c r="O1004" s="108">
        <v>0</v>
      </c>
      <c r="P1004" s="108"/>
      <c r="Q1004" s="108">
        <v>397410</v>
      </c>
      <c r="R1004" s="108"/>
      <c r="S1004" s="108">
        <v>0</v>
      </c>
      <c r="T1004" s="108"/>
      <c r="U1004" s="108">
        <v>0</v>
      </c>
      <c r="V1004" s="108"/>
      <c r="W1004" s="108">
        <v>21606</v>
      </c>
      <c r="X1004" s="108"/>
      <c r="Y1004" s="108">
        <v>0</v>
      </c>
      <c r="Z1004" s="108"/>
      <c r="AA1004" s="108">
        <v>0</v>
      </c>
      <c r="AB1004" s="108"/>
      <c r="AC1004" s="108">
        <v>0</v>
      </c>
      <c r="AD1004" s="108"/>
      <c r="AE1004" s="108">
        <v>0</v>
      </c>
      <c r="AF1004" s="108"/>
      <c r="AG1004" s="108">
        <v>0</v>
      </c>
      <c r="AH1004" s="108"/>
      <c r="AI1004" s="108">
        <v>56346</v>
      </c>
      <c r="AJ1004" s="108"/>
      <c r="AK1004" s="108">
        <v>0</v>
      </c>
      <c r="AL1004" s="109"/>
      <c r="AM1004" s="182">
        <v>0</v>
      </c>
      <c r="AN1004" s="109" t="s">
        <v>5655</v>
      </c>
      <c r="AO1004" s="109" t="str">
        <f t="shared" si="15"/>
        <v>No</v>
      </c>
    </row>
    <row r="1005" spans="1:41" s="19" customFormat="1" ht="11.45" customHeight="1" x14ac:dyDescent="0.2">
      <c r="A1005" s="5" t="s">
        <v>6255</v>
      </c>
      <c r="B1005" s="5" t="s">
        <v>1660</v>
      </c>
      <c r="C1005" s="5" t="s">
        <v>99</v>
      </c>
      <c r="D1005" s="174" t="s">
        <v>1661</v>
      </c>
      <c r="E1005" s="177" t="s">
        <v>1662</v>
      </c>
      <c r="F1005" s="19" t="s">
        <v>242</v>
      </c>
      <c r="G1005" s="5" t="s">
        <v>229</v>
      </c>
      <c r="H1005" s="27">
        <v>0</v>
      </c>
      <c r="I1005" s="106">
        <v>14</v>
      </c>
      <c r="J1005" s="107"/>
      <c r="K1005" s="108">
        <v>0</v>
      </c>
      <c r="L1005" s="108"/>
      <c r="M1005" s="108">
        <v>0</v>
      </c>
      <c r="N1005" s="108"/>
      <c r="O1005" s="108">
        <v>0</v>
      </c>
      <c r="P1005" s="108"/>
      <c r="Q1005" s="108">
        <v>144420</v>
      </c>
      <c r="R1005" s="108"/>
      <c r="S1005" s="108">
        <v>0</v>
      </c>
      <c r="T1005" s="108"/>
      <c r="U1005" s="108">
        <v>0</v>
      </c>
      <c r="V1005" s="108"/>
      <c r="W1005" s="108">
        <v>15813</v>
      </c>
      <c r="X1005" s="108"/>
      <c r="Y1005" s="108">
        <v>0</v>
      </c>
      <c r="Z1005" s="108"/>
      <c r="AA1005" s="108">
        <v>0</v>
      </c>
      <c r="AB1005" s="108"/>
      <c r="AC1005" s="108">
        <v>0</v>
      </c>
      <c r="AD1005" s="108"/>
      <c r="AE1005" s="108">
        <v>0</v>
      </c>
      <c r="AF1005" s="108"/>
      <c r="AG1005" s="108">
        <v>0</v>
      </c>
      <c r="AH1005" s="108"/>
      <c r="AI1005" s="108">
        <v>24601</v>
      </c>
      <c r="AJ1005" s="108"/>
      <c r="AK1005" s="108">
        <v>0</v>
      </c>
      <c r="AL1005" s="109"/>
      <c r="AM1005" s="182">
        <v>0</v>
      </c>
      <c r="AN1005" s="109" t="s">
        <v>5655</v>
      </c>
      <c r="AO1005" s="109" t="str">
        <f t="shared" si="15"/>
        <v>No</v>
      </c>
    </row>
    <row r="1006" spans="1:41" s="19" customFormat="1" ht="11.45" customHeight="1" x14ac:dyDescent="0.2">
      <c r="A1006" s="5" t="s">
        <v>3901</v>
      </c>
      <c r="B1006" s="5" t="s">
        <v>3902</v>
      </c>
      <c r="C1006" s="5" t="s">
        <v>59</v>
      </c>
      <c r="D1006" s="174" t="s">
        <v>3903</v>
      </c>
      <c r="E1006" s="177" t="s">
        <v>3904</v>
      </c>
      <c r="F1006" s="19" t="s">
        <v>242</v>
      </c>
      <c r="G1006" s="5" t="s">
        <v>229</v>
      </c>
      <c r="H1006" s="27">
        <v>0</v>
      </c>
      <c r="I1006" s="106">
        <v>14</v>
      </c>
      <c r="J1006" s="107"/>
      <c r="K1006" s="108">
        <v>0</v>
      </c>
      <c r="L1006" s="108"/>
      <c r="M1006" s="108">
        <v>0</v>
      </c>
      <c r="N1006" s="108"/>
      <c r="O1006" s="108">
        <v>0</v>
      </c>
      <c r="P1006" s="108"/>
      <c r="Q1006" s="108">
        <v>384826</v>
      </c>
      <c r="R1006" s="108"/>
      <c r="S1006" s="108">
        <v>0</v>
      </c>
      <c r="T1006" s="108"/>
      <c r="U1006" s="108">
        <v>0</v>
      </c>
      <c r="V1006" s="108"/>
      <c r="W1006" s="108">
        <v>21709</v>
      </c>
      <c r="X1006" s="108"/>
      <c r="Y1006" s="108">
        <v>0</v>
      </c>
      <c r="Z1006" s="108"/>
      <c r="AA1006" s="108">
        <v>0</v>
      </c>
      <c r="AB1006" s="108"/>
      <c r="AC1006" s="108">
        <v>0</v>
      </c>
      <c r="AD1006" s="108"/>
      <c r="AE1006" s="108">
        <v>0</v>
      </c>
      <c r="AF1006" s="108"/>
      <c r="AG1006" s="108">
        <v>0</v>
      </c>
      <c r="AH1006" s="108"/>
      <c r="AI1006" s="108">
        <v>18303</v>
      </c>
      <c r="AJ1006" s="108"/>
      <c r="AK1006" s="108">
        <v>0</v>
      </c>
      <c r="AL1006" s="109"/>
      <c r="AM1006" s="182">
        <v>0</v>
      </c>
      <c r="AN1006" s="109" t="s">
        <v>5655</v>
      </c>
      <c r="AO1006" s="109" t="str">
        <f t="shared" si="15"/>
        <v>No</v>
      </c>
    </row>
    <row r="1007" spans="1:41" s="19" customFormat="1" ht="11.45" customHeight="1" x14ac:dyDescent="0.2">
      <c r="A1007" s="5" t="s">
        <v>137</v>
      </c>
      <c r="B1007" s="5" t="s">
        <v>5205</v>
      </c>
      <c r="C1007" s="5" t="s">
        <v>37</v>
      </c>
      <c r="D1007" s="174"/>
      <c r="E1007" s="177">
        <v>44929</v>
      </c>
      <c r="F1007" s="19" t="s">
        <v>194</v>
      </c>
      <c r="G1007" s="5" t="s">
        <v>192</v>
      </c>
      <c r="H1007" s="27">
        <v>5502379</v>
      </c>
      <c r="I1007" s="106">
        <v>14</v>
      </c>
      <c r="J1007" s="107"/>
      <c r="K1007" s="108">
        <v>0</v>
      </c>
      <c r="L1007" s="108"/>
      <c r="M1007" s="108">
        <v>319825</v>
      </c>
      <c r="N1007" s="108"/>
      <c r="O1007" s="108">
        <v>310996</v>
      </c>
      <c r="P1007" s="108"/>
      <c r="Q1007" s="108">
        <v>281814</v>
      </c>
      <c r="R1007" s="108"/>
      <c r="S1007" s="108">
        <v>29182</v>
      </c>
      <c r="T1007" s="108"/>
      <c r="U1007" s="108">
        <v>32658</v>
      </c>
      <c r="V1007" s="108"/>
      <c r="W1007" s="108">
        <v>30848</v>
      </c>
      <c r="X1007" s="108"/>
      <c r="Y1007" s="108">
        <v>1810</v>
      </c>
      <c r="Z1007" s="108"/>
      <c r="AA1007" s="108">
        <v>0</v>
      </c>
      <c r="AB1007" s="108"/>
      <c r="AC1007" s="108">
        <v>0</v>
      </c>
      <c r="AD1007" s="108"/>
      <c r="AE1007" s="108">
        <v>0</v>
      </c>
      <c r="AF1007" s="108"/>
      <c r="AG1007" s="108">
        <v>0</v>
      </c>
      <c r="AH1007" s="108"/>
      <c r="AI1007" s="108">
        <v>348243</v>
      </c>
      <c r="AJ1007" s="108"/>
      <c r="AK1007" s="108">
        <v>1174242</v>
      </c>
      <c r="AL1007" s="109"/>
      <c r="AM1007" s="182">
        <v>0</v>
      </c>
      <c r="AN1007" s="109" t="s">
        <v>5655</v>
      </c>
      <c r="AO1007" s="109" t="str">
        <f t="shared" si="15"/>
        <v>No</v>
      </c>
    </row>
    <row r="1008" spans="1:41" s="19" customFormat="1" ht="11.45" customHeight="1" x14ac:dyDescent="0.2">
      <c r="A1008" s="5" t="s">
        <v>5679</v>
      </c>
      <c r="B1008" s="5" t="s">
        <v>1533</v>
      </c>
      <c r="C1008" s="5" t="s">
        <v>66</v>
      </c>
      <c r="D1008" s="174" t="s">
        <v>1534</v>
      </c>
      <c r="E1008" s="177" t="s">
        <v>1535</v>
      </c>
      <c r="F1008" s="19" t="s">
        <v>194</v>
      </c>
      <c r="G1008" s="5" t="s">
        <v>229</v>
      </c>
      <c r="H1008" s="27">
        <v>0</v>
      </c>
      <c r="I1008" s="106">
        <v>14</v>
      </c>
      <c r="J1008" s="107"/>
      <c r="K1008" s="108">
        <v>0</v>
      </c>
      <c r="L1008" s="108"/>
      <c r="M1008" s="108">
        <v>0</v>
      </c>
      <c r="N1008" s="108"/>
      <c r="O1008" s="108">
        <v>0</v>
      </c>
      <c r="P1008" s="108"/>
      <c r="Q1008" s="108">
        <v>361955</v>
      </c>
      <c r="R1008" s="108"/>
      <c r="S1008" s="108">
        <v>0</v>
      </c>
      <c r="T1008" s="108"/>
      <c r="U1008" s="108">
        <v>0</v>
      </c>
      <c r="V1008" s="108"/>
      <c r="W1008" s="108">
        <v>32651</v>
      </c>
      <c r="X1008" s="108"/>
      <c r="Y1008" s="108">
        <v>0</v>
      </c>
      <c r="Z1008" s="108"/>
      <c r="AA1008" s="108">
        <v>0</v>
      </c>
      <c r="AB1008" s="108"/>
      <c r="AC1008" s="108">
        <v>0</v>
      </c>
      <c r="AD1008" s="108"/>
      <c r="AE1008" s="108">
        <v>0</v>
      </c>
      <c r="AF1008" s="108"/>
      <c r="AG1008" s="108">
        <v>0</v>
      </c>
      <c r="AH1008" s="108"/>
      <c r="AI1008" s="108">
        <v>46443</v>
      </c>
      <c r="AJ1008" s="108"/>
      <c r="AK1008" s="108">
        <v>0</v>
      </c>
      <c r="AL1008" s="109"/>
      <c r="AM1008" s="182">
        <v>0</v>
      </c>
      <c r="AN1008" s="109" t="s">
        <v>5655</v>
      </c>
      <c r="AO1008" s="109" t="str">
        <f t="shared" si="15"/>
        <v>No</v>
      </c>
    </row>
    <row r="1009" spans="1:41" s="19" customFormat="1" ht="11.45" customHeight="1" x14ac:dyDescent="0.2">
      <c r="A1009" s="5" t="s">
        <v>5698</v>
      </c>
      <c r="B1009" s="5" t="s">
        <v>5699</v>
      </c>
      <c r="C1009" s="5" t="s">
        <v>20</v>
      </c>
      <c r="D1009" s="174"/>
      <c r="E1009" s="177">
        <v>90291</v>
      </c>
      <c r="F1009" s="19" t="s">
        <v>194</v>
      </c>
      <c r="G1009" s="5" t="s">
        <v>5273</v>
      </c>
      <c r="H1009" s="27">
        <v>12150996</v>
      </c>
      <c r="I1009" s="106">
        <v>14</v>
      </c>
      <c r="J1009" s="107"/>
      <c r="K1009" s="108">
        <v>0</v>
      </c>
      <c r="L1009" s="108"/>
      <c r="M1009" s="108">
        <v>0</v>
      </c>
      <c r="N1009" s="108"/>
      <c r="O1009" s="108">
        <v>0</v>
      </c>
      <c r="P1009" s="108"/>
      <c r="Q1009" s="108">
        <v>362387</v>
      </c>
      <c r="R1009" s="108"/>
      <c r="S1009" s="108">
        <v>0</v>
      </c>
      <c r="T1009" s="108"/>
      <c r="U1009" s="108">
        <v>0</v>
      </c>
      <c r="V1009" s="108"/>
      <c r="W1009" s="108">
        <v>28415</v>
      </c>
      <c r="X1009" s="108"/>
      <c r="Y1009" s="108">
        <v>0</v>
      </c>
      <c r="Z1009" s="108"/>
      <c r="AA1009" s="108">
        <v>0</v>
      </c>
      <c r="AB1009" s="108"/>
      <c r="AC1009" s="108">
        <v>0</v>
      </c>
      <c r="AD1009" s="108"/>
      <c r="AE1009" s="108">
        <v>0</v>
      </c>
      <c r="AF1009" s="108"/>
      <c r="AG1009" s="108">
        <v>0</v>
      </c>
      <c r="AH1009" s="108"/>
      <c r="AI1009" s="108">
        <v>376583</v>
      </c>
      <c r="AJ1009" s="108"/>
      <c r="AK1009" s="108">
        <v>0</v>
      </c>
      <c r="AL1009" s="109"/>
      <c r="AM1009" s="182">
        <v>0</v>
      </c>
      <c r="AN1009" s="109" t="s">
        <v>5655</v>
      </c>
      <c r="AO1009" s="109" t="str">
        <f t="shared" si="15"/>
        <v>No</v>
      </c>
    </row>
    <row r="1010" spans="1:41" s="19" customFormat="1" ht="11.45" customHeight="1" x14ac:dyDescent="0.2">
      <c r="A1010" s="5" t="s">
        <v>6256</v>
      </c>
      <c r="B1010" s="5" t="s">
        <v>419</v>
      </c>
      <c r="C1010" s="5" t="s">
        <v>18</v>
      </c>
      <c r="D1010" s="174">
        <v>9131</v>
      </c>
      <c r="E1010" s="177">
        <v>90131</v>
      </c>
      <c r="F1010" s="19" t="s">
        <v>194</v>
      </c>
      <c r="G1010" s="5" t="s">
        <v>192</v>
      </c>
      <c r="H1010" s="27">
        <v>3629114</v>
      </c>
      <c r="I1010" s="106">
        <v>14</v>
      </c>
      <c r="J1010" s="107"/>
      <c r="K1010" s="108">
        <v>0</v>
      </c>
      <c r="L1010" s="108"/>
      <c r="M1010" s="108">
        <v>844372</v>
      </c>
      <c r="N1010" s="108"/>
      <c r="O1010" s="108">
        <v>899931</v>
      </c>
      <c r="P1010" s="108"/>
      <c r="Q1010" s="108">
        <v>843559</v>
      </c>
      <c r="R1010" s="108"/>
      <c r="S1010" s="108">
        <v>56372</v>
      </c>
      <c r="T1010" s="108"/>
      <c r="U1010" s="108">
        <v>74327</v>
      </c>
      <c r="V1010" s="108"/>
      <c r="W1010" s="108">
        <v>69801</v>
      </c>
      <c r="X1010" s="108"/>
      <c r="Y1010" s="108">
        <v>4526</v>
      </c>
      <c r="Z1010" s="108"/>
      <c r="AA1010" s="108">
        <v>0</v>
      </c>
      <c r="AB1010" s="108"/>
      <c r="AC1010" s="108">
        <v>0</v>
      </c>
      <c r="AD1010" s="108"/>
      <c r="AE1010" s="108">
        <v>0</v>
      </c>
      <c r="AF1010" s="108"/>
      <c r="AG1010" s="108">
        <v>0</v>
      </c>
      <c r="AH1010" s="108"/>
      <c r="AI1010" s="108">
        <v>798280</v>
      </c>
      <c r="AJ1010" s="108"/>
      <c r="AK1010" s="108">
        <v>765303</v>
      </c>
      <c r="AL1010" s="109"/>
      <c r="AM1010" s="182">
        <v>0</v>
      </c>
      <c r="AN1010" s="109" t="s">
        <v>5655</v>
      </c>
      <c r="AO1010" s="109" t="str">
        <f t="shared" si="15"/>
        <v>No</v>
      </c>
    </row>
    <row r="1011" spans="1:41" s="19" customFormat="1" ht="11.45" customHeight="1" x14ac:dyDescent="0.2">
      <c r="A1011" s="5" t="s">
        <v>3169</v>
      </c>
      <c r="B1011" s="5" t="s">
        <v>1544</v>
      </c>
      <c r="C1011" s="5" t="s">
        <v>45</v>
      </c>
      <c r="D1011" s="174" t="s">
        <v>3170</v>
      </c>
      <c r="E1011" s="177" t="s">
        <v>3171</v>
      </c>
      <c r="F1011" s="19" t="s">
        <v>194</v>
      </c>
      <c r="G1011" s="5" t="s">
        <v>229</v>
      </c>
      <c r="H1011" s="27">
        <v>0</v>
      </c>
      <c r="I1011" s="106">
        <v>14</v>
      </c>
      <c r="J1011" s="107"/>
      <c r="K1011" s="108">
        <v>0</v>
      </c>
      <c r="L1011" s="108"/>
      <c r="M1011" s="108">
        <v>0</v>
      </c>
      <c r="N1011" s="108"/>
      <c r="O1011" s="108">
        <v>0</v>
      </c>
      <c r="P1011" s="108"/>
      <c r="Q1011" s="108">
        <v>716221</v>
      </c>
      <c r="R1011" s="108"/>
      <c r="S1011" s="108">
        <v>0</v>
      </c>
      <c r="T1011" s="108"/>
      <c r="U1011" s="108">
        <v>0</v>
      </c>
      <c r="V1011" s="108"/>
      <c r="W1011" s="108">
        <v>23754</v>
      </c>
      <c r="X1011" s="108"/>
      <c r="Y1011" s="108">
        <v>0</v>
      </c>
      <c r="Z1011" s="108"/>
      <c r="AA1011" s="108">
        <v>0</v>
      </c>
      <c r="AB1011" s="108"/>
      <c r="AC1011" s="108">
        <v>0</v>
      </c>
      <c r="AD1011" s="108"/>
      <c r="AE1011" s="108">
        <v>0</v>
      </c>
      <c r="AF1011" s="108"/>
      <c r="AG1011" s="108">
        <v>0</v>
      </c>
      <c r="AH1011" s="108"/>
      <c r="AI1011" s="108">
        <v>50285</v>
      </c>
      <c r="AJ1011" s="108"/>
      <c r="AK1011" s="108">
        <v>0</v>
      </c>
      <c r="AL1011" s="109"/>
      <c r="AM1011" s="182">
        <v>0</v>
      </c>
      <c r="AN1011" s="109" t="s">
        <v>5655</v>
      </c>
      <c r="AO1011" s="109" t="str">
        <f t="shared" si="15"/>
        <v>No</v>
      </c>
    </row>
    <row r="1012" spans="1:41" s="19" customFormat="1" ht="11.45" customHeight="1" x14ac:dyDescent="0.2">
      <c r="A1012" s="5" t="s">
        <v>3044</v>
      </c>
      <c r="B1012" s="5" t="s">
        <v>3045</v>
      </c>
      <c r="C1012" s="5" t="s">
        <v>56</v>
      </c>
      <c r="D1012" s="174" t="s">
        <v>3046</v>
      </c>
      <c r="E1012" s="177" t="s">
        <v>3047</v>
      </c>
      <c r="F1012" s="19" t="s">
        <v>196</v>
      </c>
      <c r="G1012" s="5" t="s">
        <v>229</v>
      </c>
      <c r="H1012" s="27">
        <v>0</v>
      </c>
      <c r="I1012" s="106">
        <v>14</v>
      </c>
      <c r="J1012" s="107"/>
      <c r="K1012" s="108">
        <v>0</v>
      </c>
      <c r="L1012" s="108"/>
      <c r="M1012" s="108">
        <v>0</v>
      </c>
      <c r="N1012" s="108"/>
      <c r="O1012" s="108">
        <v>0</v>
      </c>
      <c r="P1012" s="108"/>
      <c r="Q1012" s="108">
        <v>175472</v>
      </c>
      <c r="R1012" s="108"/>
      <c r="S1012" s="108">
        <v>0</v>
      </c>
      <c r="T1012" s="108"/>
      <c r="U1012" s="108">
        <v>0</v>
      </c>
      <c r="V1012" s="108"/>
      <c r="W1012" s="108">
        <v>12603</v>
      </c>
      <c r="X1012" s="108"/>
      <c r="Y1012" s="108">
        <v>0</v>
      </c>
      <c r="Z1012" s="108"/>
      <c r="AA1012" s="108">
        <v>0</v>
      </c>
      <c r="AB1012" s="108"/>
      <c r="AC1012" s="108">
        <v>0</v>
      </c>
      <c r="AD1012" s="108"/>
      <c r="AE1012" s="108">
        <v>0</v>
      </c>
      <c r="AF1012" s="108"/>
      <c r="AG1012" s="108">
        <v>0</v>
      </c>
      <c r="AH1012" s="108"/>
      <c r="AI1012" s="108">
        <v>52428</v>
      </c>
      <c r="AJ1012" s="108"/>
      <c r="AK1012" s="108">
        <v>0</v>
      </c>
      <c r="AL1012" s="109"/>
      <c r="AM1012" s="182">
        <v>51.8</v>
      </c>
      <c r="AN1012" s="109" t="s">
        <v>5655</v>
      </c>
      <c r="AO1012" s="109" t="str">
        <f t="shared" si="15"/>
        <v>No</v>
      </c>
    </row>
    <row r="1013" spans="1:41" s="19" customFormat="1" ht="11.45" customHeight="1" x14ac:dyDescent="0.2">
      <c r="A1013" s="5" t="s">
        <v>5449</v>
      </c>
      <c r="B1013" s="5" t="s">
        <v>5053</v>
      </c>
      <c r="C1013" s="5" t="s">
        <v>94</v>
      </c>
      <c r="D1013" s="174"/>
      <c r="E1013" s="177" t="s">
        <v>5448</v>
      </c>
      <c r="F1013" s="19" t="s">
        <v>194</v>
      </c>
      <c r="G1013" s="5" t="s">
        <v>229</v>
      </c>
      <c r="H1013" s="27">
        <v>0</v>
      </c>
      <c r="I1013" s="106">
        <v>14</v>
      </c>
      <c r="J1013" s="107"/>
      <c r="K1013" s="108">
        <v>0</v>
      </c>
      <c r="L1013" s="108"/>
      <c r="M1013" s="108">
        <v>0</v>
      </c>
      <c r="N1013" s="108"/>
      <c r="O1013" s="108">
        <v>0</v>
      </c>
      <c r="P1013" s="108"/>
      <c r="Q1013" s="108">
        <v>442646</v>
      </c>
      <c r="R1013" s="108"/>
      <c r="S1013" s="108">
        <v>0</v>
      </c>
      <c r="T1013" s="108"/>
      <c r="U1013" s="108">
        <v>0</v>
      </c>
      <c r="V1013" s="108"/>
      <c r="W1013" s="108">
        <v>15517</v>
      </c>
      <c r="X1013" s="108"/>
      <c r="Y1013" s="108">
        <v>0</v>
      </c>
      <c r="Z1013" s="108"/>
      <c r="AA1013" s="108">
        <v>0</v>
      </c>
      <c r="AB1013" s="108"/>
      <c r="AC1013" s="108">
        <v>0</v>
      </c>
      <c r="AD1013" s="108"/>
      <c r="AE1013" s="108">
        <v>0</v>
      </c>
      <c r="AF1013" s="108"/>
      <c r="AG1013" s="108">
        <v>0</v>
      </c>
      <c r="AH1013" s="108"/>
      <c r="AI1013" s="108">
        <v>57556</v>
      </c>
      <c r="AJ1013" s="108"/>
      <c r="AK1013" s="108">
        <v>0</v>
      </c>
      <c r="AL1013" s="109"/>
      <c r="AM1013" s="182">
        <v>0</v>
      </c>
      <c r="AN1013" s="109" t="s">
        <v>5655</v>
      </c>
      <c r="AO1013" s="109" t="str">
        <f t="shared" si="15"/>
        <v>No</v>
      </c>
    </row>
    <row r="1014" spans="1:41" s="19" customFormat="1" ht="11.45" customHeight="1" x14ac:dyDescent="0.2">
      <c r="A1014" s="5" t="s">
        <v>4427</v>
      </c>
      <c r="B1014" s="5" t="s">
        <v>3851</v>
      </c>
      <c r="C1014" s="5" t="s">
        <v>31</v>
      </c>
      <c r="D1014" s="174" t="s">
        <v>4428</v>
      </c>
      <c r="E1014" s="177" t="s">
        <v>4429</v>
      </c>
      <c r="F1014" s="19" t="s">
        <v>194</v>
      </c>
      <c r="G1014" s="5" t="s">
        <v>229</v>
      </c>
      <c r="H1014" s="27">
        <v>0</v>
      </c>
      <c r="I1014" s="106">
        <v>14</v>
      </c>
      <c r="J1014" s="107"/>
      <c r="K1014" s="108">
        <v>0</v>
      </c>
      <c r="L1014" s="108"/>
      <c r="M1014" s="108">
        <v>0</v>
      </c>
      <c r="N1014" s="108"/>
      <c r="O1014" s="108">
        <v>0</v>
      </c>
      <c r="P1014" s="108"/>
      <c r="Q1014" s="108">
        <v>77248</v>
      </c>
      <c r="R1014" s="108"/>
      <c r="S1014" s="108">
        <v>0</v>
      </c>
      <c r="T1014" s="108"/>
      <c r="U1014" s="108">
        <v>0</v>
      </c>
      <c r="V1014" s="108"/>
      <c r="W1014" s="108">
        <v>5351</v>
      </c>
      <c r="X1014" s="108"/>
      <c r="Y1014" s="108">
        <v>0</v>
      </c>
      <c r="Z1014" s="108"/>
      <c r="AA1014" s="108">
        <v>0</v>
      </c>
      <c r="AB1014" s="108"/>
      <c r="AC1014" s="108">
        <v>0</v>
      </c>
      <c r="AD1014" s="108"/>
      <c r="AE1014" s="108">
        <v>0</v>
      </c>
      <c r="AF1014" s="108"/>
      <c r="AG1014" s="108">
        <v>0</v>
      </c>
      <c r="AH1014" s="108"/>
      <c r="AI1014" s="108">
        <v>45312</v>
      </c>
      <c r="AJ1014" s="108"/>
      <c r="AK1014" s="108">
        <v>0</v>
      </c>
      <c r="AL1014" s="109"/>
      <c r="AM1014" s="182">
        <v>0</v>
      </c>
      <c r="AN1014" s="109" t="s">
        <v>5655</v>
      </c>
      <c r="AO1014" s="109" t="str">
        <f t="shared" si="15"/>
        <v>No</v>
      </c>
    </row>
    <row r="1015" spans="1:41" s="19" customFormat="1" ht="11.45" customHeight="1" x14ac:dyDescent="0.2">
      <c r="A1015" s="5" t="s">
        <v>1674</v>
      </c>
      <c r="B1015" s="5" t="s">
        <v>1675</v>
      </c>
      <c r="C1015" s="5" t="s">
        <v>53</v>
      </c>
      <c r="D1015" s="174" t="s">
        <v>1676</v>
      </c>
      <c r="E1015" s="177">
        <v>30131</v>
      </c>
      <c r="F1015" s="19" t="s">
        <v>194</v>
      </c>
      <c r="G1015" s="5" t="s">
        <v>5273</v>
      </c>
      <c r="H1015" s="27">
        <v>58875</v>
      </c>
      <c r="I1015" s="106">
        <v>14</v>
      </c>
      <c r="J1015" s="107"/>
      <c r="K1015" s="108">
        <v>0</v>
      </c>
      <c r="L1015" s="108"/>
      <c r="M1015" s="108">
        <v>0</v>
      </c>
      <c r="N1015" s="108"/>
      <c r="O1015" s="108">
        <v>0</v>
      </c>
      <c r="P1015" s="108"/>
      <c r="Q1015" s="108">
        <v>539689</v>
      </c>
      <c r="R1015" s="108"/>
      <c r="S1015" s="108">
        <v>0</v>
      </c>
      <c r="T1015" s="108"/>
      <c r="U1015" s="108">
        <v>0</v>
      </c>
      <c r="V1015" s="108"/>
      <c r="W1015" s="108">
        <v>27866</v>
      </c>
      <c r="X1015" s="108"/>
      <c r="Y1015" s="108">
        <v>0</v>
      </c>
      <c r="Z1015" s="108"/>
      <c r="AA1015" s="108">
        <v>0</v>
      </c>
      <c r="AB1015" s="108"/>
      <c r="AC1015" s="108">
        <v>0</v>
      </c>
      <c r="AD1015" s="108"/>
      <c r="AE1015" s="108">
        <v>0</v>
      </c>
      <c r="AF1015" s="108"/>
      <c r="AG1015" s="108">
        <v>0</v>
      </c>
      <c r="AH1015" s="108"/>
      <c r="AI1015" s="108">
        <v>112648</v>
      </c>
      <c r="AJ1015" s="108"/>
      <c r="AK1015" s="108">
        <v>0</v>
      </c>
      <c r="AL1015" s="109"/>
      <c r="AM1015" s="182">
        <v>0</v>
      </c>
      <c r="AN1015" s="109" t="s">
        <v>5655</v>
      </c>
      <c r="AO1015" s="109" t="str">
        <f t="shared" si="15"/>
        <v>No</v>
      </c>
    </row>
    <row r="1016" spans="1:41" s="19" customFormat="1" ht="11.45" customHeight="1" x14ac:dyDescent="0.2">
      <c r="A1016" s="5" t="s">
        <v>2925</v>
      </c>
      <c r="B1016" s="5" t="s">
        <v>2926</v>
      </c>
      <c r="C1016" s="5" t="s">
        <v>55</v>
      </c>
      <c r="D1016" s="174" t="s">
        <v>2927</v>
      </c>
      <c r="E1016" s="177" t="s">
        <v>2928</v>
      </c>
      <c r="F1016" s="19" t="s">
        <v>194</v>
      </c>
      <c r="G1016" s="5" t="s">
        <v>229</v>
      </c>
      <c r="H1016" s="27">
        <v>0</v>
      </c>
      <c r="I1016" s="106">
        <v>14</v>
      </c>
      <c r="J1016" s="107"/>
      <c r="K1016" s="108">
        <v>0</v>
      </c>
      <c r="L1016" s="108"/>
      <c r="M1016" s="108">
        <v>0</v>
      </c>
      <c r="N1016" s="108"/>
      <c r="O1016" s="108">
        <v>0</v>
      </c>
      <c r="P1016" s="108"/>
      <c r="Q1016" s="108">
        <v>270349</v>
      </c>
      <c r="R1016" s="108"/>
      <c r="S1016" s="108">
        <v>0</v>
      </c>
      <c r="T1016" s="108"/>
      <c r="U1016" s="108">
        <v>0</v>
      </c>
      <c r="V1016" s="108"/>
      <c r="W1016" s="108">
        <v>21658</v>
      </c>
      <c r="X1016" s="108"/>
      <c r="Y1016" s="108">
        <v>0</v>
      </c>
      <c r="Z1016" s="108"/>
      <c r="AA1016" s="108">
        <v>0</v>
      </c>
      <c r="AB1016" s="108"/>
      <c r="AC1016" s="108">
        <v>0</v>
      </c>
      <c r="AD1016" s="108"/>
      <c r="AE1016" s="108">
        <v>0</v>
      </c>
      <c r="AF1016" s="108"/>
      <c r="AG1016" s="108">
        <v>0</v>
      </c>
      <c r="AH1016" s="108"/>
      <c r="AI1016" s="108">
        <v>64825</v>
      </c>
      <c r="AJ1016" s="108"/>
      <c r="AK1016" s="108">
        <v>0</v>
      </c>
      <c r="AL1016" s="109"/>
      <c r="AM1016" s="182">
        <v>0</v>
      </c>
      <c r="AN1016" s="109" t="s">
        <v>5655</v>
      </c>
      <c r="AO1016" s="109" t="str">
        <f t="shared" si="15"/>
        <v>No</v>
      </c>
    </row>
    <row r="1017" spans="1:41" s="19" customFormat="1" ht="11.45" customHeight="1" x14ac:dyDescent="0.2">
      <c r="A1017" s="5" t="s">
        <v>1829</v>
      </c>
      <c r="B1017" s="5" t="s">
        <v>286</v>
      </c>
      <c r="C1017" s="5" t="s">
        <v>60</v>
      </c>
      <c r="D1017" s="174" t="s">
        <v>1830</v>
      </c>
      <c r="E1017" s="177" t="s">
        <v>1831</v>
      </c>
      <c r="F1017" s="19" t="s">
        <v>242</v>
      </c>
      <c r="G1017" s="5" t="s">
        <v>229</v>
      </c>
      <c r="H1017" s="27">
        <v>0</v>
      </c>
      <c r="I1017" s="106">
        <v>14</v>
      </c>
      <c r="J1017" s="107"/>
      <c r="K1017" s="108">
        <v>0</v>
      </c>
      <c r="L1017" s="108"/>
      <c r="M1017" s="108">
        <v>0</v>
      </c>
      <c r="N1017" s="108"/>
      <c r="O1017" s="108">
        <v>0</v>
      </c>
      <c r="P1017" s="108"/>
      <c r="Q1017" s="108">
        <v>306973</v>
      </c>
      <c r="R1017" s="108"/>
      <c r="S1017" s="108">
        <v>0</v>
      </c>
      <c r="T1017" s="108"/>
      <c r="U1017" s="108">
        <v>0</v>
      </c>
      <c r="V1017" s="108"/>
      <c r="W1017" s="108">
        <v>16410</v>
      </c>
      <c r="X1017" s="108"/>
      <c r="Y1017" s="108">
        <v>0</v>
      </c>
      <c r="Z1017" s="108"/>
      <c r="AA1017" s="108">
        <v>0</v>
      </c>
      <c r="AB1017" s="108"/>
      <c r="AC1017" s="108">
        <v>0</v>
      </c>
      <c r="AD1017" s="108"/>
      <c r="AE1017" s="108">
        <v>0</v>
      </c>
      <c r="AF1017" s="108"/>
      <c r="AG1017" s="108">
        <v>0</v>
      </c>
      <c r="AH1017" s="108"/>
      <c r="AI1017" s="108">
        <v>77084</v>
      </c>
      <c r="AJ1017" s="108"/>
      <c r="AK1017" s="108">
        <v>0</v>
      </c>
      <c r="AL1017" s="109"/>
      <c r="AM1017" s="182">
        <v>0</v>
      </c>
      <c r="AN1017" s="109" t="s">
        <v>5655</v>
      </c>
      <c r="AO1017" s="109" t="str">
        <f t="shared" si="15"/>
        <v>No</v>
      </c>
    </row>
    <row r="1018" spans="1:41" s="19" customFormat="1" ht="11.45" customHeight="1" x14ac:dyDescent="0.2">
      <c r="A1018" s="5" t="s">
        <v>1807</v>
      </c>
      <c r="B1018" s="5" t="s">
        <v>392</v>
      </c>
      <c r="C1018" s="5" t="s">
        <v>50</v>
      </c>
      <c r="D1018" s="174" t="s">
        <v>1808</v>
      </c>
      <c r="E1018" s="177" t="s">
        <v>1809</v>
      </c>
      <c r="F1018" s="19" t="s">
        <v>242</v>
      </c>
      <c r="G1018" s="5" t="s">
        <v>229</v>
      </c>
      <c r="H1018" s="27">
        <v>0</v>
      </c>
      <c r="I1018" s="106">
        <v>14</v>
      </c>
      <c r="J1018" s="107"/>
      <c r="K1018" s="108">
        <v>0</v>
      </c>
      <c r="L1018" s="108"/>
      <c r="M1018" s="108">
        <v>0</v>
      </c>
      <c r="N1018" s="108"/>
      <c r="O1018" s="108">
        <v>0</v>
      </c>
      <c r="P1018" s="108"/>
      <c r="Q1018" s="108">
        <v>391513</v>
      </c>
      <c r="R1018" s="108"/>
      <c r="S1018" s="108">
        <v>0</v>
      </c>
      <c r="T1018" s="108"/>
      <c r="U1018" s="108">
        <v>0</v>
      </c>
      <c r="V1018" s="108"/>
      <c r="W1018" s="108">
        <v>29814</v>
      </c>
      <c r="X1018" s="108"/>
      <c r="Y1018" s="108">
        <v>0</v>
      </c>
      <c r="Z1018" s="108"/>
      <c r="AA1018" s="108">
        <v>0</v>
      </c>
      <c r="AB1018" s="108"/>
      <c r="AC1018" s="108">
        <v>0</v>
      </c>
      <c r="AD1018" s="108"/>
      <c r="AE1018" s="108">
        <v>0</v>
      </c>
      <c r="AF1018" s="108"/>
      <c r="AG1018" s="108">
        <v>0</v>
      </c>
      <c r="AH1018" s="108"/>
      <c r="AI1018" s="108">
        <v>20085</v>
      </c>
      <c r="AJ1018" s="108"/>
      <c r="AK1018" s="108">
        <v>0</v>
      </c>
      <c r="AL1018" s="109"/>
      <c r="AM1018" s="182">
        <v>0</v>
      </c>
      <c r="AN1018" s="109" t="s">
        <v>5655</v>
      </c>
      <c r="AO1018" s="109" t="str">
        <f t="shared" si="15"/>
        <v>No</v>
      </c>
    </row>
    <row r="1019" spans="1:41" s="19" customFormat="1" ht="11.45" customHeight="1" x14ac:dyDescent="0.2">
      <c r="A1019" s="5" t="s">
        <v>1059</v>
      </c>
      <c r="B1019" s="5" t="s">
        <v>1060</v>
      </c>
      <c r="C1019" s="5" t="s">
        <v>18</v>
      </c>
      <c r="D1019" s="174" t="s">
        <v>1061</v>
      </c>
      <c r="E1019" s="177">
        <v>90005</v>
      </c>
      <c r="F1019" s="19" t="s">
        <v>138</v>
      </c>
      <c r="G1019" s="5" t="s">
        <v>5273</v>
      </c>
      <c r="H1019" s="27">
        <v>0</v>
      </c>
      <c r="I1019" s="106">
        <v>14</v>
      </c>
      <c r="J1019" s="107"/>
      <c r="K1019" s="108">
        <v>0</v>
      </c>
      <c r="L1019" s="108"/>
      <c r="M1019" s="108">
        <v>0</v>
      </c>
      <c r="N1019" s="108"/>
      <c r="O1019" s="108">
        <v>0</v>
      </c>
      <c r="P1019" s="108"/>
      <c r="Q1019" s="108">
        <v>690252</v>
      </c>
      <c r="R1019" s="108"/>
      <c r="S1019" s="108">
        <v>0</v>
      </c>
      <c r="T1019" s="108"/>
      <c r="U1019" s="108">
        <v>0</v>
      </c>
      <c r="V1019" s="108"/>
      <c r="W1019" s="108">
        <v>19486</v>
      </c>
      <c r="X1019" s="108"/>
      <c r="Y1019" s="108">
        <v>0</v>
      </c>
      <c r="Z1019" s="108"/>
      <c r="AA1019" s="108">
        <v>0</v>
      </c>
      <c r="AB1019" s="108"/>
      <c r="AC1019" s="108">
        <v>0</v>
      </c>
      <c r="AD1019" s="108"/>
      <c r="AE1019" s="108">
        <v>0</v>
      </c>
      <c r="AF1019" s="108"/>
      <c r="AG1019" s="108">
        <v>0</v>
      </c>
      <c r="AH1019" s="108"/>
      <c r="AI1019" s="108">
        <v>129000</v>
      </c>
      <c r="AJ1019" s="108"/>
      <c r="AK1019" s="108">
        <v>0</v>
      </c>
      <c r="AL1019" s="109"/>
      <c r="AM1019" s="182">
        <v>0</v>
      </c>
      <c r="AN1019" s="109" t="s">
        <v>5655</v>
      </c>
      <c r="AO1019" s="109" t="str">
        <f t="shared" si="15"/>
        <v>No</v>
      </c>
    </row>
    <row r="1020" spans="1:41" s="19" customFormat="1" ht="11.45" customHeight="1" x14ac:dyDescent="0.2">
      <c r="A1020" s="5" t="s">
        <v>2330</v>
      </c>
      <c r="B1020" s="5" t="s">
        <v>2331</v>
      </c>
      <c r="C1020" s="5" t="s">
        <v>88</v>
      </c>
      <c r="D1020" s="174" t="s">
        <v>2332</v>
      </c>
      <c r="E1020" s="177" t="s">
        <v>2333</v>
      </c>
      <c r="F1020" s="19" t="s">
        <v>194</v>
      </c>
      <c r="G1020" s="5" t="s">
        <v>229</v>
      </c>
      <c r="H1020" s="27">
        <v>0</v>
      </c>
      <c r="I1020" s="106">
        <v>14</v>
      </c>
      <c r="J1020" s="107"/>
      <c r="K1020" s="108">
        <v>0</v>
      </c>
      <c r="L1020" s="108"/>
      <c r="M1020" s="108">
        <v>0</v>
      </c>
      <c r="N1020" s="108"/>
      <c r="O1020" s="108">
        <v>0</v>
      </c>
      <c r="P1020" s="108"/>
      <c r="Q1020" s="108">
        <v>295232</v>
      </c>
      <c r="R1020" s="108"/>
      <c r="S1020" s="108">
        <v>0</v>
      </c>
      <c r="T1020" s="108"/>
      <c r="U1020" s="108">
        <v>0</v>
      </c>
      <c r="V1020" s="108"/>
      <c r="W1020" s="108">
        <v>25331</v>
      </c>
      <c r="X1020" s="108"/>
      <c r="Y1020" s="108">
        <v>0</v>
      </c>
      <c r="Z1020" s="108"/>
      <c r="AA1020" s="108">
        <v>0</v>
      </c>
      <c r="AB1020" s="108"/>
      <c r="AC1020" s="108">
        <v>0</v>
      </c>
      <c r="AD1020" s="108"/>
      <c r="AE1020" s="108">
        <v>0</v>
      </c>
      <c r="AF1020" s="108"/>
      <c r="AG1020" s="108">
        <v>0</v>
      </c>
      <c r="AH1020" s="108"/>
      <c r="AI1020" s="108">
        <v>698439</v>
      </c>
      <c r="AJ1020" s="108"/>
      <c r="AK1020" s="108">
        <v>0</v>
      </c>
      <c r="AL1020" s="109"/>
      <c r="AM1020" s="182">
        <v>0</v>
      </c>
      <c r="AN1020" s="109" t="s">
        <v>5655</v>
      </c>
      <c r="AO1020" s="109" t="str">
        <f t="shared" si="15"/>
        <v>No</v>
      </c>
    </row>
    <row r="1021" spans="1:41" s="19" customFormat="1" ht="11.45" customHeight="1" x14ac:dyDescent="0.2">
      <c r="A1021" s="5" t="s">
        <v>3262</v>
      </c>
      <c r="B1021" s="5" t="s">
        <v>3263</v>
      </c>
      <c r="C1021" s="5" t="s">
        <v>45</v>
      </c>
      <c r="D1021" s="174" t="s">
        <v>3264</v>
      </c>
      <c r="E1021" s="177" t="s">
        <v>3265</v>
      </c>
      <c r="F1021" s="19" t="s">
        <v>194</v>
      </c>
      <c r="G1021" s="5" t="s">
        <v>229</v>
      </c>
      <c r="H1021" s="27">
        <v>0</v>
      </c>
      <c r="I1021" s="106">
        <v>14</v>
      </c>
      <c r="J1021" s="107"/>
      <c r="K1021" s="108">
        <v>0</v>
      </c>
      <c r="L1021" s="108"/>
      <c r="M1021" s="108">
        <v>0</v>
      </c>
      <c r="N1021" s="108"/>
      <c r="O1021" s="108">
        <v>0</v>
      </c>
      <c r="P1021" s="108"/>
      <c r="Q1021" s="108">
        <v>283384</v>
      </c>
      <c r="R1021" s="108"/>
      <c r="S1021" s="108">
        <v>0</v>
      </c>
      <c r="T1021" s="108"/>
      <c r="U1021" s="108">
        <v>0</v>
      </c>
      <c r="V1021" s="108"/>
      <c r="W1021" s="108">
        <v>20689</v>
      </c>
      <c r="X1021" s="108"/>
      <c r="Y1021" s="108">
        <v>0</v>
      </c>
      <c r="Z1021" s="108"/>
      <c r="AA1021" s="108">
        <v>0</v>
      </c>
      <c r="AB1021" s="108"/>
      <c r="AC1021" s="108">
        <v>0</v>
      </c>
      <c r="AD1021" s="108"/>
      <c r="AE1021" s="108">
        <v>0</v>
      </c>
      <c r="AF1021" s="108"/>
      <c r="AG1021" s="108">
        <v>0</v>
      </c>
      <c r="AH1021" s="108"/>
      <c r="AI1021" s="108">
        <v>46620</v>
      </c>
      <c r="AJ1021" s="108"/>
      <c r="AK1021" s="108">
        <v>0</v>
      </c>
      <c r="AL1021" s="109"/>
      <c r="AM1021" s="182">
        <v>0</v>
      </c>
      <c r="AN1021" s="109" t="s">
        <v>5655</v>
      </c>
      <c r="AO1021" s="109" t="str">
        <f t="shared" si="15"/>
        <v>No</v>
      </c>
    </row>
    <row r="1022" spans="1:41" s="19" customFormat="1" ht="11.45" customHeight="1" x14ac:dyDescent="0.2">
      <c r="A1022" s="5" t="s">
        <v>3085</v>
      </c>
      <c r="B1022" s="5" t="s">
        <v>3086</v>
      </c>
      <c r="C1022" s="5" t="s">
        <v>56</v>
      </c>
      <c r="D1022" s="174" t="s">
        <v>3087</v>
      </c>
      <c r="E1022" s="177" t="s">
        <v>3088</v>
      </c>
      <c r="F1022" s="19" t="s">
        <v>196</v>
      </c>
      <c r="G1022" s="5" t="s">
        <v>229</v>
      </c>
      <c r="H1022" s="27">
        <v>0</v>
      </c>
      <c r="I1022" s="106">
        <v>14</v>
      </c>
      <c r="J1022" s="107"/>
      <c r="K1022" s="108">
        <v>0</v>
      </c>
      <c r="L1022" s="108"/>
      <c r="M1022" s="108">
        <v>0</v>
      </c>
      <c r="N1022" s="108"/>
      <c r="O1022" s="108">
        <v>0</v>
      </c>
      <c r="P1022" s="108"/>
      <c r="Q1022" s="108">
        <v>146620</v>
      </c>
      <c r="R1022" s="108"/>
      <c r="S1022" s="108">
        <v>0</v>
      </c>
      <c r="T1022" s="108"/>
      <c r="U1022" s="108">
        <v>0</v>
      </c>
      <c r="V1022" s="108"/>
      <c r="W1022" s="108">
        <v>12574</v>
      </c>
      <c r="X1022" s="108"/>
      <c r="Y1022" s="108">
        <v>0</v>
      </c>
      <c r="Z1022" s="108"/>
      <c r="AA1022" s="108">
        <v>0</v>
      </c>
      <c r="AB1022" s="108"/>
      <c r="AC1022" s="108">
        <v>0</v>
      </c>
      <c r="AD1022" s="108"/>
      <c r="AE1022" s="108">
        <v>0</v>
      </c>
      <c r="AF1022" s="108"/>
      <c r="AG1022" s="108">
        <v>0</v>
      </c>
      <c r="AH1022" s="108"/>
      <c r="AI1022" s="108">
        <v>41075</v>
      </c>
      <c r="AJ1022" s="108"/>
      <c r="AK1022" s="108">
        <v>0</v>
      </c>
      <c r="AL1022" s="109"/>
      <c r="AM1022" s="182">
        <v>0</v>
      </c>
      <c r="AN1022" s="109" t="s">
        <v>5655</v>
      </c>
      <c r="AO1022" s="109" t="str">
        <f t="shared" si="15"/>
        <v>No</v>
      </c>
    </row>
    <row r="1023" spans="1:41" s="19" customFormat="1" ht="11.45" customHeight="1" x14ac:dyDescent="0.2">
      <c r="A1023" s="5" t="s">
        <v>6257</v>
      </c>
      <c r="B1023" s="5" t="s">
        <v>6258</v>
      </c>
      <c r="C1023" s="5" t="s">
        <v>20</v>
      </c>
      <c r="D1023" s="174"/>
      <c r="E1023" s="177">
        <v>90301</v>
      </c>
      <c r="F1023" s="19" t="s">
        <v>194</v>
      </c>
      <c r="G1023" s="5" t="s">
        <v>5273</v>
      </c>
      <c r="H1023" s="27">
        <v>12150996</v>
      </c>
      <c r="I1023" s="106">
        <v>14</v>
      </c>
      <c r="J1023" s="107"/>
      <c r="K1023" s="108">
        <v>0</v>
      </c>
      <c r="L1023" s="108"/>
      <c r="M1023" s="108">
        <v>0</v>
      </c>
      <c r="N1023" s="108"/>
      <c r="O1023" s="108">
        <v>0</v>
      </c>
      <c r="P1023" s="108"/>
      <c r="Q1023" s="108">
        <v>81479</v>
      </c>
      <c r="R1023" s="108"/>
      <c r="S1023" s="108">
        <v>0</v>
      </c>
      <c r="T1023" s="108"/>
      <c r="U1023" s="108">
        <v>0</v>
      </c>
      <c r="V1023" s="108"/>
      <c r="W1023" s="108">
        <v>10312</v>
      </c>
      <c r="X1023" s="108"/>
      <c r="Y1023" s="108">
        <v>0</v>
      </c>
      <c r="Z1023" s="108"/>
      <c r="AA1023" s="108">
        <v>0</v>
      </c>
      <c r="AB1023" s="108"/>
      <c r="AC1023" s="108">
        <v>0</v>
      </c>
      <c r="AD1023" s="108"/>
      <c r="AE1023" s="108">
        <v>0</v>
      </c>
      <c r="AF1023" s="108"/>
      <c r="AG1023" s="108">
        <v>0</v>
      </c>
      <c r="AH1023" s="108"/>
      <c r="AI1023" s="108">
        <v>15614</v>
      </c>
      <c r="AJ1023" s="108"/>
      <c r="AK1023" s="108">
        <v>0</v>
      </c>
      <c r="AL1023" s="109"/>
      <c r="AM1023" s="182">
        <v>0</v>
      </c>
      <c r="AN1023" s="109" t="s">
        <v>5655</v>
      </c>
      <c r="AO1023" s="109" t="str">
        <f t="shared" si="15"/>
        <v>No</v>
      </c>
    </row>
    <row r="1024" spans="1:41" s="19" customFormat="1" ht="11.45" customHeight="1" x14ac:dyDescent="0.2">
      <c r="A1024" s="5" t="s">
        <v>4349</v>
      </c>
      <c r="B1024" s="5" t="s">
        <v>4350</v>
      </c>
      <c r="C1024" s="5" t="s">
        <v>161</v>
      </c>
      <c r="D1024" s="174" t="s">
        <v>4351</v>
      </c>
      <c r="E1024" s="177" t="s">
        <v>4352</v>
      </c>
      <c r="F1024" s="19" t="s">
        <v>194</v>
      </c>
      <c r="G1024" s="5" t="s">
        <v>229</v>
      </c>
      <c r="H1024" s="27">
        <v>0</v>
      </c>
      <c r="I1024" s="106">
        <v>14</v>
      </c>
      <c r="J1024" s="107"/>
      <c r="K1024" s="108">
        <v>0</v>
      </c>
      <c r="L1024" s="108"/>
      <c r="M1024" s="108">
        <v>0</v>
      </c>
      <c r="N1024" s="108"/>
      <c r="O1024" s="108">
        <v>0</v>
      </c>
      <c r="P1024" s="108"/>
      <c r="Q1024" s="108">
        <v>410225</v>
      </c>
      <c r="R1024" s="108"/>
      <c r="S1024" s="108">
        <v>0</v>
      </c>
      <c r="T1024" s="108"/>
      <c r="U1024" s="108">
        <v>0</v>
      </c>
      <c r="V1024" s="108"/>
      <c r="W1024" s="108">
        <v>19482</v>
      </c>
      <c r="X1024" s="108"/>
      <c r="Y1024" s="108">
        <v>0</v>
      </c>
      <c r="Z1024" s="108"/>
      <c r="AA1024" s="108">
        <v>0</v>
      </c>
      <c r="AB1024" s="108"/>
      <c r="AC1024" s="108">
        <v>0</v>
      </c>
      <c r="AD1024" s="108"/>
      <c r="AE1024" s="108">
        <v>0</v>
      </c>
      <c r="AF1024" s="108"/>
      <c r="AG1024" s="108">
        <v>0</v>
      </c>
      <c r="AH1024" s="108"/>
      <c r="AI1024" s="108">
        <v>59670</v>
      </c>
      <c r="AJ1024" s="108"/>
      <c r="AK1024" s="108">
        <v>0</v>
      </c>
      <c r="AL1024" s="109"/>
      <c r="AM1024" s="182">
        <v>0</v>
      </c>
      <c r="AN1024" s="109" t="s">
        <v>5655</v>
      </c>
      <c r="AO1024" s="109" t="str">
        <f t="shared" si="15"/>
        <v>No</v>
      </c>
    </row>
    <row r="1025" spans="1:41" s="19" customFormat="1" ht="11.45" customHeight="1" x14ac:dyDescent="0.2">
      <c r="A1025" s="5" t="s">
        <v>6259</v>
      </c>
      <c r="B1025" s="5" t="s">
        <v>379</v>
      </c>
      <c r="C1025" s="5" t="s">
        <v>20</v>
      </c>
      <c r="D1025" s="174">
        <v>9043</v>
      </c>
      <c r="E1025" s="177">
        <v>90043</v>
      </c>
      <c r="F1025" s="19" t="s">
        <v>194</v>
      </c>
      <c r="G1025" s="5" t="s">
        <v>192</v>
      </c>
      <c r="H1025" s="27">
        <v>12150996</v>
      </c>
      <c r="I1025" s="106">
        <v>14</v>
      </c>
      <c r="J1025" s="107"/>
      <c r="K1025" s="108">
        <v>0</v>
      </c>
      <c r="L1025" s="108"/>
      <c r="M1025" s="108">
        <v>408216</v>
      </c>
      <c r="N1025" s="108"/>
      <c r="O1025" s="108">
        <v>482465</v>
      </c>
      <c r="P1025" s="108"/>
      <c r="Q1025" s="108">
        <v>471634</v>
      </c>
      <c r="R1025" s="108"/>
      <c r="S1025" s="108">
        <v>10831</v>
      </c>
      <c r="T1025" s="108"/>
      <c r="U1025" s="108">
        <v>38899</v>
      </c>
      <c r="V1025" s="108"/>
      <c r="W1025" s="108">
        <v>38103</v>
      </c>
      <c r="X1025" s="108"/>
      <c r="Y1025" s="108">
        <v>796</v>
      </c>
      <c r="Z1025" s="108"/>
      <c r="AA1025" s="108">
        <v>0</v>
      </c>
      <c r="AB1025" s="108"/>
      <c r="AC1025" s="108">
        <v>0</v>
      </c>
      <c r="AD1025" s="108"/>
      <c r="AE1025" s="108">
        <v>0</v>
      </c>
      <c r="AF1025" s="108"/>
      <c r="AG1025" s="108">
        <v>0</v>
      </c>
      <c r="AH1025" s="108"/>
      <c r="AI1025" s="108">
        <v>509584</v>
      </c>
      <c r="AJ1025" s="108"/>
      <c r="AK1025" s="108">
        <v>2185328</v>
      </c>
      <c r="AL1025" s="109"/>
      <c r="AM1025" s="182">
        <v>0</v>
      </c>
      <c r="AN1025" s="109" t="s">
        <v>5655</v>
      </c>
      <c r="AO1025" s="109" t="str">
        <f t="shared" si="15"/>
        <v>No</v>
      </c>
    </row>
    <row r="1026" spans="1:41" s="19" customFormat="1" ht="11.45" customHeight="1" x14ac:dyDescent="0.2">
      <c r="A1026" s="5" t="s">
        <v>1520</v>
      </c>
      <c r="B1026" s="5" t="s">
        <v>1521</v>
      </c>
      <c r="C1026" s="5" t="s">
        <v>73</v>
      </c>
      <c r="D1026" s="174" t="s">
        <v>1522</v>
      </c>
      <c r="E1026" s="177" t="s">
        <v>1523</v>
      </c>
      <c r="F1026" s="19" t="s">
        <v>194</v>
      </c>
      <c r="G1026" s="5" t="s">
        <v>229</v>
      </c>
      <c r="H1026" s="27">
        <v>0</v>
      </c>
      <c r="I1026" s="106">
        <v>14</v>
      </c>
      <c r="J1026" s="107"/>
      <c r="K1026" s="108">
        <v>0</v>
      </c>
      <c r="L1026" s="108"/>
      <c r="M1026" s="108">
        <v>0</v>
      </c>
      <c r="N1026" s="108"/>
      <c r="O1026" s="108">
        <v>0</v>
      </c>
      <c r="P1026" s="108"/>
      <c r="Q1026" s="108">
        <v>338433</v>
      </c>
      <c r="R1026" s="108"/>
      <c r="S1026" s="108">
        <v>0</v>
      </c>
      <c r="T1026" s="108"/>
      <c r="U1026" s="108">
        <v>0</v>
      </c>
      <c r="V1026" s="108"/>
      <c r="W1026" s="108">
        <v>16921</v>
      </c>
      <c r="X1026" s="108"/>
      <c r="Y1026" s="108">
        <v>0</v>
      </c>
      <c r="Z1026" s="108"/>
      <c r="AA1026" s="108">
        <v>0</v>
      </c>
      <c r="AB1026" s="108"/>
      <c r="AC1026" s="108">
        <v>0</v>
      </c>
      <c r="AD1026" s="108"/>
      <c r="AE1026" s="108">
        <v>0</v>
      </c>
      <c r="AF1026" s="108"/>
      <c r="AG1026" s="108">
        <v>0</v>
      </c>
      <c r="AH1026" s="108"/>
      <c r="AI1026" s="108">
        <v>58952</v>
      </c>
      <c r="AJ1026" s="108"/>
      <c r="AK1026" s="108">
        <v>0</v>
      </c>
      <c r="AL1026" s="109"/>
      <c r="AM1026" s="182">
        <v>0</v>
      </c>
      <c r="AN1026" s="109" t="s">
        <v>5655</v>
      </c>
      <c r="AO1026" s="109" t="str">
        <f t="shared" si="15"/>
        <v>No</v>
      </c>
    </row>
    <row r="1027" spans="1:41" s="19" customFormat="1" ht="11.45" customHeight="1" x14ac:dyDescent="0.2">
      <c r="A1027" s="5" t="s">
        <v>6260</v>
      </c>
      <c r="B1027" s="5" t="s">
        <v>284</v>
      </c>
      <c r="C1027" s="5" t="s">
        <v>20</v>
      </c>
      <c r="D1027" s="174">
        <v>9044</v>
      </c>
      <c r="E1027" s="177">
        <v>90044</v>
      </c>
      <c r="F1027" s="19" t="s">
        <v>194</v>
      </c>
      <c r="G1027" s="5" t="s">
        <v>5273</v>
      </c>
      <c r="H1027" s="27">
        <v>12150996</v>
      </c>
      <c r="I1027" s="106">
        <v>14</v>
      </c>
      <c r="J1027" s="107"/>
      <c r="K1027" s="108">
        <v>0</v>
      </c>
      <c r="L1027" s="108"/>
      <c r="M1027" s="108">
        <v>0</v>
      </c>
      <c r="N1027" s="108"/>
      <c r="O1027" s="108">
        <v>0</v>
      </c>
      <c r="P1027" s="108"/>
      <c r="Q1027" s="108">
        <v>245402</v>
      </c>
      <c r="R1027" s="108"/>
      <c r="S1027" s="108">
        <v>0</v>
      </c>
      <c r="T1027" s="108"/>
      <c r="U1027" s="108">
        <v>0</v>
      </c>
      <c r="V1027" s="108"/>
      <c r="W1027" s="108">
        <v>24437</v>
      </c>
      <c r="X1027" s="108"/>
      <c r="Y1027" s="108">
        <v>0</v>
      </c>
      <c r="Z1027" s="108"/>
      <c r="AA1027" s="108">
        <v>0</v>
      </c>
      <c r="AB1027" s="108"/>
      <c r="AC1027" s="108">
        <v>0</v>
      </c>
      <c r="AD1027" s="108"/>
      <c r="AE1027" s="108">
        <v>0</v>
      </c>
      <c r="AF1027" s="108"/>
      <c r="AG1027" s="108">
        <v>0</v>
      </c>
      <c r="AH1027" s="108"/>
      <c r="AI1027" s="108">
        <v>79809</v>
      </c>
      <c r="AJ1027" s="108"/>
      <c r="AK1027" s="108">
        <v>0</v>
      </c>
      <c r="AL1027" s="109"/>
      <c r="AM1027" s="182">
        <v>0</v>
      </c>
      <c r="AN1027" s="109" t="s">
        <v>5655</v>
      </c>
      <c r="AO1027" s="109" t="str">
        <f t="shared" ref="AO1027:AO1090" si="16">IF(AN1027&amp;AL1027&amp;AJ1027&amp;AH1027&amp;AF1027&amp;AD1027&amp;AB1027&amp;Z1027&amp;X1027&amp;V1027&amp;T1027&amp;R1027&amp;P1027&amp;N1027&amp;L1027&amp;J1027&lt;&gt;"","Yes","No")</f>
        <v>No</v>
      </c>
    </row>
    <row r="1028" spans="1:41" s="19" customFormat="1" ht="11.45" customHeight="1" x14ac:dyDescent="0.2">
      <c r="A1028" s="5" t="s">
        <v>6261</v>
      </c>
      <c r="B1028" s="5" t="s">
        <v>1778</v>
      </c>
      <c r="C1028" s="5" t="s">
        <v>81</v>
      </c>
      <c r="D1028" s="174" t="s">
        <v>1779</v>
      </c>
      <c r="E1028" s="177" t="s">
        <v>1780</v>
      </c>
      <c r="F1028" s="19" t="s">
        <v>196</v>
      </c>
      <c r="G1028" s="5" t="s">
        <v>229</v>
      </c>
      <c r="H1028" s="27">
        <v>0</v>
      </c>
      <c r="I1028" s="106">
        <v>14</v>
      </c>
      <c r="J1028" s="107"/>
      <c r="K1028" s="108">
        <v>0</v>
      </c>
      <c r="L1028" s="108"/>
      <c r="M1028" s="108">
        <v>0</v>
      </c>
      <c r="N1028" s="108"/>
      <c r="O1028" s="108">
        <v>0</v>
      </c>
      <c r="P1028" s="108"/>
      <c r="Q1028" s="108">
        <v>404709</v>
      </c>
      <c r="R1028" s="108"/>
      <c r="S1028" s="108">
        <v>0</v>
      </c>
      <c r="T1028" s="108"/>
      <c r="U1028" s="108">
        <v>0</v>
      </c>
      <c r="V1028" s="108"/>
      <c r="W1028" s="108">
        <v>20163</v>
      </c>
      <c r="X1028" s="108"/>
      <c r="Y1028" s="108">
        <v>0</v>
      </c>
      <c r="Z1028" s="108"/>
      <c r="AA1028" s="108">
        <v>0</v>
      </c>
      <c r="AB1028" s="108"/>
      <c r="AC1028" s="108">
        <v>0</v>
      </c>
      <c r="AD1028" s="108"/>
      <c r="AE1028" s="108">
        <v>0</v>
      </c>
      <c r="AF1028" s="108"/>
      <c r="AG1028" s="108">
        <v>0</v>
      </c>
      <c r="AH1028" s="108"/>
      <c r="AI1028" s="108">
        <v>66570</v>
      </c>
      <c r="AJ1028" s="108"/>
      <c r="AK1028" s="108">
        <v>0</v>
      </c>
      <c r="AL1028" s="109"/>
      <c r="AM1028" s="182">
        <v>0</v>
      </c>
      <c r="AN1028" s="109" t="s">
        <v>5655</v>
      </c>
      <c r="AO1028" s="109" t="str">
        <f t="shared" si="16"/>
        <v>No</v>
      </c>
    </row>
    <row r="1029" spans="1:41" s="19" customFormat="1" ht="11.45" customHeight="1" x14ac:dyDescent="0.2">
      <c r="A1029" s="5" t="s">
        <v>6262</v>
      </c>
      <c r="B1029" s="5" t="s">
        <v>978</v>
      </c>
      <c r="C1029" s="5" t="s">
        <v>20</v>
      </c>
      <c r="D1029" s="174">
        <v>9214</v>
      </c>
      <c r="E1029" s="177">
        <v>90214</v>
      </c>
      <c r="F1029" s="19" t="s">
        <v>194</v>
      </c>
      <c r="G1029" s="5" t="s">
        <v>192</v>
      </c>
      <c r="H1029" s="27">
        <v>12150996</v>
      </c>
      <c r="I1029" s="106">
        <v>14</v>
      </c>
      <c r="J1029" s="107"/>
      <c r="K1029" s="108">
        <v>0</v>
      </c>
      <c r="L1029" s="108"/>
      <c r="M1029" s="108">
        <v>404167</v>
      </c>
      <c r="N1029" s="108"/>
      <c r="O1029" s="108">
        <v>486934</v>
      </c>
      <c r="P1029" s="108"/>
      <c r="Q1029" s="108">
        <v>448541</v>
      </c>
      <c r="R1029" s="108"/>
      <c r="S1029" s="108">
        <v>38393</v>
      </c>
      <c r="T1029" s="108"/>
      <c r="U1029" s="108">
        <v>41880</v>
      </c>
      <c r="V1029" s="108"/>
      <c r="W1029" s="108">
        <v>40723</v>
      </c>
      <c r="X1029" s="108"/>
      <c r="Y1029" s="108">
        <v>1157</v>
      </c>
      <c r="Z1029" s="108"/>
      <c r="AA1029" s="108">
        <v>0</v>
      </c>
      <c r="AB1029" s="108"/>
      <c r="AC1029" s="108">
        <v>0</v>
      </c>
      <c r="AD1029" s="108"/>
      <c r="AE1029" s="108">
        <v>0</v>
      </c>
      <c r="AF1029" s="108"/>
      <c r="AG1029" s="108">
        <v>0</v>
      </c>
      <c r="AH1029" s="108"/>
      <c r="AI1029" s="108">
        <v>375545</v>
      </c>
      <c r="AJ1029" s="108"/>
      <c r="AK1029" s="108">
        <v>1506913</v>
      </c>
      <c r="AL1029" s="109"/>
      <c r="AM1029" s="182">
        <v>0</v>
      </c>
      <c r="AN1029" s="109" t="s">
        <v>5655</v>
      </c>
      <c r="AO1029" s="109" t="str">
        <f t="shared" si="16"/>
        <v>No</v>
      </c>
    </row>
    <row r="1030" spans="1:41" s="19" customFormat="1" ht="11.45" customHeight="1" x14ac:dyDescent="0.2">
      <c r="A1030" s="5" t="s">
        <v>4769</v>
      </c>
      <c r="B1030" s="5" t="s">
        <v>2893</v>
      </c>
      <c r="C1030" s="5" t="s">
        <v>20</v>
      </c>
      <c r="D1030" s="174" t="s">
        <v>4770</v>
      </c>
      <c r="E1030" s="177" t="s">
        <v>4771</v>
      </c>
      <c r="F1030" s="19" t="s">
        <v>196</v>
      </c>
      <c r="G1030" s="5" t="s">
        <v>229</v>
      </c>
      <c r="H1030" s="27">
        <v>0</v>
      </c>
      <c r="I1030" s="106">
        <v>14</v>
      </c>
      <c r="J1030" s="107"/>
      <c r="K1030" s="108">
        <v>0</v>
      </c>
      <c r="L1030" s="108"/>
      <c r="M1030" s="108">
        <v>0</v>
      </c>
      <c r="N1030" s="108"/>
      <c r="O1030" s="108">
        <v>0</v>
      </c>
      <c r="P1030" s="108"/>
      <c r="Q1030" s="108">
        <v>1127653</v>
      </c>
      <c r="R1030" s="108"/>
      <c r="S1030" s="108">
        <v>0</v>
      </c>
      <c r="T1030" s="108"/>
      <c r="U1030" s="108">
        <v>0</v>
      </c>
      <c r="V1030" s="108"/>
      <c r="W1030" s="108">
        <v>46588</v>
      </c>
      <c r="X1030" s="108"/>
      <c r="Y1030" s="108">
        <v>0</v>
      </c>
      <c r="Z1030" s="108"/>
      <c r="AA1030" s="108">
        <v>0</v>
      </c>
      <c r="AB1030" s="108"/>
      <c r="AC1030" s="108">
        <v>0</v>
      </c>
      <c r="AD1030" s="108"/>
      <c r="AE1030" s="108">
        <v>0</v>
      </c>
      <c r="AF1030" s="108"/>
      <c r="AG1030" s="108">
        <v>0</v>
      </c>
      <c r="AH1030" s="108"/>
      <c r="AI1030" s="108">
        <v>546270</v>
      </c>
      <c r="AJ1030" s="108"/>
      <c r="AK1030" s="108">
        <v>0</v>
      </c>
      <c r="AL1030" s="109"/>
      <c r="AM1030" s="182">
        <v>0</v>
      </c>
      <c r="AN1030" s="109" t="s">
        <v>5655</v>
      </c>
      <c r="AO1030" s="109" t="str">
        <f t="shared" si="16"/>
        <v>No</v>
      </c>
    </row>
    <row r="1031" spans="1:41" s="19" customFormat="1" ht="11.45" customHeight="1" x14ac:dyDescent="0.2">
      <c r="A1031" s="5" t="s">
        <v>1455</v>
      </c>
      <c r="B1031" s="5" t="s">
        <v>1456</v>
      </c>
      <c r="C1031" s="5" t="s">
        <v>32</v>
      </c>
      <c r="D1031" s="174" t="s">
        <v>1457</v>
      </c>
      <c r="E1031" s="177" t="s">
        <v>1458</v>
      </c>
      <c r="F1031" s="19" t="s">
        <v>194</v>
      </c>
      <c r="G1031" s="5" t="s">
        <v>229</v>
      </c>
      <c r="H1031" s="27">
        <v>0</v>
      </c>
      <c r="I1031" s="106">
        <v>14</v>
      </c>
      <c r="J1031" s="107"/>
      <c r="K1031" s="108">
        <v>0</v>
      </c>
      <c r="L1031" s="108"/>
      <c r="M1031" s="108">
        <v>0</v>
      </c>
      <c r="N1031" s="108"/>
      <c r="O1031" s="108">
        <v>0</v>
      </c>
      <c r="P1031" s="108"/>
      <c r="Q1031" s="108">
        <v>484151</v>
      </c>
      <c r="R1031" s="108"/>
      <c r="S1031" s="108">
        <v>0</v>
      </c>
      <c r="T1031" s="108"/>
      <c r="U1031" s="108">
        <v>0</v>
      </c>
      <c r="V1031" s="108"/>
      <c r="W1031" s="108">
        <v>29559</v>
      </c>
      <c r="X1031" s="108"/>
      <c r="Y1031" s="108">
        <v>0</v>
      </c>
      <c r="Z1031" s="108"/>
      <c r="AA1031" s="108">
        <v>0</v>
      </c>
      <c r="AB1031" s="108"/>
      <c r="AC1031" s="108">
        <v>0</v>
      </c>
      <c r="AD1031" s="108"/>
      <c r="AE1031" s="108">
        <v>0</v>
      </c>
      <c r="AF1031" s="108"/>
      <c r="AG1031" s="108">
        <v>0</v>
      </c>
      <c r="AH1031" s="108"/>
      <c r="AI1031" s="108">
        <v>178580</v>
      </c>
      <c r="AJ1031" s="108"/>
      <c r="AK1031" s="108">
        <v>0</v>
      </c>
      <c r="AL1031" s="109"/>
      <c r="AM1031" s="182">
        <v>0</v>
      </c>
      <c r="AN1031" s="109" t="s">
        <v>5655</v>
      </c>
      <c r="AO1031" s="109" t="str">
        <f t="shared" si="16"/>
        <v>No</v>
      </c>
    </row>
    <row r="1032" spans="1:41" s="19" customFormat="1" ht="11.45" customHeight="1" x14ac:dyDescent="0.2">
      <c r="A1032" s="5" t="s">
        <v>6263</v>
      </c>
      <c r="B1032" s="5" t="s">
        <v>941</v>
      </c>
      <c r="C1032" s="5" t="s">
        <v>89</v>
      </c>
      <c r="D1032" s="174">
        <v>6099</v>
      </c>
      <c r="E1032" s="177">
        <v>60099</v>
      </c>
      <c r="F1032" s="19" t="s">
        <v>194</v>
      </c>
      <c r="G1032" s="5" t="s">
        <v>5273</v>
      </c>
      <c r="H1032" s="27">
        <v>728825</v>
      </c>
      <c r="I1032" s="106">
        <v>14</v>
      </c>
      <c r="J1032" s="107"/>
      <c r="K1032" s="108">
        <v>0</v>
      </c>
      <c r="L1032" s="108"/>
      <c r="M1032" s="108">
        <v>0</v>
      </c>
      <c r="N1032" s="108"/>
      <c r="O1032" s="108">
        <v>0</v>
      </c>
      <c r="P1032" s="108"/>
      <c r="Q1032" s="108">
        <v>544510</v>
      </c>
      <c r="R1032" s="108"/>
      <c r="S1032" s="108">
        <v>0</v>
      </c>
      <c r="T1032" s="108"/>
      <c r="U1032" s="108">
        <v>0</v>
      </c>
      <c r="V1032" s="108"/>
      <c r="W1032" s="108">
        <v>39284</v>
      </c>
      <c r="X1032" s="108"/>
      <c r="Y1032" s="108">
        <v>0</v>
      </c>
      <c r="Z1032" s="108"/>
      <c r="AA1032" s="108">
        <v>0</v>
      </c>
      <c r="AB1032" s="108"/>
      <c r="AC1032" s="108">
        <v>0</v>
      </c>
      <c r="AD1032" s="108"/>
      <c r="AE1032" s="108">
        <v>0</v>
      </c>
      <c r="AF1032" s="108"/>
      <c r="AG1032" s="108">
        <v>0</v>
      </c>
      <c r="AH1032" s="108"/>
      <c r="AI1032" s="108">
        <v>617926</v>
      </c>
      <c r="AJ1032" s="108"/>
      <c r="AK1032" s="108">
        <v>0</v>
      </c>
      <c r="AL1032" s="109"/>
      <c r="AM1032" s="182">
        <v>0</v>
      </c>
      <c r="AN1032" s="109" t="s">
        <v>5655</v>
      </c>
      <c r="AO1032" s="109" t="str">
        <f t="shared" si="16"/>
        <v>No</v>
      </c>
    </row>
    <row r="1033" spans="1:41" s="19" customFormat="1" ht="11.45" customHeight="1" x14ac:dyDescent="0.2">
      <c r="A1033" s="5" t="s">
        <v>160</v>
      </c>
      <c r="B1033" s="5" t="s">
        <v>891</v>
      </c>
      <c r="C1033" s="5" t="s">
        <v>98</v>
      </c>
      <c r="D1033" s="174">
        <v>5202</v>
      </c>
      <c r="E1033" s="177">
        <v>50202</v>
      </c>
      <c r="F1033" s="19" t="s">
        <v>194</v>
      </c>
      <c r="G1033" s="5" t="s">
        <v>5273</v>
      </c>
      <c r="H1033" s="27">
        <v>68444</v>
      </c>
      <c r="I1033" s="106">
        <v>14</v>
      </c>
      <c r="J1033" s="107"/>
      <c r="K1033" s="108">
        <v>0</v>
      </c>
      <c r="L1033" s="108"/>
      <c r="M1033" s="108">
        <v>0</v>
      </c>
      <c r="N1033" s="108"/>
      <c r="O1033" s="108">
        <v>0</v>
      </c>
      <c r="P1033" s="108"/>
      <c r="Q1033" s="108">
        <v>364849</v>
      </c>
      <c r="R1033" s="108"/>
      <c r="S1033" s="108">
        <v>0</v>
      </c>
      <c r="T1033" s="108"/>
      <c r="U1033" s="108">
        <v>0</v>
      </c>
      <c r="V1033" s="108"/>
      <c r="W1033" s="108">
        <v>34934</v>
      </c>
      <c r="X1033" s="108"/>
      <c r="Y1033" s="108">
        <v>0</v>
      </c>
      <c r="Z1033" s="108"/>
      <c r="AA1033" s="108">
        <v>0</v>
      </c>
      <c r="AB1033" s="108"/>
      <c r="AC1033" s="108">
        <v>0</v>
      </c>
      <c r="AD1033" s="108"/>
      <c r="AE1033" s="108">
        <v>0</v>
      </c>
      <c r="AF1033" s="108"/>
      <c r="AG1033" s="108">
        <v>0</v>
      </c>
      <c r="AH1033" s="108"/>
      <c r="AI1033" s="108">
        <v>99678</v>
      </c>
      <c r="AJ1033" s="108"/>
      <c r="AK1033" s="108">
        <v>0</v>
      </c>
      <c r="AL1033" s="109"/>
      <c r="AM1033" s="182">
        <v>45.5</v>
      </c>
      <c r="AN1033" s="109" t="s">
        <v>5655</v>
      </c>
      <c r="AO1033" s="109" t="str">
        <f t="shared" si="16"/>
        <v>No</v>
      </c>
    </row>
    <row r="1034" spans="1:41" s="19" customFormat="1" ht="11.45" customHeight="1" x14ac:dyDescent="0.2">
      <c r="A1034" s="5" t="s">
        <v>1530</v>
      </c>
      <c r="B1034" s="5" t="s">
        <v>1198</v>
      </c>
      <c r="C1034" s="5" t="s">
        <v>73</v>
      </c>
      <c r="D1034" s="174" t="s">
        <v>1531</v>
      </c>
      <c r="E1034" s="177" t="s">
        <v>1532</v>
      </c>
      <c r="F1034" s="19" t="s">
        <v>194</v>
      </c>
      <c r="G1034" s="5" t="s">
        <v>229</v>
      </c>
      <c r="H1034" s="27">
        <v>0</v>
      </c>
      <c r="I1034" s="106">
        <v>14</v>
      </c>
      <c r="J1034" s="107"/>
      <c r="K1034" s="108">
        <v>0</v>
      </c>
      <c r="L1034" s="108"/>
      <c r="M1034" s="108">
        <v>0</v>
      </c>
      <c r="N1034" s="108"/>
      <c r="O1034" s="108">
        <v>0</v>
      </c>
      <c r="P1034" s="108"/>
      <c r="Q1034" s="108">
        <v>280153</v>
      </c>
      <c r="R1034" s="108"/>
      <c r="S1034" s="108">
        <v>0</v>
      </c>
      <c r="T1034" s="108"/>
      <c r="U1034" s="108">
        <v>0</v>
      </c>
      <c r="V1034" s="108"/>
      <c r="W1034" s="108">
        <v>14730</v>
      </c>
      <c r="X1034" s="108"/>
      <c r="Y1034" s="108">
        <v>0</v>
      </c>
      <c r="Z1034" s="108"/>
      <c r="AA1034" s="108">
        <v>0</v>
      </c>
      <c r="AB1034" s="108"/>
      <c r="AC1034" s="108">
        <v>0</v>
      </c>
      <c r="AD1034" s="108"/>
      <c r="AE1034" s="108">
        <v>0</v>
      </c>
      <c r="AF1034" s="108"/>
      <c r="AG1034" s="108">
        <v>0</v>
      </c>
      <c r="AH1034" s="108"/>
      <c r="AI1034" s="108">
        <v>94432</v>
      </c>
      <c r="AJ1034" s="108"/>
      <c r="AK1034" s="108">
        <v>0</v>
      </c>
      <c r="AL1034" s="109"/>
      <c r="AM1034" s="182">
        <v>0</v>
      </c>
      <c r="AN1034" s="109" t="s">
        <v>5655</v>
      </c>
      <c r="AO1034" s="109" t="str">
        <f t="shared" si="16"/>
        <v>No</v>
      </c>
    </row>
    <row r="1035" spans="1:41" s="19" customFormat="1" ht="11.45" customHeight="1" x14ac:dyDescent="0.2">
      <c r="A1035" s="5" t="s">
        <v>6264</v>
      </c>
      <c r="B1035" s="5" t="s">
        <v>3007</v>
      </c>
      <c r="C1035" s="5" t="s">
        <v>98</v>
      </c>
      <c r="D1035" s="174" t="s">
        <v>3008</v>
      </c>
      <c r="E1035" s="177" t="s">
        <v>3009</v>
      </c>
      <c r="F1035" s="19" t="s">
        <v>194</v>
      </c>
      <c r="G1035" s="5" t="s">
        <v>229</v>
      </c>
      <c r="H1035" s="27">
        <v>0</v>
      </c>
      <c r="I1035" s="106">
        <v>14</v>
      </c>
      <c r="J1035" s="107"/>
      <c r="K1035" s="108">
        <v>0</v>
      </c>
      <c r="L1035" s="108"/>
      <c r="M1035" s="108">
        <v>0</v>
      </c>
      <c r="N1035" s="108"/>
      <c r="O1035" s="108">
        <v>0</v>
      </c>
      <c r="P1035" s="108"/>
      <c r="Q1035" s="108">
        <v>397858</v>
      </c>
      <c r="R1035" s="108"/>
      <c r="S1035" s="108">
        <v>0</v>
      </c>
      <c r="T1035" s="108"/>
      <c r="U1035" s="108">
        <v>0</v>
      </c>
      <c r="V1035" s="108"/>
      <c r="W1035" s="108">
        <v>29833</v>
      </c>
      <c r="X1035" s="108"/>
      <c r="Y1035" s="108">
        <v>0</v>
      </c>
      <c r="Z1035" s="108"/>
      <c r="AA1035" s="108">
        <v>0</v>
      </c>
      <c r="AB1035" s="108"/>
      <c r="AC1035" s="108">
        <v>0</v>
      </c>
      <c r="AD1035" s="108"/>
      <c r="AE1035" s="108">
        <v>0</v>
      </c>
      <c r="AF1035" s="108"/>
      <c r="AG1035" s="108">
        <v>0</v>
      </c>
      <c r="AH1035" s="108"/>
      <c r="AI1035" s="108">
        <v>60169</v>
      </c>
      <c r="AJ1035" s="108"/>
      <c r="AK1035" s="108">
        <v>0</v>
      </c>
      <c r="AL1035" s="109"/>
      <c r="AM1035" s="182">
        <v>0</v>
      </c>
      <c r="AN1035" s="109" t="s">
        <v>5655</v>
      </c>
      <c r="AO1035" s="109" t="str">
        <f t="shared" si="16"/>
        <v>No</v>
      </c>
    </row>
    <row r="1036" spans="1:41" s="19" customFormat="1" ht="11.45" customHeight="1" x14ac:dyDescent="0.2">
      <c r="A1036" s="5" t="s">
        <v>5700</v>
      </c>
      <c r="B1036" s="5" t="s">
        <v>5701</v>
      </c>
      <c r="C1036" s="5" t="s">
        <v>20</v>
      </c>
      <c r="D1036" s="174"/>
      <c r="E1036" s="177">
        <v>90256</v>
      </c>
      <c r="F1036" s="19" t="s">
        <v>194</v>
      </c>
      <c r="G1036" s="5" t="s">
        <v>5273</v>
      </c>
      <c r="H1036" s="27">
        <v>12150996</v>
      </c>
      <c r="I1036" s="106">
        <v>14</v>
      </c>
      <c r="J1036" s="107"/>
      <c r="K1036" s="108">
        <v>0</v>
      </c>
      <c r="L1036" s="108"/>
      <c r="M1036" s="108">
        <v>0</v>
      </c>
      <c r="N1036" s="108"/>
      <c r="O1036" s="108">
        <v>0</v>
      </c>
      <c r="P1036" s="108"/>
      <c r="Q1036" s="108">
        <v>309680</v>
      </c>
      <c r="R1036" s="108"/>
      <c r="S1036" s="108">
        <v>0</v>
      </c>
      <c r="T1036" s="108"/>
      <c r="U1036" s="108">
        <v>0</v>
      </c>
      <c r="V1036" s="108"/>
      <c r="W1036" s="108">
        <v>26387</v>
      </c>
      <c r="X1036" s="108"/>
      <c r="Y1036" s="108">
        <v>0</v>
      </c>
      <c r="Z1036" s="108"/>
      <c r="AA1036" s="108">
        <v>0</v>
      </c>
      <c r="AB1036" s="108"/>
      <c r="AC1036" s="108">
        <v>0</v>
      </c>
      <c r="AD1036" s="108"/>
      <c r="AE1036" s="108">
        <v>0</v>
      </c>
      <c r="AF1036" s="108"/>
      <c r="AG1036" s="108">
        <v>0</v>
      </c>
      <c r="AH1036" s="108"/>
      <c r="AI1036" s="108">
        <v>221615</v>
      </c>
      <c r="AJ1036" s="108"/>
      <c r="AK1036" s="108">
        <v>0</v>
      </c>
      <c r="AL1036" s="109"/>
      <c r="AM1036" s="182">
        <v>0</v>
      </c>
      <c r="AN1036" s="109" t="s">
        <v>5655</v>
      </c>
      <c r="AO1036" s="109" t="str">
        <f t="shared" si="16"/>
        <v>No</v>
      </c>
    </row>
    <row r="1037" spans="1:41" s="19" customFormat="1" ht="11.45" customHeight="1" x14ac:dyDescent="0.2">
      <c r="A1037" s="5" t="s">
        <v>240</v>
      </c>
      <c r="B1037" s="5" t="s">
        <v>241</v>
      </c>
      <c r="C1037" s="5" t="s">
        <v>46</v>
      </c>
      <c r="D1037" s="174">
        <v>5167</v>
      </c>
      <c r="E1037" s="177">
        <v>50167</v>
      </c>
      <c r="F1037" s="19" t="s">
        <v>242</v>
      </c>
      <c r="G1037" s="5" t="s">
        <v>5273</v>
      </c>
      <c r="H1037" s="27">
        <v>8608208</v>
      </c>
      <c r="I1037" s="106">
        <v>14</v>
      </c>
      <c r="J1037" s="107"/>
      <c r="K1037" s="108">
        <v>0</v>
      </c>
      <c r="L1037" s="108"/>
      <c r="M1037" s="108">
        <v>0</v>
      </c>
      <c r="N1037" s="108"/>
      <c r="O1037" s="108">
        <v>0</v>
      </c>
      <c r="P1037" s="108"/>
      <c r="Q1037" s="108">
        <v>291586</v>
      </c>
      <c r="R1037" s="108"/>
      <c r="S1037" s="108">
        <v>0</v>
      </c>
      <c r="T1037" s="108"/>
      <c r="U1037" s="108">
        <v>0</v>
      </c>
      <c r="V1037" s="108"/>
      <c r="W1037" s="108">
        <v>26883</v>
      </c>
      <c r="X1037" s="108"/>
      <c r="Y1037" s="108">
        <v>0</v>
      </c>
      <c r="Z1037" s="108"/>
      <c r="AA1037" s="108">
        <v>0</v>
      </c>
      <c r="AB1037" s="108"/>
      <c r="AC1037" s="108">
        <v>0</v>
      </c>
      <c r="AD1037" s="108"/>
      <c r="AE1037" s="108">
        <v>0</v>
      </c>
      <c r="AF1037" s="108"/>
      <c r="AG1037" s="108">
        <v>0</v>
      </c>
      <c r="AH1037" s="108"/>
      <c r="AI1037" s="108">
        <v>44171</v>
      </c>
      <c r="AJ1037" s="108"/>
      <c r="AK1037" s="108">
        <v>0</v>
      </c>
      <c r="AL1037" s="109"/>
      <c r="AM1037" s="182">
        <v>0</v>
      </c>
      <c r="AN1037" s="109" t="s">
        <v>5655</v>
      </c>
      <c r="AO1037" s="109" t="str">
        <f t="shared" si="16"/>
        <v>No</v>
      </c>
    </row>
    <row r="1038" spans="1:41" s="19" customFormat="1" ht="11.45" customHeight="1" x14ac:dyDescent="0.2">
      <c r="A1038" s="5" t="s">
        <v>2816</v>
      </c>
      <c r="B1038" s="5" t="s">
        <v>1724</v>
      </c>
      <c r="C1038" s="5" t="s">
        <v>45</v>
      </c>
      <c r="D1038" s="174" t="s">
        <v>2817</v>
      </c>
      <c r="E1038" s="177" t="s">
        <v>2818</v>
      </c>
      <c r="F1038" s="19" t="s">
        <v>194</v>
      </c>
      <c r="G1038" s="5" t="s">
        <v>229</v>
      </c>
      <c r="H1038" s="27">
        <v>0</v>
      </c>
      <c r="I1038" s="106">
        <v>13</v>
      </c>
      <c r="J1038" s="107"/>
      <c r="K1038" s="108">
        <v>0</v>
      </c>
      <c r="L1038" s="108"/>
      <c r="M1038" s="108">
        <v>0</v>
      </c>
      <c r="N1038" s="108"/>
      <c r="O1038" s="108">
        <v>0</v>
      </c>
      <c r="P1038" s="108"/>
      <c r="Q1038" s="108">
        <v>325499</v>
      </c>
      <c r="R1038" s="108"/>
      <c r="S1038" s="108">
        <v>0</v>
      </c>
      <c r="T1038" s="108"/>
      <c r="U1038" s="108">
        <v>0</v>
      </c>
      <c r="V1038" s="108"/>
      <c r="W1038" s="108">
        <v>15803</v>
      </c>
      <c r="X1038" s="108"/>
      <c r="Y1038" s="108">
        <v>0</v>
      </c>
      <c r="Z1038" s="108"/>
      <c r="AA1038" s="108">
        <v>0</v>
      </c>
      <c r="AB1038" s="108"/>
      <c r="AC1038" s="108">
        <v>0</v>
      </c>
      <c r="AD1038" s="108"/>
      <c r="AE1038" s="108">
        <v>0</v>
      </c>
      <c r="AF1038" s="108"/>
      <c r="AG1038" s="108">
        <v>0</v>
      </c>
      <c r="AH1038" s="108"/>
      <c r="AI1038" s="108">
        <v>50147</v>
      </c>
      <c r="AJ1038" s="108"/>
      <c r="AK1038" s="108">
        <v>0</v>
      </c>
      <c r="AL1038" s="109"/>
      <c r="AM1038" s="182">
        <v>0</v>
      </c>
      <c r="AN1038" s="109" t="s">
        <v>5655</v>
      </c>
      <c r="AO1038" s="109" t="str">
        <f t="shared" si="16"/>
        <v>No</v>
      </c>
    </row>
    <row r="1039" spans="1:41" s="19" customFormat="1" ht="11.45" customHeight="1" x14ac:dyDescent="0.2">
      <c r="A1039" s="5" t="s">
        <v>625</v>
      </c>
      <c r="B1039" s="5" t="s">
        <v>626</v>
      </c>
      <c r="C1039" s="5" t="s">
        <v>32</v>
      </c>
      <c r="D1039" s="174">
        <v>1107</v>
      </c>
      <c r="E1039" s="177">
        <v>10107</v>
      </c>
      <c r="F1039" s="19" t="s">
        <v>196</v>
      </c>
      <c r="G1039" s="5" t="s">
        <v>192</v>
      </c>
      <c r="H1039" s="27">
        <v>923311</v>
      </c>
      <c r="I1039" s="106">
        <v>13</v>
      </c>
      <c r="J1039" s="107"/>
      <c r="K1039" s="108">
        <v>0</v>
      </c>
      <c r="L1039" s="108"/>
      <c r="M1039" s="108">
        <v>291002</v>
      </c>
      <c r="N1039" s="108"/>
      <c r="O1039" s="108">
        <v>558745</v>
      </c>
      <c r="P1039" s="108"/>
      <c r="Q1039" s="108">
        <v>543324</v>
      </c>
      <c r="R1039" s="108"/>
      <c r="S1039" s="108">
        <v>15421</v>
      </c>
      <c r="T1039" s="108"/>
      <c r="U1039" s="108">
        <v>38927</v>
      </c>
      <c r="V1039" s="108"/>
      <c r="W1039" s="108">
        <v>37628</v>
      </c>
      <c r="X1039" s="108"/>
      <c r="Y1039" s="108">
        <v>1299</v>
      </c>
      <c r="Z1039" s="108"/>
      <c r="AA1039" s="108">
        <v>0</v>
      </c>
      <c r="AB1039" s="108"/>
      <c r="AC1039" s="108">
        <v>0</v>
      </c>
      <c r="AD1039" s="108"/>
      <c r="AE1039" s="108">
        <v>0</v>
      </c>
      <c r="AF1039" s="108"/>
      <c r="AG1039" s="108">
        <v>0</v>
      </c>
      <c r="AH1039" s="108"/>
      <c r="AI1039" s="108">
        <v>327400</v>
      </c>
      <c r="AJ1039" s="108"/>
      <c r="AK1039" s="108">
        <v>1643797</v>
      </c>
      <c r="AL1039" s="109"/>
      <c r="AM1039" s="182">
        <v>0</v>
      </c>
      <c r="AN1039" s="109" t="s">
        <v>5655</v>
      </c>
      <c r="AO1039" s="109" t="str">
        <f t="shared" si="16"/>
        <v>No</v>
      </c>
    </row>
    <row r="1040" spans="1:41" s="19" customFormat="1" ht="11.45" customHeight="1" x14ac:dyDescent="0.2">
      <c r="A1040" s="5" t="s">
        <v>6265</v>
      </c>
      <c r="B1040" s="5" t="s">
        <v>5988</v>
      </c>
      <c r="C1040" s="5" t="s">
        <v>1</v>
      </c>
      <c r="D1040" s="174"/>
      <c r="E1040" s="177">
        <v>416</v>
      </c>
      <c r="F1040" s="19" t="s">
        <v>17</v>
      </c>
      <c r="G1040" s="5" t="s">
        <v>5273</v>
      </c>
      <c r="H1040" s="27">
        <v>349684</v>
      </c>
      <c r="I1040" s="106">
        <v>13</v>
      </c>
      <c r="J1040" s="107"/>
      <c r="K1040" s="108">
        <v>0</v>
      </c>
      <c r="L1040" s="108"/>
      <c r="M1040" s="108">
        <v>0</v>
      </c>
      <c r="N1040" s="108"/>
      <c r="O1040" s="108">
        <v>0</v>
      </c>
      <c r="P1040" s="108"/>
      <c r="Q1040" s="108">
        <v>158406</v>
      </c>
      <c r="R1040" s="108"/>
      <c r="S1040" s="108">
        <v>0</v>
      </c>
      <c r="T1040" s="108"/>
      <c r="U1040" s="108">
        <v>0</v>
      </c>
      <c r="V1040" s="108"/>
      <c r="W1040" s="108">
        <v>14830</v>
      </c>
      <c r="X1040" s="108"/>
      <c r="Y1040" s="108">
        <v>0</v>
      </c>
      <c r="Z1040" s="108"/>
      <c r="AA1040" s="108">
        <v>0</v>
      </c>
      <c r="AB1040" s="108"/>
      <c r="AC1040" s="108">
        <v>0</v>
      </c>
      <c r="AD1040" s="108"/>
      <c r="AE1040" s="108">
        <v>0</v>
      </c>
      <c r="AF1040" s="108"/>
      <c r="AG1040" s="108">
        <v>0</v>
      </c>
      <c r="AH1040" s="108"/>
      <c r="AI1040" s="108">
        <v>217853</v>
      </c>
      <c r="AJ1040" s="108"/>
      <c r="AK1040" s="108">
        <v>0</v>
      </c>
      <c r="AL1040" s="109"/>
      <c r="AM1040" s="182">
        <v>0</v>
      </c>
      <c r="AN1040" s="109" t="s">
        <v>5655</v>
      </c>
      <c r="AO1040" s="109" t="str">
        <f t="shared" si="16"/>
        <v>No</v>
      </c>
    </row>
    <row r="1041" spans="1:41" s="19" customFormat="1" ht="11.45" customHeight="1" x14ac:dyDescent="0.2">
      <c r="A1041" s="5" t="s">
        <v>5713</v>
      </c>
      <c r="B1041" s="5" t="s">
        <v>5714</v>
      </c>
      <c r="C1041" s="5" t="s">
        <v>20</v>
      </c>
      <c r="D1041" s="174"/>
      <c r="E1041" s="177">
        <v>90257</v>
      </c>
      <c r="F1041" s="19" t="s">
        <v>194</v>
      </c>
      <c r="G1041" s="5" t="s">
        <v>5273</v>
      </c>
      <c r="H1041" s="27">
        <v>12150996</v>
      </c>
      <c r="I1041" s="106">
        <v>13</v>
      </c>
      <c r="J1041" s="107"/>
      <c r="K1041" s="108">
        <v>0</v>
      </c>
      <c r="L1041" s="108"/>
      <c r="M1041" s="108">
        <v>0</v>
      </c>
      <c r="N1041" s="108"/>
      <c r="O1041" s="108">
        <v>0</v>
      </c>
      <c r="P1041" s="108"/>
      <c r="Q1041" s="108">
        <v>162037</v>
      </c>
      <c r="R1041" s="108"/>
      <c r="S1041" s="108">
        <v>0</v>
      </c>
      <c r="T1041" s="108"/>
      <c r="U1041" s="108">
        <v>0</v>
      </c>
      <c r="V1041" s="108"/>
      <c r="W1041" s="108">
        <v>12935</v>
      </c>
      <c r="X1041" s="108"/>
      <c r="Y1041" s="108">
        <v>0</v>
      </c>
      <c r="Z1041" s="108"/>
      <c r="AA1041" s="108">
        <v>0</v>
      </c>
      <c r="AB1041" s="108"/>
      <c r="AC1041" s="108">
        <v>0</v>
      </c>
      <c r="AD1041" s="108"/>
      <c r="AE1041" s="108">
        <v>0</v>
      </c>
      <c r="AF1041" s="108"/>
      <c r="AG1041" s="108">
        <v>0</v>
      </c>
      <c r="AH1041" s="108"/>
      <c r="AI1041" s="108">
        <v>101028</v>
      </c>
      <c r="AJ1041" s="108"/>
      <c r="AK1041" s="108">
        <v>0</v>
      </c>
      <c r="AL1041" s="109"/>
      <c r="AM1041" s="182">
        <v>0</v>
      </c>
      <c r="AN1041" s="109" t="s">
        <v>5655</v>
      </c>
      <c r="AO1041" s="109" t="str">
        <f t="shared" si="16"/>
        <v>No</v>
      </c>
    </row>
    <row r="1042" spans="1:41" s="19" customFormat="1" ht="11.45" customHeight="1" x14ac:dyDescent="0.2">
      <c r="A1042" s="5" t="s">
        <v>6266</v>
      </c>
      <c r="B1042" s="5" t="s">
        <v>268</v>
      </c>
      <c r="C1042" s="5" t="s">
        <v>20</v>
      </c>
      <c r="D1042" s="174"/>
      <c r="E1042" s="177">
        <v>90265</v>
      </c>
      <c r="F1042" s="19" t="s">
        <v>194</v>
      </c>
      <c r="G1042" s="5" t="s">
        <v>5273</v>
      </c>
      <c r="H1042" s="27">
        <v>12150996</v>
      </c>
      <c r="I1042" s="106">
        <v>13</v>
      </c>
      <c r="J1042" s="107"/>
      <c r="K1042" s="108">
        <v>0</v>
      </c>
      <c r="L1042" s="108"/>
      <c r="M1042" s="108">
        <v>0</v>
      </c>
      <c r="N1042" s="108"/>
      <c r="O1042" s="108">
        <v>0</v>
      </c>
      <c r="P1042" s="108"/>
      <c r="Q1042" s="108">
        <v>327572</v>
      </c>
      <c r="R1042" s="108"/>
      <c r="S1042" s="108">
        <v>0</v>
      </c>
      <c r="T1042" s="108"/>
      <c r="U1042" s="108">
        <v>0</v>
      </c>
      <c r="V1042" s="108"/>
      <c r="W1042" s="108">
        <v>34568</v>
      </c>
      <c r="X1042" s="108"/>
      <c r="Y1042" s="108">
        <v>0</v>
      </c>
      <c r="Z1042" s="108"/>
      <c r="AA1042" s="108">
        <v>0</v>
      </c>
      <c r="AB1042" s="108"/>
      <c r="AC1042" s="108">
        <v>0</v>
      </c>
      <c r="AD1042" s="108"/>
      <c r="AE1042" s="108">
        <v>0</v>
      </c>
      <c r="AF1042" s="108"/>
      <c r="AG1042" s="108">
        <v>0</v>
      </c>
      <c r="AH1042" s="108"/>
      <c r="AI1042" s="108">
        <v>559289</v>
      </c>
      <c r="AJ1042" s="108"/>
      <c r="AK1042" s="108">
        <v>0</v>
      </c>
      <c r="AL1042" s="109"/>
      <c r="AM1042" s="182">
        <v>0</v>
      </c>
      <c r="AN1042" s="109" t="s">
        <v>5655</v>
      </c>
      <c r="AO1042" s="109" t="str">
        <f t="shared" si="16"/>
        <v>No</v>
      </c>
    </row>
    <row r="1043" spans="1:41" s="19" customFormat="1" ht="11.45" customHeight="1" x14ac:dyDescent="0.2">
      <c r="A1043" s="5" t="s">
        <v>3065</v>
      </c>
      <c r="B1043" s="5" t="s">
        <v>3066</v>
      </c>
      <c r="C1043" s="5" t="s">
        <v>77</v>
      </c>
      <c r="D1043" s="174" t="s">
        <v>3067</v>
      </c>
      <c r="E1043" s="177" t="s">
        <v>3068</v>
      </c>
      <c r="F1043" s="19" t="s">
        <v>194</v>
      </c>
      <c r="G1043" s="5" t="s">
        <v>229</v>
      </c>
      <c r="H1043" s="27">
        <v>0</v>
      </c>
      <c r="I1043" s="106">
        <v>13</v>
      </c>
      <c r="J1043" s="107"/>
      <c r="K1043" s="108">
        <v>0</v>
      </c>
      <c r="L1043" s="108"/>
      <c r="M1043" s="108">
        <v>0</v>
      </c>
      <c r="N1043" s="108"/>
      <c r="O1043" s="108">
        <v>0</v>
      </c>
      <c r="P1043" s="108"/>
      <c r="Q1043" s="108">
        <v>367833</v>
      </c>
      <c r="R1043" s="108"/>
      <c r="S1043" s="108">
        <v>0</v>
      </c>
      <c r="T1043" s="108"/>
      <c r="U1043" s="108">
        <v>0</v>
      </c>
      <c r="V1043" s="108"/>
      <c r="W1043" s="108">
        <v>25090</v>
      </c>
      <c r="X1043" s="108"/>
      <c r="Y1043" s="108">
        <v>0</v>
      </c>
      <c r="Z1043" s="108"/>
      <c r="AA1043" s="108">
        <v>0</v>
      </c>
      <c r="AB1043" s="108"/>
      <c r="AC1043" s="108">
        <v>0</v>
      </c>
      <c r="AD1043" s="108"/>
      <c r="AE1043" s="108">
        <v>0</v>
      </c>
      <c r="AF1043" s="108"/>
      <c r="AG1043" s="108">
        <v>0</v>
      </c>
      <c r="AH1043" s="108"/>
      <c r="AI1043" s="108">
        <v>124615</v>
      </c>
      <c r="AJ1043" s="108"/>
      <c r="AK1043" s="108">
        <v>0</v>
      </c>
      <c r="AL1043" s="109"/>
      <c r="AM1043" s="182">
        <v>0</v>
      </c>
      <c r="AN1043" s="109" t="s">
        <v>5655</v>
      </c>
      <c r="AO1043" s="109" t="str">
        <f t="shared" si="16"/>
        <v>No</v>
      </c>
    </row>
    <row r="1044" spans="1:41" s="19" customFormat="1" ht="11.45" customHeight="1" x14ac:dyDescent="0.2">
      <c r="A1044" s="5" t="s">
        <v>6267</v>
      </c>
      <c r="B1044" s="5" t="s">
        <v>281</v>
      </c>
      <c r="C1044" s="5" t="s">
        <v>53</v>
      </c>
      <c r="D1044" s="174">
        <v>3040</v>
      </c>
      <c r="E1044" s="177">
        <v>30040</v>
      </c>
      <c r="F1044" s="19" t="s">
        <v>194</v>
      </c>
      <c r="G1044" s="5" t="s">
        <v>5273</v>
      </c>
      <c r="H1044" s="27">
        <v>2203663</v>
      </c>
      <c r="I1044" s="106">
        <v>13</v>
      </c>
      <c r="J1044" s="107"/>
      <c r="K1044" s="108">
        <v>0</v>
      </c>
      <c r="L1044" s="108"/>
      <c r="M1044" s="108">
        <v>0</v>
      </c>
      <c r="N1044" s="108"/>
      <c r="O1044" s="108">
        <v>0</v>
      </c>
      <c r="P1044" s="108"/>
      <c r="Q1044" s="108">
        <v>598376</v>
      </c>
      <c r="R1044" s="108"/>
      <c r="S1044" s="108">
        <v>0</v>
      </c>
      <c r="T1044" s="108"/>
      <c r="U1044" s="108">
        <v>0</v>
      </c>
      <c r="V1044" s="108"/>
      <c r="W1044" s="108">
        <v>58399</v>
      </c>
      <c r="X1044" s="108"/>
      <c r="Y1044" s="108">
        <v>0</v>
      </c>
      <c r="Z1044" s="108"/>
      <c r="AA1044" s="108">
        <v>0</v>
      </c>
      <c r="AB1044" s="108"/>
      <c r="AC1044" s="108">
        <v>0</v>
      </c>
      <c r="AD1044" s="108"/>
      <c r="AE1044" s="108">
        <v>0</v>
      </c>
      <c r="AF1044" s="108"/>
      <c r="AG1044" s="108">
        <v>0</v>
      </c>
      <c r="AH1044" s="108"/>
      <c r="AI1044" s="108">
        <v>464454</v>
      </c>
      <c r="AJ1044" s="108"/>
      <c r="AK1044" s="108">
        <v>0</v>
      </c>
      <c r="AL1044" s="109"/>
      <c r="AM1044" s="182">
        <v>0</v>
      </c>
      <c r="AN1044" s="109" t="s">
        <v>5655</v>
      </c>
      <c r="AO1044" s="109" t="str">
        <f t="shared" si="16"/>
        <v>No</v>
      </c>
    </row>
    <row r="1045" spans="1:41" s="19" customFormat="1" ht="11.45" customHeight="1" x14ac:dyDescent="0.2">
      <c r="A1045" s="5" t="s">
        <v>4997</v>
      </c>
      <c r="B1045" s="5" t="s">
        <v>4998</v>
      </c>
      <c r="C1045" s="5" t="s">
        <v>80</v>
      </c>
      <c r="D1045" s="174" t="s">
        <v>4999</v>
      </c>
      <c r="E1045" s="177" t="s">
        <v>5000</v>
      </c>
      <c r="F1045" s="19" t="s">
        <v>196</v>
      </c>
      <c r="G1045" s="5" t="s">
        <v>229</v>
      </c>
      <c r="H1045" s="27">
        <v>0</v>
      </c>
      <c r="I1045" s="106">
        <v>13</v>
      </c>
      <c r="J1045" s="107"/>
      <c r="K1045" s="108">
        <v>0</v>
      </c>
      <c r="L1045" s="108"/>
      <c r="M1045" s="108">
        <v>0</v>
      </c>
      <c r="N1045" s="108"/>
      <c r="O1045" s="108">
        <v>0</v>
      </c>
      <c r="P1045" s="108"/>
      <c r="Q1045" s="108">
        <v>504181</v>
      </c>
      <c r="R1045" s="108"/>
      <c r="S1045" s="108">
        <v>0</v>
      </c>
      <c r="T1045" s="108"/>
      <c r="U1045" s="108">
        <v>0</v>
      </c>
      <c r="V1045" s="108"/>
      <c r="W1045" s="108">
        <v>31198</v>
      </c>
      <c r="X1045" s="108"/>
      <c r="Y1045" s="108">
        <v>0</v>
      </c>
      <c r="Z1045" s="108"/>
      <c r="AA1045" s="108">
        <v>0</v>
      </c>
      <c r="AB1045" s="108"/>
      <c r="AC1045" s="108">
        <v>0</v>
      </c>
      <c r="AD1045" s="108"/>
      <c r="AE1045" s="108">
        <v>0</v>
      </c>
      <c r="AF1045" s="108"/>
      <c r="AG1045" s="108">
        <v>0</v>
      </c>
      <c r="AH1045" s="108"/>
      <c r="AI1045" s="108">
        <v>321833</v>
      </c>
      <c r="AJ1045" s="108"/>
      <c r="AK1045" s="108">
        <v>0</v>
      </c>
      <c r="AL1045" s="109"/>
      <c r="AM1045" s="182">
        <v>0</v>
      </c>
      <c r="AN1045" s="109" t="s">
        <v>5655</v>
      </c>
      <c r="AO1045" s="109" t="str">
        <f t="shared" si="16"/>
        <v>No</v>
      </c>
    </row>
    <row r="1046" spans="1:41" s="19" customFormat="1" ht="11.45" customHeight="1" x14ac:dyDescent="0.2">
      <c r="A1046" s="5" t="s">
        <v>6268</v>
      </c>
      <c r="B1046" s="5" t="s">
        <v>1242</v>
      </c>
      <c r="C1046" s="5" t="s">
        <v>32</v>
      </c>
      <c r="D1046" s="174">
        <v>1130</v>
      </c>
      <c r="E1046" s="177">
        <v>10130</v>
      </c>
      <c r="F1046" s="19" t="s">
        <v>239</v>
      </c>
      <c r="G1046" s="5" t="s">
        <v>192</v>
      </c>
      <c r="H1046" s="27">
        <v>924859</v>
      </c>
      <c r="I1046" s="106">
        <v>13</v>
      </c>
      <c r="J1046" s="107"/>
      <c r="K1046" s="108">
        <v>0</v>
      </c>
      <c r="L1046" s="108"/>
      <c r="M1046" s="108">
        <v>809605</v>
      </c>
      <c r="N1046" s="108"/>
      <c r="O1046" s="108">
        <v>881038</v>
      </c>
      <c r="P1046" s="108"/>
      <c r="Q1046" s="108">
        <v>806163</v>
      </c>
      <c r="R1046" s="108"/>
      <c r="S1046" s="108">
        <v>74875</v>
      </c>
      <c r="T1046" s="108"/>
      <c r="U1046" s="108">
        <v>66254</v>
      </c>
      <c r="V1046" s="108"/>
      <c r="W1046" s="108">
        <v>61423</v>
      </c>
      <c r="X1046" s="108"/>
      <c r="Y1046" s="108">
        <v>4831</v>
      </c>
      <c r="Z1046" s="108"/>
      <c r="AA1046" s="108">
        <v>0</v>
      </c>
      <c r="AB1046" s="108"/>
      <c r="AC1046" s="108">
        <v>0</v>
      </c>
      <c r="AD1046" s="108"/>
      <c r="AE1046" s="108">
        <v>0</v>
      </c>
      <c r="AF1046" s="108"/>
      <c r="AG1046" s="108">
        <v>0</v>
      </c>
      <c r="AH1046" s="108"/>
      <c r="AI1046" s="108">
        <v>686105</v>
      </c>
      <c r="AJ1046" s="108"/>
      <c r="AK1046" s="108">
        <v>4045171</v>
      </c>
      <c r="AL1046" s="109"/>
      <c r="AM1046" s="182">
        <v>0</v>
      </c>
      <c r="AN1046" s="109" t="s">
        <v>5655</v>
      </c>
      <c r="AO1046" s="109" t="str">
        <f t="shared" si="16"/>
        <v>No</v>
      </c>
    </row>
    <row r="1047" spans="1:41" s="19" customFormat="1" ht="11.45" customHeight="1" x14ac:dyDescent="0.2">
      <c r="A1047" s="5" t="s">
        <v>5705</v>
      </c>
      <c r="B1047" s="5" t="s">
        <v>5706</v>
      </c>
      <c r="C1047" s="5" t="s">
        <v>20</v>
      </c>
      <c r="D1047" s="174"/>
      <c r="E1047" s="177">
        <v>90266</v>
      </c>
      <c r="F1047" s="19" t="s">
        <v>194</v>
      </c>
      <c r="G1047" s="5" t="s">
        <v>5273</v>
      </c>
      <c r="H1047" s="27">
        <v>12150996</v>
      </c>
      <c r="I1047" s="106">
        <v>13</v>
      </c>
      <c r="J1047" s="107"/>
      <c r="K1047" s="108">
        <v>0</v>
      </c>
      <c r="L1047" s="108"/>
      <c r="M1047" s="108">
        <v>0</v>
      </c>
      <c r="N1047" s="108"/>
      <c r="O1047" s="108">
        <v>0</v>
      </c>
      <c r="P1047" s="108"/>
      <c r="Q1047" s="108">
        <v>206239</v>
      </c>
      <c r="R1047" s="108"/>
      <c r="S1047" s="108">
        <v>0</v>
      </c>
      <c r="T1047" s="108"/>
      <c r="U1047" s="108">
        <v>0</v>
      </c>
      <c r="V1047" s="108"/>
      <c r="W1047" s="108">
        <v>17900</v>
      </c>
      <c r="X1047" s="108"/>
      <c r="Y1047" s="108">
        <v>0</v>
      </c>
      <c r="Z1047" s="108"/>
      <c r="AA1047" s="108">
        <v>0</v>
      </c>
      <c r="AB1047" s="108"/>
      <c r="AC1047" s="108">
        <v>0</v>
      </c>
      <c r="AD1047" s="108"/>
      <c r="AE1047" s="108">
        <v>0</v>
      </c>
      <c r="AF1047" s="108"/>
      <c r="AG1047" s="108">
        <v>0</v>
      </c>
      <c r="AH1047" s="108"/>
      <c r="AI1047" s="108">
        <v>62473</v>
      </c>
      <c r="AJ1047" s="108"/>
      <c r="AK1047" s="108">
        <v>0</v>
      </c>
      <c r="AL1047" s="109"/>
      <c r="AM1047" s="182">
        <v>0</v>
      </c>
      <c r="AN1047" s="109" t="s">
        <v>5655</v>
      </c>
      <c r="AO1047" s="109" t="str">
        <f t="shared" si="16"/>
        <v>No</v>
      </c>
    </row>
    <row r="1048" spans="1:41" s="19" customFormat="1" ht="11.45" customHeight="1" x14ac:dyDescent="0.2">
      <c r="A1048" s="5" t="s">
        <v>1103</v>
      </c>
      <c r="B1048" s="5" t="s">
        <v>1104</v>
      </c>
      <c r="C1048" s="5" t="s">
        <v>77</v>
      </c>
      <c r="D1048" s="174">
        <v>5186</v>
      </c>
      <c r="E1048" s="177">
        <v>50186</v>
      </c>
      <c r="F1048" s="19" t="s">
        <v>196</v>
      </c>
      <c r="G1048" s="5" t="s">
        <v>5273</v>
      </c>
      <c r="H1048" s="27">
        <v>202637</v>
      </c>
      <c r="I1048" s="106">
        <v>13</v>
      </c>
      <c r="J1048" s="107"/>
      <c r="K1048" s="108">
        <v>0</v>
      </c>
      <c r="L1048" s="108"/>
      <c r="M1048" s="108">
        <v>0</v>
      </c>
      <c r="N1048" s="108"/>
      <c r="O1048" s="108">
        <v>0</v>
      </c>
      <c r="P1048" s="108"/>
      <c r="Q1048" s="108">
        <v>197825</v>
      </c>
      <c r="R1048" s="108"/>
      <c r="S1048" s="108">
        <v>0</v>
      </c>
      <c r="T1048" s="108"/>
      <c r="U1048" s="108">
        <v>0</v>
      </c>
      <c r="V1048" s="108"/>
      <c r="W1048" s="108">
        <v>13556</v>
      </c>
      <c r="X1048" s="108"/>
      <c r="Y1048" s="108">
        <v>0</v>
      </c>
      <c r="Z1048" s="108"/>
      <c r="AA1048" s="108">
        <v>0</v>
      </c>
      <c r="AB1048" s="108"/>
      <c r="AC1048" s="108">
        <v>0</v>
      </c>
      <c r="AD1048" s="108"/>
      <c r="AE1048" s="108">
        <v>0</v>
      </c>
      <c r="AF1048" s="108"/>
      <c r="AG1048" s="108">
        <v>0</v>
      </c>
      <c r="AH1048" s="108"/>
      <c r="AI1048" s="108">
        <v>18699</v>
      </c>
      <c r="AJ1048" s="108"/>
      <c r="AK1048" s="108">
        <v>0</v>
      </c>
      <c r="AL1048" s="109"/>
      <c r="AM1048" s="182">
        <v>0</v>
      </c>
      <c r="AN1048" s="109" t="s">
        <v>5655</v>
      </c>
      <c r="AO1048" s="109" t="str">
        <f t="shared" si="16"/>
        <v>No</v>
      </c>
    </row>
    <row r="1049" spans="1:41" s="19" customFormat="1" ht="11.45" customHeight="1" x14ac:dyDescent="0.2">
      <c r="A1049" s="5" t="s">
        <v>1592</v>
      </c>
      <c r="B1049" s="5" t="s">
        <v>1593</v>
      </c>
      <c r="C1049" s="5" t="s">
        <v>73</v>
      </c>
      <c r="D1049" s="174" t="s">
        <v>1594</v>
      </c>
      <c r="E1049" s="177" t="s">
        <v>1595</v>
      </c>
      <c r="F1049" s="19" t="s">
        <v>194</v>
      </c>
      <c r="G1049" s="5" t="s">
        <v>229</v>
      </c>
      <c r="H1049" s="27">
        <v>0</v>
      </c>
      <c r="I1049" s="106">
        <v>13</v>
      </c>
      <c r="J1049" s="107"/>
      <c r="K1049" s="108">
        <v>0</v>
      </c>
      <c r="L1049" s="108"/>
      <c r="M1049" s="108">
        <v>0</v>
      </c>
      <c r="N1049" s="108"/>
      <c r="O1049" s="108">
        <v>0</v>
      </c>
      <c r="P1049" s="108"/>
      <c r="Q1049" s="108">
        <v>420109</v>
      </c>
      <c r="R1049" s="108"/>
      <c r="S1049" s="108">
        <v>0</v>
      </c>
      <c r="T1049" s="108"/>
      <c r="U1049" s="108">
        <v>0</v>
      </c>
      <c r="V1049" s="108"/>
      <c r="W1049" s="108">
        <v>32362</v>
      </c>
      <c r="X1049" s="108"/>
      <c r="Y1049" s="108">
        <v>0</v>
      </c>
      <c r="Z1049" s="108"/>
      <c r="AA1049" s="108">
        <v>0</v>
      </c>
      <c r="AB1049" s="108"/>
      <c r="AC1049" s="108">
        <v>0</v>
      </c>
      <c r="AD1049" s="108"/>
      <c r="AE1049" s="108">
        <v>0</v>
      </c>
      <c r="AF1049" s="108"/>
      <c r="AG1049" s="108">
        <v>0</v>
      </c>
      <c r="AH1049" s="108"/>
      <c r="AI1049" s="108">
        <v>669084</v>
      </c>
      <c r="AJ1049" s="108"/>
      <c r="AK1049" s="108">
        <v>0</v>
      </c>
      <c r="AL1049" s="109"/>
      <c r="AM1049" s="182">
        <v>0</v>
      </c>
      <c r="AN1049" s="109" t="s">
        <v>5655</v>
      </c>
      <c r="AO1049" s="109" t="str">
        <f t="shared" si="16"/>
        <v>No</v>
      </c>
    </row>
    <row r="1050" spans="1:41" s="19" customFormat="1" ht="11.45" customHeight="1" x14ac:dyDescent="0.2">
      <c r="A1050" s="5" t="s">
        <v>1617</v>
      </c>
      <c r="B1050" s="5" t="s">
        <v>1618</v>
      </c>
      <c r="C1050" s="5" t="s">
        <v>73</v>
      </c>
      <c r="D1050" s="174" t="s">
        <v>1619</v>
      </c>
      <c r="E1050" s="177" t="s">
        <v>1620</v>
      </c>
      <c r="F1050" s="19" t="s">
        <v>196</v>
      </c>
      <c r="G1050" s="5" t="s">
        <v>229</v>
      </c>
      <c r="H1050" s="27">
        <v>0</v>
      </c>
      <c r="I1050" s="106">
        <v>13</v>
      </c>
      <c r="J1050" s="107"/>
      <c r="K1050" s="108">
        <v>0</v>
      </c>
      <c r="L1050" s="108"/>
      <c r="M1050" s="108">
        <v>0</v>
      </c>
      <c r="N1050" s="108"/>
      <c r="O1050" s="108">
        <v>0</v>
      </c>
      <c r="P1050" s="108"/>
      <c r="Q1050" s="108">
        <v>311715</v>
      </c>
      <c r="R1050" s="108"/>
      <c r="S1050" s="108">
        <v>0</v>
      </c>
      <c r="T1050" s="108"/>
      <c r="U1050" s="108">
        <v>0</v>
      </c>
      <c r="V1050" s="108"/>
      <c r="W1050" s="108">
        <v>13570</v>
      </c>
      <c r="X1050" s="108"/>
      <c r="Y1050" s="108">
        <v>0</v>
      </c>
      <c r="Z1050" s="108"/>
      <c r="AA1050" s="108">
        <v>0</v>
      </c>
      <c r="AB1050" s="108"/>
      <c r="AC1050" s="108">
        <v>0</v>
      </c>
      <c r="AD1050" s="108"/>
      <c r="AE1050" s="108">
        <v>0</v>
      </c>
      <c r="AF1050" s="108"/>
      <c r="AG1050" s="108">
        <v>0</v>
      </c>
      <c r="AH1050" s="108"/>
      <c r="AI1050" s="108">
        <v>44966</v>
      </c>
      <c r="AJ1050" s="108"/>
      <c r="AK1050" s="108">
        <v>0</v>
      </c>
      <c r="AL1050" s="109"/>
      <c r="AM1050" s="182">
        <v>0</v>
      </c>
      <c r="AN1050" s="109" t="s">
        <v>5655</v>
      </c>
      <c r="AO1050" s="109" t="str">
        <f t="shared" si="16"/>
        <v>No</v>
      </c>
    </row>
    <row r="1051" spans="1:41" s="19" customFormat="1" ht="11.45" customHeight="1" x14ac:dyDescent="0.2">
      <c r="A1051" s="5" t="s">
        <v>3567</v>
      </c>
      <c r="B1051" s="5" t="s">
        <v>3568</v>
      </c>
      <c r="C1051" s="5" t="s">
        <v>51</v>
      </c>
      <c r="D1051" s="174" t="s">
        <v>3569</v>
      </c>
      <c r="E1051" s="177">
        <v>60196</v>
      </c>
      <c r="F1051" s="19" t="s">
        <v>1252</v>
      </c>
      <c r="G1051" s="5" t="s">
        <v>5273</v>
      </c>
      <c r="H1051" s="27">
        <v>67629</v>
      </c>
      <c r="I1051" s="106">
        <v>13</v>
      </c>
      <c r="J1051" s="107"/>
      <c r="K1051" s="108">
        <v>0</v>
      </c>
      <c r="L1051" s="108"/>
      <c r="M1051" s="108">
        <v>0</v>
      </c>
      <c r="N1051" s="108"/>
      <c r="O1051" s="108">
        <v>0</v>
      </c>
      <c r="P1051" s="108"/>
      <c r="Q1051" s="108">
        <v>262204</v>
      </c>
      <c r="R1051" s="108"/>
      <c r="S1051" s="108">
        <v>0</v>
      </c>
      <c r="T1051" s="108"/>
      <c r="U1051" s="108">
        <v>0</v>
      </c>
      <c r="V1051" s="108"/>
      <c r="W1051" s="108">
        <v>13717</v>
      </c>
      <c r="X1051" s="108"/>
      <c r="Y1051" s="108">
        <v>0</v>
      </c>
      <c r="Z1051" s="108"/>
      <c r="AA1051" s="108">
        <v>0</v>
      </c>
      <c r="AB1051" s="108"/>
      <c r="AC1051" s="108">
        <v>0</v>
      </c>
      <c r="AD1051" s="108"/>
      <c r="AE1051" s="108">
        <v>0</v>
      </c>
      <c r="AF1051" s="108"/>
      <c r="AG1051" s="108">
        <v>0</v>
      </c>
      <c r="AH1051" s="108"/>
      <c r="AI1051" s="108">
        <v>34174</v>
      </c>
      <c r="AJ1051" s="108"/>
      <c r="AK1051" s="108">
        <v>0</v>
      </c>
      <c r="AL1051" s="109"/>
      <c r="AM1051" s="182">
        <v>0</v>
      </c>
      <c r="AN1051" s="109" t="s">
        <v>5655</v>
      </c>
      <c r="AO1051" s="109" t="str">
        <f t="shared" si="16"/>
        <v>No</v>
      </c>
    </row>
    <row r="1052" spans="1:41" s="19" customFormat="1" ht="11.45" customHeight="1" x14ac:dyDescent="0.2">
      <c r="A1052" s="5" t="s">
        <v>1368</v>
      </c>
      <c r="B1052" s="5" t="s">
        <v>270</v>
      </c>
      <c r="C1052" s="5" t="s">
        <v>80</v>
      </c>
      <c r="D1052" s="174">
        <v>61</v>
      </c>
      <c r="E1052" s="177">
        <v>61</v>
      </c>
      <c r="F1052" s="19" t="s">
        <v>194</v>
      </c>
      <c r="G1052" s="5" t="s">
        <v>5273</v>
      </c>
      <c r="H1052" s="27">
        <v>56997</v>
      </c>
      <c r="I1052" s="106">
        <v>13</v>
      </c>
      <c r="J1052" s="107"/>
      <c r="K1052" s="108">
        <v>0</v>
      </c>
      <c r="L1052" s="108"/>
      <c r="M1052" s="108">
        <v>0</v>
      </c>
      <c r="N1052" s="108"/>
      <c r="O1052" s="108">
        <v>0</v>
      </c>
      <c r="P1052" s="108"/>
      <c r="Q1052" s="108">
        <v>289412</v>
      </c>
      <c r="R1052" s="108"/>
      <c r="S1052" s="108">
        <v>0</v>
      </c>
      <c r="T1052" s="108"/>
      <c r="U1052" s="108">
        <v>0</v>
      </c>
      <c r="V1052" s="108"/>
      <c r="W1052" s="108">
        <v>19225</v>
      </c>
      <c r="X1052" s="108"/>
      <c r="Y1052" s="108">
        <v>0</v>
      </c>
      <c r="Z1052" s="108"/>
      <c r="AA1052" s="108">
        <v>0</v>
      </c>
      <c r="AB1052" s="108"/>
      <c r="AC1052" s="108">
        <v>0</v>
      </c>
      <c r="AD1052" s="108"/>
      <c r="AE1052" s="108">
        <v>0</v>
      </c>
      <c r="AF1052" s="108"/>
      <c r="AG1052" s="108">
        <v>0</v>
      </c>
      <c r="AH1052" s="108"/>
      <c r="AI1052" s="108">
        <v>200468</v>
      </c>
      <c r="AJ1052" s="108"/>
      <c r="AK1052" s="108">
        <v>0</v>
      </c>
      <c r="AL1052" s="109"/>
      <c r="AM1052" s="182">
        <v>0</v>
      </c>
      <c r="AN1052" s="109" t="s">
        <v>5655</v>
      </c>
      <c r="AO1052" s="109" t="str">
        <f t="shared" si="16"/>
        <v>No</v>
      </c>
    </row>
    <row r="1053" spans="1:41" s="19" customFormat="1" ht="11.45" customHeight="1" x14ac:dyDescent="0.2">
      <c r="A1053" s="5" t="s">
        <v>6269</v>
      </c>
      <c r="B1053" s="5" t="s">
        <v>488</v>
      </c>
      <c r="C1053" s="5" t="s">
        <v>7</v>
      </c>
      <c r="D1053" s="174" t="s">
        <v>3712</v>
      </c>
      <c r="E1053" s="177" t="s">
        <v>3713</v>
      </c>
      <c r="F1053" s="19" t="s">
        <v>1252</v>
      </c>
      <c r="G1053" s="5" t="s">
        <v>229</v>
      </c>
      <c r="H1053" s="27">
        <v>0</v>
      </c>
      <c r="I1053" s="106">
        <v>13</v>
      </c>
      <c r="J1053" s="107"/>
      <c r="K1053" s="108">
        <v>0</v>
      </c>
      <c r="L1053" s="108"/>
      <c r="M1053" s="108">
        <v>0</v>
      </c>
      <c r="N1053" s="108"/>
      <c r="O1053" s="108">
        <v>0</v>
      </c>
      <c r="P1053" s="108"/>
      <c r="Q1053" s="108">
        <v>125333</v>
      </c>
      <c r="R1053" s="108"/>
      <c r="S1053" s="108">
        <v>0</v>
      </c>
      <c r="T1053" s="108"/>
      <c r="U1053" s="108">
        <v>0</v>
      </c>
      <c r="V1053" s="108"/>
      <c r="W1053" s="108">
        <v>5029</v>
      </c>
      <c r="X1053" s="108"/>
      <c r="Y1053" s="108">
        <v>0</v>
      </c>
      <c r="Z1053" s="108"/>
      <c r="AA1053" s="108">
        <v>0</v>
      </c>
      <c r="AB1053" s="108"/>
      <c r="AC1053" s="108">
        <v>0</v>
      </c>
      <c r="AD1053" s="108"/>
      <c r="AE1053" s="108">
        <v>0</v>
      </c>
      <c r="AF1053" s="108"/>
      <c r="AG1053" s="108">
        <v>0</v>
      </c>
      <c r="AH1053" s="108"/>
      <c r="AI1053" s="108">
        <v>3531</v>
      </c>
      <c r="AJ1053" s="108"/>
      <c r="AK1053" s="108">
        <v>0</v>
      </c>
      <c r="AL1053" s="109"/>
      <c r="AM1053" s="182">
        <v>0</v>
      </c>
      <c r="AN1053" s="109" t="s">
        <v>5655</v>
      </c>
      <c r="AO1053" s="109" t="str">
        <f t="shared" si="16"/>
        <v>No</v>
      </c>
    </row>
    <row r="1054" spans="1:41" s="19" customFormat="1" ht="11.45" customHeight="1" x14ac:dyDescent="0.2">
      <c r="A1054" s="5" t="s">
        <v>6270</v>
      </c>
      <c r="B1054" s="5" t="s">
        <v>578</v>
      </c>
      <c r="C1054" s="5" t="s">
        <v>77</v>
      </c>
      <c r="D1054" s="174">
        <v>5095</v>
      </c>
      <c r="E1054" s="177">
        <v>50095</v>
      </c>
      <c r="F1054" s="19" t="s">
        <v>194</v>
      </c>
      <c r="G1054" s="5" t="s">
        <v>5273</v>
      </c>
      <c r="H1054" s="27">
        <v>180956</v>
      </c>
      <c r="I1054" s="106">
        <v>13</v>
      </c>
      <c r="J1054" s="107"/>
      <c r="K1054" s="108">
        <v>0</v>
      </c>
      <c r="L1054" s="108"/>
      <c r="M1054" s="108">
        <v>0</v>
      </c>
      <c r="N1054" s="108"/>
      <c r="O1054" s="108">
        <v>0</v>
      </c>
      <c r="P1054" s="108"/>
      <c r="Q1054" s="108">
        <v>412178</v>
      </c>
      <c r="R1054" s="108"/>
      <c r="S1054" s="108">
        <v>0</v>
      </c>
      <c r="T1054" s="108"/>
      <c r="U1054" s="108">
        <v>0</v>
      </c>
      <c r="V1054" s="108"/>
      <c r="W1054" s="108">
        <v>29697</v>
      </c>
      <c r="X1054" s="108"/>
      <c r="Y1054" s="108">
        <v>0</v>
      </c>
      <c r="Z1054" s="108"/>
      <c r="AA1054" s="108">
        <v>0</v>
      </c>
      <c r="AB1054" s="108"/>
      <c r="AC1054" s="108">
        <v>0</v>
      </c>
      <c r="AD1054" s="108"/>
      <c r="AE1054" s="108">
        <v>0</v>
      </c>
      <c r="AF1054" s="108"/>
      <c r="AG1054" s="108">
        <v>0</v>
      </c>
      <c r="AH1054" s="108"/>
      <c r="AI1054" s="108">
        <v>64220</v>
      </c>
      <c r="AJ1054" s="108"/>
      <c r="AK1054" s="108">
        <v>0</v>
      </c>
      <c r="AL1054" s="109"/>
      <c r="AM1054" s="182">
        <v>0</v>
      </c>
      <c r="AN1054" s="109" t="s">
        <v>5655</v>
      </c>
      <c r="AO1054" s="109" t="str">
        <f t="shared" si="16"/>
        <v>No</v>
      </c>
    </row>
    <row r="1055" spans="1:41" s="19" customFormat="1" ht="11.45" customHeight="1" x14ac:dyDescent="0.2">
      <c r="A1055" s="5" t="s">
        <v>6271</v>
      </c>
      <c r="B1055" s="5" t="s">
        <v>394</v>
      </c>
      <c r="C1055" s="5" t="s">
        <v>88</v>
      </c>
      <c r="D1055" s="174">
        <v>4080</v>
      </c>
      <c r="E1055" s="177">
        <v>40080</v>
      </c>
      <c r="F1055" s="19" t="s">
        <v>194</v>
      </c>
      <c r="G1055" s="5" t="s">
        <v>5273</v>
      </c>
      <c r="H1055" s="27">
        <v>106571</v>
      </c>
      <c r="I1055" s="106">
        <v>13</v>
      </c>
      <c r="J1055" s="107"/>
      <c r="K1055" s="108">
        <v>0</v>
      </c>
      <c r="L1055" s="108"/>
      <c r="M1055" s="108">
        <v>0</v>
      </c>
      <c r="N1055" s="108"/>
      <c r="O1055" s="108">
        <v>0</v>
      </c>
      <c r="P1055" s="108"/>
      <c r="Q1055" s="108">
        <v>327704</v>
      </c>
      <c r="R1055" s="108"/>
      <c r="S1055" s="108">
        <v>0</v>
      </c>
      <c r="T1055" s="108"/>
      <c r="U1055" s="108">
        <v>0</v>
      </c>
      <c r="V1055" s="108"/>
      <c r="W1055" s="108">
        <v>26318</v>
      </c>
      <c r="X1055" s="108"/>
      <c r="Y1055" s="108">
        <v>0</v>
      </c>
      <c r="Z1055" s="108"/>
      <c r="AA1055" s="108">
        <v>0</v>
      </c>
      <c r="AB1055" s="108"/>
      <c r="AC1055" s="108">
        <v>0</v>
      </c>
      <c r="AD1055" s="108"/>
      <c r="AE1055" s="108">
        <v>0</v>
      </c>
      <c r="AF1055" s="108"/>
      <c r="AG1055" s="108">
        <v>0</v>
      </c>
      <c r="AH1055" s="108"/>
      <c r="AI1055" s="108">
        <v>161482</v>
      </c>
      <c r="AJ1055" s="108"/>
      <c r="AK1055" s="108">
        <v>0</v>
      </c>
      <c r="AL1055" s="109"/>
      <c r="AM1055" s="182">
        <v>0</v>
      </c>
      <c r="AN1055" s="109" t="s">
        <v>5655</v>
      </c>
      <c r="AO1055" s="109" t="str">
        <f t="shared" si="16"/>
        <v>No</v>
      </c>
    </row>
    <row r="1056" spans="1:41" s="19" customFormat="1" ht="11.45" customHeight="1" x14ac:dyDescent="0.2">
      <c r="A1056" s="5" t="s">
        <v>6272</v>
      </c>
      <c r="B1056" s="5" t="s">
        <v>927</v>
      </c>
      <c r="C1056" s="5" t="s">
        <v>45</v>
      </c>
      <c r="D1056" s="174">
        <v>5174</v>
      </c>
      <c r="E1056" s="177">
        <v>50174</v>
      </c>
      <c r="F1056" s="19" t="s">
        <v>194</v>
      </c>
      <c r="G1056" s="5" t="s">
        <v>5273</v>
      </c>
      <c r="H1056" s="27">
        <v>50996</v>
      </c>
      <c r="I1056" s="106">
        <v>13</v>
      </c>
      <c r="J1056" s="107"/>
      <c r="K1056" s="108">
        <v>0</v>
      </c>
      <c r="L1056" s="108"/>
      <c r="M1056" s="108">
        <v>0</v>
      </c>
      <c r="N1056" s="108"/>
      <c r="O1056" s="108">
        <v>0</v>
      </c>
      <c r="P1056" s="108"/>
      <c r="Q1056" s="108">
        <v>646674</v>
      </c>
      <c r="R1056" s="108"/>
      <c r="S1056" s="108">
        <v>0</v>
      </c>
      <c r="T1056" s="108"/>
      <c r="U1056" s="108">
        <v>0</v>
      </c>
      <c r="V1056" s="108"/>
      <c r="W1056" s="108">
        <v>28844</v>
      </c>
      <c r="X1056" s="108" t="s">
        <v>101</v>
      </c>
      <c r="Y1056" s="108">
        <v>0</v>
      </c>
      <c r="Z1056" s="108"/>
      <c r="AA1056" s="108">
        <v>0</v>
      </c>
      <c r="AB1056" s="108"/>
      <c r="AC1056" s="108">
        <v>0</v>
      </c>
      <c r="AD1056" s="108"/>
      <c r="AE1056" s="108">
        <v>0</v>
      </c>
      <c r="AF1056" s="108"/>
      <c r="AG1056" s="108">
        <v>0</v>
      </c>
      <c r="AH1056" s="108"/>
      <c r="AI1056" s="108">
        <v>606345</v>
      </c>
      <c r="AJ1056" s="108"/>
      <c r="AK1056" s="108">
        <v>0</v>
      </c>
      <c r="AL1056" s="109"/>
      <c r="AM1056" s="182">
        <v>0</v>
      </c>
      <c r="AN1056" s="109" t="s">
        <v>5655</v>
      </c>
      <c r="AO1056" s="109" t="str">
        <f t="shared" si="16"/>
        <v>Yes</v>
      </c>
    </row>
    <row r="1057" spans="1:41" s="19" customFormat="1" ht="11.45" customHeight="1" x14ac:dyDescent="0.2">
      <c r="A1057" s="5" t="s">
        <v>6273</v>
      </c>
      <c r="B1057" s="5" t="s">
        <v>1067</v>
      </c>
      <c r="C1057" s="5" t="s">
        <v>94</v>
      </c>
      <c r="D1057" s="174">
        <v>51</v>
      </c>
      <c r="E1057" s="177">
        <v>51</v>
      </c>
      <c r="F1057" s="19" t="s">
        <v>194</v>
      </c>
      <c r="G1057" s="5" t="s">
        <v>5273</v>
      </c>
      <c r="H1057" s="27">
        <v>51924</v>
      </c>
      <c r="I1057" s="106">
        <v>13</v>
      </c>
      <c r="J1057" s="107"/>
      <c r="K1057" s="108">
        <v>0</v>
      </c>
      <c r="L1057" s="108"/>
      <c r="M1057" s="108">
        <v>0</v>
      </c>
      <c r="N1057" s="108"/>
      <c r="O1057" s="108">
        <v>0</v>
      </c>
      <c r="P1057" s="108"/>
      <c r="Q1057" s="108">
        <v>305224</v>
      </c>
      <c r="R1057" s="108"/>
      <c r="S1057" s="108">
        <v>0</v>
      </c>
      <c r="T1057" s="108"/>
      <c r="U1057" s="108">
        <v>0</v>
      </c>
      <c r="V1057" s="108"/>
      <c r="W1057" s="108">
        <v>16731</v>
      </c>
      <c r="X1057" s="108"/>
      <c r="Y1057" s="108">
        <v>0</v>
      </c>
      <c r="Z1057" s="108"/>
      <c r="AA1057" s="108">
        <v>0</v>
      </c>
      <c r="AB1057" s="108"/>
      <c r="AC1057" s="108">
        <v>0</v>
      </c>
      <c r="AD1057" s="108"/>
      <c r="AE1057" s="108">
        <v>0</v>
      </c>
      <c r="AF1057" s="108"/>
      <c r="AG1057" s="108">
        <v>0</v>
      </c>
      <c r="AH1057" s="108"/>
      <c r="AI1057" s="108">
        <v>99078</v>
      </c>
      <c r="AJ1057" s="108"/>
      <c r="AK1057" s="108">
        <v>0</v>
      </c>
      <c r="AL1057" s="109"/>
      <c r="AM1057" s="182">
        <v>0</v>
      </c>
      <c r="AN1057" s="109" t="s">
        <v>5655</v>
      </c>
      <c r="AO1057" s="109" t="str">
        <f t="shared" si="16"/>
        <v>No</v>
      </c>
    </row>
    <row r="1058" spans="1:41" s="19" customFormat="1" ht="11.45" customHeight="1" x14ac:dyDescent="0.2">
      <c r="A1058" s="5" t="s">
        <v>6274</v>
      </c>
      <c r="B1058" s="5" t="s">
        <v>370</v>
      </c>
      <c r="C1058" s="5" t="s">
        <v>77</v>
      </c>
      <c r="D1058" s="174">
        <v>5020</v>
      </c>
      <c r="E1058" s="177">
        <v>50020</v>
      </c>
      <c r="F1058" s="19" t="s">
        <v>194</v>
      </c>
      <c r="G1058" s="5" t="s">
        <v>5273</v>
      </c>
      <c r="H1058" s="27">
        <v>85256</v>
      </c>
      <c r="I1058" s="106">
        <v>13</v>
      </c>
      <c r="J1058" s="107"/>
      <c r="K1058" s="108">
        <v>0</v>
      </c>
      <c r="L1058" s="108"/>
      <c r="M1058" s="108">
        <v>0</v>
      </c>
      <c r="N1058" s="108"/>
      <c r="O1058" s="108">
        <v>0</v>
      </c>
      <c r="P1058" s="108"/>
      <c r="Q1058" s="108">
        <v>248149</v>
      </c>
      <c r="R1058" s="108"/>
      <c r="S1058" s="108">
        <v>0</v>
      </c>
      <c r="T1058" s="108"/>
      <c r="U1058" s="108">
        <v>0</v>
      </c>
      <c r="V1058" s="108"/>
      <c r="W1058" s="108">
        <v>18860</v>
      </c>
      <c r="X1058" s="108"/>
      <c r="Y1058" s="108">
        <v>0</v>
      </c>
      <c r="Z1058" s="108"/>
      <c r="AA1058" s="108">
        <v>0</v>
      </c>
      <c r="AB1058" s="108"/>
      <c r="AC1058" s="108">
        <v>0</v>
      </c>
      <c r="AD1058" s="108"/>
      <c r="AE1058" s="108">
        <v>0</v>
      </c>
      <c r="AF1058" s="108"/>
      <c r="AG1058" s="108">
        <v>0</v>
      </c>
      <c r="AH1058" s="108"/>
      <c r="AI1058" s="108">
        <v>181550</v>
      </c>
      <c r="AJ1058" s="108"/>
      <c r="AK1058" s="108">
        <v>0</v>
      </c>
      <c r="AL1058" s="109"/>
      <c r="AM1058" s="182">
        <v>0</v>
      </c>
      <c r="AN1058" s="109" t="s">
        <v>5655</v>
      </c>
      <c r="AO1058" s="109" t="str">
        <f t="shared" si="16"/>
        <v>No</v>
      </c>
    </row>
    <row r="1059" spans="1:41" s="19" customFormat="1" ht="11.45" customHeight="1" x14ac:dyDescent="0.2">
      <c r="A1059" s="5" t="s">
        <v>2231</v>
      </c>
      <c r="B1059" s="5" t="s">
        <v>2232</v>
      </c>
      <c r="C1059" s="5" t="s">
        <v>62</v>
      </c>
      <c r="D1059" s="174" t="s">
        <v>2233</v>
      </c>
      <c r="E1059" s="177" t="s">
        <v>2234</v>
      </c>
      <c r="F1059" s="19" t="s">
        <v>242</v>
      </c>
      <c r="G1059" s="5" t="s">
        <v>229</v>
      </c>
      <c r="H1059" s="27">
        <v>0</v>
      </c>
      <c r="I1059" s="106">
        <v>13</v>
      </c>
      <c r="J1059" s="107"/>
      <c r="K1059" s="108">
        <v>0</v>
      </c>
      <c r="L1059" s="108"/>
      <c r="M1059" s="108">
        <v>0</v>
      </c>
      <c r="N1059" s="108"/>
      <c r="O1059" s="108">
        <v>0</v>
      </c>
      <c r="P1059" s="108"/>
      <c r="Q1059" s="108">
        <v>570203</v>
      </c>
      <c r="R1059" s="108"/>
      <c r="S1059" s="108">
        <v>0</v>
      </c>
      <c r="T1059" s="108"/>
      <c r="U1059" s="108">
        <v>0</v>
      </c>
      <c r="V1059" s="108"/>
      <c r="W1059" s="108">
        <v>18581</v>
      </c>
      <c r="X1059" s="108"/>
      <c r="Y1059" s="108">
        <v>0</v>
      </c>
      <c r="Z1059" s="108"/>
      <c r="AA1059" s="108">
        <v>0</v>
      </c>
      <c r="AB1059" s="108"/>
      <c r="AC1059" s="108">
        <v>0</v>
      </c>
      <c r="AD1059" s="108"/>
      <c r="AE1059" s="108">
        <v>0</v>
      </c>
      <c r="AF1059" s="108"/>
      <c r="AG1059" s="108">
        <v>0</v>
      </c>
      <c r="AH1059" s="108"/>
      <c r="AI1059" s="108">
        <v>55733</v>
      </c>
      <c r="AJ1059" s="108"/>
      <c r="AK1059" s="108">
        <v>0</v>
      </c>
      <c r="AL1059" s="109"/>
      <c r="AM1059" s="182">
        <v>0</v>
      </c>
      <c r="AN1059" s="109" t="s">
        <v>5655</v>
      </c>
      <c r="AO1059" s="109" t="str">
        <f t="shared" si="16"/>
        <v>No</v>
      </c>
    </row>
    <row r="1060" spans="1:41" s="19" customFormat="1" ht="11.45" customHeight="1" x14ac:dyDescent="0.2">
      <c r="A1060" s="5" t="s">
        <v>3416</v>
      </c>
      <c r="B1060" s="5" t="s">
        <v>3417</v>
      </c>
      <c r="C1060" s="5" t="s">
        <v>51</v>
      </c>
      <c r="D1060" s="174" t="s">
        <v>3418</v>
      </c>
      <c r="E1060" s="177" t="s">
        <v>3419</v>
      </c>
      <c r="F1060" s="19" t="s">
        <v>1252</v>
      </c>
      <c r="G1060" s="5" t="s">
        <v>229</v>
      </c>
      <c r="H1060" s="27">
        <v>0</v>
      </c>
      <c r="I1060" s="106">
        <v>13</v>
      </c>
      <c r="J1060" s="107"/>
      <c r="K1060" s="108">
        <v>0</v>
      </c>
      <c r="L1060" s="108"/>
      <c r="M1060" s="108">
        <v>0</v>
      </c>
      <c r="N1060" s="108"/>
      <c r="O1060" s="108">
        <v>0</v>
      </c>
      <c r="P1060" s="108"/>
      <c r="Q1060" s="108">
        <v>300668</v>
      </c>
      <c r="R1060" s="108"/>
      <c r="S1060" s="108">
        <v>0</v>
      </c>
      <c r="T1060" s="108"/>
      <c r="U1060" s="108">
        <v>0</v>
      </c>
      <c r="V1060" s="108"/>
      <c r="W1060" s="108">
        <v>13857</v>
      </c>
      <c r="X1060" s="108"/>
      <c r="Y1060" s="108">
        <v>0</v>
      </c>
      <c r="Z1060" s="108"/>
      <c r="AA1060" s="108">
        <v>0</v>
      </c>
      <c r="AB1060" s="108"/>
      <c r="AC1060" s="108">
        <v>0</v>
      </c>
      <c r="AD1060" s="108"/>
      <c r="AE1060" s="108">
        <v>0</v>
      </c>
      <c r="AF1060" s="108"/>
      <c r="AG1060" s="108">
        <v>0</v>
      </c>
      <c r="AH1060" s="108"/>
      <c r="AI1060" s="108">
        <v>24220</v>
      </c>
      <c r="AJ1060" s="108"/>
      <c r="AK1060" s="108">
        <v>0</v>
      </c>
      <c r="AL1060" s="109"/>
      <c r="AM1060" s="182">
        <v>0</v>
      </c>
      <c r="AN1060" s="109" t="s">
        <v>5655</v>
      </c>
      <c r="AO1060" s="109" t="str">
        <f t="shared" si="16"/>
        <v>No</v>
      </c>
    </row>
    <row r="1061" spans="1:41" s="19" customFormat="1" ht="11.45" customHeight="1" x14ac:dyDescent="0.2">
      <c r="A1061" s="5" t="s">
        <v>4356</v>
      </c>
      <c r="B1061" s="5" t="s">
        <v>1589</v>
      </c>
      <c r="C1061" s="5" t="s">
        <v>63</v>
      </c>
      <c r="D1061" s="174" t="s">
        <v>4357</v>
      </c>
      <c r="E1061" s="177" t="s">
        <v>4358</v>
      </c>
      <c r="F1061" s="19" t="s">
        <v>242</v>
      </c>
      <c r="G1061" s="5" t="s">
        <v>229</v>
      </c>
      <c r="H1061" s="27">
        <v>0</v>
      </c>
      <c r="I1061" s="106">
        <v>13</v>
      </c>
      <c r="J1061" s="107"/>
      <c r="K1061" s="108">
        <v>0</v>
      </c>
      <c r="L1061" s="108"/>
      <c r="M1061" s="108">
        <v>0</v>
      </c>
      <c r="N1061" s="108"/>
      <c r="O1061" s="108">
        <v>0</v>
      </c>
      <c r="P1061" s="108"/>
      <c r="Q1061" s="108">
        <v>175637</v>
      </c>
      <c r="R1061" s="108"/>
      <c r="S1061" s="108">
        <v>0</v>
      </c>
      <c r="T1061" s="108"/>
      <c r="U1061" s="108">
        <v>0</v>
      </c>
      <c r="V1061" s="108"/>
      <c r="W1061" s="108">
        <v>15496</v>
      </c>
      <c r="X1061" s="108"/>
      <c r="Y1061" s="108">
        <v>0</v>
      </c>
      <c r="Z1061" s="108"/>
      <c r="AA1061" s="108">
        <v>0</v>
      </c>
      <c r="AB1061" s="108"/>
      <c r="AC1061" s="108">
        <v>0</v>
      </c>
      <c r="AD1061" s="108"/>
      <c r="AE1061" s="108">
        <v>0</v>
      </c>
      <c r="AF1061" s="108"/>
      <c r="AG1061" s="108">
        <v>0</v>
      </c>
      <c r="AH1061" s="108"/>
      <c r="AI1061" s="108">
        <v>60141</v>
      </c>
      <c r="AJ1061" s="108"/>
      <c r="AK1061" s="108">
        <v>0</v>
      </c>
      <c r="AL1061" s="109"/>
      <c r="AM1061" s="182">
        <v>0</v>
      </c>
      <c r="AN1061" s="109" t="s">
        <v>5655</v>
      </c>
      <c r="AO1061" s="109" t="str">
        <f t="shared" si="16"/>
        <v>No</v>
      </c>
    </row>
    <row r="1062" spans="1:41" s="19" customFormat="1" ht="11.45" customHeight="1" x14ac:dyDescent="0.2">
      <c r="A1062" s="5" t="s">
        <v>2554</v>
      </c>
      <c r="B1062" s="5" t="s">
        <v>2555</v>
      </c>
      <c r="C1062" s="5" t="s">
        <v>62</v>
      </c>
      <c r="D1062" s="174" t="s">
        <v>2556</v>
      </c>
      <c r="E1062" s="177" t="s">
        <v>2557</v>
      </c>
      <c r="F1062" s="19" t="s">
        <v>194</v>
      </c>
      <c r="G1062" s="5" t="s">
        <v>229</v>
      </c>
      <c r="H1062" s="27">
        <v>0</v>
      </c>
      <c r="I1062" s="106">
        <v>13</v>
      </c>
      <c r="J1062" s="107"/>
      <c r="K1062" s="108">
        <v>0</v>
      </c>
      <c r="L1062" s="108"/>
      <c r="M1062" s="108">
        <v>0</v>
      </c>
      <c r="N1062" s="108"/>
      <c r="O1062" s="108">
        <v>0</v>
      </c>
      <c r="P1062" s="108"/>
      <c r="Q1062" s="108">
        <v>302293</v>
      </c>
      <c r="R1062" s="108"/>
      <c r="S1062" s="108">
        <v>0</v>
      </c>
      <c r="T1062" s="108"/>
      <c r="U1062" s="108">
        <v>0</v>
      </c>
      <c r="V1062" s="108"/>
      <c r="W1062" s="108">
        <v>17997</v>
      </c>
      <c r="X1062" s="108"/>
      <c r="Y1062" s="108">
        <v>0</v>
      </c>
      <c r="Z1062" s="108"/>
      <c r="AA1062" s="108">
        <v>0</v>
      </c>
      <c r="AB1062" s="108"/>
      <c r="AC1062" s="108">
        <v>0</v>
      </c>
      <c r="AD1062" s="108"/>
      <c r="AE1062" s="108">
        <v>0</v>
      </c>
      <c r="AF1062" s="108"/>
      <c r="AG1062" s="108">
        <v>0</v>
      </c>
      <c r="AH1062" s="108"/>
      <c r="AI1062" s="108">
        <v>47542</v>
      </c>
      <c r="AJ1062" s="108"/>
      <c r="AK1062" s="108">
        <v>0</v>
      </c>
      <c r="AL1062" s="109"/>
      <c r="AM1062" s="182">
        <v>0</v>
      </c>
      <c r="AN1062" s="109" t="s">
        <v>5655</v>
      </c>
      <c r="AO1062" s="109" t="str">
        <f t="shared" si="16"/>
        <v>No</v>
      </c>
    </row>
    <row r="1063" spans="1:41" s="19" customFormat="1" ht="11.45" customHeight="1" x14ac:dyDescent="0.2">
      <c r="A1063" s="5" t="s">
        <v>3477</v>
      </c>
      <c r="B1063" s="5" t="s">
        <v>3478</v>
      </c>
      <c r="C1063" s="5" t="s">
        <v>7</v>
      </c>
      <c r="D1063" s="174" t="s">
        <v>3479</v>
      </c>
      <c r="E1063" s="177" t="s">
        <v>3480</v>
      </c>
      <c r="F1063" s="19" t="s">
        <v>194</v>
      </c>
      <c r="G1063" s="5" t="s">
        <v>229</v>
      </c>
      <c r="H1063" s="27">
        <v>0</v>
      </c>
      <c r="I1063" s="106">
        <v>13</v>
      </c>
      <c r="J1063" s="107"/>
      <c r="K1063" s="108">
        <v>0</v>
      </c>
      <c r="L1063" s="108"/>
      <c r="M1063" s="108">
        <v>0</v>
      </c>
      <c r="N1063" s="108"/>
      <c r="O1063" s="108">
        <v>0</v>
      </c>
      <c r="P1063" s="108"/>
      <c r="Q1063" s="108">
        <v>188375</v>
      </c>
      <c r="R1063" s="108"/>
      <c r="S1063" s="108">
        <v>0</v>
      </c>
      <c r="T1063" s="108"/>
      <c r="U1063" s="108">
        <v>0</v>
      </c>
      <c r="V1063" s="108"/>
      <c r="W1063" s="108">
        <v>13038</v>
      </c>
      <c r="X1063" s="108"/>
      <c r="Y1063" s="108">
        <v>0</v>
      </c>
      <c r="Z1063" s="108"/>
      <c r="AA1063" s="108">
        <v>0</v>
      </c>
      <c r="AB1063" s="108"/>
      <c r="AC1063" s="108">
        <v>0</v>
      </c>
      <c r="AD1063" s="108"/>
      <c r="AE1063" s="108">
        <v>0</v>
      </c>
      <c r="AF1063" s="108"/>
      <c r="AG1063" s="108">
        <v>0</v>
      </c>
      <c r="AH1063" s="108"/>
      <c r="AI1063" s="108">
        <v>117507</v>
      </c>
      <c r="AJ1063" s="108"/>
      <c r="AK1063" s="108">
        <v>0</v>
      </c>
      <c r="AL1063" s="109"/>
      <c r="AM1063" s="182">
        <v>0</v>
      </c>
      <c r="AN1063" s="109" t="s">
        <v>5655</v>
      </c>
      <c r="AO1063" s="109" t="str">
        <f t="shared" si="16"/>
        <v>No</v>
      </c>
    </row>
    <row r="1064" spans="1:41" s="19" customFormat="1" ht="11.45" customHeight="1" x14ac:dyDescent="0.2">
      <c r="A1064" s="5" t="s">
        <v>917</v>
      </c>
      <c r="B1064" s="5" t="s">
        <v>918</v>
      </c>
      <c r="C1064" s="5" t="s">
        <v>20</v>
      </c>
      <c r="D1064" s="174">
        <v>9197</v>
      </c>
      <c r="E1064" s="177">
        <v>90197</v>
      </c>
      <c r="F1064" s="19" t="s">
        <v>194</v>
      </c>
      <c r="G1064" s="5" t="s">
        <v>5273</v>
      </c>
      <c r="H1064" s="27">
        <v>87569</v>
      </c>
      <c r="I1064" s="106">
        <v>13</v>
      </c>
      <c r="J1064" s="107"/>
      <c r="K1064" s="108">
        <v>0</v>
      </c>
      <c r="L1064" s="108"/>
      <c r="M1064" s="108">
        <v>0</v>
      </c>
      <c r="N1064" s="108"/>
      <c r="O1064" s="108">
        <v>0</v>
      </c>
      <c r="P1064" s="108"/>
      <c r="Q1064" s="108">
        <v>416966</v>
      </c>
      <c r="R1064" s="108"/>
      <c r="S1064" s="108">
        <v>0</v>
      </c>
      <c r="T1064" s="108"/>
      <c r="U1064" s="108">
        <v>0</v>
      </c>
      <c r="V1064" s="108"/>
      <c r="W1064" s="108">
        <v>37211</v>
      </c>
      <c r="X1064" s="108"/>
      <c r="Y1064" s="108">
        <v>0</v>
      </c>
      <c r="Z1064" s="108"/>
      <c r="AA1064" s="108">
        <v>0</v>
      </c>
      <c r="AB1064" s="108"/>
      <c r="AC1064" s="108">
        <v>0</v>
      </c>
      <c r="AD1064" s="108"/>
      <c r="AE1064" s="108">
        <v>0</v>
      </c>
      <c r="AF1064" s="108"/>
      <c r="AG1064" s="108">
        <v>0</v>
      </c>
      <c r="AH1064" s="108"/>
      <c r="AI1064" s="108">
        <v>167702</v>
      </c>
      <c r="AJ1064" s="108"/>
      <c r="AK1064" s="108">
        <v>0</v>
      </c>
      <c r="AL1064" s="109"/>
      <c r="AM1064" s="182">
        <v>236</v>
      </c>
      <c r="AN1064" s="109" t="s">
        <v>5655</v>
      </c>
      <c r="AO1064" s="109" t="str">
        <f t="shared" si="16"/>
        <v>No</v>
      </c>
    </row>
    <row r="1065" spans="1:41" s="19" customFormat="1" ht="11.45" customHeight="1" x14ac:dyDescent="0.2">
      <c r="A1065" s="5" t="s">
        <v>6275</v>
      </c>
      <c r="B1065" s="5" t="s">
        <v>286</v>
      </c>
      <c r="C1065" s="5" t="s">
        <v>98</v>
      </c>
      <c r="D1065" s="174" t="s">
        <v>3101</v>
      </c>
      <c r="E1065" s="177" t="s">
        <v>3102</v>
      </c>
      <c r="F1065" s="19" t="s">
        <v>196</v>
      </c>
      <c r="G1065" s="5" t="s">
        <v>229</v>
      </c>
      <c r="H1065" s="27">
        <v>0</v>
      </c>
      <c r="I1065" s="106">
        <v>13</v>
      </c>
      <c r="J1065" s="107"/>
      <c r="K1065" s="108">
        <v>0</v>
      </c>
      <c r="L1065" s="108"/>
      <c r="M1065" s="108">
        <v>0</v>
      </c>
      <c r="N1065" s="108"/>
      <c r="O1065" s="108">
        <v>0</v>
      </c>
      <c r="P1065" s="108"/>
      <c r="Q1065" s="108">
        <v>683651</v>
      </c>
      <c r="R1065" s="108"/>
      <c r="S1065" s="108">
        <v>0</v>
      </c>
      <c r="T1065" s="108"/>
      <c r="U1065" s="108">
        <v>0</v>
      </c>
      <c r="V1065" s="108"/>
      <c r="W1065" s="108">
        <v>34627</v>
      </c>
      <c r="X1065" s="108"/>
      <c r="Y1065" s="108">
        <v>0</v>
      </c>
      <c r="Z1065" s="108"/>
      <c r="AA1065" s="108">
        <v>0</v>
      </c>
      <c r="AB1065" s="108"/>
      <c r="AC1065" s="108">
        <v>0</v>
      </c>
      <c r="AD1065" s="108"/>
      <c r="AE1065" s="108">
        <v>0</v>
      </c>
      <c r="AF1065" s="108"/>
      <c r="AG1065" s="108">
        <v>0</v>
      </c>
      <c r="AH1065" s="108"/>
      <c r="AI1065" s="108">
        <v>124367</v>
      </c>
      <c r="AJ1065" s="108"/>
      <c r="AK1065" s="108">
        <v>0</v>
      </c>
      <c r="AL1065" s="109"/>
      <c r="AM1065" s="182">
        <v>0</v>
      </c>
      <c r="AN1065" s="109" t="s">
        <v>5655</v>
      </c>
      <c r="AO1065" s="109" t="str">
        <f t="shared" si="16"/>
        <v>No</v>
      </c>
    </row>
    <row r="1066" spans="1:41" s="19" customFormat="1" ht="11.45" customHeight="1" x14ac:dyDescent="0.2">
      <c r="A1066" s="5" t="s">
        <v>992</v>
      </c>
      <c r="B1066" s="5" t="s">
        <v>993</v>
      </c>
      <c r="C1066" s="5" t="s">
        <v>56</v>
      </c>
      <c r="D1066" s="174" t="s">
        <v>994</v>
      </c>
      <c r="E1066" s="177">
        <v>55222</v>
      </c>
      <c r="F1066" s="19" t="s">
        <v>138</v>
      </c>
      <c r="G1066" s="5" t="s">
        <v>5273</v>
      </c>
      <c r="H1066" s="27">
        <v>0</v>
      </c>
      <c r="I1066" s="106">
        <v>13</v>
      </c>
      <c r="J1066" s="107"/>
      <c r="K1066" s="108">
        <v>0</v>
      </c>
      <c r="L1066" s="108"/>
      <c r="M1066" s="108">
        <v>0</v>
      </c>
      <c r="N1066" s="108"/>
      <c r="O1066" s="108">
        <v>0</v>
      </c>
      <c r="P1066" s="108"/>
      <c r="Q1066" s="108">
        <v>134508</v>
      </c>
      <c r="R1066" s="108"/>
      <c r="S1066" s="108">
        <v>0</v>
      </c>
      <c r="T1066" s="108"/>
      <c r="U1066" s="108">
        <v>0</v>
      </c>
      <c r="V1066" s="108"/>
      <c r="W1066" s="108">
        <v>4203</v>
      </c>
      <c r="X1066" s="108"/>
      <c r="Y1066" s="108">
        <v>0</v>
      </c>
      <c r="Z1066" s="108"/>
      <c r="AA1066" s="108">
        <v>0</v>
      </c>
      <c r="AB1066" s="108"/>
      <c r="AC1066" s="108">
        <v>0</v>
      </c>
      <c r="AD1066" s="108"/>
      <c r="AE1066" s="108">
        <v>0</v>
      </c>
      <c r="AF1066" s="108"/>
      <c r="AG1066" s="108">
        <v>0</v>
      </c>
      <c r="AH1066" s="108"/>
      <c r="AI1066" s="108">
        <v>2087</v>
      </c>
      <c r="AJ1066" s="108"/>
      <c r="AK1066" s="108">
        <v>0</v>
      </c>
      <c r="AL1066" s="109"/>
      <c r="AM1066" s="182">
        <v>0</v>
      </c>
      <c r="AN1066" s="109" t="s">
        <v>5655</v>
      </c>
      <c r="AO1066" s="109" t="str">
        <f t="shared" si="16"/>
        <v>No</v>
      </c>
    </row>
    <row r="1067" spans="1:41" s="19" customFormat="1" ht="11.45" customHeight="1" x14ac:dyDescent="0.2">
      <c r="A1067" s="5" t="s">
        <v>928</v>
      </c>
      <c r="B1067" s="5" t="s">
        <v>929</v>
      </c>
      <c r="C1067" s="5" t="s">
        <v>20</v>
      </c>
      <c r="D1067" s="174">
        <v>9198</v>
      </c>
      <c r="E1067" s="177">
        <v>90198</v>
      </c>
      <c r="F1067" s="19" t="s">
        <v>194</v>
      </c>
      <c r="G1067" s="5" t="s">
        <v>5273</v>
      </c>
      <c r="H1067" s="27">
        <v>70272</v>
      </c>
      <c r="I1067" s="106">
        <v>13</v>
      </c>
      <c r="J1067" s="107"/>
      <c r="K1067" s="108">
        <v>0</v>
      </c>
      <c r="L1067" s="108"/>
      <c r="M1067" s="108">
        <v>0</v>
      </c>
      <c r="N1067" s="108"/>
      <c r="O1067" s="108">
        <v>0</v>
      </c>
      <c r="P1067" s="108"/>
      <c r="Q1067" s="108">
        <v>742618</v>
      </c>
      <c r="R1067" s="108"/>
      <c r="S1067" s="108">
        <v>0</v>
      </c>
      <c r="T1067" s="108"/>
      <c r="U1067" s="108">
        <v>0</v>
      </c>
      <c r="V1067" s="108"/>
      <c r="W1067" s="108">
        <v>52799</v>
      </c>
      <c r="X1067" s="108"/>
      <c r="Y1067" s="108">
        <v>0</v>
      </c>
      <c r="Z1067" s="108"/>
      <c r="AA1067" s="108">
        <v>0</v>
      </c>
      <c r="AB1067" s="108"/>
      <c r="AC1067" s="108">
        <v>0</v>
      </c>
      <c r="AD1067" s="108"/>
      <c r="AE1067" s="108">
        <v>0</v>
      </c>
      <c r="AF1067" s="108"/>
      <c r="AG1067" s="108">
        <v>0</v>
      </c>
      <c r="AH1067" s="108"/>
      <c r="AI1067" s="108">
        <v>648649</v>
      </c>
      <c r="AJ1067" s="108"/>
      <c r="AK1067" s="108">
        <v>0</v>
      </c>
      <c r="AL1067" s="109"/>
      <c r="AM1067" s="182">
        <v>0</v>
      </c>
      <c r="AN1067" s="109" t="s">
        <v>5655</v>
      </c>
      <c r="AO1067" s="109" t="str">
        <f t="shared" si="16"/>
        <v>No</v>
      </c>
    </row>
    <row r="1068" spans="1:41" s="19" customFormat="1" ht="11.45" customHeight="1" x14ac:dyDescent="0.2">
      <c r="A1068" s="5" t="s">
        <v>6276</v>
      </c>
      <c r="B1068" s="5" t="s">
        <v>5648</v>
      </c>
      <c r="C1068" s="5" t="s">
        <v>18</v>
      </c>
      <c r="D1068" s="174" t="s">
        <v>5563</v>
      </c>
      <c r="E1068" s="177">
        <v>99433</v>
      </c>
      <c r="F1068" s="19" t="s">
        <v>138</v>
      </c>
      <c r="G1068" s="5" t="s">
        <v>5273</v>
      </c>
      <c r="H1068" s="27">
        <v>0</v>
      </c>
      <c r="I1068" s="106">
        <v>13</v>
      </c>
      <c r="J1068" s="107"/>
      <c r="K1068" s="108">
        <v>0</v>
      </c>
      <c r="L1068" s="108"/>
      <c r="M1068" s="108">
        <v>0</v>
      </c>
      <c r="N1068" s="108"/>
      <c r="O1068" s="108">
        <v>0</v>
      </c>
      <c r="P1068" s="108"/>
      <c r="Q1068" s="108">
        <v>307168</v>
      </c>
      <c r="R1068" s="108"/>
      <c r="S1068" s="108">
        <v>0</v>
      </c>
      <c r="T1068" s="108"/>
      <c r="U1068" s="108">
        <v>0</v>
      </c>
      <c r="V1068" s="108"/>
      <c r="W1068" s="108">
        <v>11211</v>
      </c>
      <c r="X1068" s="108"/>
      <c r="Y1068" s="108">
        <v>0</v>
      </c>
      <c r="Z1068" s="108"/>
      <c r="AA1068" s="108">
        <v>0</v>
      </c>
      <c r="AB1068" s="108"/>
      <c r="AC1068" s="108">
        <v>0</v>
      </c>
      <c r="AD1068" s="108"/>
      <c r="AE1068" s="108">
        <v>0</v>
      </c>
      <c r="AF1068" s="108"/>
      <c r="AG1068" s="108">
        <v>0</v>
      </c>
      <c r="AH1068" s="108"/>
      <c r="AI1068" s="108">
        <v>61119</v>
      </c>
      <c r="AJ1068" s="108"/>
      <c r="AK1068" s="108">
        <v>0</v>
      </c>
      <c r="AL1068" s="109"/>
      <c r="AM1068" s="182">
        <v>0</v>
      </c>
      <c r="AN1068" s="109" t="s">
        <v>5655</v>
      </c>
      <c r="AO1068" s="109" t="str">
        <f t="shared" si="16"/>
        <v>No</v>
      </c>
    </row>
    <row r="1069" spans="1:41" s="19" customFormat="1" ht="11.45" customHeight="1" x14ac:dyDescent="0.2">
      <c r="A1069" s="5" t="s">
        <v>6277</v>
      </c>
      <c r="B1069" s="5" t="s">
        <v>457</v>
      </c>
      <c r="C1069" s="5" t="s">
        <v>14</v>
      </c>
      <c r="D1069" s="174">
        <v>4049</v>
      </c>
      <c r="E1069" s="177">
        <v>40049</v>
      </c>
      <c r="F1069" s="19" t="s">
        <v>194</v>
      </c>
      <c r="G1069" s="5" t="s">
        <v>5273</v>
      </c>
      <c r="H1069" s="27">
        <v>64172</v>
      </c>
      <c r="I1069" s="106">
        <v>13</v>
      </c>
      <c r="J1069" s="107"/>
      <c r="K1069" s="108">
        <v>0</v>
      </c>
      <c r="L1069" s="108"/>
      <c r="M1069" s="108">
        <v>0</v>
      </c>
      <c r="N1069" s="108"/>
      <c r="O1069" s="108">
        <v>0</v>
      </c>
      <c r="P1069" s="108"/>
      <c r="Q1069" s="108">
        <v>349700</v>
      </c>
      <c r="R1069" s="108"/>
      <c r="S1069" s="108">
        <v>0</v>
      </c>
      <c r="T1069" s="108"/>
      <c r="U1069" s="108">
        <v>0</v>
      </c>
      <c r="V1069" s="108"/>
      <c r="W1069" s="108">
        <v>25940</v>
      </c>
      <c r="X1069" s="108"/>
      <c r="Y1069" s="108">
        <v>0</v>
      </c>
      <c r="Z1069" s="108"/>
      <c r="AA1069" s="108">
        <v>0</v>
      </c>
      <c r="AB1069" s="108"/>
      <c r="AC1069" s="108">
        <v>0</v>
      </c>
      <c r="AD1069" s="108"/>
      <c r="AE1069" s="108">
        <v>0</v>
      </c>
      <c r="AF1069" s="108"/>
      <c r="AG1069" s="108">
        <v>0</v>
      </c>
      <c r="AH1069" s="108"/>
      <c r="AI1069" s="108">
        <v>103529</v>
      </c>
      <c r="AJ1069" s="108"/>
      <c r="AK1069" s="108">
        <v>0</v>
      </c>
      <c r="AL1069" s="109"/>
      <c r="AM1069" s="182">
        <v>0</v>
      </c>
      <c r="AN1069" s="109" t="s">
        <v>5655</v>
      </c>
      <c r="AO1069" s="109" t="str">
        <f t="shared" si="16"/>
        <v>No</v>
      </c>
    </row>
    <row r="1070" spans="1:41" s="19" customFormat="1" ht="11.45" customHeight="1" x14ac:dyDescent="0.2">
      <c r="A1070" s="5" t="s">
        <v>5704</v>
      </c>
      <c r="B1070" s="5" t="s">
        <v>5684</v>
      </c>
      <c r="C1070" s="5" t="s">
        <v>20</v>
      </c>
      <c r="D1070" s="174"/>
      <c r="E1070" s="177">
        <v>90271</v>
      </c>
      <c r="F1070" s="19" t="s">
        <v>194</v>
      </c>
      <c r="G1070" s="5" t="s">
        <v>5273</v>
      </c>
      <c r="H1070" s="27">
        <v>12150996</v>
      </c>
      <c r="I1070" s="106">
        <v>13</v>
      </c>
      <c r="J1070" s="107"/>
      <c r="K1070" s="108">
        <v>0</v>
      </c>
      <c r="L1070" s="108"/>
      <c r="M1070" s="108">
        <v>0</v>
      </c>
      <c r="N1070" s="108"/>
      <c r="O1070" s="108">
        <v>0</v>
      </c>
      <c r="P1070" s="108"/>
      <c r="Q1070" s="108">
        <v>327439</v>
      </c>
      <c r="R1070" s="108"/>
      <c r="S1070" s="108">
        <v>0</v>
      </c>
      <c r="T1070" s="108"/>
      <c r="U1070" s="108">
        <v>0</v>
      </c>
      <c r="V1070" s="108"/>
      <c r="W1070" s="108">
        <v>38088</v>
      </c>
      <c r="X1070" s="108"/>
      <c r="Y1070" s="108">
        <v>0</v>
      </c>
      <c r="Z1070" s="108"/>
      <c r="AA1070" s="108">
        <v>0</v>
      </c>
      <c r="AB1070" s="108"/>
      <c r="AC1070" s="108">
        <v>0</v>
      </c>
      <c r="AD1070" s="108"/>
      <c r="AE1070" s="108">
        <v>0</v>
      </c>
      <c r="AF1070" s="108"/>
      <c r="AG1070" s="108">
        <v>0</v>
      </c>
      <c r="AH1070" s="108"/>
      <c r="AI1070" s="108">
        <v>906289</v>
      </c>
      <c r="AJ1070" s="108"/>
      <c r="AK1070" s="108">
        <v>0</v>
      </c>
      <c r="AL1070" s="109"/>
      <c r="AM1070" s="182">
        <v>0</v>
      </c>
      <c r="AN1070" s="109" t="s">
        <v>5655</v>
      </c>
      <c r="AO1070" s="109" t="str">
        <f t="shared" si="16"/>
        <v>No</v>
      </c>
    </row>
    <row r="1071" spans="1:41" s="19" customFormat="1" ht="11.45" customHeight="1" x14ac:dyDescent="0.2">
      <c r="A1071" s="5" t="s">
        <v>5703</v>
      </c>
      <c r="B1071" s="5" t="s">
        <v>2475</v>
      </c>
      <c r="C1071" s="5" t="s">
        <v>40</v>
      </c>
      <c r="D1071" s="174" t="s">
        <v>2352</v>
      </c>
      <c r="E1071" s="177" t="s">
        <v>2353</v>
      </c>
      <c r="F1071" s="19" t="s">
        <v>194</v>
      </c>
      <c r="G1071" s="5" t="s">
        <v>229</v>
      </c>
      <c r="H1071" s="27">
        <v>0</v>
      </c>
      <c r="I1071" s="106">
        <v>13</v>
      </c>
      <c r="J1071" s="107"/>
      <c r="K1071" s="108">
        <v>0</v>
      </c>
      <c r="L1071" s="108"/>
      <c r="M1071" s="108">
        <v>0</v>
      </c>
      <c r="N1071" s="108"/>
      <c r="O1071" s="108">
        <v>0</v>
      </c>
      <c r="P1071" s="108"/>
      <c r="Q1071" s="108">
        <v>831025</v>
      </c>
      <c r="R1071" s="108"/>
      <c r="S1071" s="108">
        <v>0</v>
      </c>
      <c r="T1071" s="108"/>
      <c r="U1071" s="108">
        <v>0</v>
      </c>
      <c r="V1071" s="108"/>
      <c r="W1071" s="108">
        <v>34859</v>
      </c>
      <c r="X1071" s="108"/>
      <c r="Y1071" s="108">
        <v>0</v>
      </c>
      <c r="Z1071" s="108"/>
      <c r="AA1071" s="108">
        <v>0</v>
      </c>
      <c r="AB1071" s="108"/>
      <c r="AC1071" s="108">
        <v>0</v>
      </c>
      <c r="AD1071" s="108"/>
      <c r="AE1071" s="108">
        <v>0</v>
      </c>
      <c r="AF1071" s="108"/>
      <c r="AG1071" s="108">
        <v>0</v>
      </c>
      <c r="AH1071" s="108"/>
      <c r="AI1071" s="108">
        <v>31861</v>
      </c>
      <c r="AJ1071" s="108"/>
      <c r="AK1071" s="108">
        <v>0</v>
      </c>
      <c r="AL1071" s="109"/>
      <c r="AM1071" s="182">
        <v>0</v>
      </c>
      <c r="AN1071" s="109" t="s">
        <v>5655</v>
      </c>
      <c r="AO1071" s="109" t="str">
        <f t="shared" si="16"/>
        <v>No</v>
      </c>
    </row>
    <row r="1072" spans="1:41" s="19" customFormat="1" ht="11.45" customHeight="1" x14ac:dyDescent="0.2">
      <c r="A1072" s="5" t="s">
        <v>1068</v>
      </c>
      <c r="B1072" s="5" t="s">
        <v>730</v>
      </c>
      <c r="C1072" s="5" t="s">
        <v>20</v>
      </c>
      <c r="D1072" s="174" t="s">
        <v>1069</v>
      </c>
      <c r="E1072" s="177" t="s">
        <v>1070</v>
      </c>
      <c r="F1072" s="19" t="s">
        <v>194</v>
      </c>
      <c r="G1072" s="5" t="s">
        <v>229</v>
      </c>
      <c r="H1072" s="27">
        <v>0</v>
      </c>
      <c r="I1072" s="106">
        <v>13</v>
      </c>
      <c r="J1072" s="107"/>
      <c r="K1072" s="108">
        <v>0</v>
      </c>
      <c r="L1072" s="108"/>
      <c r="M1072" s="108">
        <v>0</v>
      </c>
      <c r="N1072" s="108"/>
      <c r="O1072" s="108">
        <v>0</v>
      </c>
      <c r="P1072" s="108"/>
      <c r="Q1072" s="108">
        <v>460930</v>
      </c>
      <c r="R1072" s="108"/>
      <c r="S1072" s="108">
        <v>0</v>
      </c>
      <c r="T1072" s="108"/>
      <c r="U1072" s="108">
        <v>0</v>
      </c>
      <c r="V1072" s="108"/>
      <c r="W1072" s="108">
        <v>21368</v>
      </c>
      <c r="X1072" s="108"/>
      <c r="Y1072" s="108">
        <v>0</v>
      </c>
      <c r="Z1072" s="108"/>
      <c r="AA1072" s="108">
        <v>0</v>
      </c>
      <c r="AB1072" s="108"/>
      <c r="AC1072" s="108">
        <v>0</v>
      </c>
      <c r="AD1072" s="108"/>
      <c r="AE1072" s="108">
        <v>0</v>
      </c>
      <c r="AF1072" s="108"/>
      <c r="AG1072" s="108">
        <v>0</v>
      </c>
      <c r="AH1072" s="108"/>
      <c r="AI1072" s="108">
        <v>103992</v>
      </c>
      <c r="AJ1072" s="108"/>
      <c r="AK1072" s="108">
        <v>0</v>
      </c>
      <c r="AL1072" s="109"/>
      <c r="AM1072" s="182">
        <v>0</v>
      </c>
      <c r="AN1072" s="109" t="s">
        <v>5655</v>
      </c>
      <c r="AO1072" s="109" t="str">
        <f t="shared" si="16"/>
        <v>No</v>
      </c>
    </row>
    <row r="1073" spans="1:41" s="19" customFormat="1" ht="11.45" customHeight="1" x14ac:dyDescent="0.2">
      <c r="A1073" s="5" t="s">
        <v>4528</v>
      </c>
      <c r="B1073" s="5" t="s">
        <v>4529</v>
      </c>
      <c r="C1073" s="5" t="s">
        <v>161</v>
      </c>
      <c r="D1073" s="174" t="s">
        <v>4530</v>
      </c>
      <c r="E1073" s="177" t="s">
        <v>4531</v>
      </c>
      <c r="F1073" s="19" t="s">
        <v>242</v>
      </c>
      <c r="G1073" s="5" t="s">
        <v>229</v>
      </c>
      <c r="H1073" s="27">
        <v>0</v>
      </c>
      <c r="I1073" s="106">
        <v>13</v>
      </c>
      <c r="J1073" s="107"/>
      <c r="K1073" s="108">
        <v>0</v>
      </c>
      <c r="L1073" s="108"/>
      <c r="M1073" s="108">
        <v>0</v>
      </c>
      <c r="N1073" s="108"/>
      <c r="O1073" s="108">
        <v>0</v>
      </c>
      <c r="P1073" s="108"/>
      <c r="Q1073" s="108">
        <v>194744</v>
      </c>
      <c r="R1073" s="108"/>
      <c r="S1073" s="108">
        <v>0</v>
      </c>
      <c r="T1073" s="108"/>
      <c r="U1073" s="108">
        <v>0</v>
      </c>
      <c r="V1073" s="108"/>
      <c r="W1073" s="108">
        <v>12083</v>
      </c>
      <c r="X1073" s="108"/>
      <c r="Y1073" s="108">
        <v>0</v>
      </c>
      <c r="Z1073" s="108"/>
      <c r="AA1073" s="108">
        <v>0</v>
      </c>
      <c r="AB1073" s="108"/>
      <c r="AC1073" s="108">
        <v>0</v>
      </c>
      <c r="AD1073" s="108"/>
      <c r="AE1073" s="108">
        <v>0</v>
      </c>
      <c r="AF1073" s="108"/>
      <c r="AG1073" s="108">
        <v>0</v>
      </c>
      <c r="AH1073" s="108"/>
      <c r="AI1073" s="108">
        <v>40403</v>
      </c>
      <c r="AJ1073" s="108"/>
      <c r="AK1073" s="108">
        <v>0</v>
      </c>
      <c r="AL1073" s="109"/>
      <c r="AM1073" s="182">
        <v>0</v>
      </c>
      <c r="AN1073" s="109" t="s">
        <v>5655</v>
      </c>
      <c r="AO1073" s="109" t="str">
        <f t="shared" si="16"/>
        <v>No</v>
      </c>
    </row>
    <row r="1074" spans="1:41" s="19" customFormat="1" ht="11.45" customHeight="1" x14ac:dyDescent="0.2">
      <c r="A1074" s="5" t="s">
        <v>162</v>
      </c>
      <c r="B1074" s="5" t="s">
        <v>378</v>
      </c>
      <c r="C1074" s="5" t="s">
        <v>161</v>
      </c>
      <c r="D1074" s="174">
        <v>8013</v>
      </c>
      <c r="E1074" s="177">
        <v>80013</v>
      </c>
      <c r="F1074" s="19" t="s">
        <v>194</v>
      </c>
      <c r="G1074" s="5" t="s">
        <v>5273</v>
      </c>
      <c r="H1074" s="27">
        <v>64548</v>
      </c>
      <c r="I1074" s="106">
        <v>13</v>
      </c>
      <c r="J1074" s="107"/>
      <c r="K1074" s="108">
        <v>0</v>
      </c>
      <c r="L1074" s="108"/>
      <c r="M1074" s="108">
        <v>0</v>
      </c>
      <c r="N1074" s="108"/>
      <c r="O1074" s="108">
        <v>0</v>
      </c>
      <c r="P1074" s="108"/>
      <c r="Q1074" s="108">
        <v>446030</v>
      </c>
      <c r="R1074" s="108"/>
      <c r="S1074" s="108">
        <v>0</v>
      </c>
      <c r="T1074" s="108"/>
      <c r="U1074" s="108">
        <v>0</v>
      </c>
      <c r="V1074" s="108"/>
      <c r="W1074" s="108">
        <v>36648</v>
      </c>
      <c r="X1074" s="108"/>
      <c r="Y1074" s="108">
        <v>0</v>
      </c>
      <c r="Z1074" s="108"/>
      <c r="AA1074" s="108">
        <v>0</v>
      </c>
      <c r="AB1074" s="108"/>
      <c r="AC1074" s="108">
        <v>0</v>
      </c>
      <c r="AD1074" s="108"/>
      <c r="AE1074" s="108">
        <v>0</v>
      </c>
      <c r="AF1074" s="108"/>
      <c r="AG1074" s="108">
        <v>0</v>
      </c>
      <c r="AH1074" s="108"/>
      <c r="AI1074" s="108">
        <v>206184</v>
      </c>
      <c r="AJ1074" s="108"/>
      <c r="AK1074" s="108">
        <v>0</v>
      </c>
      <c r="AL1074" s="109"/>
      <c r="AM1074" s="182">
        <v>0</v>
      </c>
      <c r="AN1074" s="109" t="s">
        <v>5655</v>
      </c>
      <c r="AO1074" s="109" t="str">
        <f t="shared" si="16"/>
        <v>No</v>
      </c>
    </row>
    <row r="1075" spans="1:41" s="19" customFormat="1" ht="11.45" customHeight="1" x14ac:dyDescent="0.2">
      <c r="A1075" s="5" t="s">
        <v>2021</v>
      </c>
      <c r="B1075" s="5" t="s">
        <v>2022</v>
      </c>
      <c r="C1075" s="5" t="s">
        <v>60</v>
      </c>
      <c r="D1075" s="174" t="s">
        <v>2023</v>
      </c>
      <c r="E1075" s="177" t="s">
        <v>2024</v>
      </c>
      <c r="F1075" s="19" t="s">
        <v>242</v>
      </c>
      <c r="G1075" s="5" t="s">
        <v>229</v>
      </c>
      <c r="H1075" s="27">
        <v>0</v>
      </c>
      <c r="I1075" s="106">
        <v>12</v>
      </c>
      <c r="J1075" s="107"/>
      <c r="K1075" s="108">
        <v>0</v>
      </c>
      <c r="L1075" s="108"/>
      <c r="M1075" s="108">
        <v>0</v>
      </c>
      <c r="N1075" s="108"/>
      <c r="O1075" s="108">
        <v>0</v>
      </c>
      <c r="P1075" s="108"/>
      <c r="Q1075" s="108">
        <v>369709</v>
      </c>
      <c r="R1075" s="108"/>
      <c r="S1075" s="108">
        <v>0</v>
      </c>
      <c r="T1075" s="108"/>
      <c r="U1075" s="108">
        <v>0</v>
      </c>
      <c r="V1075" s="108"/>
      <c r="W1075" s="108">
        <v>14323</v>
      </c>
      <c r="X1075" s="108"/>
      <c r="Y1075" s="108">
        <v>0</v>
      </c>
      <c r="Z1075" s="108"/>
      <c r="AA1075" s="108">
        <v>0</v>
      </c>
      <c r="AB1075" s="108"/>
      <c r="AC1075" s="108">
        <v>0</v>
      </c>
      <c r="AD1075" s="108"/>
      <c r="AE1075" s="108">
        <v>0</v>
      </c>
      <c r="AF1075" s="108"/>
      <c r="AG1075" s="108">
        <v>0</v>
      </c>
      <c r="AH1075" s="108"/>
      <c r="AI1075" s="108">
        <v>42220</v>
      </c>
      <c r="AJ1075" s="108"/>
      <c r="AK1075" s="108">
        <v>0</v>
      </c>
      <c r="AL1075" s="109"/>
      <c r="AM1075" s="182">
        <v>0</v>
      </c>
      <c r="AN1075" s="109" t="s">
        <v>5655</v>
      </c>
      <c r="AO1075" s="109" t="str">
        <f t="shared" si="16"/>
        <v>No</v>
      </c>
    </row>
    <row r="1076" spans="1:41" s="19" customFormat="1" ht="11.45" customHeight="1" x14ac:dyDescent="0.2">
      <c r="A1076" s="5" t="s">
        <v>3134</v>
      </c>
      <c r="B1076" s="5" t="s">
        <v>3135</v>
      </c>
      <c r="C1076" s="5" t="s">
        <v>45</v>
      </c>
      <c r="D1076" s="174" t="s">
        <v>3136</v>
      </c>
      <c r="E1076" s="177" t="s">
        <v>3137</v>
      </c>
      <c r="F1076" s="19" t="s">
        <v>194</v>
      </c>
      <c r="G1076" s="5" t="s">
        <v>229</v>
      </c>
      <c r="H1076" s="27">
        <v>0</v>
      </c>
      <c r="I1076" s="106">
        <v>12</v>
      </c>
      <c r="J1076" s="107"/>
      <c r="K1076" s="108">
        <v>0</v>
      </c>
      <c r="L1076" s="108"/>
      <c r="M1076" s="108">
        <v>0</v>
      </c>
      <c r="N1076" s="108"/>
      <c r="O1076" s="108">
        <v>0</v>
      </c>
      <c r="P1076" s="108"/>
      <c r="Q1076" s="108">
        <v>447582</v>
      </c>
      <c r="R1076" s="108"/>
      <c r="S1076" s="108">
        <v>0</v>
      </c>
      <c r="T1076" s="108"/>
      <c r="U1076" s="108">
        <v>0</v>
      </c>
      <c r="V1076" s="108"/>
      <c r="W1076" s="108">
        <v>38521</v>
      </c>
      <c r="X1076" s="108"/>
      <c r="Y1076" s="108">
        <v>0</v>
      </c>
      <c r="Z1076" s="108"/>
      <c r="AA1076" s="108">
        <v>0</v>
      </c>
      <c r="AB1076" s="108"/>
      <c r="AC1076" s="108">
        <v>0</v>
      </c>
      <c r="AD1076" s="108"/>
      <c r="AE1076" s="108">
        <v>0</v>
      </c>
      <c r="AF1076" s="108"/>
      <c r="AG1076" s="108">
        <v>0</v>
      </c>
      <c r="AH1076" s="108"/>
      <c r="AI1076" s="108">
        <v>99124</v>
      </c>
      <c r="AJ1076" s="108"/>
      <c r="AK1076" s="108">
        <v>0</v>
      </c>
      <c r="AL1076" s="109"/>
      <c r="AM1076" s="182">
        <v>0</v>
      </c>
      <c r="AN1076" s="109" t="s">
        <v>5655</v>
      </c>
      <c r="AO1076" s="109" t="str">
        <f t="shared" si="16"/>
        <v>No</v>
      </c>
    </row>
    <row r="1077" spans="1:41" s="19" customFormat="1" ht="11.45" customHeight="1" x14ac:dyDescent="0.2">
      <c r="A1077" s="5" t="s">
        <v>2412</v>
      </c>
      <c r="B1077" s="5" t="s">
        <v>2413</v>
      </c>
      <c r="C1077" s="5" t="s">
        <v>62</v>
      </c>
      <c r="D1077" s="174" t="s">
        <v>2414</v>
      </c>
      <c r="E1077" s="177" t="s">
        <v>2415</v>
      </c>
      <c r="F1077" s="19" t="s">
        <v>194</v>
      </c>
      <c r="G1077" s="5" t="s">
        <v>229</v>
      </c>
      <c r="H1077" s="27">
        <v>0</v>
      </c>
      <c r="I1077" s="106">
        <v>12</v>
      </c>
      <c r="J1077" s="107"/>
      <c r="K1077" s="108">
        <v>0</v>
      </c>
      <c r="L1077" s="108"/>
      <c r="M1077" s="108">
        <v>0</v>
      </c>
      <c r="N1077" s="108"/>
      <c r="O1077" s="108">
        <v>0</v>
      </c>
      <c r="P1077" s="108"/>
      <c r="Q1077" s="108">
        <v>360482</v>
      </c>
      <c r="R1077" s="108"/>
      <c r="S1077" s="108">
        <v>0</v>
      </c>
      <c r="T1077" s="108"/>
      <c r="U1077" s="108">
        <v>0</v>
      </c>
      <c r="V1077" s="108"/>
      <c r="W1077" s="108">
        <v>19653</v>
      </c>
      <c r="X1077" s="108"/>
      <c r="Y1077" s="108">
        <v>0</v>
      </c>
      <c r="Z1077" s="108"/>
      <c r="AA1077" s="108">
        <v>0</v>
      </c>
      <c r="AB1077" s="108"/>
      <c r="AC1077" s="108">
        <v>0</v>
      </c>
      <c r="AD1077" s="108"/>
      <c r="AE1077" s="108">
        <v>0</v>
      </c>
      <c r="AF1077" s="108"/>
      <c r="AG1077" s="108">
        <v>0</v>
      </c>
      <c r="AH1077" s="108"/>
      <c r="AI1077" s="108">
        <v>25354</v>
      </c>
      <c r="AJ1077" s="108"/>
      <c r="AK1077" s="108">
        <v>0</v>
      </c>
      <c r="AL1077" s="109"/>
      <c r="AM1077" s="182">
        <v>0</v>
      </c>
      <c r="AN1077" s="109" t="s">
        <v>5655</v>
      </c>
      <c r="AO1077" s="109" t="str">
        <f t="shared" si="16"/>
        <v>No</v>
      </c>
    </row>
    <row r="1078" spans="1:41" s="19" customFormat="1" ht="11.45" customHeight="1" x14ac:dyDescent="0.2">
      <c r="A1078" s="5" t="s">
        <v>2188</v>
      </c>
      <c r="B1078" s="5" t="s">
        <v>2189</v>
      </c>
      <c r="C1078" s="5" t="s">
        <v>62</v>
      </c>
      <c r="D1078" s="174" t="s">
        <v>2190</v>
      </c>
      <c r="E1078" s="177" t="s">
        <v>2191</v>
      </c>
      <c r="F1078" s="19" t="s">
        <v>194</v>
      </c>
      <c r="G1078" s="5" t="s">
        <v>229</v>
      </c>
      <c r="H1078" s="27">
        <v>0</v>
      </c>
      <c r="I1078" s="106">
        <v>12</v>
      </c>
      <c r="J1078" s="107"/>
      <c r="K1078" s="108">
        <v>0</v>
      </c>
      <c r="L1078" s="108"/>
      <c r="M1078" s="108">
        <v>0</v>
      </c>
      <c r="N1078" s="108"/>
      <c r="O1078" s="108">
        <v>0</v>
      </c>
      <c r="P1078" s="108"/>
      <c r="Q1078" s="108">
        <v>359404</v>
      </c>
      <c r="R1078" s="108"/>
      <c r="S1078" s="108">
        <v>0</v>
      </c>
      <c r="T1078" s="108"/>
      <c r="U1078" s="108">
        <v>0</v>
      </c>
      <c r="V1078" s="108"/>
      <c r="W1078" s="108">
        <v>17954</v>
      </c>
      <c r="X1078" s="108"/>
      <c r="Y1078" s="108">
        <v>0</v>
      </c>
      <c r="Z1078" s="108"/>
      <c r="AA1078" s="108">
        <v>0</v>
      </c>
      <c r="AB1078" s="108"/>
      <c r="AC1078" s="108">
        <v>0</v>
      </c>
      <c r="AD1078" s="108"/>
      <c r="AE1078" s="108">
        <v>0</v>
      </c>
      <c r="AF1078" s="108"/>
      <c r="AG1078" s="108">
        <v>0</v>
      </c>
      <c r="AH1078" s="108"/>
      <c r="AI1078" s="108">
        <v>51347</v>
      </c>
      <c r="AJ1078" s="108"/>
      <c r="AK1078" s="108">
        <v>0</v>
      </c>
      <c r="AL1078" s="109"/>
      <c r="AM1078" s="182">
        <v>0</v>
      </c>
      <c r="AN1078" s="109" t="s">
        <v>5655</v>
      </c>
      <c r="AO1078" s="109" t="str">
        <f t="shared" si="16"/>
        <v>No</v>
      </c>
    </row>
    <row r="1079" spans="1:41" s="19" customFormat="1" ht="11.45" customHeight="1" x14ac:dyDescent="0.2">
      <c r="A1079" s="5" t="s">
        <v>4990</v>
      </c>
      <c r="B1079" s="5" t="s">
        <v>4991</v>
      </c>
      <c r="C1079" s="5" t="s">
        <v>80</v>
      </c>
      <c r="D1079" s="174" t="s">
        <v>4992</v>
      </c>
      <c r="E1079" s="177" t="s">
        <v>4993</v>
      </c>
      <c r="F1079" s="19" t="s">
        <v>239</v>
      </c>
      <c r="G1079" s="5" t="s">
        <v>229</v>
      </c>
      <c r="H1079" s="27">
        <v>0</v>
      </c>
      <c r="I1079" s="106">
        <v>12</v>
      </c>
      <c r="J1079" s="107"/>
      <c r="K1079" s="108">
        <v>0</v>
      </c>
      <c r="L1079" s="108"/>
      <c r="M1079" s="108">
        <v>0</v>
      </c>
      <c r="N1079" s="108"/>
      <c r="O1079" s="108">
        <v>0</v>
      </c>
      <c r="P1079" s="108"/>
      <c r="Q1079" s="108">
        <v>241166</v>
      </c>
      <c r="R1079" s="108"/>
      <c r="S1079" s="108">
        <v>0</v>
      </c>
      <c r="T1079" s="108"/>
      <c r="U1079" s="108">
        <v>0</v>
      </c>
      <c r="V1079" s="108"/>
      <c r="W1079" s="108">
        <v>10857</v>
      </c>
      <c r="X1079" s="108"/>
      <c r="Y1079" s="108">
        <v>0</v>
      </c>
      <c r="Z1079" s="108"/>
      <c r="AA1079" s="108">
        <v>0</v>
      </c>
      <c r="AB1079" s="108"/>
      <c r="AC1079" s="108">
        <v>0</v>
      </c>
      <c r="AD1079" s="108"/>
      <c r="AE1079" s="108">
        <v>0</v>
      </c>
      <c r="AF1079" s="108"/>
      <c r="AG1079" s="108">
        <v>0</v>
      </c>
      <c r="AH1079" s="108"/>
      <c r="AI1079" s="108">
        <v>29533</v>
      </c>
      <c r="AJ1079" s="108"/>
      <c r="AK1079" s="108">
        <v>0</v>
      </c>
      <c r="AL1079" s="109"/>
      <c r="AM1079" s="182">
        <v>0</v>
      </c>
      <c r="AN1079" s="109" t="s">
        <v>5655</v>
      </c>
      <c r="AO1079" s="109" t="str">
        <f t="shared" si="16"/>
        <v>No</v>
      </c>
    </row>
    <row r="1080" spans="1:41" s="19" customFormat="1" ht="11.45" customHeight="1" x14ac:dyDescent="0.2">
      <c r="A1080" s="5" t="s">
        <v>2707</v>
      </c>
      <c r="B1080" s="5" t="s">
        <v>2006</v>
      </c>
      <c r="C1080" s="5" t="s">
        <v>77</v>
      </c>
      <c r="D1080" s="174" t="s">
        <v>2708</v>
      </c>
      <c r="E1080" s="177" t="s">
        <v>2709</v>
      </c>
      <c r="F1080" s="19" t="s">
        <v>194</v>
      </c>
      <c r="G1080" s="5" t="s">
        <v>229</v>
      </c>
      <c r="H1080" s="27">
        <v>0</v>
      </c>
      <c r="I1080" s="106">
        <v>12</v>
      </c>
      <c r="J1080" s="107"/>
      <c r="K1080" s="108">
        <v>0</v>
      </c>
      <c r="L1080" s="108"/>
      <c r="M1080" s="108">
        <v>0</v>
      </c>
      <c r="N1080" s="108"/>
      <c r="O1080" s="108">
        <v>0</v>
      </c>
      <c r="P1080" s="108"/>
      <c r="Q1080" s="108">
        <v>274095</v>
      </c>
      <c r="R1080" s="108"/>
      <c r="S1080" s="108">
        <v>0</v>
      </c>
      <c r="T1080" s="108"/>
      <c r="U1080" s="108">
        <v>0</v>
      </c>
      <c r="V1080" s="108"/>
      <c r="W1080" s="108">
        <v>10260</v>
      </c>
      <c r="X1080" s="108"/>
      <c r="Y1080" s="108">
        <v>0</v>
      </c>
      <c r="Z1080" s="108"/>
      <c r="AA1080" s="108">
        <v>0</v>
      </c>
      <c r="AB1080" s="108"/>
      <c r="AC1080" s="108">
        <v>0</v>
      </c>
      <c r="AD1080" s="108"/>
      <c r="AE1080" s="108">
        <v>0</v>
      </c>
      <c r="AF1080" s="108"/>
      <c r="AG1080" s="108">
        <v>0</v>
      </c>
      <c r="AH1080" s="108"/>
      <c r="AI1080" s="108">
        <v>22159</v>
      </c>
      <c r="AJ1080" s="108"/>
      <c r="AK1080" s="108">
        <v>0</v>
      </c>
      <c r="AL1080" s="109"/>
      <c r="AM1080" s="182">
        <v>0</v>
      </c>
      <c r="AN1080" s="109" t="s">
        <v>5655</v>
      </c>
      <c r="AO1080" s="109" t="str">
        <f t="shared" si="16"/>
        <v>No</v>
      </c>
    </row>
    <row r="1081" spans="1:41" s="19" customFormat="1" ht="11.45" customHeight="1" x14ac:dyDescent="0.2">
      <c r="A1081" s="5" t="s">
        <v>415</v>
      </c>
      <c r="B1081" s="5" t="s">
        <v>416</v>
      </c>
      <c r="C1081" s="5" t="s">
        <v>20</v>
      </c>
      <c r="D1081" s="174">
        <v>9156</v>
      </c>
      <c r="E1081" s="177">
        <v>90156</v>
      </c>
      <c r="F1081" s="19" t="s">
        <v>194</v>
      </c>
      <c r="G1081" s="5" t="s">
        <v>192</v>
      </c>
      <c r="H1081" s="27">
        <v>59219</v>
      </c>
      <c r="I1081" s="106">
        <v>12</v>
      </c>
      <c r="J1081" s="107"/>
      <c r="K1081" s="108">
        <v>0</v>
      </c>
      <c r="L1081" s="108"/>
      <c r="M1081" s="108">
        <v>382799</v>
      </c>
      <c r="N1081" s="108"/>
      <c r="O1081" s="108">
        <v>409798</v>
      </c>
      <c r="P1081" s="108"/>
      <c r="Q1081" s="108">
        <v>382799</v>
      </c>
      <c r="R1081" s="108"/>
      <c r="S1081" s="108">
        <v>26999</v>
      </c>
      <c r="T1081" s="108"/>
      <c r="U1081" s="108">
        <v>39312</v>
      </c>
      <c r="V1081" s="108"/>
      <c r="W1081" s="108">
        <v>37535</v>
      </c>
      <c r="X1081" s="108"/>
      <c r="Y1081" s="108">
        <v>1777</v>
      </c>
      <c r="Z1081" s="108"/>
      <c r="AA1081" s="108">
        <v>0</v>
      </c>
      <c r="AB1081" s="108"/>
      <c r="AC1081" s="108">
        <v>0</v>
      </c>
      <c r="AD1081" s="108"/>
      <c r="AE1081" s="108">
        <v>0</v>
      </c>
      <c r="AF1081" s="108"/>
      <c r="AG1081" s="108">
        <v>0</v>
      </c>
      <c r="AH1081" s="108"/>
      <c r="AI1081" s="108">
        <v>945288</v>
      </c>
      <c r="AJ1081" s="108"/>
      <c r="AK1081" s="108">
        <v>2939693</v>
      </c>
      <c r="AL1081" s="109"/>
      <c r="AM1081" s="182">
        <v>0</v>
      </c>
      <c r="AN1081" s="109" t="s">
        <v>5655</v>
      </c>
      <c r="AO1081" s="109" t="str">
        <f t="shared" si="16"/>
        <v>No</v>
      </c>
    </row>
    <row r="1082" spans="1:41" s="19" customFormat="1" ht="11.45" customHeight="1" x14ac:dyDescent="0.2">
      <c r="A1082" s="5" t="s">
        <v>1410</v>
      </c>
      <c r="B1082" s="5" t="s">
        <v>485</v>
      </c>
      <c r="C1082" s="5" t="s">
        <v>62</v>
      </c>
      <c r="D1082" s="174">
        <v>4223</v>
      </c>
      <c r="E1082" s="177">
        <v>40223</v>
      </c>
      <c r="F1082" s="19" t="s">
        <v>194</v>
      </c>
      <c r="G1082" s="5" t="s">
        <v>5273</v>
      </c>
      <c r="H1082" s="27">
        <v>310282</v>
      </c>
      <c r="I1082" s="106">
        <v>12</v>
      </c>
      <c r="J1082" s="107"/>
      <c r="K1082" s="108">
        <v>0</v>
      </c>
      <c r="L1082" s="108"/>
      <c r="M1082" s="108">
        <v>0</v>
      </c>
      <c r="N1082" s="108"/>
      <c r="O1082" s="108">
        <v>0</v>
      </c>
      <c r="P1082" s="108"/>
      <c r="Q1082" s="108">
        <v>299970</v>
      </c>
      <c r="R1082" s="108"/>
      <c r="S1082" s="108">
        <v>0</v>
      </c>
      <c r="T1082" s="108"/>
      <c r="U1082" s="108">
        <v>0</v>
      </c>
      <c r="V1082" s="108"/>
      <c r="W1082" s="108">
        <v>12667</v>
      </c>
      <c r="X1082" s="108"/>
      <c r="Y1082" s="108">
        <v>0</v>
      </c>
      <c r="Z1082" s="108"/>
      <c r="AA1082" s="108">
        <v>0</v>
      </c>
      <c r="AB1082" s="108"/>
      <c r="AC1082" s="108">
        <v>0</v>
      </c>
      <c r="AD1082" s="108"/>
      <c r="AE1082" s="108">
        <v>0</v>
      </c>
      <c r="AF1082" s="108"/>
      <c r="AG1082" s="108">
        <v>0</v>
      </c>
      <c r="AH1082" s="108"/>
      <c r="AI1082" s="108">
        <v>34187</v>
      </c>
      <c r="AJ1082" s="108"/>
      <c r="AK1082" s="108">
        <v>0</v>
      </c>
      <c r="AL1082" s="109"/>
      <c r="AM1082" s="182">
        <v>0</v>
      </c>
      <c r="AN1082" s="109" t="s">
        <v>5655</v>
      </c>
      <c r="AO1082" s="109" t="str">
        <f t="shared" si="16"/>
        <v>No</v>
      </c>
    </row>
    <row r="1083" spans="1:41" s="19" customFormat="1" ht="11.45" customHeight="1" x14ac:dyDescent="0.2">
      <c r="A1083" s="5" t="s">
        <v>39</v>
      </c>
      <c r="B1083" s="5" t="s">
        <v>1195</v>
      </c>
      <c r="C1083" s="5" t="s">
        <v>37</v>
      </c>
      <c r="D1083" s="174">
        <v>4192</v>
      </c>
      <c r="E1083" s="177">
        <v>40192</v>
      </c>
      <c r="F1083" s="19" t="s">
        <v>194</v>
      </c>
      <c r="G1083" s="5" t="s">
        <v>192</v>
      </c>
      <c r="H1083" s="27">
        <v>376047</v>
      </c>
      <c r="I1083" s="106">
        <v>12</v>
      </c>
      <c r="J1083" s="107"/>
      <c r="K1083" s="108">
        <v>0</v>
      </c>
      <c r="L1083" s="108"/>
      <c r="M1083" s="108">
        <v>496102</v>
      </c>
      <c r="N1083" s="108"/>
      <c r="O1083" s="108">
        <v>592543</v>
      </c>
      <c r="P1083" s="108"/>
      <c r="Q1083" s="108">
        <v>567186</v>
      </c>
      <c r="R1083" s="108"/>
      <c r="S1083" s="108">
        <v>25357</v>
      </c>
      <c r="T1083" s="108"/>
      <c r="U1083" s="108">
        <v>31390</v>
      </c>
      <c r="V1083" s="108"/>
      <c r="W1083" s="108">
        <v>30267</v>
      </c>
      <c r="X1083" s="108"/>
      <c r="Y1083" s="108">
        <v>1123</v>
      </c>
      <c r="Z1083" s="108"/>
      <c r="AA1083" s="108">
        <v>0</v>
      </c>
      <c r="AB1083" s="108"/>
      <c r="AC1083" s="108">
        <v>0</v>
      </c>
      <c r="AD1083" s="108"/>
      <c r="AE1083" s="108">
        <v>0</v>
      </c>
      <c r="AF1083" s="108"/>
      <c r="AG1083" s="108">
        <v>0</v>
      </c>
      <c r="AH1083" s="108"/>
      <c r="AI1083" s="108">
        <v>90288</v>
      </c>
      <c r="AJ1083" s="108"/>
      <c r="AK1083" s="108">
        <v>707414</v>
      </c>
      <c r="AL1083" s="109"/>
      <c r="AM1083" s="182">
        <v>0</v>
      </c>
      <c r="AN1083" s="109" t="s">
        <v>5655</v>
      </c>
      <c r="AO1083" s="109" t="str">
        <f t="shared" si="16"/>
        <v>No</v>
      </c>
    </row>
    <row r="1084" spans="1:41" s="19" customFormat="1" ht="11.45" customHeight="1" x14ac:dyDescent="0.2">
      <c r="A1084" s="5" t="s">
        <v>155</v>
      </c>
      <c r="B1084" s="5" t="s">
        <v>1143</v>
      </c>
      <c r="C1084" s="5" t="s">
        <v>83</v>
      </c>
      <c r="D1084" s="174">
        <v>4182</v>
      </c>
      <c r="E1084" s="177">
        <v>40182</v>
      </c>
      <c r="F1084" s="19" t="s">
        <v>194</v>
      </c>
      <c r="G1084" s="5" t="s">
        <v>5273</v>
      </c>
      <c r="H1084" s="27">
        <v>2148346</v>
      </c>
      <c r="I1084" s="106">
        <v>12</v>
      </c>
      <c r="J1084" s="107"/>
      <c r="K1084" s="108">
        <v>0</v>
      </c>
      <c r="L1084" s="108"/>
      <c r="M1084" s="108">
        <v>0</v>
      </c>
      <c r="N1084" s="108"/>
      <c r="O1084" s="108">
        <v>0</v>
      </c>
      <c r="P1084" s="108"/>
      <c r="Q1084" s="108">
        <v>80580</v>
      </c>
      <c r="R1084" s="108"/>
      <c r="S1084" s="108">
        <v>0</v>
      </c>
      <c r="T1084" s="108"/>
      <c r="U1084" s="108">
        <v>0</v>
      </c>
      <c r="V1084" s="108"/>
      <c r="W1084" s="108">
        <v>9482</v>
      </c>
      <c r="X1084" s="108"/>
      <c r="Y1084" s="108">
        <v>0</v>
      </c>
      <c r="Z1084" s="108"/>
      <c r="AA1084" s="108">
        <v>0</v>
      </c>
      <c r="AB1084" s="108"/>
      <c r="AC1084" s="108">
        <v>0</v>
      </c>
      <c r="AD1084" s="108"/>
      <c r="AE1084" s="108">
        <v>0</v>
      </c>
      <c r="AF1084" s="108"/>
      <c r="AG1084" s="108">
        <v>0</v>
      </c>
      <c r="AH1084" s="108"/>
      <c r="AI1084" s="108">
        <v>76903</v>
      </c>
      <c r="AJ1084" s="108"/>
      <c r="AK1084" s="108">
        <v>0</v>
      </c>
      <c r="AL1084" s="109"/>
      <c r="AM1084" s="182">
        <v>0</v>
      </c>
      <c r="AN1084" s="109" t="s">
        <v>5655</v>
      </c>
      <c r="AO1084" s="109" t="str">
        <f t="shared" si="16"/>
        <v>No</v>
      </c>
    </row>
    <row r="1085" spans="1:41" s="19" customFormat="1" ht="11.45" customHeight="1" x14ac:dyDescent="0.2">
      <c r="A1085" s="5" t="s">
        <v>6278</v>
      </c>
      <c r="B1085" s="5" t="s">
        <v>924</v>
      </c>
      <c r="C1085" s="5" t="s">
        <v>55</v>
      </c>
      <c r="D1085" s="174">
        <v>5207</v>
      </c>
      <c r="E1085" s="177">
        <v>50207</v>
      </c>
      <c r="F1085" s="19" t="s">
        <v>194</v>
      </c>
      <c r="G1085" s="5" t="s">
        <v>5273</v>
      </c>
      <c r="H1085" s="27">
        <v>59014</v>
      </c>
      <c r="I1085" s="106">
        <v>12</v>
      </c>
      <c r="J1085" s="107"/>
      <c r="K1085" s="108">
        <v>0</v>
      </c>
      <c r="L1085" s="108"/>
      <c r="M1085" s="108">
        <v>0</v>
      </c>
      <c r="N1085" s="108"/>
      <c r="O1085" s="108">
        <v>0</v>
      </c>
      <c r="P1085" s="108"/>
      <c r="Q1085" s="108">
        <v>425036</v>
      </c>
      <c r="R1085" s="108"/>
      <c r="S1085" s="108">
        <v>0</v>
      </c>
      <c r="T1085" s="108"/>
      <c r="U1085" s="108">
        <v>0</v>
      </c>
      <c r="V1085" s="108"/>
      <c r="W1085" s="108">
        <v>27830</v>
      </c>
      <c r="X1085" s="108"/>
      <c r="Y1085" s="108">
        <v>0</v>
      </c>
      <c r="Z1085" s="108"/>
      <c r="AA1085" s="108">
        <v>0</v>
      </c>
      <c r="AB1085" s="108"/>
      <c r="AC1085" s="108">
        <v>0</v>
      </c>
      <c r="AD1085" s="108"/>
      <c r="AE1085" s="108">
        <v>0</v>
      </c>
      <c r="AF1085" s="108"/>
      <c r="AG1085" s="108">
        <v>0</v>
      </c>
      <c r="AH1085" s="108"/>
      <c r="AI1085" s="108">
        <v>110846</v>
      </c>
      <c r="AJ1085" s="108"/>
      <c r="AK1085" s="108">
        <v>0</v>
      </c>
      <c r="AL1085" s="109"/>
      <c r="AM1085" s="182">
        <v>0</v>
      </c>
      <c r="AN1085" s="109" t="s">
        <v>5655</v>
      </c>
      <c r="AO1085" s="109" t="str">
        <f t="shared" si="16"/>
        <v>No</v>
      </c>
    </row>
    <row r="1086" spans="1:41" s="19" customFormat="1" ht="11.45" customHeight="1" x14ac:dyDescent="0.2">
      <c r="A1086" s="5" t="s">
        <v>2623</v>
      </c>
      <c r="B1086" s="5" t="s">
        <v>293</v>
      </c>
      <c r="C1086" s="5" t="s">
        <v>55</v>
      </c>
      <c r="D1086" s="174" t="s">
        <v>2624</v>
      </c>
      <c r="E1086" s="177" t="s">
        <v>2625</v>
      </c>
      <c r="F1086" s="19" t="s">
        <v>196</v>
      </c>
      <c r="G1086" s="5" t="s">
        <v>229</v>
      </c>
      <c r="H1086" s="27">
        <v>0</v>
      </c>
      <c r="I1086" s="106">
        <v>12</v>
      </c>
      <c r="J1086" s="107"/>
      <c r="K1086" s="108">
        <v>0</v>
      </c>
      <c r="L1086" s="108"/>
      <c r="M1086" s="108">
        <v>0</v>
      </c>
      <c r="N1086" s="108"/>
      <c r="O1086" s="108">
        <v>0</v>
      </c>
      <c r="P1086" s="108"/>
      <c r="Q1086" s="108">
        <v>320527</v>
      </c>
      <c r="R1086" s="108"/>
      <c r="S1086" s="108">
        <v>0</v>
      </c>
      <c r="T1086" s="108"/>
      <c r="U1086" s="108">
        <v>0</v>
      </c>
      <c r="V1086" s="108"/>
      <c r="W1086" s="108">
        <v>13998</v>
      </c>
      <c r="X1086" s="108"/>
      <c r="Y1086" s="108">
        <v>0</v>
      </c>
      <c r="Z1086" s="108"/>
      <c r="AA1086" s="108">
        <v>0</v>
      </c>
      <c r="AB1086" s="108"/>
      <c r="AC1086" s="108">
        <v>0</v>
      </c>
      <c r="AD1086" s="108"/>
      <c r="AE1086" s="108">
        <v>0</v>
      </c>
      <c r="AF1086" s="108"/>
      <c r="AG1086" s="108">
        <v>0</v>
      </c>
      <c r="AH1086" s="108"/>
      <c r="AI1086" s="108">
        <v>38441</v>
      </c>
      <c r="AJ1086" s="108"/>
      <c r="AK1086" s="108">
        <v>0</v>
      </c>
      <c r="AL1086" s="109"/>
      <c r="AM1086" s="182">
        <v>0</v>
      </c>
      <c r="AN1086" s="109" t="s">
        <v>5655</v>
      </c>
      <c r="AO1086" s="109" t="str">
        <f t="shared" si="16"/>
        <v>No</v>
      </c>
    </row>
    <row r="1087" spans="1:41" s="19" customFormat="1" ht="11.45" customHeight="1" x14ac:dyDescent="0.2">
      <c r="A1087" s="5" t="s">
        <v>5514</v>
      </c>
      <c r="B1087" s="5" t="s">
        <v>3162</v>
      </c>
      <c r="C1087" s="5" t="s">
        <v>46</v>
      </c>
      <c r="D1087" s="174" t="s">
        <v>3163</v>
      </c>
      <c r="E1087" s="177" t="s">
        <v>3164</v>
      </c>
      <c r="F1087" s="19" t="s">
        <v>242</v>
      </c>
      <c r="G1087" s="5" t="s">
        <v>229</v>
      </c>
      <c r="H1087" s="27">
        <v>0</v>
      </c>
      <c r="I1087" s="106">
        <v>12</v>
      </c>
      <c r="J1087" s="107"/>
      <c r="K1087" s="108">
        <v>0</v>
      </c>
      <c r="L1087" s="108"/>
      <c r="M1087" s="108">
        <v>0</v>
      </c>
      <c r="N1087" s="108"/>
      <c r="O1087" s="108">
        <v>0</v>
      </c>
      <c r="P1087" s="108"/>
      <c r="Q1087" s="108">
        <v>461413</v>
      </c>
      <c r="R1087" s="108"/>
      <c r="S1087" s="108">
        <v>0</v>
      </c>
      <c r="T1087" s="108"/>
      <c r="U1087" s="108">
        <v>0</v>
      </c>
      <c r="V1087" s="108"/>
      <c r="W1087" s="108">
        <v>26421</v>
      </c>
      <c r="X1087" s="108"/>
      <c r="Y1087" s="108">
        <v>0</v>
      </c>
      <c r="Z1087" s="108"/>
      <c r="AA1087" s="108">
        <v>0</v>
      </c>
      <c r="AB1087" s="108"/>
      <c r="AC1087" s="108">
        <v>0</v>
      </c>
      <c r="AD1087" s="108"/>
      <c r="AE1087" s="108">
        <v>0</v>
      </c>
      <c r="AF1087" s="108"/>
      <c r="AG1087" s="108">
        <v>0</v>
      </c>
      <c r="AH1087" s="108"/>
      <c r="AI1087" s="108">
        <v>29668</v>
      </c>
      <c r="AJ1087" s="108"/>
      <c r="AK1087" s="108">
        <v>0</v>
      </c>
      <c r="AL1087" s="109"/>
      <c r="AM1087" s="182">
        <v>0</v>
      </c>
      <c r="AN1087" s="109" t="s">
        <v>5655</v>
      </c>
      <c r="AO1087" s="109" t="str">
        <f t="shared" si="16"/>
        <v>No</v>
      </c>
    </row>
    <row r="1088" spans="1:41" s="19" customFormat="1" ht="11.45" customHeight="1" x14ac:dyDescent="0.2">
      <c r="A1088" s="5" t="s">
        <v>4363</v>
      </c>
      <c r="B1088" s="5" t="s">
        <v>4364</v>
      </c>
      <c r="C1088" s="5" t="s">
        <v>87</v>
      </c>
      <c r="D1088" s="174" t="s">
        <v>4365</v>
      </c>
      <c r="E1088" s="177" t="s">
        <v>4366</v>
      </c>
      <c r="F1088" s="19" t="s">
        <v>194</v>
      </c>
      <c r="G1088" s="5" t="s">
        <v>229</v>
      </c>
      <c r="H1088" s="27">
        <v>0</v>
      </c>
      <c r="I1088" s="106">
        <v>12</v>
      </c>
      <c r="J1088" s="107"/>
      <c r="K1088" s="108">
        <v>0</v>
      </c>
      <c r="L1088" s="108"/>
      <c r="M1088" s="108">
        <v>0</v>
      </c>
      <c r="N1088" s="108"/>
      <c r="O1088" s="108">
        <v>0</v>
      </c>
      <c r="P1088" s="108"/>
      <c r="Q1088" s="108">
        <v>193388</v>
      </c>
      <c r="R1088" s="108"/>
      <c r="S1088" s="108">
        <v>0</v>
      </c>
      <c r="T1088" s="108"/>
      <c r="U1088" s="108">
        <v>0</v>
      </c>
      <c r="V1088" s="108"/>
      <c r="W1088" s="108">
        <v>14267</v>
      </c>
      <c r="X1088" s="108"/>
      <c r="Y1088" s="108">
        <v>0</v>
      </c>
      <c r="Z1088" s="108"/>
      <c r="AA1088" s="108">
        <v>0</v>
      </c>
      <c r="AB1088" s="108"/>
      <c r="AC1088" s="108">
        <v>0</v>
      </c>
      <c r="AD1088" s="108"/>
      <c r="AE1088" s="108">
        <v>0</v>
      </c>
      <c r="AF1088" s="108"/>
      <c r="AG1088" s="108">
        <v>0</v>
      </c>
      <c r="AH1088" s="108"/>
      <c r="AI1088" s="108">
        <v>74834</v>
      </c>
      <c r="AJ1088" s="108"/>
      <c r="AK1088" s="108">
        <v>0</v>
      </c>
      <c r="AL1088" s="109"/>
      <c r="AM1088" s="182">
        <v>0</v>
      </c>
      <c r="AN1088" s="109" t="s">
        <v>5655</v>
      </c>
      <c r="AO1088" s="109" t="str">
        <f t="shared" si="16"/>
        <v>No</v>
      </c>
    </row>
    <row r="1089" spans="1:41" s="19" customFormat="1" ht="11.45" customHeight="1" x14ac:dyDescent="0.2">
      <c r="A1089" s="5" t="s">
        <v>3694</v>
      </c>
      <c r="B1089" s="5" t="s">
        <v>3695</v>
      </c>
      <c r="C1089" s="5" t="s">
        <v>7</v>
      </c>
      <c r="D1089" s="174" t="s">
        <v>3696</v>
      </c>
      <c r="E1089" s="177" t="s">
        <v>3697</v>
      </c>
      <c r="F1089" s="19" t="s">
        <v>242</v>
      </c>
      <c r="G1089" s="5" t="s">
        <v>229</v>
      </c>
      <c r="H1089" s="27">
        <v>0</v>
      </c>
      <c r="I1089" s="106">
        <v>12</v>
      </c>
      <c r="J1089" s="107"/>
      <c r="K1089" s="108">
        <v>0</v>
      </c>
      <c r="L1089" s="108"/>
      <c r="M1089" s="108">
        <v>0</v>
      </c>
      <c r="N1089" s="108"/>
      <c r="O1089" s="108">
        <v>0</v>
      </c>
      <c r="P1089" s="108"/>
      <c r="Q1089" s="108">
        <v>56537</v>
      </c>
      <c r="R1089" s="108"/>
      <c r="S1089" s="108">
        <v>0</v>
      </c>
      <c r="T1089" s="108"/>
      <c r="U1089" s="108">
        <v>0</v>
      </c>
      <c r="V1089" s="108"/>
      <c r="W1089" s="108">
        <v>4555</v>
      </c>
      <c r="X1089" s="108"/>
      <c r="Y1089" s="108">
        <v>0</v>
      </c>
      <c r="Z1089" s="108"/>
      <c r="AA1089" s="108">
        <v>0</v>
      </c>
      <c r="AB1089" s="108"/>
      <c r="AC1089" s="108">
        <v>0</v>
      </c>
      <c r="AD1089" s="108"/>
      <c r="AE1089" s="108">
        <v>0</v>
      </c>
      <c r="AF1089" s="108"/>
      <c r="AG1089" s="108">
        <v>0</v>
      </c>
      <c r="AH1089" s="108"/>
      <c r="AI1089" s="108">
        <v>22059</v>
      </c>
      <c r="AJ1089" s="108"/>
      <c r="AK1089" s="108">
        <v>0</v>
      </c>
      <c r="AL1089" s="109"/>
      <c r="AM1089" s="182">
        <v>0</v>
      </c>
      <c r="AN1089" s="109" t="s">
        <v>5655</v>
      </c>
      <c r="AO1089" s="109" t="str">
        <f t="shared" si="16"/>
        <v>No</v>
      </c>
    </row>
    <row r="1090" spans="1:41" s="19" customFormat="1" ht="11.45" customHeight="1" x14ac:dyDescent="0.2">
      <c r="A1090" s="5" t="s">
        <v>6279</v>
      </c>
      <c r="B1090" s="5" t="s">
        <v>4329</v>
      </c>
      <c r="C1090" s="5" t="s">
        <v>63</v>
      </c>
      <c r="D1090" s="174" t="s">
        <v>4330</v>
      </c>
      <c r="E1090" s="177" t="s">
        <v>4331</v>
      </c>
      <c r="F1090" s="19" t="s">
        <v>242</v>
      </c>
      <c r="G1090" s="5" t="s">
        <v>229</v>
      </c>
      <c r="H1090" s="27">
        <v>0</v>
      </c>
      <c r="I1090" s="106">
        <v>12</v>
      </c>
      <c r="J1090" s="107"/>
      <c r="K1090" s="108">
        <v>0</v>
      </c>
      <c r="L1090" s="108"/>
      <c r="M1090" s="108">
        <v>0</v>
      </c>
      <c r="N1090" s="108"/>
      <c r="O1090" s="108">
        <v>0</v>
      </c>
      <c r="P1090" s="108"/>
      <c r="Q1090" s="108">
        <v>158868</v>
      </c>
      <c r="R1090" s="108"/>
      <c r="S1090" s="108">
        <v>0</v>
      </c>
      <c r="T1090" s="108"/>
      <c r="U1090" s="108">
        <v>0</v>
      </c>
      <c r="V1090" s="108"/>
      <c r="W1090" s="108">
        <v>15599</v>
      </c>
      <c r="X1090" s="108"/>
      <c r="Y1090" s="108">
        <v>0</v>
      </c>
      <c r="Z1090" s="108"/>
      <c r="AA1090" s="108">
        <v>0</v>
      </c>
      <c r="AB1090" s="108"/>
      <c r="AC1090" s="108">
        <v>0</v>
      </c>
      <c r="AD1090" s="108"/>
      <c r="AE1090" s="108">
        <v>0</v>
      </c>
      <c r="AF1090" s="108"/>
      <c r="AG1090" s="108">
        <v>0</v>
      </c>
      <c r="AH1090" s="108"/>
      <c r="AI1090" s="108">
        <v>35892</v>
      </c>
      <c r="AJ1090" s="108"/>
      <c r="AK1090" s="108">
        <v>0</v>
      </c>
      <c r="AL1090" s="109"/>
      <c r="AM1090" s="182">
        <v>0</v>
      </c>
      <c r="AN1090" s="109" t="s">
        <v>5655</v>
      </c>
      <c r="AO1090" s="109" t="str">
        <f t="shared" si="16"/>
        <v>No</v>
      </c>
    </row>
    <row r="1091" spans="1:41" s="19" customFormat="1" ht="11.45" customHeight="1" x14ac:dyDescent="0.2">
      <c r="A1091" s="5" t="s">
        <v>5098</v>
      </c>
      <c r="B1091" s="5" t="s">
        <v>1306</v>
      </c>
      <c r="C1091" s="5" t="s">
        <v>6</v>
      </c>
      <c r="D1091" s="174" t="s">
        <v>5099</v>
      </c>
      <c r="E1091" s="177" t="s">
        <v>5100</v>
      </c>
      <c r="F1091" s="19" t="s">
        <v>194</v>
      </c>
      <c r="G1091" s="5" t="s">
        <v>229</v>
      </c>
      <c r="H1091" s="27">
        <v>0</v>
      </c>
      <c r="I1091" s="106">
        <v>12</v>
      </c>
      <c r="J1091" s="107"/>
      <c r="K1091" s="108">
        <v>0</v>
      </c>
      <c r="L1091" s="108"/>
      <c r="M1091" s="108">
        <v>0</v>
      </c>
      <c r="N1091" s="108"/>
      <c r="O1091" s="108">
        <v>0</v>
      </c>
      <c r="P1091" s="108"/>
      <c r="Q1091" s="108">
        <v>363431</v>
      </c>
      <c r="R1091" s="108"/>
      <c r="S1091" s="108">
        <v>0</v>
      </c>
      <c r="T1091" s="108"/>
      <c r="U1091" s="108">
        <v>0</v>
      </c>
      <c r="V1091" s="108"/>
      <c r="W1091" s="108">
        <v>26711</v>
      </c>
      <c r="X1091" s="108"/>
      <c r="Y1091" s="108">
        <v>0</v>
      </c>
      <c r="Z1091" s="108"/>
      <c r="AA1091" s="108">
        <v>0</v>
      </c>
      <c r="AB1091" s="108"/>
      <c r="AC1091" s="108">
        <v>0</v>
      </c>
      <c r="AD1091" s="108"/>
      <c r="AE1091" s="108">
        <v>0</v>
      </c>
      <c r="AF1091" s="108"/>
      <c r="AG1091" s="108">
        <v>0</v>
      </c>
      <c r="AH1091" s="108"/>
      <c r="AI1091" s="108">
        <v>403662</v>
      </c>
      <c r="AJ1091" s="108"/>
      <c r="AK1091" s="108">
        <v>0</v>
      </c>
      <c r="AL1091" s="109"/>
      <c r="AM1091" s="182">
        <v>0</v>
      </c>
      <c r="AN1091" s="109" t="s">
        <v>5655</v>
      </c>
      <c r="AO1091" s="109" t="str">
        <f t="shared" ref="AO1091:AO1154" si="17">IF(AN1091&amp;AL1091&amp;AJ1091&amp;AH1091&amp;AF1091&amp;AD1091&amp;AB1091&amp;Z1091&amp;X1091&amp;V1091&amp;T1091&amp;R1091&amp;P1091&amp;N1091&amp;L1091&amp;J1091&lt;&gt;"","Yes","No")</f>
        <v>No</v>
      </c>
    </row>
    <row r="1092" spans="1:41" s="19" customFormat="1" ht="11.45" customHeight="1" x14ac:dyDescent="0.2">
      <c r="A1092" s="5" t="s">
        <v>2365</v>
      </c>
      <c r="B1092" s="5" t="s">
        <v>2366</v>
      </c>
      <c r="C1092" s="5" t="s">
        <v>62</v>
      </c>
      <c r="D1092" s="174" t="s">
        <v>2367</v>
      </c>
      <c r="E1092" s="177" t="s">
        <v>2368</v>
      </c>
      <c r="F1092" s="19" t="s">
        <v>194</v>
      </c>
      <c r="G1092" s="5" t="s">
        <v>229</v>
      </c>
      <c r="H1092" s="27">
        <v>0</v>
      </c>
      <c r="I1092" s="106">
        <v>12</v>
      </c>
      <c r="J1092" s="107"/>
      <c r="K1092" s="108">
        <v>0</v>
      </c>
      <c r="L1092" s="108"/>
      <c r="M1092" s="108">
        <v>0</v>
      </c>
      <c r="N1092" s="108"/>
      <c r="O1092" s="108">
        <v>0</v>
      </c>
      <c r="P1092" s="108"/>
      <c r="Q1092" s="108">
        <v>358629</v>
      </c>
      <c r="R1092" s="108"/>
      <c r="S1092" s="108">
        <v>0</v>
      </c>
      <c r="T1092" s="108"/>
      <c r="U1092" s="108">
        <v>0</v>
      </c>
      <c r="V1092" s="108"/>
      <c r="W1092" s="108">
        <v>18308</v>
      </c>
      <c r="X1092" s="108"/>
      <c r="Y1092" s="108">
        <v>0</v>
      </c>
      <c r="Z1092" s="108"/>
      <c r="AA1092" s="108">
        <v>0</v>
      </c>
      <c r="AB1092" s="108"/>
      <c r="AC1092" s="108">
        <v>0</v>
      </c>
      <c r="AD1092" s="108"/>
      <c r="AE1092" s="108">
        <v>0</v>
      </c>
      <c r="AF1092" s="108"/>
      <c r="AG1092" s="108">
        <v>0</v>
      </c>
      <c r="AH1092" s="108"/>
      <c r="AI1092" s="108">
        <v>28917</v>
      </c>
      <c r="AJ1092" s="108"/>
      <c r="AK1092" s="108">
        <v>0</v>
      </c>
      <c r="AL1092" s="109"/>
      <c r="AM1092" s="182">
        <v>0</v>
      </c>
      <c r="AN1092" s="109" t="s">
        <v>5655</v>
      </c>
      <c r="AO1092" s="109" t="str">
        <f t="shared" si="17"/>
        <v>No</v>
      </c>
    </row>
    <row r="1093" spans="1:41" s="19" customFormat="1" ht="11.45" customHeight="1" x14ac:dyDescent="0.2">
      <c r="A1093" s="5" t="s">
        <v>4522</v>
      </c>
      <c r="B1093" s="5" t="s">
        <v>4523</v>
      </c>
      <c r="C1093" s="5" t="s">
        <v>31</v>
      </c>
      <c r="D1093" s="174" t="s">
        <v>4524</v>
      </c>
      <c r="E1093" s="177" t="s">
        <v>4525</v>
      </c>
      <c r="F1093" s="19" t="s">
        <v>194</v>
      </c>
      <c r="G1093" s="5" t="s">
        <v>229</v>
      </c>
      <c r="H1093" s="27">
        <v>0</v>
      </c>
      <c r="I1093" s="106">
        <v>12</v>
      </c>
      <c r="J1093" s="107"/>
      <c r="K1093" s="108">
        <v>0</v>
      </c>
      <c r="L1093" s="108"/>
      <c r="M1093" s="108">
        <v>0</v>
      </c>
      <c r="N1093" s="108"/>
      <c r="O1093" s="108">
        <v>0</v>
      </c>
      <c r="P1093" s="108"/>
      <c r="Q1093" s="108">
        <v>357901</v>
      </c>
      <c r="R1093" s="108"/>
      <c r="S1093" s="108">
        <v>0</v>
      </c>
      <c r="T1093" s="108"/>
      <c r="U1093" s="108">
        <v>0</v>
      </c>
      <c r="V1093" s="108"/>
      <c r="W1093" s="108">
        <v>26394</v>
      </c>
      <c r="X1093" s="108"/>
      <c r="Y1093" s="108">
        <v>0</v>
      </c>
      <c r="Z1093" s="108"/>
      <c r="AA1093" s="108">
        <v>0</v>
      </c>
      <c r="AB1093" s="108"/>
      <c r="AC1093" s="108">
        <v>0</v>
      </c>
      <c r="AD1093" s="108"/>
      <c r="AE1093" s="108">
        <v>0</v>
      </c>
      <c r="AF1093" s="108"/>
      <c r="AG1093" s="108">
        <v>0</v>
      </c>
      <c r="AH1093" s="108"/>
      <c r="AI1093" s="108">
        <v>361610</v>
      </c>
      <c r="AJ1093" s="108"/>
      <c r="AK1093" s="108">
        <v>0</v>
      </c>
      <c r="AL1093" s="109"/>
      <c r="AM1093" s="182">
        <v>0</v>
      </c>
      <c r="AN1093" s="109" t="s">
        <v>5655</v>
      </c>
      <c r="AO1093" s="109" t="str">
        <f t="shared" si="17"/>
        <v>No</v>
      </c>
    </row>
    <row r="1094" spans="1:41" s="19" customFormat="1" ht="11.45" customHeight="1" x14ac:dyDescent="0.2">
      <c r="A1094" s="5" t="s">
        <v>1902</v>
      </c>
      <c r="B1094" s="5" t="s">
        <v>1903</v>
      </c>
      <c r="C1094" s="5" t="s">
        <v>62</v>
      </c>
      <c r="D1094" s="174" t="s">
        <v>1904</v>
      </c>
      <c r="E1094" s="177" t="s">
        <v>1905</v>
      </c>
      <c r="F1094" s="19" t="s">
        <v>194</v>
      </c>
      <c r="G1094" s="5" t="s">
        <v>229</v>
      </c>
      <c r="H1094" s="27">
        <v>0</v>
      </c>
      <c r="I1094" s="106">
        <v>12</v>
      </c>
      <c r="J1094" s="107"/>
      <c r="K1094" s="108">
        <v>0</v>
      </c>
      <c r="L1094" s="108"/>
      <c r="M1094" s="108">
        <v>0</v>
      </c>
      <c r="N1094" s="108"/>
      <c r="O1094" s="108">
        <v>0</v>
      </c>
      <c r="P1094" s="108"/>
      <c r="Q1094" s="108">
        <v>517410</v>
      </c>
      <c r="R1094" s="108"/>
      <c r="S1094" s="108">
        <v>0</v>
      </c>
      <c r="T1094" s="108"/>
      <c r="U1094" s="108">
        <v>0</v>
      </c>
      <c r="V1094" s="108"/>
      <c r="W1094" s="108">
        <v>26939</v>
      </c>
      <c r="X1094" s="108"/>
      <c r="Y1094" s="108">
        <v>0</v>
      </c>
      <c r="Z1094" s="108"/>
      <c r="AA1094" s="108">
        <v>0</v>
      </c>
      <c r="AB1094" s="108"/>
      <c r="AC1094" s="108">
        <v>0</v>
      </c>
      <c r="AD1094" s="108"/>
      <c r="AE1094" s="108">
        <v>0</v>
      </c>
      <c r="AF1094" s="108"/>
      <c r="AG1094" s="108">
        <v>0</v>
      </c>
      <c r="AH1094" s="108"/>
      <c r="AI1094" s="108">
        <v>66884</v>
      </c>
      <c r="AJ1094" s="108"/>
      <c r="AK1094" s="108">
        <v>0</v>
      </c>
      <c r="AL1094" s="109"/>
      <c r="AM1094" s="182">
        <v>0</v>
      </c>
      <c r="AN1094" s="109" t="s">
        <v>5655</v>
      </c>
      <c r="AO1094" s="109" t="str">
        <f t="shared" si="17"/>
        <v>No</v>
      </c>
    </row>
    <row r="1095" spans="1:41" s="19" customFormat="1" ht="11.45" customHeight="1" x14ac:dyDescent="0.2">
      <c r="A1095" s="5" t="s">
        <v>6280</v>
      </c>
      <c r="B1095" s="5" t="s">
        <v>700</v>
      </c>
      <c r="C1095" s="5" t="s">
        <v>31</v>
      </c>
      <c r="D1095" s="174" t="s">
        <v>4629</v>
      </c>
      <c r="E1095" s="177" t="s">
        <v>4630</v>
      </c>
      <c r="F1095" s="19" t="s">
        <v>242</v>
      </c>
      <c r="G1095" s="5" t="s">
        <v>229</v>
      </c>
      <c r="H1095" s="27">
        <v>0</v>
      </c>
      <c r="I1095" s="106">
        <v>12</v>
      </c>
      <c r="J1095" s="107"/>
      <c r="K1095" s="108">
        <v>0</v>
      </c>
      <c r="L1095" s="108"/>
      <c r="M1095" s="108">
        <v>0</v>
      </c>
      <c r="N1095" s="108"/>
      <c r="O1095" s="108">
        <v>0</v>
      </c>
      <c r="P1095" s="108"/>
      <c r="Q1095" s="108">
        <v>373942</v>
      </c>
      <c r="R1095" s="108"/>
      <c r="S1095" s="108">
        <v>0</v>
      </c>
      <c r="T1095" s="108"/>
      <c r="U1095" s="108">
        <v>0</v>
      </c>
      <c r="V1095" s="108"/>
      <c r="W1095" s="108">
        <v>17323</v>
      </c>
      <c r="X1095" s="108"/>
      <c r="Y1095" s="108">
        <v>0</v>
      </c>
      <c r="Z1095" s="108"/>
      <c r="AA1095" s="108">
        <v>0</v>
      </c>
      <c r="AB1095" s="108"/>
      <c r="AC1095" s="108">
        <v>0</v>
      </c>
      <c r="AD1095" s="108"/>
      <c r="AE1095" s="108">
        <v>0</v>
      </c>
      <c r="AF1095" s="108"/>
      <c r="AG1095" s="108">
        <v>0</v>
      </c>
      <c r="AH1095" s="108"/>
      <c r="AI1095" s="108">
        <v>22625</v>
      </c>
      <c r="AJ1095" s="108"/>
      <c r="AK1095" s="108">
        <v>0</v>
      </c>
      <c r="AL1095" s="109"/>
      <c r="AM1095" s="182">
        <v>0</v>
      </c>
      <c r="AN1095" s="109" t="s">
        <v>5655</v>
      </c>
      <c r="AO1095" s="109" t="str">
        <f t="shared" si="17"/>
        <v>No</v>
      </c>
    </row>
    <row r="1096" spans="1:41" s="19" customFormat="1" ht="11.45" customHeight="1" x14ac:dyDescent="0.2">
      <c r="A1096" s="5" t="s">
        <v>5861</v>
      </c>
      <c r="B1096" s="5" t="s">
        <v>5862</v>
      </c>
      <c r="C1096" s="5" t="s">
        <v>55</v>
      </c>
      <c r="D1096" s="174"/>
      <c r="E1096" s="177" t="s">
        <v>5863</v>
      </c>
      <c r="F1096" s="19" t="s">
        <v>242</v>
      </c>
      <c r="G1096" s="5" t="s">
        <v>229</v>
      </c>
      <c r="H1096" s="27">
        <v>0</v>
      </c>
      <c r="I1096" s="106">
        <v>12</v>
      </c>
      <c r="J1096" s="107"/>
      <c r="K1096" s="108">
        <v>0</v>
      </c>
      <c r="L1096" s="108"/>
      <c r="M1096" s="108">
        <v>0</v>
      </c>
      <c r="N1096" s="108"/>
      <c r="O1096" s="108">
        <v>0</v>
      </c>
      <c r="P1096" s="108"/>
      <c r="Q1096" s="108">
        <v>255116</v>
      </c>
      <c r="R1096" s="108"/>
      <c r="S1096" s="108">
        <v>0</v>
      </c>
      <c r="T1096" s="108"/>
      <c r="U1096" s="108">
        <v>0</v>
      </c>
      <c r="V1096" s="108"/>
      <c r="W1096" s="108">
        <v>19608</v>
      </c>
      <c r="X1096" s="108"/>
      <c r="Y1096" s="108">
        <v>0</v>
      </c>
      <c r="Z1096" s="108"/>
      <c r="AA1096" s="108">
        <v>0</v>
      </c>
      <c r="AB1096" s="108"/>
      <c r="AC1096" s="108">
        <v>0</v>
      </c>
      <c r="AD1096" s="108"/>
      <c r="AE1096" s="108">
        <v>0</v>
      </c>
      <c r="AF1096" s="108"/>
      <c r="AG1096" s="108">
        <v>0</v>
      </c>
      <c r="AH1096" s="108"/>
      <c r="AI1096" s="108">
        <v>39515</v>
      </c>
      <c r="AJ1096" s="108"/>
      <c r="AK1096" s="108">
        <v>0</v>
      </c>
      <c r="AL1096" s="109"/>
      <c r="AM1096" s="182">
        <v>0</v>
      </c>
      <c r="AN1096" s="109" t="s">
        <v>5655</v>
      </c>
      <c r="AO1096" s="109" t="str">
        <f t="shared" si="17"/>
        <v>No</v>
      </c>
    </row>
    <row r="1097" spans="1:41" s="19" customFormat="1" ht="11.45" customHeight="1" x14ac:dyDescent="0.2">
      <c r="A1097" s="5" t="s">
        <v>2845</v>
      </c>
      <c r="B1097" s="5" t="s">
        <v>516</v>
      </c>
      <c r="C1097" s="5" t="s">
        <v>45</v>
      </c>
      <c r="D1097" s="174" t="s">
        <v>2846</v>
      </c>
      <c r="E1097" s="177" t="s">
        <v>2847</v>
      </c>
      <c r="F1097" s="19" t="s">
        <v>194</v>
      </c>
      <c r="G1097" s="5" t="s">
        <v>229</v>
      </c>
      <c r="H1097" s="27">
        <v>0</v>
      </c>
      <c r="I1097" s="106">
        <v>12</v>
      </c>
      <c r="J1097" s="107"/>
      <c r="K1097" s="108">
        <v>0</v>
      </c>
      <c r="L1097" s="108"/>
      <c r="M1097" s="108">
        <v>0</v>
      </c>
      <c r="N1097" s="108"/>
      <c r="O1097" s="108">
        <v>0</v>
      </c>
      <c r="P1097" s="108"/>
      <c r="Q1097" s="108">
        <v>472485</v>
      </c>
      <c r="R1097" s="108"/>
      <c r="S1097" s="108">
        <v>0</v>
      </c>
      <c r="T1097" s="108"/>
      <c r="U1097" s="108">
        <v>0</v>
      </c>
      <c r="V1097" s="108"/>
      <c r="W1097" s="108">
        <v>19152</v>
      </c>
      <c r="X1097" s="108"/>
      <c r="Y1097" s="108">
        <v>0</v>
      </c>
      <c r="Z1097" s="108"/>
      <c r="AA1097" s="108">
        <v>0</v>
      </c>
      <c r="AB1097" s="108"/>
      <c r="AC1097" s="108">
        <v>0</v>
      </c>
      <c r="AD1097" s="108"/>
      <c r="AE1097" s="108">
        <v>0</v>
      </c>
      <c r="AF1097" s="108"/>
      <c r="AG1097" s="108">
        <v>0</v>
      </c>
      <c r="AH1097" s="108"/>
      <c r="AI1097" s="108">
        <v>27941</v>
      </c>
      <c r="AJ1097" s="108"/>
      <c r="AK1097" s="108">
        <v>0</v>
      </c>
      <c r="AL1097" s="109"/>
      <c r="AM1097" s="182">
        <v>0</v>
      </c>
      <c r="AN1097" s="109" t="s">
        <v>5655</v>
      </c>
      <c r="AO1097" s="109" t="str">
        <f t="shared" si="17"/>
        <v>No</v>
      </c>
    </row>
    <row r="1098" spans="1:41" s="19" customFormat="1" ht="11.45" customHeight="1" x14ac:dyDescent="0.2">
      <c r="A1098" s="5" t="s">
        <v>895</v>
      </c>
      <c r="B1098" s="5" t="s">
        <v>896</v>
      </c>
      <c r="C1098" s="5" t="s">
        <v>14</v>
      </c>
      <c r="D1098" s="174">
        <v>4045</v>
      </c>
      <c r="E1098" s="177">
        <v>40045</v>
      </c>
      <c r="F1098" s="19" t="s">
        <v>196</v>
      </c>
      <c r="G1098" s="5" t="s">
        <v>5273</v>
      </c>
      <c r="H1098" s="27">
        <v>139114</v>
      </c>
      <c r="I1098" s="106">
        <v>12</v>
      </c>
      <c r="J1098" s="107"/>
      <c r="K1098" s="108">
        <v>0</v>
      </c>
      <c r="L1098" s="108"/>
      <c r="M1098" s="108">
        <v>0</v>
      </c>
      <c r="N1098" s="108"/>
      <c r="O1098" s="108">
        <v>0</v>
      </c>
      <c r="P1098" s="108"/>
      <c r="Q1098" s="108">
        <v>398647</v>
      </c>
      <c r="R1098" s="108"/>
      <c r="S1098" s="108">
        <v>0</v>
      </c>
      <c r="T1098" s="108"/>
      <c r="U1098" s="108">
        <v>0</v>
      </c>
      <c r="V1098" s="108"/>
      <c r="W1098" s="108">
        <v>28095</v>
      </c>
      <c r="X1098" s="108"/>
      <c r="Y1098" s="108">
        <v>0</v>
      </c>
      <c r="Z1098" s="108"/>
      <c r="AA1098" s="108">
        <v>0</v>
      </c>
      <c r="AB1098" s="108"/>
      <c r="AC1098" s="108">
        <v>0</v>
      </c>
      <c r="AD1098" s="108"/>
      <c r="AE1098" s="108">
        <v>0</v>
      </c>
      <c r="AF1098" s="108"/>
      <c r="AG1098" s="108">
        <v>0</v>
      </c>
      <c r="AH1098" s="108"/>
      <c r="AI1098" s="108">
        <v>282674</v>
      </c>
      <c r="AJ1098" s="108"/>
      <c r="AK1098" s="108">
        <v>0</v>
      </c>
      <c r="AL1098" s="109"/>
      <c r="AM1098" s="182">
        <v>0</v>
      </c>
      <c r="AN1098" s="109" t="s">
        <v>5655</v>
      </c>
      <c r="AO1098" s="109" t="str">
        <f t="shared" si="17"/>
        <v>No</v>
      </c>
    </row>
    <row r="1099" spans="1:41" s="19" customFormat="1" ht="11.45" customHeight="1" x14ac:dyDescent="0.2">
      <c r="A1099" s="5" t="s">
        <v>2532</v>
      </c>
      <c r="B1099" s="5" t="s">
        <v>2533</v>
      </c>
      <c r="C1099" s="5" t="s">
        <v>62</v>
      </c>
      <c r="D1099" s="174" t="s">
        <v>2534</v>
      </c>
      <c r="E1099" s="177" t="s">
        <v>2535</v>
      </c>
      <c r="F1099" s="19" t="s">
        <v>194</v>
      </c>
      <c r="G1099" s="5" t="s">
        <v>229</v>
      </c>
      <c r="H1099" s="27">
        <v>0</v>
      </c>
      <c r="I1099" s="106">
        <v>12</v>
      </c>
      <c r="J1099" s="107"/>
      <c r="K1099" s="108">
        <v>0</v>
      </c>
      <c r="L1099" s="108"/>
      <c r="M1099" s="108">
        <v>0</v>
      </c>
      <c r="N1099" s="108"/>
      <c r="O1099" s="108">
        <v>0</v>
      </c>
      <c r="P1099" s="108"/>
      <c r="Q1099" s="108">
        <v>566878</v>
      </c>
      <c r="R1099" s="108"/>
      <c r="S1099" s="108">
        <v>0</v>
      </c>
      <c r="T1099" s="108"/>
      <c r="U1099" s="108">
        <v>0</v>
      </c>
      <c r="V1099" s="108"/>
      <c r="W1099" s="108">
        <v>21218</v>
      </c>
      <c r="X1099" s="108"/>
      <c r="Y1099" s="108">
        <v>0</v>
      </c>
      <c r="Z1099" s="108"/>
      <c r="AA1099" s="108">
        <v>0</v>
      </c>
      <c r="AB1099" s="108"/>
      <c r="AC1099" s="108">
        <v>0</v>
      </c>
      <c r="AD1099" s="108"/>
      <c r="AE1099" s="108">
        <v>0</v>
      </c>
      <c r="AF1099" s="108"/>
      <c r="AG1099" s="108">
        <v>0</v>
      </c>
      <c r="AH1099" s="108"/>
      <c r="AI1099" s="108">
        <v>34127</v>
      </c>
      <c r="AJ1099" s="108"/>
      <c r="AK1099" s="108">
        <v>0</v>
      </c>
      <c r="AL1099" s="109"/>
      <c r="AM1099" s="182">
        <v>0</v>
      </c>
      <c r="AN1099" s="109" t="s">
        <v>5655</v>
      </c>
      <c r="AO1099" s="109" t="str">
        <f t="shared" si="17"/>
        <v>No</v>
      </c>
    </row>
    <row r="1100" spans="1:41" s="19" customFormat="1" ht="11.45" customHeight="1" x14ac:dyDescent="0.2">
      <c r="A1100" s="5" t="s">
        <v>6281</v>
      </c>
      <c r="B1100" s="5" t="s">
        <v>447</v>
      </c>
      <c r="C1100" s="5" t="s">
        <v>77</v>
      </c>
      <c r="D1100" s="174"/>
      <c r="E1100" s="177" t="s">
        <v>6282</v>
      </c>
      <c r="F1100" s="19" t="s">
        <v>242</v>
      </c>
      <c r="G1100" s="5" t="s">
        <v>229</v>
      </c>
      <c r="H1100" s="27">
        <v>0</v>
      </c>
      <c r="I1100" s="106">
        <v>12</v>
      </c>
      <c r="J1100" s="107"/>
      <c r="K1100" s="108">
        <v>0</v>
      </c>
      <c r="L1100" s="108"/>
      <c r="M1100" s="108">
        <v>0</v>
      </c>
      <c r="N1100" s="108"/>
      <c r="O1100" s="108">
        <v>0</v>
      </c>
      <c r="P1100" s="108"/>
      <c r="Q1100" s="108">
        <v>803081</v>
      </c>
      <c r="R1100" s="108"/>
      <c r="S1100" s="108">
        <v>0</v>
      </c>
      <c r="T1100" s="108"/>
      <c r="U1100" s="108">
        <v>0</v>
      </c>
      <c r="V1100" s="108"/>
      <c r="W1100" s="108">
        <v>42020</v>
      </c>
      <c r="X1100" s="108"/>
      <c r="Y1100" s="108">
        <v>0</v>
      </c>
      <c r="Z1100" s="108"/>
      <c r="AA1100" s="108">
        <v>0</v>
      </c>
      <c r="AB1100" s="108"/>
      <c r="AC1100" s="108">
        <v>0</v>
      </c>
      <c r="AD1100" s="108"/>
      <c r="AE1100" s="108">
        <v>0</v>
      </c>
      <c r="AF1100" s="108"/>
      <c r="AG1100" s="108">
        <v>0</v>
      </c>
      <c r="AH1100" s="108"/>
      <c r="AI1100" s="108">
        <v>56868</v>
      </c>
      <c r="AJ1100" s="108"/>
      <c r="AK1100" s="108">
        <v>0</v>
      </c>
      <c r="AL1100" s="109"/>
      <c r="AM1100" s="182">
        <v>0</v>
      </c>
      <c r="AN1100" s="109" t="s">
        <v>5655</v>
      </c>
      <c r="AO1100" s="109" t="str">
        <f t="shared" si="17"/>
        <v>No</v>
      </c>
    </row>
    <row r="1101" spans="1:41" s="19" customFormat="1" ht="11.45" customHeight="1" x14ac:dyDescent="0.2">
      <c r="A1101" s="5" t="s">
        <v>3559</v>
      </c>
      <c r="B1101" s="5" t="s">
        <v>3560</v>
      </c>
      <c r="C1101" s="5" t="s">
        <v>51</v>
      </c>
      <c r="D1101" s="174" t="s">
        <v>3561</v>
      </c>
      <c r="E1101" s="177" t="s">
        <v>3562</v>
      </c>
      <c r="F1101" s="19" t="s">
        <v>194</v>
      </c>
      <c r="G1101" s="5" t="s">
        <v>229</v>
      </c>
      <c r="H1101" s="27">
        <v>0</v>
      </c>
      <c r="I1101" s="106">
        <v>12</v>
      </c>
      <c r="J1101" s="107"/>
      <c r="K1101" s="108">
        <v>0</v>
      </c>
      <c r="L1101" s="108"/>
      <c r="M1101" s="108">
        <v>0</v>
      </c>
      <c r="N1101" s="108"/>
      <c r="O1101" s="108">
        <v>0</v>
      </c>
      <c r="P1101" s="108"/>
      <c r="Q1101" s="108">
        <v>258163</v>
      </c>
      <c r="R1101" s="108"/>
      <c r="S1101" s="108">
        <v>0</v>
      </c>
      <c r="T1101" s="108"/>
      <c r="U1101" s="108">
        <v>0</v>
      </c>
      <c r="V1101" s="108"/>
      <c r="W1101" s="108">
        <v>14707</v>
      </c>
      <c r="X1101" s="108"/>
      <c r="Y1101" s="108">
        <v>0</v>
      </c>
      <c r="Z1101" s="108"/>
      <c r="AA1101" s="108">
        <v>0</v>
      </c>
      <c r="AB1101" s="108"/>
      <c r="AC1101" s="108">
        <v>0</v>
      </c>
      <c r="AD1101" s="108"/>
      <c r="AE1101" s="108">
        <v>0</v>
      </c>
      <c r="AF1101" s="108"/>
      <c r="AG1101" s="108">
        <v>0</v>
      </c>
      <c r="AH1101" s="108"/>
      <c r="AI1101" s="108">
        <v>29447</v>
      </c>
      <c r="AJ1101" s="108"/>
      <c r="AK1101" s="108">
        <v>0</v>
      </c>
      <c r="AL1101" s="109"/>
      <c r="AM1101" s="182">
        <v>0</v>
      </c>
      <c r="AN1101" s="109" t="s">
        <v>5655</v>
      </c>
      <c r="AO1101" s="109" t="str">
        <f t="shared" si="17"/>
        <v>No</v>
      </c>
    </row>
    <row r="1102" spans="1:41" s="19" customFormat="1" ht="11.45" customHeight="1" x14ac:dyDescent="0.2">
      <c r="A1102" s="5" t="s">
        <v>5085</v>
      </c>
      <c r="B1102" s="5" t="s">
        <v>5086</v>
      </c>
      <c r="C1102" s="5" t="s">
        <v>80</v>
      </c>
      <c r="D1102" s="174" t="s">
        <v>5087</v>
      </c>
      <c r="E1102" s="177" t="s">
        <v>5088</v>
      </c>
      <c r="F1102" s="19" t="s">
        <v>242</v>
      </c>
      <c r="G1102" s="5" t="s">
        <v>229</v>
      </c>
      <c r="H1102" s="27">
        <v>0</v>
      </c>
      <c r="I1102" s="106">
        <v>12</v>
      </c>
      <c r="J1102" s="107"/>
      <c r="K1102" s="108">
        <v>0</v>
      </c>
      <c r="L1102" s="108"/>
      <c r="M1102" s="108">
        <v>0</v>
      </c>
      <c r="N1102" s="108"/>
      <c r="O1102" s="108">
        <v>0</v>
      </c>
      <c r="P1102" s="108"/>
      <c r="Q1102" s="108">
        <v>311384</v>
      </c>
      <c r="R1102" s="108"/>
      <c r="S1102" s="108">
        <v>0</v>
      </c>
      <c r="T1102" s="108"/>
      <c r="U1102" s="108">
        <v>0</v>
      </c>
      <c r="V1102" s="108"/>
      <c r="W1102" s="108">
        <v>16754</v>
      </c>
      <c r="X1102" s="108"/>
      <c r="Y1102" s="108">
        <v>0</v>
      </c>
      <c r="Z1102" s="108"/>
      <c r="AA1102" s="108">
        <v>0</v>
      </c>
      <c r="AB1102" s="108"/>
      <c r="AC1102" s="108">
        <v>0</v>
      </c>
      <c r="AD1102" s="108"/>
      <c r="AE1102" s="108">
        <v>0</v>
      </c>
      <c r="AF1102" s="108"/>
      <c r="AG1102" s="108">
        <v>0</v>
      </c>
      <c r="AH1102" s="108"/>
      <c r="AI1102" s="108">
        <v>78678</v>
      </c>
      <c r="AJ1102" s="108"/>
      <c r="AK1102" s="108">
        <v>0</v>
      </c>
      <c r="AL1102" s="109"/>
      <c r="AM1102" s="182">
        <v>0</v>
      </c>
      <c r="AN1102" s="109" t="s">
        <v>5655</v>
      </c>
      <c r="AO1102" s="109" t="str">
        <f t="shared" si="17"/>
        <v>No</v>
      </c>
    </row>
    <row r="1103" spans="1:41" s="19" customFormat="1" ht="11.45" customHeight="1" x14ac:dyDescent="0.2">
      <c r="A1103" s="5" t="s">
        <v>5687</v>
      </c>
      <c r="B1103" s="5" t="s">
        <v>5688</v>
      </c>
      <c r="C1103" s="5" t="s">
        <v>20</v>
      </c>
      <c r="D1103" s="174"/>
      <c r="E1103" s="177">
        <v>90268</v>
      </c>
      <c r="F1103" s="19" t="s">
        <v>194</v>
      </c>
      <c r="G1103" s="5" t="s">
        <v>5273</v>
      </c>
      <c r="H1103" s="27">
        <v>12150996</v>
      </c>
      <c r="I1103" s="106">
        <v>12</v>
      </c>
      <c r="J1103" s="107"/>
      <c r="K1103" s="108">
        <v>0</v>
      </c>
      <c r="L1103" s="108"/>
      <c r="M1103" s="108">
        <v>0</v>
      </c>
      <c r="N1103" s="108"/>
      <c r="O1103" s="108">
        <v>0</v>
      </c>
      <c r="P1103" s="108"/>
      <c r="Q1103" s="108">
        <v>116623</v>
      </c>
      <c r="R1103" s="108"/>
      <c r="S1103" s="108">
        <v>0</v>
      </c>
      <c r="T1103" s="108"/>
      <c r="U1103" s="108">
        <v>0</v>
      </c>
      <c r="V1103" s="108"/>
      <c r="W1103" s="108">
        <v>11076</v>
      </c>
      <c r="X1103" s="108"/>
      <c r="Y1103" s="108">
        <v>0</v>
      </c>
      <c r="Z1103" s="108"/>
      <c r="AA1103" s="108">
        <v>0</v>
      </c>
      <c r="AB1103" s="108"/>
      <c r="AC1103" s="108">
        <v>0</v>
      </c>
      <c r="AD1103" s="108"/>
      <c r="AE1103" s="108">
        <v>0</v>
      </c>
      <c r="AF1103" s="108"/>
      <c r="AG1103" s="108">
        <v>0</v>
      </c>
      <c r="AH1103" s="108"/>
      <c r="AI1103" s="108">
        <v>51858</v>
      </c>
      <c r="AJ1103" s="108"/>
      <c r="AK1103" s="108">
        <v>0</v>
      </c>
      <c r="AL1103" s="109"/>
      <c r="AM1103" s="182">
        <v>0</v>
      </c>
      <c r="AN1103" s="109" t="s">
        <v>5655</v>
      </c>
      <c r="AO1103" s="109" t="str">
        <f t="shared" si="17"/>
        <v>No</v>
      </c>
    </row>
    <row r="1104" spans="1:41" s="19" customFormat="1" ht="11.45" customHeight="1" x14ac:dyDescent="0.2">
      <c r="A1104" s="5" t="s">
        <v>6283</v>
      </c>
      <c r="B1104" s="5" t="s">
        <v>1293</v>
      </c>
      <c r="C1104" s="5" t="s">
        <v>1</v>
      </c>
      <c r="D1104" s="174" t="s">
        <v>1294</v>
      </c>
      <c r="E1104" s="177">
        <v>31</v>
      </c>
      <c r="F1104" s="19" t="s">
        <v>138</v>
      </c>
      <c r="G1104" s="5" t="s">
        <v>5273</v>
      </c>
      <c r="H1104" s="27">
        <v>0</v>
      </c>
      <c r="I1104" s="106">
        <v>12</v>
      </c>
      <c r="J1104" s="107"/>
      <c r="K1104" s="108">
        <v>0</v>
      </c>
      <c r="L1104" s="108"/>
      <c r="M1104" s="108">
        <v>0</v>
      </c>
      <c r="N1104" s="108"/>
      <c r="O1104" s="108">
        <v>0</v>
      </c>
      <c r="P1104" s="108"/>
      <c r="Q1104" s="108">
        <v>145845</v>
      </c>
      <c r="R1104" s="108"/>
      <c r="S1104" s="108">
        <v>0</v>
      </c>
      <c r="T1104" s="108"/>
      <c r="U1104" s="108">
        <v>0</v>
      </c>
      <c r="V1104" s="108"/>
      <c r="W1104" s="108">
        <v>12320</v>
      </c>
      <c r="X1104" s="108"/>
      <c r="Y1104" s="108">
        <v>0</v>
      </c>
      <c r="Z1104" s="108"/>
      <c r="AA1104" s="108">
        <v>0</v>
      </c>
      <c r="AB1104" s="108"/>
      <c r="AC1104" s="108">
        <v>0</v>
      </c>
      <c r="AD1104" s="108"/>
      <c r="AE1104" s="108">
        <v>0</v>
      </c>
      <c r="AF1104" s="108"/>
      <c r="AG1104" s="108">
        <v>0</v>
      </c>
      <c r="AH1104" s="108"/>
      <c r="AI1104" s="108">
        <v>27091</v>
      </c>
      <c r="AJ1104" s="108"/>
      <c r="AK1104" s="108">
        <v>0</v>
      </c>
      <c r="AL1104" s="109"/>
      <c r="AM1104" s="182">
        <v>0</v>
      </c>
      <c r="AN1104" s="109" t="s">
        <v>5655</v>
      </c>
      <c r="AO1104" s="109" t="str">
        <f t="shared" si="17"/>
        <v>No</v>
      </c>
    </row>
    <row r="1105" spans="1:41" s="19" customFormat="1" ht="11.45" customHeight="1" x14ac:dyDescent="0.2">
      <c r="A1105" s="5" t="s">
        <v>6284</v>
      </c>
      <c r="B1105" s="5" t="s">
        <v>840</v>
      </c>
      <c r="C1105" s="5" t="s">
        <v>53</v>
      </c>
      <c r="D1105" s="174">
        <v>3042</v>
      </c>
      <c r="E1105" s="177">
        <v>30042</v>
      </c>
      <c r="F1105" s="19" t="s">
        <v>194</v>
      </c>
      <c r="G1105" s="5" t="s">
        <v>5273</v>
      </c>
      <c r="H1105" s="27">
        <v>182696</v>
      </c>
      <c r="I1105" s="106">
        <v>12</v>
      </c>
      <c r="J1105" s="107"/>
      <c r="K1105" s="108">
        <v>0</v>
      </c>
      <c r="L1105" s="108"/>
      <c r="M1105" s="108">
        <v>0</v>
      </c>
      <c r="N1105" s="108"/>
      <c r="O1105" s="108">
        <v>0</v>
      </c>
      <c r="P1105" s="108"/>
      <c r="Q1105" s="108">
        <v>518385</v>
      </c>
      <c r="R1105" s="108"/>
      <c r="S1105" s="108">
        <v>0</v>
      </c>
      <c r="T1105" s="108"/>
      <c r="U1105" s="108">
        <v>0</v>
      </c>
      <c r="V1105" s="108"/>
      <c r="W1105" s="108">
        <v>34710</v>
      </c>
      <c r="X1105" s="108"/>
      <c r="Y1105" s="108">
        <v>0</v>
      </c>
      <c r="Z1105" s="108"/>
      <c r="AA1105" s="108">
        <v>0</v>
      </c>
      <c r="AB1105" s="108"/>
      <c r="AC1105" s="108">
        <v>0</v>
      </c>
      <c r="AD1105" s="108"/>
      <c r="AE1105" s="108">
        <v>0</v>
      </c>
      <c r="AF1105" s="108"/>
      <c r="AG1105" s="108">
        <v>0</v>
      </c>
      <c r="AH1105" s="108"/>
      <c r="AI1105" s="108">
        <v>452956</v>
      </c>
      <c r="AJ1105" s="108"/>
      <c r="AK1105" s="108">
        <v>0</v>
      </c>
      <c r="AL1105" s="109"/>
      <c r="AM1105" s="182">
        <v>0</v>
      </c>
      <c r="AN1105" s="109" t="s">
        <v>5655</v>
      </c>
      <c r="AO1105" s="109" t="str">
        <f t="shared" si="17"/>
        <v>No</v>
      </c>
    </row>
    <row r="1106" spans="1:41" s="19" customFormat="1" ht="11.45" customHeight="1" x14ac:dyDescent="0.2">
      <c r="A1106" s="5" t="s">
        <v>1875</v>
      </c>
      <c r="B1106" s="5" t="s">
        <v>349</v>
      </c>
      <c r="C1106" s="5" t="s">
        <v>62</v>
      </c>
      <c r="D1106" s="174" t="s">
        <v>1876</v>
      </c>
      <c r="E1106" s="177" t="s">
        <v>1877</v>
      </c>
      <c r="F1106" s="19" t="s">
        <v>194</v>
      </c>
      <c r="G1106" s="5" t="s">
        <v>229</v>
      </c>
      <c r="H1106" s="27">
        <v>0</v>
      </c>
      <c r="I1106" s="106">
        <v>12</v>
      </c>
      <c r="J1106" s="107"/>
      <c r="K1106" s="108">
        <v>0</v>
      </c>
      <c r="L1106" s="108"/>
      <c r="M1106" s="108">
        <v>0</v>
      </c>
      <c r="N1106" s="108"/>
      <c r="O1106" s="108">
        <v>0</v>
      </c>
      <c r="P1106" s="108"/>
      <c r="Q1106" s="108">
        <v>400287</v>
      </c>
      <c r="R1106" s="108"/>
      <c r="S1106" s="108">
        <v>0</v>
      </c>
      <c r="T1106" s="108"/>
      <c r="U1106" s="108">
        <v>0</v>
      </c>
      <c r="V1106" s="108"/>
      <c r="W1106" s="108">
        <v>21986</v>
      </c>
      <c r="X1106" s="108"/>
      <c r="Y1106" s="108">
        <v>0</v>
      </c>
      <c r="Z1106" s="108"/>
      <c r="AA1106" s="108">
        <v>0</v>
      </c>
      <c r="AB1106" s="108"/>
      <c r="AC1106" s="108">
        <v>0</v>
      </c>
      <c r="AD1106" s="108"/>
      <c r="AE1106" s="108">
        <v>0</v>
      </c>
      <c r="AF1106" s="108"/>
      <c r="AG1106" s="108">
        <v>0</v>
      </c>
      <c r="AH1106" s="108"/>
      <c r="AI1106" s="108">
        <v>39548</v>
      </c>
      <c r="AJ1106" s="108"/>
      <c r="AK1106" s="108">
        <v>0</v>
      </c>
      <c r="AL1106" s="109"/>
      <c r="AM1106" s="182">
        <v>0</v>
      </c>
      <c r="AN1106" s="109" t="s">
        <v>5655</v>
      </c>
      <c r="AO1106" s="109" t="str">
        <f t="shared" si="17"/>
        <v>No</v>
      </c>
    </row>
    <row r="1107" spans="1:41" s="19" customFormat="1" ht="11.45" customHeight="1" x14ac:dyDescent="0.2">
      <c r="A1107" s="5" t="s">
        <v>6285</v>
      </c>
      <c r="B1107" s="5" t="s">
        <v>3536</v>
      </c>
      <c r="C1107" s="5" t="s">
        <v>89</v>
      </c>
      <c r="D1107" s="174" t="s">
        <v>3537</v>
      </c>
      <c r="E1107" s="177" t="s">
        <v>3538</v>
      </c>
      <c r="F1107" s="19" t="s">
        <v>194</v>
      </c>
      <c r="G1107" s="5" t="s">
        <v>229</v>
      </c>
      <c r="H1107" s="27">
        <v>0</v>
      </c>
      <c r="I1107" s="106">
        <v>12</v>
      </c>
      <c r="J1107" s="107"/>
      <c r="K1107" s="108">
        <v>0</v>
      </c>
      <c r="L1107" s="108"/>
      <c r="M1107" s="108">
        <v>0</v>
      </c>
      <c r="N1107" s="108"/>
      <c r="O1107" s="108">
        <v>0</v>
      </c>
      <c r="P1107" s="108"/>
      <c r="Q1107" s="108">
        <v>218470</v>
      </c>
      <c r="R1107" s="108"/>
      <c r="S1107" s="108">
        <v>0</v>
      </c>
      <c r="T1107" s="108"/>
      <c r="U1107" s="108">
        <v>0</v>
      </c>
      <c r="V1107" s="108"/>
      <c r="W1107" s="108">
        <v>14826</v>
      </c>
      <c r="X1107" s="108"/>
      <c r="Y1107" s="108">
        <v>0</v>
      </c>
      <c r="Z1107" s="108"/>
      <c r="AA1107" s="108">
        <v>0</v>
      </c>
      <c r="AB1107" s="108"/>
      <c r="AC1107" s="108">
        <v>0</v>
      </c>
      <c r="AD1107" s="108"/>
      <c r="AE1107" s="108">
        <v>0</v>
      </c>
      <c r="AF1107" s="108"/>
      <c r="AG1107" s="108">
        <v>0</v>
      </c>
      <c r="AH1107" s="108"/>
      <c r="AI1107" s="108">
        <v>70086</v>
      </c>
      <c r="AJ1107" s="108"/>
      <c r="AK1107" s="108">
        <v>0</v>
      </c>
      <c r="AL1107" s="109"/>
      <c r="AM1107" s="182">
        <v>0</v>
      </c>
      <c r="AN1107" s="109" t="s">
        <v>5655</v>
      </c>
      <c r="AO1107" s="109" t="str">
        <f t="shared" si="17"/>
        <v>No</v>
      </c>
    </row>
    <row r="1108" spans="1:41" s="19" customFormat="1" ht="11.45" customHeight="1" x14ac:dyDescent="0.2">
      <c r="A1108" s="5" t="s">
        <v>74</v>
      </c>
      <c r="B1108" s="5" t="s">
        <v>215</v>
      </c>
      <c r="C1108" s="5" t="s">
        <v>73</v>
      </c>
      <c r="D1108" s="174">
        <v>2137</v>
      </c>
      <c r="E1108" s="177">
        <v>20137</v>
      </c>
      <c r="F1108" s="19" t="s">
        <v>208</v>
      </c>
      <c r="G1108" s="5" t="s">
        <v>192</v>
      </c>
      <c r="H1108" s="27">
        <v>423566</v>
      </c>
      <c r="I1108" s="106">
        <v>12</v>
      </c>
      <c r="J1108" s="107"/>
      <c r="K1108" s="108">
        <v>0</v>
      </c>
      <c r="L1108" s="108"/>
      <c r="M1108" s="108">
        <v>688893</v>
      </c>
      <c r="N1108" s="108"/>
      <c r="O1108" s="108">
        <v>691920</v>
      </c>
      <c r="P1108" s="108"/>
      <c r="Q1108" s="108">
        <v>670872</v>
      </c>
      <c r="R1108" s="108"/>
      <c r="S1108" s="108">
        <v>21048</v>
      </c>
      <c r="T1108" s="108"/>
      <c r="U1108" s="108">
        <v>19477</v>
      </c>
      <c r="V1108" s="108"/>
      <c r="W1108" s="108">
        <v>18280</v>
      </c>
      <c r="X1108" s="108"/>
      <c r="Y1108" s="108">
        <v>1197</v>
      </c>
      <c r="Z1108" s="108"/>
      <c r="AA1108" s="108">
        <v>0</v>
      </c>
      <c r="AB1108" s="108"/>
      <c r="AC1108" s="108">
        <v>0</v>
      </c>
      <c r="AD1108" s="108"/>
      <c r="AE1108" s="108">
        <v>0</v>
      </c>
      <c r="AF1108" s="108"/>
      <c r="AG1108" s="108">
        <v>0</v>
      </c>
      <c r="AH1108" s="108"/>
      <c r="AI1108" s="108">
        <v>308378</v>
      </c>
      <c r="AJ1108" s="108"/>
      <c r="AK1108" s="108">
        <v>17875468</v>
      </c>
      <c r="AL1108" s="109"/>
      <c r="AM1108" s="182">
        <v>0</v>
      </c>
      <c r="AN1108" s="109" t="s">
        <v>5655</v>
      </c>
      <c r="AO1108" s="109" t="str">
        <f t="shared" si="17"/>
        <v>No</v>
      </c>
    </row>
    <row r="1109" spans="1:41" s="19" customFormat="1" ht="11.45" customHeight="1" x14ac:dyDescent="0.2">
      <c r="A1109" s="5" t="s">
        <v>3346</v>
      </c>
      <c r="B1109" s="5" t="s">
        <v>2468</v>
      </c>
      <c r="C1109" s="5" t="s">
        <v>55</v>
      </c>
      <c r="D1109" s="174" t="s">
        <v>3347</v>
      </c>
      <c r="E1109" s="177" t="s">
        <v>3348</v>
      </c>
      <c r="F1109" s="19" t="s">
        <v>194</v>
      </c>
      <c r="G1109" s="5" t="s">
        <v>229</v>
      </c>
      <c r="H1109" s="27">
        <v>0</v>
      </c>
      <c r="I1109" s="106">
        <v>12</v>
      </c>
      <c r="J1109" s="107"/>
      <c r="K1109" s="108">
        <v>0</v>
      </c>
      <c r="L1109" s="108"/>
      <c r="M1109" s="108">
        <v>0</v>
      </c>
      <c r="N1109" s="108"/>
      <c r="O1109" s="108">
        <v>0</v>
      </c>
      <c r="P1109" s="108"/>
      <c r="Q1109" s="108">
        <v>181682</v>
      </c>
      <c r="R1109" s="108"/>
      <c r="S1109" s="108">
        <v>0</v>
      </c>
      <c r="T1109" s="108"/>
      <c r="U1109" s="108">
        <v>0</v>
      </c>
      <c r="V1109" s="108"/>
      <c r="W1109" s="108">
        <v>15512</v>
      </c>
      <c r="X1109" s="108"/>
      <c r="Y1109" s="108">
        <v>0</v>
      </c>
      <c r="Z1109" s="108"/>
      <c r="AA1109" s="108">
        <v>0</v>
      </c>
      <c r="AB1109" s="108"/>
      <c r="AC1109" s="108">
        <v>0</v>
      </c>
      <c r="AD1109" s="108"/>
      <c r="AE1109" s="108">
        <v>0</v>
      </c>
      <c r="AF1109" s="108"/>
      <c r="AG1109" s="108">
        <v>0</v>
      </c>
      <c r="AH1109" s="108"/>
      <c r="AI1109" s="108">
        <v>57835</v>
      </c>
      <c r="AJ1109" s="108"/>
      <c r="AK1109" s="108">
        <v>0</v>
      </c>
      <c r="AL1109" s="109"/>
      <c r="AM1109" s="182">
        <v>0</v>
      </c>
      <c r="AN1109" s="109" t="s">
        <v>5655</v>
      </c>
      <c r="AO1109" s="109" t="str">
        <f t="shared" si="17"/>
        <v>No</v>
      </c>
    </row>
    <row r="1110" spans="1:41" s="19" customFormat="1" ht="11.45" customHeight="1" x14ac:dyDescent="0.2">
      <c r="A1110" s="5" t="s">
        <v>1288</v>
      </c>
      <c r="B1110" s="5" t="s">
        <v>1289</v>
      </c>
      <c r="C1110" s="5" t="s">
        <v>77</v>
      </c>
      <c r="D1110" s="174">
        <v>5199</v>
      </c>
      <c r="E1110" s="177">
        <v>50199</v>
      </c>
      <c r="F1110" s="19" t="s">
        <v>196</v>
      </c>
      <c r="G1110" s="5" t="s">
        <v>192</v>
      </c>
      <c r="H1110" s="27">
        <v>1368035</v>
      </c>
      <c r="I1110" s="106">
        <v>12</v>
      </c>
      <c r="J1110" s="107"/>
      <c r="K1110" s="108">
        <v>0</v>
      </c>
      <c r="L1110" s="108"/>
      <c r="M1110" s="108">
        <v>194074</v>
      </c>
      <c r="N1110" s="108"/>
      <c r="O1110" s="108">
        <v>460373</v>
      </c>
      <c r="P1110" s="108"/>
      <c r="Q1110" s="108">
        <v>415497</v>
      </c>
      <c r="R1110" s="108"/>
      <c r="S1110" s="108">
        <v>44876</v>
      </c>
      <c r="T1110" s="108"/>
      <c r="U1110" s="108">
        <v>29366</v>
      </c>
      <c r="V1110" s="108"/>
      <c r="W1110" s="108">
        <v>26669</v>
      </c>
      <c r="X1110" s="108"/>
      <c r="Y1110" s="108">
        <v>2697</v>
      </c>
      <c r="Z1110" s="108"/>
      <c r="AA1110" s="108">
        <v>0</v>
      </c>
      <c r="AB1110" s="108"/>
      <c r="AC1110" s="108">
        <v>0</v>
      </c>
      <c r="AD1110" s="108"/>
      <c r="AE1110" s="108">
        <v>0</v>
      </c>
      <c r="AF1110" s="108"/>
      <c r="AG1110" s="108">
        <v>0</v>
      </c>
      <c r="AH1110" s="108"/>
      <c r="AI1110" s="108">
        <v>70700</v>
      </c>
      <c r="AJ1110" s="108"/>
      <c r="AK1110" s="108">
        <v>391006</v>
      </c>
      <c r="AL1110" s="109"/>
      <c r="AM1110" s="182">
        <v>0</v>
      </c>
      <c r="AN1110" s="109" t="s">
        <v>5655</v>
      </c>
      <c r="AO1110" s="109" t="str">
        <f t="shared" si="17"/>
        <v>No</v>
      </c>
    </row>
    <row r="1111" spans="1:41" s="19" customFormat="1" ht="11.45" customHeight="1" x14ac:dyDescent="0.2">
      <c r="A1111" s="5" t="s">
        <v>4014</v>
      </c>
      <c r="B1111" s="5" t="s">
        <v>4015</v>
      </c>
      <c r="C1111" s="5" t="s">
        <v>64</v>
      </c>
      <c r="D1111" s="174" t="s">
        <v>4016</v>
      </c>
      <c r="E1111" s="177" t="s">
        <v>4017</v>
      </c>
      <c r="F1111" s="19" t="s">
        <v>194</v>
      </c>
      <c r="G1111" s="5" t="s">
        <v>229</v>
      </c>
      <c r="H1111" s="27">
        <v>0</v>
      </c>
      <c r="I1111" s="106">
        <v>12</v>
      </c>
      <c r="J1111" s="107"/>
      <c r="K1111" s="108">
        <v>0</v>
      </c>
      <c r="L1111" s="108"/>
      <c r="M1111" s="108">
        <v>0</v>
      </c>
      <c r="N1111" s="108"/>
      <c r="O1111" s="108">
        <v>0</v>
      </c>
      <c r="P1111" s="108"/>
      <c r="Q1111" s="108">
        <v>163125</v>
      </c>
      <c r="R1111" s="108"/>
      <c r="S1111" s="108">
        <v>0</v>
      </c>
      <c r="T1111" s="108"/>
      <c r="U1111" s="108">
        <v>0</v>
      </c>
      <c r="V1111" s="108"/>
      <c r="W1111" s="108">
        <v>14192</v>
      </c>
      <c r="X1111" s="108"/>
      <c r="Y1111" s="108">
        <v>0</v>
      </c>
      <c r="Z1111" s="108"/>
      <c r="AA1111" s="108">
        <v>0</v>
      </c>
      <c r="AB1111" s="108"/>
      <c r="AC1111" s="108">
        <v>0</v>
      </c>
      <c r="AD1111" s="108"/>
      <c r="AE1111" s="108">
        <v>0</v>
      </c>
      <c r="AF1111" s="108"/>
      <c r="AG1111" s="108">
        <v>0</v>
      </c>
      <c r="AH1111" s="108"/>
      <c r="AI1111" s="108">
        <v>72143</v>
      </c>
      <c r="AJ1111" s="108"/>
      <c r="AK1111" s="108">
        <v>0</v>
      </c>
      <c r="AL1111" s="109"/>
      <c r="AM1111" s="182">
        <v>0</v>
      </c>
      <c r="AN1111" s="109" t="s">
        <v>5655</v>
      </c>
      <c r="AO1111" s="109" t="str">
        <f t="shared" si="17"/>
        <v>No</v>
      </c>
    </row>
    <row r="1112" spans="1:41" s="19" customFormat="1" ht="11.45" customHeight="1" x14ac:dyDescent="0.2">
      <c r="A1112" s="5" t="s">
        <v>1250</v>
      </c>
      <c r="B1112" s="5" t="s">
        <v>1251</v>
      </c>
      <c r="C1112" s="5" t="s">
        <v>45</v>
      </c>
      <c r="D1112" s="174">
        <v>5194</v>
      </c>
      <c r="E1112" s="177">
        <v>50194</v>
      </c>
      <c r="F1112" s="19" t="s">
        <v>242</v>
      </c>
      <c r="G1112" s="5" t="s">
        <v>5273</v>
      </c>
      <c r="H1112" s="27">
        <v>296863</v>
      </c>
      <c r="I1112" s="106">
        <v>12</v>
      </c>
      <c r="J1112" s="107"/>
      <c r="K1112" s="108">
        <v>0</v>
      </c>
      <c r="L1112" s="108"/>
      <c r="M1112" s="108">
        <v>0</v>
      </c>
      <c r="N1112" s="108"/>
      <c r="O1112" s="108">
        <v>0</v>
      </c>
      <c r="P1112" s="108"/>
      <c r="Q1112" s="108">
        <v>189333</v>
      </c>
      <c r="R1112" s="108"/>
      <c r="S1112" s="108">
        <v>0</v>
      </c>
      <c r="T1112" s="108"/>
      <c r="U1112" s="108">
        <v>0</v>
      </c>
      <c r="V1112" s="108"/>
      <c r="W1112" s="108">
        <v>12070</v>
      </c>
      <c r="X1112" s="108"/>
      <c r="Y1112" s="108">
        <v>0</v>
      </c>
      <c r="Z1112" s="108"/>
      <c r="AA1112" s="108">
        <v>0</v>
      </c>
      <c r="AB1112" s="108"/>
      <c r="AC1112" s="108">
        <v>0</v>
      </c>
      <c r="AD1112" s="108"/>
      <c r="AE1112" s="108">
        <v>0</v>
      </c>
      <c r="AF1112" s="108"/>
      <c r="AG1112" s="108">
        <v>0</v>
      </c>
      <c r="AH1112" s="108"/>
      <c r="AI1112" s="108">
        <v>29243</v>
      </c>
      <c r="AJ1112" s="108"/>
      <c r="AK1112" s="108">
        <v>0</v>
      </c>
      <c r="AL1112" s="109"/>
      <c r="AM1112" s="182">
        <v>0</v>
      </c>
      <c r="AN1112" s="109" t="s">
        <v>5655</v>
      </c>
      <c r="AO1112" s="109" t="str">
        <f t="shared" si="17"/>
        <v>No</v>
      </c>
    </row>
    <row r="1113" spans="1:41" s="19" customFormat="1" ht="11.45" customHeight="1" x14ac:dyDescent="0.2">
      <c r="A1113" s="5" t="s">
        <v>2528</v>
      </c>
      <c r="B1113" s="5" t="s">
        <v>2529</v>
      </c>
      <c r="C1113" s="5" t="s">
        <v>40</v>
      </c>
      <c r="D1113" s="174" t="s">
        <v>2530</v>
      </c>
      <c r="E1113" s="177" t="s">
        <v>2531</v>
      </c>
      <c r="F1113" s="19" t="s">
        <v>194</v>
      </c>
      <c r="G1113" s="5" t="s">
        <v>229</v>
      </c>
      <c r="H1113" s="27">
        <v>0</v>
      </c>
      <c r="I1113" s="106">
        <v>12</v>
      </c>
      <c r="J1113" s="107"/>
      <c r="K1113" s="108">
        <v>0</v>
      </c>
      <c r="L1113" s="108"/>
      <c r="M1113" s="108">
        <v>0</v>
      </c>
      <c r="N1113" s="108"/>
      <c r="O1113" s="108">
        <v>0</v>
      </c>
      <c r="P1113" s="108"/>
      <c r="Q1113" s="108">
        <v>414695</v>
      </c>
      <c r="R1113" s="108"/>
      <c r="S1113" s="108">
        <v>0</v>
      </c>
      <c r="T1113" s="108"/>
      <c r="U1113" s="108">
        <v>0</v>
      </c>
      <c r="V1113" s="108"/>
      <c r="W1113" s="108">
        <v>19913</v>
      </c>
      <c r="X1113" s="108"/>
      <c r="Y1113" s="108">
        <v>0</v>
      </c>
      <c r="Z1113" s="108"/>
      <c r="AA1113" s="108">
        <v>0</v>
      </c>
      <c r="AB1113" s="108"/>
      <c r="AC1113" s="108">
        <v>0</v>
      </c>
      <c r="AD1113" s="108"/>
      <c r="AE1113" s="108">
        <v>0</v>
      </c>
      <c r="AF1113" s="108"/>
      <c r="AG1113" s="108">
        <v>0</v>
      </c>
      <c r="AH1113" s="108"/>
      <c r="AI1113" s="108">
        <v>23295</v>
      </c>
      <c r="AJ1113" s="108"/>
      <c r="AK1113" s="108">
        <v>0</v>
      </c>
      <c r="AL1113" s="109"/>
      <c r="AM1113" s="182">
        <v>0</v>
      </c>
      <c r="AN1113" s="109" t="s">
        <v>5655</v>
      </c>
      <c r="AO1113" s="109" t="str">
        <f t="shared" si="17"/>
        <v>No</v>
      </c>
    </row>
    <row r="1114" spans="1:41" s="19" customFormat="1" ht="11.45" customHeight="1" x14ac:dyDescent="0.2">
      <c r="A1114" s="5" t="s">
        <v>3570</v>
      </c>
      <c r="B1114" s="5" t="s">
        <v>564</v>
      </c>
      <c r="C1114" s="5" t="s">
        <v>51</v>
      </c>
      <c r="D1114" s="174" t="s">
        <v>3571</v>
      </c>
      <c r="E1114" s="177" t="s">
        <v>3572</v>
      </c>
      <c r="F1114" s="19" t="s">
        <v>194</v>
      </c>
      <c r="G1114" s="5" t="s">
        <v>229</v>
      </c>
      <c r="H1114" s="27">
        <v>0</v>
      </c>
      <c r="I1114" s="106">
        <v>12</v>
      </c>
      <c r="J1114" s="107"/>
      <c r="K1114" s="108">
        <v>0</v>
      </c>
      <c r="L1114" s="108"/>
      <c r="M1114" s="108">
        <v>0</v>
      </c>
      <c r="N1114" s="108"/>
      <c r="O1114" s="108">
        <v>0</v>
      </c>
      <c r="P1114" s="108"/>
      <c r="Q1114" s="108">
        <v>188001</v>
      </c>
      <c r="R1114" s="108"/>
      <c r="S1114" s="108">
        <v>0</v>
      </c>
      <c r="T1114" s="108"/>
      <c r="U1114" s="108">
        <v>0</v>
      </c>
      <c r="V1114" s="108"/>
      <c r="W1114" s="108">
        <v>11523</v>
      </c>
      <c r="X1114" s="108"/>
      <c r="Y1114" s="108">
        <v>0</v>
      </c>
      <c r="Z1114" s="108"/>
      <c r="AA1114" s="108">
        <v>0</v>
      </c>
      <c r="AB1114" s="108"/>
      <c r="AC1114" s="108">
        <v>0</v>
      </c>
      <c r="AD1114" s="108"/>
      <c r="AE1114" s="108">
        <v>0</v>
      </c>
      <c r="AF1114" s="108"/>
      <c r="AG1114" s="108">
        <v>0</v>
      </c>
      <c r="AH1114" s="108"/>
      <c r="AI1114" s="108">
        <v>14163</v>
      </c>
      <c r="AJ1114" s="108"/>
      <c r="AK1114" s="108">
        <v>0</v>
      </c>
      <c r="AL1114" s="109"/>
      <c r="AM1114" s="182">
        <v>139.1</v>
      </c>
      <c r="AN1114" s="109" t="s">
        <v>5655</v>
      </c>
      <c r="AO1114" s="109" t="str">
        <f t="shared" si="17"/>
        <v>No</v>
      </c>
    </row>
    <row r="1115" spans="1:41" s="19" customFormat="1" ht="11.45" customHeight="1" x14ac:dyDescent="0.2">
      <c r="A1115" s="5" t="s">
        <v>2938</v>
      </c>
      <c r="B1115" s="5" t="s">
        <v>2939</v>
      </c>
      <c r="C1115" s="5" t="s">
        <v>55</v>
      </c>
      <c r="D1115" s="174" t="s">
        <v>2940</v>
      </c>
      <c r="E1115" s="177" t="s">
        <v>2941</v>
      </c>
      <c r="F1115" s="19" t="s">
        <v>194</v>
      </c>
      <c r="G1115" s="5" t="s">
        <v>229</v>
      </c>
      <c r="H1115" s="27">
        <v>0</v>
      </c>
      <c r="I1115" s="106">
        <v>12</v>
      </c>
      <c r="J1115" s="107"/>
      <c r="K1115" s="108">
        <v>0</v>
      </c>
      <c r="L1115" s="108"/>
      <c r="M1115" s="108">
        <v>0</v>
      </c>
      <c r="N1115" s="108"/>
      <c r="O1115" s="108">
        <v>0</v>
      </c>
      <c r="P1115" s="108"/>
      <c r="Q1115" s="108">
        <v>293126</v>
      </c>
      <c r="R1115" s="108"/>
      <c r="S1115" s="108">
        <v>0</v>
      </c>
      <c r="T1115" s="108"/>
      <c r="U1115" s="108">
        <v>0</v>
      </c>
      <c r="V1115" s="108"/>
      <c r="W1115" s="108">
        <v>17927</v>
      </c>
      <c r="X1115" s="108"/>
      <c r="Y1115" s="108">
        <v>0</v>
      </c>
      <c r="Z1115" s="108"/>
      <c r="AA1115" s="108">
        <v>0</v>
      </c>
      <c r="AB1115" s="108"/>
      <c r="AC1115" s="108">
        <v>0</v>
      </c>
      <c r="AD1115" s="108"/>
      <c r="AE1115" s="108">
        <v>0</v>
      </c>
      <c r="AF1115" s="108"/>
      <c r="AG1115" s="108">
        <v>0</v>
      </c>
      <c r="AH1115" s="108"/>
      <c r="AI1115" s="108">
        <v>54932</v>
      </c>
      <c r="AJ1115" s="108"/>
      <c r="AK1115" s="108">
        <v>0</v>
      </c>
      <c r="AL1115" s="109"/>
      <c r="AM1115" s="182">
        <v>0</v>
      </c>
      <c r="AN1115" s="109" t="s">
        <v>5655</v>
      </c>
      <c r="AO1115" s="109" t="str">
        <f t="shared" si="17"/>
        <v>No</v>
      </c>
    </row>
    <row r="1116" spans="1:41" s="19" customFormat="1" ht="11.45" customHeight="1" x14ac:dyDescent="0.2">
      <c r="A1116" s="5" t="s">
        <v>3165</v>
      </c>
      <c r="B1116" s="5" t="s">
        <v>3166</v>
      </c>
      <c r="C1116" s="5" t="s">
        <v>77</v>
      </c>
      <c r="D1116" s="174" t="s">
        <v>3167</v>
      </c>
      <c r="E1116" s="177" t="s">
        <v>3168</v>
      </c>
      <c r="F1116" s="19" t="s">
        <v>242</v>
      </c>
      <c r="G1116" s="5" t="s">
        <v>229</v>
      </c>
      <c r="H1116" s="27">
        <v>0</v>
      </c>
      <c r="I1116" s="106">
        <v>12</v>
      </c>
      <c r="J1116" s="107"/>
      <c r="K1116" s="108">
        <v>0</v>
      </c>
      <c r="L1116" s="108"/>
      <c r="M1116" s="108">
        <v>0</v>
      </c>
      <c r="N1116" s="108"/>
      <c r="O1116" s="108">
        <v>0</v>
      </c>
      <c r="P1116" s="108"/>
      <c r="Q1116" s="108">
        <v>295741</v>
      </c>
      <c r="R1116" s="108"/>
      <c r="S1116" s="108">
        <v>0</v>
      </c>
      <c r="T1116" s="108"/>
      <c r="U1116" s="108">
        <v>0</v>
      </c>
      <c r="V1116" s="108"/>
      <c r="W1116" s="108">
        <v>10828</v>
      </c>
      <c r="X1116" s="108"/>
      <c r="Y1116" s="108">
        <v>0</v>
      </c>
      <c r="Z1116" s="108"/>
      <c r="AA1116" s="108">
        <v>0</v>
      </c>
      <c r="AB1116" s="108"/>
      <c r="AC1116" s="108">
        <v>0</v>
      </c>
      <c r="AD1116" s="108"/>
      <c r="AE1116" s="108">
        <v>0</v>
      </c>
      <c r="AF1116" s="108"/>
      <c r="AG1116" s="108">
        <v>0</v>
      </c>
      <c r="AH1116" s="108"/>
      <c r="AI1116" s="108">
        <v>23292</v>
      </c>
      <c r="AJ1116" s="108"/>
      <c r="AK1116" s="108">
        <v>0</v>
      </c>
      <c r="AL1116" s="109"/>
      <c r="AM1116" s="182">
        <v>0</v>
      </c>
      <c r="AN1116" s="109" t="s">
        <v>5655</v>
      </c>
      <c r="AO1116" s="109" t="str">
        <f t="shared" si="17"/>
        <v>No</v>
      </c>
    </row>
    <row r="1117" spans="1:41" s="19" customFormat="1" ht="11.45" customHeight="1" x14ac:dyDescent="0.2">
      <c r="A1117" s="5" t="s">
        <v>141</v>
      </c>
      <c r="B1117" s="5" t="s">
        <v>1339</v>
      </c>
      <c r="C1117" s="5" t="s">
        <v>53</v>
      </c>
      <c r="D1117" s="174">
        <v>3108</v>
      </c>
      <c r="E1117" s="177">
        <v>30108</v>
      </c>
      <c r="F1117" s="19" t="s">
        <v>194</v>
      </c>
      <c r="G1117" s="5" t="s">
        <v>5273</v>
      </c>
      <c r="H1117" s="27">
        <v>5441567</v>
      </c>
      <c r="I1117" s="106">
        <v>12</v>
      </c>
      <c r="J1117" s="107"/>
      <c r="K1117" s="108">
        <v>0</v>
      </c>
      <c r="L1117" s="108"/>
      <c r="M1117" s="108">
        <v>0</v>
      </c>
      <c r="N1117" s="108"/>
      <c r="O1117" s="108">
        <v>0</v>
      </c>
      <c r="P1117" s="108"/>
      <c r="Q1117" s="108">
        <v>474702</v>
      </c>
      <c r="R1117" s="108"/>
      <c r="S1117" s="108">
        <v>0</v>
      </c>
      <c r="T1117" s="108"/>
      <c r="U1117" s="108">
        <v>0</v>
      </c>
      <c r="V1117" s="108"/>
      <c r="W1117" s="108">
        <v>22412</v>
      </c>
      <c r="X1117" s="108"/>
      <c r="Y1117" s="108">
        <v>0</v>
      </c>
      <c r="Z1117" s="108"/>
      <c r="AA1117" s="108">
        <v>0</v>
      </c>
      <c r="AB1117" s="108"/>
      <c r="AC1117" s="108">
        <v>0</v>
      </c>
      <c r="AD1117" s="108"/>
      <c r="AE1117" s="108">
        <v>0</v>
      </c>
      <c r="AF1117" s="108"/>
      <c r="AG1117" s="108">
        <v>0</v>
      </c>
      <c r="AH1117" s="108"/>
      <c r="AI1117" s="108">
        <v>96995</v>
      </c>
      <c r="AJ1117" s="108"/>
      <c r="AK1117" s="108">
        <v>0</v>
      </c>
      <c r="AL1117" s="109"/>
      <c r="AM1117" s="182">
        <v>0</v>
      </c>
      <c r="AN1117" s="109" t="s">
        <v>5655</v>
      </c>
      <c r="AO1117" s="109" t="str">
        <f t="shared" si="17"/>
        <v>No</v>
      </c>
    </row>
    <row r="1118" spans="1:41" s="19" customFormat="1" ht="11.45" customHeight="1" x14ac:dyDescent="0.2">
      <c r="A1118" s="5" t="s">
        <v>6286</v>
      </c>
      <c r="B1118" s="5" t="s">
        <v>4821</v>
      </c>
      <c r="C1118" s="5" t="s">
        <v>72</v>
      </c>
      <c r="D1118" s="174" t="s">
        <v>4822</v>
      </c>
      <c r="E1118" s="177" t="s">
        <v>4823</v>
      </c>
      <c r="F1118" s="19" t="s">
        <v>194</v>
      </c>
      <c r="G1118" s="5" t="s">
        <v>229</v>
      </c>
      <c r="H1118" s="27">
        <v>0</v>
      </c>
      <c r="I1118" s="106">
        <v>12</v>
      </c>
      <c r="J1118" s="107"/>
      <c r="K1118" s="108">
        <v>0</v>
      </c>
      <c r="L1118" s="108"/>
      <c r="M1118" s="108">
        <v>0</v>
      </c>
      <c r="N1118" s="108"/>
      <c r="O1118" s="108">
        <v>0</v>
      </c>
      <c r="P1118" s="108"/>
      <c r="Q1118" s="108">
        <v>209340</v>
      </c>
      <c r="R1118" s="108"/>
      <c r="S1118" s="108">
        <v>0</v>
      </c>
      <c r="T1118" s="108"/>
      <c r="U1118" s="108">
        <v>0</v>
      </c>
      <c r="V1118" s="108"/>
      <c r="W1118" s="108">
        <v>15428</v>
      </c>
      <c r="X1118" s="108"/>
      <c r="Y1118" s="108">
        <v>0</v>
      </c>
      <c r="Z1118" s="108"/>
      <c r="AA1118" s="108">
        <v>0</v>
      </c>
      <c r="AB1118" s="108"/>
      <c r="AC1118" s="108">
        <v>0</v>
      </c>
      <c r="AD1118" s="108"/>
      <c r="AE1118" s="108">
        <v>0</v>
      </c>
      <c r="AF1118" s="108"/>
      <c r="AG1118" s="108">
        <v>0</v>
      </c>
      <c r="AH1118" s="108"/>
      <c r="AI1118" s="108">
        <v>39561</v>
      </c>
      <c r="AJ1118" s="108"/>
      <c r="AK1118" s="108">
        <v>0</v>
      </c>
      <c r="AL1118" s="109"/>
      <c r="AM1118" s="182">
        <v>0</v>
      </c>
      <c r="AN1118" s="109" t="s">
        <v>5655</v>
      </c>
      <c r="AO1118" s="109" t="str">
        <f t="shared" si="17"/>
        <v>No</v>
      </c>
    </row>
    <row r="1119" spans="1:41" s="19" customFormat="1" ht="11.45" customHeight="1" x14ac:dyDescent="0.2">
      <c r="A1119" s="5" t="s">
        <v>2800</v>
      </c>
      <c r="B1119" s="5" t="s">
        <v>2801</v>
      </c>
      <c r="C1119" s="5" t="s">
        <v>77</v>
      </c>
      <c r="D1119" s="174" t="s">
        <v>2802</v>
      </c>
      <c r="E1119" s="177" t="s">
        <v>2803</v>
      </c>
      <c r="F1119" s="19" t="s">
        <v>194</v>
      </c>
      <c r="G1119" s="5" t="s">
        <v>229</v>
      </c>
      <c r="H1119" s="27">
        <v>0</v>
      </c>
      <c r="I1119" s="106">
        <v>12</v>
      </c>
      <c r="J1119" s="107"/>
      <c r="K1119" s="108">
        <v>0</v>
      </c>
      <c r="L1119" s="108"/>
      <c r="M1119" s="108">
        <v>0</v>
      </c>
      <c r="N1119" s="108"/>
      <c r="O1119" s="108">
        <v>0</v>
      </c>
      <c r="P1119" s="108"/>
      <c r="Q1119" s="108">
        <v>263191</v>
      </c>
      <c r="R1119" s="108"/>
      <c r="S1119" s="108">
        <v>0</v>
      </c>
      <c r="T1119" s="108"/>
      <c r="U1119" s="108">
        <v>0</v>
      </c>
      <c r="V1119" s="108"/>
      <c r="W1119" s="108">
        <v>15396</v>
      </c>
      <c r="X1119" s="108"/>
      <c r="Y1119" s="108">
        <v>0</v>
      </c>
      <c r="Z1119" s="108"/>
      <c r="AA1119" s="108">
        <v>0</v>
      </c>
      <c r="AB1119" s="108"/>
      <c r="AC1119" s="108">
        <v>0</v>
      </c>
      <c r="AD1119" s="108"/>
      <c r="AE1119" s="108">
        <v>0</v>
      </c>
      <c r="AF1119" s="108"/>
      <c r="AG1119" s="108">
        <v>0</v>
      </c>
      <c r="AH1119" s="108"/>
      <c r="AI1119" s="108">
        <v>21620</v>
      </c>
      <c r="AJ1119" s="108"/>
      <c r="AK1119" s="108">
        <v>0</v>
      </c>
      <c r="AL1119" s="109"/>
      <c r="AM1119" s="182">
        <v>0</v>
      </c>
      <c r="AN1119" s="109" t="s">
        <v>5655</v>
      </c>
      <c r="AO1119" s="109" t="str">
        <f t="shared" si="17"/>
        <v>No</v>
      </c>
    </row>
    <row r="1120" spans="1:41" s="19" customFormat="1" ht="11.45" customHeight="1" x14ac:dyDescent="0.2">
      <c r="A1120" s="5" t="s">
        <v>6287</v>
      </c>
      <c r="B1120" s="5" t="s">
        <v>524</v>
      </c>
      <c r="C1120" s="5" t="s">
        <v>62</v>
      </c>
      <c r="D1120" s="174">
        <v>4220</v>
      </c>
      <c r="E1120" s="177">
        <v>40220</v>
      </c>
      <c r="F1120" s="19" t="s">
        <v>194</v>
      </c>
      <c r="G1120" s="5" t="s">
        <v>5273</v>
      </c>
      <c r="H1120" s="27">
        <v>117798</v>
      </c>
      <c r="I1120" s="106">
        <v>12</v>
      </c>
      <c r="J1120" s="107"/>
      <c r="K1120" s="108">
        <v>0</v>
      </c>
      <c r="L1120" s="108"/>
      <c r="M1120" s="108">
        <v>0</v>
      </c>
      <c r="N1120" s="108"/>
      <c r="O1120" s="108">
        <v>0</v>
      </c>
      <c r="P1120" s="108"/>
      <c r="Q1120" s="108">
        <v>426813</v>
      </c>
      <c r="R1120" s="108"/>
      <c r="S1120" s="108">
        <v>0</v>
      </c>
      <c r="T1120" s="108"/>
      <c r="U1120" s="108">
        <v>0</v>
      </c>
      <c r="V1120" s="108"/>
      <c r="W1120" s="108">
        <v>24864</v>
      </c>
      <c r="X1120" s="108"/>
      <c r="Y1120" s="108">
        <v>0</v>
      </c>
      <c r="Z1120" s="108"/>
      <c r="AA1120" s="108">
        <v>0</v>
      </c>
      <c r="AB1120" s="108"/>
      <c r="AC1120" s="108">
        <v>0</v>
      </c>
      <c r="AD1120" s="108"/>
      <c r="AE1120" s="108">
        <v>0</v>
      </c>
      <c r="AF1120" s="108"/>
      <c r="AG1120" s="108">
        <v>0</v>
      </c>
      <c r="AH1120" s="108"/>
      <c r="AI1120" s="108">
        <v>46341</v>
      </c>
      <c r="AJ1120" s="108"/>
      <c r="AK1120" s="108">
        <v>0</v>
      </c>
      <c r="AL1120" s="109"/>
      <c r="AM1120" s="182">
        <v>0</v>
      </c>
      <c r="AN1120" s="109" t="s">
        <v>5655</v>
      </c>
      <c r="AO1120" s="109" t="str">
        <f t="shared" si="17"/>
        <v>No</v>
      </c>
    </row>
    <row r="1121" spans="1:41" s="19" customFormat="1" ht="11.45" customHeight="1" x14ac:dyDescent="0.2">
      <c r="A1121" s="5" t="s">
        <v>2584</v>
      </c>
      <c r="B1121" s="5" t="s">
        <v>1071</v>
      </c>
      <c r="C1121" s="5" t="s">
        <v>62</v>
      </c>
      <c r="D1121" s="174" t="s">
        <v>2585</v>
      </c>
      <c r="E1121" s="177" t="s">
        <v>2586</v>
      </c>
      <c r="F1121" s="19" t="s">
        <v>194</v>
      </c>
      <c r="G1121" s="5" t="s">
        <v>229</v>
      </c>
      <c r="H1121" s="27">
        <v>0</v>
      </c>
      <c r="I1121" s="106">
        <v>12</v>
      </c>
      <c r="J1121" s="107"/>
      <c r="K1121" s="108">
        <v>0</v>
      </c>
      <c r="L1121" s="108"/>
      <c r="M1121" s="108">
        <v>0</v>
      </c>
      <c r="N1121" s="108"/>
      <c r="O1121" s="108">
        <v>0</v>
      </c>
      <c r="P1121" s="108"/>
      <c r="Q1121" s="108">
        <v>377108</v>
      </c>
      <c r="R1121" s="108"/>
      <c r="S1121" s="108">
        <v>0</v>
      </c>
      <c r="T1121" s="108"/>
      <c r="U1121" s="108">
        <v>0</v>
      </c>
      <c r="V1121" s="108"/>
      <c r="W1121" s="108">
        <v>21659</v>
      </c>
      <c r="X1121" s="108"/>
      <c r="Y1121" s="108">
        <v>0</v>
      </c>
      <c r="Z1121" s="108"/>
      <c r="AA1121" s="108">
        <v>0</v>
      </c>
      <c r="AB1121" s="108"/>
      <c r="AC1121" s="108">
        <v>0</v>
      </c>
      <c r="AD1121" s="108"/>
      <c r="AE1121" s="108">
        <v>0</v>
      </c>
      <c r="AF1121" s="108"/>
      <c r="AG1121" s="108">
        <v>0</v>
      </c>
      <c r="AH1121" s="108"/>
      <c r="AI1121" s="108">
        <v>47030</v>
      </c>
      <c r="AJ1121" s="108"/>
      <c r="AK1121" s="108">
        <v>0</v>
      </c>
      <c r="AL1121" s="109"/>
      <c r="AM1121" s="182">
        <v>0</v>
      </c>
      <c r="AN1121" s="109" t="s">
        <v>5655</v>
      </c>
      <c r="AO1121" s="109" t="str">
        <f t="shared" si="17"/>
        <v>No</v>
      </c>
    </row>
    <row r="1122" spans="1:41" s="19" customFormat="1" ht="11.45" customHeight="1" x14ac:dyDescent="0.2">
      <c r="A1122" s="5" t="s">
        <v>6288</v>
      </c>
      <c r="B1122" s="5" t="s">
        <v>1358</v>
      </c>
      <c r="C1122" s="5" t="s">
        <v>46</v>
      </c>
      <c r="D1122" s="174">
        <v>5201</v>
      </c>
      <c r="E1122" s="177">
        <v>50201</v>
      </c>
      <c r="F1122" s="19" t="s">
        <v>242</v>
      </c>
      <c r="G1122" s="5" t="s">
        <v>5273</v>
      </c>
      <c r="H1122" s="27">
        <v>1487483</v>
      </c>
      <c r="I1122" s="106">
        <v>12</v>
      </c>
      <c r="J1122" s="107"/>
      <c r="K1122" s="108">
        <v>0</v>
      </c>
      <c r="L1122" s="108"/>
      <c r="M1122" s="108">
        <v>0</v>
      </c>
      <c r="N1122" s="108"/>
      <c r="O1122" s="108">
        <v>0</v>
      </c>
      <c r="P1122" s="108"/>
      <c r="Q1122" s="108">
        <v>184516</v>
      </c>
      <c r="R1122" s="108"/>
      <c r="S1122" s="108">
        <v>0</v>
      </c>
      <c r="T1122" s="108"/>
      <c r="U1122" s="108">
        <v>0</v>
      </c>
      <c r="V1122" s="108"/>
      <c r="W1122" s="108">
        <v>17497</v>
      </c>
      <c r="X1122" s="108"/>
      <c r="Y1122" s="108">
        <v>0</v>
      </c>
      <c r="Z1122" s="108"/>
      <c r="AA1122" s="108">
        <v>0</v>
      </c>
      <c r="AB1122" s="108"/>
      <c r="AC1122" s="108">
        <v>0</v>
      </c>
      <c r="AD1122" s="108"/>
      <c r="AE1122" s="108">
        <v>0</v>
      </c>
      <c r="AF1122" s="108"/>
      <c r="AG1122" s="108">
        <v>0</v>
      </c>
      <c r="AH1122" s="108"/>
      <c r="AI1122" s="108">
        <v>22922</v>
      </c>
      <c r="AJ1122" s="108"/>
      <c r="AK1122" s="108">
        <v>0</v>
      </c>
      <c r="AL1122" s="109"/>
      <c r="AM1122" s="182">
        <v>0</v>
      </c>
      <c r="AN1122" s="109" t="s">
        <v>5655</v>
      </c>
      <c r="AO1122" s="109" t="str">
        <f t="shared" si="17"/>
        <v>No</v>
      </c>
    </row>
    <row r="1123" spans="1:41" s="19" customFormat="1" ht="11.45" customHeight="1" x14ac:dyDescent="0.2">
      <c r="A1123" s="5" t="s">
        <v>2264</v>
      </c>
      <c r="B1123" s="5" t="s">
        <v>2265</v>
      </c>
      <c r="C1123" s="5" t="s">
        <v>14</v>
      </c>
      <c r="D1123" s="174" t="s">
        <v>2266</v>
      </c>
      <c r="E1123" s="177" t="s">
        <v>2267</v>
      </c>
      <c r="F1123" s="19" t="s">
        <v>194</v>
      </c>
      <c r="G1123" s="5" t="s">
        <v>229</v>
      </c>
      <c r="H1123" s="27">
        <v>0</v>
      </c>
      <c r="I1123" s="106">
        <v>12</v>
      </c>
      <c r="J1123" s="107"/>
      <c r="K1123" s="108">
        <v>0</v>
      </c>
      <c r="L1123" s="108"/>
      <c r="M1123" s="108">
        <v>0</v>
      </c>
      <c r="N1123" s="108"/>
      <c r="O1123" s="108">
        <v>0</v>
      </c>
      <c r="P1123" s="108"/>
      <c r="Q1123" s="108">
        <v>238773</v>
      </c>
      <c r="R1123" s="108"/>
      <c r="S1123" s="108">
        <v>0</v>
      </c>
      <c r="T1123" s="108"/>
      <c r="U1123" s="108">
        <v>0</v>
      </c>
      <c r="V1123" s="108"/>
      <c r="W1123" s="108">
        <v>10652</v>
      </c>
      <c r="X1123" s="108"/>
      <c r="Y1123" s="108">
        <v>0</v>
      </c>
      <c r="Z1123" s="108"/>
      <c r="AA1123" s="108">
        <v>0</v>
      </c>
      <c r="AB1123" s="108"/>
      <c r="AC1123" s="108">
        <v>0</v>
      </c>
      <c r="AD1123" s="108"/>
      <c r="AE1123" s="108">
        <v>0</v>
      </c>
      <c r="AF1123" s="108"/>
      <c r="AG1123" s="108">
        <v>0</v>
      </c>
      <c r="AH1123" s="108"/>
      <c r="AI1123" s="108">
        <v>40893</v>
      </c>
      <c r="AJ1123" s="108"/>
      <c r="AK1123" s="108">
        <v>0</v>
      </c>
      <c r="AL1123" s="109"/>
      <c r="AM1123" s="182">
        <v>0</v>
      </c>
      <c r="AN1123" s="109" t="s">
        <v>5655</v>
      </c>
      <c r="AO1123" s="109" t="str">
        <f t="shared" si="17"/>
        <v>No</v>
      </c>
    </row>
    <row r="1124" spans="1:41" s="19" customFormat="1" ht="11.45" customHeight="1" x14ac:dyDescent="0.2">
      <c r="A1124" s="5" t="s">
        <v>1395</v>
      </c>
      <c r="B1124" s="5" t="s">
        <v>1396</v>
      </c>
      <c r="C1124" s="5" t="s">
        <v>62</v>
      </c>
      <c r="D1124" s="174">
        <v>4209</v>
      </c>
      <c r="E1124" s="177">
        <v>40209</v>
      </c>
      <c r="F1124" s="19" t="s">
        <v>194</v>
      </c>
      <c r="G1124" s="5" t="s">
        <v>5273</v>
      </c>
      <c r="H1124" s="27">
        <v>310282</v>
      </c>
      <c r="I1124" s="106">
        <v>12</v>
      </c>
      <c r="J1124" s="107"/>
      <c r="K1124" s="108">
        <v>0</v>
      </c>
      <c r="L1124" s="108"/>
      <c r="M1124" s="108">
        <v>0</v>
      </c>
      <c r="N1124" s="108"/>
      <c r="O1124" s="108">
        <v>0</v>
      </c>
      <c r="P1124" s="108"/>
      <c r="Q1124" s="108">
        <v>481386</v>
      </c>
      <c r="R1124" s="108"/>
      <c r="S1124" s="108">
        <v>0</v>
      </c>
      <c r="T1124" s="108"/>
      <c r="U1124" s="108">
        <v>0</v>
      </c>
      <c r="V1124" s="108"/>
      <c r="W1124" s="108">
        <v>24083</v>
      </c>
      <c r="X1124" s="108"/>
      <c r="Y1124" s="108">
        <v>0</v>
      </c>
      <c r="Z1124" s="108"/>
      <c r="AA1124" s="108">
        <v>0</v>
      </c>
      <c r="AB1124" s="108"/>
      <c r="AC1124" s="108">
        <v>0</v>
      </c>
      <c r="AD1124" s="108"/>
      <c r="AE1124" s="108">
        <v>0</v>
      </c>
      <c r="AF1124" s="108"/>
      <c r="AG1124" s="108">
        <v>0</v>
      </c>
      <c r="AH1124" s="108"/>
      <c r="AI1124" s="108">
        <v>58482</v>
      </c>
      <c r="AJ1124" s="108"/>
      <c r="AK1124" s="108">
        <v>0</v>
      </c>
      <c r="AL1124" s="109"/>
      <c r="AM1124" s="182">
        <v>0</v>
      </c>
      <c r="AN1124" s="109" t="s">
        <v>5655</v>
      </c>
      <c r="AO1124" s="109" t="str">
        <f t="shared" si="17"/>
        <v>No</v>
      </c>
    </row>
    <row r="1125" spans="1:41" s="19" customFormat="1" ht="11.45" customHeight="1" x14ac:dyDescent="0.2">
      <c r="A1125" s="5" t="s">
        <v>4864</v>
      </c>
      <c r="B1125" s="5" t="s">
        <v>4865</v>
      </c>
      <c r="C1125" s="5" t="s">
        <v>20</v>
      </c>
      <c r="D1125" s="174" t="s">
        <v>4866</v>
      </c>
      <c r="E1125" s="177" t="s">
        <v>4867</v>
      </c>
      <c r="F1125" s="19" t="s">
        <v>194</v>
      </c>
      <c r="G1125" s="5" t="s">
        <v>229</v>
      </c>
      <c r="H1125" s="27">
        <v>0</v>
      </c>
      <c r="I1125" s="106">
        <v>12</v>
      </c>
      <c r="J1125" s="107"/>
      <c r="K1125" s="108">
        <v>0</v>
      </c>
      <c r="L1125" s="108"/>
      <c r="M1125" s="108">
        <v>0</v>
      </c>
      <c r="N1125" s="108"/>
      <c r="O1125" s="108">
        <v>0</v>
      </c>
      <c r="P1125" s="108"/>
      <c r="Q1125" s="108">
        <v>445092</v>
      </c>
      <c r="R1125" s="108"/>
      <c r="S1125" s="108">
        <v>0</v>
      </c>
      <c r="T1125" s="108"/>
      <c r="U1125" s="108">
        <v>0</v>
      </c>
      <c r="V1125" s="108"/>
      <c r="W1125" s="108">
        <v>20295</v>
      </c>
      <c r="X1125" s="108"/>
      <c r="Y1125" s="108">
        <v>0</v>
      </c>
      <c r="Z1125" s="108"/>
      <c r="AA1125" s="108">
        <v>0</v>
      </c>
      <c r="AB1125" s="108"/>
      <c r="AC1125" s="108">
        <v>0</v>
      </c>
      <c r="AD1125" s="108"/>
      <c r="AE1125" s="108">
        <v>0</v>
      </c>
      <c r="AF1125" s="108"/>
      <c r="AG1125" s="108">
        <v>0</v>
      </c>
      <c r="AH1125" s="108"/>
      <c r="AI1125" s="108">
        <v>92876</v>
      </c>
      <c r="AJ1125" s="108"/>
      <c r="AK1125" s="108">
        <v>0</v>
      </c>
      <c r="AL1125" s="109"/>
      <c r="AM1125" s="182">
        <v>0</v>
      </c>
      <c r="AN1125" s="109" t="s">
        <v>5655</v>
      </c>
      <c r="AO1125" s="109" t="str">
        <f t="shared" si="17"/>
        <v>No</v>
      </c>
    </row>
    <row r="1126" spans="1:41" s="19" customFormat="1" ht="11.45" customHeight="1" x14ac:dyDescent="0.2">
      <c r="A1126" s="5" t="s">
        <v>6289</v>
      </c>
      <c r="B1126" s="5" t="s">
        <v>345</v>
      </c>
      <c r="C1126" s="5" t="s">
        <v>62</v>
      </c>
      <c r="D1126" s="174">
        <v>4167</v>
      </c>
      <c r="E1126" s="177">
        <v>40167</v>
      </c>
      <c r="F1126" s="19" t="s">
        <v>194</v>
      </c>
      <c r="G1126" s="5" t="s">
        <v>5273</v>
      </c>
      <c r="H1126" s="27">
        <v>214881</v>
      </c>
      <c r="I1126" s="106">
        <v>12</v>
      </c>
      <c r="J1126" s="107"/>
      <c r="K1126" s="108">
        <v>0</v>
      </c>
      <c r="L1126" s="108"/>
      <c r="M1126" s="108">
        <v>0</v>
      </c>
      <c r="N1126" s="108"/>
      <c r="O1126" s="108">
        <v>0</v>
      </c>
      <c r="P1126" s="108"/>
      <c r="Q1126" s="108">
        <v>699360</v>
      </c>
      <c r="R1126" s="108"/>
      <c r="S1126" s="108">
        <v>0</v>
      </c>
      <c r="T1126" s="108"/>
      <c r="U1126" s="108">
        <v>0</v>
      </c>
      <c r="V1126" s="108"/>
      <c r="W1126" s="108">
        <v>44261</v>
      </c>
      <c r="X1126" s="108"/>
      <c r="Y1126" s="108">
        <v>0</v>
      </c>
      <c r="Z1126" s="108"/>
      <c r="AA1126" s="108">
        <v>0</v>
      </c>
      <c r="AB1126" s="108"/>
      <c r="AC1126" s="108">
        <v>0</v>
      </c>
      <c r="AD1126" s="108"/>
      <c r="AE1126" s="108">
        <v>0</v>
      </c>
      <c r="AF1126" s="108"/>
      <c r="AG1126" s="108">
        <v>0</v>
      </c>
      <c r="AH1126" s="108"/>
      <c r="AI1126" s="108">
        <v>416100</v>
      </c>
      <c r="AJ1126" s="108"/>
      <c r="AK1126" s="108">
        <v>0</v>
      </c>
      <c r="AL1126" s="109"/>
      <c r="AM1126" s="182">
        <v>0</v>
      </c>
      <c r="AN1126" s="109" t="s">
        <v>5655</v>
      </c>
      <c r="AO1126" s="109" t="str">
        <f t="shared" si="17"/>
        <v>No</v>
      </c>
    </row>
    <row r="1127" spans="1:41" s="19" customFormat="1" ht="11.45" customHeight="1" x14ac:dyDescent="0.2">
      <c r="A1127" s="5" t="s">
        <v>6290</v>
      </c>
      <c r="B1127" s="5" t="s">
        <v>4692</v>
      </c>
      <c r="C1127" s="5" t="s">
        <v>185</v>
      </c>
      <c r="D1127" s="174" t="s">
        <v>4693</v>
      </c>
      <c r="E1127" s="177" t="s">
        <v>4694</v>
      </c>
      <c r="F1127" s="19" t="s">
        <v>191</v>
      </c>
      <c r="G1127" s="5" t="s">
        <v>229</v>
      </c>
      <c r="H1127" s="27">
        <v>0</v>
      </c>
      <c r="I1127" s="106">
        <v>12</v>
      </c>
      <c r="J1127" s="107"/>
      <c r="K1127" s="108">
        <v>0</v>
      </c>
      <c r="L1127" s="108"/>
      <c r="M1127" s="108">
        <v>0</v>
      </c>
      <c r="N1127" s="108"/>
      <c r="O1127" s="108">
        <v>0</v>
      </c>
      <c r="P1127" s="108"/>
      <c r="Q1127" s="108">
        <v>406445</v>
      </c>
      <c r="R1127" s="108"/>
      <c r="S1127" s="108">
        <v>0</v>
      </c>
      <c r="T1127" s="108"/>
      <c r="U1127" s="108">
        <v>0</v>
      </c>
      <c r="V1127" s="108"/>
      <c r="W1127" s="108">
        <v>48042</v>
      </c>
      <c r="X1127" s="108"/>
      <c r="Y1127" s="108">
        <v>0</v>
      </c>
      <c r="Z1127" s="108"/>
      <c r="AA1127" s="108">
        <v>0</v>
      </c>
      <c r="AB1127" s="108"/>
      <c r="AC1127" s="108">
        <v>0</v>
      </c>
      <c r="AD1127" s="108"/>
      <c r="AE1127" s="108">
        <v>0</v>
      </c>
      <c r="AF1127" s="108"/>
      <c r="AG1127" s="108">
        <v>0</v>
      </c>
      <c r="AH1127" s="108"/>
      <c r="AI1127" s="108">
        <v>162115</v>
      </c>
      <c r="AJ1127" s="108"/>
      <c r="AK1127" s="108">
        <v>0</v>
      </c>
      <c r="AL1127" s="109"/>
      <c r="AM1127" s="182">
        <v>0</v>
      </c>
      <c r="AN1127" s="109" t="s">
        <v>5655</v>
      </c>
      <c r="AO1127" s="109" t="str">
        <f t="shared" si="17"/>
        <v>No</v>
      </c>
    </row>
    <row r="1128" spans="1:41" s="19" customFormat="1" ht="11.45" customHeight="1" x14ac:dyDescent="0.2">
      <c r="A1128" s="5" t="s">
        <v>3285</v>
      </c>
      <c r="B1128" s="5" t="s">
        <v>3286</v>
      </c>
      <c r="C1128" s="5" t="s">
        <v>98</v>
      </c>
      <c r="D1128" s="174" t="s">
        <v>3287</v>
      </c>
      <c r="E1128" s="177" t="s">
        <v>3288</v>
      </c>
      <c r="F1128" s="19" t="s">
        <v>194</v>
      </c>
      <c r="G1128" s="5" t="s">
        <v>229</v>
      </c>
      <c r="H1128" s="27">
        <v>0</v>
      </c>
      <c r="I1128" s="106">
        <v>12</v>
      </c>
      <c r="J1128" s="107"/>
      <c r="K1128" s="108">
        <v>0</v>
      </c>
      <c r="L1128" s="108"/>
      <c r="M1128" s="108">
        <v>0</v>
      </c>
      <c r="N1128" s="108"/>
      <c r="O1128" s="108">
        <v>0</v>
      </c>
      <c r="P1128" s="108"/>
      <c r="Q1128" s="108">
        <v>400876</v>
      </c>
      <c r="R1128" s="108"/>
      <c r="S1128" s="108">
        <v>0</v>
      </c>
      <c r="T1128" s="108"/>
      <c r="U1128" s="108">
        <v>0</v>
      </c>
      <c r="V1128" s="108"/>
      <c r="W1128" s="108">
        <v>37049</v>
      </c>
      <c r="X1128" s="108"/>
      <c r="Y1128" s="108">
        <v>0</v>
      </c>
      <c r="Z1128" s="108"/>
      <c r="AA1128" s="108">
        <v>0</v>
      </c>
      <c r="AB1128" s="108"/>
      <c r="AC1128" s="108">
        <v>0</v>
      </c>
      <c r="AD1128" s="108"/>
      <c r="AE1128" s="108">
        <v>0</v>
      </c>
      <c r="AF1128" s="108"/>
      <c r="AG1128" s="108">
        <v>0</v>
      </c>
      <c r="AH1128" s="108"/>
      <c r="AI1128" s="108">
        <v>124148</v>
      </c>
      <c r="AJ1128" s="108"/>
      <c r="AK1128" s="108">
        <v>0</v>
      </c>
      <c r="AL1128" s="109"/>
      <c r="AM1128" s="182">
        <v>0</v>
      </c>
      <c r="AN1128" s="109" t="s">
        <v>5655</v>
      </c>
      <c r="AO1128" s="109" t="str">
        <f t="shared" si="17"/>
        <v>No</v>
      </c>
    </row>
    <row r="1129" spans="1:41" s="19" customFormat="1" ht="11.45" customHeight="1" x14ac:dyDescent="0.2">
      <c r="A1129" s="5" t="s">
        <v>3131</v>
      </c>
      <c r="B1129" s="5" t="s">
        <v>778</v>
      </c>
      <c r="C1129" s="5" t="s">
        <v>45</v>
      </c>
      <c r="D1129" s="174" t="s">
        <v>3132</v>
      </c>
      <c r="E1129" s="177" t="s">
        <v>3133</v>
      </c>
      <c r="F1129" s="19" t="s">
        <v>194</v>
      </c>
      <c r="G1129" s="5" t="s">
        <v>229</v>
      </c>
      <c r="H1129" s="27">
        <v>0</v>
      </c>
      <c r="I1129" s="106">
        <v>12</v>
      </c>
      <c r="J1129" s="107"/>
      <c r="K1129" s="108">
        <v>0</v>
      </c>
      <c r="L1129" s="108"/>
      <c r="M1129" s="108">
        <v>0</v>
      </c>
      <c r="N1129" s="108"/>
      <c r="O1129" s="108">
        <v>0</v>
      </c>
      <c r="P1129" s="108"/>
      <c r="Q1129" s="108">
        <v>51440</v>
      </c>
      <c r="R1129" s="108"/>
      <c r="S1129" s="108">
        <v>0</v>
      </c>
      <c r="T1129" s="108"/>
      <c r="U1129" s="108">
        <v>0</v>
      </c>
      <c r="V1129" s="108"/>
      <c r="W1129" s="108">
        <v>3740</v>
      </c>
      <c r="X1129" s="108"/>
      <c r="Y1129" s="108">
        <v>0</v>
      </c>
      <c r="Z1129" s="108"/>
      <c r="AA1129" s="108">
        <v>0</v>
      </c>
      <c r="AB1129" s="108"/>
      <c r="AC1129" s="108">
        <v>0</v>
      </c>
      <c r="AD1129" s="108"/>
      <c r="AE1129" s="108">
        <v>0</v>
      </c>
      <c r="AF1129" s="108"/>
      <c r="AG1129" s="108">
        <v>0</v>
      </c>
      <c r="AH1129" s="108"/>
      <c r="AI1129" s="108">
        <v>7062</v>
      </c>
      <c r="AJ1129" s="108"/>
      <c r="AK1129" s="108">
        <v>0</v>
      </c>
      <c r="AL1129" s="109"/>
      <c r="AM1129" s="182">
        <v>0</v>
      </c>
      <c r="AN1129" s="109" t="s">
        <v>5655</v>
      </c>
      <c r="AO1129" s="109" t="str">
        <f t="shared" si="17"/>
        <v>No</v>
      </c>
    </row>
    <row r="1130" spans="1:41" s="19" customFormat="1" ht="11.45" customHeight="1" x14ac:dyDescent="0.2">
      <c r="A1130" s="5" t="s">
        <v>1924</v>
      </c>
      <c r="B1130" s="5" t="s">
        <v>1925</v>
      </c>
      <c r="C1130" s="5" t="s">
        <v>40</v>
      </c>
      <c r="D1130" s="174" t="s">
        <v>1926</v>
      </c>
      <c r="E1130" s="177" t="s">
        <v>1927</v>
      </c>
      <c r="F1130" s="19" t="s">
        <v>194</v>
      </c>
      <c r="G1130" s="5" t="s">
        <v>229</v>
      </c>
      <c r="H1130" s="27">
        <v>0</v>
      </c>
      <c r="I1130" s="106">
        <v>12</v>
      </c>
      <c r="J1130" s="107"/>
      <c r="K1130" s="108">
        <v>0</v>
      </c>
      <c r="L1130" s="108"/>
      <c r="M1130" s="108">
        <v>0</v>
      </c>
      <c r="N1130" s="108"/>
      <c r="O1130" s="108">
        <v>0</v>
      </c>
      <c r="P1130" s="108"/>
      <c r="Q1130" s="108">
        <v>168523</v>
      </c>
      <c r="R1130" s="108"/>
      <c r="S1130" s="108">
        <v>0</v>
      </c>
      <c r="T1130" s="108"/>
      <c r="U1130" s="108">
        <v>0</v>
      </c>
      <c r="V1130" s="108"/>
      <c r="W1130" s="108">
        <v>9089</v>
      </c>
      <c r="X1130" s="108"/>
      <c r="Y1130" s="108">
        <v>0</v>
      </c>
      <c r="Z1130" s="108"/>
      <c r="AA1130" s="108">
        <v>0</v>
      </c>
      <c r="AB1130" s="108"/>
      <c r="AC1130" s="108">
        <v>0</v>
      </c>
      <c r="AD1130" s="108"/>
      <c r="AE1130" s="108">
        <v>0</v>
      </c>
      <c r="AF1130" s="108"/>
      <c r="AG1130" s="108">
        <v>0</v>
      </c>
      <c r="AH1130" s="108"/>
      <c r="AI1130" s="108">
        <v>18115</v>
      </c>
      <c r="AJ1130" s="108"/>
      <c r="AK1130" s="108">
        <v>0</v>
      </c>
      <c r="AL1130" s="109"/>
      <c r="AM1130" s="182">
        <v>0</v>
      </c>
      <c r="AN1130" s="109" t="s">
        <v>5655</v>
      </c>
      <c r="AO1130" s="109" t="str">
        <f t="shared" si="17"/>
        <v>No</v>
      </c>
    </row>
    <row r="1131" spans="1:41" s="19" customFormat="1" ht="11.45" customHeight="1" x14ac:dyDescent="0.2">
      <c r="A1131" s="5" t="s">
        <v>5715</v>
      </c>
      <c r="B1131" s="5" t="s">
        <v>5716</v>
      </c>
      <c r="C1131" s="5" t="s">
        <v>20</v>
      </c>
      <c r="D1131" s="174"/>
      <c r="E1131" s="177">
        <v>90295</v>
      </c>
      <c r="F1131" s="19" t="s">
        <v>194</v>
      </c>
      <c r="G1131" s="5" t="s">
        <v>5273</v>
      </c>
      <c r="H1131" s="27">
        <v>12150996</v>
      </c>
      <c r="I1131" s="106">
        <v>12</v>
      </c>
      <c r="J1131" s="107"/>
      <c r="K1131" s="108">
        <v>0</v>
      </c>
      <c r="L1131" s="108"/>
      <c r="M1131" s="108">
        <v>0</v>
      </c>
      <c r="N1131" s="108"/>
      <c r="O1131" s="108">
        <v>0</v>
      </c>
      <c r="P1131" s="108"/>
      <c r="Q1131" s="108">
        <v>186061</v>
      </c>
      <c r="R1131" s="108"/>
      <c r="S1131" s="108">
        <v>0</v>
      </c>
      <c r="T1131" s="108"/>
      <c r="U1131" s="108">
        <v>0</v>
      </c>
      <c r="V1131" s="108"/>
      <c r="W1131" s="108">
        <v>21935</v>
      </c>
      <c r="X1131" s="108"/>
      <c r="Y1131" s="108">
        <v>0</v>
      </c>
      <c r="Z1131" s="108"/>
      <c r="AA1131" s="108">
        <v>0</v>
      </c>
      <c r="AB1131" s="108"/>
      <c r="AC1131" s="108">
        <v>0</v>
      </c>
      <c r="AD1131" s="108"/>
      <c r="AE1131" s="108">
        <v>0</v>
      </c>
      <c r="AF1131" s="108"/>
      <c r="AG1131" s="108">
        <v>0</v>
      </c>
      <c r="AH1131" s="108"/>
      <c r="AI1131" s="108">
        <v>66420</v>
      </c>
      <c r="AJ1131" s="108"/>
      <c r="AK1131" s="108">
        <v>0</v>
      </c>
      <c r="AL1131" s="109"/>
      <c r="AM1131" s="182">
        <v>0</v>
      </c>
      <c r="AN1131" s="109" t="s">
        <v>5655</v>
      </c>
      <c r="AO1131" s="109" t="str">
        <f t="shared" si="17"/>
        <v>No</v>
      </c>
    </row>
    <row r="1132" spans="1:41" s="19" customFormat="1" ht="11.45" customHeight="1" x14ac:dyDescent="0.2">
      <c r="A1132" s="5" t="s">
        <v>833</v>
      </c>
      <c r="B1132" s="5" t="s">
        <v>834</v>
      </c>
      <c r="C1132" s="5" t="s">
        <v>32</v>
      </c>
      <c r="D1132" s="174">
        <v>1042</v>
      </c>
      <c r="E1132" s="177">
        <v>10042</v>
      </c>
      <c r="F1132" s="19" t="s">
        <v>196</v>
      </c>
      <c r="G1132" s="5" t="s">
        <v>192</v>
      </c>
      <c r="H1132" s="27">
        <v>923311</v>
      </c>
      <c r="I1132" s="106">
        <v>12</v>
      </c>
      <c r="J1132" s="107"/>
      <c r="K1132" s="108">
        <v>0</v>
      </c>
      <c r="L1132" s="108"/>
      <c r="M1132" s="108">
        <v>0</v>
      </c>
      <c r="N1132" s="108"/>
      <c r="O1132" s="108">
        <v>282123</v>
      </c>
      <c r="P1132" s="108"/>
      <c r="Q1132" s="108">
        <v>253624</v>
      </c>
      <c r="R1132" s="108"/>
      <c r="S1132" s="108">
        <v>28499</v>
      </c>
      <c r="T1132" s="108"/>
      <c r="U1132" s="108">
        <v>18476</v>
      </c>
      <c r="V1132" s="108"/>
      <c r="W1132" s="108">
        <v>17229</v>
      </c>
      <c r="X1132" s="108"/>
      <c r="Y1132" s="108">
        <v>1247</v>
      </c>
      <c r="Z1132" s="108"/>
      <c r="AA1132" s="108">
        <v>0</v>
      </c>
      <c r="AB1132" s="108"/>
      <c r="AC1132" s="108">
        <v>0</v>
      </c>
      <c r="AD1132" s="108"/>
      <c r="AE1132" s="108">
        <v>0</v>
      </c>
      <c r="AF1132" s="108"/>
      <c r="AG1132" s="108">
        <v>0</v>
      </c>
      <c r="AH1132" s="108"/>
      <c r="AI1132" s="108">
        <v>56095</v>
      </c>
      <c r="AJ1132" s="108"/>
      <c r="AK1132" s="108">
        <v>396713</v>
      </c>
      <c r="AL1132" s="109"/>
      <c r="AM1132" s="182">
        <v>0</v>
      </c>
      <c r="AN1132" s="109" t="s">
        <v>5655</v>
      </c>
      <c r="AO1132" s="109" t="str">
        <f t="shared" si="17"/>
        <v>No</v>
      </c>
    </row>
    <row r="1133" spans="1:41" s="19" customFormat="1" ht="11.45" customHeight="1" x14ac:dyDescent="0.2">
      <c r="A1133" s="5" t="s">
        <v>3379</v>
      </c>
      <c r="B1133" s="5" t="s">
        <v>3380</v>
      </c>
      <c r="C1133" s="5" t="s">
        <v>45</v>
      </c>
      <c r="D1133" s="174" t="s">
        <v>3381</v>
      </c>
      <c r="E1133" s="177" t="s">
        <v>3382</v>
      </c>
      <c r="F1133" s="19" t="s">
        <v>194</v>
      </c>
      <c r="G1133" s="5" t="s">
        <v>229</v>
      </c>
      <c r="H1133" s="27">
        <v>0</v>
      </c>
      <c r="I1133" s="106">
        <v>12</v>
      </c>
      <c r="J1133" s="107"/>
      <c r="K1133" s="108">
        <v>0</v>
      </c>
      <c r="L1133" s="108"/>
      <c r="M1133" s="108">
        <v>0</v>
      </c>
      <c r="N1133" s="108"/>
      <c r="O1133" s="108">
        <v>0</v>
      </c>
      <c r="P1133" s="108"/>
      <c r="Q1133" s="108">
        <v>324042</v>
      </c>
      <c r="R1133" s="108"/>
      <c r="S1133" s="108">
        <v>0</v>
      </c>
      <c r="T1133" s="108"/>
      <c r="U1133" s="108">
        <v>0</v>
      </c>
      <c r="V1133" s="108"/>
      <c r="W1133" s="108">
        <v>24377</v>
      </c>
      <c r="X1133" s="108"/>
      <c r="Y1133" s="108">
        <v>0</v>
      </c>
      <c r="Z1133" s="108"/>
      <c r="AA1133" s="108">
        <v>0</v>
      </c>
      <c r="AB1133" s="108"/>
      <c r="AC1133" s="108">
        <v>0</v>
      </c>
      <c r="AD1133" s="108"/>
      <c r="AE1133" s="108">
        <v>0</v>
      </c>
      <c r="AF1133" s="108"/>
      <c r="AG1133" s="108">
        <v>0</v>
      </c>
      <c r="AH1133" s="108"/>
      <c r="AI1133" s="108">
        <v>149260</v>
      </c>
      <c r="AJ1133" s="108"/>
      <c r="AK1133" s="108">
        <v>0</v>
      </c>
      <c r="AL1133" s="109"/>
      <c r="AM1133" s="182">
        <v>0</v>
      </c>
      <c r="AN1133" s="109" t="s">
        <v>5655</v>
      </c>
      <c r="AO1133" s="109" t="str">
        <f t="shared" si="17"/>
        <v>No</v>
      </c>
    </row>
    <row r="1134" spans="1:41" s="19" customFormat="1" ht="11.45" customHeight="1" x14ac:dyDescent="0.2">
      <c r="A1134" s="5" t="s">
        <v>5707</v>
      </c>
      <c r="B1134" s="5" t="s">
        <v>4987</v>
      </c>
      <c r="C1134" s="5" t="s">
        <v>80</v>
      </c>
      <c r="D1134" s="174" t="s">
        <v>4988</v>
      </c>
      <c r="E1134" s="177" t="s">
        <v>4989</v>
      </c>
      <c r="F1134" s="19" t="s">
        <v>196</v>
      </c>
      <c r="G1134" s="5" t="s">
        <v>229</v>
      </c>
      <c r="H1134" s="27">
        <v>0</v>
      </c>
      <c r="I1134" s="106">
        <v>12</v>
      </c>
      <c r="J1134" s="107"/>
      <c r="K1134" s="108">
        <v>0</v>
      </c>
      <c r="L1134" s="108"/>
      <c r="M1134" s="108">
        <v>0</v>
      </c>
      <c r="N1134" s="108"/>
      <c r="O1134" s="108">
        <v>0</v>
      </c>
      <c r="P1134" s="108"/>
      <c r="Q1134" s="108">
        <v>229075</v>
      </c>
      <c r="R1134" s="108"/>
      <c r="S1134" s="108">
        <v>0</v>
      </c>
      <c r="T1134" s="108"/>
      <c r="U1134" s="108">
        <v>0</v>
      </c>
      <c r="V1134" s="108"/>
      <c r="W1134" s="108">
        <v>18776</v>
      </c>
      <c r="X1134" s="108"/>
      <c r="Y1134" s="108">
        <v>0</v>
      </c>
      <c r="Z1134" s="108"/>
      <c r="AA1134" s="108">
        <v>0</v>
      </c>
      <c r="AB1134" s="108"/>
      <c r="AC1134" s="108">
        <v>0</v>
      </c>
      <c r="AD1134" s="108"/>
      <c r="AE1134" s="108">
        <v>0</v>
      </c>
      <c r="AF1134" s="108"/>
      <c r="AG1134" s="108">
        <v>0</v>
      </c>
      <c r="AH1134" s="108"/>
      <c r="AI1134" s="108">
        <v>44144</v>
      </c>
      <c r="AJ1134" s="108"/>
      <c r="AK1134" s="108">
        <v>0</v>
      </c>
      <c r="AL1134" s="109"/>
      <c r="AM1134" s="182">
        <v>0</v>
      </c>
      <c r="AN1134" s="109" t="s">
        <v>5655</v>
      </c>
      <c r="AO1134" s="109" t="str">
        <f t="shared" si="17"/>
        <v>No</v>
      </c>
    </row>
    <row r="1135" spans="1:41" s="19" customFormat="1" ht="11.45" customHeight="1" x14ac:dyDescent="0.2">
      <c r="A1135" s="5" t="s">
        <v>5048</v>
      </c>
      <c r="B1135" s="5" t="s">
        <v>5049</v>
      </c>
      <c r="C1135" s="5" t="s">
        <v>80</v>
      </c>
      <c r="D1135" s="174" t="s">
        <v>5050</v>
      </c>
      <c r="E1135" s="177" t="s">
        <v>5051</v>
      </c>
      <c r="F1135" s="19" t="s">
        <v>196</v>
      </c>
      <c r="G1135" s="5" t="s">
        <v>229</v>
      </c>
      <c r="H1135" s="27">
        <v>0</v>
      </c>
      <c r="I1135" s="106">
        <v>12</v>
      </c>
      <c r="J1135" s="107"/>
      <c r="K1135" s="108">
        <v>0</v>
      </c>
      <c r="L1135" s="108"/>
      <c r="M1135" s="108">
        <v>0</v>
      </c>
      <c r="N1135" s="108"/>
      <c r="O1135" s="108">
        <v>0</v>
      </c>
      <c r="P1135" s="108"/>
      <c r="Q1135" s="108">
        <v>557544</v>
      </c>
      <c r="R1135" s="108"/>
      <c r="S1135" s="108">
        <v>0</v>
      </c>
      <c r="T1135" s="108"/>
      <c r="U1135" s="108">
        <v>0</v>
      </c>
      <c r="V1135" s="108"/>
      <c r="W1135" s="108">
        <v>27841</v>
      </c>
      <c r="X1135" s="108"/>
      <c r="Y1135" s="108">
        <v>0</v>
      </c>
      <c r="Z1135" s="108"/>
      <c r="AA1135" s="108">
        <v>0</v>
      </c>
      <c r="AB1135" s="108"/>
      <c r="AC1135" s="108">
        <v>0</v>
      </c>
      <c r="AD1135" s="108"/>
      <c r="AE1135" s="108">
        <v>0</v>
      </c>
      <c r="AF1135" s="108"/>
      <c r="AG1135" s="108">
        <v>0</v>
      </c>
      <c r="AH1135" s="108"/>
      <c r="AI1135" s="108">
        <v>227340</v>
      </c>
      <c r="AJ1135" s="108"/>
      <c r="AK1135" s="108">
        <v>0</v>
      </c>
      <c r="AL1135" s="109"/>
      <c r="AM1135" s="182">
        <v>0</v>
      </c>
      <c r="AN1135" s="109" t="s">
        <v>5655</v>
      </c>
      <c r="AO1135" s="109" t="str">
        <f t="shared" si="17"/>
        <v>No</v>
      </c>
    </row>
    <row r="1136" spans="1:41" s="19" customFormat="1" ht="11.45" customHeight="1" x14ac:dyDescent="0.2">
      <c r="A1136" s="5" t="s">
        <v>5020</v>
      </c>
      <c r="B1136" s="5" t="s">
        <v>5021</v>
      </c>
      <c r="C1136" s="5" t="s">
        <v>94</v>
      </c>
      <c r="D1136" s="174" t="s">
        <v>5022</v>
      </c>
      <c r="E1136" s="177" t="s">
        <v>5023</v>
      </c>
      <c r="F1136" s="19" t="s">
        <v>196</v>
      </c>
      <c r="G1136" s="5" t="s">
        <v>229</v>
      </c>
      <c r="H1136" s="27">
        <v>0</v>
      </c>
      <c r="I1136" s="106">
        <v>12</v>
      </c>
      <c r="J1136" s="107"/>
      <c r="K1136" s="108">
        <v>0</v>
      </c>
      <c r="L1136" s="108"/>
      <c r="M1136" s="108">
        <v>0</v>
      </c>
      <c r="N1136" s="108"/>
      <c r="O1136" s="108">
        <v>0</v>
      </c>
      <c r="P1136" s="108"/>
      <c r="Q1136" s="108">
        <v>698312</v>
      </c>
      <c r="R1136" s="108"/>
      <c r="S1136" s="108">
        <v>0</v>
      </c>
      <c r="T1136" s="108"/>
      <c r="U1136" s="108">
        <v>0</v>
      </c>
      <c r="V1136" s="108"/>
      <c r="W1136" s="108">
        <v>28987</v>
      </c>
      <c r="X1136" s="108"/>
      <c r="Y1136" s="108">
        <v>0</v>
      </c>
      <c r="Z1136" s="108"/>
      <c r="AA1136" s="108">
        <v>0</v>
      </c>
      <c r="AB1136" s="108"/>
      <c r="AC1136" s="108">
        <v>0</v>
      </c>
      <c r="AD1136" s="108"/>
      <c r="AE1136" s="108">
        <v>0</v>
      </c>
      <c r="AF1136" s="108"/>
      <c r="AG1136" s="108">
        <v>0</v>
      </c>
      <c r="AH1136" s="108"/>
      <c r="AI1136" s="108">
        <v>271044</v>
      </c>
      <c r="AJ1136" s="108"/>
      <c r="AK1136" s="108">
        <v>0</v>
      </c>
      <c r="AL1136" s="109"/>
      <c r="AM1136" s="182">
        <v>0</v>
      </c>
      <c r="AN1136" s="109" t="s">
        <v>5655</v>
      </c>
      <c r="AO1136" s="109" t="str">
        <f t="shared" si="17"/>
        <v>No</v>
      </c>
    </row>
    <row r="1137" spans="1:41" s="19" customFormat="1" ht="11.45" customHeight="1" x14ac:dyDescent="0.2">
      <c r="A1137" s="5" t="s">
        <v>3363</v>
      </c>
      <c r="B1137" s="5" t="s">
        <v>3364</v>
      </c>
      <c r="C1137" s="5" t="s">
        <v>77</v>
      </c>
      <c r="D1137" s="174" t="s">
        <v>3365</v>
      </c>
      <c r="E1137" s="177" t="s">
        <v>3366</v>
      </c>
      <c r="F1137" s="19" t="s">
        <v>194</v>
      </c>
      <c r="G1137" s="5" t="s">
        <v>229</v>
      </c>
      <c r="H1137" s="27">
        <v>0</v>
      </c>
      <c r="I1137" s="106">
        <v>11</v>
      </c>
      <c r="J1137" s="107"/>
      <c r="K1137" s="108">
        <v>0</v>
      </c>
      <c r="L1137" s="108"/>
      <c r="M1137" s="108">
        <v>0</v>
      </c>
      <c r="N1137" s="108"/>
      <c r="O1137" s="108">
        <v>0</v>
      </c>
      <c r="P1137" s="108"/>
      <c r="Q1137" s="108">
        <v>240977</v>
      </c>
      <c r="R1137" s="108"/>
      <c r="S1137" s="108">
        <v>0</v>
      </c>
      <c r="T1137" s="108"/>
      <c r="U1137" s="108">
        <v>0</v>
      </c>
      <c r="V1137" s="108"/>
      <c r="W1137" s="108">
        <v>17112</v>
      </c>
      <c r="X1137" s="108"/>
      <c r="Y1137" s="108">
        <v>0</v>
      </c>
      <c r="Z1137" s="108"/>
      <c r="AA1137" s="108">
        <v>0</v>
      </c>
      <c r="AB1137" s="108"/>
      <c r="AC1137" s="108">
        <v>0</v>
      </c>
      <c r="AD1137" s="108"/>
      <c r="AE1137" s="108">
        <v>0</v>
      </c>
      <c r="AF1137" s="108"/>
      <c r="AG1137" s="108">
        <v>0</v>
      </c>
      <c r="AH1137" s="108"/>
      <c r="AI1137" s="108">
        <v>49122</v>
      </c>
      <c r="AJ1137" s="108"/>
      <c r="AK1137" s="108">
        <v>0</v>
      </c>
      <c r="AL1137" s="109"/>
      <c r="AM1137" s="182">
        <v>0</v>
      </c>
      <c r="AN1137" s="109" t="s">
        <v>5655</v>
      </c>
      <c r="AO1137" s="109" t="str">
        <f t="shared" si="17"/>
        <v>No</v>
      </c>
    </row>
    <row r="1138" spans="1:41" s="19" customFormat="1" ht="11.45" customHeight="1" x14ac:dyDescent="0.2">
      <c r="A1138" s="5" t="s">
        <v>1001</v>
      </c>
      <c r="B1138" s="5" t="s">
        <v>1002</v>
      </c>
      <c r="C1138" s="5" t="s">
        <v>94</v>
      </c>
      <c r="D1138" s="174" t="s">
        <v>1003</v>
      </c>
      <c r="E1138" s="177">
        <v>9</v>
      </c>
      <c r="F1138" s="19" t="s">
        <v>138</v>
      </c>
      <c r="G1138" s="5" t="s">
        <v>5273</v>
      </c>
      <c r="H1138" s="27">
        <v>0</v>
      </c>
      <c r="I1138" s="106">
        <v>11</v>
      </c>
      <c r="J1138" s="107"/>
      <c r="K1138" s="108">
        <v>0</v>
      </c>
      <c r="L1138" s="108"/>
      <c r="M1138" s="108">
        <v>0</v>
      </c>
      <c r="N1138" s="108"/>
      <c r="O1138" s="108">
        <v>0</v>
      </c>
      <c r="P1138" s="108"/>
      <c r="Q1138" s="108">
        <v>207283</v>
      </c>
      <c r="R1138" s="108"/>
      <c r="S1138" s="108">
        <v>0</v>
      </c>
      <c r="T1138" s="108"/>
      <c r="U1138" s="108">
        <v>0</v>
      </c>
      <c r="V1138" s="108"/>
      <c r="W1138" s="108">
        <v>8817</v>
      </c>
      <c r="X1138" s="108"/>
      <c r="Y1138" s="108">
        <v>0</v>
      </c>
      <c r="Z1138" s="108"/>
      <c r="AA1138" s="108">
        <v>0</v>
      </c>
      <c r="AB1138" s="108"/>
      <c r="AC1138" s="108">
        <v>0</v>
      </c>
      <c r="AD1138" s="108"/>
      <c r="AE1138" s="108">
        <v>0</v>
      </c>
      <c r="AF1138" s="108"/>
      <c r="AG1138" s="108">
        <v>0</v>
      </c>
      <c r="AH1138" s="108"/>
      <c r="AI1138" s="108">
        <v>10531</v>
      </c>
      <c r="AJ1138" s="108"/>
      <c r="AK1138" s="108">
        <v>0</v>
      </c>
      <c r="AL1138" s="109"/>
      <c r="AM1138" s="182">
        <v>0</v>
      </c>
      <c r="AN1138" s="109" t="s">
        <v>5655</v>
      </c>
      <c r="AO1138" s="109" t="str">
        <f t="shared" si="17"/>
        <v>No</v>
      </c>
    </row>
    <row r="1139" spans="1:41" s="19" customFormat="1" ht="11.45" customHeight="1" x14ac:dyDescent="0.2">
      <c r="A1139" s="5" t="s">
        <v>4309</v>
      </c>
      <c r="B1139" s="5" t="s">
        <v>1557</v>
      </c>
      <c r="C1139" s="5" t="s">
        <v>59</v>
      </c>
      <c r="D1139" s="174" t="s">
        <v>4310</v>
      </c>
      <c r="E1139" s="177" t="s">
        <v>4311</v>
      </c>
      <c r="F1139" s="19" t="s">
        <v>242</v>
      </c>
      <c r="G1139" s="5" t="s">
        <v>229</v>
      </c>
      <c r="H1139" s="27">
        <v>0</v>
      </c>
      <c r="I1139" s="106">
        <v>11</v>
      </c>
      <c r="J1139" s="107"/>
      <c r="K1139" s="108">
        <v>0</v>
      </c>
      <c r="L1139" s="108"/>
      <c r="M1139" s="108">
        <v>0</v>
      </c>
      <c r="N1139" s="108"/>
      <c r="O1139" s="108">
        <v>0</v>
      </c>
      <c r="P1139" s="108"/>
      <c r="Q1139" s="108">
        <v>280320</v>
      </c>
      <c r="R1139" s="108"/>
      <c r="S1139" s="108">
        <v>0</v>
      </c>
      <c r="T1139" s="108"/>
      <c r="U1139" s="108">
        <v>0</v>
      </c>
      <c r="V1139" s="108"/>
      <c r="W1139" s="108">
        <v>18837</v>
      </c>
      <c r="X1139" s="108"/>
      <c r="Y1139" s="108">
        <v>0</v>
      </c>
      <c r="Z1139" s="108"/>
      <c r="AA1139" s="108">
        <v>0</v>
      </c>
      <c r="AB1139" s="108"/>
      <c r="AC1139" s="108">
        <v>0</v>
      </c>
      <c r="AD1139" s="108"/>
      <c r="AE1139" s="108">
        <v>0</v>
      </c>
      <c r="AF1139" s="108"/>
      <c r="AG1139" s="108">
        <v>0</v>
      </c>
      <c r="AH1139" s="108"/>
      <c r="AI1139" s="108">
        <v>33420</v>
      </c>
      <c r="AJ1139" s="108"/>
      <c r="AK1139" s="108">
        <v>0</v>
      </c>
      <c r="AL1139" s="109"/>
      <c r="AM1139" s="182">
        <v>0</v>
      </c>
      <c r="AN1139" s="109" t="s">
        <v>5655</v>
      </c>
      <c r="AO1139" s="109" t="str">
        <f t="shared" si="17"/>
        <v>No</v>
      </c>
    </row>
    <row r="1140" spans="1:41" s="19" customFormat="1" ht="11.45" customHeight="1" x14ac:dyDescent="0.2">
      <c r="A1140" s="5" t="s">
        <v>6291</v>
      </c>
      <c r="B1140" s="5" t="s">
        <v>1277</v>
      </c>
      <c r="C1140" s="5" t="s">
        <v>81</v>
      </c>
      <c r="D1140" s="174" t="s">
        <v>1665</v>
      </c>
      <c r="E1140" s="177" t="s">
        <v>1666</v>
      </c>
      <c r="F1140" s="19" t="s">
        <v>196</v>
      </c>
      <c r="G1140" s="5" t="s">
        <v>229</v>
      </c>
      <c r="H1140" s="27">
        <v>0</v>
      </c>
      <c r="I1140" s="106">
        <v>11</v>
      </c>
      <c r="J1140" s="107"/>
      <c r="K1140" s="108">
        <v>0</v>
      </c>
      <c r="L1140" s="108"/>
      <c r="M1140" s="108">
        <v>0</v>
      </c>
      <c r="N1140" s="108"/>
      <c r="O1140" s="108">
        <v>0</v>
      </c>
      <c r="P1140" s="108"/>
      <c r="Q1140" s="108">
        <v>357756</v>
      </c>
      <c r="R1140" s="108"/>
      <c r="S1140" s="108">
        <v>0</v>
      </c>
      <c r="T1140" s="108"/>
      <c r="U1140" s="108">
        <v>0</v>
      </c>
      <c r="V1140" s="108"/>
      <c r="W1140" s="108">
        <v>19039</v>
      </c>
      <c r="X1140" s="108"/>
      <c r="Y1140" s="108">
        <v>0</v>
      </c>
      <c r="Z1140" s="108"/>
      <c r="AA1140" s="108">
        <v>0</v>
      </c>
      <c r="AB1140" s="108"/>
      <c r="AC1140" s="108">
        <v>0</v>
      </c>
      <c r="AD1140" s="108"/>
      <c r="AE1140" s="108">
        <v>0</v>
      </c>
      <c r="AF1140" s="108"/>
      <c r="AG1140" s="108">
        <v>0</v>
      </c>
      <c r="AH1140" s="108"/>
      <c r="AI1140" s="108">
        <v>99779</v>
      </c>
      <c r="AJ1140" s="108"/>
      <c r="AK1140" s="108">
        <v>0</v>
      </c>
      <c r="AL1140" s="109"/>
      <c r="AM1140" s="182">
        <v>0</v>
      </c>
      <c r="AN1140" s="109" t="s">
        <v>5655</v>
      </c>
      <c r="AO1140" s="109" t="str">
        <f t="shared" si="17"/>
        <v>No</v>
      </c>
    </row>
    <row r="1141" spans="1:41" s="19" customFormat="1" ht="11.45" customHeight="1" x14ac:dyDescent="0.2">
      <c r="A1141" s="5" t="s">
        <v>5035</v>
      </c>
      <c r="B1141" s="5" t="s">
        <v>5036</v>
      </c>
      <c r="C1141" s="5" t="s">
        <v>94</v>
      </c>
      <c r="D1141" s="174" t="s">
        <v>5037</v>
      </c>
      <c r="E1141" s="177" t="s">
        <v>5038</v>
      </c>
      <c r="F1141" s="19" t="s">
        <v>196</v>
      </c>
      <c r="G1141" s="5" t="s">
        <v>229</v>
      </c>
      <c r="H1141" s="27">
        <v>0</v>
      </c>
      <c r="I1141" s="106">
        <v>11</v>
      </c>
      <c r="J1141" s="107"/>
      <c r="K1141" s="108">
        <v>0</v>
      </c>
      <c r="L1141" s="108"/>
      <c r="M1141" s="108">
        <v>0</v>
      </c>
      <c r="N1141" s="108"/>
      <c r="O1141" s="108">
        <v>0</v>
      </c>
      <c r="P1141" s="108"/>
      <c r="Q1141" s="108">
        <v>424284</v>
      </c>
      <c r="R1141" s="108"/>
      <c r="S1141" s="108">
        <v>0</v>
      </c>
      <c r="T1141" s="108"/>
      <c r="U1141" s="108">
        <v>0</v>
      </c>
      <c r="V1141" s="108"/>
      <c r="W1141" s="108">
        <v>19100</v>
      </c>
      <c r="X1141" s="108"/>
      <c r="Y1141" s="108">
        <v>0</v>
      </c>
      <c r="Z1141" s="108"/>
      <c r="AA1141" s="108">
        <v>0</v>
      </c>
      <c r="AB1141" s="108"/>
      <c r="AC1141" s="108">
        <v>0</v>
      </c>
      <c r="AD1141" s="108"/>
      <c r="AE1141" s="108">
        <v>0</v>
      </c>
      <c r="AF1141" s="108"/>
      <c r="AG1141" s="108">
        <v>0</v>
      </c>
      <c r="AH1141" s="108"/>
      <c r="AI1141" s="108">
        <v>113650</v>
      </c>
      <c r="AJ1141" s="108"/>
      <c r="AK1141" s="108">
        <v>0</v>
      </c>
      <c r="AL1141" s="109"/>
      <c r="AM1141" s="182">
        <v>70.8</v>
      </c>
      <c r="AN1141" s="109" t="s">
        <v>5655</v>
      </c>
      <c r="AO1141" s="109" t="str">
        <f t="shared" si="17"/>
        <v>No</v>
      </c>
    </row>
    <row r="1142" spans="1:41" s="19" customFormat="1" ht="11.45" customHeight="1" x14ac:dyDescent="0.2">
      <c r="A1142" s="5" t="s">
        <v>6292</v>
      </c>
      <c r="B1142" s="5" t="s">
        <v>793</v>
      </c>
      <c r="C1142" s="5" t="s">
        <v>51</v>
      </c>
      <c r="D1142" s="174">
        <v>6080</v>
      </c>
      <c r="E1142" s="177">
        <v>60080</v>
      </c>
      <c r="F1142" s="19" t="s">
        <v>194</v>
      </c>
      <c r="G1142" s="5" t="s">
        <v>5273</v>
      </c>
      <c r="H1142" s="27">
        <v>144875</v>
      </c>
      <c r="I1142" s="106">
        <v>11</v>
      </c>
      <c r="J1142" s="107"/>
      <c r="K1142" s="108">
        <v>0</v>
      </c>
      <c r="L1142" s="108"/>
      <c r="M1142" s="108">
        <v>0</v>
      </c>
      <c r="N1142" s="108"/>
      <c r="O1142" s="108">
        <v>0</v>
      </c>
      <c r="P1142" s="108"/>
      <c r="Q1142" s="108">
        <v>372987</v>
      </c>
      <c r="R1142" s="108"/>
      <c r="S1142" s="108">
        <v>0</v>
      </c>
      <c r="T1142" s="108"/>
      <c r="U1142" s="108">
        <v>0</v>
      </c>
      <c r="V1142" s="108"/>
      <c r="W1142" s="108">
        <v>20722</v>
      </c>
      <c r="X1142" s="108"/>
      <c r="Y1142" s="108">
        <v>0</v>
      </c>
      <c r="Z1142" s="108"/>
      <c r="AA1142" s="108">
        <v>0</v>
      </c>
      <c r="AB1142" s="108"/>
      <c r="AC1142" s="108">
        <v>0</v>
      </c>
      <c r="AD1142" s="108"/>
      <c r="AE1142" s="108">
        <v>0</v>
      </c>
      <c r="AF1142" s="108"/>
      <c r="AG1142" s="108">
        <v>0</v>
      </c>
      <c r="AH1142" s="108"/>
      <c r="AI1142" s="108">
        <v>160157</v>
      </c>
      <c r="AJ1142" s="108"/>
      <c r="AK1142" s="108">
        <v>0</v>
      </c>
      <c r="AL1142" s="109"/>
      <c r="AM1142" s="182">
        <v>0</v>
      </c>
      <c r="AN1142" s="109" t="s">
        <v>5655</v>
      </c>
      <c r="AO1142" s="109" t="str">
        <f t="shared" si="17"/>
        <v>No</v>
      </c>
    </row>
    <row r="1143" spans="1:41" s="19" customFormat="1" ht="11.45" customHeight="1" x14ac:dyDescent="0.2">
      <c r="A1143" s="5" t="s">
        <v>1144</v>
      </c>
      <c r="B1143" s="5" t="s">
        <v>1145</v>
      </c>
      <c r="C1143" s="5" t="s">
        <v>59</v>
      </c>
      <c r="D1143" s="174">
        <v>7046</v>
      </c>
      <c r="E1143" s="177">
        <v>70046</v>
      </c>
      <c r="F1143" s="19" t="s">
        <v>194</v>
      </c>
      <c r="G1143" s="5" t="s">
        <v>5273</v>
      </c>
      <c r="H1143" s="27">
        <v>1519417</v>
      </c>
      <c r="I1143" s="106">
        <v>11</v>
      </c>
      <c r="J1143" s="107"/>
      <c r="K1143" s="108">
        <v>0</v>
      </c>
      <c r="L1143" s="108"/>
      <c r="M1143" s="108">
        <v>0</v>
      </c>
      <c r="N1143" s="108"/>
      <c r="O1143" s="108">
        <v>0</v>
      </c>
      <c r="P1143" s="108"/>
      <c r="Q1143" s="108">
        <v>385191</v>
      </c>
      <c r="R1143" s="108"/>
      <c r="S1143" s="108">
        <v>0</v>
      </c>
      <c r="T1143" s="108"/>
      <c r="U1143" s="108">
        <v>0</v>
      </c>
      <c r="V1143" s="108"/>
      <c r="W1143" s="108">
        <v>28446</v>
      </c>
      <c r="X1143" s="108"/>
      <c r="Y1143" s="108">
        <v>0</v>
      </c>
      <c r="Z1143" s="108"/>
      <c r="AA1143" s="108">
        <v>0</v>
      </c>
      <c r="AB1143" s="108"/>
      <c r="AC1143" s="108">
        <v>0</v>
      </c>
      <c r="AD1143" s="108"/>
      <c r="AE1143" s="108">
        <v>0</v>
      </c>
      <c r="AF1143" s="108"/>
      <c r="AG1143" s="108">
        <v>0</v>
      </c>
      <c r="AH1143" s="108"/>
      <c r="AI1143" s="108">
        <v>288262</v>
      </c>
      <c r="AJ1143" s="108"/>
      <c r="AK1143" s="108">
        <v>0</v>
      </c>
      <c r="AL1143" s="109"/>
      <c r="AM1143" s="182">
        <v>0</v>
      </c>
      <c r="AN1143" s="109" t="s">
        <v>5655</v>
      </c>
      <c r="AO1143" s="109" t="str">
        <f t="shared" si="17"/>
        <v>No</v>
      </c>
    </row>
    <row r="1144" spans="1:41" s="19" customFormat="1" ht="11.45" customHeight="1" x14ac:dyDescent="0.2">
      <c r="A1144" s="5" t="s">
        <v>1848</v>
      </c>
      <c r="B1144" s="5" t="s">
        <v>321</v>
      </c>
      <c r="C1144" s="5" t="s">
        <v>37</v>
      </c>
      <c r="D1144" s="174" t="s">
        <v>1849</v>
      </c>
      <c r="E1144" s="177" t="s">
        <v>1850</v>
      </c>
      <c r="F1144" s="19" t="s">
        <v>194</v>
      </c>
      <c r="G1144" s="5" t="s">
        <v>229</v>
      </c>
      <c r="H1144" s="27">
        <v>0</v>
      </c>
      <c r="I1144" s="106">
        <v>11</v>
      </c>
      <c r="J1144" s="107"/>
      <c r="K1144" s="108">
        <v>0</v>
      </c>
      <c r="L1144" s="108"/>
      <c r="M1144" s="108">
        <v>0</v>
      </c>
      <c r="N1144" s="108"/>
      <c r="O1144" s="108">
        <v>0</v>
      </c>
      <c r="P1144" s="108"/>
      <c r="Q1144" s="108">
        <v>316182</v>
      </c>
      <c r="R1144" s="108"/>
      <c r="S1144" s="108">
        <v>0</v>
      </c>
      <c r="T1144" s="108"/>
      <c r="U1144" s="108">
        <v>0</v>
      </c>
      <c r="V1144" s="108"/>
      <c r="W1144" s="108">
        <v>20051</v>
      </c>
      <c r="X1144" s="108"/>
      <c r="Y1144" s="108">
        <v>0</v>
      </c>
      <c r="Z1144" s="108"/>
      <c r="AA1144" s="108">
        <v>0</v>
      </c>
      <c r="AB1144" s="108"/>
      <c r="AC1144" s="108">
        <v>0</v>
      </c>
      <c r="AD1144" s="108"/>
      <c r="AE1144" s="108">
        <v>0</v>
      </c>
      <c r="AF1144" s="108"/>
      <c r="AG1144" s="108">
        <v>0</v>
      </c>
      <c r="AH1144" s="108"/>
      <c r="AI1144" s="108">
        <v>28524</v>
      </c>
      <c r="AJ1144" s="108"/>
      <c r="AK1144" s="108">
        <v>0</v>
      </c>
      <c r="AL1144" s="109"/>
      <c r="AM1144" s="182">
        <v>0</v>
      </c>
      <c r="AN1144" s="109" t="s">
        <v>5655</v>
      </c>
      <c r="AO1144" s="109" t="str">
        <f t="shared" si="17"/>
        <v>No</v>
      </c>
    </row>
    <row r="1145" spans="1:41" s="19" customFormat="1" ht="11.45" customHeight="1" x14ac:dyDescent="0.2">
      <c r="A1145" s="5" t="s">
        <v>2830</v>
      </c>
      <c r="B1145" s="5" t="s">
        <v>1408</v>
      </c>
      <c r="C1145" s="5" t="s">
        <v>46</v>
      </c>
      <c r="D1145" s="174" t="s">
        <v>2831</v>
      </c>
      <c r="E1145" s="177" t="s">
        <v>2832</v>
      </c>
      <c r="F1145" s="19" t="s">
        <v>1252</v>
      </c>
      <c r="G1145" s="5" t="s">
        <v>229</v>
      </c>
      <c r="H1145" s="27">
        <v>0</v>
      </c>
      <c r="I1145" s="106">
        <v>11</v>
      </c>
      <c r="J1145" s="107"/>
      <c r="K1145" s="108">
        <v>0</v>
      </c>
      <c r="L1145" s="108"/>
      <c r="M1145" s="108">
        <v>0</v>
      </c>
      <c r="N1145" s="108"/>
      <c r="O1145" s="108">
        <v>0</v>
      </c>
      <c r="P1145" s="108"/>
      <c r="Q1145" s="108">
        <v>526522</v>
      </c>
      <c r="R1145" s="108"/>
      <c r="S1145" s="108">
        <v>0</v>
      </c>
      <c r="T1145" s="108"/>
      <c r="U1145" s="108">
        <v>0</v>
      </c>
      <c r="V1145" s="108"/>
      <c r="W1145" s="108">
        <v>26903</v>
      </c>
      <c r="X1145" s="108"/>
      <c r="Y1145" s="108">
        <v>0</v>
      </c>
      <c r="Z1145" s="108"/>
      <c r="AA1145" s="108">
        <v>0</v>
      </c>
      <c r="AB1145" s="108"/>
      <c r="AC1145" s="108">
        <v>0</v>
      </c>
      <c r="AD1145" s="108"/>
      <c r="AE1145" s="108">
        <v>0</v>
      </c>
      <c r="AF1145" s="108"/>
      <c r="AG1145" s="108">
        <v>0</v>
      </c>
      <c r="AH1145" s="108"/>
      <c r="AI1145" s="108">
        <v>48843</v>
      </c>
      <c r="AJ1145" s="108"/>
      <c r="AK1145" s="108">
        <v>0</v>
      </c>
      <c r="AL1145" s="109"/>
      <c r="AM1145" s="182">
        <v>0</v>
      </c>
      <c r="AN1145" s="109" t="s">
        <v>5655</v>
      </c>
      <c r="AO1145" s="109" t="str">
        <f t="shared" si="17"/>
        <v>No</v>
      </c>
    </row>
    <row r="1146" spans="1:41" s="19" customFormat="1" ht="11.45" customHeight="1" x14ac:dyDescent="0.2">
      <c r="A1146" s="5" t="s">
        <v>5070</v>
      </c>
      <c r="B1146" s="5" t="s">
        <v>5071</v>
      </c>
      <c r="C1146" s="5" t="s">
        <v>1</v>
      </c>
      <c r="D1146" s="174" t="s">
        <v>5072</v>
      </c>
      <c r="E1146" s="177" t="s">
        <v>5073</v>
      </c>
      <c r="F1146" s="19" t="s">
        <v>242</v>
      </c>
      <c r="G1146" s="5" t="s">
        <v>229</v>
      </c>
      <c r="H1146" s="27">
        <v>0</v>
      </c>
      <c r="I1146" s="106">
        <v>11</v>
      </c>
      <c r="J1146" s="107"/>
      <c r="K1146" s="108">
        <v>0</v>
      </c>
      <c r="L1146" s="108"/>
      <c r="M1146" s="108">
        <v>0</v>
      </c>
      <c r="N1146" s="108"/>
      <c r="O1146" s="108">
        <v>0</v>
      </c>
      <c r="P1146" s="108"/>
      <c r="Q1146" s="108">
        <v>92075</v>
      </c>
      <c r="R1146" s="108"/>
      <c r="S1146" s="108">
        <v>0</v>
      </c>
      <c r="T1146" s="108"/>
      <c r="U1146" s="108">
        <v>0</v>
      </c>
      <c r="V1146" s="108"/>
      <c r="W1146" s="108">
        <v>6803</v>
      </c>
      <c r="X1146" s="108"/>
      <c r="Y1146" s="108">
        <v>0</v>
      </c>
      <c r="Z1146" s="108"/>
      <c r="AA1146" s="108">
        <v>0</v>
      </c>
      <c r="AB1146" s="108"/>
      <c r="AC1146" s="108">
        <v>0</v>
      </c>
      <c r="AD1146" s="108"/>
      <c r="AE1146" s="108">
        <v>0</v>
      </c>
      <c r="AF1146" s="108"/>
      <c r="AG1146" s="108">
        <v>0</v>
      </c>
      <c r="AH1146" s="108"/>
      <c r="AI1146" s="108">
        <v>15772</v>
      </c>
      <c r="AJ1146" s="108"/>
      <c r="AK1146" s="108">
        <v>0</v>
      </c>
      <c r="AL1146" s="109"/>
      <c r="AM1146" s="182">
        <v>0</v>
      </c>
      <c r="AN1146" s="109" t="s">
        <v>5655</v>
      </c>
      <c r="AO1146" s="109" t="str">
        <f t="shared" si="17"/>
        <v>No</v>
      </c>
    </row>
    <row r="1147" spans="1:41" s="19" customFormat="1" ht="11.45" customHeight="1" x14ac:dyDescent="0.2">
      <c r="A1147" s="5" t="s">
        <v>903</v>
      </c>
      <c r="B1147" s="5" t="s">
        <v>904</v>
      </c>
      <c r="C1147" s="5" t="s">
        <v>80</v>
      </c>
      <c r="D1147" s="174">
        <v>47</v>
      </c>
      <c r="E1147" s="177">
        <v>47</v>
      </c>
      <c r="F1147" s="19" t="s">
        <v>194</v>
      </c>
      <c r="G1147" s="5" t="s">
        <v>192</v>
      </c>
      <c r="H1147" s="27">
        <v>62433</v>
      </c>
      <c r="I1147" s="106">
        <v>11</v>
      </c>
      <c r="J1147" s="107"/>
      <c r="K1147" s="108">
        <v>0</v>
      </c>
      <c r="L1147" s="108"/>
      <c r="M1147" s="108">
        <v>445721</v>
      </c>
      <c r="N1147" s="108"/>
      <c r="O1147" s="108">
        <v>443371</v>
      </c>
      <c r="P1147" s="108"/>
      <c r="Q1147" s="108">
        <v>429441</v>
      </c>
      <c r="R1147" s="108"/>
      <c r="S1147" s="108">
        <v>13930</v>
      </c>
      <c r="T1147" s="108"/>
      <c r="U1147" s="108">
        <v>29967</v>
      </c>
      <c r="V1147" s="108"/>
      <c r="W1147" s="108">
        <v>29353</v>
      </c>
      <c r="X1147" s="108"/>
      <c r="Y1147" s="108">
        <v>614</v>
      </c>
      <c r="Z1147" s="108"/>
      <c r="AA1147" s="108">
        <v>0</v>
      </c>
      <c r="AB1147" s="108"/>
      <c r="AC1147" s="108">
        <v>0</v>
      </c>
      <c r="AD1147" s="108"/>
      <c r="AE1147" s="108">
        <v>0</v>
      </c>
      <c r="AF1147" s="108"/>
      <c r="AG1147" s="108">
        <v>0</v>
      </c>
      <c r="AH1147" s="108"/>
      <c r="AI1147" s="108">
        <v>1120526</v>
      </c>
      <c r="AJ1147" s="108"/>
      <c r="AK1147" s="108">
        <v>3638715</v>
      </c>
      <c r="AL1147" s="109"/>
      <c r="AM1147" s="182">
        <v>0</v>
      </c>
      <c r="AN1147" s="109" t="s">
        <v>5655</v>
      </c>
      <c r="AO1147" s="109" t="str">
        <f t="shared" si="17"/>
        <v>No</v>
      </c>
    </row>
    <row r="1148" spans="1:41" s="19" customFormat="1" ht="11.45" customHeight="1" x14ac:dyDescent="0.2">
      <c r="A1148" s="5" t="s">
        <v>5720</v>
      </c>
      <c r="B1148" s="5" t="s">
        <v>5721</v>
      </c>
      <c r="C1148" s="5" t="s">
        <v>37</v>
      </c>
      <c r="D1148" s="174"/>
      <c r="E1148" s="177">
        <v>40256</v>
      </c>
      <c r="F1148" s="19" t="s">
        <v>194</v>
      </c>
      <c r="G1148" s="5" t="s">
        <v>5273</v>
      </c>
      <c r="H1148" s="27">
        <v>5502379</v>
      </c>
      <c r="I1148" s="106">
        <v>11</v>
      </c>
      <c r="J1148" s="107"/>
      <c r="K1148" s="108">
        <v>0</v>
      </c>
      <c r="L1148" s="108"/>
      <c r="M1148" s="108">
        <v>0</v>
      </c>
      <c r="N1148" s="108"/>
      <c r="O1148" s="108">
        <v>0</v>
      </c>
      <c r="P1148" s="108"/>
      <c r="Q1148" s="108">
        <v>145849</v>
      </c>
      <c r="R1148" s="108"/>
      <c r="S1148" s="108">
        <v>0</v>
      </c>
      <c r="T1148" s="108"/>
      <c r="U1148" s="108">
        <v>0</v>
      </c>
      <c r="V1148" s="108"/>
      <c r="W1148" s="108">
        <v>11038</v>
      </c>
      <c r="X1148" s="108"/>
      <c r="Y1148" s="108">
        <v>0</v>
      </c>
      <c r="Z1148" s="108"/>
      <c r="AA1148" s="108">
        <v>0</v>
      </c>
      <c r="AB1148" s="108"/>
      <c r="AC1148" s="108">
        <v>0</v>
      </c>
      <c r="AD1148" s="108"/>
      <c r="AE1148" s="108">
        <v>0</v>
      </c>
      <c r="AF1148" s="108"/>
      <c r="AG1148" s="108">
        <v>0</v>
      </c>
      <c r="AH1148" s="108"/>
      <c r="AI1148" s="108">
        <v>108690</v>
      </c>
      <c r="AJ1148" s="108"/>
      <c r="AK1148" s="108">
        <v>0</v>
      </c>
      <c r="AL1148" s="109"/>
      <c r="AM1148" s="182">
        <v>0</v>
      </c>
      <c r="AN1148" s="109" t="s">
        <v>5655</v>
      </c>
      <c r="AO1148" s="109" t="str">
        <f t="shared" si="17"/>
        <v>No</v>
      </c>
    </row>
    <row r="1149" spans="1:41" s="19" customFormat="1" ht="11.45" customHeight="1" x14ac:dyDescent="0.2">
      <c r="A1149" s="5" t="s">
        <v>2729</v>
      </c>
      <c r="B1149" s="5" t="s">
        <v>1724</v>
      </c>
      <c r="C1149" s="5" t="s">
        <v>56</v>
      </c>
      <c r="D1149" s="174" t="s">
        <v>2730</v>
      </c>
      <c r="E1149" s="177" t="s">
        <v>2731</v>
      </c>
      <c r="F1149" s="19" t="s">
        <v>196</v>
      </c>
      <c r="G1149" s="5" t="s">
        <v>229</v>
      </c>
      <c r="H1149" s="27">
        <v>0</v>
      </c>
      <c r="I1149" s="106">
        <v>11</v>
      </c>
      <c r="J1149" s="107"/>
      <c r="K1149" s="108">
        <v>0</v>
      </c>
      <c r="L1149" s="108"/>
      <c r="M1149" s="108">
        <v>0</v>
      </c>
      <c r="N1149" s="108"/>
      <c r="O1149" s="108">
        <v>0</v>
      </c>
      <c r="P1149" s="108"/>
      <c r="Q1149" s="108">
        <v>414337</v>
      </c>
      <c r="R1149" s="108"/>
      <c r="S1149" s="108">
        <v>0</v>
      </c>
      <c r="T1149" s="108"/>
      <c r="U1149" s="108">
        <v>0</v>
      </c>
      <c r="V1149" s="108"/>
      <c r="W1149" s="108">
        <v>21020</v>
      </c>
      <c r="X1149" s="108"/>
      <c r="Y1149" s="108">
        <v>0</v>
      </c>
      <c r="Z1149" s="108"/>
      <c r="AA1149" s="108">
        <v>0</v>
      </c>
      <c r="AB1149" s="108"/>
      <c r="AC1149" s="108">
        <v>0</v>
      </c>
      <c r="AD1149" s="108"/>
      <c r="AE1149" s="108">
        <v>0</v>
      </c>
      <c r="AF1149" s="108"/>
      <c r="AG1149" s="108">
        <v>0</v>
      </c>
      <c r="AH1149" s="108"/>
      <c r="AI1149" s="108">
        <v>65683</v>
      </c>
      <c r="AJ1149" s="108"/>
      <c r="AK1149" s="108">
        <v>0</v>
      </c>
      <c r="AL1149" s="109"/>
      <c r="AM1149" s="182">
        <v>0</v>
      </c>
      <c r="AN1149" s="109" t="s">
        <v>5655</v>
      </c>
      <c r="AO1149" s="109" t="str">
        <f t="shared" si="17"/>
        <v>No</v>
      </c>
    </row>
    <row r="1150" spans="1:41" s="19" customFormat="1" ht="11.45" customHeight="1" x14ac:dyDescent="0.2">
      <c r="A1150" s="5" t="s">
        <v>5479</v>
      </c>
      <c r="B1150" s="5" t="s">
        <v>5599</v>
      </c>
      <c r="C1150" s="5" t="s">
        <v>73</v>
      </c>
      <c r="D1150" s="174" t="s">
        <v>1631</v>
      </c>
      <c r="E1150" s="177" t="s">
        <v>1632</v>
      </c>
      <c r="F1150" s="19" t="s">
        <v>194</v>
      </c>
      <c r="G1150" s="5" t="s">
        <v>229</v>
      </c>
      <c r="H1150" s="27">
        <v>0</v>
      </c>
      <c r="I1150" s="106">
        <v>11</v>
      </c>
      <c r="J1150" s="107"/>
      <c r="K1150" s="108">
        <v>0</v>
      </c>
      <c r="L1150" s="108"/>
      <c r="M1150" s="108">
        <v>0</v>
      </c>
      <c r="N1150" s="108"/>
      <c r="O1150" s="108">
        <v>0</v>
      </c>
      <c r="P1150" s="108"/>
      <c r="Q1150" s="108">
        <v>264409</v>
      </c>
      <c r="R1150" s="108"/>
      <c r="S1150" s="108">
        <v>0</v>
      </c>
      <c r="T1150" s="108"/>
      <c r="U1150" s="108">
        <v>0</v>
      </c>
      <c r="V1150" s="108"/>
      <c r="W1150" s="108">
        <v>19983</v>
      </c>
      <c r="X1150" s="108"/>
      <c r="Y1150" s="108">
        <v>0</v>
      </c>
      <c r="Z1150" s="108"/>
      <c r="AA1150" s="108">
        <v>0</v>
      </c>
      <c r="AB1150" s="108"/>
      <c r="AC1150" s="108">
        <v>0</v>
      </c>
      <c r="AD1150" s="108"/>
      <c r="AE1150" s="108">
        <v>0</v>
      </c>
      <c r="AF1150" s="108"/>
      <c r="AG1150" s="108">
        <v>0</v>
      </c>
      <c r="AH1150" s="108"/>
      <c r="AI1150" s="108">
        <v>55404</v>
      </c>
      <c r="AJ1150" s="108"/>
      <c r="AK1150" s="108">
        <v>0</v>
      </c>
      <c r="AL1150" s="109"/>
      <c r="AM1150" s="182">
        <v>0</v>
      </c>
      <c r="AN1150" s="109" t="s">
        <v>5655</v>
      </c>
      <c r="AO1150" s="109" t="str">
        <f t="shared" si="17"/>
        <v>No</v>
      </c>
    </row>
    <row r="1151" spans="1:41" s="19" customFormat="1" ht="11.45" customHeight="1" x14ac:dyDescent="0.2">
      <c r="A1151" s="5" t="s">
        <v>5052</v>
      </c>
      <c r="B1151" s="5" t="s">
        <v>5053</v>
      </c>
      <c r="C1151" s="5" t="s">
        <v>94</v>
      </c>
      <c r="D1151" s="174" t="s">
        <v>5054</v>
      </c>
      <c r="E1151" s="177" t="s">
        <v>5055</v>
      </c>
      <c r="F1151" s="19" t="s">
        <v>242</v>
      </c>
      <c r="G1151" s="5" t="s">
        <v>229</v>
      </c>
      <c r="H1151" s="27">
        <v>0</v>
      </c>
      <c r="I1151" s="106">
        <v>11</v>
      </c>
      <c r="J1151" s="107"/>
      <c r="K1151" s="108">
        <v>0</v>
      </c>
      <c r="L1151" s="108"/>
      <c r="M1151" s="108">
        <v>0</v>
      </c>
      <c r="N1151" s="108"/>
      <c r="O1151" s="108">
        <v>0</v>
      </c>
      <c r="P1151" s="108"/>
      <c r="Q1151" s="108">
        <v>320468</v>
      </c>
      <c r="R1151" s="108"/>
      <c r="S1151" s="108">
        <v>0</v>
      </c>
      <c r="T1151" s="108"/>
      <c r="U1151" s="108">
        <v>0</v>
      </c>
      <c r="V1151" s="108"/>
      <c r="W1151" s="108">
        <v>18404</v>
      </c>
      <c r="X1151" s="108"/>
      <c r="Y1151" s="108">
        <v>0</v>
      </c>
      <c r="Z1151" s="108"/>
      <c r="AA1151" s="108">
        <v>0</v>
      </c>
      <c r="AB1151" s="108"/>
      <c r="AC1151" s="108">
        <v>0</v>
      </c>
      <c r="AD1151" s="108"/>
      <c r="AE1151" s="108">
        <v>0</v>
      </c>
      <c r="AF1151" s="108"/>
      <c r="AG1151" s="108">
        <v>0</v>
      </c>
      <c r="AH1151" s="108"/>
      <c r="AI1151" s="108">
        <v>46057</v>
      </c>
      <c r="AJ1151" s="108"/>
      <c r="AK1151" s="108">
        <v>0</v>
      </c>
      <c r="AL1151" s="109"/>
      <c r="AM1151" s="182">
        <v>0</v>
      </c>
      <c r="AN1151" s="109" t="s">
        <v>5655</v>
      </c>
      <c r="AO1151" s="109" t="str">
        <f t="shared" si="17"/>
        <v>No</v>
      </c>
    </row>
    <row r="1152" spans="1:41" s="19" customFormat="1" ht="11.45" customHeight="1" x14ac:dyDescent="0.2">
      <c r="A1152" s="5" t="s">
        <v>6293</v>
      </c>
      <c r="B1152" s="5" t="s">
        <v>4085</v>
      </c>
      <c r="C1152" s="5" t="s">
        <v>64</v>
      </c>
      <c r="D1152" s="174" t="s">
        <v>4086</v>
      </c>
      <c r="E1152" s="177" t="s">
        <v>4087</v>
      </c>
      <c r="F1152" s="19" t="s">
        <v>194</v>
      </c>
      <c r="G1152" s="5" t="s">
        <v>229</v>
      </c>
      <c r="H1152" s="27">
        <v>0</v>
      </c>
      <c r="I1152" s="106">
        <v>11</v>
      </c>
      <c r="J1152" s="107"/>
      <c r="K1152" s="108">
        <v>0</v>
      </c>
      <c r="L1152" s="108"/>
      <c r="M1152" s="108">
        <v>0</v>
      </c>
      <c r="N1152" s="108"/>
      <c r="O1152" s="108">
        <v>0</v>
      </c>
      <c r="P1152" s="108"/>
      <c r="Q1152" s="108">
        <v>205258</v>
      </c>
      <c r="R1152" s="108"/>
      <c r="S1152" s="108">
        <v>0</v>
      </c>
      <c r="T1152" s="108"/>
      <c r="U1152" s="108">
        <v>0</v>
      </c>
      <c r="V1152" s="108"/>
      <c r="W1152" s="108">
        <v>10949</v>
      </c>
      <c r="X1152" s="108"/>
      <c r="Y1152" s="108">
        <v>0</v>
      </c>
      <c r="Z1152" s="108"/>
      <c r="AA1152" s="108">
        <v>0</v>
      </c>
      <c r="AB1152" s="108"/>
      <c r="AC1152" s="108">
        <v>0</v>
      </c>
      <c r="AD1152" s="108"/>
      <c r="AE1152" s="108">
        <v>0</v>
      </c>
      <c r="AF1152" s="108"/>
      <c r="AG1152" s="108">
        <v>0</v>
      </c>
      <c r="AH1152" s="108"/>
      <c r="AI1152" s="108">
        <v>29434</v>
      </c>
      <c r="AJ1152" s="108"/>
      <c r="AK1152" s="108">
        <v>0</v>
      </c>
      <c r="AL1152" s="109"/>
      <c r="AM1152" s="182">
        <v>98.6</v>
      </c>
      <c r="AN1152" s="109" t="s">
        <v>5655</v>
      </c>
      <c r="AO1152" s="109" t="str">
        <f t="shared" si="17"/>
        <v>No</v>
      </c>
    </row>
    <row r="1153" spans="1:41" s="19" customFormat="1" ht="11.45" customHeight="1" x14ac:dyDescent="0.2">
      <c r="A1153" s="5" t="s">
        <v>3690</v>
      </c>
      <c r="B1153" s="5" t="s">
        <v>3691</v>
      </c>
      <c r="C1153" s="5" t="s">
        <v>51</v>
      </c>
      <c r="D1153" s="174" t="s">
        <v>3692</v>
      </c>
      <c r="E1153" s="177" t="s">
        <v>3693</v>
      </c>
      <c r="F1153" s="19" t="s">
        <v>1252</v>
      </c>
      <c r="G1153" s="5" t="s">
        <v>229</v>
      </c>
      <c r="H1153" s="27">
        <v>0</v>
      </c>
      <c r="I1153" s="106">
        <v>11</v>
      </c>
      <c r="J1153" s="107"/>
      <c r="K1153" s="108">
        <v>0</v>
      </c>
      <c r="L1153" s="108"/>
      <c r="M1153" s="108">
        <v>0</v>
      </c>
      <c r="N1153" s="108"/>
      <c r="O1153" s="108">
        <v>0</v>
      </c>
      <c r="P1153" s="108"/>
      <c r="Q1153" s="108">
        <v>353955</v>
      </c>
      <c r="R1153" s="108"/>
      <c r="S1153" s="108">
        <v>0</v>
      </c>
      <c r="T1153" s="108"/>
      <c r="U1153" s="108">
        <v>0</v>
      </c>
      <c r="V1153" s="108"/>
      <c r="W1153" s="108">
        <v>13731</v>
      </c>
      <c r="X1153" s="108"/>
      <c r="Y1153" s="108">
        <v>0</v>
      </c>
      <c r="Z1153" s="108"/>
      <c r="AA1153" s="108">
        <v>0</v>
      </c>
      <c r="AB1153" s="108"/>
      <c r="AC1153" s="108">
        <v>0</v>
      </c>
      <c r="AD1153" s="108"/>
      <c r="AE1153" s="108">
        <v>0</v>
      </c>
      <c r="AF1153" s="108"/>
      <c r="AG1153" s="108">
        <v>0</v>
      </c>
      <c r="AH1153" s="108"/>
      <c r="AI1153" s="108">
        <v>14410</v>
      </c>
      <c r="AJ1153" s="108"/>
      <c r="AK1153" s="108">
        <v>0</v>
      </c>
      <c r="AL1153" s="109"/>
      <c r="AM1153" s="182">
        <v>0</v>
      </c>
      <c r="AN1153" s="109" t="s">
        <v>5655</v>
      </c>
      <c r="AO1153" s="109" t="str">
        <f t="shared" si="17"/>
        <v>No</v>
      </c>
    </row>
    <row r="1154" spans="1:41" s="19" customFormat="1" ht="11.45" customHeight="1" x14ac:dyDescent="0.2">
      <c r="A1154" s="5" t="s">
        <v>4073</v>
      </c>
      <c r="B1154" s="5" t="s">
        <v>4074</v>
      </c>
      <c r="C1154" s="5" t="s">
        <v>48</v>
      </c>
      <c r="D1154" s="174" t="s">
        <v>4075</v>
      </c>
      <c r="E1154" s="177" t="s">
        <v>4076</v>
      </c>
      <c r="F1154" s="19" t="s">
        <v>194</v>
      </c>
      <c r="G1154" s="5" t="s">
        <v>229</v>
      </c>
      <c r="H1154" s="27">
        <v>0</v>
      </c>
      <c r="I1154" s="106">
        <v>11</v>
      </c>
      <c r="J1154" s="107"/>
      <c r="K1154" s="108">
        <v>0</v>
      </c>
      <c r="L1154" s="108"/>
      <c r="M1154" s="108">
        <v>0</v>
      </c>
      <c r="N1154" s="108"/>
      <c r="O1154" s="108">
        <v>0</v>
      </c>
      <c r="P1154" s="108"/>
      <c r="Q1154" s="108">
        <v>400715</v>
      </c>
      <c r="R1154" s="108"/>
      <c r="S1154" s="108">
        <v>0</v>
      </c>
      <c r="T1154" s="108"/>
      <c r="U1154" s="108">
        <v>0</v>
      </c>
      <c r="V1154" s="108"/>
      <c r="W1154" s="108">
        <v>22483</v>
      </c>
      <c r="X1154" s="108"/>
      <c r="Y1154" s="108">
        <v>0</v>
      </c>
      <c r="Z1154" s="108"/>
      <c r="AA1154" s="108">
        <v>0</v>
      </c>
      <c r="AB1154" s="108"/>
      <c r="AC1154" s="108">
        <v>0</v>
      </c>
      <c r="AD1154" s="108"/>
      <c r="AE1154" s="108">
        <v>0</v>
      </c>
      <c r="AF1154" s="108"/>
      <c r="AG1154" s="108">
        <v>0</v>
      </c>
      <c r="AH1154" s="108"/>
      <c r="AI1154" s="108">
        <v>115329</v>
      </c>
      <c r="AJ1154" s="108"/>
      <c r="AK1154" s="108">
        <v>0</v>
      </c>
      <c r="AL1154" s="109"/>
      <c r="AM1154" s="182">
        <v>0</v>
      </c>
      <c r="AN1154" s="109" t="s">
        <v>5655</v>
      </c>
      <c r="AO1154" s="109" t="str">
        <f t="shared" si="17"/>
        <v>No</v>
      </c>
    </row>
    <row r="1155" spans="1:41" s="19" customFormat="1" ht="11.45" customHeight="1" x14ac:dyDescent="0.2">
      <c r="A1155" s="5" t="s">
        <v>920</v>
      </c>
      <c r="B1155" s="5" t="s">
        <v>494</v>
      </c>
      <c r="C1155" s="5" t="s">
        <v>40</v>
      </c>
      <c r="D1155" s="174">
        <v>4144</v>
      </c>
      <c r="E1155" s="177">
        <v>40144</v>
      </c>
      <c r="F1155" s="19" t="s">
        <v>194</v>
      </c>
      <c r="G1155" s="5" t="s">
        <v>5273</v>
      </c>
      <c r="H1155" s="27">
        <v>130846</v>
      </c>
      <c r="I1155" s="106">
        <v>11</v>
      </c>
      <c r="J1155" s="107"/>
      <c r="K1155" s="108">
        <v>0</v>
      </c>
      <c r="L1155" s="108"/>
      <c r="M1155" s="108">
        <v>0</v>
      </c>
      <c r="N1155" s="108"/>
      <c r="O1155" s="108">
        <v>0</v>
      </c>
      <c r="P1155" s="108"/>
      <c r="Q1155" s="108">
        <v>361235</v>
      </c>
      <c r="R1155" s="108"/>
      <c r="S1155" s="108">
        <v>0</v>
      </c>
      <c r="T1155" s="108"/>
      <c r="U1155" s="108">
        <v>0</v>
      </c>
      <c r="V1155" s="108"/>
      <c r="W1155" s="108">
        <v>24750</v>
      </c>
      <c r="X1155" s="108"/>
      <c r="Y1155" s="108">
        <v>0</v>
      </c>
      <c r="Z1155" s="108"/>
      <c r="AA1155" s="108">
        <v>0</v>
      </c>
      <c r="AB1155" s="108"/>
      <c r="AC1155" s="108">
        <v>0</v>
      </c>
      <c r="AD1155" s="108"/>
      <c r="AE1155" s="108">
        <v>0</v>
      </c>
      <c r="AF1155" s="108"/>
      <c r="AG1155" s="108">
        <v>0</v>
      </c>
      <c r="AH1155" s="108"/>
      <c r="AI1155" s="108">
        <v>154283</v>
      </c>
      <c r="AJ1155" s="108"/>
      <c r="AK1155" s="108">
        <v>0</v>
      </c>
      <c r="AL1155" s="109"/>
      <c r="AM1155" s="182">
        <v>0</v>
      </c>
      <c r="AN1155" s="109" t="s">
        <v>5655</v>
      </c>
      <c r="AO1155" s="109" t="str">
        <f t="shared" ref="AO1155:AO1218" si="18">IF(AN1155&amp;AL1155&amp;AJ1155&amp;AH1155&amp;AF1155&amp;AD1155&amp;AB1155&amp;Z1155&amp;X1155&amp;V1155&amp;T1155&amp;R1155&amp;P1155&amp;N1155&amp;L1155&amp;J1155&lt;&gt;"","Yes","No")</f>
        <v>No</v>
      </c>
    </row>
    <row r="1156" spans="1:41" s="19" customFormat="1" ht="11.45" customHeight="1" x14ac:dyDescent="0.2">
      <c r="A1156" s="5" t="s">
        <v>624</v>
      </c>
      <c r="B1156" s="5" t="s">
        <v>405</v>
      </c>
      <c r="C1156" s="5" t="s">
        <v>32</v>
      </c>
      <c r="D1156" s="174">
        <v>1063</v>
      </c>
      <c r="E1156" s="177">
        <v>10063</v>
      </c>
      <c r="F1156" s="19" t="s">
        <v>196</v>
      </c>
      <c r="G1156" s="5" t="s">
        <v>5273</v>
      </c>
      <c r="H1156" s="27">
        <v>924859</v>
      </c>
      <c r="I1156" s="106">
        <v>11</v>
      </c>
      <c r="J1156" s="107"/>
      <c r="K1156" s="108">
        <v>0</v>
      </c>
      <c r="L1156" s="108"/>
      <c r="M1156" s="108">
        <v>0</v>
      </c>
      <c r="N1156" s="108"/>
      <c r="O1156" s="108">
        <v>0</v>
      </c>
      <c r="P1156" s="108"/>
      <c r="Q1156" s="108">
        <v>503413</v>
      </c>
      <c r="R1156" s="108"/>
      <c r="S1156" s="108">
        <v>0</v>
      </c>
      <c r="T1156" s="108"/>
      <c r="U1156" s="108">
        <v>0</v>
      </c>
      <c r="V1156" s="108"/>
      <c r="W1156" s="108">
        <v>33163</v>
      </c>
      <c r="X1156" s="108"/>
      <c r="Y1156" s="108">
        <v>0</v>
      </c>
      <c r="Z1156" s="108"/>
      <c r="AA1156" s="108">
        <v>0</v>
      </c>
      <c r="AB1156" s="108"/>
      <c r="AC1156" s="108">
        <v>0</v>
      </c>
      <c r="AD1156" s="108"/>
      <c r="AE1156" s="108">
        <v>0</v>
      </c>
      <c r="AF1156" s="108"/>
      <c r="AG1156" s="108">
        <v>0</v>
      </c>
      <c r="AH1156" s="108"/>
      <c r="AI1156" s="108">
        <v>302699</v>
      </c>
      <c r="AJ1156" s="108"/>
      <c r="AK1156" s="108">
        <v>0</v>
      </c>
      <c r="AL1156" s="109"/>
      <c r="AM1156" s="182">
        <v>0</v>
      </c>
      <c r="AN1156" s="109" t="s">
        <v>5655</v>
      </c>
      <c r="AO1156" s="109" t="str">
        <f t="shared" si="18"/>
        <v>No</v>
      </c>
    </row>
    <row r="1157" spans="1:41" s="19" customFormat="1" ht="11.45" customHeight="1" x14ac:dyDescent="0.2">
      <c r="A1157" s="5" t="s">
        <v>2915</v>
      </c>
      <c r="B1157" s="5" t="s">
        <v>2916</v>
      </c>
      <c r="C1157" s="5" t="s">
        <v>55</v>
      </c>
      <c r="D1157" s="174" t="s">
        <v>2917</v>
      </c>
      <c r="E1157" s="177" t="s">
        <v>2918</v>
      </c>
      <c r="F1157" s="19" t="s">
        <v>196</v>
      </c>
      <c r="G1157" s="5" t="s">
        <v>229</v>
      </c>
      <c r="H1157" s="27">
        <v>0</v>
      </c>
      <c r="I1157" s="106">
        <v>11</v>
      </c>
      <c r="J1157" s="107"/>
      <c r="K1157" s="108">
        <v>0</v>
      </c>
      <c r="L1157" s="108"/>
      <c r="M1157" s="108">
        <v>0</v>
      </c>
      <c r="N1157" s="108"/>
      <c r="O1157" s="108">
        <v>0</v>
      </c>
      <c r="P1157" s="108"/>
      <c r="Q1157" s="108">
        <v>364809</v>
      </c>
      <c r="R1157" s="108"/>
      <c r="S1157" s="108">
        <v>0</v>
      </c>
      <c r="T1157" s="108"/>
      <c r="U1157" s="108">
        <v>0</v>
      </c>
      <c r="V1157" s="108"/>
      <c r="W1157" s="108">
        <v>27446</v>
      </c>
      <c r="X1157" s="108"/>
      <c r="Y1157" s="108">
        <v>0</v>
      </c>
      <c r="Z1157" s="108"/>
      <c r="AA1157" s="108">
        <v>0</v>
      </c>
      <c r="AB1157" s="108"/>
      <c r="AC1157" s="108">
        <v>0</v>
      </c>
      <c r="AD1157" s="108"/>
      <c r="AE1157" s="108">
        <v>0</v>
      </c>
      <c r="AF1157" s="108"/>
      <c r="AG1157" s="108">
        <v>0</v>
      </c>
      <c r="AH1157" s="108"/>
      <c r="AI1157" s="108">
        <v>118582</v>
      </c>
      <c r="AJ1157" s="108"/>
      <c r="AK1157" s="108">
        <v>0</v>
      </c>
      <c r="AL1157" s="109"/>
      <c r="AM1157" s="182">
        <v>0</v>
      </c>
      <c r="AN1157" s="109" t="s">
        <v>5655</v>
      </c>
      <c r="AO1157" s="109" t="str">
        <f t="shared" si="18"/>
        <v>No</v>
      </c>
    </row>
    <row r="1158" spans="1:41" s="19" customFormat="1" ht="11.45" customHeight="1" x14ac:dyDescent="0.2">
      <c r="A1158" s="5" t="s">
        <v>6294</v>
      </c>
      <c r="B1158" s="5" t="s">
        <v>792</v>
      </c>
      <c r="C1158" s="5" t="s">
        <v>46</v>
      </c>
      <c r="D1158" s="174">
        <v>5053</v>
      </c>
      <c r="E1158" s="177">
        <v>50053</v>
      </c>
      <c r="F1158" s="19" t="s">
        <v>194</v>
      </c>
      <c r="G1158" s="5" t="s">
        <v>192</v>
      </c>
      <c r="H1158" s="27">
        <v>92742</v>
      </c>
      <c r="I1158" s="106">
        <v>11</v>
      </c>
      <c r="J1158" s="107"/>
      <c r="K1158" s="108">
        <v>0</v>
      </c>
      <c r="L1158" s="108"/>
      <c r="M1158" s="108">
        <v>435844</v>
      </c>
      <c r="N1158" s="108"/>
      <c r="O1158" s="108">
        <v>502040</v>
      </c>
      <c r="P1158" s="108"/>
      <c r="Q1158" s="108">
        <v>466737</v>
      </c>
      <c r="R1158" s="108"/>
      <c r="S1158" s="108">
        <v>35303</v>
      </c>
      <c r="T1158" s="108"/>
      <c r="U1158" s="108">
        <v>42972</v>
      </c>
      <c r="V1158" s="108"/>
      <c r="W1158" s="108">
        <v>40334</v>
      </c>
      <c r="X1158" s="108"/>
      <c r="Y1158" s="108">
        <v>2638</v>
      </c>
      <c r="Z1158" s="108"/>
      <c r="AA1158" s="108">
        <v>0</v>
      </c>
      <c r="AB1158" s="108"/>
      <c r="AC1158" s="108">
        <v>0</v>
      </c>
      <c r="AD1158" s="108"/>
      <c r="AE1158" s="108">
        <v>0</v>
      </c>
      <c r="AF1158" s="108"/>
      <c r="AG1158" s="108">
        <v>0</v>
      </c>
      <c r="AH1158" s="108"/>
      <c r="AI1158" s="108">
        <v>259078</v>
      </c>
      <c r="AJ1158" s="108"/>
      <c r="AK1158" s="108">
        <v>511039</v>
      </c>
      <c r="AL1158" s="109"/>
      <c r="AM1158" s="182">
        <v>0</v>
      </c>
      <c r="AN1158" s="109" t="s">
        <v>5655</v>
      </c>
      <c r="AO1158" s="109" t="str">
        <f t="shared" si="18"/>
        <v>No</v>
      </c>
    </row>
    <row r="1159" spans="1:41" s="19" customFormat="1" ht="11.45" customHeight="1" x14ac:dyDescent="0.2">
      <c r="A1159" s="5" t="s">
        <v>6295</v>
      </c>
      <c r="B1159" s="5" t="s">
        <v>524</v>
      </c>
      <c r="C1159" s="5" t="s">
        <v>62</v>
      </c>
      <c r="D1159" s="174">
        <v>4095</v>
      </c>
      <c r="E1159" s="177">
        <v>40095</v>
      </c>
      <c r="F1159" s="19" t="s">
        <v>194</v>
      </c>
      <c r="G1159" s="5" t="s">
        <v>5273</v>
      </c>
      <c r="H1159" s="27">
        <v>117798</v>
      </c>
      <c r="I1159" s="106">
        <v>11</v>
      </c>
      <c r="J1159" s="107"/>
      <c r="K1159" s="108">
        <v>0</v>
      </c>
      <c r="L1159" s="108"/>
      <c r="M1159" s="108">
        <v>0</v>
      </c>
      <c r="N1159" s="108"/>
      <c r="O1159" s="108">
        <v>0</v>
      </c>
      <c r="P1159" s="108"/>
      <c r="Q1159" s="108">
        <v>358716</v>
      </c>
      <c r="R1159" s="108"/>
      <c r="S1159" s="108">
        <v>0</v>
      </c>
      <c r="T1159" s="108"/>
      <c r="U1159" s="108">
        <v>0</v>
      </c>
      <c r="V1159" s="108"/>
      <c r="W1159" s="108">
        <v>26492</v>
      </c>
      <c r="X1159" s="108"/>
      <c r="Y1159" s="108">
        <v>0</v>
      </c>
      <c r="Z1159" s="108"/>
      <c r="AA1159" s="108">
        <v>0</v>
      </c>
      <c r="AB1159" s="108"/>
      <c r="AC1159" s="108">
        <v>0</v>
      </c>
      <c r="AD1159" s="108"/>
      <c r="AE1159" s="108">
        <v>0</v>
      </c>
      <c r="AF1159" s="108"/>
      <c r="AG1159" s="108">
        <v>0</v>
      </c>
      <c r="AH1159" s="108"/>
      <c r="AI1159" s="108">
        <v>410166</v>
      </c>
      <c r="AJ1159" s="108"/>
      <c r="AK1159" s="108">
        <v>0</v>
      </c>
      <c r="AL1159" s="109"/>
      <c r="AM1159" s="182">
        <v>0</v>
      </c>
      <c r="AN1159" s="109" t="s">
        <v>5655</v>
      </c>
      <c r="AO1159" s="109" t="str">
        <f t="shared" si="18"/>
        <v>No</v>
      </c>
    </row>
    <row r="1160" spans="1:41" s="19" customFormat="1" ht="11.45" customHeight="1" x14ac:dyDescent="0.2">
      <c r="A1160" s="5" t="s">
        <v>6296</v>
      </c>
      <c r="B1160" s="5" t="s">
        <v>407</v>
      </c>
      <c r="C1160" s="5" t="s">
        <v>56</v>
      </c>
      <c r="D1160" s="174">
        <v>5026</v>
      </c>
      <c r="E1160" s="177">
        <v>50026</v>
      </c>
      <c r="F1160" s="19" t="s">
        <v>194</v>
      </c>
      <c r="G1160" s="5" t="s">
        <v>192</v>
      </c>
      <c r="H1160" s="27">
        <v>176676</v>
      </c>
      <c r="I1160" s="106">
        <v>11</v>
      </c>
      <c r="J1160" s="107"/>
      <c r="K1160" s="108">
        <v>0</v>
      </c>
      <c r="L1160" s="108"/>
      <c r="M1160" s="108">
        <v>485038</v>
      </c>
      <c r="N1160" s="108"/>
      <c r="O1160" s="108">
        <v>581431</v>
      </c>
      <c r="P1160" s="108"/>
      <c r="Q1160" s="108">
        <v>555527</v>
      </c>
      <c r="R1160" s="108"/>
      <c r="S1160" s="108">
        <v>25904</v>
      </c>
      <c r="T1160" s="108"/>
      <c r="U1160" s="108">
        <v>43192</v>
      </c>
      <c r="V1160" s="108"/>
      <c r="W1160" s="108">
        <v>41782</v>
      </c>
      <c r="X1160" s="108"/>
      <c r="Y1160" s="108">
        <v>1410</v>
      </c>
      <c r="Z1160" s="108"/>
      <c r="AA1160" s="108">
        <v>0</v>
      </c>
      <c r="AB1160" s="108"/>
      <c r="AC1160" s="108">
        <v>0</v>
      </c>
      <c r="AD1160" s="108"/>
      <c r="AE1160" s="108">
        <v>0</v>
      </c>
      <c r="AF1160" s="108"/>
      <c r="AG1160" s="108">
        <v>0</v>
      </c>
      <c r="AH1160" s="108"/>
      <c r="AI1160" s="108">
        <v>532330</v>
      </c>
      <c r="AJ1160" s="108"/>
      <c r="AK1160" s="108">
        <v>2063734</v>
      </c>
      <c r="AL1160" s="109"/>
      <c r="AM1160" s="182">
        <v>0</v>
      </c>
      <c r="AN1160" s="109" t="s">
        <v>5655</v>
      </c>
      <c r="AO1160" s="109" t="str">
        <f t="shared" si="18"/>
        <v>No</v>
      </c>
    </row>
    <row r="1161" spans="1:41" s="19" customFormat="1" ht="11.45" customHeight="1" x14ac:dyDescent="0.2">
      <c r="A1161" s="5" t="s">
        <v>3616</v>
      </c>
      <c r="B1161" s="5" t="s">
        <v>3617</v>
      </c>
      <c r="C1161" s="5" t="s">
        <v>51</v>
      </c>
      <c r="D1161" s="174" t="s">
        <v>3618</v>
      </c>
      <c r="E1161" s="177" t="s">
        <v>3619</v>
      </c>
      <c r="F1161" s="19" t="s">
        <v>1252</v>
      </c>
      <c r="G1161" s="5" t="s">
        <v>229</v>
      </c>
      <c r="H1161" s="27">
        <v>0</v>
      </c>
      <c r="I1161" s="106">
        <v>11</v>
      </c>
      <c r="J1161" s="107"/>
      <c r="K1161" s="108">
        <v>0</v>
      </c>
      <c r="L1161" s="108"/>
      <c r="M1161" s="108">
        <v>0</v>
      </c>
      <c r="N1161" s="108"/>
      <c r="O1161" s="108">
        <v>0</v>
      </c>
      <c r="P1161" s="108"/>
      <c r="Q1161" s="108">
        <v>133305</v>
      </c>
      <c r="R1161" s="108"/>
      <c r="S1161" s="108">
        <v>0</v>
      </c>
      <c r="T1161" s="108"/>
      <c r="U1161" s="108">
        <v>0</v>
      </c>
      <c r="V1161" s="108"/>
      <c r="W1161" s="108">
        <v>11555</v>
      </c>
      <c r="X1161" s="108"/>
      <c r="Y1161" s="108">
        <v>0</v>
      </c>
      <c r="Z1161" s="108"/>
      <c r="AA1161" s="108">
        <v>0</v>
      </c>
      <c r="AB1161" s="108"/>
      <c r="AC1161" s="108">
        <v>0</v>
      </c>
      <c r="AD1161" s="108"/>
      <c r="AE1161" s="108">
        <v>0</v>
      </c>
      <c r="AF1161" s="108"/>
      <c r="AG1161" s="108">
        <v>0</v>
      </c>
      <c r="AH1161" s="108"/>
      <c r="AI1161" s="108">
        <v>33368</v>
      </c>
      <c r="AJ1161" s="108"/>
      <c r="AK1161" s="108">
        <v>0</v>
      </c>
      <c r="AL1161" s="109"/>
      <c r="AM1161" s="182">
        <v>0</v>
      </c>
      <c r="AN1161" s="109" t="s">
        <v>5655</v>
      </c>
      <c r="AO1161" s="109" t="str">
        <f t="shared" si="18"/>
        <v>No</v>
      </c>
    </row>
    <row r="1162" spans="1:41" s="19" customFormat="1" ht="11.45" customHeight="1" x14ac:dyDescent="0.2">
      <c r="A1162" s="5" t="s">
        <v>6297</v>
      </c>
      <c r="B1162" s="5" t="s">
        <v>977</v>
      </c>
      <c r="C1162" s="5" t="s">
        <v>20</v>
      </c>
      <c r="D1162" s="174"/>
      <c r="E1162" s="177">
        <v>90299</v>
      </c>
      <c r="F1162" s="19" t="s">
        <v>196</v>
      </c>
      <c r="G1162" s="5" t="s">
        <v>192</v>
      </c>
      <c r="H1162" s="27">
        <v>308231</v>
      </c>
      <c r="I1162" s="106">
        <v>11</v>
      </c>
      <c r="J1162" s="107"/>
      <c r="K1162" s="108">
        <v>4</v>
      </c>
      <c r="L1162" s="108"/>
      <c r="M1162" s="108">
        <v>782342</v>
      </c>
      <c r="N1162" s="108"/>
      <c r="O1162" s="108">
        <v>771692</v>
      </c>
      <c r="P1162" s="108" t="s">
        <v>102</v>
      </c>
      <c r="Q1162" s="108">
        <v>766833</v>
      </c>
      <c r="R1162" s="108"/>
      <c r="S1162" s="108">
        <v>4859</v>
      </c>
      <c r="T1162" s="108"/>
      <c r="U1162" s="108">
        <v>46285</v>
      </c>
      <c r="V1162" s="108" t="s">
        <v>102</v>
      </c>
      <c r="W1162" s="108">
        <v>43959</v>
      </c>
      <c r="X1162" s="108"/>
      <c r="Y1162" s="108">
        <v>2326</v>
      </c>
      <c r="Z1162" s="108"/>
      <c r="AA1162" s="108">
        <v>386657</v>
      </c>
      <c r="AB1162" s="108" t="s">
        <v>102</v>
      </c>
      <c r="AC1162" s="108">
        <v>355289</v>
      </c>
      <c r="AD1162" s="108"/>
      <c r="AE1162" s="108">
        <v>22022</v>
      </c>
      <c r="AF1162" s="108" t="s">
        <v>102</v>
      </c>
      <c r="AG1162" s="108">
        <v>21030</v>
      </c>
      <c r="AH1162" s="108"/>
      <c r="AI1162" s="108">
        <v>636029</v>
      </c>
      <c r="AJ1162" s="108"/>
      <c r="AK1162" s="108">
        <v>16174174</v>
      </c>
      <c r="AL1162" s="109" t="s">
        <v>102</v>
      </c>
      <c r="AM1162" s="182">
        <v>0</v>
      </c>
      <c r="AN1162" s="109" t="s">
        <v>5655</v>
      </c>
      <c r="AO1162" s="109" t="str">
        <f t="shared" si="18"/>
        <v>Yes</v>
      </c>
    </row>
    <row r="1163" spans="1:41" s="19" customFormat="1" ht="11.45" customHeight="1" x14ac:dyDescent="0.2">
      <c r="A1163" s="5" t="s">
        <v>5192</v>
      </c>
      <c r="B1163" s="5" t="s">
        <v>527</v>
      </c>
      <c r="C1163" s="5" t="s">
        <v>60</v>
      </c>
      <c r="D1163" s="174"/>
      <c r="E1163" s="177" t="s">
        <v>5193</v>
      </c>
      <c r="F1163" s="19" t="s">
        <v>242</v>
      </c>
      <c r="G1163" s="5" t="s">
        <v>229</v>
      </c>
      <c r="H1163" s="27">
        <v>0</v>
      </c>
      <c r="I1163" s="106">
        <v>11</v>
      </c>
      <c r="J1163" s="107"/>
      <c r="K1163" s="108">
        <v>0</v>
      </c>
      <c r="L1163" s="108"/>
      <c r="M1163" s="108">
        <v>0</v>
      </c>
      <c r="N1163" s="108"/>
      <c r="O1163" s="108">
        <v>0</v>
      </c>
      <c r="P1163" s="108"/>
      <c r="Q1163" s="108">
        <v>439856</v>
      </c>
      <c r="R1163" s="108"/>
      <c r="S1163" s="108">
        <v>0</v>
      </c>
      <c r="T1163" s="108"/>
      <c r="U1163" s="108">
        <v>0</v>
      </c>
      <c r="V1163" s="108"/>
      <c r="W1163" s="108">
        <v>24126</v>
      </c>
      <c r="X1163" s="108"/>
      <c r="Y1163" s="108">
        <v>0</v>
      </c>
      <c r="Z1163" s="108"/>
      <c r="AA1163" s="108">
        <v>0</v>
      </c>
      <c r="AB1163" s="108"/>
      <c r="AC1163" s="108">
        <v>0</v>
      </c>
      <c r="AD1163" s="108"/>
      <c r="AE1163" s="108">
        <v>0</v>
      </c>
      <c r="AF1163" s="108"/>
      <c r="AG1163" s="108">
        <v>0</v>
      </c>
      <c r="AH1163" s="108"/>
      <c r="AI1163" s="108">
        <v>30619</v>
      </c>
      <c r="AJ1163" s="108"/>
      <c r="AK1163" s="108">
        <v>0</v>
      </c>
      <c r="AL1163" s="109"/>
      <c r="AM1163" s="182">
        <v>85</v>
      </c>
      <c r="AN1163" s="109" t="s">
        <v>5655</v>
      </c>
      <c r="AO1163" s="109" t="str">
        <f t="shared" si="18"/>
        <v>No</v>
      </c>
    </row>
    <row r="1164" spans="1:41" s="19" customFormat="1" ht="11.45" customHeight="1" x14ac:dyDescent="0.2">
      <c r="A1164" s="5" t="s">
        <v>4758</v>
      </c>
      <c r="B1164" s="5" t="s">
        <v>4759</v>
      </c>
      <c r="C1164" s="5" t="s">
        <v>72</v>
      </c>
      <c r="D1164" s="174" t="s">
        <v>4760</v>
      </c>
      <c r="E1164" s="177" t="s">
        <v>4761</v>
      </c>
      <c r="F1164" s="19" t="s">
        <v>194</v>
      </c>
      <c r="G1164" s="5" t="s">
        <v>229</v>
      </c>
      <c r="H1164" s="27">
        <v>0</v>
      </c>
      <c r="I1164" s="106">
        <v>11</v>
      </c>
      <c r="J1164" s="107"/>
      <c r="K1164" s="108">
        <v>0</v>
      </c>
      <c r="L1164" s="108"/>
      <c r="M1164" s="108">
        <v>0</v>
      </c>
      <c r="N1164" s="108"/>
      <c r="O1164" s="108">
        <v>0</v>
      </c>
      <c r="P1164" s="108"/>
      <c r="Q1164" s="108">
        <v>114898</v>
      </c>
      <c r="R1164" s="108"/>
      <c r="S1164" s="108">
        <v>0</v>
      </c>
      <c r="T1164" s="108"/>
      <c r="U1164" s="108">
        <v>0</v>
      </c>
      <c r="V1164" s="108"/>
      <c r="W1164" s="108">
        <v>5108</v>
      </c>
      <c r="X1164" s="108"/>
      <c r="Y1164" s="108">
        <v>0</v>
      </c>
      <c r="Z1164" s="108"/>
      <c r="AA1164" s="108">
        <v>0</v>
      </c>
      <c r="AB1164" s="108"/>
      <c r="AC1164" s="108">
        <v>0</v>
      </c>
      <c r="AD1164" s="108"/>
      <c r="AE1164" s="108">
        <v>0</v>
      </c>
      <c r="AF1164" s="108"/>
      <c r="AG1164" s="108">
        <v>0</v>
      </c>
      <c r="AH1164" s="108"/>
      <c r="AI1164" s="108">
        <v>10160</v>
      </c>
      <c r="AJ1164" s="108"/>
      <c r="AK1164" s="108">
        <v>0</v>
      </c>
      <c r="AL1164" s="109"/>
      <c r="AM1164" s="182">
        <v>0</v>
      </c>
      <c r="AN1164" s="109" t="s">
        <v>5655</v>
      </c>
      <c r="AO1164" s="109" t="str">
        <f t="shared" si="18"/>
        <v>No</v>
      </c>
    </row>
    <row r="1165" spans="1:41" s="19" customFormat="1" ht="11.45" customHeight="1" x14ac:dyDescent="0.2">
      <c r="A1165" s="5" t="s">
        <v>3741</v>
      </c>
      <c r="B1165" s="5" t="s">
        <v>3742</v>
      </c>
      <c r="C1165" s="5" t="s">
        <v>48</v>
      </c>
      <c r="D1165" s="174" t="s">
        <v>3743</v>
      </c>
      <c r="E1165" s="177" t="s">
        <v>3744</v>
      </c>
      <c r="F1165" s="19" t="s">
        <v>242</v>
      </c>
      <c r="G1165" s="5" t="s">
        <v>229</v>
      </c>
      <c r="H1165" s="27">
        <v>0</v>
      </c>
      <c r="I1165" s="106">
        <v>11</v>
      </c>
      <c r="J1165" s="107"/>
      <c r="K1165" s="108">
        <v>0</v>
      </c>
      <c r="L1165" s="108"/>
      <c r="M1165" s="108">
        <v>0</v>
      </c>
      <c r="N1165" s="108"/>
      <c r="O1165" s="108">
        <v>0</v>
      </c>
      <c r="P1165" s="108"/>
      <c r="Q1165" s="108">
        <v>160880</v>
      </c>
      <c r="R1165" s="108"/>
      <c r="S1165" s="108">
        <v>0</v>
      </c>
      <c r="T1165" s="108"/>
      <c r="U1165" s="108">
        <v>0</v>
      </c>
      <c r="V1165" s="108"/>
      <c r="W1165" s="108">
        <v>12607</v>
      </c>
      <c r="X1165" s="108"/>
      <c r="Y1165" s="108">
        <v>0</v>
      </c>
      <c r="Z1165" s="108"/>
      <c r="AA1165" s="108">
        <v>0</v>
      </c>
      <c r="AB1165" s="108"/>
      <c r="AC1165" s="108">
        <v>0</v>
      </c>
      <c r="AD1165" s="108"/>
      <c r="AE1165" s="108">
        <v>0</v>
      </c>
      <c r="AF1165" s="108"/>
      <c r="AG1165" s="108">
        <v>0</v>
      </c>
      <c r="AH1165" s="108"/>
      <c r="AI1165" s="108">
        <v>69284</v>
      </c>
      <c r="AJ1165" s="108"/>
      <c r="AK1165" s="108">
        <v>0</v>
      </c>
      <c r="AL1165" s="109"/>
      <c r="AM1165" s="182">
        <v>0</v>
      </c>
      <c r="AN1165" s="109" t="s">
        <v>5655</v>
      </c>
      <c r="AO1165" s="109" t="str">
        <f t="shared" si="18"/>
        <v>No</v>
      </c>
    </row>
    <row r="1166" spans="1:41" s="19" customFormat="1" ht="11.45" customHeight="1" x14ac:dyDescent="0.2">
      <c r="A1166" s="5" t="s">
        <v>2045</v>
      </c>
      <c r="B1166" s="5" t="s">
        <v>2046</v>
      </c>
      <c r="C1166" s="5" t="s">
        <v>50</v>
      </c>
      <c r="D1166" s="174" t="s">
        <v>2047</v>
      </c>
      <c r="E1166" s="177" t="s">
        <v>2048</v>
      </c>
      <c r="F1166" s="19" t="s">
        <v>194</v>
      </c>
      <c r="G1166" s="5" t="s">
        <v>229</v>
      </c>
      <c r="H1166" s="27">
        <v>0</v>
      </c>
      <c r="I1166" s="106">
        <v>11</v>
      </c>
      <c r="J1166" s="107"/>
      <c r="K1166" s="108">
        <v>0</v>
      </c>
      <c r="L1166" s="108"/>
      <c r="M1166" s="108">
        <v>0</v>
      </c>
      <c r="N1166" s="108"/>
      <c r="O1166" s="108">
        <v>0</v>
      </c>
      <c r="P1166" s="108"/>
      <c r="Q1166" s="108">
        <v>279024</v>
      </c>
      <c r="R1166" s="108"/>
      <c r="S1166" s="108">
        <v>0</v>
      </c>
      <c r="T1166" s="108"/>
      <c r="U1166" s="108">
        <v>0</v>
      </c>
      <c r="V1166" s="108"/>
      <c r="W1166" s="108">
        <v>15258</v>
      </c>
      <c r="X1166" s="108"/>
      <c r="Y1166" s="108">
        <v>0</v>
      </c>
      <c r="Z1166" s="108"/>
      <c r="AA1166" s="108">
        <v>0</v>
      </c>
      <c r="AB1166" s="108"/>
      <c r="AC1166" s="108">
        <v>0</v>
      </c>
      <c r="AD1166" s="108"/>
      <c r="AE1166" s="108">
        <v>0</v>
      </c>
      <c r="AF1166" s="108"/>
      <c r="AG1166" s="108">
        <v>0</v>
      </c>
      <c r="AH1166" s="108"/>
      <c r="AI1166" s="108">
        <v>11483</v>
      </c>
      <c r="AJ1166" s="108"/>
      <c r="AK1166" s="108">
        <v>0</v>
      </c>
      <c r="AL1166" s="109"/>
      <c r="AM1166" s="182">
        <v>0</v>
      </c>
      <c r="AN1166" s="109" t="s">
        <v>5655</v>
      </c>
      <c r="AO1166" s="109" t="str">
        <f t="shared" si="18"/>
        <v>No</v>
      </c>
    </row>
    <row r="1167" spans="1:41" s="19" customFormat="1" ht="11.45" customHeight="1" x14ac:dyDescent="0.2">
      <c r="A1167" s="5" t="s">
        <v>6298</v>
      </c>
      <c r="B1167" s="5" t="s">
        <v>970</v>
      </c>
      <c r="C1167" s="5" t="s">
        <v>7</v>
      </c>
      <c r="D1167" s="174">
        <v>6104</v>
      </c>
      <c r="E1167" s="177">
        <v>60104</v>
      </c>
      <c r="F1167" s="19" t="s">
        <v>194</v>
      </c>
      <c r="G1167" s="5" t="s">
        <v>5273</v>
      </c>
      <c r="H1167" s="27">
        <v>65419</v>
      </c>
      <c r="I1167" s="106">
        <v>11</v>
      </c>
      <c r="J1167" s="107"/>
      <c r="K1167" s="108">
        <v>0</v>
      </c>
      <c r="L1167" s="108"/>
      <c r="M1167" s="108">
        <v>0</v>
      </c>
      <c r="N1167" s="108"/>
      <c r="O1167" s="108">
        <v>0</v>
      </c>
      <c r="P1167" s="108"/>
      <c r="Q1167" s="108">
        <v>381791</v>
      </c>
      <c r="R1167" s="108"/>
      <c r="S1167" s="108">
        <v>0</v>
      </c>
      <c r="T1167" s="108"/>
      <c r="U1167" s="108">
        <v>0</v>
      </c>
      <c r="V1167" s="108"/>
      <c r="W1167" s="108">
        <v>22555</v>
      </c>
      <c r="X1167" s="108"/>
      <c r="Y1167" s="108">
        <v>0</v>
      </c>
      <c r="Z1167" s="108"/>
      <c r="AA1167" s="108">
        <v>0</v>
      </c>
      <c r="AB1167" s="108"/>
      <c r="AC1167" s="108">
        <v>0</v>
      </c>
      <c r="AD1167" s="108"/>
      <c r="AE1167" s="108">
        <v>0</v>
      </c>
      <c r="AF1167" s="108"/>
      <c r="AG1167" s="108">
        <v>0</v>
      </c>
      <c r="AH1167" s="108"/>
      <c r="AI1167" s="108">
        <v>134692</v>
      </c>
      <c r="AJ1167" s="108"/>
      <c r="AK1167" s="108">
        <v>0</v>
      </c>
      <c r="AL1167" s="109"/>
      <c r="AM1167" s="182">
        <v>0</v>
      </c>
      <c r="AN1167" s="109" t="s">
        <v>5655</v>
      </c>
      <c r="AO1167" s="109" t="str">
        <f t="shared" si="18"/>
        <v>No</v>
      </c>
    </row>
    <row r="1168" spans="1:41" s="19" customFormat="1" ht="11.45" customHeight="1" x14ac:dyDescent="0.2">
      <c r="A1168" s="5" t="s">
        <v>4500</v>
      </c>
      <c r="B1168" s="5" t="s">
        <v>4501</v>
      </c>
      <c r="C1168" s="5" t="s">
        <v>161</v>
      </c>
      <c r="D1168" s="174" t="s">
        <v>4502</v>
      </c>
      <c r="E1168" s="177" t="s">
        <v>4503</v>
      </c>
      <c r="F1168" s="19" t="s">
        <v>242</v>
      </c>
      <c r="G1168" s="5" t="s">
        <v>229</v>
      </c>
      <c r="H1168" s="27">
        <v>0</v>
      </c>
      <c r="I1168" s="106">
        <v>11</v>
      </c>
      <c r="J1168" s="107"/>
      <c r="K1168" s="108">
        <v>0</v>
      </c>
      <c r="L1168" s="108"/>
      <c r="M1168" s="108">
        <v>0</v>
      </c>
      <c r="N1168" s="108"/>
      <c r="O1168" s="108">
        <v>0</v>
      </c>
      <c r="P1168" s="108"/>
      <c r="Q1168" s="108">
        <v>177796</v>
      </c>
      <c r="R1168" s="108"/>
      <c r="S1168" s="108">
        <v>0</v>
      </c>
      <c r="T1168" s="108"/>
      <c r="U1168" s="108">
        <v>0</v>
      </c>
      <c r="V1168" s="108"/>
      <c r="W1168" s="108">
        <v>19050</v>
      </c>
      <c r="X1168" s="108"/>
      <c r="Y1168" s="108">
        <v>0</v>
      </c>
      <c r="Z1168" s="108"/>
      <c r="AA1168" s="108">
        <v>0</v>
      </c>
      <c r="AB1168" s="108"/>
      <c r="AC1168" s="108">
        <v>0</v>
      </c>
      <c r="AD1168" s="108"/>
      <c r="AE1168" s="108">
        <v>0</v>
      </c>
      <c r="AF1168" s="108"/>
      <c r="AG1168" s="108">
        <v>0</v>
      </c>
      <c r="AH1168" s="108"/>
      <c r="AI1168" s="108">
        <v>38238</v>
      </c>
      <c r="AJ1168" s="108"/>
      <c r="AK1168" s="108">
        <v>0</v>
      </c>
      <c r="AL1168" s="109"/>
      <c r="AM1168" s="182">
        <v>0</v>
      </c>
      <c r="AN1168" s="109" t="s">
        <v>5655</v>
      </c>
      <c r="AO1168" s="109" t="str">
        <f t="shared" si="18"/>
        <v>No</v>
      </c>
    </row>
    <row r="1169" spans="1:41" s="19" customFormat="1" ht="11.45" customHeight="1" x14ac:dyDescent="0.2">
      <c r="A1169" s="5" t="s">
        <v>1012</v>
      </c>
      <c r="B1169" s="5" t="s">
        <v>1013</v>
      </c>
      <c r="C1169" s="5" t="s">
        <v>87</v>
      </c>
      <c r="D1169" s="174" t="s">
        <v>1014</v>
      </c>
      <c r="E1169" s="177">
        <v>88122</v>
      </c>
      <c r="F1169" s="19" t="s">
        <v>138</v>
      </c>
      <c r="G1169" s="5" t="s">
        <v>5273</v>
      </c>
      <c r="H1169" s="27">
        <v>0</v>
      </c>
      <c r="I1169" s="106">
        <v>11</v>
      </c>
      <c r="J1169" s="107"/>
      <c r="K1169" s="108">
        <v>0</v>
      </c>
      <c r="L1169" s="108"/>
      <c r="M1169" s="108">
        <v>0</v>
      </c>
      <c r="N1169" s="108"/>
      <c r="O1169" s="108">
        <v>0</v>
      </c>
      <c r="P1169" s="108"/>
      <c r="Q1169" s="108">
        <v>435831</v>
      </c>
      <c r="R1169" s="108"/>
      <c r="S1169" s="108">
        <v>0</v>
      </c>
      <c r="T1169" s="108"/>
      <c r="U1169" s="108">
        <v>0</v>
      </c>
      <c r="V1169" s="108"/>
      <c r="W1169" s="108">
        <v>12734</v>
      </c>
      <c r="X1169" s="108"/>
      <c r="Y1169" s="108">
        <v>0</v>
      </c>
      <c r="Z1169" s="108"/>
      <c r="AA1169" s="108">
        <v>0</v>
      </c>
      <c r="AB1169" s="108"/>
      <c r="AC1169" s="108">
        <v>0</v>
      </c>
      <c r="AD1169" s="108"/>
      <c r="AE1169" s="108">
        <v>0</v>
      </c>
      <c r="AF1169" s="108"/>
      <c r="AG1169" s="108">
        <v>0</v>
      </c>
      <c r="AH1169" s="108"/>
      <c r="AI1169" s="108">
        <v>21208</v>
      </c>
      <c r="AJ1169" s="108"/>
      <c r="AK1169" s="108">
        <v>0</v>
      </c>
      <c r="AL1169" s="109"/>
      <c r="AM1169" s="182">
        <v>0</v>
      </c>
      <c r="AN1169" s="109" t="s">
        <v>5655</v>
      </c>
      <c r="AO1169" s="109" t="str">
        <f t="shared" si="18"/>
        <v>No</v>
      </c>
    </row>
    <row r="1170" spans="1:41" s="19" customFormat="1" ht="11.45" customHeight="1" x14ac:dyDescent="0.2">
      <c r="A1170" s="5" t="s">
        <v>6299</v>
      </c>
      <c r="B1170" s="5" t="s">
        <v>1686</v>
      </c>
      <c r="C1170" s="5" t="s">
        <v>99</v>
      </c>
      <c r="D1170" s="174" t="s">
        <v>1687</v>
      </c>
      <c r="E1170" s="177" t="s">
        <v>1688</v>
      </c>
      <c r="F1170" s="19" t="s">
        <v>242</v>
      </c>
      <c r="G1170" s="5" t="s">
        <v>229</v>
      </c>
      <c r="H1170" s="27">
        <v>0</v>
      </c>
      <c r="I1170" s="106">
        <v>11</v>
      </c>
      <c r="J1170" s="107"/>
      <c r="K1170" s="108">
        <v>0</v>
      </c>
      <c r="L1170" s="108"/>
      <c r="M1170" s="108">
        <v>0</v>
      </c>
      <c r="N1170" s="108"/>
      <c r="O1170" s="108">
        <v>0</v>
      </c>
      <c r="P1170" s="108"/>
      <c r="Q1170" s="108">
        <v>254831</v>
      </c>
      <c r="R1170" s="108"/>
      <c r="S1170" s="108">
        <v>0</v>
      </c>
      <c r="T1170" s="108"/>
      <c r="U1170" s="108">
        <v>0</v>
      </c>
      <c r="V1170" s="108"/>
      <c r="W1170" s="108">
        <v>16646</v>
      </c>
      <c r="X1170" s="108"/>
      <c r="Y1170" s="108">
        <v>0</v>
      </c>
      <c r="Z1170" s="108"/>
      <c r="AA1170" s="108">
        <v>0</v>
      </c>
      <c r="AB1170" s="108"/>
      <c r="AC1170" s="108">
        <v>0</v>
      </c>
      <c r="AD1170" s="108"/>
      <c r="AE1170" s="108">
        <v>0</v>
      </c>
      <c r="AF1170" s="108"/>
      <c r="AG1170" s="108">
        <v>0</v>
      </c>
      <c r="AH1170" s="108"/>
      <c r="AI1170" s="108">
        <v>25067</v>
      </c>
      <c r="AJ1170" s="108"/>
      <c r="AK1170" s="108">
        <v>0</v>
      </c>
      <c r="AL1170" s="109"/>
      <c r="AM1170" s="182">
        <v>0</v>
      </c>
      <c r="AN1170" s="109" t="s">
        <v>5655</v>
      </c>
      <c r="AO1170" s="109" t="str">
        <f t="shared" si="18"/>
        <v>No</v>
      </c>
    </row>
    <row r="1171" spans="1:41" s="19" customFormat="1" ht="11.45" customHeight="1" x14ac:dyDescent="0.2">
      <c r="A1171" s="5" t="s">
        <v>6300</v>
      </c>
      <c r="B1171" s="5" t="s">
        <v>6301</v>
      </c>
      <c r="C1171" s="5" t="s">
        <v>60</v>
      </c>
      <c r="D1171" s="174"/>
      <c r="E1171" s="177" t="s">
        <v>6302</v>
      </c>
      <c r="F1171" s="19" t="s">
        <v>242</v>
      </c>
      <c r="G1171" s="5" t="s">
        <v>229</v>
      </c>
      <c r="H1171" s="27">
        <v>0</v>
      </c>
      <c r="I1171" s="106">
        <v>11</v>
      </c>
      <c r="J1171" s="107"/>
      <c r="K1171" s="108">
        <v>0</v>
      </c>
      <c r="L1171" s="108"/>
      <c r="M1171" s="108">
        <v>0</v>
      </c>
      <c r="N1171" s="108"/>
      <c r="O1171" s="108">
        <v>0</v>
      </c>
      <c r="P1171" s="108"/>
      <c r="Q1171" s="108">
        <v>353744</v>
      </c>
      <c r="R1171" s="108"/>
      <c r="S1171" s="108">
        <v>0</v>
      </c>
      <c r="T1171" s="108"/>
      <c r="U1171" s="108">
        <v>0</v>
      </c>
      <c r="V1171" s="108"/>
      <c r="W1171" s="108">
        <v>11918</v>
      </c>
      <c r="X1171" s="108"/>
      <c r="Y1171" s="108">
        <v>0</v>
      </c>
      <c r="Z1171" s="108"/>
      <c r="AA1171" s="108">
        <v>0</v>
      </c>
      <c r="AB1171" s="108"/>
      <c r="AC1171" s="108">
        <v>0</v>
      </c>
      <c r="AD1171" s="108"/>
      <c r="AE1171" s="108">
        <v>0</v>
      </c>
      <c r="AF1171" s="108"/>
      <c r="AG1171" s="108">
        <v>0</v>
      </c>
      <c r="AH1171" s="108"/>
      <c r="AI1171" s="108">
        <v>45407</v>
      </c>
      <c r="AJ1171" s="108"/>
      <c r="AK1171" s="108">
        <v>0</v>
      </c>
      <c r="AL1171" s="109"/>
      <c r="AM1171" s="182">
        <v>0</v>
      </c>
      <c r="AN1171" s="109" t="s">
        <v>5655</v>
      </c>
      <c r="AO1171" s="109" t="str">
        <f t="shared" si="18"/>
        <v>No</v>
      </c>
    </row>
    <row r="1172" spans="1:41" s="19" customFormat="1" ht="11.45" customHeight="1" x14ac:dyDescent="0.2">
      <c r="A1172" s="5" t="s">
        <v>2779</v>
      </c>
      <c r="B1172" s="5" t="s">
        <v>2780</v>
      </c>
      <c r="C1172" s="5" t="s">
        <v>55</v>
      </c>
      <c r="D1172" s="174" t="s">
        <v>2781</v>
      </c>
      <c r="E1172" s="177" t="s">
        <v>2782</v>
      </c>
      <c r="F1172" s="19" t="s">
        <v>194</v>
      </c>
      <c r="G1172" s="5" t="s">
        <v>229</v>
      </c>
      <c r="H1172" s="27">
        <v>0</v>
      </c>
      <c r="I1172" s="106">
        <v>11</v>
      </c>
      <c r="J1172" s="107"/>
      <c r="K1172" s="108">
        <v>0</v>
      </c>
      <c r="L1172" s="108"/>
      <c r="M1172" s="108">
        <v>0</v>
      </c>
      <c r="N1172" s="108"/>
      <c r="O1172" s="108">
        <v>0</v>
      </c>
      <c r="P1172" s="108"/>
      <c r="Q1172" s="108">
        <v>285910</v>
      </c>
      <c r="R1172" s="108"/>
      <c r="S1172" s="108">
        <v>0</v>
      </c>
      <c r="T1172" s="108"/>
      <c r="U1172" s="108">
        <v>0</v>
      </c>
      <c r="V1172" s="108"/>
      <c r="W1172" s="108">
        <v>14375</v>
      </c>
      <c r="X1172" s="108"/>
      <c r="Y1172" s="108">
        <v>0</v>
      </c>
      <c r="Z1172" s="108"/>
      <c r="AA1172" s="108">
        <v>0</v>
      </c>
      <c r="AB1172" s="108"/>
      <c r="AC1172" s="108">
        <v>0</v>
      </c>
      <c r="AD1172" s="108"/>
      <c r="AE1172" s="108">
        <v>0</v>
      </c>
      <c r="AF1172" s="108"/>
      <c r="AG1172" s="108">
        <v>0</v>
      </c>
      <c r="AH1172" s="108"/>
      <c r="AI1172" s="108">
        <v>35613</v>
      </c>
      <c r="AJ1172" s="108"/>
      <c r="AK1172" s="108">
        <v>0</v>
      </c>
      <c r="AL1172" s="109"/>
      <c r="AM1172" s="182">
        <v>0</v>
      </c>
      <c r="AN1172" s="109" t="s">
        <v>5655</v>
      </c>
      <c r="AO1172" s="109" t="str">
        <f t="shared" si="18"/>
        <v>No</v>
      </c>
    </row>
    <row r="1173" spans="1:41" s="19" customFormat="1" ht="11.45" customHeight="1" x14ac:dyDescent="0.2">
      <c r="A1173" s="5" t="s">
        <v>925</v>
      </c>
      <c r="B1173" s="5" t="s">
        <v>926</v>
      </c>
      <c r="C1173" s="5" t="s">
        <v>37</v>
      </c>
      <c r="D1173" s="174">
        <v>4146</v>
      </c>
      <c r="E1173" s="177">
        <v>40146</v>
      </c>
      <c r="F1173" s="19" t="s">
        <v>194</v>
      </c>
      <c r="G1173" s="5" t="s">
        <v>5273</v>
      </c>
      <c r="H1173" s="27">
        <v>148220</v>
      </c>
      <c r="I1173" s="106">
        <v>11</v>
      </c>
      <c r="J1173" s="107"/>
      <c r="K1173" s="108">
        <v>0</v>
      </c>
      <c r="L1173" s="108"/>
      <c r="M1173" s="108">
        <v>0</v>
      </c>
      <c r="N1173" s="108"/>
      <c r="O1173" s="108">
        <v>0</v>
      </c>
      <c r="P1173" s="108"/>
      <c r="Q1173" s="108">
        <v>533584</v>
      </c>
      <c r="R1173" s="108"/>
      <c r="S1173" s="108">
        <v>0</v>
      </c>
      <c r="T1173" s="108"/>
      <c r="U1173" s="108">
        <v>0</v>
      </c>
      <c r="V1173" s="108"/>
      <c r="W1173" s="108">
        <v>27706</v>
      </c>
      <c r="X1173" s="108"/>
      <c r="Y1173" s="108">
        <v>0</v>
      </c>
      <c r="Z1173" s="108"/>
      <c r="AA1173" s="108">
        <v>0</v>
      </c>
      <c r="AB1173" s="108"/>
      <c r="AC1173" s="108">
        <v>0</v>
      </c>
      <c r="AD1173" s="108"/>
      <c r="AE1173" s="108">
        <v>0</v>
      </c>
      <c r="AF1173" s="108"/>
      <c r="AG1173" s="108">
        <v>0</v>
      </c>
      <c r="AH1173" s="108"/>
      <c r="AI1173" s="108">
        <v>141291</v>
      </c>
      <c r="AJ1173" s="108"/>
      <c r="AK1173" s="108">
        <v>0</v>
      </c>
      <c r="AL1173" s="109"/>
      <c r="AM1173" s="182">
        <v>0</v>
      </c>
      <c r="AN1173" s="109" t="s">
        <v>5655</v>
      </c>
      <c r="AO1173" s="109" t="str">
        <f t="shared" si="18"/>
        <v>No</v>
      </c>
    </row>
    <row r="1174" spans="1:41" s="19" customFormat="1" ht="11.45" customHeight="1" x14ac:dyDescent="0.2">
      <c r="A1174" s="5" t="s">
        <v>6303</v>
      </c>
      <c r="B1174" s="5" t="s">
        <v>6304</v>
      </c>
      <c r="C1174" s="5" t="s">
        <v>32</v>
      </c>
      <c r="D1174" s="174" t="s">
        <v>1438</v>
      </c>
      <c r="E1174" s="177">
        <v>10140</v>
      </c>
      <c r="F1174" s="19" t="s">
        <v>196</v>
      </c>
      <c r="G1174" s="5" t="s">
        <v>5273</v>
      </c>
      <c r="H1174" s="27">
        <v>562839</v>
      </c>
      <c r="I1174" s="106">
        <v>11</v>
      </c>
      <c r="J1174" s="107"/>
      <c r="K1174" s="108">
        <v>0</v>
      </c>
      <c r="L1174" s="108"/>
      <c r="M1174" s="108">
        <v>0</v>
      </c>
      <c r="N1174" s="108"/>
      <c r="O1174" s="108">
        <v>0</v>
      </c>
      <c r="P1174" s="108"/>
      <c r="Q1174" s="108">
        <v>537594</v>
      </c>
      <c r="R1174" s="108"/>
      <c r="S1174" s="108">
        <v>0</v>
      </c>
      <c r="T1174" s="108"/>
      <c r="U1174" s="108">
        <v>0</v>
      </c>
      <c r="V1174" s="108"/>
      <c r="W1174" s="108">
        <v>29327</v>
      </c>
      <c r="X1174" s="108"/>
      <c r="Y1174" s="108">
        <v>0</v>
      </c>
      <c r="Z1174" s="108"/>
      <c r="AA1174" s="108">
        <v>0</v>
      </c>
      <c r="AB1174" s="108"/>
      <c r="AC1174" s="108">
        <v>0</v>
      </c>
      <c r="AD1174" s="108"/>
      <c r="AE1174" s="108">
        <v>0</v>
      </c>
      <c r="AF1174" s="108"/>
      <c r="AG1174" s="108">
        <v>0</v>
      </c>
      <c r="AH1174" s="108"/>
      <c r="AI1174" s="108">
        <v>86993</v>
      </c>
      <c r="AJ1174" s="108"/>
      <c r="AK1174" s="108">
        <v>0</v>
      </c>
      <c r="AL1174" s="109"/>
      <c r="AM1174" s="182">
        <v>0</v>
      </c>
      <c r="AN1174" s="109" t="s">
        <v>5655</v>
      </c>
      <c r="AO1174" s="109" t="str">
        <f t="shared" si="18"/>
        <v>No</v>
      </c>
    </row>
    <row r="1175" spans="1:41" s="19" customFormat="1" ht="11.45" customHeight="1" x14ac:dyDescent="0.2">
      <c r="A1175" s="5" t="s">
        <v>6305</v>
      </c>
      <c r="B1175" s="5" t="s">
        <v>6306</v>
      </c>
      <c r="C1175" s="5" t="s">
        <v>91</v>
      </c>
      <c r="D1175" s="174" t="s">
        <v>1638</v>
      </c>
      <c r="E1175" s="177" t="s">
        <v>1639</v>
      </c>
      <c r="F1175" s="19" t="s">
        <v>194</v>
      </c>
      <c r="G1175" s="5" t="s">
        <v>229</v>
      </c>
      <c r="H1175" s="27">
        <v>0</v>
      </c>
      <c r="I1175" s="106">
        <v>11</v>
      </c>
      <c r="J1175" s="107"/>
      <c r="K1175" s="108">
        <v>0</v>
      </c>
      <c r="L1175" s="108"/>
      <c r="M1175" s="108">
        <v>0</v>
      </c>
      <c r="N1175" s="108"/>
      <c r="O1175" s="108">
        <v>0</v>
      </c>
      <c r="P1175" s="108"/>
      <c r="Q1175" s="108">
        <v>409524</v>
      </c>
      <c r="R1175" s="108"/>
      <c r="S1175" s="108">
        <v>0</v>
      </c>
      <c r="T1175" s="108"/>
      <c r="U1175" s="108">
        <v>0</v>
      </c>
      <c r="V1175" s="108"/>
      <c r="W1175" s="108">
        <v>16359</v>
      </c>
      <c r="X1175" s="108"/>
      <c r="Y1175" s="108">
        <v>0</v>
      </c>
      <c r="Z1175" s="108"/>
      <c r="AA1175" s="108">
        <v>0</v>
      </c>
      <c r="AB1175" s="108"/>
      <c r="AC1175" s="108">
        <v>0</v>
      </c>
      <c r="AD1175" s="108"/>
      <c r="AE1175" s="108">
        <v>0</v>
      </c>
      <c r="AF1175" s="108"/>
      <c r="AG1175" s="108">
        <v>0</v>
      </c>
      <c r="AH1175" s="108"/>
      <c r="AI1175" s="108">
        <v>86770</v>
      </c>
      <c r="AJ1175" s="108"/>
      <c r="AK1175" s="108">
        <v>0</v>
      </c>
      <c r="AL1175" s="109"/>
      <c r="AM1175" s="182">
        <v>0</v>
      </c>
      <c r="AN1175" s="109" t="s">
        <v>5655</v>
      </c>
      <c r="AO1175" s="109" t="str">
        <f t="shared" si="18"/>
        <v>No</v>
      </c>
    </row>
    <row r="1176" spans="1:41" s="19" customFormat="1" ht="11.45" customHeight="1" x14ac:dyDescent="0.2">
      <c r="A1176" s="5" t="s">
        <v>2061</v>
      </c>
      <c r="B1176" s="5" t="s">
        <v>2062</v>
      </c>
      <c r="C1176" s="5" t="s">
        <v>86</v>
      </c>
      <c r="D1176" s="174" t="s">
        <v>2063</v>
      </c>
      <c r="E1176" s="177" t="s">
        <v>2064</v>
      </c>
      <c r="F1176" s="19" t="s">
        <v>194</v>
      </c>
      <c r="G1176" s="5" t="s">
        <v>229</v>
      </c>
      <c r="H1176" s="27">
        <v>0</v>
      </c>
      <c r="I1176" s="106">
        <v>11</v>
      </c>
      <c r="J1176" s="107"/>
      <c r="K1176" s="108">
        <v>0</v>
      </c>
      <c r="L1176" s="108"/>
      <c r="M1176" s="108">
        <v>0</v>
      </c>
      <c r="N1176" s="108"/>
      <c r="O1176" s="108">
        <v>0</v>
      </c>
      <c r="P1176" s="108"/>
      <c r="Q1176" s="108">
        <v>247714</v>
      </c>
      <c r="R1176" s="108"/>
      <c r="S1176" s="108">
        <v>0</v>
      </c>
      <c r="T1176" s="108"/>
      <c r="U1176" s="108">
        <v>0</v>
      </c>
      <c r="V1176" s="108"/>
      <c r="W1176" s="108">
        <v>8246</v>
      </c>
      <c r="X1176" s="108"/>
      <c r="Y1176" s="108">
        <v>0</v>
      </c>
      <c r="Z1176" s="108"/>
      <c r="AA1176" s="108">
        <v>0</v>
      </c>
      <c r="AB1176" s="108"/>
      <c r="AC1176" s="108">
        <v>0</v>
      </c>
      <c r="AD1176" s="108"/>
      <c r="AE1176" s="108">
        <v>0</v>
      </c>
      <c r="AF1176" s="108"/>
      <c r="AG1176" s="108">
        <v>0</v>
      </c>
      <c r="AH1176" s="108"/>
      <c r="AI1176" s="108">
        <v>19504</v>
      </c>
      <c r="AJ1176" s="108"/>
      <c r="AK1176" s="108">
        <v>0</v>
      </c>
      <c r="AL1176" s="109"/>
      <c r="AM1176" s="182">
        <v>0</v>
      </c>
      <c r="AN1176" s="109" t="s">
        <v>5655</v>
      </c>
      <c r="AO1176" s="109" t="str">
        <f t="shared" si="18"/>
        <v>No</v>
      </c>
    </row>
    <row r="1177" spans="1:41" s="19" customFormat="1" ht="11.45" customHeight="1" x14ac:dyDescent="0.2">
      <c r="A1177" s="5" t="s">
        <v>1578</v>
      </c>
      <c r="B1177" s="5" t="s">
        <v>1579</v>
      </c>
      <c r="C1177" s="5" t="s">
        <v>73</v>
      </c>
      <c r="D1177" s="174" t="s">
        <v>1580</v>
      </c>
      <c r="E1177" s="177" t="s">
        <v>1581</v>
      </c>
      <c r="F1177" s="19" t="s">
        <v>194</v>
      </c>
      <c r="G1177" s="5" t="s">
        <v>229</v>
      </c>
      <c r="H1177" s="27">
        <v>0</v>
      </c>
      <c r="I1177" s="106">
        <v>11</v>
      </c>
      <c r="J1177" s="107"/>
      <c r="K1177" s="108">
        <v>0</v>
      </c>
      <c r="L1177" s="108"/>
      <c r="M1177" s="108">
        <v>0</v>
      </c>
      <c r="N1177" s="108"/>
      <c r="O1177" s="108">
        <v>0</v>
      </c>
      <c r="P1177" s="108"/>
      <c r="Q1177" s="108">
        <v>316264</v>
      </c>
      <c r="R1177" s="108"/>
      <c r="S1177" s="108">
        <v>0</v>
      </c>
      <c r="T1177" s="108"/>
      <c r="U1177" s="108">
        <v>0</v>
      </c>
      <c r="V1177" s="108"/>
      <c r="W1177" s="108">
        <v>27597</v>
      </c>
      <c r="X1177" s="108"/>
      <c r="Y1177" s="108">
        <v>0</v>
      </c>
      <c r="Z1177" s="108"/>
      <c r="AA1177" s="108">
        <v>0</v>
      </c>
      <c r="AB1177" s="108"/>
      <c r="AC1177" s="108">
        <v>0</v>
      </c>
      <c r="AD1177" s="108"/>
      <c r="AE1177" s="108">
        <v>0</v>
      </c>
      <c r="AF1177" s="108"/>
      <c r="AG1177" s="108">
        <v>0</v>
      </c>
      <c r="AH1177" s="108"/>
      <c r="AI1177" s="108">
        <v>84388</v>
      </c>
      <c r="AJ1177" s="108"/>
      <c r="AK1177" s="108">
        <v>0</v>
      </c>
      <c r="AL1177" s="109"/>
      <c r="AM1177" s="182">
        <v>0</v>
      </c>
      <c r="AN1177" s="109" t="s">
        <v>5655</v>
      </c>
      <c r="AO1177" s="109" t="str">
        <f t="shared" si="18"/>
        <v>No</v>
      </c>
    </row>
    <row r="1178" spans="1:41" s="19" customFormat="1" ht="11.45" customHeight="1" x14ac:dyDescent="0.2">
      <c r="A1178" s="5" t="s">
        <v>6307</v>
      </c>
      <c r="B1178" s="5" t="s">
        <v>286</v>
      </c>
      <c r="C1178" s="5" t="s">
        <v>50</v>
      </c>
      <c r="D1178" s="174">
        <v>4016</v>
      </c>
      <c r="E1178" s="177">
        <v>40016</v>
      </c>
      <c r="F1178" s="19" t="s">
        <v>194</v>
      </c>
      <c r="G1178" s="5" t="s">
        <v>5273</v>
      </c>
      <c r="H1178" s="27">
        <v>202637</v>
      </c>
      <c r="I1178" s="106">
        <v>11</v>
      </c>
      <c r="J1178" s="107"/>
      <c r="K1178" s="108">
        <v>0</v>
      </c>
      <c r="L1178" s="108"/>
      <c r="M1178" s="108">
        <v>0</v>
      </c>
      <c r="N1178" s="108"/>
      <c r="O1178" s="108">
        <v>0</v>
      </c>
      <c r="P1178" s="108"/>
      <c r="Q1178" s="108">
        <v>205937</v>
      </c>
      <c r="R1178" s="108"/>
      <c r="S1178" s="108">
        <v>0</v>
      </c>
      <c r="T1178" s="108"/>
      <c r="U1178" s="108">
        <v>0</v>
      </c>
      <c r="V1178" s="108"/>
      <c r="W1178" s="108">
        <v>18747</v>
      </c>
      <c r="X1178" s="108"/>
      <c r="Y1178" s="108">
        <v>0</v>
      </c>
      <c r="Z1178" s="108"/>
      <c r="AA1178" s="108">
        <v>0</v>
      </c>
      <c r="AB1178" s="108"/>
      <c r="AC1178" s="108">
        <v>0</v>
      </c>
      <c r="AD1178" s="108"/>
      <c r="AE1178" s="108">
        <v>0</v>
      </c>
      <c r="AF1178" s="108"/>
      <c r="AG1178" s="108">
        <v>0</v>
      </c>
      <c r="AH1178" s="108"/>
      <c r="AI1178" s="108">
        <v>126631</v>
      </c>
      <c r="AJ1178" s="108"/>
      <c r="AK1178" s="108">
        <v>0</v>
      </c>
      <c r="AL1178" s="109"/>
      <c r="AM1178" s="182">
        <v>0</v>
      </c>
      <c r="AN1178" s="109" t="s">
        <v>5655</v>
      </c>
      <c r="AO1178" s="109" t="str">
        <f t="shared" si="18"/>
        <v>No</v>
      </c>
    </row>
    <row r="1179" spans="1:41" s="19" customFormat="1" ht="11.45" customHeight="1" x14ac:dyDescent="0.2">
      <c r="A1179" s="5" t="s">
        <v>2211</v>
      </c>
      <c r="B1179" s="5" t="s">
        <v>2212</v>
      </c>
      <c r="C1179" s="5" t="s">
        <v>60</v>
      </c>
      <c r="D1179" s="174" t="s">
        <v>2213</v>
      </c>
      <c r="E1179" s="177" t="s">
        <v>2214</v>
      </c>
      <c r="F1179" s="19" t="s">
        <v>242</v>
      </c>
      <c r="G1179" s="5" t="s">
        <v>229</v>
      </c>
      <c r="H1179" s="27">
        <v>0</v>
      </c>
      <c r="I1179" s="106">
        <v>11</v>
      </c>
      <c r="J1179" s="107"/>
      <c r="K1179" s="108">
        <v>0</v>
      </c>
      <c r="L1179" s="108"/>
      <c r="M1179" s="108">
        <v>0</v>
      </c>
      <c r="N1179" s="108"/>
      <c r="O1179" s="108">
        <v>0</v>
      </c>
      <c r="P1179" s="108"/>
      <c r="Q1179" s="108">
        <v>823548</v>
      </c>
      <c r="R1179" s="108"/>
      <c r="S1179" s="108">
        <v>0</v>
      </c>
      <c r="T1179" s="108"/>
      <c r="U1179" s="108">
        <v>0</v>
      </c>
      <c r="V1179" s="108"/>
      <c r="W1179" s="108">
        <v>15743</v>
      </c>
      <c r="X1179" s="108"/>
      <c r="Y1179" s="108">
        <v>0</v>
      </c>
      <c r="Z1179" s="108"/>
      <c r="AA1179" s="108">
        <v>0</v>
      </c>
      <c r="AB1179" s="108"/>
      <c r="AC1179" s="108">
        <v>0</v>
      </c>
      <c r="AD1179" s="108"/>
      <c r="AE1179" s="108">
        <v>0</v>
      </c>
      <c r="AF1179" s="108"/>
      <c r="AG1179" s="108">
        <v>0</v>
      </c>
      <c r="AH1179" s="108"/>
      <c r="AI1179" s="108">
        <v>41328</v>
      </c>
      <c r="AJ1179" s="108"/>
      <c r="AK1179" s="108">
        <v>0</v>
      </c>
      <c r="AL1179" s="109"/>
      <c r="AM1179" s="182">
        <v>0</v>
      </c>
      <c r="AN1179" s="109" t="s">
        <v>5655</v>
      </c>
      <c r="AO1179" s="109" t="str">
        <f t="shared" si="18"/>
        <v>No</v>
      </c>
    </row>
    <row r="1180" spans="1:41" s="19" customFormat="1" ht="11.45" customHeight="1" x14ac:dyDescent="0.2">
      <c r="A1180" s="5" t="s">
        <v>6308</v>
      </c>
      <c r="B1180" s="5" t="s">
        <v>430</v>
      </c>
      <c r="C1180" s="5" t="s">
        <v>73</v>
      </c>
      <c r="D1180" s="174">
        <v>2085</v>
      </c>
      <c r="E1180" s="177">
        <v>20085</v>
      </c>
      <c r="F1180" s="19" t="s">
        <v>194</v>
      </c>
      <c r="G1180" s="5" t="s">
        <v>5273</v>
      </c>
      <c r="H1180" s="27">
        <v>18351295</v>
      </c>
      <c r="I1180" s="106">
        <v>11</v>
      </c>
      <c r="J1180" s="107"/>
      <c r="K1180" s="108">
        <v>0</v>
      </c>
      <c r="L1180" s="108"/>
      <c r="M1180" s="108">
        <v>0</v>
      </c>
      <c r="N1180" s="108"/>
      <c r="O1180" s="108">
        <v>0</v>
      </c>
      <c r="P1180" s="108"/>
      <c r="Q1180" s="108">
        <v>335297</v>
      </c>
      <c r="R1180" s="108"/>
      <c r="S1180" s="108">
        <v>0</v>
      </c>
      <c r="T1180" s="108"/>
      <c r="U1180" s="108">
        <v>0</v>
      </c>
      <c r="V1180" s="108"/>
      <c r="W1180" s="108">
        <v>18864</v>
      </c>
      <c r="X1180" s="108"/>
      <c r="Y1180" s="108">
        <v>0</v>
      </c>
      <c r="Z1180" s="108"/>
      <c r="AA1180" s="108">
        <v>0</v>
      </c>
      <c r="AB1180" s="108"/>
      <c r="AC1180" s="108">
        <v>0</v>
      </c>
      <c r="AD1180" s="108"/>
      <c r="AE1180" s="108">
        <v>0</v>
      </c>
      <c r="AF1180" s="108"/>
      <c r="AG1180" s="108">
        <v>0</v>
      </c>
      <c r="AH1180" s="108"/>
      <c r="AI1180" s="108">
        <v>113957</v>
      </c>
      <c r="AJ1180" s="108"/>
      <c r="AK1180" s="108">
        <v>0</v>
      </c>
      <c r="AL1180" s="109"/>
      <c r="AM1180" s="182">
        <v>0</v>
      </c>
      <c r="AN1180" s="109" t="s">
        <v>5655</v>
      </c>
      <c r="AO1180" s="109" t="str">
        <f t="shared" si="18"/>
        <v>No</v>
      </c>
    </row>
    <row r="1181" spans="1:41" s="19" customFormat="1" ht="11.45" customHeight="1" x14ac:dyDescent="0.2">
      <c r="A1181" s="5" t="s">
        <v>2669</v>
      </c>
      <c r="B1181" s="5" t="s">
        <v>2670</v>
      </c>
      <c r="C1181" s="5" t="s">
        <v>55</v>
      </c>
      <c r="D1181" s="174" t="s">
        <v>2671</v>
      </c>
      <c r="E1181" s="177" t="s">
        <v>2672</v>
      </c>
      <c r="F1181" s="19" t="s">
        <v>196</v>
      </c>
      <c r="G1181" s="5" t="s">
        <v>229</v>
      </c>
      <c r="H1181" s="27">
        <v>0</v>
      </c>
      <c r="I1181" s="106">
        <v>11</v>
      </c>
      <c r="J1181" s="107"/>
      <c r="K1181" s="108">
        <v>0</v>
      </c>
      <c r="L1181" s="108"/>
      <c r="M1181" s="108">
        <v>0</v>
      </c>
      <c r="N1181" s="108"/>
      <c r="O1181" s="108">
        <v>0</v>
      </c>
      <c r="P1181" s="108"/>
      <c r="Q1181" s="108">
        <v>294274</v>
      </c>
      <c r="R1181" s="108"/>
      <c r="S1181" s="108">
        <v>0</v>
      </c>
      <c r="T1181" s="108"/>
      <c r="U1181" s="108">
        <v>0</v>
      </c>
      <c r="V1181" s="108"/>
      <c r="W1181" s="108">
        <v>33760</v>
      </c>
      <c r="X1181" s="108"/>
      <c r="Y1181" s="108">
        <v>0</v>
      </c>
      <c r="Z1181" s="108"/>
      <c r="AA1181" s="108">
        <v>0</v>
      </c>
      <c r="AB1181" s="108"/>
      <c r="AC1181" s="108">
        <v>0</v>
      </c>
      <c r="AD1181" s="108"/>
      <c r="AE1181" s="108">
        <v>0</v>
      </c>
      <c r="AF1181" s="108"/>
      <c r="AG1181" s="108">
        <v>0</v>
      </c>
      <c r="AH1181" s="108"/>
      <c r="AI1181" s="108">
        <v>857720</v>
      </c>
      <c r="AJ1181" s="108"/>
      <c r="AK1181" s="108">
        <v>0</v>
      </c>
      <c r="AL1181" s="109"/>
      <c r="AM1181" s="182">
        <v>0</v>
      </c>
      <c r="AN1181" s="109" t="s">
        <v>5655</v>
      </c>
      <c r="AO1181" s="109" t="str">
        <f t="shared" si="18"/>
        <v>No</v>
      </c>
    </row>
    <row r="1182" spans="1:41" s="19" customFormat="1" ht="11.45" customHeight="1" x14ac:dyDescent="0.2">
      <c r="A1182" s="5" t="s">
        <v>6309</v>
      </c>
      <c r="B1182" s="5" t="s">
        <v>4818</v>
      </c>
      <c r="C1182" s="5" t="s">
        <v>20</v>
      </c>
      <c r="D1182" s="174" t="s">
        <v>4819</v>
      </c>
      <c r="E1182" s="177" t="s">
        <v>4820</v>
      </c>
      <c r="F1182" s="19" t="s">
        <v>194</v>
      </c>
      <c r="G1182" s="5" t="s">
        <v>229</v>
      </c>
      <c r="H1182" s="27">
        <v>0</v>
      </c>
      <c r="I1182" s="106">
        <v>11</v>
      </c>
      <c r="J1182" s="107"/>
      <c r="K1182" s="108">
        <v>0</v>
      </c>
      <c r="L1182" s="108"/>
      <c r="M1182" s="108">
        <v>0</v>
      </c>
      <c r="N1182" s="108"/>
      <c r="O1182" s="108">
        <v>0</v>
      </c>
      <c r="P1182" s="108"/>
      <c r="Q1182" s="108">
        <v>321322</v>
      </c>
      <c r="R1182" s="108"/>
      <c r="S1182" s="108">
        <v>0</v>
      </c>
      <c r="T1182" s="108"/>
      <c r="U1182" s="108">
        <v>0</v>
      </c>
      <c r="V1182" s="108"/>
      <c r="W1182" s="108">
        <v>12013</v>
      </c>
      <c r="X1182" s="108"/>
      <c r="Y1182" s="108">
        <v>0</v>
      </c>
      <c r="Z1182" s="108"/>
      <c r="AA1182" s="108">
        <v>0</v>
      </c>
      <c r="AB1182" s="108"/>
      <c r="AC1182" s="108">
        <v>0</v>
      </c>
      <c r="AD1182" s="108"/>
      <c r="AE1182" s="108">
        <v>0</v>
      </c>
      <c r="AF1182" s="108"/>
      <c r="AG1182" s="108">
        <v>0</v>
      </c>
      <c r="AH1182" s="108"/>
      <c r="AI1182" s="108">
        <v>39188</v>
      </c>
      <c r="AJ1182" s="108"/>
      <c r="AK1182" s="108">
        <v>0</v>
      </c>
      <c r="AL1182" s="109"/>
      <c r="AM1182" s="182">
        <v>0</v>
      </c>
      <c r="AN1182" s="109" t="s">
        <v>5655</v>
      </c>
      <c r="AO1182" s="109" t="str">
        <f t="shared" si="18"/>
        <v>No</v>
      </c>
    </row>
    <row r="1183" spans="1:41" s="19" customFormat="1" ht="11.45" customHeight="1" x14ac:dyDescent="0.2">
      <c r="A1183" s="5" t="s">
        <v>220</v>
      </c>
      <c r="B1183" s="5" t="s">
        <v>221</v>
      </c>
      <c r="C1183" s="5" t="s">
        <v>83</v>
      </c>
      <c r="D1183" s="174">
        <v>4137</v>
      </c>
      <c r="E1183" s="177">
        <v>40137</v>
      </c>
      <c r="F1183" s="19" t="s">
        <v>194</v>
      </c>
      <c r="G1183" s="5" t="s">
        <v>5273</v>
      </c>
      <c r="H1183" s="27">
        <v>2148346</v>
      </c>
      <c r="I1183" s="106">
        <v>11</v>
      </c>
      <c r="J1183" s="107"/>
      <c r="K1183" s="108">
        <v>0</v>
      </c>
      <c r="L1183" s="108"/>
      <c r="M1183" s="108">
        <v>0</v>
      </c>
      <c r="N1183" s="108"/>
      <c r="O1183" s="108">
        <v>0</v>
      </c>
      <c r="P1183" s="108"/>
      <c r="Q1183" s="108">
        <v>102834</v>
      </c>
      <c r="R1183" s="108"/>
      <c r="S1183" s="108">
        <v>0</v>
      </c>
      <c r="T1183" s="108"/>
      <c r="U1183" s="108">
        <v>0</v>
      </c>
      <c r="V1183" s="108"/>
      <c r="W1183" s="108">
        <v>20444</v>
      </c>
      <c r="X1183" s="108"/>
      <c r="Y1183" s="108">
        <v>0</v>
      </c>
      <c r="Z1183" s="108"/>
      <c r="AA1183" s="108">
        <v>0</v>
      </c>
      <c r="AB1183" s="108"/>
      <c r="AC1183" s="108">
        <v>0</v>
      </c>
      <c r="AD1183" s="108"/>
      <c r="AE1183" s="108">
        <v>0</v>
      </c>
      <c r="AF1183" s="108"/>
      <c r="AG1183" s="108">
        <v>0</v>
      </c>
      <c r="AH1183" s="108"/>
      <c r="AI1183" s="108">
        <v>251182</v>
      </c>
      <c r="AJ1183" s="108"/>
      <c r="AK1183" s="108">
        <v>0</v>
      </c>
      <c r="AL1183" s="109"/>
      <c r="AM1183" s="182">
        <v>0</v>
      </c>
      <c r="AN1183" s="109" t="s">
        <v>5655</v>
      </c>
      <c r="AO1183" s="109" t="str">
        <f t="shared" si="18"/>
        <v>No</v>
      </c>
    </row>
    <row r="1184" spans="1:41" s="19" customFormat="1" ht="11.45" customHeight="1" x14ac:dyDescent="0.2">
      <c r="A1184" s="5" t="s">
        <v>4449</v>
      </c>
      <c r="B1184" s="5" t="s">
        <v>4424</v>
      </c>
      <c r="C1184" s="5" t="s">
        <v>31</v>
      </c>
      <c r="D1184" s="174" t="s">
        <v>4450</v>
      </c>
      <c r="E1184" s="177" t="s">
        <v>4451</v>
      </c>
      <c r="F1184" s="19" t="s">
        <v>194</v>
      </c>
      <c r="G1184" s="5" t="s">
        <v>229</v>
      </c>
      <c r="H1184" s="27">
        <v>0</v>
      </c>
      <c r="I1184" s="106">
        <v>11</v>
      </c>
      <c r="J1184" s="107"/>
      <c r="K1184" s="108">
        <v>0</v>
      </c>
      <c r="L1184" s="108"/>
      <c r="M1184" s="108">
        <v>0</v>
      </c>
      <c r="N1184" s="108"/>
      <c r="O1184" s="108">
        <v>0</v>
      </c>
      <c r="P1184" s="108"/>
      <c r="Q1184" s="108">
        <v>498839</v>
      </c>
      <c r="R1184" s="108"/>
      <c r="S1184" s="108">
        <v>0</v>
      </c>
      <c r="T1184" s="108"/>
      <c r="U1184" s="108">
        <v>0</v>
      </c>
      <c r="V1184" s="108"/>
      <c r="W1184" s="108">
        <v>52224</v>
      </c>
      <c r="X1184" s="108"/>
      <c r="Y1184" s="108">
        <v>0</v>
      </c>
      <c r="Z1184" s="108"/>
      <c r="AA1184" s="108">
        <v>0</v>
      </c>
      <c r="AB1184" s="108"/>
      <c r="AC1184" s="108">
        <v>0</v>
      </c>
      <c r="AD1184" s="108"/>
      <c r="AE1184" s="108">
        <v>0</v>
      </c>
      <c r="AF1184" s="108"/>
      <c r="AG1184" s="108">
        <v>0</v>
      </c>
      <c r="AH1184" s="108"/>
      <c r="AI1184" s="108">
        <v>1174127</v>
      </c>
      <c r="AJ1184" s="108"/>
      <c r="AK1184" s="108">
        <v>0</v>
      </c>
      <c r="AL1184" s="109"/>
      <c r="AM1184" s="182">
        <v>0</v>
      </c>
      <c r="AN1184" s="109" t="s">
        <v>5655</v>
      </c>
      <c r="AO1184" s="109" t="str">
        <f t="shared" si="18"/>
        <v>No</v>
      </c>
    </row>
    <row r="1185" spans="1:41" s="19" customFormat="1" ht="11.45" customHeight="1" x14ac:dyDescent="0.2">
      <c r="A1185" s="5" t="s">
        <v>1640</v>
      </c>
      <c r="B1185" s="5" t="s">
        <v>6310</v>
      </c>
      <c r="C1185" s="5" t="s">
        <v>91</v>
      </c>
      <c r="D1185" s="174" t="s">
        <v>1641</v>
      </c>
      <c r="E1185" s="177" t="s">
        <v>1642</v>
      </c>
      <c r="F1185" s="19" t="s">
        <v>242</v>
      </c>
      <c r="G1185" s="5" t="s">
        <v>229</v>
      </c>
      <c r="H1185" s="27">
        <v>0</v>
      </c>
      <c r="I1185" s="106">
        <v>11</v>
      </c>
      <c r="J1185" s="107"/>
      <c r="K1185" s="108">
        <v>0</v>
      </c>
      <c r="L1185" s="108"/>
      <c r="M1185" s="108">
        <v>0</v>
      </c>
      <c r="N1185" s="108"/>
      <c r="O1185" s="108">
        <v>0</v>
      </c>
      <c r="P1185" s="108"/>
      <c r="Q1185" s="108">
        <v>274467</v>
      </c>
      <c r="R1185" s="108"/>
      <c r="S1185" s="108">
        <v>0</v>
      </c>
      <c r="T1185" s="108"/>
      <c r="U1185" s="108">
        <v>0</v>
      </c>
      <c r="V1185" s="108"/>
      <c r="W1185" s="108">
        <v>19909</v>
      </c>
      <c r="X1185" s="108"/>
      <c r="Y1185" s="108">
        <v>0</v>
      </c>
      <c r="Z1185" s="108"/>
      <c r="AA1185" s="108">
        <v>0</v>
      </c>
      <c r="AB1185" s="108"/>
      <c r="AC1185" s="108">
        <v>0</v>
      </c>
      <c r="AD1185" s="108"/>
      <c r="AE1185" s="108">
        <v>0</v>
      </c>
      <c r="AF1185" s="108"/>
      <c r="AG1185" s="108">
        <v>0</v>
      </c>
      <c r="AH1185" s="108"/>
      <c r="AI1185" s="108">
        <v>147447</v>
      </c>
      <c r="AJ1185" s="108"/>
      <c r="AK1185" s="108">
        <v>0</v>
      </c>
      <c r="AL1185" s="109"/>
      <c r="AM1185" s="182">
        <v>0</v>
      </c>
      <c r="AN1185" s="109" t="s">
        <v>5655</v>
      </c>
      <c r="AO1185" s="109" t="str">
        <f t="shared" si="18"/>
        <v>No</v>
      </c>
    </row>
    <row r="1186" spans="1:41" s="19" customFormat="1" ht="11.45" customHeight="1" x14ac:dyDescent="0.2">
      <c r="A1186" s="5" t="s">
        <v>1078</v>
      </c>
      <c r="B1186" s="5" t="s">
        <v>548</v>
      </c>
      <c r="C1186" s="5" t="s">
        <v>62</v>
      </c>
      <c r="D1186" s="174">
        <v>4166</v>
      </c>
      <c r="E1186" s="177">
        <v>40166</v>
      </c>
      <c r="F1186" s="19" t="s">
        <v>194</v>
      </c>
      <c r="G1186" s="5" t="s">
        <v>5273</v>
      </c>
      <c r="H1186" s="27">
        <v>105419</v>
      </c>
      <c r="I1186" s="106">
        <v>11</v>
      </c>
      <c r="J1186" s="107"/>
      <c r="K1186" s="108">
        <v>0</v>
      </c>
      <c r="L1186" s="108"/>
      <c r="M1186" s="108">
        <v>0</v>
      </c>
      <c r="N1186" s="108"/>
      <c r="O1186" s="108">
        <v>0</v>
      </c>
      <c r="P1186" s="108"/>
      <c r="Q1186" s="108">
        <v>424185</v>
      </c>
      <c r="R1186" s="108"/>
      <c r="S1186" s="108">
        <v>0</v>
      </c>
      <c r="T1186" s="108"/>
      <c r="U1186" s="108">
        <v>0</v>
      </c>
      <c r="V1186" s="108"/>
      <c r="W1186" s="108">
        <v>29170</v>
      </c>
      <c r="X1186" s="108"/>
      <c r="Y1186" s="108">
        <v>0</v>
      </c>
      <c r="Z1186" s="108"/>
      <c r="AA1186" s="108">
        <v>0</v>
      </c>
      <c r="AB1186" s="108"/>
      <c r="AC1186" s="108">
        <v>0</v>
      </c>
      <c r="AD1186" s="108"/>
      <c r="AE1186" s="108">
        <v>0</v>
      </c>
      <c r="AF1186" s="108"/>
      <c r="AG1186" s="108">
        <v>0</v>
      </c>
      <c r="AH1186" s="108"/>
      <c r="AI1186" s="108">
        <v>139767</v>
      </c>
      <c r="AJ1186" s="108"/>
      <c r="AK1186" s="108">
        <v>0</v>
      </c>
      <c r="AL1186" s="109"/>
      <c r="AM1186" s="182">
        <v>0</v>
      </c>
      <c r="AN1186" s="109" t="s">
        <v>5655</v>
      </c>
      <c r="AO1186" s="109" t="str">
        <f t="shared" si="18"/>
        <v>No</v>
      </c>
    </row>
    <row r="1187" spans="1:41" s="19" customFormat="1" ht="11.45" customHeight="1" x14ac:dyDescent="0.2">
      <c r="A1187" s="5" t="s">
        <v>5104</v>
      </c>
      <c r="B1187" s="5" t="s">
        <v>5105</v>
      </c>
      <c r="C1187" s="5" t="s">
        <v>80</v>
      </c>
      <c r="D1187" s="174" t="s">
        <v>5106</v>
      </c>
      <c r="E1187" s="177" t="s">
        <v>5107</v>
      </c>
      <c r="F1187" s="19" t="s">
        <v>194</v>
      </c>
      <c r="G1187" s="5" t="s">
        <v>229</v>
      </c>
      <c r="H1187" s="27">
        <v>0</v>
      </c>
      <c r="I1187" s="106">
        <v>11</v>
      </c>
      <c r="J1187" s="107"/>
      <c r="K1187" s="108">
        <v>0</v>
      </c>
      <c r="L1187" s="108"/>
      <c r="M1187" s="108">
        <v>0</v>
      </c>
      <c r="N1187" s="108"/>
      <c r="O1187" s="108">
        <v>0</v>
      </c>
      <c r="P1187" s="108"/>
      <c r="Q1187" s="108">
        <v>120513</v>
      </c>
      <c r="R1187" s="108"/>
      <c r="S1187" s="108">
        <v>0</v>
      </c>
      <c r="T1187" s="108"/>
      <c r="U1187" s="108">
        <v>0</v>
      </c>
      <c r="V1187" s="108"/>
      <c r="W1187" s="108">
        <v>8690</v>
      </c>
      <c r="X1187" s="108"/>
      <c r="Y1187" s="108">
        <v>0</v>
      </c>
      <c r="Z1187" s="108"/>
      <c r="AA1187" s="108">
        <v>0</v>
      </c>
      <c r="AB1187" s="108"/>
      <c r="AC1187" s="108">
        <v>0</v>
      </c>
      <c r="AD1187" s="108"/>
      <c r="AE1187" s="108">
        <v>0</v>
      </c>
      <c r="AF1187" s="108"/>
      <c r="AG1187" s="108">
        <v>0</v>
      </c>
      <c r="AH1187" s="108"/>
      <c r="AI1187" s="108">
        <v>35672</v>
      </c>
      <c r="AJ1187" s="108"/>
      <c r="AK1187" s="108">
        <v>0</v>
      </c>
      <c r="AL1187" s="109"/>
      <c r="AM1187" s="182">
        <v>0</v>
      </c>
      <c r="AN1187" s="109" t="s">
        <v>5655</v>
      </c>
      <c r="AO1187" s="109" t="str">
        <f t="shared" si="18"/>
        <v>No</v>
      </c>
    </row>
    <row r="1188" spans="1:41" s="19" customFormat="1" ht="11.45" customHeight="1" x14ac:dyDescent="0.2">
      <c r="A1188" s="5" t="s">
        <v>5202</v>
      </c>
      <c r="B1188" s="5" t="s">
        <v>5203</v>
      </c>
      <c r="C1188" s="5" t="s">
        <v>91</v>
      </c>
      <c r="D1188" s="174">
        <v>3113</v>
      </c>
      <c r="E1188" s="177">
        <v>30989</v>
      </c>
      <c r="F1188" s="19" t="s">
        <v>260</v>
      </c>
      <c r="G1188" s="5" t="s">
        <v>5273</v>
      </c>
      <c r="H1188" s="27">
        <v>56611</v>
      </c>
      <c r="I1188" s="106">
        <v>11</v>
      </c>
      <c r="J1188" s="107"/>
      <c r="K1188" s="108">
        <v>0</v>
      </c>
      <c r="L1188" s="108"/>
      <c r="M1188" s="108">
        <v>0</v>
      </c>
      <c r="N1188" s="108"/>
      <c r="O1188" s="108">
        <v>0</v>
      </c>
      <c r="P1188" s="108"/>
      <c r="Q1188" s="108">
        <v>567463</v>
      </c>
      <c r="R1188" s="108"/>
      <c r="S1188" s="108">
        <v>0</v>
      </c>
      <c r="T1188" s="108"/>
      <c r="U1188" s="108">
        <v>0</v>
      </c>
      <c r="V1188" s="108"/>
      <c r="W1188" s="108">
        <v>30715</v>
      </c>
      <c r="X1188" s="108"/>
      <c r="Y1188" s="108">
        <v>0</v>
      </c>
      <c r="Z1188" s="108"/>
      <c r="AA1188" s="108">
        <v>0</v>
      </c>
      <c r="AB1188" s="108"/>
      <c r="AC1188" s="108">
        <v>0</v>
      </c>
      <c r="AD1188" s="108"/>
      <c r="AE1188" s="108">
        <v>0</v>
      </c>
      <c r="AF1188" s="108"/>
      <c r="AG1188" s="108">
        <v>0</v>
      </c>
      <c r="AH1188" s="108"/>
      <c r="AI1188" s="108">
        <v>265469</v>
      </c>
      <c r="AJ1188" s="108"/>
      <c r="AK1188" s="108">
        <v>0</v>
      </c>
      <c r="AL1188" s="109"/>
      <c r="AM1188" s="182">
        <v>0</v>
      </c>
      <c r="AN1188" s="109" t="s">
        <v>5655</v>
      </c>
      <c r="AO1188" s="109" t="str">
        <f t="shared" si="18"/>
        <v>No</v>
      </c>
    </row>
    <row r="1189" spans="1:41" s="19" customFormat="1" ht="11.45" customHeight="1" x14ac:dyDescent="0.2">
      <c r="A1189" s="5" t="s">
        <v>1940</v>
      </c>
      <c r="B1189" s="5" t="s">
        <v>392</v>
      </c>
      <c r="C1189" s="5" t="s">
        <v>60</v>
      </c>
      <c r="D1189" s="174" t="s">
        <v>1941</v>
      </c>
      <c r="E1189" s="177" t="s">
        <v>1942</v>
      </c>
      <c r="F1189" s="19" t="s">
        <v>242</v>
      </c>
      <c r="G1189" s="5" t="s">
        <v>229</v>
      </c>
      <c r="H1189" s="27">
        <v>0</v>
      </c>
      <c r="I1189" s="106">
        <v>11</v>
      </c>
      <c r="J1189" s="107"/>
      <c r="K1189" s="108">
        <v>0</v>
      </c>
      <c r="L1189" s="108"/>
      <c r="M1189" s="108">
        <v>0</v>
      </c>
      <c r="N1189" s="108"/>
      <c r="O1189" s="108">
        <v>0</v>
      </c>
      <c r="P1189" s="108"/>
      <c r="Q1189" s="108">
        <v>317038</v>
      </c>
      <c r="R1189" s="108"/>
      <c r="S1189" s="108">
        <v>0</v>
      </c>
      <c r="T1189" s="108"/>
      <c r="U1189" s="108">
        <v>0</v>
      </c>
      <c r="V1189" s="108"/>
      <c r="W1189" s="108">
        <v>13115</v>
      </c>
      <c r="X1189" s="108"/>
      <c r="Y1189" s="108">
        <v>0</v>
      </c>
      <c r="Z1189" s="108"/>
      <c r="AA1189" s="108">
        <v>0</v>
      </c>
      <c r="AB1189" s="108"/>
      <c r="AC1189" s="108">
        <v>0</v>
      </c>
      <c r="AD1189" s="108"/>
      <c r="AE1189" s="108">
        <v>0</v>
      </c>
      <c r="AF1189" s="108"/>
      <c r="AG1189" s="108">
        <v>0</v>
      </c>
      <c r="AH1189" s="108"/>
      <c r="AI1189" s="108">
        <v>35673</v>
      </c>
      <c r="AJ1189" s="108"/>
      <c r="AK1189" s="108">
        <v>0</v>
      </c>
      <c r="AL1189" s="109"/>
      <c r="AM1189" s="182">
        <v>0</v>
      </c>
      <c r="AN1189" s="109" t="s">
        <v>5655</v>
      </c>
      <c r="AO1189" s="109" t="str">
        <f t="shared" si="18"/>
        <v>No</v>
      </c>
    </row>
    <row r="1190" spans="1:41" s="19" customFormat="1" ht="11.45" customHeight="1" x14ac:dyDescent="0.2">
      <c r="A1190" s="5" t="s">
        <v>5722</v>
      </c>
      <c r="B1190" s="5" t="s">
        <v>1416</v>
      </c>
      <c r="C1190" s="5" t="s">
        <v>62</v>
      </c>
      <c r="D1190" s="174" t="s">
        <v>5723</v>
      </c>
      <c r="E1190" s="177" t="s">
        <v>5724</v>
      </c>
      <c r="F1190" s="19" t="s">
        <v>242</v>
      </c>
      <c r="G1190" s="5" t="s">
        <v>229</v>
      </c>
      <c r="H1190" s="27">
        <v>0</v>
      </c>
      <c r="I1190" s="106">
        <v>11</v>
      </c>
      <c r="J1190" s="107"/>
      <c r="K1190" s="108">
        <v>0</v>
      </c>
      <c r="L1190" s="108"/>
      <c r="M1190" s="108">
        <v>0</v>
      </c>
      <c r="N1190" s="108"/>
      <c r="O1190" s="108">
        <v>0</v>
      </c>
      <c r="P1190" s="108"/>
      <c r="Q1190" s="108">
        <v>154759</v>
      </c>
      <c r="R1190" s="108"/>
      <c r="S1190" s="108">
        <v>0</v>
      </c>
      <c r="T1190" s="108"/>
      <c r="U1190" s="108">
        <v>0</v>
      </c>
      <c r="V1190" s="108"/>
      <c r="W1190" s="108">
        <v>14946</v>
      </c>
      <c r="X1190" s="108"/>
      <c r="Y1190" s="108">
        <v>0</v>
      </c>
      <c r="Z1190" s="108"/>
      <c r="AA1190" s="108">
        <v>0</v>
      </c>
      <c r="AB1190" s="108"/>
      <c r="AC1190" s="108">
        <v>0</v>
      </c>
      <c r="AD1190" s="108"/>
      <c r="AE1190" s="108">
        <v>0</v>
      </c>
      <c r="AF1190" s="108"/>
      <c r="AG1190" s="108">
        <v>0</v>
      </c>
      <c r="AH1190" s="108"/>
      <c r="AI1190" s="108">
        <v>37614</v>
      </c>
      <c r="AJ1190" s="108"/>
      <c r="AK1190" s="108">
        <v>0</v>
      </c>
      <c r="AL1190" s="109"/>
      <c r="AM1190" s="182">
        <v>0</v>
      </c>
      <c r="AN1190" s="109" t="s">
        <v>5655</v>
      </c>
      <c r="AO1190" s="109" t="str">
        <f t="shared" si="18"/>
        <v>No</v>
      </c>
    </row>
    <row r="1191" spans="1:41" s="19" customFormat="1" ht="11.45" customHeight="1" x14ac:dyDescent="0.2">
      <c r="A1191" s="5" t="s">
        <v>6311</v>
      </c>
      <c r="B1191" s="5" t="s">
        <v>4726</v>
      </c>
      <c r="C1191" s="5" t="s">
        <v>20</v>
      </c>
      <c r="D1191" s="174" t="s">
        <v>4727</v>
      </c>
      <c r="E1191" s="177" t="s">
        <v>4728</v>
      </c>
      <c r="F1191" s="19" t="s">
        <v>196</v>
      </c>
      <c r="G1191" s="5" t="s">
        <v>229</v>
      </c>
      <c r="H1191" s="27">
        <v>0</v>
      </c>
      <c r="I1191" s="106">
        <v>11</v>
      </c>
      <c r="J1191" s="107"/>
      <c r="K1191" s="108">
        <v>0</v>
      </c>
      <c r="L1191" s="108"/>
      <c r="M1191" s="108">
        <v>0</v>
      </c>
      <c r="N1191" s="108"/>
      <c r="O1191" s="108">
        <v>0</v>
      </c>
      <c r="P1191" s="108"/>
      <c r="Q1191" s="108">
        <v>637224</v>
      </c>
      <c r="R1191" s="108"/>
      <c r="S1191" s="108">
        <v>0</v>
      </c>
      <c r="T1191" s="108"/>
      <c r="U1191" s="108">
        <v>0</v>
      </c>
      <c r="V1191" s="108"/>
      <c r="W1191" s="108">
        <v>37327</v>
      </c>
      <c r="X1191" s="108"/>
      <c r="Y1191" s="108">
        <v>0</v>
      </c>
      <c r="Z1191" s="108"/>
      <c r="AA1191" s="108">
        <v>0</v>
      </c>
      <c r="AB1191" s="108"/>
      <c r="AC1191" s="108">
        <v>0</v>
      </c>
      <c r="AD1191" s="108"/>
      <c r="AE1191" s="108">
        <v>0</v>
      </c>
      <c r="AF1191" s="108"/>
      <c r="AG1191" s="108">
        <v>0</v>
      </c>
      <c r="AH1191" s="108"/>
      <c r="AI1191" s="108">
        <v>179240</v>
      </c>
      <c r="AJ1191" s="108"/>
      <c r="AK1191" s="108">
        <v>0</v>
      </c>
      <c r="AL1191" s="109"/>
      <c r="AM1191" s="182">
        <v>0</v>
      </c>
      <c r="AN1191" s="109" t="s">
        <v>5655</v>
      </c>
      <c r="AO1191" s="109" t="str">
        <f t="shared" si="18"/>
        <v>No</v>
      </c>
    </row>
    <row r="1192" spans="1:41" s="19" customFormat="1" ht="11.45" customHeight="1" x14ac:dyDescent="0.2">
      <c r="A1192" s="5" t="s">
        <v>4472</v>
      </c>
      <c r="B1192" s="5" t="s">
        <v>2278</v>
      </c>
      <c r="C1192" s="5" t="s">
        <v>61</v>
      </c>
      <c r="D1192" s="174" t="s">
        <v>4473</v>
      </c>
      <c r="E1192" s="177" t="s">
        <v>4474</v>
      </c>
      <c r="F1192" s="19" t="s">
        <v>194</v>
      </c>
      <c r="G1192" s="5" t="s">
        <v>229</v>
      </c>
      <c r="H1192" s="27">
        <v>0</v>
      </c>
      <c r="I1192" s="106">
        <v>11</v>
      </c>
      <c r="J1192" s="107"/>
      <c r="K1192" s="108">
        <v>0</v>
      </c>
      <c r="L1192" s="108"/>
      <c r="M1192" s="108">
        <v>0</v>
      </c>
      <c r="N1192" s="108"/>
      <c r="O1192" s="108">
        <v>0</v>
      </c>
      <c r="P1192" s="108"/>
      <c r="Q1192" s="108">
        <v>124285</v>
      </c>
      <c r="R1192" s="108"/>
      <c r="S1192" s="108">
        <v>0</v>
      </c>
      <c r="T1192" s="108"/>
      <c r="U1192" s="108">
        <v>0</v>
      </c>
      <c r="V1192" s="108"/>
      <c r="W1192" s="108">
        <v>14237</v>
      </c>
      <c r="X1192" s="108"/>
      <c r="Y1192" s="108">
        <v>0</v>
      </c>
      <c r="Z1192" s="108"/>
      <c r="AA1192" s="108">
        <v>0</v>
      </c>
      <c r="AB1192" s="108"/>
      <c r="AC1192" s="108">
        <v>0</v>
      </c>
      <c r="AD1192" s="108"/>
      <c r="AE1192" s="108">
        <v>0</v>
      </c>
      <c r="AF1192" s="108"/>
      <c r="AG1192" s="108">
        <v>0</v>
      </c>
      <c r="AH1192" s="108"/>
      <c r="AI1192" s="108">
        <v>55062</v>
      </c>
      <c r="AJ1192" s="108"/>
      <c r="AK1192" s="108">
        <v>0</v>
      </c>
      <c r="AL1192" s="109"/>
      <c r="AM1192" s="182">
        <v>44</v>
      </c>
      <c r="AN1192" s="109" t="s">
        <v>5655</v>
      </c>
      <c r="AO1192" s="109" t="str">
        <f t="shared" si="18"/>
        <v>No</v>
      </c>
    </row>
    <row r="1193" spans="1:41" s="19" customFormat="1" ht="11.45" customHeight="1" x14ac:dyDescent="0.2">
      <c r="A1193" s="5" t="s">
        <v>6312</v>
      </c>
      <c r="B1193" s="5" t="s">
        <v>907</v>
      </c>
      <c r="C1193" s="5" t="s">
        <v>81</v>
      </c>
      <c r="D1193" s="174">
        <v>3093</v>
      </c>
      <c r="E1193" s="177">
        <v>30093</v>
      </c>
      <c r="F1193" s="19" t="s">
        <v>194</v>
      </c>
      <c r="G1193" s="5" t="s">
        <v>5273</v>
      </c>
      <c r="H1193" s="27">
        <v>56827</v>
      </c>
      <c r="I1193" s="106">
        <v>11</v>
      </c>
      <c r="J1193" s="107"/>
      <c r="K1193" s="108">
        <v>0</v>
      </c>
      <c r="L1193" s="108"/>
      <c r="M1193" s="108">
        <v>0</v>
      </c>
      <c r="N1193" s="108"/>
      <c r="O1193" s="108">
        <v>0</v>
      </c>
      <c r="P1193" s="108"/>
      <c r="Q1193" s="108">
        <v>423262</v>
      </c>
      <c r="R1193" s="108"/>
      <c r="S1193" s="108">
        <v>0</v>
      </c>
      <c r="T1193" s="108"/>
      <c r="U1193" s="108">
        <v>0</v>
      </c>
      <c r="V1193" s="108"/>
      <c r="W1193" s="108">
        <v>31748</v>
      </c>
      <c r="X1193" s="108"/>
      <c r="Y1193" s="108">
        <v>0</v>
      </c>
      <c r="Z1193" s="108"/>
      <c r="AA1193" s="108">
        <v>0</v>
      </c>
      <c r="AB1193" s="108"/>
      <c r="AC1193" s="108">
        <v>0</v>
      </c>
      <c r="AD1193" s="108"/>
      <c r="AE1193" s="108">
        <v>0</v>
      </c>
      <c r="AF1193" s="108"/>
      <c r="AG1193" s="108">
        <v>0</v>
      </c>
      <c r="AH1193" s="108"/>
      <c r="AI1193" s="108">
        <v>203701</v>
      </c>
      <c r="AJ1193" s="108"/>
      <c r="AK1193" s="108">
        <v>0</v>
      </c>
      <c r="AL1193" s="109"/>
      <c r="AM1193" s="182">
        <v>0</v>
      </c>
      <c r="AN1193" s="109" t="s">
        <v>5655</v>
      </c>
      <c r="AO1193" s="109" t="str">
        <f t="shared" si="18"/>
        <v>No</v>
      </c>
    </row>
    <row r="1194" spans="1:41" s="19" customFormat="1" ht="11.45" customHeight="1" x14ac:dyDescent="0.2">
      <c r="A1194" s="5" t="s">
        <v>3176</v>
      </c>
      <c r="B1194" s="5" t="s">
        <v>3177</v>
      </c>
      <c r="C1194" s="5" t="s">
        <v>56</v>
      </c>
      <c r="D1194" s="174" t="s">
        <v>3178</v>
      </c>
      <c r="E1194" s="177" t="s">
        <v>3179</v>
      </c>
      <c r="F1194" s="19" t="s">
        <v>196</v>
      </c>
      <c r="G1194" s="5" t="s">
        <v>229</v>
      </c>
      <c r="H1194" s="27">
        <v>0</v>
      </c>
      <c r="I1194" s="106">
        <v>11</v>
      </c>
      <c r="J1194" s="107"/>
      <c r="K1194" s="108">
        <v>0</v>
      </c>
      <c r="L1194" s="108"/>
      <c r="M1194" s="108">
        <v>0</v>
      </c>
      <c r="N1194" s="108"/>
      <c r="O1194" s="108">
        <v>0</v>
      </c>
      <c r="P1194" s="108"/>
      <c r="Q1194" s="108">
        <v>219135</v>
      </c>
      <c r="R1194" s="108"/>
      <c r="S1194" s="108">
        <v>0</v>
      </c>
      <c r="T1194" s="108"/>
      <c r="U1194" s="108">
        <v>0</v>
      </c>
      <c r="V1194" s="108"/>
      <c r="W1194" s="108">
        <v>19714</v>
      </c>
      <c r="X1194" s="108"/>
      <c r="Y1194" s="108">
        <v>0</v>
      </c>
      <c r="Z1194" s="108"/>
      <c r="AA1194" s="108">
        <v>0</v>
      </c>
      <c r="AB1194" s="108"/>
      <c r="AC1194" s="108">
        <v>0</v>
      </c>
      <c r="AD1194" s="108"/>
      <c r="AE1194" s="108">
        <v>0</v>
      </c>
      <c r="AF1194" s="108"/>
      <c r="AG1194" s="108">
        <v>0</v>
      </c>
      <c r="AH1194" s="108"/>
      <c r="AI1194" s="108">
        <v>56384</v>
      </c>
      <c r="AJ1194" s="108"/>
      <c r="AK1194" s="108">
        <v>0</v>
      </c>
      <c r="AL1194" s="109"/>
      <c r="AM1194" s="182">
        <v>138.5</v>
      </c>
      <c r="AN1194" s="109" t="s">
        <v>5655</v>
      </c>
      <c r="AO1194" s="109" t="str">
        <f t="shared" si="18"/>
        <v>No</v>
      </c>
    </row>
    <row r="1195" spans="1:41" s="19" customFormat="1" ht="11.45" customHeight="1" x14ac:dyDescent="0.2">
      <c r="A1195" s="5" t="s">
        <v>1825</v>
      </c>
      <c r="B1195" s="5" t="s">
        <v>1826</v>
      </c>
      <c r="C1195" s="5" t="s">
        <v>62</v>
      </c>
      <c r="D1195" s="174" t="s">
        <v>1827</v>
      </c>
      <c r="E1195" s="177" t="s">
        <v>1828</v>
      </c>
      <c r="F1195" s="19" t="s">
        <v>194</v>
      </c>
      <c r="G1195" s="5" t="s">
        <v>229</v>
      </c>
      <c r="H1195" s="27">
        <v>0</v>
      </c>
      <c r="I1195" s="106">
        <v>11</v>
      </c>
      <c r="J1195" s="107"/>
      <c r="K1195" s="108">
        <v>0</v>
      </c>
      <c r="L1195" s="108"/>
      <c r="M1195" s="108">
        <v>0</v>
      </c>
      <c r="N1195" s="108"/>
      <c r="O1195" s="108">
        <v>0</v>
      </c>
      <c r="P1195" s="108"/>
      <c r="Q1195" s="108">
        <v>522412</v>
      </c>
      <c r="R1195" s="108"/>
      <c r="S1195" s="108">
        <v>0</v>
      </c>
      <c r="T1195" s="108"/>
      <c r="U1195" s="108">
        <v>0</v>
      </c>
      <c r="V1195" s="108"/>
      <c r="W1195" s="108">
        <v>19977</v>
      </c>
      <c r="X1195" s="108"/>
      <c r="Y1195" s="108">
        <v>0</v>
      </c>
      <c r="Z1195" s="108"/>
      <c r="AA1195" s="108">
        <v>0</v>
      </c>
      <c r="AB1195" s="108"/>
      <c r="AC1195" s="108">
        <v>0</v>
      </c>
      <c r="AD1195" s="108"/>
      <c r="AE1195" s="108">
        <v>0</v>
      </c>
      <c r="AF1195" s="108"/>
      <c r="AG1195" s="108">
        <v>0</v>
      </c>
      <c r="AH1195" s="108"/>
      <c r="AI1195" s="108">
        <v>35348</v>
      </c>
      <c r="AJ1195" s="108"/>
      <c r="AK1195" s="108">
        <v>0</v>
      </c>
      <c r="AL1195" s="109"/>
      <c r="AM1195" s="182">
        <v>0</v>
      </c>
      <c r="AN1195" s="109" t="s">
        <v>5655</v>
      </c>
      <c r="AO1195" s="109" t="str">
        <f t="shared" si="18"/>
        <v>No</v>
      </c>
    </row>
    <row r="1196" spans="1:41" s="19" customFormat="1" ht="11.45" customHeight="1" x14ac:dyDescent="0.2">
      <c r="A1196" s="5" t="s">
        <v>4834</v>
      </c>
      <c r="B1196" s="5" t="s">
        <v>4835</v>
      </c>
      <c r="C1196" s="5" t="s">
        <v>72</v>
      </c>
      <c r="D1196" s="174" t="s">
        <v>4836</v>
      </c>
      <c r="E1196" s="177" t="s">
        <v>4837</v>
      </c>
      <c r="F1196" s="19" t="s">
        <v>242</v>
      </c>
      <c r="G1196" s="5" t="s">
        <v>229</v>
      </c>
      <c r="H1196" s="27">
        <v>0</v>
      </c>
      <c r="I1196" s="106">
        <v>11</v>
      </c>
      <c r="J1196" s="107"/>
      <c r="K1196" s="108">
        <v>0</v>
      </c>
      <c r="L1196" s="108"/>
      <c r="M1196" s="108">
        <v>0</v>
      </c>
      <c r="N1196" s="108"/>
      <c r="O1196" s="108">
        <v>0</v>
      </c>
      <c r="P1196" s="108"/>
      <c r="Q1196" s="108">
        <v>409997</v>
      </c>
      <c r="R1196" s="108"/>
      <c r="S1196" s="108">
        <v>0</v>
      </c>
      <c r="T1196" s="108"/>
      <c r="U1196" s="108">
        <v>0</v>
      </c>
      <c r="V1196" s="108"/>
      <c r="W1196" s="108">
        <v>24917</v>
      </c>
      <c r="X1196" s="108"/>
      <c r="Y1196" s="108">
        <v>0</v>
      </c>
      <c r="Z1196" s="108"/>
      <c r="AA1196" s="108">
        <v>0</v>
      </c>
      <c r="AB1196" s="108"/>
      <c r="AC1196" s="108">
        <v>0</v>
      </c>
      <c r="AD1196" s="108"/>
      <c r="AE1196" s="108">
        <v>0</v>
      </c>
      <c r="AF1196" s="108"/>
      <c r="AG1196" s="108">
        <v>0</v>
      </c>
      <c r="AH1196" s="108"/>
      <c r="AI1196" s="108">
        <v>293783</v>
      </c>
      <c r="AJ1196" s="108"/>
      <c r="AK1196" s="108">
        <v>0</v>
      </c>
      <c r="AL1196" s="109"/>
      <c r="AM1196" s="182">
        <v>0</v>
      </c>
      <c r="AN1196" s="109" t="s">
        <v>5655</v>
      </c>
      <c r="AO1196" s="109" t="str">
        <f t="shared" si="18"/>
        <v>No</v>
      </c>
    </row>
    <row r="1197" spans="1:41" s="19" customFormat="1" ht="11.45" customHeight="1" x14ac:dyDescent="0.2">
      <c r="A1197" s="5" t="s">
        <v>2565</v>
      </c>
      <c r="B1197" s="5" t="s">
        <v>2566</v>
      </c>
      <c r="C1197" s="5" t="s">
        <v>37</v>
      </c>
      <c r="D1197" s="174" t="s">
        <v>2567</v>
      </c>
      <c r="E1197" s="177" t="s">
        <v>2568</v>
      </c>
      <c r="F1197" s="19" t="s">
        <v>194</v>
      </c>
      <c r="G1197" s="5" t="s">
        <v>229</v>
      </c>
      <c r="H1197" s="27">
        <v>0</v>
      </c>
      <c r="I1197" s="106">
        <v>11</v>
      </c>
      <c r="J1197" s="107"/>
      <c r="K1197" s="108">
        <v>0</v>
      </c>
      <c r="L1197" s="108"/>
      <c r="M1197" s="108">
        <v>0</v>
      </c>
      <c r="N1197" s="108"/>
      <c r="O1197" s="108">
        <v>0</v>
      </c>
      <c r="P1197" s="108"/>
      <c r="Q1197" s="108">
        <v>894173</v>
      </c>
      <c r="R1197" s="108"/>
      <c r="S1197" s="108">
        <v>0</v>
      </c>
      <c r="T1197" s="108"/>
      <c r="U1197" s="108">
        <v>0</v>
      </c>
      <c r="V1197" s="108"/>
      <c r="W1197" s="108">
        <v>16054</v>
      </c>
      <c r="X1197" s="108"/>
      <c r="Y1197" s="108">
        <v>0</v>
      </c>
      <c r="Z1197" s="108"/>
      <c r="AA1197" s="108">
        <v>0</v>
      </c>
      <c r="AB1197" s="108"/>
      <c r="AC1197" s="108">
        <v>0</v>
      </c>
      <c r="AD1197" s="108"/>
      <c r="AE1197" s="108">
        <v>0</v>
      </c>
      <c r="AF1197" s="108"/>
      <c r="AG1197" s="108">
        <v>0</v>
      </c>
      <c r="AH1197" s="108"/>
      <c r="AI1197" s="108">
        <v>30232</v>
      </c>
      <c r="AJ1197" s="108"/>
      <c r="AK1197" s="108">
        <v>0</v>
      </c>
      <c r="AL1197" s="109"/>
      <c r="AM1197" s="182">
        <v>0</v>
      </c>
      <c r="AN1197" s="109" t="s">
        <v>5655</v>
      </c>
      <c r="AO1197" s="109" t="str">
        <f t="shared" si="18"/>
        <v>No</v>
      </c>
    </row>
    <row r="1198" spans="1:41" s="19" customFormat="1" ht="11.45" customHeight="1" x14ac:dyDescent="0.2">
      <c r="A1198" s="5" t="s">
        <v>2184</v>
      </c>
      <c r="B1198" s="5" t="s">
        <v>2185</v>
      </c>
      <c r="C1198" s="5" t="s">
        <v>86</v>
      </c>
      <c r="D1198" s="174" t="s">
        <v>2186</v>
      </c>
      <c r="E1198" s="177" t="s">
        <v>2187</v>
      </c>
      <c r="F1198" s="19" t="s">
        <v>194</v>
      </c>
      <c r="G1198" s="5" t="s">
        <v>229</v>
      </c>
      <c r="H1198" s="27">
        <v>0</v>
      </c>
      <c r="I1198" s="106">
        <v>11</v>
      </c>
      <c r="J1198" s="107"/>
      <c r="K1198" s="108">
        <v>0</v>
      </c>
      <c r="L1198" s="108"/>
      <c r="M1198" s="108">
        <v>0</v>
      </c>
      <c r="N1198" s="108"/>
      <c r="O1198" s="108">
        <v>0</v>
      </c>
      <c r="P1198" s="108"/>
      <c r="Q1198" s="108">
        <v>310906</v>
      </c>
      <c r="R1198" s="108"/>
      <c r="S1198" s="108">
        <v>0</v>
      </c>
      <c r="T1198" s="108"/>
      <c r="U1198" s="108">
        <v>0</v>
      </c>
      <c r="V1198" s="108"/>
      <c r="W1198" s="108">
        <v>12749</v>
      </c>
      <c r="X1198" s="108"/>
      <c r="Y1198" s="108">
        <v>0</v>
      </c>
      <c r="Z1198" s="108"/>
      <c r="AA1198" s="108">
        <v>0</v>
      </c>
      <c r="AB1198" s="108"/>
      <c r="AC1198" s="108">
        <v>0</v>
      </c>
      <c r="AD1198" s="108"/>
      <c r="AE1198" s="108">
        <v>0</v>
      </c>
      <c r="AF1198" s="108"/>
      <c r="AG1198" s="108">
        <v>0</v>
      </c>
      <c r="AH1198" s="108"/>
      <c r="AI1198" s="108">
        <v>19369</v>
      </c>
      <c r="AJ1198" s="108"/>
      <c r="AK1198" s="108">
        <v>0</v>
      </c>
      <c r="AL1198" s="109"/>
      <c r="AM1198" s="182">
        <v>0</v>
      </c>
      <c r="AN1198" s="109" t="s">
        <v>5655</v>
      </c>
      <c r="AO1198" s="109" t="str">
        <f t="shared" si="18"/>
        <v>No</v>
      </c>
    </row>
    <row r="1199" spans="1:41" s="19" customFormat="1" ht="11.45" customHeight="1" x14ac:dyDescent="0.2">
      <c r="A1199" s="5" t="s">
        <v>6313</v>
      </c>
      <c r="B1199" s="5" t="s">
        <v>4597</v>
      </c>
      <c r="C1199" s="5" t="s">
        <v>61</v>
      </c>
      <c r="D1199" s="174" t="s">
        <v>4598</v>
      </c>
      <c r="E1199" s="177" t="s">
        <v>4599</v>
      </c>
      <c r="F1199" s="19" t="s">
        <v>194</v>
      </c>
      <c r="G1199" s="5" t="s">
        <v>229</v>
      </c>
      <c r="H1199" s="27">
        <v>0</v>
      </c>
      <c r="I1199" s="106">
        <v>11</v>
      </c>
      <c r="J1199" s="107"/>
      <c r="K1199" s="108">
        <v>0</v>
      </c>
      <c r="L1199" s="108"/>
      <c r="M1199" s="108">
        <v>0</v>
      </c>
      <c r="N1199" s="108"/>
      <c r="O1199" s="108">
        <v>0</v>
      </c>
      <c r="P1199" s="108"/>
      <c r="Q1199" s="108">
        <v>104495</v>
      </c>
      <c r="R1199" s="108"/>
      <c r="S1199" s="108">
        <v>0</v>
      </c>
      <c r="T1199" s="108"/>
      <c r="U1199" s="108">
        <v>0</v>
      </c>
      <c r="V1199" s="108"/>
      <c r="W1199" s="108">
        <v>9616</v>
      </c>
      <c r="X1199" s="108"/>
      <c r="Y1199" s="108">
        <v>0</v>
      </c>
      <c r="Z1199" s="108"/>
      <c r="AA1199" s="108">
        <v>0</v>
      </c>
      <c r="AB1199" s="108"/>
      <c r="AC1199" s="108">
        <v>0</v>
      </c>
      <c r="AD1199" s="108"/>
      <c r="AE1199" s="108">
        <v>0</v>
      </c>
      <c r="AF1199" s="108"/>
      <c r="AG1199" s="108">
        <v>0</v>
      </c>
      <c r="AH1199" s="108"/>
      <c r="AI1199" s="108">
        <v>32433</v>
      </c>
      <c r="AJ1199" s="108"/>
      <c r="AK1199" s="108">
        <v>0</v>
      </c>
      <c r="AL1199" s="109"/>
      <c r="AM1199" s="182">
        <v>0</v>
      </c>
      <c r="AN1199" s="109" t="s">
        <v>5655</v>
      </c>
      <c r="AO1199" s="109" t="str">
        <f t="shared" si="18"/>
        <v>No</v>
      </c>
    </row>
    <row r="1200" spans="1:41" s="19" customFormat="1" ht="11.45" customHeight="1" x14ac:dyDescent="0.2">
      <c r="A1200" s="5" t="s">
        <v>6314</v>
      </c>
      <c r="B1200" s="5" t="s">
        <v>1364</v>
      </c>
      <c r="C1200" s="5" t="s">
        <v>64</v>
      </c>
      <c r="D1200" s="174">
        <v>7052</v>
      </c>
      <c r="E1200" s="177">
        <v>70052</v>
      </c>
      <c r="F1200" s="19" t="s">
        <v>242</v>
      </c>
      <c r="G1200" s="5" t="s">
        <v>5273</v>
      </c>
      <c r="H1200" s="27">
        <v>50440</v>
      </c>
      <c r="I1200" s="106">
        <v>11</v>
      </c>
      <c r="J1200" s="107"/>
      <c r="K1200" s="108">
        <v>0</v>
      </c>
      <c r="L1200" s="108"/>
      <c r="M1200" s="108">
        <v>0</v>
      </c>
      <c r="N1200" s="108"/>
      <c r="O1200" s="108">
        <v>0</v>
      </c>
      <c r="P1200" s="108"/>
      <c r="Q1200" s="108">
        <v>159937</v>
      </c>
      <c r="R1200" s="108"/>
      <c r="S1200" s="108">
        <v>0</v>
      </c>
      <c r="T1200" s="108"/>
      <c r="U1200" s="108">
        <v>0</v>
      </c>
      <c r="V1200" s="108"/>
      <c r="W1200" s="108">
        <v>15395</v>
      </c>
      <c r="X1200" s="108"/>
      <c r="Y1200" s="108">
        <v>0</v>
      </c>
      <c r="Z1200" s="108"/>
      <c r="AA1200" s="108">
        <v>0</v>
      </c>
      <c r="AB1200" s="108"/>
      <c r="AC1200" s="108">
        <v>0</v>
      </c>
      <c r="AD1200" s="108"/>
      <c r="AE1200" s="108">
        <v>0</v>
      </c>
      <c r="AF1200" s="108"/>
      <c r="AG1200" s="108">
        <v>0</v>
      </c>
      <c r="AH1200" s="108"/>
      <c r="AI1200" s="108">
        <v>37845</v>
      </c>
      <c r="AJ1200" s="108"/>
      <c r="AK1200" s="108">
        <v>0</v>
      </c>
      <c r="AL1200" s="109"/>
      <c r="AM1200" s="182">
        <v>0</v>
      </c>
      <c r="AN1200" s="109" t="s">
        <v>5655</v>
      </c>
      <c r="AO1200" s="109" t="str">
        <f t="shared" si="18"/>
        <v>No</v>
      </c>
    </row>
    <row r="1201" spans="1:41" s="19" customFormat="1" ht="11.45" customHeight="1" x14ac:dyDescent="0.2">
      <c r="A1201" s="5" t="s">
        <v>6315</v>
      </c>
      <c r="B1201" s="5" t="s">
        <v>948</v>
      </c>
      <c r="C1201" s="5" t="s">
        <v>71</v>
      </c>
      <c r="D1201" s="174">
        <v>6100</v>
      </c>
      <c r="E1201" s="177">
        <v>60100</v>
      </c>
      <c r="F1201" s="19" t="s">
        <v>194</v>
      </c>
      <c r="G1201" s="5" t="s">
        <v>5273</v>
      </c>
      <c r="H1201" s="27">
        <v>53049</v>
      </c>
      <c r="I1201" s="106">
        <v>11</v>
      </c>
      <c r="J1201" s="107"/>
      <c r="K1201" s="108">
        <v>0</v>
      </c>
      <c r="L1201" s="108"/>
      <c r="M1201" s="108">
        <v>0</v>
      </c>
      <c r="N1201" s="108"/>
      <c r="O1201" s="108">
        <v>0</v>
      </c>
      <c r="P1201" s="108"/>
      <c r="Q1201" s="108">
        <v>315460</v>
      </c>
      <c r="R1201" s="108"/>
      <c r="S1201" s="108">
        <v>0</v>
      </c>
      <c r="T1201" s="108"/>
      <c r="U1201" s="108">
        <v>0</v>
      </c>
      <c r="V1201" s="108"/>
      <c r="W1201" s="108">
        <v>20456</v>
      </c>
      <c r="X1201" s="108"/>
      <c r="Y1201" s="108">
        <v>0</v>
      </c>
      <c r="Z1201" s="108"/>
      <c r="AA1201" s="108">
        <v>0</v>
      </c>
      <c r="AB1201" s="108"/>
      <c r="AC1201" s="108">
        <v>0</v>
      </c>
      <c r="AD1201" s="108"/>
      <c r="AE1201" s="108">
        <v>0</v>
      </c>
      <c r="AF1201" s="108"/>
      <c r="AG1201" s="108">
        <v>0</v>
      </c>
      <c r="AH1201" s="108"/>
      <c r="AI1201" s="108">
        <v>117658</v>
      </c>
      <c r="AJ1201" s="108"/>
      <c r="AK1201" s="108">
        <v>0</v>
      </c>
      <c r="AL1201" s="109"/>
      <c r="AM1201" s="182">
        <v>0</v>
      </c>
      <c r="AN1201" s="109" t="s">
        <v>5655</v>
      </c>
      <c r="AO1201" s="109" t="str">
        <f t="shared" si="18"/>
        <v>No</v>
      </c>
    </row>
    <row r="1202" spans="1:41" s="19" customFormat="1" ht="11.45" customHeight="1" x14ac:dyDescent="0.2">
      <c r="A1202" s="5" t="s">
        <v>4695</v>
      </c>
      <c r="B1202" s="5" t="s">
        <v>392</v>
      </c>
      <c r="C1202" s="5" t="s">
        <v>20</v>
      </c>
      <c r="D1202" s="174" t="s">
        <v>4696</v>
      </c>
      <c r="E1202" s="177" t="s">
        <v>4697</v>
      </c>
      <c r="F1202" s="19" t="s">
        <v>196</v>
      </c>
      <c r="G1202" s="5" t="s">
        <v>229</v>
      </c>
      <c r="H1202" s="27">
        <v>0</v>
      </c>
      <c r="I1202" s="106">
        <v>11</v>
      </c>
      <c r="J1202" s="107"/>
      <c r="K1202" s="108">
        <v>0</v>
      </c>
      <c r="L1202" s="108"/>
      <c r="M1202" s="108">
        <v>0</v>
      </c>
      <c r="N1202" s="108"/>
      <c r="O1202" s="108">
        <v>0</v>
      </c>
      <c r="P1202" s="108"/>
      <c r="Q1202" s="108">
        <v>274270</v>
      </c>
      <c r="R1202" s="108"/>
      <c r="S1202" s="108">
        <v>0</v>
      </c>
      <c r="T1202" s="108"/>
      <c r="U1202" s="108">
        <v>0</v>
      </c>
      <c r="V1202" s="108"/>
      <c r="W1202" s="108">
        <v>14192</v>
      </c>
      <c r="X1202" s="108"/>
      <c r="Y1202" s="108">
        <v>0</v>
      </c>
      <c r="Z1202" s="108"/>
      <c r="AA1202" s="108">
        <v>0</v>
      </c>
      <c r="AB1202" s="108"/>
      <c r="AC1202" s="108">
        <v>0</v>
      </c>
      <c r="AD1202" s="108"/>
      <c r="AE1202" s="108">
        <v>0</v>
      </c>
      <c r="AF1202" s="108"/>
      <c r="AG1202" s="108">
        <v>0</v>
      </c>
      <c r="AH1202" s="108"/>
      <c r="AI1202" s="108">
        <v>72324</v>
      </c>
      <c r="AJ1202" s="108"/>
      <c r="AK1202" s="108">
        <v>0</v>
      </c>
      <c r="AL1202" s="109"/>
      <c r="AM1202" s="182">
        <v>0</v>
      </c>
      <c r="AN1202" s="109" t="s">
        <v>5655</v>
      </c>
      <c r="AO1202" s="109" t="str">
        <f t="shared" si="18"/>
        <v>No</v>
      </c>
    </row>
    <row r="1203" spans="1:41" s="19" customFormat="1" ht="11.45" customHeight="1" x14ac:dyDescent="0.2">
      <c r="A1203" s="5" t="s">
        <v>1130</v>
      </c>
      <c r="B1203" s="5" t="s">
        <v>200</v>
      </c>
      <c r="C1203" s="5" t="s">
        <v>94</v>
      </c>
      <c r="D1203" s="174" t="s">
        <v>1131</v>
      </c>
      <c r="E1203" s="177">
        <v>17</v>
      </c>
      <c r="F1203" s="19" t="s">
        <v>138</v>
      </c>
      <c r="G1203" s="5" t="s">
        <v>5273</v>
      </c>
      <c r="H1203" s="27">
        <v>0</v>
      </c>
      <c r="I1203" s="106">
        <v>11</v>
      </c>
      <c r="J1203" s="107"/>
      <c r="K1203" s="108">
        <v>0</v>
      </c>
      <c r="L1203" s="108"/>
      <c r="M1203" s="108">
        <v>0</v>
      </c>
      <c r="N1203" s="108"/>
      <c r="O1203" s="108">
        <v>0</v>
      </c>
      <c r="P1203" s="108"/>
      <c r="Q1203" s="108">
        <v>110238</v>
      </c>
      <c r="R1203" s="108"/>
      <c r="S1203" s="108">
        <v>0</v>
      </c>
      <c r="T1203" s="108"/>
      <c r="U1203" s="108">
        <v>0</v>
      </c>
      <c r="V1203" s="108"/>
      <c r="W1203" s="108">
        <v>3461</v>
      </c>
      <c r="X1203" s="108"/>
      <c r="Y1203" s="108">
        <v>0</v>
      </c>
      <c r="Z1203" s="108"/>
      <c r="AA1203" s="108">
        <v>0</v>
      </c>
      <c r="AB1203" s="108"/>
      <c r="AC1203" s="108">
        <v>0</v>
      </c>
      <c r="AD1203" s="108"/>
      <c r="AE1203" s="108">
        <v>0</v>
      </c>
      <c r="AF1203" s="108"/>
      <c r="AG1203" s="108">
        <v>0</v>
      </c>
      <c r="AH1203" s="108"/>
      <c r="AI1203" s="108">
        <v>17691</v>
      </c>
      <c r="AJ1203" s="108"/>
      <c r="AK1203" s="108">
        <v>0</v>
      </c>
      <c r="AL1203" s="109"/>
      <c r="AM1203" s="182">
        <v>0</v>
      </c>
      <c r="AN1203" s="109" t="s">
        <v>5655</v>
      </c>
      <c r="AO1203" s="109" t="str">
        <f t="shared" si="18"/>
        <v>No</v>
      </c>
    </row>
    <row r="1204" spans="1:41" s="19" customFormat="1" ht="11.45" customHeight="1" x14ac:dyDescent="0.2">
      <c r="A1204" s="5" t="s">
        <v>2447</v>
      </c>
      <c r="B1204" s="5" t="s">
        <v>2448</v>
      </c>
      <c r="C1204" s="5" t="s">
        <v>40</v>
      </c>
      <c r="D1204" s="174" t="s">
        <v>2449</v>
      </c>
      <c r="E1204" s="177" t="s">
        <v>2450</v>
      </c>
      <c r="F1204" s="19" t="s">
        <v>194</v>
      </c>
      <c r="G1204" s="5" t="s">
        <v>229</v>
      </c>
      <c r="H1204" s="27">
        <v>0</v>
      </c>
      <c r="I1204" s="106">
        <v>11</v>
      </c>
      <c r="J1204" s="107"/>
      <c r="K1204" s="108">
        <v>0</v>
      </c>
      <c r="L1204" s="108"/>
      <c r="M1204" s="108">
        <v>0</v>
      </c>
      <c r="N1204" s="108"/>
      <c r="O1204" s="108">
        <v>0</v>
      </c>
      <c r="P1204" s="108"/>
      <c r="Q1204" s="108">
        <v>352477</v>
      </c>
      <c r="R1204" s="108"/>
      <c r="S1204" s="108">
        <v>0</v>
      </c>
      <c r="T1204" s="108"/>
      <c r="U1204" s="108">
        <v>0</v>
      </c>
      <c r="V1204" s="108"/>
      <c r="W1204" s="108">
        <v>17066</v>
      </c>
      <c r="X1204" s="108"/>
      <c r="Y1204" s="108">
        <v>0</v>
      </c>
      <c r="Z1204" s="108"/>
      <c r="AA1204" s="108">
        <v>0</v>
      </c>
      <c r="AB1204" s="108"/>
      <c r="AC1204" s="108">
        <v>0</v>
      </c>
      <c r="AD1204" s="108"/>
      <c r="AE1204" s="108">
        <v>0</v>
      </c>
      <c r="AF1204" s="108"/>
      <c r="AG1204" s="108">
        <v>0</v>
      </c>
      <c r="AH1204" s="108"/>
      <c r="AI1204" s="108">
        <v>45655</v>
      </c>
      <c r="AJ1204" s="108"/>
      <c r="AK1204" s="108">
        <v>0</v>
      </c>
      <c r="AL1204" s="109"/>
      <c r="AM1204" s="182">
        <v>0</v>
      </c>
      <c r="AN1204" s="109" t="s">
        <v>5655</v>
      </c>
      <c r="AO1204" s="109" t="str">
        <f t="shared" si="18"/>
        <v>No</v>
      </c>
    </row>
    <row r="1205" spans="1:41" s="19" customFormat="1" ht="11.45" customHeight="1" x14ac:dyDescent="0.2">
      <c r="A1205" s="5" t="s">
        <v>3598</v>
      </c>
      <c r="B1205" s="5" t="s">
        <v>3599</v>
      </c>
      <c r="C1205" s="5" t="s">
        <v>51</v>
      </c>
      <c r="D1205" s="174" t="s">
        <v>3600</v>
      </c>
      <c r="E1205" s="177" t="s">
        <v>3601</v>
      </c>
      <c r="F1205" s="19" t="s">
        <v>1252</v>
      </c>
      <c r="G1205" s="5" t="s">
        <v>229</v>
      </c>
      <c r="H1205" s="27">
        <v>0</v>
      </c>
      <c r="I1205" s="106">
        <v>11</v>
      </c>
      <c r="J1205" s="107"/>
      <c r="K1205" s="108">
        <v>0</v>
      </c>
      <c r="L1205" s="108"/>
      <c r="M1205" s="108">
        <v>0</v>
      </c>
      <c r="N1205" s="108"/>
      <c r="O1205" s="108">
        <v>0</v>
      </c>
      <c r="P1205" s="108"/>
      <c r="Q1205" s="108">
        <v>154898</v>
      </c>
      <c r="R1205" s="108"/>
      <c r="S1205" s="108">
        <v>0</v>
      </c>
      <c r="T1205" s="108"/>
      <c r="U1205" s="108">
        <v>0</v>
      </c>
      <c r="V1205" s="108"/>
      <c r="W1205" s="108">
        <v>8049</v>
      </c>
      <c r="X1205" s="108"/>
      <c r="Y1205" s="108">
        <v>0</v>
      </c>
      <c r="Z1205" s="108"/>
      <c r="AA1205" s="108">
        <v>0</v>
      </c>
      <c r="AB1205" s="108"/>
      <c r="AC1205" s="108">
        <v>0</v>
      </c>
      <c r="AD1205" s="108"/>
      <c r="AE1205" s="108">
        <v>0</v>
      </c>
      <c r="AF1205" s="108"/>
      <c r="AG1205" s="108">
        <v>0</v>
      </c>
      <c r="AH1205" s="108"/>
      <c r="AI1205" s="108">
        <v>16192</v>
      </c>
      <c r="AJ1205" s="108"/>
      <c r="AK1205" s="108">
        <v>0</v>
      </c>
      <c r="AL1205" s="109"/>
      <c r="AM1205" s="182">
        <v>0</v>
      </c>
      <c r="AN1205" s="109" t="s">
        <v>5655</v>
      </c>
      <c r="AO1205" s="109" t="str">
        <f t="shared" si="18"/>
        <v>No</v>
      </c>
    </row>
    <row r="1206" spans="1:41" s="19" customFormat="1" ht="11.45" customHeight="1" x14ac:dyDescent="0.2">
      <c r="A1206" s="5" t="s">
        <v>2651</v>
      </c>
      <c r="B1206" s="5" t="s">
        <v>2652</v>
      </c>
      <c r="C1206" s="5" t="s">
        <v>45</v>
      </c>
      <c r="D1206" s="174" t="s">
        <v>2653</v>
      </c>
      <c r="E1206" s="177" t="s">
        <v>2654</v>
      </c>
      <c r="F1206" s="19" t="s">
        <v>194</v>
      </c>
      <c r="G1206" s="5" t="s">
        <v>229</v>
      </c>
      <c r="H1206" s="27">
        <v>0</v>
      </c>
      <c r="I1206" s="106">
        <v>11</v>
      </c>
      <c r="J1206" s="107"/>
      <c r="K1206" s="108">
        <v>0</v>
      </c>
      <c r="L1206" s="108"/>
      <c r="M1206" s="108">
        <v>0</v>
      </c>
      <c r="N1206" s="108"/>
      <c r="O1206" s="108">
        <v>0</v>
      </c>
      <c r="P1206" s="108"/>
      <c r="Q1206" s="108">
        <v>217130</v>
      </c>
      <c r="R1206" s="108"/>
      <c r="S1206" s="108">
        <v>0</v>
      </c>
      <c r="T1206" s="108"/>
      <c r="U1206" s="108">
        <v>0</v>
      </c>
      <c r="V1206" s="108"/>
      <c r="W1206" s="108">
        <v>8072</v>
      </c>
      <c r="X1206" s="108"/>
      <c r="Y1206" s="108">
        <v>0</v>
      </c>
      <c r="Z1206" s="108"/>
      <c r="AA1206" s="108">
        <v>0</v>
      </c>
      <c r="AB1206" s="108"/>
      <c r="AC1206" s="108">
        <v>0</v>
      </c>
      <c r="AD1206" s="108"/>
      <c r="AE1206" s="108">
        <v>0</v>
      </c>
      <c r="AF1206" s="108"/>
      <c r="AG1206" s="108">
        <v>0</v>
      </c>
      <c r="AH1206" s="108"/>
      <c r="AI1206" s="108">
        <v>11039</v>
      </c>
      <c r="AJ1206" s="108"/>
      <c r="AK1206" s="108">
        <v>0</v>
      </c>
      <c r="AL1206" s="109"/>
      <c r="AM1206" s="182">
        <v>87.16</v>
      </c>
      <c r="AN1206" s="109" t="s">
        <v>5655</v>
      </c>
      <c r="AO1206" s="109" t="str">
        <f t="shared" si="18"/>
        <v>No</v>
      </c>
    </row>
    <row r="1207" spans="1:41" s="19" customFormat="1" ht="11.45" customHeight="1" x14ac:dyDescent="0.2">
      <c r="A1207" s="5" t="s">
        <v>1978</v>
      </c>
      <c r="B1207" s="5" t="s">
        <v>780</v>
      </c>
      <c r="C1207" s="5" t="s">
        <v>60</v>
      </c>
      <c r="D1207" s="174" t="s">
        <v>1979</v>
      </c>
      <c r="E1207" s="177" t="s">
        <v>1980</v>
      </c>
      <c r="F1207" s="19" t="s">
        <v>242</v>
      </c>
      <c r="G1207" s="5" t="s">
        <v>229</v>
      </c>
      <c r="H1207" s="27">
        <v>0</v>
      </c>
      <c r="I1207" s="106">
        <v>11</v>
      </c>
      <c r="J1207" s="107"/>
      <c r="K1207" s="108">
        <v>0</v>
      </c>
      <c r="L1207" s="108"/>
      <c r="M1207" s="108">
        <v>0</v>
      </c>
      <c r="N1207" s="108"/>
      <c r="O1207" s="108">
        <v>0</v>
      </c>
      <c r="P1207" s="108"/>
      <c r="Q1207" s="108">
        <v>169726</v>
      </c>
      <c r="R1207" s="108"/>
      <c r="S1207" s="108">
        <v>0</v>
      </c>
      <c r="T1207" s="108"/>
      <c r="U1207" s="108">
        <v>0</v>
      </c>
      <c r="V1207" s="108"/>
      <c r="W1207" s="108">
        <v>10164</v>
      </c>
      <c r="X1207" s="108"/>
      <c r="Y1207" s="108">
        <v>0</v>
      </c>
      <c r="Z1207" s="108"/>
      <c r="AA1207" s="108">
        <v>0</v>
      </c>
      <c r="AB1207" s="108"/>
      <c r="AC1207" s="108">
        <v>0</v>
      </c>
      <c r="AD1207" s="108"/>
      <c r="AE1207" s="108">
        <v>0</v>
      </c>
      <c r="AF1207" s="108"/>
      <c r="AG1207" s="108">
        <v>0</v>
      </c>
      <c r="AH1207" s="108"/>
      <c r="AI1207" s="108">
        <v>65214</v>
      </c>
      <c r="AJ1207" s="108"/>
      <c r="AK1207" s="108">
        <v>0</v>
      </c>
      <c r="AL1207" s="109"/>
      <c r="AM1207" s="182">
        <v>0</v>
      </c>
      <c r="AN1207" s="109" t="s">
        <v>5655</v>
      </c>
      <c r="AO1207" s="109" t="str">
        <f t="shared" si="18"/>
        <v>No</v>
      </c>
    </row>
    <row r="1208" spans="1:41" s="19" customFormat="1" ht="11.45" customHeight="1" x14ac:dyDescent="0.2">
      <c r="A1208" s="5" t="s">
        <v>2041</v>
      </c>
      <c r="B1208" s="5" t="s">
        <v>2042</v>
      </c>
      <c r="C1208" s="5" t="s">
        <v>62</v>
      </c>
      <c r="D1208" s="174" t="s">
        <v>2043</v>
      </c>
      <c r="E1208" s="177" t="s">
        <v>2044</v>
      </c>
      <c r="F1208" s="19" t="s">
        <v>194</v>
      </c>
      <c r="G1208" s="5" t="s">
        <v>229</v>
      </c>
      <c r="H1208" s="27">
        <v>0</v>
      </c>
      <c r="I1208" s="106">
        <v>10</v>
      </c>
      <c r="J1208" s="107"/>
      <c r="K1208" s="108">
        <v>0</v>
      </c>
      <c r="L1208" s="108"/>
      <c r="M1208" s="108">
        <v>0</v>
      </c>
      <c r="N1208" s="108"/>
      <c r="O1208" s="108">
        <v>0</v>
      </c>
      <c r="P1208" s="108"/>
      <c r="Q1208" s="108">
        <v>276344</v>
      </c>
      <c r="R1208" s="108"/>
      <c r="S1208" s="108">
        <v>0</v>
      </c>
      <c r="T1208" s="108"/>
      <c r="U1208" s="108">
        <v>0</v>
      </c>
      <c r="V1208" s="108"/>
      <c r="W1208" s="108">
        <v>10682</v>
      </c>
      <c r="X1208" s="108"/>
      <c r="Y1208" s="108">
        <v>0</v>
      </c>
      <c r="Z1208" s="108"/>
      <c r="AA1208" s="108">
        <v>0</v>
      </c>
      <c r="AB1208" s="108"/>
      <c r="AC1208" s="108">
        <v>0</v>
      </c>
      <c r="AD1208" s="108"/>
      <c r="AE1208" s="108">
        <v>0</v>
      </c>
      <c r="AF1208" s="108"/>
      <c r="AG1208" s="108">
        <v>0</v>
      </c>
      <c r="AH1208" s="108"/>
      <c r="AI1208" s="108">
        <v>25210</v>
      </c>
      <c r="AJ1208" s="108"/>
      <c r="AK1208" s="108">
        <v>0</v>
      </c>
      <c r="AL1208" s="109"/>
      <c r="AM1208" s="182">
        <v>0</v>
      </c>
      <c r="AN1208" s="109" t="s">
        <v>5655</v>
      </c>
      <c r="AO1208" s="109" t="str">
        <f t="shared" si="18"/>
        <v>No</v>
      </c>
    </row>
    <row r="1209" spans="1:41" s="19" customFormat="1" ht="11.45" customHeight="1" x14ac:dyDescent="0.2">
      <c r="A1209" s="5" t="s">
        <v>4600</v>
      </c>
      <c r="B1209" s="5" t="s">
        <v>4601</v>
      </c>
      <c r="C1209" s="5" t="s">
        <v>61</v>
      </c>
      <c r="D1209" s="174" t="s">
        <v>4602</v>
      </c>
      <c r="E1209" s="177" t="s">
        <v>4603</v>
      </c>
      <c r="F1209" s="19" t="s">
        <v>196</v>
      </c>
      <c r="G1209" s="5" t="s">
        <v>229</v>
      </c>
      <c r="H1209" s="27">
        <v>0</v>
      </c>
      <c r="I1209" s="106">
        <v>10</v>
      </c>
      <c r="J1209" s="107"/>
      <c r="K1209" s="108">
        <v>0</v>
      </c>
      <c r="L1209" s="108"/>
      <c r="M1209" s="108">
        <v>0</v>
      </c>
      <c r="N1209" s="108"/>
      <c r="O1209" s="108">
        <v>0</v>
      </c>
      <c r="P1209" s="108"/>
      <c r="Q1209" s="108">
        <v>521846</v>
      </c>
      <c r="R1209" s="108"/>
      <c r="S1209" s="108">
        <v>0</v>
      </c>
      <c r="T1209" s="108"/>
      <c r="U1209" s="108">
        <v>0</v>
      </c>
      <c r="V1209" s="108"/>
      <c r="W1209" s="108">
        <v>22967</v>
      </c>
      <c r="X1209" s="108"/>
      <c r="Y1209" s="108">
        <v>0</v>
      </c>
      <c r="Z1209" s="108"/>
      <c r="AA1209" s="108">
        <v>0</v>
      </c>
      <c r="AB1209" s="108"/>
      <c r="AC1209" s="108">
        <v>0</v>
      </c>
      <c r="AD1209" s="108"/>
      <c r="AE1209" s="108">
        <v>0</v>
      </c>
      <c r="AF1209" s="108"/>
      <c r="AG1209" s="108">
        <v>0</v>
      </c>
      <c r="AH1209" s="108"/>
      <c r="AI1209" s="108">
        <v>188960</v>
      </c>
      <c r="AJ1209" s="108"/>
      <c r="AK1209" s="108">
        <v>0</v>
      </c>
      <c r="AL1209" s="109"/>
      <c r="AM1209" s="182">
        <v>0</v>
      </c>
      <c r="AN1209" s="109" t="s">
        <v>5655</v>
      </c>
      <c r="AO1209" s="109" t="str">
        <f t="shared" si="18"/>
        <v>No</v>
      </c>
    </row>
    <row r="1210" spans="1:41" s="19" customFormat="1" ht="11.45" customHeight="1" x14ac:dyDescent="0.2">
      <c r="A1210" s="5" t="s">
        <v>6316</v>
      </c>
      <c r="B1210" s="5" t="s">
        <v>290</v>
      </c>
      <c r="C1210" s="5" t="s">
        <v>14</v>
      </c>
      <c r="D1210" s="174">
        <v>4213</v>
      </c>
      <c r="E1210" s="177">
        <v>40213</v>
      </c>
      <c r="F1210" s="19" t="s">
        <v>194</v>
      </c>
      <c r="G1210" s="5" t="s">
        <v>5273</v>
      </c>
      <c r="H1210" s="27">
        <v>263907</v>
      </c>
      <c r="I1210" s="106">
        <v>10</v>
      </c>
      <c r="J1210" s="107"/>
      <c r="K1210" s="108">
        <v>0</v>
      </c>
      <c r="L1210" s="108"/>
      <c r="M1210" s="108">
        <v>0</v>
      </c>
      <c r="N1210" s="108"/>
      <c r="O1210" s="108">
        <v>0</v>
      </c>
      <c r="P1210" s="108"/>
      <c r="Q1210" s="108">
        <v>272951</v>
      </c>
      <c r="R1210" s="108"/>
      <c r="S1210" s="108">
        <v>0</v>
      </c>
      <c r="T1210" s="108"/>
      <c r="U1210" s="108">
        <v>0</v>
      </c>
      <c r="V1210" s="108"/>
      <c r="W1210" s="108">
        <v>19970</v>
      </c>
      <c r="X1210" s="108"/>
      <c r="Y1210" s="108">
        <v>0</v>
      </c>
      <c r="Z1210" s="108"/>
      <c r="AA1210" s="108">
        <v>0</v>
      </c>
      <c r="AB1210" s="108"/>
      <c r="AC1210" s="108">
        <v>0</v>
      </c>
      <c r="AD1210" s="108"/>
      <c r="AE1210" s="108">
        <v>0</v>
      </c>
      <c r="AF1210" s="108"/>
      <c r="AG1210" s="108">
        <v>0</v>
      </c>
      <c r="AH1210" s="108"/>
      <c r="AI1210" s="108">
        <v>42011</v>
      </c>
      <c r="AJ1210" s="108"/>
      <c r="AK1210" s="108">
        <v>0</v>
      </c>
      <c r="AL1210" s="109"/>
      <c r="AM1210" s="182">
        <v>0</v>
      </c>
      <c r="AN1210" s="109" t="s">
        <v>5655</v>
      </c>
      <c r="AO1210" s="109" t="str">
        <f t="shared" si="18"/>
        <v>No</v>
      </c>
    </row>
    <row r="1211" spans="1:41" s="19" customFormat="1" ht="11.45" customHeight="1" x14ac:dyDescent="0.2">
      <c r="A1211" s="5" t="s">
        <v>6317</v>
      </c>
      <c r="B1211" s="5" t="s">
        <v>247</v>
      </c>
      <c r="C1211" s="5" t="s">
        <v>79</v>
      </c>
      <c r="D1211" s="174" t="s">
        <v>1162</v>
      </c>
      <c r="E1211" s="177">
        <v>60005</v>
      </c>
      <c r="F1211" s="19" t="s">
        <v>138</v>
      </c>
      <c r="G1211" s="5" t="s">
        <v>5273</v>
      </c>
      <c r="H1211" s="27">
        <v>0</v>
      </c>
      <c r="I1211" s="106">
        <v>10</v>
      </c>
      <c r="J1211" s="107"/>
      <c r="K1211" s="108">
        <v>0</v>
      </c>
      <c r="L1211" s="108"/>
      <c r="M1211" s="108">
        <v>0</v>
      </c>
      <c r="N1211" s="108"/>
      <c r="O1211" s="108">
        <v>0</v>
      </c>
      <c r="P1211" s="108"/>
      <c r="Q1211" s="108">
        <v>206666</v>
      </c>
      <c r="R1211" s="108"/>
      <c r="S1211" s="108">
        <v>0</v>
      </c>
      <c r="T1211" s="108"/>
      <c r="U1211" s="108">
        <v>0</v>
      </c>
      <c r="V1211" s="108"/>
      <c r="W1211" s="108">
        <v>11527</v>
      </c>
      <c r="X1211" s="108"/>
      <c r="Y1211" s="108">
        <v>0</v>
      </c>
      <c r="Z1211" s="108"/>
      <c r="AA1211" s="108">
        <v>0</v>
      </c>
      <c r="AB1211" s="108"/>
      <c r="AC1211" s="108">
        <v>0</v>
      </c>
      <c r="AD1211" s="108"/>
      <c r="AE1211" s="108">
        <v>0</v>
      </c>
      <c r="AF1211" s="108"/>
      <c r="AG1211" s="108">
        <v>0</v>
      </c>
      <c r="AH1211" s="108"/>
      <c r="AI1211" s="108">
        <v>28056</v>
      </c>
      <c r="AJ1211" s="108"/>
      <c r="AK1211" s="108">
        <v>0</v>
      </c>
      <c r="AL1211" s="109"/>
      <c r="AM1211" s="182">
        <v>0</v>
      </c>
      <c r="AN1211" s="109" t="s">
        <v>5655</v>
      </c>
      <c r="AO1211" s="109" t="str">
        <f t="shared" si="18"/>
        <v>No</v>
      </c>
    </row>
    <row r="1212" spans="1:41" s="19" customFormat="1" ht="11.45" customHeight="1" x14ac:dyDescent="0.2">
      <c r="A1212" s="5" t="s">
        <v>3300</v>
      </c>
      <c r="B1212" s="5" t="s">
        <v>2873</v>
      </c>
      <c r="C1212" s="5" t="s">
        <v>55</v>
      </c>
      <c r="D1212" s="174" t="s">
        <v>3301</v>
      </c>
      <c r="E1212" s="177" t="s">
        <v>3302</v>
      </c>
      <c r="F1212" s="19" t="s">
        <v>194</v>
      </c>
      <c r="G1212" s="5" t="s">
        <v>229</v>
      </c>
      <c r="H1212" s="27">
        <v>0</v>
      </c>
      <c r="I1212" s="106">
        <v>10</v>
      </c>
      <c r="J1212" s="107"/>
      <c r="K1212" s="108">
        <v>0</v>
      </c>
      <c r="L1212" s="108"/>
      <c r="M1212" s="108">
        <v>0</v>
      </c>
      <c r="N1212" s="108"/>
      <c r="O1212" s="108">
        <v>0</v>
      </c>
      <c r="P1212" s="108"/>
      <c r="Q1212" s="108">
        <v>208996</v>
      </c>
      <c r="R1212" s="108"/>
      <c r="S1212" s="108">
        <v>0</v>
      </c>
      <c r="T1212" s="108"/>
      <c r="U1212" s="108">
        <v>0</v>
      </c>
      <c r="V1212" s="108"/>
      <c r="W1212" s="108">
        <v>12385</v>
      </c>
      <c r="X1212" s="108"/>
      <c r="Y1212" s="108">
        <v>0</v>
      </c>
      <c r="Z1212" s="108"/>
      <c r="AA1212" s="108">
        <v>0</v>
      </c>
      <c r="AB1212" s="108"/>
      <c r="AC1212" s="108">
        <v>0</v>
      </c>
      <c r="AD1212" s="108"/>
      <c r="AE1212" s="108">
        <v>0</v>
      </c>
      <c r="AF1212" s="108"/>
      <c r="AG1212" s="108">
        <v>0</v>
      </c>
      <c r="AH1212" s="108"/>
      <c r="AI1212" s="108">
        <v>57162</v>
      </c>
      <c r="AJ1212" s="108"/>
      <c r="AK1212" s="108">
        <v>0</v>
      </c>
      <c r="AL1212" s="109"/>
      <c r="AM1212" s="182">
        <v>0</v>
      </c>
      <c r="AN1212" s="109" t="s">
        <v>5655</v>
      </c>
      <c r="AO1212" s="109" t="str">
        <f t="shared" si="18"/>
        <v>No</v>
      </c>
    </row>
    <row r="1213" spans="1:41" s="19" customFormat="1" ht="11.45" customHeight="1" x14ac:dyDescent="0.2">
      <c r="A1213" s="5" t="s">
        <v>1961</v>
      </c>
      <c r="B1213" s="5" t="s">
        <v>391</v>
      </c>
      <c r="C1213" s="5" t="s">
        <v>14</v>
      </c>
      <c r="D1213" s="174" t="s">
        <v>1962</v>
      </c>
      <c r="E1213" s="177" t="s">
        <v>1963</v>
      </c>
      <c r="F1213" s="19" t="s">
        <v>194</v>
      </c>
      <c r="G1213" s="5" t="s">
        <v>229</v>
      </c>
      <c r="H1213" s="27">
        <v>0</v>
      </c>
      <c r="I1213" s="106">
        <v>10</v>
      </c>
      <c r="J1213" s="107"/>
      <c r="K1213" s="108">
        <v>0</v>
      </c>
      <c r="L1213" s="108"/>
      <c r="M1213" s="108">
        <v>0</v>
      </c>
      <c r="N1213" s="108"/>
      <c r="O1213" s="108">
        <v>0</v>
      </c>
      <c r="P1213" s="108"/>
      <c r="Q1213" s="108">
        <v>188956</v>
      </c>
      <c r="R1213" s="108"/>
      <c r="S1213" s="108">
        <v>0</v>
      </c>
      <c r="T1213" s="108"/>
      <c r="U1213" s="108">
        <v>0</v>
      </c>
      <c r="V1213" s="108"/>
      <c r="W1213" s="108">
        <v>5106</v>
      </c>
      <c r="X1213" s="108"/>
      <c r="Y1213" s="108">
        <v>0</v>
      </c>
      <c r="Z1213" s="108"/>
      <c r="AA1213" s="108">
        <v>0</v>
      </c>
      <c r="AB1213" s="108"/>
      <c r="AC1213" s="108">
        <v>0</v>
      </c>
      <c r="AD1213" s="108"/>
      <c r="AE1213" s="108">
        <v>0</v>
      </c>
      <c r="AF1213" s="108"/>
      <c r="AG1213" s="108">
        <v>0</v>
      </c>
      <c r="AH1213" s="108"/>
      <c r="AI1213" s="108">
        <v>18068</v>
      </c>
      <c r="AJ1213" s="108"/>
      <c r="AK1213" s="108">
        <v>0</v>
      </c>
      <c r="AL1213" s="109"/>
      <c r="AM1213" s="182">
        <v>0</v>
      </c>
      <c r="AN1213" s="109" t="s">
        <v>5655</v>
      </c>
      <c r="AO1213" s="109" t="str">
        <f t="shared" si="18"/>
        <v>No</v>
      </c>
    </row>
    <row r="1214" spans="1:41" s="19" customFormat="1" ht="11.45" customHeight="1" x14ac:dyDescent="0.2">
      <c r="A1214" s="5" t="s">
        <v>2658</v>
      </c>
      <c r="B1214" s="5" t="s">
        <v>2659</v>
      </c>
      <c r="C1214" s="5" t="s">
        <v>45</v>
      </c>
      <c r="D1214" s="174" t="s">
        <v>2660</v>
      </c>
      <c r="E1214" s="177" t="s">
        <v>2661</v>
      </c>
      <c r="F1214" s="19" t="s">
        <v>194</v>
      </c>
      <c r="G1214" s="5" t="s">
        <v>229</v>
      </c>
      <c r="H1214" s="27">
        <v>0</v>
      </c>
      <c r="I1214" s="106">
        <v>10</v>
      </c>
      <c r="J1214" s="107"/>
      <c r="K1214" s="108">
        <v>0</v>
      </c>
      <c r="L1214" s="108"/>
      <c r="M1214" s="108">
        <v>0</v>
      </c>
      <c r="N1214" s="108"/>
      <c r="O1214" s="108">
        <v>0</v>
      </c>
      <c r="P1214" s="108"/>
      <c r="Q1214" s="108">
        <v>109276</v>
      </c>
      <c r="R1214" s="108"/>
      <c r="S1214" s="108">
        <v>0</v>
      </c>
      <c r="T1214" s="108"/>
      <c r="U1214" s="108">
        <v>0</v>
      </c>
      <c r="V1214" s="108"/>
      <c r="W1214" s="108">
        <v>4842</v>
      </c>
      <c r="X1214" s="108"/>
      <c r="Y1214" s="108">
        <v>0</v>
      </c>
      <c r="Z1214" s="108"/>
      <c r="AA1214" s="108">
        <v>0</v>
      </c>
      <c r="AB1214" s="108"/>
      <c r="AC1214" s="108">
        <v>0</v>
      </c>
      <c r="AD1214" s="108"/>
      <c r="AE1214" s="108">
        <v>0</v>
      </c>
      <c r="AF1214" s="108"/>
      <c r="AG1214" s="108">
        <v>0</v>
      </c>
      <c r="AH1214" s="108"/>
      <c r="AI1214" s="108">
        <v>10376</v>
      </c>
      <c r="AJ1214" s="108"/>
      <c r="AK1214" s="108">
        <v>0</v>
      </c>
      <c r="AL1214" s="109"/>
      <c r="AM1214" s="182">
        <v>0</v>
      </c>
      <c r="AN1214" s="109" t="s">
        <v>5655</v>
      </c>
      <c r="AO1214" s="109" t="str">
        <f t="shared" si="18"/>
        <v>No</v>
      </c>
    </row>
    <row r="1215" spans="1:41" s="19" customFormat="1" ht="11.45" customHeight="1" x14ac:dyDescent="0.2">
      <c r="A1215" s="5" t="s">
        <v>1734</v>
      </c>
      <c r="B1215" s="5" t="s">
        <v>1735</v>
      </c>
      <c r="C1215" s="5" t="s">
        <v>91</v>
      </c>
      <c r="D1215" s="174" t="s">
        <v>1736</v>
      </c>
      <c r="E1215" s="177" t="s">
        <v>1737</v>
      </c>
      <c r="F1215" s="19" t="s">
        <v>194</v>
      </c>
      <c r="G1215" s="5" t="s">
        <v>229</v>
      </c>
      <c r="H1215" s="27">
        <v>0</v>
      </c>
      <c r="I1215" s="106">
        <v>10</v>
      </c>
      <c r="J1215" s="107"/>
      <c r="K1215" s="108">
        <v>0</v>
      </c>
      <c r="L1215" s="108"/>
      <c r="M1215" s="108">
        <v>0</v>
      </c>
      <c r="N1215" s="108"/>
      <c r="O1215" s="108">
        <v>0</v>
      </c>
      <c r="P1215" s="108"/>
      <c r="Q1215" s="108">
        <v>219837</v>
      </c>
      <c r="R1215" s="108"/>
      <c r="S1215" s="108">
        <v>0</v>
      </c>
      <c r="T1215" s="108"/>
      <c r="U1215" s="108">
        <v>0</v>
      </c>
      <c r="V1215" s="108"/>
      <c r="W1215" s="108">
        <v>14537</v>
      </c>
      <c r="X1215" s="108"/>
      <c r="Y1215" s="108">
        <v>0</v>
      </c>
      <c r="Z1215" s="108"/>
      <c r="AA1215" s="108">
        <v>0</v>
      </c>
      <c r="AB1215" s="108"/>
      <c r="AC1215" s="108">
        <v>0</v>
      </c>
      <c r="AD1215" s="108"/>
      <c r="AE1215" s="108">
        <v>0</v>
      </c>
      <c r="AF1215" s="108"/>
      <c r="AG1215" s="108">
        <v>0</v>
      </c>
      <c r="AH1215" s="108"/>
      <c r="AI1215" s="108">
        <v>157818</v>
      </c>
      <c r="AJ1215" s="108"/>
      <c r="AK1215" s="108">
        <v>0</v>
      </c>
      <c r="AL1215" s="109"/>
      <c r="AM1215" s="182">
        <v>37</v>
      </c>
      <c r="AN1215" s="109" t="s">
        <v>5655</v>
      </c>
      <c r="AO1215" s="109" t="str">
        <f t="shared" si="18"/>
        <v>No</v>
      </c>
    </row>
    <row r="1216" spans="1:41" s="19" customFormat="1" ht="11.45" customHeight="1" x14ac:dyDescent="0.2">
      <c r="A1216" s="5" t="s">
        <v>3317</v>
      </c>
      <c r="B1216" s="5" t="s">
        <v>3318</v>
      </c>
      <c r="C1216" s="5" t="s">
        <v>98</v>
      </c>
      <c r="D1216" s="174" t="s">
        <v>3319</v>
      </c>
      <c r="E1216" s="177" t="s">
        <v>3320</v>
      </c>
      <c r="F1216" s="19" t="s">
        <v>194</v>
      </c>
      <c r="G1216" s="5" t="s">
        <v>229</v>
      </c>
      <c r="H1216" s="27">
        <v>0</v>
      </c>
      <c r="I1216" s="106">
        <v>10</v>
      </c>
      <c r="J1216" s="107"/>
      <c r="K1216" s="108">
        <v>0</v>
      </c>
      <c r="L1216" s="108"/>
      <c r="M1216" s="108">
        <v>0</v>
      </c>
      <c r="N1216" s="108"/>
      <c r="O1216" s="108">
        <v>0</v>
      </c>
      <c r="P1216" s="108"/>
      <c r="Q1216" s="108">
        <v>400694</v>
      </c>
      <c r="R1216" s="108"/>
      <c r="S1216" s="108">
        <v>0</v>
      </c>
      <c r="T1216" s="108"/>
      <c r="U1216" s="108">
        <v>0</v>
      </c>
      <c r="V1216" s="108"/>
      <c r="W1216" s="108">
        <v>19412</v>
      </c>
      <c r="X1216" s="108"/>
      <c r="Y1216" s="108">
        <v>0</v>
      </c>
      <c r="Z1216" s="108"/>
      <c r="AA1216" s="108">
        <v>0</v>
      </c>
      <c r="AB1216" s="108"/>
      <c r="AC1216" s="108">
        <v>0</v>
      </c>
      <c r="AD1216" s="108"/>
      <c r="AE1216" s="108">
        <v>0</v>
      </c>
      <c r="AF1216" s="108"/>
      <c r="AG1216" s="108">
        <v>0</v>
      </c>
      <c r="AH1216" s="108"/>
      <c r="AI1216" s="108">
        <v>57748</v>
      </c>
      <c r="AJ1216" s="108"/>
      <c r="AK1216" s="108">
        <v>0</v>
      </c>
      <c r="AL1216" s="109"/>
      <c r="AM1216" s="182">
        <v>0</v>
      </c>
      <c r="AN1216" s="109" t="s">
        <v>5655</v>
      </c>
      <c r="AO1216" s="109" t="str">
        <f t="shared" si="18"/>
        <v>No</v>
      </c>
    </row>
    <row r="1217" spans="1:41" s="19" customFormat="1" ht="11.45" customHeight="1" x14ac:dyDescent="0.2">
      <c r="A1217" s="5" t="s">
        <v>6318</v>
      </c>
      <c r="B1217" s="5" t="s">
        <v>4772</v>
      </c>
      <c r="C1217" s="5" t="s">
        <v>18</v>
      </c>
      <c r="D1217" s="174" t="s">
        <v>4773</v>
      </c>
      <c r="E1217" s="177" t="s">
        <v>4774</v>
      </c>
      <c r="F1217" s="19" t="s">
        <v>194</v>
      </c>
      <c r="G1217" s="5" t="s">
        <v>229</v>
      </c>
      <c r="H1217" s="27">
        <v>0</v>
      </c>
      <c r="I1217" s="106">
        <v>10</v>
      </c>
      <c r="J1217" s="107"/>
      <c r="K1217" s="108">
        <v>0</v>
      </c>
      <c r="L1217" s="108"/>
      <c r="M1217" s="108">
        <v>0</v>
      </c>
      <c r="N1217" s="108"/>
      <c r="O1217" s="108">
        <v>0</v>
      </c>
      <c r="P1217" s="108"/>
      <c r="Q1217" s="108">
        <v>291983</v>
      </c>
      <c r="R1217" s="108"/>
      <c r="S1217" s="108">
        <v>0</v>
      </c>
      <c r="T1217" s="108"/>
      <c r="U1217" s="108">
        <v>0</v>
      </c>
      <c r="V1217" s="108"/>
      <c r="W1217" s="108">
        <v>18596</v>
      </c>
      <c r="X1217" s="108"/>
      <c r="Y1217" s="108">
        <v>0</v>
      </c>
      <c r="Z1217" s="108"/>
      <c r="AA1217" s="108">
        <v>0</v>
      </c>
      <c r="AB1217" s="108"/>
      <c r="AC1217" s="108">
        <v>0</v>
      </c>
      <c r="AD1217" s="108"/>
      <c r="AE1217" s="108">
        <v>0</v>
      </c>
      <c r="AF1217" s="108"/>
      <c r="AG1217" s="108">
        <v>0</v>
      </c>
      <c r="AH1217" s="108"/>
      <c r="AI1217" s="108">
        <v>171034</v>
      </c>
      <c r="AJ1217" s="108"/>
      <c r="AK1217" s="108">
        <v>0</v>
      </c>
      <c r="AL1217" s="109"/>
      <c r="AM1217" s="182">
        <v>0</v>
      </c>
      <c r="AN1217" s="109" t="s">
        <v>5655</v>
      </c>
      <c r="AO1217" s="109" t="str">
        <f t="shared" si="18"/>
        <v>No</v>
      </c>
    </row>
    <row r="1218" spans="1:41" s="19" customFormat="1" ht="11.45" customHeight="1" x14ac:dyDescent="0.2">
      <c r="A1218" s="5" t="s">
        <v>3686</v>
      </c>
      <c r="B1218" s="5" t="s">
        <v>3687</v>
      </c>
      <c r="C1218" s="5" t="s">
        <v>51</v>
      </c>
      <c r="D1218" s="174" t="s">
        <v>3688</v>
      </c>
      <c r="E1218" s="177" t="s">
        <v>3689</v>
      </c>
      <c r="F1218" s="19" t="s">
        <v>1252</v>
      </c>
      <c r="G1218" s="5" t="s">
        <v>229</v>
      </c>
      <c r="H1218" s="27">
        <v>0</v>
      </c>
      <c r="I1218" s="106">
        <v>10</v>
      </c>
      <c r="J1218" s="107"/>
      <c r="K1218" s="108">
        <v>0</v>
      </c>
      <c r="L1218" s="108"/>
      <c r="M1218" s="108">
        <v>0</v>
      </c>
      <c r="N1218" s="108"/>
      <c r="O1218" s="108">
        <v>0</v>
      </c>
      <c r="P1218" s="108"/>
      <c r="Q1218" s="108">
        <v>282151</v>
      </c>
      <c r="R1218" s="108"/>
      <c r="S1218" s="108">
        <v>0</v>
      </c>
      <c r="T1218" s="108"/>
      <c r="U1218" s="108">
        <v>0</v>
      </c>
      <c r="V1218" s="108"/>
      <c r="W1218" s="108">
        <v>10530</v>
      </c>
      <c r="X1218" s="108"/>
      <c r="Y1218" s="108">
        <v>0</v>
      </c>
      <c r="Z1218" s="108"/>
      <c r="AA1218" s="108">
        <v>0</v>
      </c>
      <c r="AB1218" s="108"/>
      <c r="AC1218" s="108">
        <v>0</v>
      </c>
      <c r="AD1218" s="108"/>
      <c r="AE1218" s="108">
        <v>0</v>
      </c>
      <c r="AF1218" s="108"/>
      <c r="AG1218" s="108">
        <v>0</v>
      </c>
      <c r="AH1218" s="108"/>
      <c r="AI1218" s="108">
        <v>15476</v>
      </c>
      <c r="AJ1218" s="108"/>
      <c r="AK1218" s="108">
        <v>0</v>
      </c>
      <c r="AL1218" s="109"/>
      <c r="AM1218" s="182">
        <v>0</v>
      </c>
      <c r="AN1218" s="109" t="s">
        <v>5655</v>
      </c>
      <c r="AO1218" s="109" t="str">
        <f t="shared" si="18"/>
        <v>No</v>
      </c>
    </row>
    <row r="1219" spans="1:41" s="19" customFormat="1" ht="11.45" customHeight="1" x14ac:dyDescent="0.2">
      <c r="A1219" s="5" t="s">
        <v>6319</v>
      </c>
      <c r="B1219" s="5" t="s">
        <v>527</v>
      </c>
      <c r="C1219" s="5" t="s">
        <v>60</v>
      </c>
      <c r="D1219" s="174">
        <v>4060</v>
      </c>
      <c r="E1219" s="177">
        <v>40060</v>
      </c>
      <c r="F1219" s="19" t="s">
        <v>194</v>
      </c>
      <c r="G1219" s="5" t="s">
        <v>5273</v>
      </c>
      <c r="H1219" s="27">
        <v>80358</v>
      </c>
      <c r="I1219" s="106">
        <v>10</v>
      </c>
      <c r="J1219" s="107"/>
      <c r="K1219" s="108">
        <v>0</v>
      </c>
      <c r="L1219" s="108"/>
      <c r="M1219" s="108">
        <v>0</v>
      </c>
      <c r="N1219" s="108"/>
      <c r="O1219" s="108">
        <v>0</v>
      </c>
      <c r="P1219" s="108"/>
      <c r="Q1219" s="108">
        <v>307945</v>
      </c>
      <c r="R1219" s="108"/>
      <c r="S1219" s="108">
        <v>0</v>
      </c>
      <c r="T1219" s="108"/>
      <c r="U1219" s="108">
        <v>0</v>
      </c>
      <c r="V1219" s="108"/>
      <c r="W1219" s="108">
        <v>17592</v>
      </c>
      <c r="X1219" s="108"/>
      <c r="Y1219" s="108">
        <v>0</v>
      </c>
      <c r="Z1219" s="108"/>
      <c r="AA1219" s="108">
        <v>0</v>
      </c>
      <c r="AB1219" s="108"/>
      <c r="AC1219" s="108">
        <v>0</v>
      </c>
      <c r="AD1219" s="108"/>
      <c r="AE1219" s="108">
        <v>0</v>
      </c>
      <c r="AF1219" s="108"/>
      <c r="AG1219" s="108">
        <v>0</v>
      </c>
      <c r="AH1219" s="108"/>
      <c r="AI1219" s="108">
        <v>81064</v>
      </c>
      <c r="AJ1219" s="108"/>
      <c r="AK1219" s="108">
        <v>0</v>
      </c>
      <c r="AL1219" s="109"/>
      <c r="AM1219" s="182">
        <v>0</v>
      </c>
      <c r="AN1219" s="109" t="s">
        <v>5655</v>
      </c>
      <c r="AO1219" s="109" t="str">
        <f t="shared" ref="AO1219:AO1282" si="19">IF(AN1219&amp;AL1219&amp;AJ1219&amp;AH1219&amp;AF1219&amp;AD1219&amp;AB1219&amp;Z1219&amp;X1219&amp;V1219&amp;T1219&amp;R1219&amp;P1219&amp;N1219&amp;L1219&amp;J1219&lt;&gt;"","Yes","No")</f>
        <v>No</v>
      </c>
    </row>
    <row r="1220" spans="1:41" s="19" customFormat="1" ht="11.45" customHeight="1" x14ac:dyDescent="0.2">
      <c r="A1220" s="5" t="s">
        <v>6320</v>
      </c>
      <c r="B1220" s="5" t="s">
        <v>6321</v>
      </c>
      <c r="C1220" s="5" t="s">
        <v>98</v>
      </c>
      <c r="D1220" s="174"/>
      <c r="E1220" s="177" t="s">
        <v>6322</v>
      </c>
      <c r="F1220" s="19" t="s">
        <v>194</v>
      </c>
      <c r="G1220" s="5" t="s">
        <v>229</v>
      </c>
      <c r="H1220" s="27">
        <v>0</v>
      </c>
      <c r="I1220" s="106">
        <v>10</v>
      </c>
      <c r="J1220" s="107"/>
      <c r="K1220" s="108">
        <v>0</v>
      </c>
      <c r="L1220" s="108"/>
      <c r="M1220" s="108">
        <v>0</v>
      </c>
      <c r="N1220" s="108"/>
      <c r="O1220" s="108">
        <v>0</v>
      </c>
      <c r="P1220" s="108"/>
      <c r="Q1220" s="108">
        <v>248518</v>
      </c>
      <c r="R1220" s="108"/>
      <c r="S1220" s="108">
        <v>0</v>
      </c>
      <c r="T1220" s="108"/>
      <c r="U1220" s="108">
        <v>0</v>
      </c>
      <c r="V1220" s="108"/>
      <c r="W1220" s="108">
        <v>22916</v>
      </c>
      <c r="X1220" s="108"/>
      <c r="Y1220" s="108">
        <v>0</v>
      </c>
      <c r="Z1220" s="108"/>
      <c r="AA1220" s="108">
        <v>0</v>
      </c>
      <c r="AB1220" s="108"/>
      <c r="AC1220" s="108">
        <v>0</v>
      </c>
      <c r="AD1220" s="108"/>
      <c r="AE1220" s="108">
        <v>0</v>
      </c>
      <c r="AF1220" s="108"/>
      <c r="AG1220" s="108">
        <v>0</v>
      </c>
      <c r="AH1220" s="108"/>
      <c r="AI1220" s="108">
        <v>26789</v>
      </c>
      <c r="AJ1220" s="108"/>
      <c r="AK1220" s="108">
        <v>0</v>
      </c>
      <c r="AL1220" s="109"/>
      <c r="AM1220" s="182">
        <v>0</v>
      </c>
      <c r="AN1220" s="109" t="s">
        <v>5655</v>
      </c>
      <c r="AO1220" s="109" t="str">
        <f t="shared" si="19"/>
        <v>No</v>
      </c>
    </row>
    <row r="1221" spans="1:41" s="19" customFormat="1" ht="11.45" customHeight="1" x14ac:dyDescent="0.2">
      <c r="A1221" s="5" t="s">
        <v>6323</v>
      </c>
      <c r="B1221" s="5" t="s">
        <v>2693</v>
      </c>
      <c r="C1221" s="5" t="s">
        <v>20</v>
      </c>
      <c r="D1221" s="174" t="s">
        <v>4783</v>
      </c>
      <c r="E1221" s="177" t="s">
        <v>4784</v>
      </c>
      <c r="F1221" s="19" t="s">
        <v>194</v>
      </c>
      <c r="G1221" s="5" t="s">
        <v>229</v>
      </c>
      <c r="H1221" s="27">
        <v>0</v>
      </c>
      <c r="I1221" s="106">
        <v>10</v>
      </c>
      <c r="J1221" s="107"/>
      <c r="K1221" s="108">
        <v>0</v>
      </c>
      <c r="L1221" s="108"/>
      <c r="M1221" s="108">
        <v>0</v>
      </c>
      <c r="N1221" s="108"/>
      <c r="O1221" s="108">
        <v>0</v>
      </c>
      <c r="P1221" s="108"/>
      <c r="Q1221" s="108">
        <v>108182</v>
      </c>
      <c r="R1221" s="108"/>
      <c r="S1221" s="108">
        <v>0</v>
      </c>
      <c r="T1221" s="108"/>
      <c r="U1221" s="108">
        <v>0</v>
      </c>
      <c r="V1221" s="108"/>
      <c r="W1221" s="108">
        <v>10830</v>
      </c>
      <c r="X1221" s="108"/>
      <c r="Y1221" s="108">
        <v>0</v>
      </c>
      <c r="Z1221" s="108"/>
      <c r="AA1221" s="108">
        <v>0</v>
      </c>
      <c r="AB1221" s="108"/>
      <c r="AC1221" s="108">
        <v>0</v>
      </c>
      <c r="AD1221" s="108"/>
      <c r="AE1221" s="108">
        <v>0</v>
      </c>
      <c r="AF1221" s="108"/>
      <c r="AG1221" s="108">
        <v>0</v>
      </c>
      <c r="AH1221" s="108"/>
      <c r="AI1221" s="108">
        <v>63843</v>
      </c>
      <c r="AJ1221" s="108"/>
      <c r="AK1221" s="108">
        <v>0</v>
      </c>
      <c r="AL1221" s="109"/>
      <c r="AM1221" s="182">
        <v>0</v>
      </c>
      <c r="AN1221" s="109" t="s">
        <v>5655</v>
      </c>
      <c r="AO1221" s="109" t="str">
        <f t="shared" si="19"/>
        <v>No</v>
      </c>
    </row>
    <row r="1222" spans="1:41" s="19" customFormat="1" ht="11.45" customHeight="1" x14ac:dyDescent="0.2">
      <c r="A1222" s="5" t="s">
        <v>245</v>
      </c>
      <c r="B1222" s="5" t="s">
        <v>246</v>
      </c>
      <c r="C1222" s="5" t="s">
        <v>89</v>
      </c>
      <c r="D1222" s="174">
        <v>6093</v>
      </c>
      <c r="E1222" s="177">
        <v>60093</v>
      </c>
      <c r="F1222" s="19" t="s">
        <v>196</v>
      </c>
      <c r="G1222" s="5" t="s">
        <v>5273</v>
      </c>
      <c r="H1222" s="27">
        <v>78162</v>
      </c>
      <c r="I1222" s="106">
        <v>10</v>
      </c>
      <c r="J1222" s="107"/>
      <c r="K1222" s="108">
        <v>0</v>
      </c>
      <c r="L1222" s="108"/>
      <c r="M1222" s="108">
        <v>0</v>
      </c>
      <c r="N1222" s="108"/>
      <c r="O1222" s="108">
        <v>0</v>
      </c>
      <c r="P1222" s="108"/>
      <c r="Q1222" s="108">
        <v>430623</v>
      </c>
      <c r="R1222" s="108"/>
      <c r="S1222" s="108">
        <v>0</v>
      </c>
      <c r="T1222" s="108"/>
      <c r="U1222" s="108">
        <v>0</v>
      </c>
      <c r="V1222" s="108"/>
      <c r="W1222" s="108">
        <v>29037</v>
      </c>
      <c r="X1222" s="108"/>
      <c r="Y1222" s="108">
        <v>0</v>
      </c>
      <c r="Z1222" s="108"/>
      <c r="AA1222" s="108">
        <v>0</v>
      </c>
      <c r="AB1222" s="108"/>
      <c r="AC1222" s="108">
        <v>0</v>
      </c>
      <c r="AD1222" s="108"/>
      <c r="AE1222" s="108">
        <v>0</v>
      </c>
      <c r="AF1222" s="108"/>
      <c r="AG1222" s="108">
        <v>0</v>
      </c>
      <c r="AH1222" s="108"/>
      <c r="AI1222" s="108">
        <v>315149</v>
      </c>
      <c r="AJ1222" s="108"/>
      <c r="AK1222" s="108">
        <v>0</v>
      </c>
      <c r="AL1222" s="109"/>
      <c r="AM1222" s="182">
        <v>0</v>
      </c>
      <c r="AN1222" s="109" t="s">
        <v>5655</v>
      </c>
      <c r="AO1222" s="109" t="str">
        <f t="shared" si="19"/>
        <v>No</v>
      </c>
    </row>
    <row r="1223" spans="1:41" s="19" customFormat="1" ht="11.45" customHeight="1" x14ac:dyDescent="0.2">
      <c r="A1223" s="5" t="s">
        <v>4418</v>
      </c>
      <c r="B1223" s="5" t="s">
        <v>4396</v>
      </c>
      <c r="C1223" s="5" t="s">
        <v>31</v>
      </c>
      <c r="D1223" s="174" t="s">
        <v>4419</v>
      </c>
      <c r="E1223" s="177" t="s">
        <v>4420</v>
      </c>
      <c r="F1223" s="19" t="s">
        <v>194</v>
      </c>
      <c r="G1223" s="5" t="s">
        <v>229</v>
      </c>
      <c r="H1223" s="27">
        <v>0</v>
      </c>
      <c r="I1223" s="106">
        <v>10</v>
      </c>
      <c r="J1223" s="107"/>
      <c r="K1223" s="108">
        <v>0</v>
      </c>
      <c r="L1223" s="108"/>
      <c r="M1223" s="108">
        <v>0</v>
      </c>
      <c r="N1223" s="108"/>
      <c r="O1223" s="108">
        <v>0</v>
      </c>
      <c r="P1223" s="108"/>
      <c r="Q1223" s="108">
        <v>218361</v>
      </c>
      <c r="R1223" s="108"/>
      <c r="S1223" s="108">
        <v>0</v>
      </c>
      <c r="T1223" s="108"/>
      <c r="U1223" s="108">
        <v>0</v>
      </c>
      <c r="V1223" s="108"/>
      <c r="W1223" s="108">
        <v>19575</v>
      </c>
      <c r="X1223" s="108"/>
      <c r="Y1223" s="108">
        <v>0</v>
      </c>
      <c r="Z1223" s="108"/>
      <c r="AA1223" s="108">
        <v>0</v>
      </c>
      <c r="AB1223" s="108"/>
      <c r="AC1223" s="108">
        <v>0</v>
      </c>
      <c r="AD1223" s="108"/>
      <c r="AE1223" s="108">
        <v>0</v>
      </c>
      <c r="AF1223" s="108"/>
      <c r="AG1223" s="108">
        <v>0</v>
      </c>
      <c r="AH1223" s="108"/>
      <c r="AI1223" s="108">
        <v>690774</v>
      </c>
      <c r="AJ1223" s="108"/>
      <c r="AK1223" s="108">
        <v>0</v>
      </c>
      <c r="AL1223" s="109"/>
      <c r="AM1223" s="182">
        <v>0</v>
      </c>
      <c r="AN1223" s="109" t="s">
        <v>5655</v>
      </c>
      <c r="AO1223" s="109" t="str">
        <f t="shared" si="19"/>
        <v>No</v>
      </c>
    </row>
    <row r="1224" spans="1:41" s="19" customFormat="1" ht="11.45" customHeight="1" x14ac:dyDescent="0.2">
      <c r="A1224" s="5" t="s">
        <v>6324</v>
      </c>
      <c r="B1224" s="5" t="s">
        <v>1071</v>
      </c>
      <c r="C1224" s="5" t="s">
        <v>88</v>
      </c>
      <c r="D1224" s="174">
        <v>4162</v>
      </c>
      <c r="E1224" s="177">
        <v>40162</v>
      </c>
      <c r="F1224" s="19" t="s">
        <v>194</v>
      </c>
      <c r="G1224" s="5" t="s">
        <v>5273</v>
      </c>
      <c r="H1224" s="27">
        <v>969587</v>
      </c>
      <c r="I1224" s="106">
        <v>10</v>
      </c>
      <c r="J1224" s="107"/>
      <c r="K1224" s="108">
        <v>0</v>
      </c>
      <c r="L1224" s="108"/>
      <c r="M1224" s="108">
        <v>0</v>
      </c>
      <c r="N1224" s="108"/>
      <c r="O1224" s="108">
        <v>0</v>
      </c>
      <c r="P1224" s="108"/>
      <c r="Q1224" s="108">
        <v>354540</v>
      </c>
      <c r="R1224" s="108"/>
      <c r="S1224" s="108">
        <v>0</v>
      </c>
      <c r="T1224" s="108"/>
      <c r="U1224" s="108">
        <v>0</v>
      </c>
      <c r="V1224" s="108"/>
      <c r="W1224" s="108">
        <v>28636</v>
      </c>
      <c r="X1224" s="108"/>
      <c r="Y1224" s="108">
        <v>0</v>
      </c>
      <c r="Z1224" s="108"/>
      <c r="AA1224" s="108">
        <v>0</v>
      </c>
      <c r="AB1224" s="108"/>
      <c r="AC1224" s="108">
        <v>0</v>
      </c>
      <c r="AD1224" s="108"/>
      <c r="AE1224" s="108">
        <v>0</v>
      </c>
      <c r="AF1224" s="108"/>
      <c r="AG1224" s="108">
        <v>0</v>
      </c>
      <c r="AH1224" s="108"/>
      <c r="AI1224" s="108">
        <v>77620</v>
      </c>
      <c r="AJ1224" s="108"/>
      <c r="AK1224" s="108">
        <v>0</v>
      </c>
      <c r="AL1224" s="109"/>
      <c r="AM1224" s="182">
        <v>0</v>
      </c>
      <c r="AN1224" s="109" t="s">
        <v>5655</v>
      </c>
      <c r="AO1224" s="109" t="str">
        <f t="shared" si="19"/>
        <v>No</v>
      </c>
    </row>
    <row r="1225" spans="1:41" s="19" customFormat="1" ht="11.45" customHeight="1" x14ac:dyDescent="0.2">
      <c r="A1225" s="5" t="s">
        <v>1327</v>
      </c>
      <c r="B1225" s="5" t="s">
        <v>1328</v>
      </c>
      <c r="C1225" s="5" t="s">
        <v>18</v>
      </c>
      <c r="D1225" s="174" t="s">
        <v>1329</v>
      </c>
      <c r="E1225" s="177">
        <v>99340</v>
      </c>
      <c r="F1225" s="19" t="s">
        <v>138</v>
      </c>
      <c r="G1225" s="5" t="s">
        <v>5273</v>
      </c>
      <c r="H1225" s="27">
        <v>0</v>
      </c>
      <c r="I1225" s="106">
        <v>10</v>
      </c>
      <c r="J1225" s="107"/>
      <c r="K1225" s="108">
        <v>0</v>
      </c>
      <c r="L1225" s="108"/>
      <c r="M1225" s="108">
        <v>0</v>
      </c>
      <c r="N1225" s="108"/>
      <c r="O1225" s="108">
        <v>0</v>
      </c>
      <c r="P1225" s="108"/>
      <c r="Q1225" s="108">
        <v>102407</v>
      </c>
      <c r="R1225" s="108"/>
      <c r="S1225" s="108">
        <v>0</v>
      </c>
      <c r="T1225" s="108"/>
      <c r="U1225" s="108">
        <v>0</v>
      </c>
      <c r="V1225" s="108"/>
      <c r="W1225" s="108">
        <v>5269</v>
      </c>
      <c r="X1225" s="108"/>
      <c r="Y1225" s="108">
        <v>0</v>
      </c>
      <c r="Z1225" s="108"/>
      <c r="AA1225" s="108">
        <v>0</v>
      </c>
      <c r="AB1225" s="108"/>
      <c r="AC1225" s="108">
        <v>0</v>
      </c>
      <c r="AD1225" s="108"/>
      <c r="AE1225" s="108">
        <v>0</v>
      </c>
      <c r="AF1225" s="108"/>
      <c r="AG1225" s="108">
        <v>0</v>
      </c>
      <c r="AH1225" s="108"/>
      <c r="AI1225" s="108">
        <v>4155</v>
      </c>
      <c r="AJ1225" s="108"/>
      <c r="AK1225" s="108">
        <v>0</v>
      </c>
      <c r="AL1225" s="109"/>
      <c r="AM1225" s="182">
        <v>0</v>
      </c>
      <c r="AN1225" s="109" t="s">
        <v>5655</v>
      </c>
      <c r="AO1225" s="109" t="str">
        <f t="shared" si="19"/>
        <v>No</v>
      </c>
    </row>
    <row r="1226" spans="1:41" s="19" customFormat="1" ht="11.45" customHeight="1" x14ac:dyDescent="0.2">
      <c r="A1226" s="5" t="s">
        <v>2399</v>
      </c>
      <c r="B1226" s="5" t="s">
        <v>5621</v>
      </c>
      <c r="C1226" s="5" t="s">
        <v>40</v>
      </c>
      <c r="D1226" s="174" t="s">
        <v>2400</v>
      </c>
      <c r="E1226" s="177" t="s">
        <v>2401</v>
      </c>
      <c r="F1226" s="19" t="s">
        <v>194</v>
      </c>
      <c r="G1226" s="5" t="s">
        <v>229</v>
      </c>
      <c r="H1226" s="27">
        <v>0</v>
      </c>
      <c r="I1226" s="106">
        <v>10</v>
      </c>
      <c r="J1226" s="107"/>
      <c r="K1226" s="108">
        <v>0</v>
      </c>
      <c r="L1226" s="108"/>
      <c r="M1226" s="108">
        <v>0</v>
      </c>
      <c r="N1226" s="108"/>
      <c r="O1226" s="108">
        <v>0</v>
      </c>
      <c r="P1226" s="108"/>
      <c r="Q1226" s="108">
        <v>179617</v>
      </c>
      <c r="R1226" s="108"/>
      <c r="S1226" s="108">
        <v>0</v>
      </c>
      <c r="T1226" s="108"/>
      <c r="U1226" s="108">
        <v>0</v>
      </c>
      <c r="V1226" s="108"/>
      <c r="W1226" s="108">
        <v>9477</v>
      </c>
      <c r="X1226" s="108"/>
      <c r="Y1226" s="108">
        <v>0</v>
      </c>
      <c r="Z1226" s="108"/>
      <c r="AA1226" s="108">
        <v>0</v>
      </c>
      <c r="AB1226" s="108"/>
      <c r="AC1226" s="108">
        <v>0</v>
      </c>
      <c r="AD1226" s="108"/>
      <c r="AE1226" s="108">
        <v>0</v>
      </c>
      <c r="AF1226" s="108"/>
      <c r="AG1226" s="108">
        <v>0</v>
      </c>
      <c r="AH1226" s="108"/>
      <c r="AI1226" s="108">
        <v>9033</v>
      </c>
      <c r="AJ1226" s="108"/>
      <c r="AK1226" s="108">
        <v>0</v>
      </c>
      <c r="AL1226" s="109"/>
      <c r="AM1226" s="182">
        <v>0</v>
      </c>
      <c r="AN1226" s="109" t="s">
        <v>5655</v>
      </c>
      <c r="AO1226" s="109" t="str">
        <f t="shared" si="19"/>
        <v>No</v>
      </c>
    </row>
    <row r="1227" spans="1:41" s="19" customFormat="1" ht="11.45" customHeight="1" x14ac:dyDescent="0.2">
      <c r="A1227" s="5" t="s">
        <v>4875</v>
      </c>
      <c r="B1227" s="5" t="s">
        <v>4876</v>
      </c>
      <c r="C1227" s="5" t="s">
        <v>20</v>
      </c>
      <c r="D1227" s="174" t="s">
        <v>4877</v>
      </c>
      <c r="E1227" s="177" t="s">
        <v>4878</v>
      </c>
      <c r="F1227" s="19" t="s">
        <v>194</v>
      </c>
      <c r="G1227" s="5" t="s">
        <v>229</v>
      </c>
      <c r="H1227" s="27">
        <v>0</v>
      </c>
      <c r="I1227" s="106">
        <v>10</v>
      </c>
      <c r="J1227" s="107"/>
      <c r="K1227" s="108">
        <v>0</v>
      </c>
      <c r="L1227" s="108"/>
      <c r="M1227" s="108">
        <v>0</v>
      </c>
      <c r="N1227" s="108"/>
      <c r="O1227" s="108">
        <v>0</v>
      </c>
      <c r="P1227" s="108"/>
      <c r="Q1227" s="108">
        <v>470443</v>
      </c>
      <c r="R1227" s="108"/>
      <c r="S1227" s="108">
        <v>0</v>
      </c>
      <c r="T1227" s="108"/>
      <c r="U1227" s="108">
        <v>0</v>
      </c>
      <c r="V1227" s="108"/>
      <c r="W1227" s="108">
        <v>34915</v>
      </c>
      <c r="X1227" s="108"/>
      <c r="Y1227" s="108">
        <v>0</v>
      </c>
      <c r="Z1227" s="108"/>
      <c r="AA1227" s="108">
        <v>0</v>
      </c>
      <c r="AB1227" s="108"/>
      <c r="AC1227" s="108">
        <v>0</v>
      </c>
      <c r="AD1227" s="108"/>
      <c r="AE1227" s="108">
        <v>0</v>
      </c>
      <c r="AF1227" s="108"/>
      <c r="AG1227" s="108">
        <v>0</v>
      </c>
      <c r="AH1227" s="108"/>
      <c r="AI1227" s="108">
        <v>239520</v>
      </c>
      <c r="AJ1227" s="108"/>
      <c r="AK1227" s="108">
        <v>0</v>
      </c>
      <c r="AL1227" s="109"/>
      <c r="AM1227" s="182">
        <v>0</v>
      </c>
      <c r="AN1227" s="109" t="s">
        <v>5655</v>
      </c>
      <c r="AO1227" s="109" t="str">
        <f t="shared" si="19"/>
        <v>No</v>
      </c>
    </row>
    <row r="1228" spans="1:41" s="19" customFormat="1" ht="11.45" customHeight="1" x14ac:dyDescent="0.2">
      <c r="A1228" s="5" t="s">
        <v>1244</v>
      </c>
      <c r="B1228" s="5" t="s">
        <v>1245</v>
      </c>
      <c r="C1228" s="5" t="s">
        <v>89</v>
      </c>
      <c r="D1228" s="174">
        <v>6125</v>
      </c>
      <c r="E1228" s="177">
        <v>60125</v>
      </c>
      <c r="F1228" s="19" t="s">
        <v>194</v>
      </c>
      <c r="G1228" s="5" t="s">
        <v>5273</v>
      </c>
      <c r="H1228" s="27">
        <v>1362416</v>
      </c>
      <c r="I1228" s="106">
        <v>10</v>
      </c>
      <c r="J1228" s="107"/>
      <c r="K1228" s="108">
        <v>0</v>
      </c>
      <c r="L1228" s="108"/>
      <c r="M1228" s="108">
        <v>0</v>
      </c>
      <c r="N1228" s="108"/>
      <c r="O1228" s="108">
        <v>0</v>
      </c>
      <c r="P1228" s="108"/>
      <c r="Q1228" s="108">
        <v>260826</v>
      </c>
      <c r="R1228" s="108"/>
      <c r="S1228" s="108">
        <v>0</v>
      </c>
      <c r="T1228" s="108"/>
      <c r="U1228" s="108">
        <v>0</v>
      </c>
      <c r="V1228" s="108"/>
      <c r="W1228" s="108">
        <v>19757</v>
      </c>
      <c r="X1228" s="108"/>
      <c r="Y1228" s="108">
        <v>0</v>
      </c>
      <c r="Z1228" s="108"/>
      <c r="AA1228" s="108">
        <v>0</v>
      </c>
      <c r="AB1228" s="108"/>
      <c r="AC1228" s="108">
        <v>0</v>
      </c>
      <c r="AD1228" s="108"/>
      <c r="AE1228" s="108">
        <v>0</v>
      </c>
      <c r="AF1228" s="108"/>
      <c r="AG1228" s="108">
        <v>0</v>
      </c>
      <c r="AH1228" s="108"/>
      <c r="AI1228" s="108">
        <v>67101</v>
      </c>
      <c r="AJ1228" s="108"/>
      <c r="AK1228" s="108">
        <v>0</v>
      </c>
      <c r="AL1228" s="109"/>
      <c r="AM1228" s="182">
        <v>0</v>
      </c>
      <c r="AN1228" s="109" t="s">
        <v>5655</v>
      </c>
      <c r="AO1228" s="109" t="str">
        <f t="shared" si="19"/>
        <v>No</v>
      </c>
    </row>
    <row r="1229" spans="1:41" s="19" customFormat="1" ht="11.45" customHeight="1" x14ac:dyDescent="0.2">
      <c r="A1229" s="5" t="s">
        <v>1568</v>
      </c>
      <c r="B1229" s="5" t="s">
        <v>231</v>
      </c>
      <c r="C1229" s="5" t="s">
        <v>73</v>
      </c>
      <c r="D1229" s="174" t="s">
        <v>1569</v>
      </c>
      <c r="E1229" s="177" t="s">
        <v>1570</v>
      </c>
      <c r="F1229" s="19" t="s">
        <v>196</v>
      </c>
      <c r="G1229" s="5" t="s">
        <v>229</v>
      </c>
      <c r="H1229" s="27">
        <v>0</v>
      </c>
      <c r="I1229" s="106">
        <v>10</v>
      </c>
      <c r="J1229" s="107"/>
      <c r="K1229" s="108">
        <v>0</v>
      </c>
      <c r="L1229" s="108"/>
      <c r="M1229" s="108">
        <v>0</v>
      </c>
      <c r="N1229" s="108"/>
      <c r="O1229" s="108">
        <v>0</v>
      </c>
      <c r="P1229" s="108"/>
      <c r="Q1229" s="108">
        <v>197334</v>
      </c>
      <c r="R1229" s="108"/>
      <c r="S1229" s="108">
        <v>0</v>
      </c>
      <c r="T1229" s="108"/>
      <c r="U1229" s="108">
        <v>0</v>
      </c>
      <c r="V1229" s="108"/>
      <c r="W1229" s="108">
        <v>14988</v>
      </c>
      <c r="X1229" s="108"/>
      <c r="Y1229" s="108">
        <v>0</v>
      </c>
      <c r="Z1229" s="108"/>
      <c r="AA1229" s="108">
        <v>0</v>
      </c>
      <c r="AB1229" s="108"/>
      <c r="AC1229" s="108">
        <v>0</v>
      </c>
      <c r="AD1229" s="108"/>
      <c r="AE1229" s="108">
        <v>0</v>
      </c>
      <c r="AF1229" s="108"/>
      <c r="AG1229" s="108">
        <v>0</v>
      </c>
      <c r="AH1229" s="108"/>
      <c r="AI1229" s="108">
        <v>65296</v>
      </c>
      <c r="AJ1229" s="108"/>
      <c r="AK1229" s="108">
        <v>0</v>
      </c>
      <c r="AL1229" s="109"/>
      <c r="AM1229" s="182">
        <v>0</v>
      </c>
      <c r="AN1229" s="109" t="s">
        <v>5655</v>
      </c>
      <c r="AO1229" s="109" t="str">
        <f t="shared" si="19"/>
        <v>No</v>
      </c>
    </row>
    <row r="1230" spans="1:41" s="19" customFormat="1" ht="11.45" customHeight="1" x14ac:dyDescent="0.2">
      <c r="A1230" s="5" t="s">
        <v>2084</v>
      </c>
      <c r="B1230" s="5" t="s">
        <v>2085</v>
      </c>
      <c r="C1230" s="5" t="s">
        <v>62</v>
      </c>
      <c r="D1230" s="174" t="s">
        <v>2086</v>
      </c>
      <c r="E1230" s="177" t="s">
        <v>2087</v>
      </c>
      <c r="F1230" s="19" t="s">
        <v>194</v>
      </c>
      <c r="G1230" s="5" t="s">
        <v>229</v>
      </c>
      <c r="H1230" s="27">
        <v>0</v>
      </c>
      <c r="I1230" s="106">
        <v>10</v>
      </c>
      <c r="J1230" s="107"/>
      <c r="K1230" s="108">
        <v>0</v>
      </c>
      <c r="L1230" s="108"/>
      <c r="M1230" s="108">
        <v>0</v>
      </c>
      <c r="N1230" s="108"/>
      <c r="O1230" s="108">
        <v>0</v>
      </c>
      <c r="P1230" s="108"/>
      <c r="Q1230" s="108">
        <v>311677</v>
      </c>
      <c r="R1230" s="108"/>
      <c r="S1230" s="108">
        <v>0</v>
      </c>
      <c r="T1230" s="108"/>
      <c r="U1230" s="108">
        <v>0</v>
      </c>
      <c r="V1230" s="108"/>
      <c r="W1230" s="108">
        <v>15153</v>
      </c>
      <c r="X1230" s="108"/>
      <c r="Y1230" s="108">
        <v>0</v>
      </c>
      <c r="Z1230" s="108"/>
      <c r="AA1230" s="108">
        <v>0</v>
      </c>
      <c r="AB1230" s="108"/>
      <c r="AC1230" s="108">
        <v>0</v>
      </c>
      <c r="AD1230" s="108"/>
      <c r="AE1230" s="108">
        <v>0</v>
      </c>
      <c r="AF1230" s="108"/>
      <c r="AG1230" s="108">
        <v>0</v>
      </c>
      <c r="AH1230" s="108"/>
      <c r="AI1230" s="108">
        <v>47748</v>
      </c>
      <c r="AJ1230" s="108"/>
      <c r="AK1230" s="108">
        <v>0</v>
      </c>
      <c r="AL1230" s="109"/>
      <c r="AM1230" s="182">
        <v>0</v>
      </c>
      <c r="AN1230" s="109" t="s">
        <v>5655</v>
      </c>
      <c r="AO1230" s="109" t="str">
        <f t="shared" si="19"/>
        <v>No</v>
      </c>
    </row>
    <row r="1231" spans="1:41" s="19" customFormat="1" ht="11.45" customHeight="1" x14ac:dyDescent="0.2">
      <c r="A1231" s="5" t="s">
        <v>6325</v>
      </c>
      <c r="B1231" s="5" t="s">
        <v>3372</v>
      </c>
      <c r="C1231" s="5" t="s">
        <v>98</v>
      </c>
      <c r="D1231" s="174"/>
      <c r="E1231" s="177" t="s">
        <v>5738</v>
      </c>
      <c r="F1231" s="19" t="s">
        <v>196</v>
      </c>
      <c r="G1231" s="5" t="s">
        <v>229</v>
      </c>
      <c r="H1231" s="27">
        <v>0</v>
      </c>
      <c r="I1231" s="106">
        <v>10</v>
      </c>
      <c r="J1231" s="107"/>
      <c r="K1231" s="108">
        <v>0</v>
      </c>
      <c r="L1231" s="108"/>
      <c r="M1231" s="108">
        <v>0</v>
      </c>
      <c r="N1231" s="108"/>
      <c r="O1231" s="108">
        <v>0</v>
      </c>
      <c r="P1231" s="108"/>
      <c r="Q1231" s="108">
        <v>203864</v>
      </c>
      <c r="R1231" s="108"/>
      <c r="S1231" s="108">
        <v>0</v>
      </c>
      <c r="T1231" s="108"/>
      <c r="U1231" s="108">
        <v>0</v>
      </c>
      <c r="V1231" s="108"/>
      <c r="W1231" s="108">
        <v>14126</v>
      </c>
      <c r="X1231" s="108"/>
      <c r="Y1231" s="108">
        <v>0</v>
      </c>
      <c r="Z1231" s="108"/>
      <c r="AA1231" s="108">
        <v>0</v>
      </c>
      <c r="AB1231" s="108"/>
      <c r="AC1231" s="108">
        <v>0</v>
      </c>
      <c r="AD1231" s="108"/>
      <c r="AE1231" s="108">
        <v>0</v>
      </c>
      <c r="AF1231" s="108"/>
      <c r="AG1231" s="108">
        <v>0</v>
      </c>
      <c r="AH1231" s="108"/>
      <c r="AI1231" s="108">
        <v>35132</v>
      </c>
      <c r="AJ1231" s="108"/>
      <c r="AK1231" s="108">
        <v>0</v>
      </c>
      <c r="AL1231" s="109"/>
      <c r="AM1231" s="182">
        <v>0</v>
      </c>
      <c r="AN1231" s="109" t="s">
        <v>5655</v>
      </c>
      <c r="AO1231" s="109" t="str">
        <f t="shared" si="19"/>
        <v>No</v>
      </c>
    </row>
    <row r="1232" spans="1:41" s="19" customFormat="1" ht="11.45" customHeight="1" x14ac:dyDescent="0.2">
      <c r="A1232" s="5" t="s">
        <v>2833</v>
      </c>
      <c r="B1232" s="5" t="s">
        <v>2834</v>
      </c>
      <c r="C1232" s="5" t="s">
        <v>46</v>
      </c>
      <c r="D1232" s="174" t="s">
        <v>2835</v>
      </c>
      <c r="E1232" s="177" t="s">
        <v>2836</v>
      </c>
      <c r="F1232" s="19" t="s">
        <v>1252</v>
      </c>
      <c r="G1232" s="5" t="s">
        <v>229</v>
      </c>
      <c r="H1232" s="27">
        <v>0</v>
      </c>
      <c r="I1232" s="106">
        <v>10</v>
      </c>
      <c r="J1232" s="107"/>
      <c r="K1232" s="108">
        <v>0</v>
      </c>
      <c r="L1232" s="108"/>
      <c r="M1232" s="108">
        <v>0</v>
      </c>
      <c r="N1232" s="108"/>
      <c r="O1232" s="108">
        <v>0</v>
      </c>
      <c r="P1232" s="108"/>
      <c r="Q1232" s="108">
        <v>345627</v>
      </c>
      <c r="R1232" s="108"/>
      <c r="S1232" s="108">
        <v>0</v>
      </c>
      <c r="T1232" s="108"/>
      <c r="U1232" s="108">
        <v>0</v>
      </c>
      <c r="V1232" s="108"/>
      <c r="W1232" s="108">
        <v>19376</v>
      </c>
      <c r="X1232" s="108"/>
      <c r="Y1232" s="108">
        <v>0</v>
      </c>
      <c r="Z1232" s="108"/>
      <c r="AA1232" s="108">
        <v>0</v>
      </c>
      <c r="AB1232" s="108"/>
      <c r="AC1232" s="108">
        <v>0</v>
      </c>
      <c r="AD1232" s="108"/>
      <c r="AE1232" s="108">
        <v>0</v>
      </c>
      <c r="AF1232" s="108"/>
      <c r="AG1232" s="108">
        <v>0</v>
      </c>
      <c r="AH1232" s="108"/>
      <c r="AI1232" s="108">
        <v>45151</v>
      </c>
      <c r="AJ1232" s="108"/>
      <c r="AK1232" s="108">
        <v>0</v>
      </c>
      <c r="AL1232" s="109"/>
      <c r="AM1232" s="182">
        <v>0</v>
      </c>
      <c r="AN1232" s="109" t="s">
        <v>5655</v>
      </c>
      <c r="AO1232" s="109" t="str">
        <f t="shared" si="19"/>
        <v>No</v>
      </c>
    </row>
    <row r="1233" spans="1:41" s="19" customFormat="1" ht="11.45" customHeight="1" x14ac:dyDescent="0.2">
      <c r="A1233" s="5" t="s">
        <v>901</v>
      </c>
      <c r="B1233" s="5" t="s">
        <v>902</v>
      </c>
      <c r="C1233" s="5" t="s">
        <v>90</v>
      </c>
      <c r="D1233" s="174">
        <v>8026</v>
      </c>
      <c r="E1233" s="177">
        <v>80026</v>
      </c>
      <c r="F1233" s="19" t="s">
        <v>194</v>
      </c>
      <c r="G1233" s="5" t="s">
        <v>5273</v>
      </c>
      <c r="H1233" s="27">
        <v>98370</v>
      </c>
      <c r="I1233" s="106">
        <v>10</v>
      </c>
      <c r="J1233" s="107"/>
      <c r="K1233" s="108">
        <v>0</v>
      </c>
      <c r="L1233" s="108"/>
      <c r="M1233" s="108">
        <v>0</v>
      </c>
      <c r="N1233" s="108"/>
      <c r="O1233" s="108">
        <v>0</v>
      </c>
      <c r="P1233" s="108"/>
      <c r="Q1233" s="108">
        <v>416460</v>
      </c>
      <c r="R1233" s="108"/>
      <c r="S1233" s="108">
        <v>0</v>
      </c>
      <c r="T1233" s="108"/>
      <c r="U1233" s="108">
        <v>0</v>
      </c>
      <c r="V1233" s="108"/>
      <c r="W1233" s="108">
        <v>29436</v>
      </c>
      <c r="X1233" s="108"/>
      <c r="Y1233" s="108">
        <v>0</v>
      </c>
      <c r="Z1233" s="108"/>
      <c r="AA1233" s="108">
        <v>0</v>
      </c>
      <c r="AB1233" s="108"/>
      <c r="AC1233" s="108">
        <v>0</v>
      </c>
      <c r="AD1233" s="108"/>
      <c r="AE1233" s="108">
        <v>0</v>
      </c>
      <c r="AF1233" s="108"/>
      <c r="AG1233" s="108">
        <v>0</v>
      </c>
      <c r="AH1233" s="108"/>
      <c r="AI1233" s="108">
        <v>430887</v>
      </c>
      <c r="AJ1233" s="108"/>
      <c r="AK1233" s="108">
        <v>0</v>
      </c>
      <c r="AL1233" s="109"/>
      <c r="AM1233" s="182">
        <v>0</v>
      </c>
      <c r="AN1233" s="109" t="s">
        <v>5655</v>
      </c>
      <c r="AO1233" s="109" t="str">
        <f t="shared" si="19"/>
        <v>No</v>
      </c>
    </row>
    <row r="1234" spans="1:41" s="19" customFormat="1" ht="11.45" customHeight="1" x14ac:dyDescent="0.2">
      <c r="A1234" s="5" t="s">
        <v>1280</v>
      </c>
      <c r="B1234" s="5" t="s">
        <v>1281</v>
      </c>
      <c r="C1234" s="5" t="s">
        <v>66</v>
      </c>
      <c r="D1234" s="174">
        <v>2208</v>
      </c>
      <c r="E1234" s="177">
        <v>20208</v>
      </c>
      <c r="F1234" s="19" t="s">
        <v>194</v>
      </c>
      <c r="G1234" s="5" t="s">
        <v>5273</v>
      </c>
      <c r="H1234" s="27">
        <v>5441567</v>
      </c>
      <c r="I1234" s="106">
        <v>10</v>
      </c>
      <c r="J1234" s="107"/>
      <c r="K1234" s="108">
        <v>0</v>
      </c>
      <c r="L1234" s="108"/>
      <c r="M1234" s="108">
        <v>0</v>
      </c>
      <c r="N1234" s="108"/>
      <c r="O1234" s="108">
        <v>0</v>
      </c>
      <c r="P1234" s="108"/>
      <c r="Q1234" s="108">
        <v>259308</v>
      </c>
      <c r="R1234" s="108"/>
      <c r="S1234" s="108">
        <v>0</v>
      </c>
      <c r="T1234" s="108"/>
      <c r="U1234" s="108">
        <v>0</v>
      </c>
      <c r="V1234" s="108"/>
      <c r="W1234" s="108">
        <v>14028</v>
      </c>
      <c r="X1234" s="108"/>
      <c r="Y1234" s="108">
        <v>0</v>
      </c>
      <c r="Z1234" s="108"/>
      <c r="AA1234" s="108">
        <v>0</v>
      </c>
      <c r="AB1234" s="108"/>
      <c r="AC1234" s="108">
        <v>0</v>
      </c>
      <c r="AD1234" s="108"/>
      <c r="AE1234" s="108">
        <v>0</v>
      </c>
      <c r="AF1234" s="108"/>
      <c r="AG1234" s="108">
        <v>0</v>
      </c>
      <c r="AH1234" s="108"/>
      <c r="AI1234" s="108">
        <v>74930</v>
      </c>
      <c r="AJ1234" s="108"/>
      <c r="AK1234" s="108">
        <v>0</v>
      </c>
      <c r="AL1234" s="109"/>
      <c r="AM1234" s="182">
        <v>0</v>
      </c>
      <c r="AN1234" s="109" t="s">
        <v>5655</v>
      </c>
      <c r="AO1234" s="109" t="str">
        <f t="shared" si="19"/>
        <v>No</v>
      </c>
    </row>
    <row r="1235" spans="1:41" s="19" customFormat="1" ht="11.45" customHeight="1" x14ac:dyDescent="0.2">
      <c r="A1235" s="5" t="s">
        <v>469</v>
      </c>
      <c r="B1235" s="5" t="s">
        <v>382</v>
      </c>
      <c r="C1235" s="5" t="s">
        <v>55</v>
      </c>
      <c r="D1235" s="174">
        <v>5141</v>
      </c>
      <c r="E1235" s="177">
        <v>50141</v>
      </c>
      <c r="F1235" s="19" t="s">
        <v>196</v>
      </c>
      <c r="G1235" s="5" t="s">
        <v>192</v>
      </c>
      <c r="H1235" s="27">
        <v>3734090</v>
      </c>
      <c r="I1235" s="106">
        <v>10</v>
      </c>
      <c r="J1235" s="107"/>
      <c r="K1235" s="108">
        <v>4</v>
      </c>
      <c r="L1235" s="108"/>
      <c r="M1235" s="108">
        <v>626261</v>
      </c>
      <c r="N1235" s="108"/>
      <c r="O1235" s="108">
        <v>571306</v>
      </c>
      <c r="P1235" s="108"/>
      <c r="Q1235" s="108">
        <v>566926</v>
      </c>
      <c r="R1235" s="108"/>
      <c r="S1235" s="108">
        <v>4380</v>
      </c>
      <c r="T1235" s="108"/>
      <c r="U1235" s="108">
        <v>49242</v>
      </c>
      <c r="V1235" s="108"/>
      <c r="W1235" s="108">
        <v>48877</v>
      </c>
      <c r="X1235" s="108"/>
      <c r="Y1235" s="108">
        <v>365</v>
      </c>
      <c r="Z1235" s="108"/>
      <c r="AA1235" s="108">
        <v>285653</v>
      </c>
      <c r="AB1235" s="108"/>
      <c r="AC1235" s="108">
        <v>283463</v>
      </c>
      <c r="AD1235" s="108"/>
      <c r="AE1235" s="108">
        <v>24621</v>
      </c>
      <c r="AF1235" s="108"/>
      <c r="AG1235" s="108">
        <v>24439</v>
      </c>
      <c r="AH1235" s="108"/>
      <c r="AI1235" s="108">
        <v>1952505</v>
      </c>
      <c r="AJ1235" s="108"/>
      <c r="AK1235" s="108">
        <v>2694457</v>
      </c>
      <c r="AL1235" s="109"/>
      <c r="AM1235" s="182">
        <v>0</v>
      </c>
      <c r="AN1235" s="109" t="s">
        <v>5655</v>
      </c>
      <c r="AO1235" s="109" t="str">
        <f t="shared" si="19"/>
        <v>No</v>
      </c>
    </row>
    <row r="1236" spans="1:41" s="19" customFormat="1" ht="11.45" customHeight="1" x14ac:dyDescent="0.2">
      <c r="A1236" s="5" t="s">
        <v>5056</v>
      </c>
      <c r="B1236" s="5" t="s">
        <v>5057</v>
      </c>
      <c r="C1236" s="5" t="s">
        <v>94</v>
      </c>
      <c r="D1236" s="174" t="s">
        <v>5058</v>
      </c>
      <c r="E1236" s="177" t="s">
        <v>5059</v>
      </c>
      <c r="F1236" s="19" t="s">
        <v>194</v>
      </c>
      <c r="G1236" s="5" t="s">
        <v>229</v>
      </c>
      <c r="H1236" s="27">
        <v>0</v>
      </c>
      <c r="I1236" s="106">
        <v>10</v>
      </c>
      <c r="J1236" s="107"/>
      <c r="K1236" s="108">
        <v>0</v>
      </c>
      <c r="L1236" s="108"/>
      <c r="M1236" s="108">
        <v>0</v>
      </c>
      <c r="N1236" s="108"/>
      <c r="O1236" s="108">
        <v>0</v>
      </c>
      <c r="P1236" s="108"/>
      <c r="Q1236" s="108">
        <v>251991</v>
      </c>
      <c r="R1236" s="108"/>
      <c r="S1236" s="108">
        <v>0</v>
      </c>
      <c r="T1236" s="108"/>
      <c r="U1236" s="108">
        <v>0</v>
      </c>
      <c r="V1236" s="108"/>
      <c r="W1236" s="108">
        <v>13650</v>
      </c>
      <c r="X1236" s="108"/>
      <c r="Y1236" s="108">
        <v>0</v>
      </c>
      <c r="Z1236" s="108"/>
      <c r="AA1236" s="108">
        <v>0</v>
      </c>
      <c r="AB1236" s="108"/>
      <c r="AC1236" s="108">
        <v>0</v>
      </c>
      <c r="AD1236" s="108"/>
      <c r="AE1236" s="108">
        <v>0</v>
      </c>
      <c r="AF1236" s="108"/>
      <c r="AG1236" s="108">
        <v>0</v>
      </c>
      <c r="AH1236" s="108"/>
      <c r="AI1236" s="108">
        <v>21678</v>
      </c>
      <c r="AJ1236" s="108"/>
      <c r="AK1236" s="108">
        <v>0</v>
      </c>
      <c r="AL1236" s="109"/>
      <c r="AM1236" s="182">
        <v>0</v>
      </c>
      <c r="AN1236" s="109" t="s">
        <v>5655</v>
      </c>
      <c r="AO1236" s="109" t="str">
        <f t="shared" si="19"/>
        <v>No</v>
      </c>
    </row>
    <row r="1237" spans="1:41" s="19" customFormat="1" ht="11.45" customHeight="1" x14ac:dyDescent="0.2">
      <c r="A1237" s="5" t="s">
        <v>3274</v>
      </c>
      <c r="B1237" s="5" t="s">
        <v>3275</v>
      </c>
      <c r="C1237" s="5" t="s">
        <v>77</v>
      </c>
      <c r="D1237" s="174" t="s">
        <v>3276</v>
      </c>
      <c r="E1237" s="177" t="s">
        <v>3277</v>
      </c>
      <c r="F1237" s="19" t="s">
        <v>194</v>
      </c>
      <c r="G1237" s="5" t="s">
        <v>229</v>
      </c>
      <c r="H1237" s="27">
        <v>0</v>
      </c>
      <c r="I1237" s="106">
        <v>10</v>
      </c>
      <c r="J1237" s="107"/>
      <c r="K1237" s="108">
        <v>0</v>
      </c>
      <c r="L1237" s="108"/>
      <c r="M1237" s="108">
        <v>0</v>
      </c>
      <c r="N1237" s="108"/>
      <c r="O1237" s="108">
        <v>0</v>
      </c>
      <c r="P1237" s="108"/>
      <c r="Q1237" s="108">
        <v>373959</v>
      </c>
      <c r="R1237" s="108"/>
      <c r="S1237" s="108">
        <v>0</v>
      </c>
      <c r="T1237" s="108"/>
      <c r="U1237" s="108">
        <v>0</v>
      </c>
      <c r="V1237" s="108"/>
      <c r="W1237" s="108">
        <v>15687</v>
      </c>
      <c r="X1237" s="108"/>
      <c r="Y1237" s="108">
        <v>0</v>
      </c>
      <c r="Z1237" s="108"/>
      <c r="AA1237" s="108">
        <v>0</v>
      </c>
      <c r="AB1237" s="108"/>
      <c r="AC1237" s="108">
        <v>0</v>
      </c>
      <c r="AD1237" s="108"/>
      <c r="AE1237" s="108">
        <v>0</v>
      </c>
      <c r="AF1237" s="108"/>
      <c r="AG1237" s="108">
        <v>0</v>
      </c>
      <c r="AH1237" s="108"/>
      <c r="AI1237" s="108">
        <v>14951</v>
      </c>
      <c r="AJ1237" s="108"/>
      <c r="AK1237" s="108">
        <v>0</v>
      </c>
      <c r="AL1237" s="109"/>
      <c r="AM1237" s="182">
        <v>0</v>
      </c>
      <c r="AN1237" s="109" t="s">
        <v>5655</v>
      </c>
      <c r="AO1237" s="109" t="str">
        <f t="shared" si="19"/>
        <v>No</v>
      </c>
    </row>
    <row r="1238" spans="1:41" s="19" customFormat="1" ht="11.45" customHeight="1" x14ac:dyDescent="0.2">
      <c r="A1238" s="5" t="s">
        <v>5717</v>
      </c>
      <c r="B1238" s="5" t="s">
        <v>5718</v>
      </c>
      <c r="C1238" s="5" t="s">
        <v>45</v>
      </c>
      <c r="D1238" s="174"/>
      <c r="E1238" s="177" t="s">
        <v>5719</v>
      </c>
      <c r="F1238" s="19" t="s">
        <v>194</v>
      </c>
      <c r="G1238" s="5" t="s">
        <v>229</v>
      </c>
      <c r="H1238" s="27">
        <v>0</v>
      </c>
      <c r="I1238" s="106">
        <v>10</v>
      </c>
      <c r="J1238" s="107"/>
      <c r="K1238" s="108">
        <v>0</v>
      </c>
      <c r="L1238" s="108"/>
      <c r="M1238" s="108">
        <v>0</v>
      </c>
      <c r="N1238" s="108"/>
      <c r="O1238" s="108">
        <v>0</v>
      </c>
      <c r="P1238" s="108"/>
      <c r="Q1238" s="108">
        <v>162177</v>
      </c>
      <c r="R1238" s="108"/>
      <c r="S1238" s="108">
        <v>0</v>
      </c>
      <c r="T1238" s="108"/>
      <c r="U1238" s="108">
        <v>0</v>
      </c>
      <c r="V1238" s="108"/>
      <c r="W1238" s="108">
        <v>7866</v>
      </c>
      <c r="X1238" s="108"/>
      <c r="Y1238" s="108">
        <v>0</v>
      </c>
      <c r="Z1238" s="108"/>
      <c r="AA1238" s="108">
        <v>0</v>
      </c>
      <c r="AB1238" s="108"/>
      <c r="AC1238" s="108">
        <v>0</v>
      </c>
      <c r="AD1238" s="108"/>
      <c r="AE1238" s="108">
        <v>0</v>
      </c>
      <c r="AF1238" s="108"/>
      <c r="AG1238" s="108">
        <v>0</v>
      </c>
      <c r="AH1238" s="108"/>
      <c r="AI1238" s="108">
        <v>29802</v>
      </c>
      <c r="AJ1238" s="108"/>
      <c r="AK1238" s="108">
        <v>0</v>
      </c>
      <c r="AL1238" s="109"/>
      <c r="AM1238" s="182">
        <v>0</v>
      </c>
      <c r="AN1238" s="109" t="s">
        <v>5655</v>
      </c>
      <c r="AO1238" s="109" t="str">
        <f t="shared" si="19"/>
        <v>No</v>
      </c>
    </row>
    <row r="1239" spans="1:41" s="19" customFormat="1" ht="11.45" customHeight="1" x14ac:dyDescent="0.2">
      <c r="A1239" s="5" t="s">
        <v>6326</v>
      </c>
      <c r="B1239" s="5" t="s">
        <v>5028</v>
      </c>
      <c r="C1239" s="5" t="s">
        <v>80</v>
      </c>
      <c r="D1239" s="174" t="s">
        <v>5029</v>
      </c>
      <c r="E1239" s="177" t="s">
        <v>5030</v>
      </c>
      <c r="F1239" s="19" t="s">
        <v>196</v>
      </c>
      <c r="G1239" s="5" t="s">
        <v>229</v>
      </c>
      <c r="H1239" s="27">
        <v>0</v>
      </c>
      <c r="I1239" s="106">
        <v>10</v>
      </c>
      <c r="J1239" s="107"/>
      <c r="K1239" s="108">
        <v>0</v>
      </c>
      <c r="L1239" s="108"/>
      <c r="M1239" s="108">
        <v>0</v>
      </c>
      <c r="N1239" s="108"/>
      <c r="O1239" s="108">
        <v>0</v>
      </c>
      <c r="P1239" s="108"/>
      <c r="Q1239" s="108">
        <v>182918</v>
      </c>
      <c r="R1239" s="108"/>
      <c r="S1239" s="108">
        <v>0</v>
      </c>
      <c r="T1239" s="108"/>
      <c r="U1239" s="108">
        <v>0</v>
      </c>
      <c r="V1239" s="108"/>
      <c r="W1239" s="108">
        <v>9208</v>
      </c>
      <c r="X1239" s="108"/>
      <c r="Y1239" s="108">
        <v>0</v>
      </c>
      <c r="Z1239" s="108"/>
      <c r="AA1239" s="108">
        <v>0</v>
      </c>
      <c r="AB1239" s="108"/>
      <c r="AC1239" s="108">
        <v>0</v>
      </c>
      <c r="AD1239" s="108"/>
      <c r="AE1239" s="108">
        <v>0</v>
      </c>
      <c r="AF1239" s="108"/>
      <c r="AG1239" s="108">
        <v>0</v>
      </c>
      <c r="AH1239" s="108"/>
      <c r="AI1239" s="108">
        <v>28866</v>
      </c>
      <c r="AJ1239" s="108"/>
      <c r="AK1239" s="108">
        <v>0</v>
      </c>
      <c r="AL1239" s="109"/>
      <c r="AM1239" s="182">
        <v>0</v>
      </c>
      <c r="AN1239" s="109" t="s">
        <v>5655</v>
      </c>
      <c r="AO1239" s="109" t="str">
        <f t="shared" si="19"/>
        <v>No</v>
      </c>
    </row>
    <row r="1240" spans="1:41" s="19" customFormat="1" ht="11.45" customHeight="1" x14ac:dyDescent="0.2">
      <c r="A1240" s="5" t="s">
        <v>2776</v>
      </c>
      <c r="B1240" s="5" t="s">
        <v>355</v>
      </c>
      <c r="C1240" s="5" t="s">
        <v>77</v>
      </c>
      <c r="D1240" s="174" t="s">
        <v>2777</v>
      </c>
      <c r="E1240" s="177" t="s">
        <v>2778</v>
      </c>
      <c r="F1240" s="19" t="s">
        <v>194</v>
      </c>
      <c r="G1240" s="5" t="s">
        <v>229</v>
      </c>
      <c r="H1240" s="27">
        <v>0</v>
      </c>
      <c r="I1240" s="106">
        <v>10</v>
      </c>
      <c r="J1240" s="107"/>
      <c r="K1240" s="108">
        <v>0</v>
      </c>
      <c r="L1240" s="108"/>
      <c r="M1240" s="108">
        <v>0</v>
      </c>
      <c r="N1240" s="108"/>
      <c r="O1240" s="108">
        <v>0</v>
      </c>
      <c r="P1240" s="108"/>
      <c r="Q1240" s="108">
        <v>245776</v>
      </c>
      <c r="R1240" s="108"/>
      <c r="S1240" s="108">
        <v>0</v>
      </c>
      <c r="T1240" s="108"/>
      <c r="U1240" s="108">
        <v>0</v>
      </c>
      <c r="V1240" s="108"/>
      <c r="W1240" s="108">
        <v>18715</v>
      </c>
      <c r="X1240" s="108"/>
      <c r="Y1240" s="108">
        <v>0</v>
      </c>
      <c r="Z1240" s="108"/>
      <c r="AA1240" s="108">
        <v>0</v>
      </c>
      <c r="AB1240" s="108"/>
      <c r="AC1240" s="108">
        <v>0</v>
      </c>
      <c r="AD1240" s="108"/>
      <c r="AE1240" s="108">
        <v>0</v>
      </c>
      <c r="AF1240" s="108"/>
      <c r="AG1240" s="108">
        <v>0</v>
      </c>
      <c r="AH1240" s="108"/>
      <c r="AI1240" s="108">
        <v>22073</v>
      </c>
      <c r="AJ1240" s="108"/>
      <c r="AK1240" s="108">
        <v>0</v>
      </c>
      <c r="AL1240" s="109"/>
      <c r="AM1240" s="182">
        <v>0</v>
      </c>
      <c r="AN1240" s="109" t="s">
        <v>5655</v>
      </c>
      <c r="AO1240" s="109" t="str">
        <f t="shared" si="19"/>
        <v>No</v>
      </c>
    </row>
    <row r="1241" spans="1:41" s="19" customFormat="1" ht="11.45" customHeight="1" x14ac:dyDescent="0.2">
      <c r="A1241" s="5" t="s">
        <v>6327</v>
      </c>
      <c r="B1241" s="5" t="s">
        <v>2963</v>
      </c>
      <c r="C1241" s="5" t="s">
        <v>45</v>
      </c>
      <c r="D1241" s="174" t="s">
        <v>2964</v>
      </c>
      <c r="E1241" s="177" t="s">
        <v>2965</v>
      </c>
      <c r="F1241" s="19" t="s">
        <v>194</v>
      </c>
      <c r="G1241" s="5" t="s">
        <v>229</v>
      </c>
      <c r="H1241" s="27">
        <v>0</v>
      </c>
      <c r="I1241" s="106">
        <v>10</v>
      </c>
      <c r="J1241" s="107"/>
      <c r="K1241" s="108">
        <v>0</v>
      </c>
      <c r="L1241" s="108"/>
      <c r="M1241" s="108">
        <v>0</v>
      </c>
      <c r="N1241" s="108"/>
      <c r="O1241" s="108">
        <v>0</v>
      </c>
      <c r="P1241" s="108"/>
      <c r="Q1241" s="108">
        <v>266350</v>
      </c>
      <c r="R1241" s="108"/>
      <c r="S1241" s="108">
        <v>0</v>
      </c>
      <c r="T1241" s="108"/>
      <c r="U1241" s="108">
        <v>0</v>
      </c>
      <c r="V1241" s="108"/>
      <c r="W1241" s="108">
        <v>18239</v>
      </c>
      <c r="X1241" s="108"/>
      <c r="Y1241" s="108">
        <v>0</v>
      </c>
      <c r="Z1241" s="108"/>
      <c r="AA1241" s="108">
        <v>0</v>
      </c>
      <c r="AB1241" s="108"/>
      <c r="AC1241" s="108">
        <v>0</v>
      </c>
      <c r="AD1241" s="108"/>
      <c r="AE1241" s="108">
        <v>0</v>
      </c>
      <c r="AF1241" s="108"/>
      <c r="AG1241" s="108">
        <v>0</v>
      </c>
      <c r="AH1241" s="108"/>
      <c r="AI1241" s="108">
        <v>29105</v>
      </c>
      <c r="AJ1241" s="108"/>
      <c r="AK1241" s="108">
        <v>0</v>
      </c>
      <c r="AL1241" s="109"/>
      <c r="AM1241" s="182">
        <v>0</v>
      </c>
      <c r="AN1241" s="109" t="s">
        <v>5655</v>
      </c>
      <c r="AO1241" s="109" t="str">
        <f t="shared" si="19"/>
        <v>No</v>
      </c>
    </row>
    <row r="1242" spans="1:41" s="19" customFormat="1" ht="11.45" customHeight="1" x14ac:dyDescent="0.2">
      <c r="A1242" s="5" t="s">
        <v>3061</v>
      </c>
      <c r="B1242" s="5" t="s">
        <v>3062</v>
      </c>
      <c r="C1242" s="5" t="s">
        <v>46</v>
      </c>
      <c r="D1242" s="174" t="s">
        <v>3063</v>
      </c>
      <c r="E1242" s="177" t="s">
        <v>3064</v>
      </c>
      <c r="F1242" s="19" t="s">
        <v>242</v>
      </c>
      <c r="G1242" s="5" t="s">
        <v>229</v>
      </c>
      <c r="H1242" s="27">
        <v>0</v>
      </c>
      <c r="I1242" s="106">
        <v>10</v>
      </c>
      <c r="J1242" s="107"/>
      <c r="K1242" s="108">
        <v>0</v>
      </c>
      <c r="L1242" s="108"/>
      <c r="M1242" s="108">
        <v>0</v>
      </c>
      <c r="N1242" s="108"/>
      <c r="O1242" s="108">
        <v>0</v>
      </c>
      <c r="P1242" s="108"/>
      <c r="Q1242" s="108">
        <v>210881</v>
      </c>
      <c r="R1242" s="108"/>
      <c r="S1242" s="108">
        <v>0</v>
      </c>
      <c r="T1242" s="108"/>
      <c r="U1242" s="108">
        <v>0</v>
      </c>
      <c r="V1242" s="108"/>
      <c r="W1242" s="108">
        <v>15544</v>
      </c>
      <c r="X1242" s="108"/>
      <c r="Y1242" s="108">
        <v>0</v>
      </c>
      <c r="Z1242" s="108"/>
      <c r="AA1242" s="108">
        <v>0</v>
      </c>
      <c r="AB1242" s="108"/>
      <c r="AC1242" s="108">
        <v>0</v>
      </c>
      <c r="AD1242" s="108"/>
      <c r="AE1242" s="108">
        <v>0</v>
      </c>
      <c r="AF1242" s="108"/>
      <c r="AG1242" s="108">
        <v>0</v>
      </c>
      <c r="AH1242" s="108"/>
      <c r="AI1242" s="108">
        <v>18890</v>
      </c>
      <c r="AJ1242" s="108"/>
      <c r="AK1242" s="108">
        <v>0</v>
      </c>
      <c r="AL1242" s="109"/>
      <c r="AM1242" s="182">
        <v>0</v>
      </c>
      <c r="AN1242" s="109" t="s">
        <v>5655</v>
      </c>
      <c r="AO1242" s="109" t="str">
        <f t="shared" si="19"/>
        <v>No</v>
      </c>
    </row>
    <row r="1243" spans="1:41" s="19" customFormat="1" ht="11.45" customHeight="1" x14ac:dyDescent="0.2">
      <c r="A1243" s="5" t="s">
        <v>750</v>
      </c>
      <c r="B1243" s="5" t="s">
        <v>751</v>
      </c>
      <c r="C1243" s="5" t="s">
        <v>94</v>
      </c>
      <c r="D1243" s="174" t="s">
        <v>752</v>
      </c>
      <c r="E1243" s="177" t="s">
        <v>753</v>
      </c>
      <c r="F1243" s="19" t="s">
        <v>194</v>
      </c>
      <c r="G1243" s="5" t="s">
        <v>229</v>
      </c>
      <c r="H1243" s="27">
        <v>0</v>
      </c>
      <c r="I1243" s="106">
        <v>10</v>
      </c>
      <c r="J1243" s="107"/>
      <c r="K1243" s="108">
        <v>0</v>
      </c>
      <c r="L1243" s="108"/>
      <c r="M1243" s="108">
        <v>0</v>
      </c>
      <c r="N1243" s="108"/>
      <c r="O1243" s="108">
        <v>0</v>
      </c>
      <c r="P1243" s="108"/>
      <c r="Q1243" s="108">
        <v>290123</v>
      </c>
      <c r="R1243" s="108"/>
      <c r="S1243" s="108">
        <v>0</v>
      </c>
      <c r="T1243" s="108"/>
      <c r="U1243" s="108">
        <v>0</v>
      </c>
      <c r="V1243" s="108"/>
      <c r="W1243" s="108">
        <v>14769</v>
      </c>
      <c r="X1243" s="108"/>
      <c r="Y1243" s="108">
        <v>0</v>
      </c>
      <c r="Z1243" s="108"/>
      <c r="AA1243" s="108">
        <v>0</v>
      </c>
      <c r="AB1243" s="108"/>
      <c r="AC1243" s="108">
        <v>0</v>
      </c>
      <c r="AD1243" s="108"/>
      <c r="AE1243" s="108">
        <v>0</v>
      </c>
      <c r="AF1243" s="108"/>
      <c r="AG1243" s="108">
        <v>0</v>
      </c>
      <c r="AH1243" s="108"/>
      <c r="AI1243" s="108">
        <v>21292</v>
      </c>
      <c r="AJ1243" s="108"/>
      <c r="AK1243" s="108">
        <v>0</v>
      </c>
      <c r="AL1243" s="109"/>
      <c r="AM1243" s="182">
        <v>0</v>
      </c>
      <c r="AN1243" s="109" t="s">
        <v>5655</v>
      </c>
      <c r="AO1243" s="109" t="str">
        <f t="shared" si="19"/>
        <v>No</v>
      </c>
    </row>
    <row r="1244" spans="1:41" s="19" customFormat="1" ht="11.45" customHeight="1" x14ac:dyDescent="0.2">
      <c r="A1244" s="5" t="s">
        <v>6328</v>
      </c>
      <c r="B1244" s="5" t="s">
        <v>3721</v>
      </c>
      <c r="C1244" s="5" t="s">
        <v>89</v>
      </c>
      <c r="D1244" s="174" t="s">
        <v>3722</v>
      </c>
      <c r="E1244" s="177">
        <v>60260</v>
      </c>
      <c r="F1244" s="19" t="s">
        <v>242</v>
      </c>
      <c r="G1244" s="5" t="s">
        <v>5273</v>
      </c>
      <c r="H1244" s="27">
        <v>5121892</v>
      </c>
      <c r="I1244" s="106">
        <v>10</v>
      </c>
      <c r="J1244" s="107"/>
      <c r="K1244" s="108">
        <v>0</v>
      </c>
      <c r="L1244" s="108"/>
      <c r="M1244" s="108">
        <v>0</v>
      </c>
      <c r="N1244" s="108"/>
      <c r="O1244" s="108">
        <v>0</v>
      </c>
      <c r="P1244" s="108"/>
      <c r="Q1244" s="108">
        <v>210842</v>
      </c>
      <c r="R1244" s="108"/>
      <c r="S1244" s="108">
        <v>0</v>
      </c>
      <c r="T1244" s="108"/>
      <c r="U1244" s="108">
        <v>0</v>
      </c>
      <c r="V1244" s="108"/>
      <c r="W1244" s="108">
        <v>11839</v>
      </c>
      <c r="X1244" s="108"/>
      <c r="Y1244" s="108">
        <v>0</v>
      </c>
      <c r="Z1244" s="108"/>
      <c r="AA1244" s="108">
        <v>0</v>
      </c>
      <c r="AB1244" s="108"/>
      <c r="AC1244" s="108">
        <v>0</v>
      </c>
      <c r="AD1244" s="108"/>
      <c r="AE1244" s="108">
        <v>0</v>
      </c>
      <c r="AF1244" s="108"/>
      <c r="AG1244" s="108">
        <v>0</v>
      </c>
      <c r="AH1244" s="108"/>
      <c r="AI1244" s="108">
        <v>54323</v>
      </c>
      <c r="AJ1244" s="108"/>
      <c r="AK1244" s="108">
        <v>0</v>
      </c>
      <c r="AL1244" s="109"/>
      <c r="AM1244" s="182">
        <v>0</v>
      </c>
      <c r="AN1244" s="109" t="s">
        <v>5655</v>
      </c>
      <c r="AO1244" s="109" t="str">
        <f t="shared" si="19"/>
        <v>No</v>
      </c>
    </row>
    <row r="1245" spans="1:41" s="19" customFormat="1" ht="11.45" customHeight="1" x14ac:dyDescent="0.2">
      <c r="A1245" s="5" t="s">
        <v>6329</v>
      </c>
      <c r="B1245" s="5" t="s">
        <v>2666</v>
      </c>
      <c r="C1245" s="5" t="s">
        <v>55</v>
      </c>
      <c r="D1245" s="174" t="s">
        <v>2667</v>
      </c>
      <c r="E1245" s="177" t="s">
        <v>2668</v>
      </c>
      <c r="F1245" s="19" t="s">
        <v>196</v>
      </c>
      <c r="G1245" s="5" t="s">
        <v>229</v>
      </c>
      <c r="H1245" s="27">
        <v>0</v>
      </c>
      <c r="I1245" s="106">
        <v>10</v>
      </c>
      <c r="J1245" s="107"/>
      <c r="K1245" s="108">
        <v>0</v>
      </c>
      <c r="L1245" s="108"/>
      <c r="M1245" s="108">
        <v>0</v>
      </c>
      <c r="N1245" s="108"/>
      <c r="O1245" s="108">
        <v>0</v>
      </c>
      <c r="P1245" s="108"/>
      <c r="Q1245" s="108">
        <v>228435</v>
      </c>
      <c r="R1245" s="108"/>
      <c r="S1245" s="108">
        <v>0</v>
      </c>
      <c r="T1245" s="108"/>
      <c r="U1245" s="108">
        <v>0</v>
      </c>
      <c r="V1245" s="108"/>
      <c r="W1245" s="108">
        <v>15157</v>
      </c>
      <c r="X1245" s="108"/>
      <c r="Y1245" s="108">
        <v>0</v>
      </c>
      <c r="Z1245" s="108"/>
      <c r="AA1245" s="108">
        <v>0</v>
      </c>
      <c r="AB1245" s="108"/>
      <c r="AC1245" s="108">
        <v>0</v>
      </c>
      <c r="AD1245" s="108"/>
      <c r="AE1245" s="108">
        <v>0</v>
      </c>
      <c r="AF1245" s="108"/>
      <c r="AG1245" s="108">
        <v>0</v>
      </c>
      <c r="AH1245" s="108"/>
      <c r="AI1245" s="108">
        <v>51638</v>
      </c>
      <c r="AJ1245" s="108"/>
      <c r="AK1245" s="108">
        <v>0</v>
      </c>
      <c r="AL1245" s="109"/>
      <c r="AM1245" s="182">
        <v>0</v>
      </c>
      <c r="AN1245" s="109" t="s">
        <v>5655</v>
      </c>
      <c r="AO1245" s="109" t="str">
        <f t="shared" si="19"/>
        <v>No</v>
      </c>
    </row>
    <row r="1246" spans="1:41" s="19" customFormat="1" ht="11.45" customHeight="1" x14ac:dyDescent="0.2">
      <c r="A1246" s="5" t="s">
        <v>6330</v>
      </c>
      <c r="B1246" s="5" t="s">
        <v>488</v>
      </c>
      <c r="C1246" s="5" t="s">
        <v>7</v>
      </c>
      <c r="D1246" s="174">
        <v>6086</v>
      </c>
      <c r="E1246" s="177">
        <v>60086</v>
      </c>
      <c r="F1246" s="19" t="s">
        <v>194</v>
      </c>
      <c r="G1246" s="5" t="s">
        <v>5273</v>
      </c>
      <c r="H1246" s="27">
        <v>122947</v>
      </c>
      <c r="I1246" s="106">
        <v>10</v>
      </c>
      <c r="J1246" s="107"/>
      <c r="K1246" s="108">
        <v>0</v>
      </c>
      <c r="L1246" s="108"/>
      <c r="M1246" s="108">
        <v>0</v>
      </c>
      <c r="N1246" s="108"/>
      <c r="O1246" s="108">
        <v>0</v>
      </c>
      <c r="P1246" s="108"/>
      <c r="Q1246" s="108">
        <v>442798</v>
      </c>
      <c r="R1246" s="108"/>
      <c r="S1246" s="108">
        <v>0</v>
      </c>
      <c r="T1246" s="108"/>
      <c r="U1246" s="108">
        <v>0</v>
      </c>
      <c r="V1246" s="108"/>
      <c r="W1246" s="108">
        <v>30946</v>
      </c>
      <c r="X1246" s="108"/>
      <c r="Y1246" s="108">
        <v>0</v>
      </c>
      <c r="Z1246" s="108"/>
      <c r="AA1246" s="108">
        <v>0</v>
      </c>
      <c r="AB1246" s="108"/>
      <c r="AC1246" s="108">
        <v>0</v>
      </c>
      <c r="AD1246" s="108"/>
      <c r="AE1246" s="108">
        <v>0</v>
      </c>
      <c r="AF1246" s="108"/>
      <c r="AG1246" s="108">
        <v>0</v>
      </c>
      <c r="AH1246" s="108"/>
      <c r="AI1246" s="108">
        <v>276090</v>
      </c>
      <c r="AJ1246" s="108"/>
      <c r="AK1246" s="108">
        <v>0</v>
      </c>
      <c r="AL1246" s="109"/>
      <c r="AM1246" s="182">
        <v>0</v>
      </c>
      <c r="AN1246" s="109" t="s">
        <v>5655</v>
      </c>
      <c r="AO1246" s="109" t="str">
        <f t="shared" si="19"/>
        <v>No</v>
      </c>
    </row>
    <row r="1247" spans="1:41" s="19" customFormat="1" ht="11.45" customHeight="1" x14ac:dyDescent="0.2">
      <c r="A1247" s="5" t="s">
        <v>5517</v>
      </c>
      <c r="B1247" s="5" t="s">
        <v>3247</v>
      </c>
      <c r="C1247" s="5" t="s">
        <v>46</v>
      </c>
      <c r="D1247" s="174" t="s">
        <v>3248</v>
      </c>
      <c r="E1247" s="177" t="s">
        <v>3249</v>
      </c>
      <c r="F1247" s="19" t="s">
        <v>242</v>
      </c>
      <c r="G1247" s="5" t="s">
        <v>229</v>
      </c>
      <c r="H1247" s="27">
        <v>0</v>
      </c>
      <c r="I1247" s="106">
        <v>10</v>
      </c>
      <c r="J1247" s="107"/>
      <c r="K1247" s="108">
        <v>0</v>
      </c>
      <c r="L1247" s="108"/>
      <c r="M1247" s="108">
        <v>0</v>
      </c>
      <c r="N1247" s="108"/>
      <c r="O1247" s="108">
        <v>0</v>
      </c>
      <c r="P1247" s="108"/>
      <c r="Q1247" s="108">
        <v>287995</v>
      </c>
      <c r="R1247" s="108"/>
      <c r="S1247" s="108">
        <v>0</v>
      </c>
      <c r="T1247" s="108"/>
      <c r="U1247" s="108">
        <v>0</v>
      </c>
      <c r="V1247" s="108"/>
      <c r="W1247" s="108">
        <v>19948</v>
      </c>
      <c r="X1247" s="108"/>
      <c r="Y1247" s="108">
        <v>0</v>
      </c>
      <c r="Z1247" s="108"/>
      <c r="AA1247" s="108">
        <v>0</v>
      </c>
      <c r="AB1247" s="108"/>
      <c r="AC1247" s="108">
        <v>0</v>
      </c>
      <c r="AD1247" s="108"/>
      <c r="AE1247" s="108">
        <v>0</v>
      </c>
      <c r="AF1247" s="108"/>
      <c r="AG1247" s="108">
        <v>0</v>
      </c>
      <c r="AH1247" s="108"/>
      <c r="AI1247" s="108">
        <v>48626</v>
      </c>
      <c r="AJ1247" s="108"/>
      <c r="AK1247" s="108">
        <v>0</v>
      </c>
      <c r="AL1247" s="109"/>
      <c r="AM1247" s="182">
        <v>0</v>
      </c>
      <c r="AN1247" s="109" t="s">
        <v>5655</v>
      </c>
      <c r="AO1247" s="109" t="str">
        <f t="shared" si="19"/>
        <v>No</v>
      </c>
    </row>
    <row r="1248" spans="1:41" s="19" customFormat="1" ht="11.45" customHeight="1" x14ac:dyDescent="0.2">
      <c r="A1248" s="5" t="s">
        <v>372</v>
      </c>
      <c r="B1248" s="5" t="s">
        <v>373</v>
      </c>
      <c r="C1248" s="5" t="s">
        <v>51</v>
      </c>
      <c r="D1248" s="174">
        <v>6025</v>
      </c>
      <c r="E1248" s="177">
        <v>60025</v>
      </c>
      <c r="F1248" s="19" t="s">
        <v>194</v>
      </c>
      <c r="G1248" s="5" t="s">
        <v>5273</v>
      </c>
      <c r="H1248" s="27">
        <v>82804</v>
      </c>
      <c r="I1248" s="106">
        <v>10</v>
      </c>
      <c r="J1248" s="107"/>
      <c r="K1248" s="108">
        <v>0</v>
      </c>
      <c r="L1248" s="108"/>
      <c r="M1248" s="108">
        <v>0</v>
      </c>
      <c r="N1248" s="108"/>
      <c r="O1248" s="108">
        <v>0</v>
      </c>
      <c r="P1248" s="108"/>
      <c r="Q1248" s="108">
        <v>533374</v>
      </c>
      <c r="R1248" s="108"/>
      <c r="S1248" s="108">
        <v>0</v>
      </c>
      <c r="T1248" s="108"/>
      <c r="U1248" s="108">
        <v>0</v>
      </c>
      <c r="V1248" s="108"/>
      <c r="W1248" s="108">
        <v>39769</v>
      </c>
      <c r="X1248" s="108"/>
      <c r="Y1248" s="108">
        <v>0</v>
      </c>
      <c r="Z1248" s="108"/>
      <c r="AA1248" s="108">
        <v>0</v>
      </c>
      <c r="AB1248" s="108"/>
      <c r="AC1248" s="108">
        <v>0</v>
      </c>
      <c r="AD1248" s="108"/>
      <c r="AE1248" s="108">
        <v>0</v>
      </c>
      <c r="AF1248" s="108"/>
      <c r="AG1248" s="108">
        <v>0</v>
      </c>
      <c r="AH1248" s="108"/>
      <c r="AI1248" s="108">
        <v>577510</v>
      </c>
      <c r="AJ1248" s="108"/>
      <c r="AK1248" s="108">
        <v>0</v>
      </c>
      <c r="AL1248" s="109"/>
      <c r="AM1248" s="182">
        <v>0</v>
      </c>
      <c r="AN1248" s="109" t="s">
        <v>5655</v>
      </c>
      <c r="AO1248" s="109" t="str">
        <f t="shared" si="19"/>
        <v>No</v>
      </c>
    </row>
    <row r="1249" spans="1:41" s="19" customFormat="1" ht="11.45" customHeight="1" x14ac:dyDescent="0.2">
      <c r="A1249" s="5" t="s">
        <v>4812</v>
      </c>
      <c r="B1249" s="5" t="s">
        <v>1354</v>
      </c>
      <c r="C1249" s="5" t="s">
        <v>72</v>
      </c>
      <c r="D1249" s="174" t="s">
        <v>4813</v>
      </c>
      <c r="E1249" s="177" t="s">
        <v>4814</v>
      </c>
      <c r="F1249" s="19" t="s">
        <v>194</v>
      </c>
      <c r="G1249" s="5" t="s">
        <v>229</v>
      </c>
      <c r="H1249" s="27">
        <v>0</v>
      </c>
      <c r="I1249" s="106">
        <v>10</v>
      </c>
      <c r="J1249" s="107"/>
      <c r="K1249" s="108">
        <v>0</v>
      </c>
      <c r="L1249" s="108"/>
      <c r="M1249" s="108">
        <v>0</v>
      </c>
      <c r="N1249" s="108"/>
      <c r="O1249" s="108">
        <v>0</v>
      </c>
      <c r="P1249" s="108"/>
      <c r="Q1249" s="108">
        <v>136913</v>
      </c>
      <c r="R1249" s="108"/>
      <c r="S1249" s="108">
        <v>0</v>
      </c>
      <c r="T1249" s="108"/>
      <c r="U1249" s="108">
        <v>0</v>
      </c>
      <c r="V1249" s="108"/>
      <c r="W1249" s="108">
        <v>9768</v>
      </c>
      <c r="X1249" s="108"/>
      <c r="Y1249" s="108">
        <v>0</v>
      </c>
      <c r="Z1249" s="108"/>
      <c r="AA1249" s="108">
        <v>0</v>
      </c>
      <c r="AB1249" s="108"/>
      <c r="AC1249" s="108">
        <v>0</v>
      </c>
      <c r="AD1249" s="108"/>
      <c r="AE1249" s="108">
        <v>0</v>
      </c>
      <c r="AF1249" s="108"/>
      <c r="AG1249" s="108">
        <v>0</v>
      </c>
      <c r="AH1249" s="108"/>
      <c r="AI1249" s="108">
        <v>40605</v>
      </c>
      <c r="AJ1249" s="108"/>
      <c r="AK1249" s="108">
        <v>0</v>
      </c>
      <c r="AL1249" s="109"/>
      <c r="AM1249" s="182">
        <v>0</v>
      </c>
      <c r="AN1249" s="109" t="s">
        <v>5655</v>
      </c>
      <c r="AO1249" s="109" t="str">
        <f t="shared" si="19"/>
        <v>No</v>
      </c>
    </row>
    <row r="1250" spans="1:41" s="19" customFormat="1" ht="11.45" customHeight="1" x14ac:dyDescent="0.2">
      <c r="A1250" s="5" t="s">
        <v>2243</v>
      </c>
      <c r="B1250" s="5" t="s">
        <v>2244</v>
      </c>
      <c r="C1250" s="5" t="s">
        <v>62</v>
      </c>
      <c r="D1250" s="174" t="s">
        <v>2245</v>
      </c>
      <c r="E1250" s="177" t="s">
        <v>2246</v>
      </c>
      <c r="F1250" s="19" t="s">
        <v>194</v>
      </c>
      <c r="G1250" s="5" t="s">
        <v>229</v>
      </c>
      <c r="H1250" s="27">
        <v>0</v>
      </c>
      <c r="I1250" s="106">
        <v>10</v>
      </c>
      <c r="J1250" s="107"/>
      <c r="K1250" s="108">
        <v>0</v>
      </c>
      <c r="L1250" s="108"/>
      <c r="M1250" s="108">
        <v>0</v>
      </c>
      <c r="N1250" s="108"/>
      <c r="O1250" s="108">
        <v>0</v>
      </c>
      <c r="P1250" s="108"/>
      <c r="Q1250" s="108">
        <v>419081</v>
      </c>
      <c r="R1250" s="108"/>
      <c r="S1250" s="108">
        <v>0</v>
      </c>
      <c r="T1250" s="108"/>
      <c r="U1250" s="108">
        <v>0</v>
      </c>
      <c r="V1250" s="108"/>
      <c r="W1250" s="108">
        <v>20668</v>
      </c>
      <c r="X1250" s="108"/>
      <c r="Y1250" s="108">
        <v>0</v>
      </c>
      <c r="Z1250" s="108"/>
      <c r="AA1250" s="108">
        <v>0</v>
      </c>
      <c r="AB1250" s="108"/>
      <c r="AC1250" s="108">
        <v>0</v>
      </c>
      <c r="AD1250" s="108"/>
      <c r="AE1250" s="108">
        <v>0</v>
      </c>
      <c r="AF1250" s="108"/>
      <c r="AG1250" s="108">
        <v>0</v>
      </c>
      <c r="AH1250" s="108"/>
      <c r="AI1250" s="108">
        <v>33910</v>
      </c>
      <c r="AJ1250" s="108"/>
      <c r="AK1250" s="108">
        <v>0</v>
      </c>
      <c r="AL1250" s="109"/>
      <c r="AM1250" s="182">
        <v>0</v>
      </c>
      <c r="AN1250" s="109" t="s">
        <v>5655</v>
      </c>
      <c r="AO1250" s="109" t="str">
        <f t="shared" si="19"/>
        <v>No</v>
      </c>
    </row>
    <row r="1251" spans="1:41" s="19" customFormat="1" ht="11.45" customHeight="1" x14ac:dyDescent="0.2">
      <c r="A1251" s="5" t="s">
        <v>2436</v>
      </c>
      <c r="B1251" s="5" t="s">
        <v>2437</v>
      </c>
      <c r="C1251" s="5" t="s">
        <v>40</v>
      </c>
      <c r="D1251" s="174" t="s">
        <v>2438</v>
      </c>
      <c r="E1251" s="177" t="s">
        <v>2439</v>
      </c>
      <c r="F1251" s="19" t="s">
        <v>194</v>
      </c>
      <c r="G1251" s="5" t="s">
        <v>229</v>
      </c>
      <c r="H1251" s="27">
        <v>0</v>
      </c>
      <c r="I1251" s="106">
        <v>10</v>
      </c>
      <c r="J1251" s="107"/>
      <c r="K1251" s="108">
        <v>0</v>
      </c>
      <c r="L1251" s="108"/>
      <c r="M1251" s="108">
        <v>0</v>
      </c>
      <c r="N1251" s="108"/>
      <c r="O1251" s="108">
        <v>0</v>
      </c>
      <c r="P1251" s="108"/>
      <c r="Q1251" s="108">
        <v>236812</v>
      </c>
      <c r="R1251" s="108"/>
      <c r="S1251" s="108">
        <v>0</v>
      </c>
      <c r="T1251" s="108"/>
      <c r="U1251" s="108">
        <v>0</v>
      </c>
      <c r="V1251" s="108"/>
      <c r="W1251" s="108">
        <v>17311</v>
      </c>
      <c r="X1251" s="108"/>
      <c r="Y1251" s="108">
        <v>0</v>
      </c>
      <c r="Z1251" s="108"/>
      <c r="AA1251" s="108">
        <v>0</v>
      </c>
      <c r="AB1251" s="108"/>
      <c r="AC1251" s="108">
        <v>0</v>
      </c>
      <c r="AD1251" s="108"/>
      <c r="AE1251" s="108">
        <v>0</v>
      </c>
      <c r="AF1251" s="108"/>
      <c r="AG1251" s="108">
        <v>0</v>
      </c>
      <c r="AH1251" s="108"/>
      <c r="AI1251" s="108">
        <v>33536</v>
      </c>
      <c r="AJ1251" s="108"/>
      <c r="AK1251" s="108">
        <v>0</v>
      </c>
      <c r="AL1251" s="109"/>
      <c r="AM1251" s="182">
        <v>0</v>
      </c>
      <c r="AN1251" s="109" t="s">
        <v>5655</v>
      </c>
      <c r="AO1251" s="109" t="str">
        <f t="shared" si="19"/>
        <v>No</v>
      </c>
    </row>
    <row r="1252" spans="1:41" s="19" customFormat="1" ht="11.45" customHeight="1" x14ac:dyDescent="0.2">
      <c r="A1252" s="5" t="s">
        <v>2391</v>
      </c>
      <c r="B1252" s="5" t="s">
        <v>2392</v>
      </c>
      <c r="C1252" s="5" t="s">
        <v>62</v>
      </c>
      <c r="D1252" s="174" t="s">
        <v>2393</v>
      </c>
      <c r="E1252" s="177" t="s">
        <v>2394</v>
      </c>
      <c r="F1252" s="19" t="s">
        <v>242</v>
      </c>
      <c r="G1252" s="5" t="s">
        <v>229</v>
      </c>
      <c r="H1252" s="27">
        <v>0</v>
      </c>
      <c r="I1252" s="106">
        <v>10</v>
      </c>
      <c r="J1252" s="107"/>
      <c r="K1252" s="108">
        <v>0</v>
      </c>
      <c r="L1252" s="108"/>
      <c r="M1252" s="108">
        <v>0</v>
      </c>
      <c r="N1252" s="108"/>
      <c r="O1252" s="108">
        <v>0</v>
      </c>
      <c r="P1252" s="108"/>
      <c r="Q1252" s="108">
        <v>401662</v>
      </c>
      <c r="R1252" s="108"/>
      <c r="S1252" s="108">
        <v>0</v>
      </c>
      <c r="T1252" s="108"/>
      <c r="U1252" s="108">
        <v>0</v>
      </c>
      <c r="V1252" s="108"/>
      <c r="W1252" s="108">
        <v>21332</v>
      </c>
      <c r="X1252" s="108"/>
      <c r="Y1252" s="108">
        <v>0</v>
      </c>
      <c r="Z1252" s="108"/>
      <c r="AA1252" s="108">
        <v>0</v>
      </c>
      <c r="AB1252" s="108"/>
      <c r="AC1252" s="108">
        <v>0</v>
      </c>
      <c r="AD1252" s="108"/>
      <c r="AE1252" s="108">
        <v>0</v>
      </c>
      <c r="AF1252" s="108"/>
      <c r="AG1252" s="108">
        <v>0</v>
      </c>
      <c r="AH1252" s="108"/>
      <c r="AI1252" s="108">
        <v>41385</v>
      </c>
      <c r="AJ1252" s="108"/>
      <c r="AK1252" s="108">
        <v>0</v>
      </c>
      <c r="AL1252" s="109"/>
      <c r="AM1252" s="182">
        <v>0</v>
      </c>
      <c r="AN1252" s="109" t="s">
        <v>5655</v>
      </c>
      <c r="AO1252" s="109" t="str">
        <f t="shared" si="19"/>
        <v>No</v>
      </c>
    </row>
    <row r="1253" spans="1:41" s="19" customFormat="1" ht="11.45" customHeight="1" x14ac:dyDescent="0.2">
      <c r="A1253" s="5" t="s">
        <v>3000</v>
      </c>
      <c r="B1253" s="5" t="s">
        <v>3001</v>
      </c>
      <c r="C1253" s="5" t="s">
        <v>45</v>
      </c>
      <c r="D1253" s="174" t="s">
        <v>3002</v>
      </c>
      <c r="E1253" s="177" t="s">
        <v>3003</v>
      </c>
      <c r="F1253" s="19" t="s">
        <v>194</v>
      </c>
      <c r="G1253" s="5" t="s">
        <v>229</v>
      </c>
      <c r="H1253" s="27">
        <v>0</v>
      </c>
      <c r="I1253" s="106">
        <v>10</v>
      </c>
      <c r="J1253" s="107"/>
      <c r="K1253" s="108">
        <v>0</v>
      </c>
      <c r="L1253" s="108"/>
      <c r="M1253" s="108">
        <v>0</v>
      </c>
      <c r="N1253" s="108"/>
      <c r="O1253" s="108">
        <v>0</v>
      </c>
      <c r="P1253" s="108"/>
      <c r="Q1253" s="108">
        <v>304881</v>
      </c>
      <c r="R1253" s="108"/>
      <c r="S1253" s="108">
        <v>0</v>
      </c>
      <c r="T1253" s="108"/>
      <c r="U1253" s="108">
        <v>0</v>
      </c>
      <c r="V1253" s="108"/>
      <c r="W1253" s="108">
        <v>15878</v>
      </c>
      <c r="X1253" s="108"/>
      <c r="Y1253" s="108">
        <v>0</v>
      </c>
      <c r="Z1253" s="108"/>
      <c r="AA1253" s="108">
        <v>0</v>
      </c>
      <c r="AB1253" s="108"/>
      <c r="AC1253" s="108">
        <v>0</v>
      </c>
      <c r="AD1253" s="108"/>
      <c r="AE1253" s="108">
        <v>0</v>
      </c>
      <c r="AF1253" s="108"/>
      <c r="AG1253" s="108">
        <v>0</v>
      </c>
      <c r="AH1253" s="108"/>
      <c r="AI1253" s="108">
        <v>42410</v>
      </c>
      <c r="AJ1253" s="108"/>
      <c r="AK1253" s="108">
        <v>0</v>
      </c>
      <c r="AL1253" s="109"/>
      <c r="AM1253" s="182">
        <v>122.32</v>
      </c>
      <c r="AN1253" s="109" t="s">
        <v>5655</v>
      </c>
      <c r="AO1253" s="109" t="str">
        <f t="shared" si="19"/>
        <v>No</v>
      </c>
    </row>
    <row r="1254" spans="1:41" s="19" customFormat="1" ht="11.45" customHeight="1" x14ac:dyDescent="0.2">
      <c r="A1254" s="5" t="s">
        <v>5513</v>
      </c>
      <c r="B1254" s="5" t="s">
        <v>3073</v>
      </c>
      <c r="C1254" s="5" t="s">
        <v>46</v>
      </c>
      <c r="D1254" s="174" t="s">
        <v>3074</v>
      </c>
      <c r="E1254" s="177" t="s">
        <v>3075</v>
      </c>
      <c r="F1254" s="19" t="s">
        <v>242</v>
      </c>
      <c r="G1254" s="5" t="s">
        <v>229</v>
      </c>
      <c r="H1254" s="27">
        <v>0</v>
      </c>
      <c r="I1254" s="106">
        <v>10</v>
      </c>
      <c r="J1254" s="107"/>
      <c r="K1254" s="108">
        <v>0</v>
      </c>
      <c r="L1254" s="108"/>
      <c r="M1254" s="108">
        <v>0</v>
      </c>
      <c r="N1254" s="108"/>
      <c r="O1254" s="108">
        <v>0</v>
      </c>
      <c r="P1254" s="108"/>
      <c r="Q1254" s="108">
        <v>279819</v>
      </c>
      <c r="R1254" s="108"/>
      <c r="S1254" s="108">
        <v>0</v>
      </c>
      <c r="T1254" s="108"/>
      <c r="U1254" s="108">
        <v>0</v>
      </c>
      <c r="V1254" s="108"/>
      <c r="W1254" s="108">
        <v>19002</v>
      </c>
      <c r="X1254" s="108"/>
      <c r="Y1254" s="108">
        <v>0</v>
      </c>
      <c r="Z1254" s="108"/>
      <c r="AA1254" s="108">
        <v>0</v>
      </c>
      <c r="AB1254" s="108"/>
      <c r="AC1254" s="108">
        <v>0</v>
      </c>
      <c r="AD1254" s="108"/>
      <c r="AE1254" s="108">
        <v>0</v>
      </c>
      <c r="AF1254" s="108"/>
      <c r="AG1254" s="108">
        <v>0</v>
      </c>
      <c r="AH1254" s="108"/>
      <c r="AI1254" s="108">
        <v>82850</v>
      </c>
      <c r="AJ1254" s="108"/>
      <c r="AK1254" s="108">
        <v>0</v>
      </c>
      <c r="AL1254" s="109"/>
      <c r="AM1254" s="182">
        <v>0</v>
      </c>
      <c r="AN1254" s="109" t="s">
        <v>5655</v>
      </c>
      <c r="AO1254" s="109" t="str">
        <f t="shared" si="19"/>
        <v>No</v>
      </c>
    </row>
    <row r="1255" spans="1:41" s="19" customFormat="1" ht="11.45" customHeight="1" x14ac:dyDescent="0.2">
      <c r="A1255" s="5" t="s">
        <v>4464</v>
      </c>
      <c r="B1255" s="5" t="s">
        <v>4465</v>
      </c>
      <c r="C1255" s="5" t="s">
        <v>61</v>
      </c>
      <c r="D1255" s="174" t="s">
        <v>4466</v>
      </c>
      <c r="E1255" s="177" t="s">
        <v>4467</v>
      </c>
      <c r="F1255" s="19" t="s">
        <v>194</v>
      </c>
      <c r="G1255" s="5" t="s">
        <v>229</v>
      </c>
      <c r="H1255" s="27">
        <v>0</v>
      </c>
      <c r="I1255" s="106">
        <v>10</v>
      </c>
      <c r="J1255" s="107"/>
      <c r="K1255" s="108">
        <v>0</v>
      </c>
      <c r="L1255" s="108"/>
      <c r="M1255" s="108">
        <v>0</v>
      </c>
      <c r="N1255" s="108"/>
      <c r="O1255" s="108">
        <v>0</v>
      </c>
      <c r="P1255" s="108"/>
      <c r="Q1255" s="108">
        <v>231366</v>
      </c>
      <c r="R1255" s="108"/>
      <c r="S1255" s="108">
        <v>0</v>
      </c>
      <c r="T1255" s="108"/>
      <c r="U1255" s="108">
        <v>0</v>
      </c>
      <c r="V1255" s="108"/>
      <c r="W1255" s="108">
        <v>17976</v>
      </c>
      <c r="X1255" s="108"/>
      <c r="Y1255" s="108">
        <v>0</v>
      </c>
      <c r="Z1255" s="108"/>
      <c r="AA1255" s="108">
        <v>0</v>
      </c>
      <c r="AB1255" s="108"/>
      <c r="AC1255" s="108">
        <v>0</v>
      </c>
      <c r="AD1255" s="108"/>
      <c r="AE1255" s="108">
        <v>0</v>
      </c>
      <c r="AF1255" s="108"/>
      <c r="AG1255" s="108">
        <v>0</v>
      </c>
      <c r="AH1255" s="108"/>
      <c r="AI1255" s="108">
        <v>222728</v>
      </c>
      <c r="AJ1255" s="108"/>
      <c r="AK1255" s="108">
        <v>0</v>
      </c>
      <c r="AL1255" s="109"/>
      <c r="AM1255" s="182">
        <v>2.9</v>
      </c>
      <c r="AN1255" s="109" t="s">
        <v>5655</v>
      </c>
      <c r="AO1255" s="109" t="str">
        <f t="shared" si="19"/>
        <v>No</v>
      </c>
    </row>
    <row r="1256" spans="1:41" s="19" customFormat="1" ht="11.45" customHeight="1" x14ac:dyDescent="0.2">
      <c r="A1256" s="5" t="s">
        <v>6331</v>
      </c>
      <c r="B1256" s="5" t="s">
        <v>1429</v>
      </c>
      <c r="C1256" s="5" t="s">
        <v>20</v>
      </c>
      <c r="D1256" s="174">
        <v>9244</v>
      </c>
      <c r="E1256" s="177">
        <v>90244</v>
      </c>
      <c r="F1256" s="19" t="s">
        <v>194</v>
      </c>
      <c r="G1256" s="5" t="s">
        <v>192</v>
      </c>
      <c r="H1256" s="27">
        <v>219454</v>
      </c>
      <c r="I1256" s="106">
        <v>10</v>
      </c>
      <c r="J1256" s="107"/>
      <c r="K1256" s="108">
        <v>0</v>
      </c>
      <c r="L1256" s="108"/>
      <c r="M1256" s="108">
        <v>581255</v>
      </c>
      <c r="N1256" s="108"/>
      <c r="O1256" s="108">
        <v>657557</v>
      </c>
      <c r="P1256" s="108"/>
      <c r="Q1256" s="108">
        <v>639848</v>
      </c>
      <c r="R1256" s="108"/>
      <c r="S1256" s="108">
        <v>17709</v>
      </c>
      <c r="T1256" s="108"/>
      <c r="U1256" s="108">
        <v>38434</v>
      </c>
      <c r="V1256" s="108"/>
      <c r="W1256" s="108">
        <v>36894</v>
      </c>
      <c r="X1256" s="108"/>
      <c r="Y1256" s="108">
        <v>1540</v>
      </c>
      <c r="Z1256" s="108"/>
      <c r="AA1256" s="108">
        <v>0</v>
      </c>
      <c r="AB1256" s="108"/>
      <c r="AC1256" s="108">
        <v>0</v>
      </c>
      <c r="AD1256" s="108"/>
      <c r="AE1256" s="108">
        <v>0</v>
      </c>
      <c r="AF1256" s="108"/>
      <c r="AG1256" s="108">
        <v>0</v>
      </c>
      <c r="AH1256" s="108"/>
      <c r="AI1256" s="108">
        <v>306079</v>
      </c>
      <c r="AJ1256" s="108"/>
      <c r="AK1256" s="108">
        <v>1348326</v>
      </c>
      <c r="AL1256" s="109"/>
      <c r="AM1256" s="182">
        <v>0</v>
      </c>
      <c r="AN1256" s="109" t="s">
        <v>5655</v>
      </c>
      <c r="AO1256" s="109" t="str">
        <f t="shared" si="19"/>
        <v>No</v>
      </c>
    </row>
    <row r="1257" spans="1:41" s="19" customFormat="1" ht="11.45" customHeight="1" x14ac:dyDescent="0.2">
      <c r="A1257" s="5" t="s">
        <v>6332</v>
      </c>
      <c r="B1257" s="5" t="s">
        <v>4879</v>
      </c>
      <c r="C1257" s="5" t="s">
        <v>18</v>
      </c>
      <c r="D1257" s="174" t="s">
        <v>4880</v>
      </c>
      <c r="E1257" s="177" t="s">
        <v>4881</v>
      </c>
      <c r="F1257" s="19" t="s">
        <v>194</v>
      </c>
      <c r="G1257" s="5" t="s">
        <v>229</v>
      </c>
      <c r="H1257" s="27">
        <v>0</v>
      </c>
      <c r="I1257" s="106">
        <v>10</v>
      </c>
      <c r="J1257" s="107"/>
      <c r="K1257" s="108">
        <v>0</v>
      </c>
      <c r="L1257" s="108"/>
      <c r="M1257" s="108">
        <v>0</v>
      </c>
      <c r="N1257" s="108"/>
      <c r="O1257" s="108">
        <v>0</v>
      </c>
      <c r="P1257" s="108"/>
      <c r="Q1257" s="108">
        <v>203487</v>
      </c>
      <c r="R1257" s="108"/>
      <c r="S1257" s="108">
        <v>0</v>
      </c>
      <c r="T1257" s="108"/>
      <c r="U1257" s="108">
        <v>0</v>
      </c>
      <c r="V1257" s="108"/>
      <c r="W1257" s="108">
        <v>14886</v>
      </c>
      <c r="X1257" s="108"/>
      <c r="Y1257" s="108">
        <v>0</v>
      </c>
      <c r="Z1257" s="108"/>
      <c r="AA1257" s="108">
        <v>0</v>
      </c>
      <c r="AB1257" s="108"/>
      <c r="AC1257" s="108">
        <v>0</v>
      </c>
      <c r="AD1257" s="108"/>
      <c r="AE1257" s="108">
        <v>0</v>
      </c>
      <c r="AF1257" s="108"/>
      <c r="AG1257" s="108">
        <v>0</v>
      </c>
      <c r="AH1257" s="108"/>
      <c r="AI1257" s="108">
        <v>31452</v>
      </c>
      <c r="AJ1257" s="108"/>
      <c r="AK1257" s="108">
        <v>0</v>
      </c>
      <c r="AL1257" s="109"/>
      <c r="AM1257" s="182">
        <v>0</v>
      </c>
      <c r="AN1257" s="109" t="s">
        <v>5655</v>
      </c>
      <c r="AO1257" s="109" t="str">
        <f t="shared" si="19"/>
        <v>No</v>
      </c>
    </row>
    <row r="1258" spans="1:41" s="19" customFormat="1" ht="11.45" customHeight="1" x14ac:dyDescent="0.2">
      <c r="A1258" s="5" t="s">
        <v>3718</v>
      </c>
      <c r="B1258" s="5" t="s">
        <v>984</v>
      </c>
      <c r="C1258" s="5" t="s">
        <v>79</v>
      </c>
      <c r="D1258" s="174" t="s">
        <v>3719</v>
      </c>
      <c r="E1258" s="177" t="s">
        <v>3720</v>
      </c>
      <c r="F1258" s="19" t="s">
        <v>242</v>
      </c>
      <c r="G1258" s="5" t="s">
        <v>229</v>
      </c>
      <c r="H1258" s="27">
        <v>0</v>
      </c>
      <c r="I1258" s="106">
        <v>10</v>
      </c>
      <c r="J1258" s="107"/>
      <c r="K1258" s="108">
        <v>0</v>
      </c>
      <c r="L1258" s="108"/>
      <c r="M1258" s="108">
        <v>0</v>
      </c>
      <c r="N1258" s="108"/>
      <c r="O1258" s="108">
        <v>0</v>
      </c>
      <c r="P1258" s="108"/>
      <c r="Q1258" s="108">
        <v>229245</v>
      </c>
      <c r="R1258" s="108"/>
      <c r="S1258" s="108">
        <v>0</v>
      </c>
      <c r="T1258" s="108"/>
      <c r="U1258" s="108">
        <v>0</v>
      </c>
      <c r="V1258" s="108"/>
      <c r="W1258" s="108">
        <v>14878</v>
      </c>
      <c r="X1258" s="108"/>
      <c r="Y1258" s="108">
        <v>0</v>
      </c>
      <c r="Z1258" s="108"/>
      <c r="AA1258" s="108">
        <v>0</v>
      </c>
      <c r="AB1258" s="108"/>
      <c r="AC1258" s="108">
        <v>0</v>
      </c>
      <c r="AD1258" s="108"/>
      <c r="AE1258" s="108">
        <v>0</v>
      </c>
      <c r="AF1258" s="108"/>
      <c r="AG1258" s="108">
        <v>0</v>
      </c>
      <c r="AH1258" s="108"/>
      <c r="AI1258" s="108">
        <v>21462</v>
      </c>
      <c r="AJ1258" s="108"/>
      <c r="AK1258" s="108">
        <v>0</v>
      </c>
      <c r="AL1258" s="109"/>
      <c r="AM1258" s="182">
        <v>0</v>
      </c>
      <c r="AN1258" s="109" t="s">
        <v>5655</v>
      </c>
      <c r="AO1258" s="109" t="str">
        <f t="shared" si="19"/>
        <v>No</v>
      </c>
    </row>
    <row r="1259" spans="1:41" s="19" customFormat="1" ht="11.45" customHeight="1" x14ac:dyDescent="0.2">
      <c r="A1259" s="5" t="s">
        <v>3289</v>
      </c>
      <c r="B1259" s="5" t="s">
        <v>3290</v>
      </c>
      <c r="C1259" s="5" t="s">
        <v>46</v>
      </c>
      <c r="D1259" s="174" t="s">
        <v>3291</v>
      </c>
      <c r="E1259" s="177" t="s">
        <v>3292</v>
      </c>
      <c r="F1259" s="19" t="s">
        <v>242</v>
      </c>
      <c r="G1259" s="5" t="s">
        <v>229</v>
      </c>
      <c r="H1259" s="27">
        <v>0</v>
      </c>
      <c r="I1259" s="106">
        <v>10</v>
      </c>
      <c r="J1259" s="107"/>
      <c r="K1259" s="108">
        <v>0</v>
      </c>
      <c r="L1259" s="108"/>
      <c r="M1259" s="108">
        <v>0</v>
      </c>
      <c r="N1259" s="108"/>
      <c r="O1259" s="108">
        <v>0</v>
      </c>
      <c r="P1259" s="108"/>
      <c r="Q1259" s="108">
        <v>210531</v>
      </c>
      <c r="R1259" s="108"/>
      <c r="S1259" s="108">
        <v>0</v>
      </c>
      <c r="T1259" s="108"/>
      <c r="U1259" s="108">
        <v>0</v>
      </c>
      <c r="V1259" s="108"/>
      <c r="W1259" s="108">
        <v>13439</v>
      </c>
      <c r="X1259" s="108"/>
      <c r="Y1259" s="108">
        <v>0</v>
      </c>
      <c r="Z1259" s="108"/>
      <c r="AA1259" s="108">
        <v>0</v>
      </c>
      <c r="AB1259" s="108"/>
      <c r="AC1259" s="108">
        <v>0</v>
      </c>
      <c r="AD1259" s="108"/>
      <c r="AE1259" s="108">
        <v>0</v>
      </c>
      <c r="AF1259" s="108"/>
      <c r="AG1259" s="108">
        <v>0</v>
      </c>
      <c r="AH1259" s="108"/>
      <c r="AI1259" s="108">
        <v>36456</v>
      </c>
      <c r="AJ1259" s="108"/>
      <c r="AK1259" s="108">
        <v>0</v>
      </c>
      <c r="AL1259" s="109"/>
      <c r="AM1259" s="182">
        <v>0</v>
      </c>
      <c r="AN1259" s="109" t="s">
        <v>5655</v>
      </c>
      <c r="AO1259" s="109" t="str">
        <f t="shared" si="19"/>
        <v>No</v>
      </c>
    </row>
    <row r="1260" spans="1:41" s="19" customFormat="1" ht="11.45" customHeight="1" x14ac:dyDescent="0.2">
      <c r="A1260" s="5" t="s">
        <v>2888</v>
      </c>
      <c r="B1260" s="5" t="s">
        <v>2889</v>
      </c>
      <c r="C1260" s="5" t="s">
        <v>45</v>
      </c>
      <c r="D1260" s="174" t="s">
        <v>2890</v>
      </c>
      <c r="E1260" s="177" t="s">
        <v>2891</v>
      </c>
      <c r="F1260" s="19" t="s">
        <v>194</v>
      </c>
      <c r="G1260" s="5" t="s">
        <v>229</v>
      </c>
      <c r="H1260" s="27">
        <v>0</v>
      </c>
      <c r="I1260" s="106">
        <v>10</v>
      </c>
      <c r="J1260" s="107"/>
      <c r="K1260" s="108">
        <v>0</v>
      </c>
      <c r="L1260" s="108"/>
      <c r="M1260" s="108">
        <v>0</v>
      </c>
      <c r="N1260" s="108"/>
      <c r="O1260" s="108">
        <v>0</v>
      </c>
      <c r="P1260" s="108"/>
      <c r="Q1260" s="108">
        <v>232303</v>
      </c>
      <c r="R1260" s="108"/>
      <c r="S1260" s="108">
        <v>0</v>
      </c>
      <c r="T1260" s="108"/>
      <c r="U1260" s="108">
        <v>0</v>
      </c>
      <c r="V1260" s="108"/>
      <c r="W1260" s="108">
        <v>12896</v>
      </c>
      <c r="X1260" s="108"/>
      <c r="Y1260" s="108">
        <v>0</v>
      </c>
      <c r="Z1260" s="108"/>
      <c r="AA1260" s="108">
        <v>0</v>
      </c>
      <c r="AB1260" s="108"/>
      <c r="AC1260" s="108">
        <v>0</v>
      </c>
      <c r="AD1260" s="108"/>
      <c r="AE1260" s="108">
        <v>0</v>
      </c>
      <c r="AF1260" s="108"/>
      <c r="AG1260" s="108">
        <v>0</v>
      </c>
      <c r="AH1260" s="108"/>
      <c r="AI1260" s="108">
        <v>36704</v>
      </c>
      <c r="AJ1260" s="108"/>
      <c r="AK1260" s="108">
        <v>0</v>
      </c>
      <c r="AL1260" s="109"/>
      <c r="AM1260" s="182">
        <v>80.599999999999994</v>
      </c>
      <c r="AN1260" s="109" t="s">
        <v>5655</v>
      </c>
      <c r="AO1260" s="109" t="str">
        <f t="shared" si="19"/>
        <v>No</v>
      </c>
    </row>
    <row r="1261" spans="1:41" s="19" customFormat="1" ht="11.45" customHeight="1" x14ac:dyDescent="0.2">
      <c r="A1261" s="5" t="s">
        <v>1382</v>
      </c>
      <c r="B1261" s="5" t="s">
        <v>5041</v>
      </c>
      <c r="C1261" s="5" t="s">
        <v>6</v>
      </c>
      <c r="D1261" s="174" t="s">
        <v>5042</v>
      </c>
      <c r="E1261" s="177" t="s">
        <v>5043</v>
      </c>
      <c r="F1261" s="19" t="s">
        <v>242</v>
      </c>
      <c r="G1261" s="5" t="s">
        <v>229</v>
      </c>
      <c r="H1261" s="27">
        <v>0</v>
      </c>
      <c r="I1261" s="106">
        <v>10</v>
      </c>
      <c r="J1261" s="107"/>
      <c r="K1261" s="108">
        <v>0</v>
      </c>
      <c r="L1261" s="108"/>
      <c r="M1261" s="108">
        <v>0</v>
      </c>
      <c r="N1261" s="108"/>
      <c r="O1261" s="108">
        <v>0</v>
      </c>
      <c r="P1261" s="108"/>
      <c r="Q1261" s="108">
        <v>467582</v>
      </c>
      <c r="R1261" s="108"/>
      <c r="S1261" s="108">
        <v>0</v>
      </c>
      <c r="T1261" s="108"/>
      <c r="U1261" s="108">
        <v>0</v>
      </c>
      <c r="V1261" s="108"/>
      <c r="W1261" s="108">
        <v>18024</v>
      </c>
      <c r="X1261" s="108"/>
      <c r="Y1261" s="108">
        <v>0</v>
      </c>
      <c r="Z1261" s="108"/>
      <c r="AA1261" s="108">
        <v>0</v>
      </c>
      <c r="AB1261" s="108"/>
      <c r="AC1261" s="108">
        <v>0</v>
      </c>
      <c r="AD1261" s="108"/>
      <c r="AE1261" s="108">
        <v>0</v>
      </c>
      <c r="AF1261" s="108"/>
      <c r="AG1261" s="108">
        <v>0</v>
      </c>
      <c r="AH1261" s="108"/>
      <c r="AI1261" s="108">
        <v>62037</v>
      </c>
      <c r="AJ1261" s="108"/>
      <c r="AK1261" s="108">
        <v>0</v>
      </c>
      <c r="AL1261" s="109"/>
      <c r="AM1261" s="182">
        <v>0</v>
      </c>
      <c r="AN1261" s="109" t="s">
        <v>5655</v>
      </c>
      <c r="AO1261" s="109" t="str">
        <f t="shared" si="19"/>
        <v>No</v>
      </c>
    </row>
    <row r="1262" spans="1:41" s="19" customFormat="1" ht="11.45" customHeight="1" x14ac:dyDescent="0.2">
      <c r="A1262" s="5" t="s">
        <v>2841</v>
      </c>
      <c r="B1262" s="5" t="s">
        <v>2842</v>
      </c>
      <c r="C1262" s="5" t="s">
        <v>55</v>
      </c>
      <c r="D1262" s="174" t="s">
        <v>2843</v>
      </c>
      <c r="E1262" s="177" t="s">
        <v>2844</v>
      </c>
      <c r="F1262" s="19" t="s">
        <v>196</v>
      </c>
      <c r="G1262" s="5" t="s">
        <v>229</v>
      </c>
      <c r="H1262" s="27">
        <v>0</v>
      </c>
      <c r="I1262" s="106">
        <v>10</v>
      </c>
      <c r="J1262" s="107"/>
      <c r="K1262" s="108">
        <v>0</v>
      </c>
      <c r="L1262" s="108"/>
      <c r="M1262" s="108">
        <v>0</v>
      </c>
      <c r="N1262" s="108"/>
      <c r="O1262" s="108">
        <v>0</v>
      </c>
      <c r="P1262" s="108"/>
      <c r="Q1262" s="108">
        <v>259829</v>
      </c>
      <c r="R1262" s="108"/>
      <c r="S1262" s="108">
        <v>0</v>
      </c>
      <c r="T1262" s="108"/>
      <c r="U1262" s="108">
        <v>0</v>
      </c>
      <c r="V1262" s="108"/>
      <c r="W1262" s="108">
        <v>11855</v>
      </c>
      <c r="X1262" s="108"/>
      <c r="Y1262" s="108">
        <v>0</v>
      </c>
      <c r="Z1262" s="108"/>
      <c r="AA1262" s="108">
        <v>0</v>
      </c>
      <c r="AB1262" s="108"/>
      <c r="AC1262" s="108">
        <v>0</v>
      </c>
      <c r="AD1262" s="108"/>
      <c r="AE1262" s="108">
        <v>0</v>
      </c>
      <c r="AF1262" s="108"/>
      <c r="AG1262" s="108">
        <v>0</v>
      </c>
      <c r="AH1262" s="108"/>
      <c r="AI1262" s="108">
        <v>25866</v>
      </c>
      <c r="AJ1262" s="108"/>
      <c r="AK1262" s="108">
        <v>0</v>
      </c>
      <c r="AL1262" s="109"/>
      <c r="AM1262" s="182">
        <v>0</v>
      </c>
      <c r="AN1262" s="109" t="s">
        <v>5655</v>
      </c>
      <c r="AO1262" s="109" t="str">
        <f t="shared" si="19"/>
        <v>No</v>
      </c>
    </row>
    <row r="1263" spans="1:41" s="19" customFormat="1" ht="11.45" customHeight="1" x14ac:dyDescent="0.2">
      <c r="A1263" s="5" t="s">
        <v>5731</v>
      </c>
      <c r="B1263" s="5" t="s">
        <v>5684</v>
      </c>
      <c r="C1263" s="5" t="s">
        <v>20</v>
      </c>
      <c r="D1263" s="174"/>
      <c r="E1263" s="177">
        <v>90277</v>
      </c>
      <c r="F1263" s="19" t="s">
        <v>194</v>
      </c>
      <c r="G1263" s="5" t="s">
        <v>5273</v>
      </c>
      <c r="H1263" s="27">
        <v>12150996</v>
      </c>
      <c r="I1263" s="106">
        <v>10</v>
      </c>
      <c r="J1263" s="107"/>
      <c r="K1263" s="108">
        <v>0</v>
      </c>
      <c r="L1263" s="108"/>
      <c r="M1263" s="108">
        <v>0</v>
      </c>
      <c r="N1263" s="108"/>
      <c r="O1263" s="108">
        <v>0</v>
      </c>
      <c r="P1263" s="108"/>
      <c r="Q1263" s="108">
        <v>211153</v>
      </c>
      <c r="R1263" s="108"/>
      <c r="S1263" s="108">
        <v>0</v>
      </c>
      <c r="T1263" s="108"/>
      <c r="U1263" s="108">
        <v>0</v>
      </c>
      <c r="V1263" s="108"/>
      <c r="W1263" s="108">
        <v>16555</v>
      </c>
      <c r="X1263" s="108"/>
      <c r="Y1263" s="108">
        <v>0</v>
      </c>
      <c r="Z1263" s="108"/>
      <c r="AA1263" s="108">
        <v>0</v>
      </c>
      <c r="AB1263" s="108"/>
      <c r="AC1263" s="108">
        <v>0</v>
      </c>
      <c r="AD1263" s="108"/>
      <c r="AE1263" s="108">
        <v>0</v>
      </c>
      <c r="AF1263" s="108"/>
      <c r="AG1263" s="108">
        <v>0</v>
      </c>
      <c r="AH1263" s="108"/>
      <c r="AI1263" s="108">
        <v>31127</v>
      </c>
      <c r="AJ1263" s="108"/>
      <c r="AK1263" s="108">
        <v>0</v>
      </c>
      <c r="AL1263" s="109"/>
      <c r="AM1263" s="182">
        <v>0</v>
      </c>
      <c r="AN1263" s="109" t="s">
        <v>5655</v>
      </c>
      <c r="AO1263" s="109" t="str">
        <f t="shared" si="19"/>
        <v>No</v>
      </c>
    </row>
    <row r="1264" spans="1:41" s="19" customFormat="1" ht="11.45" customHeight="1" x14ac:dyDescent="0.2">
      <c r="A1264" s="5" t="s">
        <v>4395</v>
      </c>
      <c r="B1264" s="5" t="s">
        <v>4396</v>
      </c>
      <c r="C1264" s="5" t="s">
        <v>31</v>
      </c>
      <c r="D1264" s="174" t="s">
        <v>4397</v>
      </c>
      <c r="E1264" s="177" t="s">
        <v>4398</v>
      </c>
      <c r="F1264" s="19" t="s">
        <v>196</v>
      </c>
      <c r="G1264" s="5" t="s">
        <v>229</v>
      </c>
      <c r="H1264" s="27">
        <v>0</v>
      </c>
      <c r="I1264" s="106">
        <v>10</v>
      </c>
      <c r="J1264" s="107"/>
      <c r="K1264" s="108">
        <v>0</v>
      </c>
      <c r="L1264" s="108"/>
      <c r="M1264" s="108">
        <v>0</v>
      </c>
      <c r="N1264" s="108"/>
      <c r="O1264" s="108">
        <v>0</v>
      </c>
      <c r="P1264" s="108"/>
      <c r="Q1264" s="108">
        <v>357051</v>
      </c>
      <c r="R1264" s="108"/>
      <c r="S1264" s="108">
        <v>0</v>
      </c>
      <c r="T1264" s="108"/>
      <c r="U1264" s="108">
        <v>0</v>
      </c>
      <c r="V1264" s="108"/>
      <c r="W1264" s="108">
        <v>13856</v>
      </c>
      <c r="X1264" s="108"/>
      <c r="Y1264" s="108">
        <v>0</v>
      </c>
      <c r="Z1264" s="108"/>
      <c r="AA1264" s="108">
        <v>0</v>
      </c>
      <c r="AB1264" s="108"/>
      <c r="AC1264" s="108">
        <v>0</v>
      </c>
      <c r="AD1264" s="108"/>
      <c r="AE1264" s="108">
        <v>0</v>
      </c>
      <c r="AF1264" s="108"/>
      <c r="AG1264" s="108">
        <v>0</v>
      </c>
      <c r="AH1264" s="108"/>
      <c r="AI1264" s="108">
        <v>194953</v>
      </c>
      <c r="AJ1264" s="108"/>
      <c r="AK1264" s="108">
        <v>0</v>
      </c>
      <c r="AL1264" s="109"/>
      <c r="AM1264" s="182">
        <v>0</v>
      </c>
      <c r="AN1264" s="109" t="s">
        <v>5655</v>
      </c>
      <c r="AO1264" s="109" t="str">
        <f t="shared" si="19"/>
        <v>No</v>
      </c>
    </row>
    <row r="1265" spans="1:41" s="19" customFormat="1" ht="11.45" customHeight="1" x14ac:dyDescent="0.2">
      <c r="A1265" s="5" t="s">
        <v>2440</v>
      </c>
      <c r="B1265" s="5" t="s">
        <v>5622</v>
      </c>
      <c r="C1265" s="5" t="s">
        <v>40</v>
      </c>
      <c r="D1265" s="174" t="s">
        <v>2441</v>
      </c>
      <c r="E1265" s="177" t="s">
        <v>2442</v>
      </c>
      <c r="F1265" s="19" t="s">
        <v>194</v>
      </c>
      <c r="G1265" s="5" t="s">
        <v>229</v>
      </c>
      <c r="H1265" s="27">
        <v>0</v>
      </c>
      <c r="I1265" s="106">
        <v>10</v>
      </c>
      <c r="J1265" s="107"/>
      <c r="K1265" s="108">
        <v>0</v>
      </c>
      <c r="L1265" s="108"/>
      <c r="M1265" s="108">
        <v>0</v>
      </c>
      <c r="N1265" s="108"/>
      <c r="O1265" s="108">
        <v>0</v>
      </c>
      <c r="P1265" s="108"/>
      <c r="Q1265" s="108">
        <v>272627</v>
      </c>
      <c r="R1265" s="108"/>
      <c r="S1265" s="108">
        <v>0</v>
      </c>
      <c r="T1265" s="108"/>
      <c r="U1265" s="108">
        <v>0</v>
      </c>
      <c r="V1265" s="108"/>
      <c r="W1265" s="108">
        <v>16298</v>
      </c>
      <c r="X1265" s="108"/>
      <c r="Y1265" s="108">
        <v>0</v>
      </c>
      <c r="Z1265" s="108"/>
      <c r="AA1265" s="108">
        <v>0</v>
      </c>
      <c r="AB1265" s="108"/>
      <c r="AC1265" s="108">
        <v>0</v>
      </c>
      <c r="AD1265" s="108"/>
      <c r="AE1265" s="108">
        <v>0</v>
      </c>
      <c r="AF1265" s="108"/>
      <c r="AG1265" s="108">
        <v>0</v>
      </c>
      <c r="AH1265" s="108"/>
      <c r="AI1265" s="108">
        <v>46966</v>
      </c>
      <c r="AJ1265" s="108"/>
      <c r="AK1265" s="108">
        <v>0</v>
      </c>
      <c r="AL1265" s="109"/>
      <c r="AM1265" s="182">
        <v>0</v>
      </c>
      <c r="AN1265" s="109" t="s">
        <v>5655</v>
      </c>
      <c r="AO1265" s="109" t="str">
        <f t="shared" si="19"/>
        <v>No</v>
      </c>
    </row>
    <row r="1266" spans="1:41" s="19" customFormat="1" ht="11.45" customHeight="1" x14ac:dyDescent="0.2">
      <c r="A1266" s="5" t="s">
        <v>2896</v>
      </c>
      <c r="B1266" s="5" t="s">
        <v>850</v>
      </c>
      <c r="C1266" s="5" t="s">
        <v>46</v>
      </c>
      <c r="D1266" s="174" t="s">
        <v>2897</v>
      </c>
      <c r="E1266" s="177" t="s">
        <v>2898</v>
      </c>
      <c r="F1266" s="19" t="s">
        <v>242</v>
      </c>
      <c r="G1266" s="5" t="s">
        <v>229</v>
      </c>
      <c r="H1266" s="27">
        <v>0</v>
      </c>
      <c r="I1266" s="106">
        <v>10</v>
      </c>
      <c r="J1266" s="107"/>
      <c r="K1266" s="108">
        <v>0</v>
      </c>
      <c r="L1266" s="108"/>
      <c r="M1266" s="108">
        <v>0</v>
      </c>
      <c r="N1266" s="108"/>
      <c r="O1266" s="108">
        <v>0</v>
      </c>
      <c r="P1266" s="108"/>
      <c r="Q1266" s="108">
        <v>270807</v>
      </c>
      <c r="R1266" s="108"/>
      <c r="S1266" s="108">
        <v>0</v>
      </c>
      <c r="T1266" s="108"/>
      <c r="U1266" s="108">
        <v>0</v>
      </c>
      <c r="V1266" s="108"/>
      <c r="W1266" s="108">
        <v>18869</v>
      </c>
      <c r="X1266" s="108"/>
      <c r="Y1266" s="108">
        <v>0</v>
      </c>
      <c r="Z1266" s="108"/>
      <c r="AA1266" s="108">
        <v>0</v>
      </c>
      <c r="AB1266" s="108"/>
      <c r="AC1266" s="108">
        <v>0</v>
      </c>
      <c r="AD1266" s="108"/>
      <c r="AE1266" s="108">
        <v>0</v>
      </c>
      <c r="AF1266" s="108"/>
      <c r="AG1266" s="108">
        <v>0</v>
      </c>
      <c r="AH1266" s="108"/>
      <c r="AI1266" s="108">
        <v>27768</v>
      </c>
      <c r="AJ1266" s="108"/>
      <c r="AK1266" s="108">
        <v>0</v>
      </c>
      <c r="AL1266" s="109"/>
      <c r="AM1266" s="182">
        <v>0</v>
      </c>
      <c r="AN1266" s="109" t="s">
        <v>5655</v>
      </c>
      <c r="AO1266" s="109" t="str">
        <f t="shared" si="19"/>
        <v>No</v>
      </c>
    </row>
    <row r="1267" spans="1:41" s="19" customFormat="1" ht="11.45" customHeight="1" x14ac:dyDescent="0.2">
      <c r="A1267" s="5" t="s">
        <v>5468</v>
      </c>
      <c r="B1267" s="5" t="s">
        <v>5593</v>
      </c>
      <c r="C1267" s="5" t="s">
        <v>66</v>
      </c>
      <c r="D1267" s="174">
        <v>2220</v>
      </c>
      <c r="E1267" s="177">
        <v>20220</v>
      </c>
      <c r="F1267" s="19" t="s">
        <v>208</v>
      </c>
      <c r="G1267" s="5" t="s">
        <v>5273</v>
      </c>
      <c r="H1267" s="27">
        <v>18351295</v>
      </c>
      <c r="I1267" s="106">
        <v>10</v>
      </c>
      <c r="J1267" s="107"/>
      <c r="K1267" s="108">
        <v>0</v>
      </c>
      <c r="L1267" s="108"/>
      <c r="M1267" s="108">
        <v>0</v>
      </c>
      <c r="N1267" s="108"/>
      <c r="O1267" s="108">
        <v>0</v>
      </c>
      <c r="P1267" s="108"/>
      <c r="Q1267" s="108">
        <v>132559</v>
      </c>
      <c r="R1267" s="108"/>
      <c r="S1267" s="108">
        <v>0</v>
      </c>
      <c r="T1267" s="108"/>
      <c r="U1267" s="108">
        <v>0</v>
      </c>
      <c r="V1267" s="108"/>
      <c r="W1267" s="108">
        <v>19079</v>
      </c>
      <c r="X1267" s="108"/>
      <c r="Y1267" s="108">
        <v>0</v>
      </c>
      <c r="Z1267" s="108"/>
      <c r="AA1267" s="108">
        <v>0</v>
      </c>
      <c r="AB1267" s="108"/>
      <c r="AC1267" s="108">
        <v>0</v>
      </c>
      <c r="AD1267" s="108"/>
      <c r="AE1267" s="108">
        <v>0</v>
      </c>
      <c r="AF1267" s="108"/>
      <c r="AG1267" s="108">
        <v>0</v>
      </c>
      <c r="AH1267" s="108"/>
      <c r="AI1267" s="108">
        <v>743537</v>
      </c>
      <c r="AJ1267" s="108"/>
      <c r="AK1267" s="108">
        <v>0</v>
      </c>
      <c r="AL1267" s="109"/>
      <c r="AM1267" s="182">
        <v>0</v>
      </c>
      <c r="AN1267" s="109" t="s">
        <v>5655</v>
      </c>
      <c r="AO1267" s="109" t="str">
        <f t="shared" si="19"/>
        <v>No</v>
      </c>
    </row>
    <row r="1268" spans="1:41" s="19" customFormat="1" ht="11.45" customHeight="1" x14ac:dyDescent="0.2">
      <c r="A1268" s="5" t="s">
        <v>6333</v>
      </c>
      <c r="B1268" s="5" t="s">
        <v>1424</v>
      </c>
      <c r="C1268" s="5" t="s">
        <v>62</v>
      </c>
      <c r="D1268" s="174">
        <v>4231</v>
      </c>
      <c r="E1268" s="177">
        <v>40231</v>
      </c>
      <c r="F1268" s="19" t="s">
        <v>194</v>
      </c>
      <c r="G1268" s="5" t="s">
        <v>5273</v>
      </c>
      <c r="H1268" s="27">
        <v>347602</v>
      </c>
      <c r="I1268" s="106">
        <v>10</v>
      </c>
      <c r="J1268" s="107"/>
      <c r="K1268" s="108">
        <v>0</v>
      </c>
      <c r="L1268" s="108"/>
      <c r="M1268" s="108">
        <v>0</v>
      </c>
      <c r="N1268" s="108"/>
      <c r="O1268" s="108">
        <v>0</v>
      </c>
      <c r="P1268" s="108"/>
      <c r="Q1268" s="108">
        <v>385608</v>
      </c>
      <c r="R1268" s="108"/>
      <c r="S1268" s="108">
        <v>0</v>
      </c>
      <c r="T1268" s="108"/>
      <c r="U1268" s="108">
        <v>0</v>
      </c>
      <c r="V1268" s="108"/>
      <c r="W1268" s="108">
        <v>21540</v>
      </c>
      <c r="X1268" s="108"/>
      <c r="Y1268" s="108">
        <v>0</v>
      </c>
      <c r="Z1268" s="108"/>
      <c r="AA1268" s="108">
        <v>0</v>
      </c>
      <c r="AB1268" s="108"/>
      <c r="AC1268" s="108">
        <v>0</v>
      </c>
      <c r="AD1268" s="108"/>
      <c r="AE1268" s="108">
        <v>0</v>
      </c>
      <c r="AF1268" s="108"/>
      <c r="AG1268" s="108">
        <v>0</v>
      </c>
      <c r="AH1268" s="108"/>
      <c r="AI1268" s="108">
        <v>54013</v>
      </c>
      <c r="AJ1268" s="108"/>
      <c r="AK1268" s="108">
        <v>0</v>
      </c>
      <c r="AL1268" s="109"/>
      <c r="AM1268" s="182">
        <v>0</v>
      </c>
      <c r="AN1268" s="109" t="s">
        <v>5655</v>
      </c>
      <c r="AO1268" s="109" t="str">
        <f t="shared" si="19"/>
        <v>No</v>
      </c>
    </row>
    <row r="1269" spans="1:41" s="19" customFormat="1" ht="11.45" customHeight="1" x14ac:dyDescent="0.2">
      <c r="A1269" s="5" t="s">
        <v>5736</v>
      </c>
      <c r="B1269" s="5" t="s">
        <v>5737</v>
      </c>
      <c r="C1269" s="5" t="s">
        <v>20</v>
      </c>
      <c r="D1269" s="174"/>
      <c r="E1269" s="177">
        <v>90294</v>
      </c>
      <c r="F1269" s="19" t="s">
        <v>194</v>
      </c>
      <c r="G1269" s="5" t="s">
        <v>5273</v>
      </c>
      <c r="H1269" s="27">
        <v>12150996</v>
      </c>
      <c r="I1269" s="106">
        <v>10</v>
      </c>
      <c r="J1269" s="107"/>
      <c r="K1269" s="108">
        <v>0</v>
      </c>
      <c r="L1269" s="108"/>
      <c r="M1269" s="108">
        <v>0</v>
      </c>
      <c r="N1269" s="108"/>
      <c r="O1269" s="108">
        <v>0</v>
      </c>
      <c r="P1269" s="108"/>
      <c r="Q1269" s="108">
        <v>166681</v>
      </c>
      <c r="R1269" s="108"/>
      <c r="S1269" s="108">
        <v>0</v>
      </c>
      <c r="T1269" s="108"/>
      <c r="U1269" s="108">
        <v>0</v>
      </c>
      <c r="V1269" s="108"/>
      <c r="W1269" s="108">
        <v>25725</v>
      </c>
      <c r="X1269" s="108"/>
      <c r="Y1269" s="108">
        <v>0</v>
      </c>
      <c r="Z1269" s="108"/>
      <c r="AA1269" s="108">
        <v>0</v>
      </c>
      <c r="AB1269" s="108"/>
      <c r="AC1269" s="108">
        <v>0</v>
      </c>
      <c r="AD1269" s="108"/>
      <c r="AE1269" s="108">
        <v>0</v>
      </c>
      <c r="AF1269" s="108"/>
      <c r="AG1269" s="108">
        <v>0</v>
      </c>
      <c r="AH1269" s="108"/>
      <c r="AI1269" s="108">
        <v>102939</v>
      </c>
      <c r="AJ1269" s="108"/>
      <c r="AK1269" s="108">
        <v>0</v>
      </c>
      <c r="AL1269" s="109"/>
      <c r="AM1269" s="182">
        <v>0</v>
      </c>
      <c r="AN1269" s="109" t="s">
        <v>5655</v>
      </c>
      <c r="AO1269" s="109" t="str">
        <f t="shared" si="19"/>
        <v>No</v>
      </c>
    </row>
    <row r="1270" spans="1:41" s="19" customFormat="1" ht="11.45" customHeight="1" x14ac:dyDescent="0.2">
      <c r="A1270" s="5" t="s">
        <v>2156</v>
      </c>
      <c r="B1270" s="5" t="s">
        <v>842</v>
      </c>
      <c r="C1270" s="5" t="s">
        <v>62</v>
      </c>
      <c r="D1270" s="174" t="s">
        <v>2157</v>
      </c>
      <c r="E1270" s="177" t="s">
        <v>2158</v>
      </c>
      <c r="F1270" s="19" t="s">
        <v>194</v>
      </c>
      <c r="G1270" s="5" t="s">
        <v>229</v>
      </c>
      <c r="H1270" s="27">
        <v>0</v>
      </c>
      <c r="I1270" s="106">
        <v>10</v>
      </c>
      <c r="J1270" s="107"/>
      <c r="K1270" s="108">
        <v>0</v>
      </c>
      <c r="L1270" s="108"/>
      <c r="M1270" s="108">
        <v>0</v>
      </c>
      <c r="N1270" s="108"/>
      <c r="O1270" s="108">
        <v>0</v>
      </c>
      <c r="P1270" s="108"/>
      <c r="Q1270" s="108">
        <v>321360</v>
      </c>
      <c r="R1270" s="108"/>
      <c r="S1270" s="108">
        <v>0</v>
      </c>
      <c r="T1270" s="108"/>
      <c r="U1270" s="108">
        <v>0</v>
      </c>
      <c r="V1270" s="108"/>
      <c r="W1270" s="108">
        <v>14227</v>
      </c>
      <c r="X1270" s="108"/>
      <c r="Y1270" s="108">
        <v>0</v>
      </c>
      <c r="Z1270" s="108"/>
      <c r="AA1270" s="108">
        <v>0</v>
      </c>
      <c r="AB1270" s="108"/>
      <c r="AC1270" s="108">
        <v>0</v>
      </c>
      <c r="AD1270" s="108"/>
      <c r="AE1270" s="108">
        <v>0</v>
      </c>
      <c r="AF1270" s="108"/>
      <c r="AG1270" s="108">
        <v>0</v>
      </c>
      <c r="AH1270" s="108"/>
      <c r="AI1270" s="108">
        <v>31386</v>
      </c>
      <c r="AJ1270" s="108"/>
      <c r="AK1270" s="108">
        <v>0</v>
      </c>
      <c r="AL1270" s="109"/>
      <c r="AM1270" s="182">
        <v>0</v>
      </c>
      <c r="AN1270" s="109" t="s">
        <v>5655</v>
      </c>
      <c r="AO1270" s="109" t="str">
        <f t="shared" si="19"/>
        <v>No</v>
      </c>
    </row>
    <row r="1271" spans="1:41" s="19" customFormat="1" ht="11.45" customHeight="1" x14ac:dyDescent="0.2">
      <c r="A1271" s="5" t="s">
        <v>6334</v>
      </c>
      <c r="B1271" s="5" t="s">
        <v>500</v>
      </c>
      <c r="C1271" s="5" t="s">
        <v>20</v>
      </c>
      <c r="D1271" s="174">
        <v>9225</v>
      </c>
      <c r="E1271" s="177">
        <v>90225</v>
      </c>
      <c r="F1271" s="19" t="s">
        <v>196</v>
      </c>
      <c r="G1271" s="5" t="s">
        <v>192</v>
      </c>
      <c r="H1271" s="27">
        <v>3281212</v>
      </c>
      <c r="I1271" s="106">
        <v>10</v>
      </c>
      <c r="J1271" s="107"/>
      <c r="K1271" s="108">
        <v>0</v>
      </c>
      <c r="L1271" s="108"/>
      <c r="M1271" s="108">
        <v>430836</v>
      </c>
      <c r="N1271" s="108"/>
      <c r="O1271" s="108">
        <v>486296</v>
      </c>
      <c r="P1271" s="108"/>
      <c r="Q1271" s="108">
        <v>427156</v>
      </c>
      <c r="R1271" s="108"/>
      <c r="S1271" s="108">
        <v>59140</v>
      </c>
      <c r="T1271" s="108"/>
      <c r="U1271" s="108">
        <v>24255</v>
      </c>
      <c r="V1271" s="108"/>
      <c r="W1271" s="108">
        <v>20384</v>
      </c>
      <c r="X1271" s="108"/>
      <c r="Y1271" s="108">
        <v>3871</v>
      </c>
      <c r="Z1271" s="108"/>
      <c r="AA1271" s="108">
        <v>0</v>
      </c>
      <c r="AB1271" s="108"/>
      <c r="AC1271" s="108">
        <v>0</v>
      </c>
      <c r="AD1271" s="108"/>
      <c r="AE1271" s="108">
        <v>0</v>
      </c>
      <c r="AF1271" s="108"/>
      <c r="AG1271" s="108">
        <v>0</v>
      </c>
      <c r="AH1271" s="108"/>
      <c r="AI1271" s="108">
        <v>2844400</v>
      </c>
      <c r="AJ1271" s="108"/>
      <c r="AK1271" s="108">
        <v>42864299</v>
      </c>
      <c r="AL1271" s="109"/>
      <c r="AM1271" s="182">
        <v>0</v>
      </c>
      <c r="AN1271" s="109" t="s">
        <v>5655</v>
      </c>
      <c r="AO1271" s="109" t="str">
        <f t="shared" si="19"/>
        <v>No</v>
      </c>
    </row>
    <row r="1272" spans="1:41" s="19" customFormat="1" ht="11.45" customHeight="1" x14ac:dyDescent="0.2">
      <c r="A1272" s="5" t="s">
        <v>1317</v>
      </c>
      <c r="B1272" s="5" t="s">
        <v>1318</v>
      </c>
      <c r="C1272" s="5" t="s">
        <v>98</v>
      </c>
      <c r="D1272" s="174" t="s">
        <v>1319</v>
      </c>
      <c r="E1272" s="177">
        <v>55276</v>
      </c>
      <c r="F1272" s="19" t="s">
        <v>138</v>
      </c>
      <c r="G1272" s="5" t="s">
        <v>5273</v>
      </c>
      <c r="H1272" s="27">
        <v>0</v>
      </c>
      <c r="I1272" s="106">
        <v>10</v>
      </c>
      <c r="J1272" s="107"/>
      <c r="K1272" s="108">
        <v>0</v>
      </c>
      <c r="L1272" s="108"/>
      <c r="M1272" s="108">
        <v>0</v>
      </c>
      <c r="N1272" s="108"/>
      <c r="O1272" s="108">
        <v>0</v>
      </c>
      <c r="P1272" s="108"/>
      <c r="Q1272" s="108">
        <v>224877</v>
      </c>
      <c r="R1272" s="108"/>
      <c r="S1272" s="108">
        <v>0</v>
      </c>
      <c r="T1272" s="108"/>
      <c r="U1272" s="108">
        <v>0</v>
      </c>
      <c r="V1272" s="108"/>
      <c r="W1272" s="108">
        <v>11439</v>
      </c>
      <c r="X1272" s="108"/>
      <c r="Y1272" s="108">
        <v>0</v>
      </c>
      <c r="Z1272" s="108"/>
      <c r="AA1272" s="108">
        <v>0</v>
      </c>
      <c r="AB1272" s="108"/>
      <c r="AC1272" s="108">
        <v>0</v>
      </c>
      <c r="AD1272" s="108"/>
      <c r="AE1272" s="108">
        <v>0</v>
      </c>
      <c r="AF1272" s="108"/>
      <c r="AG1272" s="108">
        <v>0</v>
      </c>
      <c r="AH1272" s="108"/>
      <c r="AI1272" s="108">
        <v>34566</v>
      </c>
      <c r="AJ1272" s="108"/>
      <c r="AK1272" s="108">
        <v>0</v>
      </c>
      <c r="AL1272" s="109"/>
      <c r="AM1272" s="182">
        <v>0</v>
      </c>
      <c r="AN1272" s="109" t="s">
        <v>5655</v>
      </c>
      <c r="AO1272" s="109" t="str">
        <f t="shared" si="19"/>
        <v>No</v>
      </c>
    </row>
    <row r="1273" spans="1:41" s="19" customFormat="1" ht="11.45" customHeight="1" x14ac:dyDescent="0.2">
      <c r="A1273" s="5" t="s">
        <v>2235</v>
      </c>
      <c r="B1273" s="5" t="s">
        <v>2236</v>
      </c>
      <c r="C1273" s="5" t="s">
        <v>37</v>
      </c>
      <c r="D1273" s="174" t="s">
        <v>2237</v>
      </c>
      <c r="E1273" s="177" t="s">
        <v>2238</v>
      </c>
      <c r="F1273" s="19" t="s">
        <v>194</v>
      </c>
      <c r="G1273" s="5" t="s">
        <v>229</v>
      </c>
      <c r="H1273" s="27">
        <v>0</v>
      </c>
      <c r="I1273" s="106">
        <v>10</v>
      </c>
      <c r="J1273" s="107"/>
      <c r="K1273" s="108">
        <v>0</v>
      </c>
      <c r="L1273" s="108"/>
      <c r="M1273" s="108">
        <v>0</v>
      </c>
      <c r="N1273" s="108"/>
      <c r="O1273" s="108">
        <v>0</v>
      </c>
      <c r="P1273" s="108"/>
      <c r="Q1273" s="108">
        <v>675232</v>
      </c>
      <c r="R1273" s="108"/>
      <c r="S1273" s="108">
        <v>0</v>
      </c>
      <c r="T1273" s="108"/>
      <c r="U1273" s="108">
        <v>0</v>
      </c>
      <c r="V1273" s="108"/>
      <c r="W1273" s="108">
        <v>51337</v>
      </c>
      <c r="X1273" s="108"/>
      <c r="Y1273" s="108">
        <v>0</v>
      </c>
      <c r="Z1273" s="108"/>
      <c r="AA1273" s="108">
        <v>0</v>
      </c>
      <c r="AB1273" s="108"/>
      <c r="AC1273" s="108">
        <v>0</v>
      </c>
      <c r="AD1273" s="108"/>
      <c r="AE1273" s="108">
        <v>0</v>
      </c>
      <c r="AF1273" s="108"/>
      <c r="AG1273" s="108">
        <v>0</v>
      </c>
      <c r="AH1273" s="108"/>
      <c r="AI1273" s="108">
        <v>619261</v>
      </c>
      <c r="AJ1273" s="108"/>
      <c r="AK1273" s="108">
        <v>0</v>
      </c>
      <c r="AL1273" s="109"/>
      <c r="AM1273" s="182">
        <v>0</v>
      </c>
      <c r="AN1273" s="109" t="s">
        <v>5655</v>
      </c>
      <c r="AO1273" s="109" t="str">
        <f t="shared" si="19"/>
        <v>No</v>
      </c>
    </row>
    <row r="1274" spans="1:41" s="19" customFormat="1" ht="11.45" customHeight="1" x14ac:dyDescent="0.2">
      <c r="A1274" s="5" t="s">
        <v>1482</v>
      </c>
      <c r="B1274" s="5" t="s">
        <v>1483</v>
      </c>
      <c r="C1274" s="5" t="s">
        <v>65</v>
      </c>
      <c r="D1274" s="174" t="s">
        <v>1484</v>
      </c>
      <c r="E1274" s="177" t="s">
        <v>1485</v>
      </c>
      <c r="F1274" s="19" t="s">
        <v>242</v>
      </c>
      <c r="G1274" s="5" t="s">
        <v>229</v>
      </c>
      <c r="H1274" s="27">
        <v>0</v>
      </c>
      <c r="I1274" s="106">
        <v>10</v>
      </c>
      <c r="J1274" s="107"/>
      <c r="K1274" s="108">
        <v>0</v>
      </c>
      <c r="L1274" s="108"/>
      <c r="M1274" s="108">
        <v>0</v>
      </c>
      <c r="N1274" s="108"/>
      <c r="O1274" s="108">
        <v>0</v>
      </c>
      <c r="P1274" s="108"/>
      <c r="Q1274" s="108">
        <v>126162</v>
      </c>
      <c r="R1274" s="108"/>
      <c r="S1274" s="108">
        <v>0</v>
      </c>
      <c r="T1274" s="108"/>
      <c r="U1274" s="108">
        <v>0</v>
      </c>
      <c r="V1274" s="108"/>
      <c r="W1274" s="108">
        <v>9986</v>
      </c>
      <c r="X1274" s="108"/>
      <c r="Y1274" s="108">
        <v>0</v>
      </c>
      <c r="Z1274" s="108"/>
      <c r="AA1274" s="108">
        <v>0</v>
      </c>
      <c r="AB1274" s="108"/>
      <c r="AC1274" s="108">
        <v>0</v>
      </c>
      <c r="AD1274" s="108"/>
      <c r="AE1274" s="108">
        <v>0</v>
      </c>
      <c r="AF1274" s="108"/>
      <c r="AG1274" s="108">
        <v>0</v>
      </c>
      <c r="AH1274" s="108"/>
      <c r="AI1274" s="108">
        <v>44448</v>
      </c>
      <c r="AJ1274" s="108"/>
      <c r="AK1274" s="108">
        <v>0</v>
      </c>
      <c r="AL1274" s="109"/>
      <c r="AM1274" s="182">
        <v>0</v>
      </c>
      <c r="AN1274" s="109" t="s">
        <v>5655</v>
      </c>
      <c r="AO1274" s="109" t="str">
        <f t="shared" si="19"/>
        <v>No</v>
      </c>
    </row>
    <row r="1275" spans="1:41" s="19" customFormat="1" ht="11.45" customHeight="1" x14ac:dyDescent="0.2">
      <c r="A1275" s="5" t="s">
        <v>5108</v>
      </c>
      <c r="B1275" s="5" t="s">
        <v>5109</v>
      </c>
      <c r="C1275" s="5" t="s">
        <v>80</v>
      </c>
      <c r="D1275" s="174" t="s">
        <v>5110</v>
      </c>
      <c r="E1275" s="177" t="s">
        <v>5111</v>
      </c>
      <c r="F1275" s="19" t="s">
        <v>194</v>
      </c>
      <c r="G1275" s="5" t="s">
        <v>229</v>
      </c>
      <c r="H1275" s="27">
        <v>0</v>
      </c>
      <c r="I1275" s="106">
        <v>10</v>
      </c>
      <c r="J1275" s="107"/>
      <c r="K1275" s="108">
        <v>0</v>
      </c>
      <c r="L1275" s="108"/>
      <c r="M1275" s="108">
        <v>0</v>
      </c>
      <c r="N1275" s="108"/>
      <c r="O1275" s="108">
        <v>0</v>
      </c>
      <c r="P1275" s="108"/>
      <c r="Q1275" s="108">
        <v>470684</v>
      </c>
      <c r="R1275" s="108"/>
      <c r="S1275" s="108">
        <v>0</v>
      </c>
      <c r="T1275" s="108"/>
      <c r="U1275" s="108">
        <v>0</v>
      </c>
      <c r="V1275" s="108"/>
      <c r="W1275" s="108">
        <v>28818</v>
      </c>
      <c r="X1275" s="108"/>
      <c r="Y1275" s="108">
        <v>0</v>
      </c>
      <c r="Z1275" s="108"/>
      <c r="AA1275" s="108">
        <v>0</v>
      </c>
      <c r="AB1275" s="108"/>
      <c r="AC1275" s="108">
        <v>0</v>
      </c>
      <c r="AD1275" s="108"/>
      <c r="AE1275" s="108">
        <v>0</v>
      </c>
      <c r="AF1275" s="108"/>
      <c r="AG1275" s="108">
        <v>0</v>
      </c>
      <c r="AH1275" s="108"/>
      <c r="AI1275" s="108">
        <v>117558</v>
      </c>
      <c r="AJ1275" s="108"/>
      <c r="AK1275" s="108">
        <v>0</v>
      </c>
      <c r="AL1275" s="109"/>
      <c r="AM1275" s="182">
        <v>0</v>
      </c>
      <c r="AN1275" s="109" t="s">
        <v>5655</v>
      </c>
      <c r="AO1275" s="109" t="str">
        <f t="shared" si="19"/>
        <v>No</v>
      </c>
    </row>
    <row r="1276" spans="1:41" s="19" customFormat="1" ht="11.45" customHeight="1" x14ac:dyDescent="0.2">
      <c r="A1276" s="5" t="s">
        <v>5732</v>
      </c>
      <c r="B1276" s="5" t="s">
        <v>5733</v>
      </c>
      <c r="C1276" s="5" t="s">
        <v>20</v>
      </c>
      <c r="D1276" s="174"/>
      <c r="E1276" s="177">
        <v>90286</v>
      </c>
      <c r="F1276" s="19" t="s">
        <v>194</v>
      </c>
      <c r="G1276" s="5" t="s">
        <v>5273</v>
      </c>
      <c r="H1276" s="27">
        <v>12150996</v>
      </c>
      <c r="I1276" s="106">
        <v>10</v>
      </c>
      <c r="J1276" s="107"/>
      <c r="K1276" s="108">
        <v>0</v>
      </c>
      <c r="L1276" s="108"/>
      <c r="M1276" s="108">
        <v>0</v>
      </c>
      <c r="N1276" s="108"/>
      <c r="O1276" s="108">
        <v>0</v>
      </c>
      <c r="P1276" s="108"/>
      <c r="Q1276" s="108">
        <v>249461</v>
      </c>
      <c r="R1276" s="108"/>
      <c r="S1276" s="108">
        <v>0</v>
      </c>
      <c r="T1276" s="108"/>
      <c r="U1276" s="108">
        <v>0</v>
      </c>
      <c r="V1276" s="108"/>
      <c r="W1276" s="108">
        <v>22251</v>
      </c>
      <c r="X1276" s="108"/>
      <c r="Y1276" s="108">
        <v>0</v>
      </c>
      <c r="Z1276" s="108"/>
      <c r="AA1276" s="108">
        <v>0</v>
      </c>
      <c r="AB1276" s="108"/>
      <c r="AC1276" s="108">
        <v>0</v>
      </c>
      <c r="AD1276" s="108"/>
      <c r="AE1276" s="108">
        <v>0</v>
      </c>
      <c r="AF1276" s="108"/>
      <c r="AG1276" s="108">
        <v>0</v>
      </c>
      <c r="AH1276" s="108"/>
      <c r="AI1276" s="108">
        <v>269237</v>
      </c>
      <c r="AJ1276" s="108"/>
      <c r="AK1276" s="108">
        <v>0</v>
      </c>
      <c r="AL1276" s="109"/>
      <c r="AM1276" s="182">
        <v>0</v>
      </c>
      <c r="AN1276" s="109" t="s">
        <v>5655</v>
      </c>
      <c r="AO1276" s="109" t="str">
        <f t="shared" si="19"/>
        <v>No</v>
      </c>
    </row>
    <row r="1277" spans="1:41" s="19" customFormat="1" ht="11.45" customHeight="1" x14ac:dyDescent="0.2">
      <c r="A1277" s="5" t="s">
        <v>1524</v>
      </c>
      <c r="B1277" s="5" t="s">
        <v>1525</v>
      </c>
      <c r="C1277" s="5" t="s">
        <v>73</v>
      </c>
      <c r="D1277" s="174" t="s">
        <v>1526</v>
      </c>
      <c r="E1277" s="177" t="s">
        <v>1527</v>
      </c>
      <c r="F1277" s="19" t="s">
        <v>194</v>
      </c>
      <c r="G1277" s="5" t="s">
        <v>229</v>
      </c>
      <c r="H1277" s="27">
        <v>0</v>
      </c>
      <c r="I1277" s="106">
        <v>10</v>
      </c>
      <c r="J1277" s="107"/>
      <c r="K1277" s="108">
        <v>0</v>
      </c>
      <c r="L1277" s="108"/>
      <c r="M1277" s="108">
        <v>0</v>
      </c>
      <c r="N1277" s="108"/>
      <c r="O1277" s="108">
        <v>0</v>
      </c>
      <c r="P1277" s="108"/>
      <c r="Q1277" s="108">
        <v>350531</v>
      </c>
      <c r="R1277" s="108"/>
      <c r="S1277" s="108">
        <v>0</v>
      </c>
      <c r="T1277" s="108"/>
      <c r="U1277" s="108">
        <v>0</v>
      </c>
      <c r="V1277" s="108"/>
      <c r="W1277" s="108">
        <v>15527</v>
      </c>
      <c r="X1277" s="108"/>
      <c r="Y1277" s="108">
        <v>0</v>
      </c>
      <c r="Z1277" s="108"/>
      <c r="AA1277" s="108">
        <v>0</v>
      </c>
      <c r="AB1277" s="108"/>
      <c r="AC1277" s="108">
        <v>0</v>
      </c>
      <c r="AD1277" s="108"/>
      <c r="AE1277" s="108">
        <v>0</v>
      </c>
      <c r="AF1277" s="108"/>
      <c r="AG1277" s="108">
        <v>0</v>
      </c>
      <c r="AH1277" s="108"/>
      <c r="AI1277" s="108">
        <v>78846</v>
      </c>
      <c r="AJ1277" s="108"/>
      <c r="AK1277" s="108">
        <v>0</v>
      </c>
      <c r="AL1277" s="109"/>
      <c r="AM1277" s="182">
        <v>0</v>
      </c>
      <c r="AN1277" s="109" t="s">
        <v>5655</v>
      </c>
      <c r="AO1277" s="109" t="str">
        <f t="shared" si="19"/>
        <v>No</v>
      </c>
    </row>
    <row r="1278" spans="1:41" s="19" customFormat="1" ht="11.45" customHeight="1" x14ac:dyDescent="0.2">
      <c r="A1278" s="5" t="s">
        <v>1478</v>
      </c>
      <c r="B1278" s="5" t="s">
        <v>1479</v>
      </c>
      <c r="C1278" s="5" t="s">
        <v>32</v>
      </c>
      <c r="D1278" s="174" t="s">
        <v>1480</v>
      </c>
      <c r="E1278" s="177" t="s">
        <v>1481</v>
      </c>
      <c r="F1278" s="19" t="s">
        <v>196</v>
      </c>
      <c r="G1278" s="5" t="s">
        <v>229</v>
      </c>
      <c r="H1278" s="27">
        <v>0</v>
      </c>
      <c r="I1278" s="106">
        <v>10</v>
      </c>
      <c r="J1278" s="107"/>
      <c r="K1278" s="108">
        <v>0</v>
      </c>
      <c r="L1278" s="108"/>
      <c r="M1278" s="108">
        <v>0</v>
      </c>
      <c r="N1278" s="108"/>
      <c r="O1278" s="108">
        <v>0</v>
      </c>
      <c r="P1278" s="108"/>
      <c r="Q1278" s="108">
        <v>198121</v>
      </c>
      <c r="R1278" s="108"/>
      <c r="S1278" s="108">
        <v>0</v>
      </c>
      <c r="T1278" s="108"/>
      <c r="U1278" s="108">
        <v>0</v>
      </c>
      <c r="V1278" s="108"/>
      <c r="W1278" s="108">
        <v>9760</v>
      </c>
      <c r="X1278" s="108"/>
      <c r="Y1278" s="108">
        <v>0</v>
      </c>
      <c r="Z1278" s="108"/>
      <c r="AA1278" s="108">
        <v>0</v>
      </c>
      <c r="AB1278" s="108"/>
      <c r="AC1278" s="108">
        <v>0</v>
      </c>
      <c r="AD1278" s="108"/>
      <c r="AE1278" s="108">
        <v>0</v>
      </c>
      <c r="AF1278" s="108"/>
      <c r="AG1278" s="108">
        <v>0</v>
      </c>
      <c r="AH1278" s="108"/>
      <c r="AI1278" s="108">
        <v>43414</v>
      </c>
      <c r="AJ1278" s="108"/>
      <c r="AK1278" s="108">
        <v>0</v>
      </c>
      <c r="AL1278" s="109"/>
      <c r="AM1278" s="182">
        <v>0</v>
      </c>
      <c r="AN1278" s="109" t="s">
        <v>5655</v>
      </c>
      <c r="AO1278" s="109" t="str">
        <f t="shared" si="19"/>
        <v>No</v>
      </c>
    </row>
    <row r="1279" spans="1:41" s="19" customFormat="1" ht="11.45" customHeight="1" x14ac:dyDescent="0.2">
      <c r="A1279" s="5" t="s">
        <v>5710</v>
      </c>
      <c r="B1279" s="5" t="s">
        <v>597</v>
      </c>
      <c r="C1279" s="5" t="s">
        <v>20</v>
      </c>
      <c r="D1279" s="174" t="s">
        <v>5711</v>
      </c>
      <c r="E1279" s="177" t="s">
        <v>5712</v>
      </c>
      <c r="F1279" s="19" t="s">
        <v>196</v>
      </c>
      <c r="G1279" s="5" t="s">
        <v>229</v>
      </c>
      <c r="H1279" s="27">
        <v>0</v>
      </c>
      <c r="I1279" s="106">
        <v>10</v>
      </c>
      <c r="J1279" s="107"/>
      <c r="K1279" s="108">
        <v>0</v>
      </c>
      <c r="L1279" s="108"/>
      <c r="M1279" s="108">
        <v>0</v>
      </c>
      <c r="N1279" s="108"/>
      <c r="O1279" s="108">
        <v>0</v>
      </c>
      <c r="P1279" s="108"/>
      <c r="Q1279" s="108">
        <v>607712</v>
      </c>
      <c r="R1279" s="108"/>
      <c r="S1279" s="108">
        <v>0</v>
      </c>
      <c r="T1279" s="108"/>
      <c r="U1279" s="108">
        <v>0</v>
      </c>
      <c r="V1279" s="108"/>
      <c r="W1279" s="108">
        <v>22522</v>
      </c>
      <c r="X1279" s="108"/>
      <c r="Y1279" s="108">
        <v>0</v>
      </c>
      <c r="Z1279" s="108"/>
      <c r="AA1279" s="108">
        <v>0</v>
      </c>
      <c r="AB1279" s="108"/>
      <c r="AC1279" s="108">
        <v>0</v>
      </c>
      <c r="AD1279" s="108"/>
      <c r="AE1279" s="108">
        <v>0</v>
      </c>
      <c r="AF1279" s="108"/>
      <c r="AG1279" s="108">
        <v>0</v>
      </c>
      <c r="AH1279" s="108"/>
      <c r="AI1279" s="108">
        <v>120730</v>
      </c>
      <c r="AJ1279" s="108"/>
      <c r="AK1279" s="108">
        <v>0</v>
      </c>
      <c r="AL1279" s="109"/>
      <c r="AM1279" s="182">
        <v>0</v>
      </c>
      <c r="AN1279" s="109" t="s">
        <v>5655</v>
      </c>
      <c r="AO1279" s="109" t="str">
        <f t="shared" si="19"/>
        <v>No</v>
      </c>
    </row>
    <row r="1280" spans="1:41" s="19" customFormat="1" ht="11.45" customHeight="1" x14ac:dyDescent="0.2">
      <c r="A1280" s="5" t="s">
        <v>3496</v>
      </c>
      <c r="B1280" s="5" t="s">
        <v>3497</v>
      </c>
      <c r="C1280" s="5" t="s">
        <v>51</v>
      </c>
      <c r="D1280" s="174" t="s">
        <v>3498</v>
      </c>
      <c r="E1280" s="177" t="s">
        <v>3499</v>
      </c>
      <c r="F1280" s="19" t="s">
        <v>1252</v>
      </c>
      <c r="G1280" s="5" t="s">
        <v>229</v>
      </c>
      <c r="H1280" s="27">
        <v>0</v>
      </c>
      <c r="I1280" s="106">
        <v>10</v>
      </c>
      <c r="J1280" s="107"/>
      <c r="K1280" s="108">
        <v>0</v>
      </c>
      <c r="L1280" s="108"/>
      <c r="M1280" s="108">
        <v>0</v>
      </c>
      <c r="N1280" s="108"/>
      <c r="O1280" s="108">
        <v>0</v>
      </c>
      <c r="P1280" s="108"/>
      <c r="Q1280" s="108">
        <v>114012</v>
      </c>
      <c r="R1280" s="108"/>
      <c r="S1280" s="108">
        <v>0</v>
      </c>
      <c r="T1280" s="108"/>
      <c r="U1280" s="108">
        <v>0</v>
      </c>
      <c r="V1280" s="108"/>
      <c r="W1280" s="108">
        <v>6894</v>
      </c>
      <c r="X1280" s="108"/>
      <c r="Y1280" s="108">
        <v>0</v>
      </c>
      <c r="Z1280" s="108"/>
      <c r="AA1280" s="108">
        <v>0</v>
      </c>
      <c r="AB1280" s="108"/>
      <c r="AC1280" s="108">
        <v>0</v>
      </c>
      <c r="AD1280" s="108"/>
      <c r="AE1280" s="108">
        <v>0</v>
      </c>
      <c r="AF1280" s="108"/>
      <c r="AG1280" s="108">
        <v>0</v>
      </c>
      <c r="AH1280" s="108"/>
      <c r="AI1280" s="108">
        <v>15044</v>
      </c>
      <c r="AJ1280" s="108"/>
      <c r="AK1280" s="108">
        <v>0</v>
      </c>
      <c r="AL1280" s="109"/>
      <c r="AM1280" s="182">
        <v>0</v>
      </c>
      <c r="AN1280" s="109" t="s">
        <v>5655</v>
      </c>
      <c r="AO1280" s="109" t="str">
        <f t="shared" si="19"/>
        <v>No</v>
      </c>
    </row>
    <row r="1281" spans="1:41" s="19" customFormat="1" ht="11.45" customHeight="1" x14ac:dyDescent="0.2">
      <c r="A1281" s="5" t="s">
        <v>2690</v>
      </c>
      <c r="B1281" s="5" t="s">
        <v>519</v>
      </c>
      <c r="C1281" s="5" t="s">
        <v>46</v>
      </c>
      <c r="D1281" s="174" t="s">
        <v>2691</v>
      </c>
      <c r="E1281" s="177" t="s">
        <v>2692</v>
      </c>
      <c r="F1281" s="19" t="s">
        <v>194</v>
      </c>
      <c r="G1281" s="5" t="s">
        <v>229</v>
      </c>
      <c r="H1281" s="27">
        <v>0</v>
      </c>
      <c r="I1281" s="106">
        <v>10</v>
      </c>
      <c r="J1281" s="107"/>
      <c r="K1281" s="108">
        <v>0</v>
      </c>
      <c r="L1281" s="108"/>
      <c r="M1281" s="108">
        <v>0</v>
      </c>
      <c r="N1281" s="108"/>
      <c r="O1281" s="108">
        <v>0</v>
      </c>
      <c r="P1281" s="108"/>
      <c r="Q1281" s="108">
        <v>306570</v>
      </c>
      <c r="R1281" s="108"/>
      <c r="S1281" s="108">
        <v>0</v>
      </c>
      <c r="T1281" s="108"/>
      <c r="U1281" s="108">
        <v>0</v>
      </c>
      <c r="V1281" s="108"/>
      <c r="W1281" s="108">
        <v>24422</v>
      </c>
      <c r="X1281" s="108"/>
      <c r="Y1281" s="108">
        <v>0</v>
      </c>
      <c r="Z1281" s="108"/>
      <c r="AA1281" s="108">
        <v>0</v>
      </c>
      <c r="AB1281" s="108"/>
      <c r="AC1281" s="108">
        <v>0</v>
      </c>
      <c r="AD1281" s="108"/>
      <c r="AE1281" s="108">
        <v>0</v>
      </c>
      <c r="AF1281" s="108"/>
      <c r="AG1281" s="108">
        <v>0</v>
      </c>
      <c r="AH1281" s="108"/>
      <c r="AI1281" s="108">
        <v>216787</v>
      </c>
      <c r="AJ1281" s="108"/>
      <c r="AK1281" s="108">
        <v>0</v>
      </c>
      <c r="AL1281" s="109"/>
      <c r="AM1281" s="182">
        <v>0</v>
      </c>
      <c r="AN1281" s="109" t="s">
        <v>5655</v>
      </c>
      <c r="AO1281" s="109" t="str">
        <f t="shared" si="19"/>
        <v>No</v>
      </c>
    </row>
    <row r="1282" spans="1:41" s="19" customFormat="1" ht="11.45" customHeight="1" x14ac:dyDescent="0.2">
      <c r="A1282" s="5" t="s">
        <v>4433</v>
      </c>
      <c r="B1282" s="5" t="s">
        <v>958</v>
      </c>
      <c r="C1282" s="5" t="s">
        <v>61</v>
      </c>
      <c r="D1282" s="174" t="s">
        <v>4434</v>
      </c>
      <c r="E1282" s="177" t="s">
        <v>4435</v>
      </c>
      <c r="F1282" s="19" t="s">
        <v>242</v>
      </c>
      <c r="G1282" s="5" t="s">
        <v>229</v>
      </c>
      <c r="H1282" s="27">
        <v>0</v>
      </c>
      <c r="I1282" s="106">
        <v>10</v>
      </c>
      <c r="J1282" s="107"/>
      <c r="K1282" s="108">
        <v>0</v>
      </c>
      <c r="L1282" s="108"/>
      <c r="M1282" s="108">
        <v>0</v>
      </c>
      <c r="N1282" s="108"/>
      <c r="O1282" s="108">
        <v>0</v>
      </c>
      <c r="P1282" s="108"/>
      <c r="Q1282" s="108">
        <v>154128</v>
      </c>
      <c r="R1282" s="108"/>
      <c r="S1282" s="108">
        <v>0</v>
      </c>
      <c r="T1282" s="108"/>
      <c r="U1282" s="108">
        <v>0</v>
      </c>
      <c r="V1282" s="108"/>
      <c r="W1282" s="108">
        <v>9431</v>
      </c>
      <c r="X1282" s="108"/>
      <c r="Y1282" s="108">
        <v>0</v>
      </c>
      <c r="Z1282" s="108"/>
      <c r="AA1282" s="108">
        <v>0</v>
      </c>
      <c r="AB1282" s="108"/>
      <c r="AC1282" s="108">
        <v>0</v>
      </c>
      <c r="AD1282" s="108"/>
      <c r="AE1282" s="108">
        <v>0</v>
      </c>
      <c r="AF1282" s="108"/>
      <c r="AG1282" s="108">
        <v>0</v>
      </c>
      <c r="AH1282" s="108"/>
      <c r="AI1282" s="108">
        <v>15921</v>
      </c>
      <c r="AJ1282" s="108"/>
      <c r="AK1282" s="108">
        <v>0</v>
      </c>
      <c r="AL1282" s="109"/>
      <c r="AM1282" s="182">
        <v>0</v>
      </c>
      <c r="AN1282" s="109" t="s">
        <v>5655</v>
      </c>
      <c r="AO1282" s="109" t="str">
        <f t="shared" si="19"/>
        <v>No</v>
      </c>
    </row>
    <row r="1283" spans="1:41" s="19" customFormat="1" ht="11.45" customHeight="1" x14ac:dyDescent="0.2">
      <c r="A1283" s="5" t="s">
        <v>942</v>
      </c>
      <c r="B1283" s="5" t="s">
        <v>943</v>
      </c>
      <c r="C1283" s="5" t="s">
        <v>20</v>
      </c>
      <c r="D1283" s="174">
        <v>9201</v>
      </c>
      <c r="E1283" s="177">
        <v>90201</v>
      </c>
      <c r="F1283" s="19" t="s">
        <v>194</v>
      </c>
      <c r="G1283" s="5" t="s">
        <v>192</v>
      </c>
      <c r="H1283" s="27">
        <v>99904</v>
      </c>
      <c r="I1283" s="106">
        <v>10</v>
      </c>
      <c r="J1283" s="107"/>
      <c r="K1283" s="108">
        <v>0</v>
      </c>
      <c r="L1283" s="108"/>
      <c r="M1283" s="108">
        <v>279923</v>
      </c>
      <c r="N1283" s="108"/>
      <c r="O1283" s="108">
        <v>322972</v>
      </c>
      <c r="P1283" s="108"/>
      <c r="Q1283" s="108">
        <v>304094</v>
      </c>
      <c r="R1283" s="108"/>
      <c r="S1283" s="108">
        <v>18878</v>
      </c>
      <c r="T1283" s="108"/>
      <c r="U1283" s="108">
        <v>29342</v>
      </c>
      <c r="V1283" s="108"/>
      <c r="W1283" s="108">
        <v>28475</v>
      </c>
      <c r="X1283" s="108"/>
      <c r="Y1283" s="108">
        <v>867</v>
      </c>
      <c r="Z1283" s="108"/>
      <c r="AA1283" s="108">
        <v>0</v>
      </c>
      <c r="AB1283" s="108"/>
      <c r="AC1283" s="108">
        <v>0</v>
      </c>
      <c r="AD1283" s="108"/>
      <c r="AE1283" s="108">
        <v>0</v>
      </c>
      <c r="AF1283" s="108"/>
      <c r="AG1283" s="108">
        <v>0</v>
      </c>
      <c r="AH1283" s="108"/>
      <c r="AI1283" s="108">
        <v>156197</v>
      </c>
      <c r="AJ1283" s="108"/>
      <c r="AK1283" s="108">
        <v>566211</v>
      </c>
      <c r="AL1283" s="109"/>
      <c r="AM1283" s="182">
        <v>0</v>
      </c>
      <c r="AN1283" s="109" t="s">
        <v>5655</v>
      </c>
      <c r="AO1283" s="109" t="str">
        <f t="shared" ref="AO1283:AO1346" si="20">IF(AN1283&amp;AL1283&amp;AJ1283&amp;AH1283&amp;AF1283&amp;AD1283&amp;AB1283&amp;Z1283&amp;X1283&amp;V1283&amp;T1283&amp;R1283&amp;P1283&amp;N1283&amp;L1283&amp;J1283&lt;&gt;"","Yes","No")</f>
        <v>No</v>
      </c>
    </row>
    <row r="1284" spans="1:41" s="19" customFormat="1" ht="11.45" customHeight="1" x14ac:dyDescent="0.2">
      <c r="A1284" s="5" t="s">
        <v>4722</v>
      </c>
      <c r="B1284" s="5" t="s">
        <v>4723</v>
      </c>
      <c r="C1284" s="5" t="s">
        <v>18</v>
      </c>
      <c r="D1284" s="174" t="s">
        <v>4724</v>
      </c>
      <c r="E1284" s="177" t="s">
        <v>4725</v>
      </c>
      <c r="F1284" s="19" t="s">
        <v>194</v>
      </c>
      <c r="G1284" s="5" t="s">
        <v>229</v>
      </c>
      <c r="H1284" s="27">
        <v>0</v>
      </c>
      <c r="I1284" s="106">
        <v>10</v>
      </c>
      <c r="J1284" s="107"/>
      <c r="K1284" s="108">
        <v>0</v>
      </c>
      <c r="L1284" s="108"/>
      <c r="M1284" s="108">
        <v>0</v>
      </c>
      <c r="N1284" s="108"/>
      <c r="O1284" s="108">
        <v>0</v>
      </c>
      <c r="P1284" s="108"/>
      <c r="Q1284" s="108">
        <v>422591</v>
      </c>
      <c r="R1284" s="108"/>
      <c r="S1284" s="108">
        <v>0</v>
      </c>
      <c r="T1284" s="108"/>
      <c r="U1284" s="108">
        <v>0</v>
      </c>
      <c r="V1284" s="108"/>
      <c r="W1284" s="108">
        <v>26757</v>
      </c>
      <c r="X1284" s="108"/>
      <c r="Y1284" s="108">
        <v>0</v>
      </c>
      <c r="Z1284" s="108"/>
      <c r="AA1284" s="108">
        <v>0</v>
      </c>
      <c r="AB1284" s="108"/>
      <c r="AC1284" s="108">
        <v>0</v>
      </c>
      <c r="AD1284" s="108"/>
      <c r="AE1284" s="108">
        <v>0</v>
      </c>
      <c r="AF1284" s="108"/>
      <c r="AG1284" s="108">
        <v>0</v>
      </c>
      <c r="AH1284" s="108"/>
      <c r="AI1284" s="108">
        <v>165099</v>
      </c>
      <c r="AJ1284" s="108"/>
      <c r="AK1284" s="108">
        <v>0</v>
      </c>
      <c r="AL1284" s="109"/>
      <c r="AM1284" s="182">
        <v>0</v>
      </c>
      <c r="AN1284" s="109" t="s">
        <v>5655</v>
      </c>
      <c r="AO1284" s="109" t="str">
        <f t="shared" si="20"/>
        <v>No</v>
      </c>
    </row>
    <row r="1285" spans="1:41" s="19" customFormat="1" ht="11.45" customHeight="1" x14ac:dyDescent="0.2">
      <c r="A1285" s="5" t="s">
        <v>6335</v>
      </c>
      <c r="B1285" s="5" t="s">
        <v>1409</v>
      </c>
      <c r="C1285" s="5" t="s">
        <v>62</v>
      </c>
      <c r="D1285" s="174">
        <v>4010</v>
      </c>
      <c r="E1285" s="177">
        <v>40010</v>
      </c>
      <c r="F1285" s="19" t="s">
        <v>194</v>
      </c>
      <c r="G1285" s="5" t="s">
        <v>5273</v>
      </c>
      <c r="H1285" s="27">
        <v>169495</v>
      </c>
      <c r="I1285" s="106">
        <v>9</v>
      </c>
      <c r="J1285" s="107"/>
      <c r="K1285" s="108">
        <v>0</v>
      </c>
      <c r="L1285" s="108"/>
      <c r="M1285" s="108">
        <v>0</v>
      </c>
      <c r="N1285" s="108"/>
      <c r="O1285" s="108">
        <v>0</v>
      </c>
      <c r="P1285" s="108"/>
      <c r="Q1285" s="108">
        <v>339339</v>
      </c>
      <c r="R1285" s="108"/>
      <c r="S1285" s="108">
        <v>0</v>
      </c>
      <c r="T1285" s="108"/>
      <c r="U1285" s="108">
        <v>0</v>
      </c>
      <c r="V1285" s="108"/>
      <c r="W1285" s="108">
        <v>22234</v>
      </c>
      <c r="X1285" s="108"/>
      <c r="Y1285" s="108">
        <v>0</v>
      </c>
      <c r="Z1285" s="108"/>
      <c r="AA1285" s="108">
        <v>0</v>
      </c>
      <c r="AB1285" s="108"/>
      <c r="AC1285" s="108">
        <v>0</v>
      </c>
      <c r="AD1285" s="108"/>
      <c r="AE1285" s="108">
        <v>0</v>
      </c>
      <c r="AF1285" s="108"/>
      <c r="AG1285" s="108">
        <v>0</v>
      </c>
      <c r="AH1285" s="108"/>
      <c r="AI1285" s="108">
        <v>194522</v>
      </c>
      <c r="AJ1285" s="108"/>
      <c r="AK1285" s="108">
        <v>0</v>
      </c>
      <c r="AL1285" s="109"/>
      <c r="AM1285" s="182">
        <v>0</v>
      </c>
      <c r="AN1285" s="109" t="s">
        <v>5655</v>
      </c>
      <c r="AO1285" s="109" t="str">
        <f t="shared" si="20"/>
        <v>No</v>
      </c>
    </row>
    <row r="1286" spans="1:41" s="19" customFormat="1" ht="11.45" customHeight="1" x14ac:dyDescent="0.2">
      <c r="A1286" s="5" t="s">
        <v>5734</v>
      </c>
      <c r="B1286" s="5" t="s">
        <v>5735</v>
      </c>
      <c r="C1286" s="5" t="s">
        <v>40</v>
      </c>
      <c r="D1286" s="174"/>
      <c r="E1286" s="177">
        <v>40246</v>
      </c>
      <c r="F1286" s="19" t="s">
        <v>242</v>
      </c>
      <c r="G1286" s="5" t="s">
        <v>5273</v>
      </c>
      <c r="H1286" s="27">
        <v>4515419</v>
      </c>
      <c r="I1286" s="106">
        <v>9</v>
      </c>
      <c r="J1286" s="107"/>
      <c r="K1286" s="108">
        <v>0</v>
      </c>
      <c r="L1286" s="108"/>
      <c r="M1286" s="108">
        <v>0</v>
      </c>
      <c r="N1286" s="108"/>
      <c r="O1286" s="108">
        <v>0</v>
      </c>
      <c r="P1286" s="108"/>
      <c r="Q1286" s="108">
        <v>110966</v>
      </c>
      <c r="R1286" s="108"/>
      <c r="S1286" s="108">
        <v>0</v>
      </c>
      <c r="T1286" s="108"/>
      <c r="U1286" s="108">
        <v>0</v>
      </c>
      <c r="V1286" s="108"/>
      <c r="W1286" s="108">
        <v>9444</v>
      </c>
      <c r="X1286" s="108"/>
      <c r="Y1286" s="108">
        <v>0</v>
      </c>
      <c r="Z1286" s="108"/>
      <c r="AA1286" s="108">
        <v>0</v>
      </c>
      <c r="AB1286" s="108"/>
      <c r="AC1286" s="108">
        <v>0</v>
      </c>
      <c r="AD1286" s="108"/>
      <c r="AE1286" s="108">
        <v>0</v>
      </c>
      <c r="AF1286" s="108"/>
      <c r="AG1286" s="108">
        <v>0</v>
      </c>
      <c r="AH1286" s="108"/>
      <c r="AI1286" s="108">
        <v>21201</v>
      </c>
      <c r="AJ1286" s="108"/>
      <c r="AK1286" s="108">
        <v>0</v>
      </c>
      <c r="AL1286" s="109"/>
      <c r="AM1286" s="182">
        <v>0</v>
      </c>
      <c r="AN1286" s="109" t="s">
        <v>5655</v>
      </c>
      <c r="AO1286" s="109" t="str">
        <f t="shared" si="20"/>
        <v>No</v>
      </c>
    </row>
    <row r="1287" spans="1:41" s="19" customFormat="1" ht="11.45" customHeight="1" x14ac:dyDescent="0.2">
      <c r="A1287" s="5" t="s">
        <v>6336</v>
      </c>
      <c r="B1287" s="5" t="s">
        <v>3909</v>
      </c>
      <c r="C1287" s="5" t="s">
        <v>43</v>
      </c>
      <c r="D1287" s="174" t="s">
        <v>3910</v>
      </c>
      <c r="E1287" s="177" t="s">
        <v>3911</v>
      </c>
      <c r="F1287" s="19" t="s">
        <v>196</v>
      </c>
      <c r="G1287" s="5" t="s">
        <v>229</v>
      </c>
      <c r="H1287" s="27">
        <v>0</v>
      </c>
      <c r="I1287" s="106">
        <v>9</v>
      </c>
      <c r="J1287" s="107"/>
      <c r="K1287" s="108">
        <v>0</v>
      </c>
      <c r="L1287" s="108"/>
      <c r="M1287" s="108">
        <v>0</v>
      </c>
      <c r="N1287" s="108"/>
      <c r="O1287" s="108">
        <v>0</v>
      </c>
      <c r="P1287" s="108"/>
      <c r="Q1287" s="108">
        <v>227410</v>
      </c>
      <c r="R1287" s="108"/>
      <c r="S1287" s="108">
        <v>0</v>
      </c>
      <c r="T1287" s="108"/>
      <c r="U1287" s="108">
        <v>0</v>
      </c>
      <c r="V1287" s="108"/>
      <c r="W1287" s="108">
        <v>19545</v>
      </c>
      <c r="X1287" s="108"/>
      <c r="Y1287" s="108">
        <v>0</v>
      </c>
      <c r="Z1287" s="108"/>
      <c r="AA1287" s="108">
        <v>0</v>
      </c>
      <c r="AB1287" s="108"/>
      <c r="AC1287" s="108">
        <v>0</v>
      </c>
      <c r="AD1287" s="108"/>
      <c r="AE1287" s="108">
        <v>0</v>
      </c>
      <c r="AF1287" s="108"/>
      <c r="AG1287" s="108">
        <v>0</v>
      </c>
      <c r="AH1287" s="108"/>
      <c r="AI1287" s="108">
        <v>138618</v>
      </c>
      <c r="AJ1287" s="108"/>
      <c r="AK1287" s="108">
        <v>0</v>
      </c>
      <c r="AL1287" s="109"/>
      <c r="AM1287" s="182">
        <v>0</v>
      </c>
      <c r="AN1287" s="109" t="s">
        <v>5655</v>
      </c>
      <c r="AO1287" s="109" t="str">
        <f t="shared" si="20"/>
        <v>No</v>
      </c>
    </row>
    <row r="1288" spans="1:41" s="19" customFormat="1" ht="11.45" customHeight="1" x14ac:dyDescent="0.2">
      <c r="A1288" s="5" t="s">
        <v>3620</v>
      </c>
      <c r="B1288" s="5" t="s">
        <v>3621</v>
      </c>
      <c r="C1288" s="5" t="s">
        <v>79</v>
      </c>
      <c r="D1288" s="174" t="s">
        <v>3622</v>
      </c>
      <c r="E1288" s="177" t="s">
        <v>3623</v>
      </c>
      <c r="F1288" s="19" t="s">
        <v>242</v>
      </c>
      <c r="G1288" s="5" t="s">
        <v>229</v>
      </c>
      <c r="H1288" s="27">
        <v>0</v>
      </c>
      <c r="I1288" s="106">
        <v>9</v>
      </c>
      <c r="J1288" s="107"/>
      <c r="K1288" s="108">
        <v>0</v>
      </c>
      <c r="L1288" s="108"/>
      <c r="M1288" s="108">
        <v>0</v>
      </c>
      <c r="N1288" s="108"/>
      <c r="O1288" s="108">
        <v>0</v>
      </c>
      <c r="P1288" s="108"/>
      <c r="Q1288" s="108">
        <v>94567</v>
      </c>
      <c r="R1288" s="108"/>
      <c r="S1288" s="108">
        <v>0</v>
      </c>
      <c r="T1288" s="108"/>
      <c r="U1288" s="108">
        <v>0</v>
      </c>
      <c r="V1288" s="108"/>
      <c r="W1288" s="108">
        <v>10458</v>
      </c>
      <c r="X1288" s="108"/>
      <c r="Y1288" s="108">
        <v>0</v>
      </c>
      <c r="Z1288" s="108"/>
      <c r="AA1288" s="108">
        <v>0</v>
      </c>
      <c r="AB1288" s="108"/>
      <c r="AC1288" s="108">
        <v>0</v>
      </c>
      <c r="AD1288" s="108"/>
      <c r="AE1288" s="108">
        <v>0</v>
      </c>
      <c r="AF1288" s="108"/>
      <c r="AG1288" s="108">
        <v>0</v>
      </c>
      <c r="AH1288" s="108"/>
      <c r="AI1288" s="108">
        <v>15043</v>
      </c>
      <c r="AJ1288" s="108"/>
      <c r="AK1288" s="108">
        <v>0</v>
      </c>
      <c r="AL1288" s="109"/>
      <c r="AM1288" s="182">
        <v>0</v>
      </c>
      <c r="AN1288" s="109" t="s">
        <v>5655</v>
      </c>
      <c r="AO1288" s="109" t="str">
        <f t="shared" si="20"/>
        <v>No</v>
      </c>
    </row>
    <row r="1289" spans="1:41" s="19" customFormat="1" ht="11.45" customHeight="1" x14ac:dyDescent="0.2">
      <c r="A1289" s="5" t="s">
        <v>4335</v>
      </c>
      <c r="B1289" s="5" t="s">
        <v>2704</v>
      </c>
      <c r="C1289" s="5" t="s">
        <v>87</v>
      </c>
      <c r="D1289" s="174" t="s">
        <v>4336</v>
      </c>
      <c r="E1289" s="177" t="s">
        <v>4337</v>
      </c>
      <c r="F1289" s="19" t="s">
        <v>194</v>
      </c>
      <c r="G1289" s="5" t="s">
        <v>229</v>
      </c>
      <c r="H1289" s="27">
        <v>0</v>
      </c>
      <c r="I1289" s="106">
        <v>9</v>
      </c>
      <c r="J1289" s="107"/>
      <c r="K1289" s="108">
        <v>0</v>
      </c>
      <c r="L1289" s="108"/>
      <c r="M1289" s="108">
        <v>0</v>
      </c>
      <c r="N1289" s="108"/>
      <c r="O1289" s="108">
        <v>0</v>
      </c>
      <c r="P1289" s="108"/>
      <c r="Q1289" s="108">
        <v>162528</v>
      </c>
      <c r="R1289" s="108"/>
      <c r="S1289" s="108">
        <v>0</v>
      </c>
      <c r="T1289" s="108"/>
      <c r="U1289" s="108">
        <v>0</v>
      </c>
      <c r="V1289" s="108"/>
      <c r="W1289" s="108">
        <v>14599</v>
      </c>
      <c r="X1289" s="108"/>
      <c r="Y1289" s="108">
        <v>0</v>
      </c>
      <c r="Z1289" s="108"/>
      <c r="AA1289" s="108">
        <v>0</v>
      </c>
      <c r="AB1289" s="108"/>
      <c r="AC1289" s="108">
        <v>0</v>
      </c>
      <c r="AD1289" s="108"/>
      <c r="AE1289" s="108">
        <v>0</v>
      </c>
      <c r="AF1289" s="108"/>
      <c r="AG1289" s="108">
        <v>0</v>
      </c>
      <c r="AH1289" s="108"/>
      <c r="AI1289" s="108">
        <v>80953</v>
      </c>
      <c r="AJ1289" s="108"/>
      <c r="AK1289" s="108">
        <v>0</v>
      </c>
      <c r="AL1289" s="109"/>
      <c r="AM1289" s="182">
        <v>0</v>
      </c>
      <c r="AN1289" s="109" t="s">
        <v>5655</v>
      </c>
      <c r="AO1289" s="109" t="str">
        <f t="shared" si="20"/>
        <v>No</v>
      </c>
    </row>
    <row r="1290" spans="1:41" s="19" customFormat="1" ht="11.45" customHeight="1" x14ac:dyDescent="0.2">
      <c r="A1290" s="5" t="s">
        <v>3500</v>
      </c>
      <c r="B1290" s="5" t="s">
        <v>3501</v>
      </c>
      <c r="C1290" s="5" t="s">
        <v>51</v>
      </c>
      <c r="D1290" s="174" t="s">
        <v>3502</v>
      </c>
      <c r="E1290" s="177" t="s">
        <v>3503</v>
      </c>
      <c r="F1290" s="19" t="s">
        <v>1252</v>
      </c>
      <c r="G1290" s="5" t="s">
        <v>229</v>
      </c>
      <c r="H1290" s="27">
        <v>0</v>
      </c>
      <c r="I1290" s="106">
        <v>9</v>
      </c>
      <c r="J1290" s="107"/>
      <c r="K1290" s="108">
        <v>0</v>
      </c>
      <c r="L1290" s="108"/>
      <c r="M1290" s="108">
        <v>0</v>
      </c>
      <c r="N1290" s="108"/>
      <c r="O1290" s="108">
        <v>0</v>
      </c>
      <c r="P1290" s="108"/>
      <c r="Q1290" s="108">
        <v>179138</v>
      </c>
      <c r="R1290" s="108"/>
      <c r="S1290" s="108">
        <v>0</v>
      </c>
      <c r="T1290" s="108"/>
      <c r="U1290" s="108">
        <v>0</v>
      </c>
      <c r="V1290" s="108"/>
      <c r="W1290" s="108">
        <v>10784</v>
      </c>
      <c r="X1290" s="108"/>
      <c r="Y1290" s="108">
        <v>0</v>
      </c>
      <c r="Z1290" s="108"/>
      <c r="AA1290" s="108">
        <v>0</v>
      </c>
      <c r="AB1290" s="108"/>
      <c r="AC1290" s="108">
        <v>0</v>
      </c>
      <c r="AD1290" s="108"/>
      <c r="AE1290" s="108">
        <v>0</v>
      </c>
      <c r="AF1290" s="108"/>
      <c r="AG1290" s="108">
        <v>0</v>
      </c>
      <c r="AH1290" s="108"/>
      <c r="AI1290" s="108">
        <v>16697</v>
      </c>
      <c r="AJ1290" s="108"/>
      <c r="AK1290" s="108">
        <v>0</v>
      </c>
      <c r="AL1290" s="109"/>
      <c r="AM1290" s="182">
        <v>0</v>
      </c>
      <c r="AN1290" s="109" t="s">
        <v>5655</v>
      </c>
      <c r="AO1290" s="109" t="str">
        <f t="shared" si="20"/>
        <v>No</v>
      </c>
    </row>
    <row r="1291" spans="1:41" s="19" customFormat="1" ht="11.45" customHeight="1" x14ac:dyDescent="0.2">
      <c r="A1291" s="5" t="s">
        <v>5060</v>
      </c>
      <c r="B1291" s="5" t="s">
        <v>5061</v>
      </c>
      <c r="C1291" s="5" t="s">
        <v>80</v>
      </c>
      <c r="D1291" s="174" t="s">
        <v>5062</v>
      </c>
      <c r="E1291" s="177" t="s">
        <v>5063</v>
      </c>
      <c r="F1291" s="19" t="s">
        <v>196</v>
      </c>
      <c r="G1291" s="5" t="s">
        <v>229</v>
      </c>
      <c r="H1291" s="27">
        <v>0</v>
      </c>
      <c r="I1291" s="106">
        <v>9</v>
      </c>
      <c r="J1291" s="107"/>
      <c r="K1291" s="108">
        <v>0</v>
      </c>
      <c r="L1291" s="108"/>
      <c r="M1291" s="108">
        <v>0</v>
      </c>
      <c r="N1291" s="108"/>
      <c r="O1291" s="108">
        <v>0</v>
      </c>
      <c r="P1291" s="108"/>
      <c r="Q1291" s="108">
        <v>339403</v>
      </c>
      <c r="R1291" s="108"/>
      <c r="S1291" s="108">
        <v>0</v>
      </c>
      <c r="T1291" s="108"/>
      <c r="U1291" s="108">
        <v>0</v>
      </c>
      <c r="V1291" s="108"/>
      <c r="W1291" s="108">
        <v>25543</v>
      </c>
      <c r="X1291" s="108"/>
      <c r="Y1291" s="108">
        <v>0</v>
      </c>
      <c r="Z1291" s="108"/>
      <c r="AA1291" s="108">
        <v>0</v>
      </c>
      <c r="AB1291" s="108"/>
      <c r="AC1291" s="108">
        <v>0</v>
      </c>
      <c r="AD1291" s="108"/>
      <c r="AE1291" s="108">
        <v>0</v>
      </c>
      <c r="AF1291" s="108"/>
      <c r="AG1291" s="108">
        <v>0</v>
      </c>
      <c r="AH1291" s="108"/>
      <c r="AI1291" s="108">
        <v>297851</v>
      </c>
      <c r="AJ1291" s="108"/>
      <c r="AK1291" s="108">
        <v>0</v>
      </c>
      <c r="AL1291" s="109"/>
      <c r="AM1291" s="182">
        <v>0</v>
      </c>
      <c r="AN1291" s="109" t="s">
        <v>5655</v>
      </c>
      <c r="AO1291" s="109" t="str">
        <f t="shared" si="20"/>
        <v>No</v>
      </c>
    </row>
    <row r="1292" spans="1:41" s="19" customFormat="1" ht="11.45" customHeight="1" x14ac:dyDescent="0.2">
      <c r="A1292" s="5" t="s">
        <v>6337</v>
      </c>
      <c r="B1292" s="5" t="s">
        <v>4421</v>
      </c>
      <c r="C1292" s="5" t="s">
        <v>63</v>
      </c>
      <c r="D1292" s="174" t="s">
        <v>4422</v>
      </c>
      <c r="E1292" s="177" t="s">
        <v>4423</v>
      </c>
      <c r="F1292" s="19" t="s">
        <v>242</v>
      </c>
      <c r="G1292" s="5" t="s">
        <v>229</v>
      </c>
      <c r="H1292" s="27">
        <v>0</v>
      </c>
      <c r="I1292" s="106">
        <v>9</v>
      </c>
      <c r="J1292" s="107"/>
      <c r="K1292" s="108">
        <v>0</v>
      </c>
      <c r="L1292" s="108"/>
      <c r="M1292" s="108">
        <v>0</v>
      </c>
      <c r="N1292" s="108"/>
      <c r="O1292" s="108">
        <v>0</v>
      </c>
      <c r="P1292" s="108"/>
      <c r="Q1292" s="108">
        <v>101675</v>
      </c>
      <c r="R1292" s="108"/>
      <c r="S1292" s="108">
        <v>0</v>
      </c>
      <c r="T1292" s="108"/>
      <c r="U1292" s="108">
        <v>0</v>
      </c>
      <c r="V1292" s="108"/>
      <c r="W1292" s="108">
        <v>6271</v>
      </c>
      <c r="X1292" s="108"/>
      <c r="Y1292" s="108">
        <v>0</v>
      </c>
      <c r="Z1292" s="108"/>
      <c r="AA1292" s="108">
        <v>0</v>
      </c>
      <c r="AB1292" s="108"/>
      <c r="AC1292" s="108">
        <v>0</v>
      </c>
      <c r="AD1292" s="108"/>
      <c r="AE1292" s="108">
        <v>0</v>
      </c>
      <c r="AF1292" s="108"/>
      <c r="AG1292" s="108">
        <v>0</v>
      </c>
      <c r="AH1292" s="108"/>
      <c r="AI1292" s="108">
        <v>21103</v>
      </c>
      <c r="AJ1292" s="108"/>
      <c r="AK1292" s="108">
        <v>0</v>
      </c>
      <c r="AL1292" s="109"/>
      <c r="AM1292" s="182">
        <v>0</v>
      </c>
      <c r="AN1292" s="109" t="s">
        <v>5655</v>
      </c>
      <c r="AO1292" s="109" t="str">
        <f t="shared" si="20"/>
        <v>No</v>
      </c>
    </row>
    <row r="1293" spans="1:41" s="19" customFormat="1" ht="11.45" customHeight="1" x14ac:dyDescent="0.2">
      <c r="A1293" s="5" t="s">
        <v>2129</v>
      </c>
      <c r="B1293" s="5" t="s">
        <v>2130</v>
      </c>
      <c r="C1293" s="5" t="s">
        <v>40</v>
      </c>
      <c r="D1293" s="174" t="s">
        <v>2131</v>
      </c>
      <c r="E1293" s="177" t="s">
        <v>2132</v>
      </c>
      <c r="F1293" s="19" t="s">
        <v>194</v>
      </c>
      <c r="G1293" s="5" t="s">
        <v>229</v>
      </c>
      <c r="H1293" s="27">
        <v>0</v>
      </c>
      <c r="I1293" s="106">
        <v>9</v>
      </c>
      <c r="J1293" s="107"/>
      <c r="K1293" s="108">
        <v>0</v>
      </c>
      <c r="L1293" s="108"/>
      <c r="M1293" s="108">
        <v>0</v>
      </c>
      <c r="N1293" s="108"/>
      <c r="O1293" s="108">
        <v>0</v>
      </c>
      <c r="P1293" s="108"/>
      <c r="Q1293" s="108">
        <v>255162</v>
      </c>
      <c r="R1293" s="108"/>
      <c r="S1293" s="108">
        <v>0</v>
      </c>
      <c r="T1293" s="108"/>
      <c r="U1293" s="108">
        <v>0</v>
      </c>
      <c r="V1293" s="108"/>
      <c r="W1293" s="108">
        <v>17049</v>
      </c>
      <c r="X1293" s="108"/>
      <c r="Y1293" s="108">
        <v>0</v>
      </c>
      <c r="Z1293" s="108"/>
      <c r="AA1293" s="108">
        <v>0</v>
      </c>
      <c r="AB1293" s="108"/>
      <c r="AC1293" s="108">
        <v>0</v>
      </c>
      <c r="AD1293" s="108"/>
      <c r="AE1293" s="108">
        <v>0</v>
      </c>
      <c r="AF1293" s="108"/>
      <c r="AG1293" s="108">
        <v>0</v>
      </c>
      <c r="AH1293" s="108"/>
      <c r="AI1293" s="108">
        <v>36758</v>
      </c>
      <c r="AJ1293" s="108"/>
      <c r="AK1293" s="108">
        <v>0</v>
      </c>
      <c r="AL1293" s="109"/>
      <c r="AM1293" s="182">
        <v>0</v>
      </c>
      <c r="AN1293" s="109" t="s">
        <v>5655</v>
      </c>
      <c r="AO1293" s="109" t="str">
        <f t="shared" si="20"/>
        <v>No</v>
      </c>
    </row>
    <row r="1294" spans="1:41" s="19" customFormat="1" ht="11.45" customHeight="1" x14ac:dyDescent="0.2">
      <c r="A1294" s="5" t="s">
        <v>1193</v>
      </c>
      <c r="B1294" s="5" t="s">
        <v>1194</v>
      </c>
      <c r="C1294" s="5" t="s">
        <v>79</v>
      </c>
      <c r="D1294" s="174">
        <v>6118</v>
      </c>
      <c r="E1294" s="177">
        <v>60118</v>
      </c>
      <c r="F1294" s="19" t="s">
        <v>194</v>
      </c>
      <c r="G1294" s="5" t="s">
        <v>5273</v>
      </c>
      <c r="H1294" s="27">
        <v>861505</v>
      </c>
      <c r="I1294" s="106">
        <v>9</v>
      </c>
      <c r="J1294" s="107"/>
      <c r="K1294" s="108">
        <v>0</v>
      </c>
      <c r="L1294" s="108"/>
      <c r="M1294" s="108">
        <v>0</v>
      </c>
      <c r="N1294" s="108"/>
      <c r="O1294" s="108">
        <v>0</v>
      </c>
      <c r="P1294" s="108"/>
      <c r="Q1294" s="108">
        <v>271539</v>
      </c>
      <c r="R1294" s="108"/>
      <c r="S1294" s="108">
        <v>0</v>
      </c>
      <c r="T1294" s="108"/>
      <c r="U1294" s="108">
        <v>0</v>
      </c>
      <c r="V1294" s="108"/>
      <c r="W1294" s="108">
        <v>18554</v>
      </c>
      <c r="X1294" s="108"/>
      <c r="Y1294" s="108">
        <v>0</v>
      </c>
      <c r="Z1294" s="108"/>
      <c r="AA1294" s="108">
        <v>0</v>
      </c>
      <c r="AB1294" s="108"/>
      <c r="AC1294" s="108">
        <v>0</v>
      </c>
      <c r="AD1294" s="108"/>
      <c r="AE1294" s="108">
        <v>0</v>
      </c>
      <c r="AF1294" s="108"/>
      <c r="AG1294" s="108">
        <v>0</v>
      </c>
      <c r="AH1294" s="108"/>
      <c r="AI1294" s="108">
        <v>213269</v>
      </c>
      <c r="AJ1294" s="108"/>
      <c r="AK1294" s="108">
        <v>0</v>
      </c>
      <c r="AL1294" s="109"/>
      <c r="AM1294" s="182">
        <v>0</v>
      </c>
      <c r="AN1294" s="109" t="s">
        <v>5655</v>
      </c>
      <c r="AO1294" s="109" t="str">
        <f t="shared" si="20"/>
        <v>No</v>
      </c>
    </row>
    <row r="1295" spans="1:41" s="19" customFormat="1" ht="11.45" customHeight="1" x14ac:dyDescent="0.2">
      <c r="A1295" s="5" t="s">
        <v>1430</v>
      </c>
      <c r="B1295" s="5" t="s">
        <v>1431</v>
      </c>
      <c r="C1295" s="5" t="s">
        <v>83</v>
      </c>
      <c r="D1295" s="174">
        <v>4234</v>
      </c>
      <c r="E1295" s="177">
        <v>40234</v>
      </c>
      <c r="F1295" s="19" t="s">
        <v>194</v>
      </c>
      <c r="G1295" s="5" t="s">
        <v>5273</v>
      </c>
      <c r="H1295" s="27">
        <v>149539</v>
      </c>
      <c r="I1295" s="106">
        <v>9</v>
      </c>
      <c r="J1295" s="107"/>
      <c r="K1295" s="108">
        <v>0</v>
      </c>
      <c r="L1295" s="108"/>
      <c r="M1295" s="108">
        <v>0</v>
      </c>
      <c r="N1295" s="108"/>
      <c r="O1295" s="108">
        <v>0</v>
      </c>
      <c r="P1295" s="108"/>
      <c r="Q1295" s="108">
        <v>149609</v>
      </c>
      <c r="R1295" s="108"/>
      <c r="S1295" s="108">
        <v>0</v>
      </c>
      <c r="T1295" s="108"/>
      <c r="U1295" s="108">
        <v>0</v>
      </c>
      <c r="V1295" s="108"/>
      <c r="W1295" s="108">
        <v>17575</v>
      </c>
      <c r="X1295" s="108"/>
      <c r="Y1295" s="108">
        <v>0</v>
      </c>
      <c r="Z1295" s="108"/>
      <c r="AA1295" s="108">
        <v>0</v>
      </c>
      <c r="AB1295" s="108"/>
      <c r="AC1295" s="108">
        <v>0</v>
      </c>
      <c r="AD1295" s="108"/>
      <c r="AE1295" s="108">
        <v>0</v>
      </c>
      <c r="AF1295" s="108"/>
      <c r="AG1295" s="108">
        <v>0</v>
      </c>
      <c r="AH1295" s="108"/>
      <c r="AI1295" s="108">
        <v>453850</v>
      </c>
      <c r="AJ1295" s="108"/>
      <c r="AK1295" s="108">
        <v>0</v>
      </c>
      <c r="AL1295" s="109"/>
      <c r="AM1295" s="182">
        <v>0</v>
      </c>
      <c r="AN1295" s="109" t="s">
        <v>5655</v>
      </c>
      <c r="AO1295" s="109" t="str">
        <f t="shared" si="20"/>
        <v>No</v>
      </c>
    </row>
    <row r="1296" spans="1:41" s="19" customFormat="1" ht="11.45" customHeight="1" x14ac:dyDescent="0.2">
      <c r="A1296" s="5" t="s">
        <v>5779</v>
      </c>
      <c r="B1296" s="5" t="s">
        <v>416</v>
      </c>
      <c r="C1296" s="5" t="s">
        <v>20</v>
      </c>
      <c r="D1296" s="174"/>
      <c r="E1296" s="177">
        <v>90297</v>
      </c>
      <c r="F1296" s="19" t="s">
        <v>260</v>
      </c>
      <c r="G1296" s="5" t="s">
        <v>5273</v>
      </c>
      <c r="H1296" s="27">
        <v>59219</v>
      </c>
      <c r="I1296" s="106">
        <v>9</v>
      </c>
      <c r="J1296" s="107"/>
      <c r="K1296" s="108">
        <v>0</v>
      </c>
      <c r="L1296" s="108"/>
      <c r="M1296" s="108">
        <v>0</v>
      </c>
      <c r="N1296" s="108"/>
      <c r="O1296" s="108">
        <v>0</v>
      </c>
      <c r="P1296" s="108"/>
      <c r="Q1296" s="108">
        <v>204651</v>
      </c>
      <c r="R1296" s="108"/>
      <c r="S1296" s="108">
        <v>0</v>
      </c>
      <c r="T1296" s="108"/>
      <c r="U1296" s="108">
        <v>0</v>
      </c>
      <c r="V1296" s="108"/>
      <c r="W1296" s="108">
        <v>3668</v>
      </c>
      <c r="X1296" s="108"/>
      <c r="Y1296" s="108">
        <v>0</v>
      </c>
      <c r="Z1296" s="108"/>
      <c r="AA1296" s="108">
        <v>0</v>
      </c>
      <c r="AB1296" s="108"/>
      <c r="AC1296" s="108">
        <v>0</v>
      </c>
      <c r="AD1296" s="108"/>
      <c r="AE1296" s="108">
        <v>0</v>
      </c>
      <c r="AF1296" s="108"/>
      <c r="AG1296" s="108">
        <v>0</v>
      </c>
      <c r="AH1296" s="108"/>
      <c r="AI1296" s="108">
        <v>20378</v>
      </c>
      <c r="AJ1296" s="108"/>
      <c r="AK1296" s="108">
        <v>0</v>
      </c>
      <c r="AL1296" s="109"/>
      <c r="AM1296" s="182">
        <v>0</v>
      </c>
      <c r="AN1296" s="109" t="s">
        <v>5655</v>
      </c>
      <c r="AO1296" s="109" t="str">
        <f t="shared" si="20"/>
        <v>No</v>
      </c>
    </row>
    <row r="1297" spans="1:41" s="19" customFormat="1" ht="11.45" customHeight="1" x14ac:dyDescent="0.2">
      <c r="A1297" s="5" t="s">
        <v>2416</v>
      </c>
      <c r="B1297" s="5" t="s">
        <v>2417</v>
      </c>
      <c r="C1297" s="5" t="s">
        <v>62</v>
      </c>
      <c r="D1297" s="174" t="s">
        <v>2418</v>
      </c>
      <c r="E1297" s="177" t="s">
        <v>2419</v>
      </c>
      <c r="F1297" s="19" t="s">
        <v>242</v>
      </c>
      <c r="G1297" s="5" t="s">
        <v>229</v>
      </c>
      <c r="H1297" s="27">
        <v>0</v>
      </c>
      <c r="I1297" s="106">
        <v>9</v>
      </c>
      <c r="J1297" s="107"/>
      <c r="K1297" s="108">
        <v>0</v>
      </c>
      <c r="L1297" s="108"/>
      <c r="M1297" s="108">
        <v>0</v>
      </c>
      <c r="N1297" s="108"/>
      <c r="O1297" s="108">
        <v>0</v>
      </c>
      <c r="P1297" s="108"/>
      <c r="Q1297" s="108">
        <v>547313</v>
      </c>
      <c r="R1297" s="108"/>
      <c r="S1297" s="108">
        <v>0</v>
      </c>
      <c r="T1297" s="108"/>
      <c r="U1297" s="108">
        <v>0</v>
      </c>
      <c r="V1297" s="108"/>
      <c r="W1297" s="108">
        <v>24274</v>
      </c>
      <c r="X1297" s="108"/>
      <c r="Y1297" s="108">
        <v>0</v>
      </c>
      <c r="Z1297" s="108"/>
      <c r="AA1297" s="108">
        <v>0</v>
      </c>
      <c r="AB1297" s="108"/>
      <c r="AC1297" s="108">
        <v>0</v>
      </c>
      <c r="AD1297" s="108"/>
      <c r="AE1297" s="108">
        <v>0</v>
      </c>
      <c r="AF1297" s="108"/>
      <c r="AG1297" s="108">
        <v>0</v>
      </c>
      <c r="AH1297" s="108"/>
      <c r="AI1297" s="108">
        <v>55425</v>
      </c>
      <c r="AJ1297" s="108"/>
      <c r="AK1297" s="108">
        <v>0</v>
      </c>
      <c r="AL1297" s="109"/>
      <c r="AM1297" s="182">
        <v>0</v>
      </c>
      <c r="AN1297" s="109" t="s">
        <v>5655</v>
      </c>
      <c r="AO1297" s="109" t="str">
        <f t="shared" si="20"/>
        <v>No</v>
      </c>
    </row>
    <row r="1298" spans="1:41" s="19" customFormat="1" ht="11.45" customHeight="1" x14ac:dyDescent="0.2">
      <c r="A1298" s="5" t="s">
        <v>2288</v>
      </c>
      <c r="B1298" s="5" t="s">
        <v>2289</v>
      </c>
      <c r="C1298" s="5" t="s">
        <v>40</v>
      </c>
      <c r="D1298" s="174" t="s">
        <v>2290</v>
      </c>
      <c r="E1298" s="177" t="s">
        <v>2291</v>
      </c>
      <c r="F1298" s="19" t="s">
        <v>194</v>
      </c>
      <c r="G1298" s="5" t="s">
        <v>229</v>
      </c>
      <c r="H1298" s="27">
        <v>0</v>
      </c>
      <c r="I1298" s="106">
        <v>9</v>
      </c>
      <c r="J1298" s="107"/>
      <c r="K1298" s="108">
        <v>0</v>
      </c>
      <c r="L1298" s="108"/>
      <c r="M1298" s="108">
        <v>0</v>
      </c>
      <c r="N1298" s="108"/>
      <c r="O1298" s="108">
        <v>0</v>
      </c>
      <c r="P1298" s="108"/>
      <c r="Q1298" s="108">
        <v>155127</v>
      </c>
      <c r="R1298" s="108"/>
      <c r="S1298" s="108">
        <v>0</v>
      </c>
      <c r="T1298" s="108"/>
      <c r="U1298" s="108">
        <v>0</v>
      </c>
      <c r="V1298" s="108"/>
      <c r="W1298" s="108">
        <v>13852</v>
      </c>
      <c r="X1298" s="108"/>
      <c r="Y1298" s="108">
        <v>0</v>
      </c>
      <c r="Z1298" s="108"/>
      <c r="AA1298" s="108">
        <v>0</v>
      </c>
      <c r="AB1298" s="108"/>
      <c r="AC1298" s="108">
        <v>0</v>
      </c>
      <c r="AD1298" s="108"/>
      <c r="AE1298" s="108">
        <v>0</v>
      </c>
      <c r="AF1298" s="108"/>
      <c r="AG1298" s="108">
        <v>0</v>
      </c>
      <c r="AH1298" s="108"/>
      <c r="AI1298" s="108">
        <v>18829</v>
      </c>
      <c r="AJ1298" s="108"/>
      <c r="AK1298" s="108">
        <v>0</v>
      </c>
      <c r="AL1298" s="109"/>
      <c r="AM1298" s="182">
        <v>0</v>
      </c>
      <c r="AN1298" s="109" t="s">
        <v>5655</v>
      </c>
      <c r="AO1298" s="109" t="str">
        <f t="shared" si="20"/>
        <v>No</v>
      </c>
    </row>
    <row r="1299" spans="1:41" s="19" customFormat="1" ht="11.45" customHeight="1" x14ac:dyDescent="0.2">
      <c r="A1299" s="5" t="s">
        <v>6338</v>
      </c>
      <c r="B1299" s="5" t="s">
        <v>3364</v>
      </c>
      <c r="C1299" s="5" t="s">
        <v>61</v>
      </c>
      <c r="D1299" s="174" t="s">
        <v>4611</v>
      </c>
      <c r="E1299" s="177" t="s">
        <v>4612</v>
      </c>
      <c r="F1299" s="19" t="s">
        <v>194</v>
      </c>
      <c r="G1299" s="5" t="s">
        <v>229</v>
      </c>
      <c r="H1299" s="27">
        <v>0</v>
      </c>
      <c r="I1299" s="106">
        <v>9</v>
      </c>
      <c r="J1299" s="107"/>
      <c r="K1299" s="108">
        <v>0</v>
      </c>
      <c r="L1299" s="108"/>
      <c r="M1299" s="108">
        <v>0</v>
      </c>
      <c r="N1299" s="108"/>
      <c r="O1299" s="108">
        <v>0</v>
      </c>
      <c r="P1299" s="108"/>
      <c r="Q1299" s="108">
        <v>50920</v>
      </c>
      <c r="R1299" s="108"/>
      <c r="S1299" s="108">
        <v>0</v>
      </c>
      <c r="T1299" s="108"/>
      <c r="U1299" s="108">
        <v>0</v>
      </c>
      <c r="V1299" s="108"/>
      <c r="W1299" s="108">
        <v>12615</v>
      </c>
      <c r="X1299" s="108"/>
      <c r="Y1299" s="108">
        <v>0</v>
      </c>
      <c r="Z1299" s="108"/>
      <c r="AA1299" s="108">
        <v>0</v>
      </c>
      <c r="AB1299" s="108"/>
      <c r="AC1299" s="108">
        <v>0</v>
      </c>
      <c r="AD1299" s="108"/>
      <c r="AE1299" s="108">
        <v>0</v>
      </c>
      <c r="AF1299" s="108"/>
      <c r="AG1299" s="108">
        <v>0</v>
      </c>
      <c r="AH1299" s="108"/>
      <c r="AI1299" s="108">
        <v>31030</v>
      </c>
      <c r="AJ1299" s="108"/>
      <c r="AK1299" s="108">
        <v>0</v>
      </c>
      <c r="AL1299" s="109"/>
      <c r="AM1299" s="182">
        <v>0</v>
      </c>
      <c r="AN1299" s="109" t="s">
        <v>5655</v>
      </c>
      <c r="AO1299" s="109" t="str">
        <f t="shared" si="20"/>
        <v>No</v>
      </c>
    </row>
    <row r="1300" spans="1:41" s="19" customFormat="1" ht="11.45" customHeight="1" x14ac:dyDescent="0.2">
      <c r="A1300" s="5" t="s">
        <v>2486</v>
      </c>
      <c r="B1300" s="5" t="s">
        <v>2518</v>
      </c>
      <c r="C1300" s="5" t="s">
        <v>62</v>
      </c>
      <c r="D1300" s="174" t="s">
        <v>2519</v>
      </c>
      <c r="E1300" s="177" t="s">
        <v>2520</v>
      </c>
      <c r="F1300" s="19" t="s">
        <v>194</v>
      </c>
      <c r="G1300" s="5" t="s">
        <v>229</v>
      </c>
      <c r="H1300" s="27">
        <v>0</v>
      </c>
      <c r="I1300" s="106">
        <v>9</v>
      </c>
      <c r="J1300" s="107"/>
      <c r="K1300" s="108">
        <v>0</v>
      </c>
      <c r="L1300" s="108"/>
      <c r="M1300" s="108">
        <v>0</v>
      </c>
      <c r="N1300" s="108"/>
      <c r="O1300" s="108">
        <v>0</v>
      </c>
      <c r="P1300" s="108"/>
      <c r="Q1300" s="108">
        <v>223063</v>
      </c>
      <c r="R1300" s="108"/>
      <c r="S1300" s="108">
        <v>0</v>
      </c>
      <c r="T1300" s="108"/>
      <c r="U1300" s="108">
        <v>0</v>
      </c>
      <c r="V1300" s="108"/>
      <c r="W1300" s="108">
        <v>14184</v>
      </c>
      <c r="X1300" s="108"/>
      <c r="Y1300" s="108">
        <v>0</v>
      </c>
      <c r="Z1300" s="108"/>
      <c r="AA1300" s="108">
        <v>0</v>
      </c>
      <c r="AB1300" s="108"/>
      <c r="AC1300" s="108">
        <v>0</v>
      </c>
      <c r="AD1300" s="108"/>
      <c r="AE1300" s="108">
        <v>0</v>
      </c>
      <c r="AF1300" s="108"/>
      <c r="AG1300" s="108">
        <v>0</v>
      </c>
      <c r="AH1300" s="108"/>
      <c r="AI1300" s="108">
        <v>26800</v>
      </c>
      <c r="AJ1300" s="108"/>
      <c r="AK1300" s="108">
        <v>0</v>
      </c>
      <c r="AL1300" s="109"/>
      <c r="AM1300" s="182">
        <v>0</v>
      </c>
      <c r="AN1300" s="109" t="s">
        <v>5655</v>
      </c>
      <c r="AO1300" s="109" t="str">
        <f t="shared" si="20"/>
        <v>No</v>
      </c>
    </row>
    <row r="1301" spans="1:41" s="19" customFormat="1" ht="11.45" customHeight="1" x14ac:dyDescent="0.2">
      <c r="A1301" s="5" t="s">
        <v>6339</v>
      </c>
      <c r="B1301" s="5" t="s">
        <v>1323</v>
      </c>
      <c r="C1301" s="5" t="s">
        <v>72</v>
      </c>
      <c r="D1301" s="174" t="s">
        <v>4895</v>
      </c>
      <c r="E1301" s="177" t="s">
        <v>4896</v>
      </c>
      <c r="F1301" s="19" t="s">
        <v>194</v>
      </c>
      <c r="G1301" s="5" t="s">
        <v>229</v>
      </c>
      <c r="H1301" s="27">
        <v>0</v>
      </c>
      <c r="I1301" s="106">
        <v>9</v>
      </c>
      <c r="J1301" s="107"/>
      <c r="K1301" s="108">
        <v>0</v>
      </c>
      <c r="L1301" s="108"/>
      <c r="M1301" s="108">
        <v>0</v>
      </c>
      <c r="N1301" s="108"/>
      <c r="O1301" s="108">
        <v>0</v>
      </c>
      <c r="P1301" s="108"/>
      <c r="Q1301" s="108">
        <v>73444</v>
      </c>
      <c r="R1301" s="108"/>
      <c r="S1301" s="108">
        <v>0</v>
      </c>
      <c r="T1301" s="108"/>
      <c r="U1301" s="108">
        <v>0</v>
      </c>
      <c r="V1301" s="108"/>
      <c r="W1301" s="108">
        <v>5287</v>
      </c>
      <c r="X1301" s="108"/>
      <c r="Y1301" s="108">
        <v>0</v>
      </c>
      <c r="Z1301" s="108"/>
      <c r="AA1301" s="108">
        <v>0</v>
      </c>
      <c r="AB1301" s="108"/>
      <c r="AC1301" s="108">
        <v>0</v>
      </c>
      <c r="AD1301" s="108"/>
      <c r="AE1301" s="108">
        <v>0</v>
      </c>
      <c r="AF1301" s="108"/>
      <c r="AG1301" s="108">
        <v>0</v>
      </c>
      <c r="AH1301" s="108"/>
      <c r="AI1301" s="108">
        <v>17077</v>
      </c>
      <c r="AJ1301" s="108"/>
      <c r="AK1301" s="108">
        <v>0</v>
      </c>
      <c r="AL1301" s="109"/>
      <c r="AM1301" s="182">
        <v>0</v>
      </c>
      <c r="AN1301" s="109" t="s">
        <v>5655</v>
      </c>
      <c r="AO1301" s="109" t="str">
        <f t="shared" si="20"/>
        <v>No</v>
      </c>
    </row>
    <row r="1302" spans="1:41" s="19" customFormat="1" ht="11.45" customHeight="1" x14ac:dyDescent="0.2">
      <c r="A1302" s="5" t="s">
        <v>6340</v>
      </c>
      <c r="B1302" s="5" t="s">
        <v>251</v>
      </c>
      <c r="C1302" s="5" t="s">
        <v>31</v>
      </c>
      <c r="D1302" s="174">
        <v>8025</v>
      </c>
      <c r="E1302" s="177">
        <v>80025</v>
      </c>
      <c r="F1302" s="19" t="s">
        <v>194</v>
      </c>
      <c r="G1302" s="5" t="s">
        <v>192</v>
      </c>
      <c r="H1302" s="27">
        <v>264465</v>
      </c>
      <c r="I1302" s="106">
        <v>9</v>
      </c>
      <c r="J1302" s="107"/>
      <c r="K1302" s="108">
        <v>0</v>
      </c>
      <c r="L1302" s="108"/>
      <c r="M1302" s="108">
        <v>240111</v>
      </c>
      <c r="N1302" s="108"/>
      <c r="O1302" s="108">
        <v>261002</v>
      </c>
      <c r="P1302" s="108"/>
      <c r="Q1302" s="108">
        <v>280062</v>
      </c>
      <c r="R1302" s="108"/>
      <c r="S1302" s="108">
        <v>20556</v>
      </c>
      <c r="T1302" s="108"/>
      <c r="U1302" s="108">
        <v>16050</v>
      </c>
      <c r="V1302" s="108"/>
      <c r="W1302" s="108">
        <v>17909</v>
      </c>
      <c r="X1302" s="108"/>
      <c r="Y1302" s="108">
        <v>1498</v>
      </c>
      <c r="Z1302" s="108"/>
      <c r="AA1302" s="108">
        <v>0</v>
      </c>
      <c r="AB1302" s="108"/>
      <c r="AC1302" s="108">
        <v>0</v>
      </c>
      <c r="AD1302" s="108"/>
      <c r="AE1302" s="108">
        <v>0</v>
      </c>
      <c r="AF1302" s="108"/>
      <c r="AG1302" s="108">
        <v>0</v>
      </c>
      <c r="AH1302" s="108"/>
      <c r="AI1302" s="108">
        <v>104115</v>
      </c>
      <c r="AJ1302" s="108"/>
      <c r="AK1302" s="108">
        <v>493162</v>
      </c>
      <c r="AL1302" s="109"/>
      <c r="AM1302" s="182">
        <v>0</v>
      </c>
      <c r="AN1302" s="109" t="s">
        <v>5655</v>
      </c>
      <c r="AO1302" s="109" t="str">
        <f t="shared" si="20"/>
        <v>No</v>
      </c>
    </row>
    <row r="1303" spans="1:41" s="19" customFormat="1" ht="11.45" customHeight="1" x14ac:dyDescent="0.2">
      <c r="A1303" s="5" t="s">
        <v>2712</v>
      </c>
      <c r="B1303" s="5" t="s">
        <v>2713</v>
      </c>
      <c r="C1303" s="5" t="s">
        <v>98</v>
      </c>
      <c r="D1303" s="174" t="s">
        <v>2714</v>
      </c>
      <c r="E1303" s="177" t="s">
        <v>2715</v>
      </c>
      <c r="F1303" s="19" t="s">
        <v>194</v>
      </c>
      <c r="G1303" s="5" t="s">
        <v>229</v>
      </c>
      <c r="H1303" s="27">
        <v>0</v>
      </c>
      <c r="I1303" s="106">
        <v>9</v>
      </c>
      <c r="J1303" s="107"/>
      <c r="K1303" s="108">
        <v>0</v>
      </c>
      <c r="L1303" s="108"/>
      <c r="M1303" s="108">
        <v>0</v>
      </c>
      <c r="N1303" s="108"/>
      <c r="O1303" s="108">
        <v>0</v>
      </c>
      <c r="P1303" s="108"/>
      <c r="Q1303" s="108">
        <v>276242</v>
      </c>
      <c r="R1303" s="108"/>
      <c r="S1303" s="108">
        <v>0</v>
      </c>
      <c r="T1303" s="108"/>
      <c r="U1303" s="108">
        <v>0</v>
      </c>
      <c r="V1303" s="108"/>
      <c r="W1303" s="108">
        <v>27631</v>
      </c>
      <c r="X1303" s="108"/>
      <c r="Y1303" s="108">
        <v>0</v>
      </c>
      <c r="Z1303" s="108"/>
      <c r="AA1303" s="108">
        <v>0</v>
      </c>
      <c r="AB1303" s="108"/>
      <c r="AC1303" s="108">
        <v>0</v>
      </c>
      <c r="AD1303" s="108"/>
      <c r="AE1303" s="108">
        <v>0</v>
      </c>
      <c r="AF1303" s="108"/>
      <c r="AG1303" s="108">
        <v>0</v>
      </c>
      <c r="AH1303" s="108"/>
      <c r="AI1303" s="108">
        <v>93904</v>
      </c>
      <c r="AJ1303" s="108"/>
      <c r="AK1303" s="108">
        <v>0</v>
      </c>
      <c r="AL1303" s="109"/>
      <c r="AM1303" s="182">
        <v>0</v>
      </c>
      <c r="AN1303" s="109" t="s">
        <v>5655</v>
      </c>
      <c r="AO1303" s="109" t="str">
        <f t="shared" si="20"/>
        <v>No</v>
      </c>
    </row>
    <row r="1304" spans="1:41" s="19" customFormat="1" ht="11.45" customHeight="1" x14ac:dyDescent="0.2">
      <c r="A1304" s="5" t="s">
        <v>1379</v>
      </c>
      <c r="B1304" s="5" t="s">
        <v>1380</v>
      </c>
      <c r="C1304" s="5" t="s">
        <v>20</v>
      </c>
      <c r="D1304" s="174">
        <v>9238</v>
      </c>
      <c r="E1304" s="177">
        <v>90238</v>
      </c>
      <c r="F1304" s="19" t="s">
        <v>194</v>
      </c>
      <c r="G1304" s="5" t="s">
        <v>5273</v>
      </c>
      <c r="H1304" s="27">
        <v>54372</v>
      </c>
      <c r="I1304" s="106">
        <v>9</v>
      </c>
      <c r="J1304" s="107"/>
      <c r="K1304" s="108">
        <v>0</v>
      </c>
      <c r="L1304" s="108"/>
      <c r="M1304" s="108">
        <v>0</v>
      </c>
      <c r="N1304" s="108"/>
      <c r="O1304" s="108">
        <v>0</v>
      </c>
      <c r="P1304" s="108"/>
      <c r="Q1304" s="108">
        <v>204960</v>
      </c>
      <c r="R1304" s="108"/>
      <c r="S1304" s="108">
        <v>0</v>
      </c>
      <c r="T1304" s="108"/>
      <c r="U1304" s="108">
        <v>0</v>
      </c>
      <c r="V1304" s="108"/>
      <c r="W1304" s="108">
        <v>17876</v>
      </c>
      <c r="X1304" s="108"/>
      <c r="Y1304" s="108">
        <v>0</v>
      </c>
      <c r="Z1304" s="108"/>
      <c r="AA1304" s="108">
        <v>0</v>
      </c>
      <c r="AB1304" s="108"/>
      <c r="AC1304" s="108">
        <v>0</v>
      </c>
      <c r="AD1304" s="108"/>
      <c r="AE1304" s="108">
        <v>0</v>
      </c>
      <c r="AF1304" s="108"/>
      <c r="AG1304" s="108">
        <v>0</v>
      </c>
      <c r="AH1304" s="108"/>
      <c r="AI1304" s="108">
        <v>101679</v>
      </c>
      <c r="AJ1304" s="108"/>
      <c r="AK1304" s="108">
        <v>0</v>
      </c>
      <c r="AL1304" s="109"/>
      <c r="AM1304" s="182">
        <v>0</v>
      </c>
      <c r="AN1304" s="109" t="s">
        <v>5655</v>
      </c>
      <c r="AO1304" s="109" t="str">
        <f t="shared" si="20"/>
        <v>No</v>
      </c>
    </row>
    <row r="1305" spans="1:41" s="19" customFormat="1" ht="11.45" customHeight="1" x14ac:dyDescent="0.2">
      <c r="A1305" s="5" t="s">
        <v>1137</v>
      </c>
      <c r="B1305" s="5" t="s">
        <v>1138</v>
      </c>
      <c r="C1305" s="5" t="s">
        <v>83</v>
      </c>
      <c r="D1305" s="174">
        <v>4183</v>
      </c>
      <c r="E1305" s="177">
        <v>40183</v>
      </c>
      <c r="F1305" s="19" t="s">
        <v>194</v>
      </c>
      <c r="G1305" s="5" t="s">
        <v>5273</v>
      </c>
      <c r="H1305" s="27">
        <v>306196</v>
      </c>
      <c r="I1305" s="106">
        <v>9</v>
      </c>
      <c r="J1305" s="107"/>
      <c r="K1305" s="108">
        <v>0</v>
      </c>
      <c r="L1305" s="108"/>
      <c r="M1305" s="108">
        <v>0</v>
      </c>
      <c r="N1305" s="108"/>
      <c r="O1305" s="108">
        <v>0</v>
      </c>
      <c r="P1305" s="108"/>
      <c r="Q1305" s="108">
        <v>90468</v>
      </c>
      <c r="R1305" s="108"/>
      <c r="S1305" s="108">
        <v>0</v>
      </c>
      <c r="T1305" s="108"/>
      <c r="U1305" s="108">
        <v>0</v>
      </c>
      <c r="V1305" s="108"/>
      <c r="W1305" s="108">
        <v>5874</v>
      </c>
      <c r="X1305" s="108"/>
      <c r="Y1305" s="108">
        <v>0</v>
      </c>
      <c r="Z1305" s="108"/>
      <c r="AA1305" s="108">
        <v>0</v>
      </c>
      <c r="AB1305" s="108"/>
      <c r="AC1305" s="108">
        <v>0</v>
      </c>
      <c r="AD1305" s="108"/>
      <c r="AE1305" s="108">
        <v>0</v>
      </c>
      <c r="AF1305" s="108"/>
      <c r="AG1305" s="108">
        <v>0</v>
      </c>
      <c r="AH1305" s="108"/>
      <c r="AI1305" s="108">
        <v>7989</v>
      </c>
      <c r="AJ1305" s="108"/>
      <c r="AK1305" s="108">
        <v>0</v>
      </c>
      <c r="AL1305" s="109"/>
      <c r="AM1305" s="182">
        <v>0</v>
      </c>
      <c r="AN1305" s="109" t="s">
        <v>5655</v>
      </c>
      <c r="AO1305" s="109" t="str">
        <f t="shared" si="20"/>
        <v>No</v>
      </c>
    </row>
    <row r="1306" spans="1:41" s="19" customFormat="1" ht="11.45" customHeight="1" x14ac:dyDescent="0.2">
      <c r="A1306" s="5" t="s">
        <v>6341</v>
      </c>
      <c r="B1306" s="5" t="s">
        <v>689</v>
      </c>
      <c r="C1306" s="5" t="s">
        <v>89</v>
      </c>
      <c r="D1306" s="174">
        <v>6013</v>
      </c>
      <c r="E1306" s="177">
        <v>60013</v>
      </c>
      <c r="F1306" s="19" t="s">
        <v>194</v>
      </c>
      <c r="G1306" s="5" t="s">
        <v>5273</v>
      </c>
      <c r="H1306" s="27">
        <v>153150</v>
      </c>
      <c r="I1306" s="106">
        <v>9</v>
      </c>
      <c r="J1306" s="107"/>
      <c r="K1306" s="108">
        <v>0</v>
      </c>
      <c r="L1306" s="108"/>
      <c r="M1306" s="108">
        <v>0</v>
      </c>
      <c r="N1306" s="108"/>
      <c r="O1306" s="108">
        <v>0</v>
      </c>
      <c r="P1306" s="108"/>
      <c r="Q1306" s="108">
        <v>342222</v>
      </c>
      <c r="R1306" s="108"/>
      <c r="S1306" s="108">
        <v>0</v>
      </c>
      <c r="T1306" s="108"/>
      <c r="U1306" s="108">
        <v>0</v>
      </c>
      <c r="V1306" s="108"/>
      <c r="W1306" s="108">
        <v>22372</v>
      </c>
      <c r="X1306" s="108"/>
      <c r="Y1306" s="108">
        <v>0</v>
      </c>
      <c r="Z1306" s="108"/>
      <c r="AA1306" s="108">
        <v>0</v>
      </c>
      <c r="AB1306" s="108"/>
      <c r="AC1306" s="108">
        <v>0</v>
      </c>
      <c r="AD1306" s="108"/>
      <c r="AE1306" s="108">
        <v>0</v>
      </c>
      <c r="AF1306" s="108"/>
      <c r="AG1306" s="108">
        <v>0</v>
      </c>
      <c r="AH1306" s="108"/>
      <c r="AI1306" s="108">
        <v>101043</v>
      </c>
      <c r="AJ1306" s="108"/>
      <c r="AK1306" s="108">
        <v>0</v>
      </c>
      <c r="AL1306" s="109"/>
      <c r="AM1306" s="182">
        <v>0</v>
      </c>
      <c r="AN1306" s="109" t="s">
        <v>5655</v>
      </c>
      <c r="AO1306" s="109" t="str">
        <f t="shared" si="20"/>
        <v>No</v>
      </c>
    </row>
    <row r="1307" spans="1:41" s="19" customFormat="1" ht="11.45" customHeight="1" x14ac:dyDescent="0.2">
      <c r="A1307" s="5" t="s">
        <v>6342</v>
      </c>
      <c r="B1307" s="5" t="s">
        <v>393</v>
      </c>
      <c r="C1307" s="5" t="s">
        <v>59</v>
      </c>
      <c r="D1307" s="174">
        <v>7040</v>
      </c>
      <c r="E1307" s="177">
        <v>70040</v>
      </c>
      <c r="F1307" s="19" t="s">
        <v>194</v>
      </c>
      <c r="G1307" s="5" t="s">
        <v>5273</v>
      </c>
      <c r="H1307" s="27">
        <v>82775</v>
      </c>
      <c r="I1307" s="106">
        <v>9</v>
      </c>
      <c r="J1307" s="107"/>
      <c r="K1307" s="108">
        <v>0</v>
      </c>
      <c r="L1307" s="108"/>
      <c r="M1307" s="108">
        <v>0</v>
      </c>
      <c r="N1307" s="108"/>
      <c r="O1307" s="108">
        <v>0</v>
      </c>
      <c r="P1307" s="108"/>
      <c r="Q1307" s="108">
        <v>318455</v>
      </c>
      <c r="R1307" s="108"/>
      <c r="S1307" s="108">
        <v>0</v>
      </c>
      <c r="T1307" s="108"/>
      <c r="U1307" s="108">
        <v>0</v>
      </c>
      <c r="V1307" s="108"/>
      <c r="W1307" s="108">
        <v>25520</v>
      </c>
      <c r="X1307" s="108"/>
      <c r="Y1307" s="108">
        <v>0</v>
      </c>
      <c r="Z1307" s="108"/>
      <c r="AA1307" s="108">
        <v>0</v>
      </c>
      <c r="AB1307" s="108"/>
      <c r="AC1307" s="108">
        <v>0</v>
      </c>
      <c r="AD1307" s="108"/>
      <c r="AE1307" s="108">
        <v>0</v>
      </c>
      <c r="AF1307" s="108"/>
      <c r="AG1307" s="108">
        <v>0</v>
      </c>
      <c r="AH1307" s="108"/>
      <c r="AI1307" s="108">
        <v>140382</v>
      </c>
      <c r="AJ1307" s="108"/>
      <c r="AK1307" s="108">
        <v>0</v>
      </c>
      <c r="AL1307" s="109"/>
      <c r="AM1307" s="182">
        <v>0</v>
      </c>
      <c r="AN1307" s="109" t="s">
        <v>5655</v>
      </c>
      <c r="AO1307" s="109" t="str">
        <f t="shared" si="20"/>
        <v>No</v>
      </c>
    </row>
    <row r="1308" spans="1:41" s="19" customFormat="1" ht="11.45" customHeight="1" x14ac:dyDescent="0.2">
      <c r="A1308" s="5" t="s">
        <v>2758</v>
      </c>
      <c r="B1308" s="5" t="s">
        <v>287</v>
      </c>
      <c r="C1308" s="5" t="s">
        <v>77</v>
      </c>
      <c r="D1308" s="174" t="s">
        <v>2759</v>
      </c>
      <c r="E1308" s="177" t="s">
        <v>2760</v>
      </c>
      <c r="F1308" s="19" t="s">
        <v>242</v>
      </c>
      <c r="G1308" s="5" t="s">
        <v>229</v>
      </c>
      <c r="H1308" s="27">
        <v>0</v>
      </c>
      <c r="I1308" s="106">
        <v>9</v>
      </c>
      <c r="J1308" s="107"/>
      <c r="K1308" s="108">
        <v>0</v>
      </c>
      <c r="L1308" s="108"/>
      <c r="M1308" s="108">
        <v>0</v>
      </c>
      <c r="N1308" s="108"/>
      <c r="O1308" s="108">
        <v>0</v>
      </c>
      <c r="P1308" s="108"/>
      <c r="Q1308" s="108">
        <v>315828</v>
      </c>
      <c r="R1308" s="108"/>
      <c r="S1308" s="108">
        <v>0</v>
      </c>
      <c r="T1308" s="108"/>
      <c r="U1308" s="108">
        <v>0</v>
      </c>
      <c r="V1308" s="108"/>
      <c r="W1308" s="108">
        <v>25951</v>
      </c>
      <c r="X1308" s="108"/>
      <c r="Y1308" s="108">
        <v>0</v>
      </c>
      <c r="Z1308" s="108"/>
      <c r="AA1308" s="108">
        <v>0</v>
      </c>
      <c r="AB1308" s="108"/>
      <c r="AC1308" s="108">
        <v>0</v>
      </c>
      <c r="AD1308" s="108"/>
      <c r="AE1308" s="108">
        <v>0</v>
      </c>
      <c r="AF1308" s="108"/>
      <c r="AG1308" s="108">
        <v>0</v>
      </c>
      <c r="AH1308" s="108"/>
      <c r="AI1308" s="108">
        <v>508572</v>
      </c>
      <c r="AJ1308" s="108"/>
      <c r="AK1308" s="108">
        <v>0</v>
      </c>
      <c r="AL1308" s="109"/>
      <c r="AM1308" s="182">
        <v>0</v>
      </c>
      <c r="AN1308" s="109" t="s">
        <v>5655</v>
      </c>
      <c r="AO1308" s="109" t="str">
        <f t="shared" si="20"/>
        <v>No</v>
      </c>
    </row>
    <row r="1309" spans="1:41" s="19" customFormat="1" ht="11.45" customHeight="1" x14ac:dyDescent="0.2">
      <c r="A1309" s="5" t="s">
        <v>5741</v>
      </c>
      <c r="B1309" s="5" t="s">
        <v>1704</v>
      </c>
      <c r="C1309" s="5" t="s">
        <v>56</v>
      </c>
      <c r="D1309" s="174"/>
      <c r="E1309" s="177" t="s">
        <v>5742</v>
      </c>
      <c r="F1309" s="19" t="s">
        <v>196</v>
      </c>
      <c r="G1309" s="5" t="s">
        <v>229</v>
      </c>
      <c r="H1309" s="27">
        <v>0</v>
      </c>
      <c r="I1309" s="106">
        <v>9</v>
      </c>
      <c r="J1309" s="107"/>
      <c r="K1309" s="108">
        <v>0</v>
      </c>
      <c r="L1309" s="108"/>
      <c r="M1309" s="108">
        <v>0</v>
      </c>
      <c r="N1309" s="108"/>
      <c r="O1309" s="108">
        <v>0</v>
      </c>
      <c r="P1309" s="108"/>
      <c r="Q1309" s="108">
        <v>456820</v>
      </c>
      <c r="R1309" s="108"/>
      <c r="S1309" s="108">
        <v>0</v>
      </c>
      <c r="T1309" s="108"/>
      <c r="U1309" s="108">
        <v>0</v>
      </c>
      <c r="V1309" s="108"/>
      <c r="W1309" s="108">
        <v>28501</v>
      </c>
      <c r="X1309" s="108"/>
      <c r="Y1309" s="108">
        <v>0</v>
      </c>
      <c r="Z1309" s="108"/>
      <c r="AA1309" s="108">
        <v>0</v>
      </c>
      <c r="AB1309" s="108"/>
      <c r="AC1309" s="108">
        <v>0</v>
      </c>
      <c r="AD1309" s="108"/>
      <c r="AE1309" s="108">
        <v>0</v>
      </c>
      <c r="AF1309" s="108"/>
      <c r="AG1309" s="108">
        <v>0</v>
      </c>
      <c r="AH1309" s="108"/>
      <c r="AI1309" s="108">
        <v>60464</v>
      </c>
      <c r="AJ1309" s="108"/>
      <c r="AK1309" s="108">
        <v>0</v>
      </c>
      <c r="AL1309" s="109"/>
      <c r="AM1309" s="182">
        <v>0</v>
      </c>
      <c r="AN1309" s="109" t="s">
        <v>5655</v>
      </c>
      <c r="AO1309" s="109" t="str">
        <f t="shared" si="20"/>
        <v>No</v>
      </c>
    </row>
    <row r="1310" spans="1:41" s="19" customFormat="1" ht="11.45" customHeight="1" x14ac:dyDescent="0.2">
      <c r="A1310" s="5" t="s">
        <v>2025</v>
      </c>
      <c r="B1310" s="5" t="s">
        <v>2026</v>
      </c>
      <c r="C1310" s="5" t="s">
        <v>86</v>
      </c>
      <c r="D1310" s="174" t="s">
        <v>2027</v>
      </c>
      <c r="E1310" s="177" t="s">
        <v>2028</v>
      </c>
      <c r="F1310" s="19" t="s">
        <v>194</v>
      </c>
      <c r="G1310" s="5" t="s">
        <v>229</v>
      </c>
      <c r="H1310" s="27">
        <v>0</v>
      </c>
      <c r="I1310" s="106">
        <v>9</v>
      </c>
      <c r="J1310" s="107"/>
      <c r="K1310" s="108">
        <v>0</v>
      </c>
      <c r="L1310" s="108"/>
      <c r="M1310" s="108">
        <v>0</v>
      </c>
      <c r="N1310" s="108"/>
      <c r="O1310" s="108">
        <v>0</v>
      </c>
      <c r="P1310" s="108"/>
      <c r="Q1310" s="108">
        <v>466639</v>
      </c>
      <c r="R1310" s="108"/>
      <c r="S1310" s="108">
        <v>0</v>
      </c>
      <c r="T1310" s="108"/>
      <c r="U1310" s="108">
        <v>0</v>
      </c>
      <c r="V1310" s="108"/>
      <c r="W1310" s="108">
        <v>14319</v>
      </c>
      <c r="X1310" s="108"/>
      <c r="Y1310" s="108">
        <v>0</v>
      </c>
      <c r="Z1310" s="108"/>
      <c r="AA1310" s="108">
        <v>0</v>
      </c>
      <c r="AB1310" s="108"/>
      <c r="AC1310" s="108">
        <v>0</v>
      </c>
      <c r="AD1310" s="108"/>
      <c r="AE1310" s="108">
        <v>0</v>
      </c>
      <c r="AF1310" s="108"/>
      <c r="AG1310" s="108">
        <v>0</v>
      </c>
      <c r="AH1310" s="108"/>
      <c r="AI1310" s="108">
        <v>26363</v>
      </c>
      <c r="AJ1310" s="108"/>
      <c r="AK1310" s="108">
        <v>0</v>
      </c>
      <c r="AL1310" s="109"/>
      <c r="AM1310" s="182">
        <v>0</v>
      </c>
      <c r="AN1310" s="109" t="s">
        <v>5655</v>
      </c>
      <c r="AO1310" s="109" t="str">
        <f t="shared" si="20"/>
        <v>No</v>
      </c>
    </row>
    <row r="1311" spans="1:41" s="19" customFormat="1" ht="11.45" customHeight="1" x14ac:dyDescent="0.2">
      <c r="A1311" s="5" t="s">
        <v>4922</v>
      </c>
      <c r="B1311" s="5" t="s">
        <v>4923</v>
      </c>
      <c r="C1311" s="5" t="s">
        <v>20</v>
      </c>
      <c r="D1311" s="174" t="s">
        <v>4924</v>
      </c>
      <c r="E1311" s="177" t="s">
        <v>4925</v>
      </c>
      <c r="F1311" s="19" t="s">
        <v>194</v>
      </c>
      <c r="G1311" s="5" t="s">
        <v>229</v>
      </c>
      <c r="H1311" s="27">
        <v>0</v>
      </c>
      <c r="I1311" s="106">
        <v>9</v>
      </c>
      <c r="J1311" s="107"/>
      <c r="K1311" s="108">
        <v>0</v>
      </c>
      <c r="L1311" s="108"/>
      <c r="M1311" s="108">
        <v>0</v>
      </c>
      <c r="N1311" s="108"/>
      <c r="O1311" s="108">
        <v>0</v>
      </c>
      <c r="P1311" s="108"/>
      <c r="Q1311" s="108">
        <v>57286</v>
      </c>
      <c r="R1311" s="108"/>
      <c r="S1311" s="108">
        <v>0</v>
      </c>
      <c r="T1311" s="108"/>
      <c r="U1311" s="108">
        <v>0</v>
      </c>
      <c r="V1311" s="108"/>
      <c r="W1311" s="108">
        <v>3750</v>
      </c>
      <c r="X1311" s="108"/>
      <c r="Y1311" s="108">
        <v>0</v>
      </c>
      <c r="Z1311" s="108"/>
      <c r="AA1311" s="108">
        <v>0</v>
      </c>
      <c r="AB1311" s="108"/>
      <c r="AC1311" s="108">
        <v>0</v>
      </c>
      <c r="AD1311" s="108"/>
      <c r="AE1311" s="108">
        <v>0</v>
      </c>
      <c r="AF1311" s="108"/>
      <c r="AG1311" s="108">
        <v>0</v>
      </c>
      <c r="AH1311" s="108"/>
      <c r="AI1311" s="108">
        <v>33494</v>
      </c>
      <c r="AJ1311" s="108"/>
      <c r="AK1311" s="108">
        <v>0</v>
      </c>
      <c r="AL1311" s="109"/>
      <c r="AM1311" s="182">
        <v>0</v>
      </c>
      <c r="AN1311" s="109" t="s">
        <v>5655</v>
      </c>
      <c r="AO1311" s="109" t="str">
        <f t="shared" si="20"/>
        <v>No</v>
      </c>
    </row>
    <row r="1312" spans="1:41" s="19" customFormat="1" ht="11.45" customHeight="1" x14ac:dyDescent="0.2">
      <c r="A1312" s="5" t="s">
        <v>5466</v>
      </c>
      <c r="B1312" s="5" t="s">
        <v>1583</v>
      </c>
      <c r="C1312" s="5" t="s">
        <v>73</v>
      </c>
      <c r="D1312" s="174">
        <v>2216</v>
      </c>
      <c r="E1312" s="177">
        <v>20216</v>
      </c>
      <c r="F1312" s="19" t="s">
        <v>194</v>
      </c>
      <c r="G1312" s="5" t="s">
        <v>5273</v>
      </c>
      <c r="H1312" s="27">
        <v>423566</v>
      </c>
      <c r="I1312" s="106">
        <v>9</v>
      </c>
      <c r="J1312" s="107"/>
      <c r="K1312" s="108">
        <v>0</v>
      </c>
      <c r="L1312" s="108"/>
      <c r="M1312" s="108">
        <v>0</v>
      </c>
      <c r="N1312" s="108"/>
      <c r="O1312" s="108">
        <v>0</v>
      </c>
      <c r="P1312" s="108"/>
      <c r="Q1312" s="108">
        <v>110109</v>
      </c>
      <c r="R1312" s="108"/>
      <c r="S1312" s="108">
        <v>0</v>
      </c>
      <c r="T1312" s="108"/>
      <c r="U1312" s="108">
        <v>0</v>
      </c>
      <c r="V1312" s="108"/>
      <c r="W1312" s="108">
        <v>11548</v>
      </c>
      <c r="X1312" s="108"/>
      <c r="Y1312" s="108">
        <v>0</v>
      </c>
      <c r="Z1312" s="108"/>
      <c r="AA1312" s="108">
        <v>0</v>
      </c>
      <c r="AB1312" s="108"/>
      <c r="AC1312" s="108">
        <v>0</v>
      </c>
      <c r="AD1312" s="108"/>
      <c r="AE1312" s="108">
        <v>0</v>
      </c>
      <c r="AF1312" s="108"/>
      <c r="AG1312" s="108">
        <v>0</v>
      </c>
      <c r="AH1312" s="108"/>
      <c r="AI1312" s="108">
        <v>25347</v>
      </c>
      <c r="AJ1312" s="108"/>
      <c r="AK1312" s="108">
        <v>0</v>
      </c>
      <c r="AL1312" s="109"/>
      <c r="AM1312" s="182">
        <v>0</v>
      </c>
      <c r="AN1312" s="109" t="s">
        <v>5655</v>
      </c>
      <c r="AO1312" s="109" t="str">
        <f t="shared" si="20"/>
        <v>No</v>
      </c>
    </row>
    <row r="1313" spans="1:41" s="19" customFormat="1" ht="11.45" customHeight="1" x14ac:dyDescent="0.2">
      <c r="A1313" s="5" t="s">
        <v>6343</v>
      </c>
      <c r="B1313" s="5" t="s">
        <v>5167</v>
      </c>
      <c r="C1313" s="5" t="s">
        <v>80</v>
      </c>
      <c r="D1313" s="174" t="s">
        <v>5168</v>
      </c>
      <c r="E1313" s="177" t="s">
        <v>5169</v>
      </c>
      <c r="F1313" s="19" t="s">
        <v>194</v>
      </c>
      <c r="G1313" s="5" t="s">
        <v>229</v>
      </c>
      <c r="H1313" s="27">
        <v>0</v>
      </c>
      <c r="I1313" s="106">
        <v>9</v>
      </c>
      <c r="J1313" s="107"/>
      <c r="K1313" s="108">
        <v>0</v>
      </c>
      <c r="L1313" s="108"/>
      <c r="M1313" s="108">
        <v>0</v>
      </c>
      <c r="N1313" s="108"/>
      <c r="O1313" s="108">
        <v>0</v>
      </c>
      <c r="P1313" s="108"/>
      <c r="Q1313" s="108">
        <v>100718</v>
      </c>
      <c r="R1313" s="108"/>
      <c r="S1313" s="108">
        <v>0</v>
      </c>
      <c r="T1313" s="108"/>
      <c r="U1313" s="108">
        <v>0</v>
      </c>
      <c r="V1313" s="108"/>
      <c r="W1313" s="108">
        <v>6526</v>
      </c>
      <c r="X1313" s="108"/>
      <c r="Y1313" s="108">
        <v>0</v>
      </c>
      <c r="Z1313" s="108"/>
      <c r="AA1313" s="108">
        <v>0</v>
      </c>
      <c r="AB1313" s="108"/>
      <c r="AC1313" s="108">
        <v>0</v>
      </c>
      <c r="AD1313" s="108"/>
      <c r="AE1313" s="108">
        <v>0</v>
      </c>
      <c r="AF1313" s="108"/>
      <c r="AG1313" s="108">
        <v>0</v>
      </c>
      <c r="AH1313" s="108"/>
      <c r="AI1313" s="108">
        <v>21270</v>
      </c>
      <c r="AJ1313" s="108"/>
      <c r="AK1313" s="108">
        <v>0</v>
      </c>
      <c r="AL1313" s="109"/>
      <c r="AM1313" s="182">
        <v>0</v>
      </c>
      <c r="AN1313" s="109" t="s">
        <v>5655</v>
      </c>
      <c r="AO1313" s="109" t="str">
        <f t="shared" si="20"/>
        <v>No</v>
      </c>
    </row>
    <row r="1314" spans="1:41" s="19" customFormat="1" ht="11.45" customHeight="1" x14ac:dyDescent="0.2">
      <c r="A1314" s="5" t="s">
        <v>6344</v>
      </c>
      <c r="B1314" s="5" t="s">
        <v>666</v>
      </c>
      <c r="C1314" s="5" t="s">
        <v>98</v>
      </c>
      <c r="D1314" s="174">
        <v>5152</v>
      </c>
      <c r="E1314" s="177">
        <v>50152</v>
      </c>
      <c r="F1314" s="19" t="s">
        <v>194</v>
      </c>
      <c r="G1314" s="5" t="s">
        <v>5273</v>
      </c>
      <c r="H1314" s="27">
        <v>100868</v>
      </c>
      <c r="I1314" s="106">
        <v>9</v>
      </c>
      <c r="J1314" s="107"/>
      <c r="K1314" s="108">
        <v>0</v>
      </c>
      <c r="L1314" s="108"/>
      <c r="M1314" s="108">
        <v>0</v>
      </c>
      <c r="N1314" s="108"/>
      <c r="O1314" s="108">
        <v>0</v>
      </c>
      <c r="P1314" s="108"/>
      <c r="Q1314" s="108">
        <v>411606</v>
      </c>
      <c r="R1314" s="108"/>
      <c r="S1314" s="108">
        <v>0</v>
      </c>
      <c r="T1314" s="108"/>
      <c r="U1314" s="108">
        <v>0</v>
      </c>
      <c r="V1314" s="108"/>
      <c r="W1314" s="108">
        <v>31171</v>
      </c>
      <c r="X1314" s="108"/>
      <c r="Y1314" s="108">
        <v>0</v>
      </c>
      <c r="Z1314" s="108"/>
      <c r="AA1314" s="108">
        <v>0</v>
      </c>
      <c r="AB1314" s="108"/>
      <c r="AC1314" s="108">
        <v>0</v>
      </c>
      <c r="AD1314" s="108"/>
      <c r="AE1314" s="108">
        <v>0</v>
      </c>
      <c r="AF1314" s="108"/>
      <c r="AG1314" s="108">
        <v>0</v>
      </c>
      <c r="AH1314" s="108"/>
      <c r="AI1314" s="108">
        <v>56559</v>
      </c>
      <c r="AJ1314" s="108"/>
      <c r="AK1314" s="108">
        <v>0</v>
      </c>
      <c r="AL1314" s="109"/>
      <c r="AM1314" s="182">
        <v>0</v>
      </c>
      <c r="AN1314" s="109" t="s">
        <v>5655</v>
      </c>
      <c r="AO1314" s="109" t="str">
        <f t="shared" si="20"/>
        <v>No</v>
      </c>
    </row>
    <row r="1315" spans="1:41" s="19" customFormat="1" ht="11.45" customHeight="1" x14ac:dyDescent="0.2">
      <c r="A1315" s="5" t="s">
        <v>6345</v>
      </c>
      <c r="B1315" s="5" t="s">
        <v>6346</v>
      </c>
      <c r="C1315" s="5" t="s">
        <v>31</v>
      </c>
      <c r="D1315" s="174"/>
      <c r="E1315" s="177" t="s">
        <v>6347</v>
      </c>
      <c r="F1315" s="19" t="s">
        <v>194</v>
      </c>
      <c r="G1315" s="5" t="s">
        <v>229</v>
      </c>
      <c r="H1315" s="27">
        <v>0</v>
      </c>
      <c r="I1315" s="106">
        <v>9</v>
      </c>
      <c r="J1315" s="107"/>
      <c r="K1315" s="108">
        <v>0</v>
      </c>
      <c r="L1315" s="108"/>
      <c r="M1315" s="108">
        <v>0</v>
      </c>
      <c r="N1315" s="108"/>
      <c r="O1315" s="108">
        <v>0</v>
      </c>
      <c r="P1315" s="108"/>
      <c r="Q1315" s="108">
        <v>204661</v>
      </c>
      <c r="R1315" s="108"/>
      <c r="S1315" s="108">
        <v>0</v>
      </c>
      <c r="T1315" s="108"/>
      <c r="U1315" s="108">
        <v>0</v>
      </c>
      <c r="V1315" s="108"/>
      <c r="W1315" s="108">
        <v>14365</v>
      </c>
      <c r="X1315" s="108"/>
      <c r="Y1315" s="108">
        <v>0</v>
      </c>
      <c r="Z1315" s="108"/>
      <c r="AA1315" s="108">
        <v>0</v>
      </c>
      <c r="AB1315" s="108"/>
      <c r="AC1315" s="108">
        <v>0</v>
      </c>
      <c r="AD1315" s="108"/>
      <c r="AE1315" s="108">
        <v>0</v>
      </c>
      <c r="AF1315" s="108"/>
      <c r="AG1315" s="108">
        <v>0</v>
      </c>
      <c r="AH1315" s="108"/>
      <c r="AI1315" s="108">
        <v>424696</v>
      </c>
      <c r="AJ1315" s="108"/>
      <c r="AK1315" s="108">
        <v>0</v>
      </c>
      <c r="AL1315" s="109"/>
      <c r="AM1315" s="182">
        <v>0</v>
      </c>
      <c r="AN1315" s="109" t="s">
        <v>5655</v>
      </c>
      <c r="AO1315" s="109" t="str">
        <f t="shared" si="20"/>
        <v>No</v>
      </c>
    </row>
    <row r="1316" spans="1:41" s="19" customFormat="1" ht="11.45" customHeight="1" x14ac:dyDescent="0.2">
      <c r="A1316" s="5" t="s">
        <v>1124</v>
      </c>
      <c r="B1316" s="5" t="s">
        <v>1125</v>
      </c>
      <c r="C1316" s="5" t="s">
        <v>18</v>
      </c>
      <c r="D1316" s="174" t="s">
        <v>1126</v>
      </c>
      <c r="E1316" s="177">
        <v>99286</v>
      </c>
      <c r="F1316" s="19" t="s">
        <v>138</v>
      </c>
      <c r="G1316" s="5" t="s">
        <v>5273</v>
      </c>
      <c r="H1316" s="27">
        <v>0</v>
      </c>
      <c r="I1316" s="106">
        <v>9</v>
      </c>
      <c r="J1316" s="107"/>
      <c r="K1316" s="108">
        <v>0</v>
      </c>
      <c r="L1316" s="108"/>
      <c r="M1316" s="108">
        <v>0</v>
      </c>
      <c r="N1316" s="108"/>
      <c r="O1316" s="108">
        <v>0</v>
      </c>
      <c r="P1316" s="108"/>
      <c r="Q1316" s="108">
        <v>438881</v>
      </c>
      <c r="R1316" s="108"/>
      <c r="S1316" s="108">
        <v>0</v>
      </c>
      <c r="T1316" s="108"/>
      <c r="U1316" s="108">
        <v>0</v>
      </c>
      <c r="V1316" s="108"/>
      <c r="W1316" s="108">
        <v>22538</v>
      </c>
      <c r="X1316" s="108"/>
      <c r="Y1316" s="108">
        <v>0</v>
      </c>
      <c r="Z1316" s="108"/>
      <c r="AA1316" s="108">
        <v>0</v>
      </c>
      <c r="AB1316" s="108"/>
      <c r="AC1316" s="108">
        <v>0</v>
      </c>
      <c r="AD1316" s="108"/>
      <c r="AE1316" s="108">
        <v>0</v>
      </c>
      <c r="AF1316" s="108"/>
      <c r="AG1316" s="108">
        <v>0</v>
      </c>
      <c r="AH1316" s="108"/>
      <c r="AI1316" s="108">
        <v>68573</v>
      </c>
      <c r="AJ1316" s="108"/>
      <c r="AK1316" s="108">
        <v>0</v>
      </c>
      <c r="AL1316" s="109"/>
      <c r="AM1316" s="182">
        <v>0</v>
      </c>
      <c r="AN1316" s="109" t="s">
        <v>5655</v>
      </c>
      <c r="AO1316" s="109" t="str">
        <f t="shared" si="20"/>
        <v>No</v>
      </c>
    </row>
    <row r="1317" spans="1:41" s="19" customFormat="1" ht="11.45" customHeight="1" x14ac:dyDescent="0.2">
      <c r="A1317" s="5" t="s">
        <v>1256</v>
      </c>
      <c r="B1317" s="5" t="s">
        <v>1257</v>
      </c>
      <c r="C1317" s="5" t="s">
        <v>56</v>
      </c>
      <c r="D1317" s="174" t="s">
        <v>1258</v>
      </c>
      <c r="E1317" s="177">
        <v>55252</v>
      </c>
      <c r="F1317" s="19" t="s">
        <v>138</v>
      </c>
      <c r="G1317" s="5" t="s">
        <v>5273</v>
      </c>
      <c r="H1317" s="27">
        <v>0</v>
      </c>
      <c r="I1317" s="106">
        <v>9</v>
      </c>
      <c r="J1317" s="107"/>
      <c r="K1317" s="108">
        <v>0</v>
      </c>
      <c r="L1317" s="108"/>
      <c r="M1317" s="108">
        <v>0</v>
      </c>
      <c r="N1317" s="108"/>
      <c r="O1317" s="108">
        <v>0</v>
      </c>
      <c r="P1317" s="108"/>
      <c r="Q1317" s="108">
        <v>274803</v>
      </c>
      <c r="R1317" s="108"/>
      <c r="S1317" s="108">
        <v>0</v>
      </c>
      <c r="T1317" s="108"/>
      <c r="U1317" s="108">
        <v>0</v>
      </c>
      <c r="V1317" s="108"/>
      <c r="W1317" s="108">
        <v>14000</v>
      </c>
      <c r="X1317" s="108"/>
      <c r="Y1317" s="108">
        <v>0</v>
      </c>
      <c r="Z1317" s="108"/>
      <c r="AA1317" s="108">
        <v>0</v>
      </c>
      <c r="AB1317" s="108"/>
      <c r="AC1317" s="108">
        <v>0</v>
      </c>
      <c r="AD1317" s="108"/>
      <c r="AE1317" s="108">
        <v>0</v>
      </c>
      <c r="AF1317" s="108"/>
      <c r="AG1317" s="108">
        <v>0</v>
      </c>
      <c r="AH1317" s="108"/>
      <c r="AI1317" s="108">
        <v>30921</v>
      </c>
      <c r="AJ1317" s="108"/>
      <c r="AK1317" s="108">
        <v>0</v>
      </c>
      <c r="AL1317" s="109"/>
      <c r="AM1317" s="182">
        <v>0</v>
      </c>
      <c r="AN1317" s="109" t="s">
        <v>5655</v>
      </c>
      <c r="AO1317" s="109" t="str">
        <f t="shared" si="20"/>
        <v>No</v>
      </c>
    </row>
    <row r="1318" spans="1:41" s="19" customFormat="1" ht="11.45" customHeight="1" x14ac:dyDescent="0.2">
      <c r="A1318" s="5" t="s">
        <v>5181</v>
      </c>
      <c r="B1318" s="5" t="s">
        <v>1182</v>
      </c>
      <c r="C1318" s="5" t="s">
        <v>18</v>
      </c>
      <c r="D1318" s="174" t="s">
        <v>5182</v>
      </c>
      <c r="E1318" s="177" t="s">
        <v>5183</v>
      </c>
      <c r="F1318" s="19" t="s">
        <v>196</v>
      </c>
      <c r="G1318" s="5" t="s">
        <v>229</v>
      </c>
      <c r="H1318" s="27">
        <v>0</v>
      </c>
      <c r="I1318" s="106">
        <v>9</v>
      </c>
      <c r="J1318" s="107"/>
      <c r="K1318" s="108">
        <v>0</v>
      </c>
      <c r="L1318" s="108"/>
      <c r="M1318" s="108">
        <v>0</v>
      </c>
      <c r="N1318" s="108"/>
      <c r="O1318" s="108">
        <v>0</v>
      </c>
      <c r="P1318" s="108"/>
      <c r="Q1318" s="108">
        <v>544544</v>
      </c>
      <c r="R1318" s="108"/>
      <c r="S1318" s="108">
        <v>0</v>
      </c>
      <c r="T1318" s="108"/>
      <c r="U1318" s="108">
        <v>0</v>
      </c>
      <c r="V1318" s="108"/>
      <c r="W1318" s="108">
        <v>27214</v>
      </c>
      <c r="X1318" s="108"/>
      <c r="Y1318" s="108">
        <v>0</v>
      </c>
      <c r="Z1318" s="108"/>
      <c r="AA1318" s="108">
        <v>0</v>
      </c>
      <c r="AB1318" s="108"/>
      <c r="AC1318" s="108">
        <v>0</v>
      </c>
      <c r="AD1318" s="108"/>
      <c r="AE1318" s="108">
        <v>0</v>
      </c>
      <c r="AF1318" s="108"/>
      <c r="AG1318" s="108">
        <v>0</v>
      </c>
      <c r="AH1318" s="108"/>
      <c r="AI1318" s="108">
        <v>92947</v>
      </c>
      <c r="AJ1318" s="108"/>
      <c r="AK1318" s="108">
        <v>0</v>
      </c>
      <c r="AL1318" s="109"/>
      <c r="AM1318" s="182">
        <v>0</v>
      </c>
      <c r="AN1318" s="109" t="s">
        <v>5655</v>
      </c>
      <c r="AO1318" s="109" t="str">
        <f t="shared" si="20"/>
        <v>No</v>
      </c>
    </row>
    <row r="1319" spans="1:41" s="19" customFormat="1" ht="11.45" customHeight="1" x14ac:dyDescent="0.2">
      <c r="A1319" s="5" t="s">
        <v>4377</v>
      </c>
      <c r="B1319" s="5" t="s">
        <v>4378</v>
      </c>
      <c r="C1319" s="5" t="s">
        <v>61</v>
      </c>
      <c r="D1319" s="174" t="s">
        <v>4379</v>
      </c>
      <c r="E1319" s="177" t="s">
        <v>4380</v>
      </c>
      <c r="F1319" s="19" t="s">
        <v>194</v>
      </c>
      <c r="G1319" s="5" t="s">
        <v>229</v>
      </c>
      <c r="H1319" s="27">
        <v>0</v>
      </c>
      <c r="I1319" s="106">
        <v>9</v>
      </c>
      <c r="J1319" s="107"/>
      <c r="K1319" s="108">
        <v>0</v>
      </c>
      <c r="L1319" s="108"/>
      <c r="M1319" s="108">
        <v>0</v>
      </c>
      <c r="N1319" s="108"/>
      <c r="O1319" s="108">
        <v>0</v>
      </c>
      <c r="P1319" s="108"/>
      <c r="Q1319" s="108">
        <v>218357</v>
      </c>
      <c r="R1319" s="108"/>
      <c r="S1319" s="108">
        <v>0</v>
      </c>
      <c r="T1319" s="108"/>
      <c r="U1319" s="108">
        <v>0</v>
      </c>
      <c r="V1319" s="108"/>
      <c r="W1319" s="108">
        <v>18510</v>
      </c>
      <c r="X1319" s="108"/>
      <c r="Y1319" s="108">
        <v>0</v>
      </c>
      <c r="Z1319" s="108"/>
      <c r="AA1319" s="108">
        <v>0</v>
      </c>
      <c r="AB1319" s="108"/>
      <c r="AC1319" s="108">
        <v>0</v>
      </c>
      <c r="AD1319" s="108"/>
      <c r="AE1319" s="108">
        <v>0</v>
      </c>
      <c r="AF1319" s="108"/>
      <c r="AG1319" s="108">
        <v>0</v>
      </c>
      <c r="AH1319" s="108"/>
      <c r="AI1319" s="108">
        <v>86038</v>
      </c>
      <c r="AJ1319" s="108"/>
      <c r="AK1319" s="108">
        <v>0</v>
      </c>
      <c r="AL1319" s="109"/>
      <c r="AM1319" s="182">
        <v>0</v>
      </c>
      <c r="AN1319" s="109" t="s">
        <v>5655</v>
      </c>
      <c r="AO1319" s="109" t="str">
        <f t="shared" si="20"/>
        <v>No</v>
      </c>
    </row>
    <row r="1320" spans="1:41" s="19" customFormat="1" ht="11.45" customHeight="1" x14ac:dyDescent="0.2">
      <c r="A1320" s="5" t="s">
        <v>6348</v>
      </c>
      <c r="B1320" s="5" t="s">
        <v>349</v>
      </c>
      <c r="C1320" s="5" t="s">
        <v>46</v>
      </c>
      <c r="D1320" s="174">
        <v>5177</v>
      </c>
      <c r="E1320" s="177">
        <v>50177</v>
      </c>
      <c r="F1320" s="19" t="s">
        <v>194</v>
      </c>
      <c r="G1320" s="5" t="s">
        <v>5273</v>
      </c>
      <c r="H1320" s="27">
        <v>54933</v>
      </c>
      <c r="I1320" s="106">
        <v>9</v>
      </c>
      <c r="J1320" s="107"/>
      <c r="K1320" s="108">
        <v>0</v>
      </c>
      <c r="L1320" s="108"/>
      <c r="M1320" s="108">
        <v>0</v>
      </c>
      <c r="N1320" s="108"/>
      <c r="O1320" s="108">
        <v>0</v>
      </c>
      <c r="P1320" s="108"/>
      <c r="Q1320" s="108">
        <v>342321</v>
      </c>
      <c r="R1320" s="108"/>
      <c r="S1320" s="108">
        <v>0</v>
      </c>
      <c r="T1320" s="108"/>
      <c r="U1320" s="108">
        <v>0</v>
      </c>
      <c r="V1320" s="108"/>
      <c r="W1320" s="108">
        <v>30376</v>
      </c>
      <c r="X1320" s="108"/>
      <c r="Y1320" s="108">
        <v>0</v>
      </c>
      <c r="Z1320" s="108"/>
      <c r="AA1320" s="108">
        <v>0</v>
      </c>
      <c r="AB1320" s="108"/>
      <c r="AC1320" s="108">
        <v>0</v>
      </c>
      <c r="AD1320" s="108"/>
      <c r="AE1320" s="108">
        <v>0</v>
      </c>
      <c r="AF1320" s="108"/>
      <c r="AG1320" s="108">
        <v>0</v>
      </c>
      <c r="AH1320" s="108"/>
      <c r="AI1320" s="108">
        <v>244054</v>
      </c>
      <c r="AJ1320" s="108"/>
      <c r="AK1320" s="108">
        <v>0</v>
      </c>
      <c r="AL1320" s="109"/>
      <c r="AM1320" s="182">
        <v>0</v>
      </c>
      <c r="AN1320" s="109" t="s">
        <v>5655</v>
      </c>
      <c r="AO1320" s="109" t="str">
        <f t="shared" si="20"/>
        <v>No</v>
      </c>
    </row>
    <row r="1321" spans="1:41" s="19" customFormat="1" ht="11.45" customHeight="1" x14ac:dyDescent="0.2">
      <c r="A1321" s="5" t="s">
        <v>6349</v>
      </c>
      <c r="B1321" s="5" t="s">
        <v>673</v>
      </c>
      <c r="C1321" s="5" t="s">
        <v>50</v>
      </c>
      <c r="D1321" s="174">
        <v>4020</v>
      </c>
      <c r="E1321" s="177">
        <v>40020</v>
      </c>
      <c r="F1321" s="19" t="s">
        <v>194</v>
      </c>
      <c r="G1321" s="5" t="s">
        <v>5273</v>
      </c>
      <c r="H1321" s="27">
        <v>70543</v>
      </c>
      <c r="I1321" s="106">
        <v>9</v>
      </c>
      <c r="J1321" s="107"/>
      <c r="K1321" s="108">
        <v>0</v>
      </c>
      <c r="L1321" s="108"/>
      <c r="M1321" s="108">
        <v>0</v>
      </c>
      <c r="N1321" s="108"/>
      <c r="O1321" s="108">
        <v>0</v>
      </c>
      <c r="P1321" s="108"/>
      <c r="Q1321" s="108">
        <v>427226</v>
      </c>
      <c r="R1321" s="108"/>
      <c r="S1321" s="108">
        <v>0</v>
      </c>
      <c r="T1321" s="108"/>
      <c r="U1321" s="108">
        <v>0</v>
      </c>
      <c r="V1321" s="108"/>
      <c r="W1321" s="108">
        <v>29608</v>
      </c>
      <c r="X1321" s="108"/>
      <c r="Y1321" s="108">
        <v>0</v>
      </c>
      <c r="Z1321" s="108"/>
      <c r="AA1321" s="108">
        <v>0</v>
      </c>
      <c r="AB1321" s="108"/>
      <c r="AC1321" s="108">
        <v>0</v>
      </c>
      <c r="AD1321" s="108"/>
      <c r="AE1321" s="108">
        <v>0</v>
      </c>
      <c r="AF1321" s="108"/>
      <c r="AG1321" s="108">
        <v>0</v>
      </c>
      <c r="AH1321" s="108"/>
      <c r="AI1321" s="108">
        <v>260600</v>
      </c>
      <c r="AJ1321" s="108"/>
      <c r="AK1321" s="108">
        <v>0</v>
      </c>
      <c r="AL1321" s="109"/>
      <c r="AM1321" s="182">
        <v>0</v>
      </c>
      <c r="AN1321" s="109" t="s">
        <v>5655</v>
      </c>
      <c r="AO1321" s="109" t="str">
        <f t="shared" si="20"/>
        <v>No</v>
      </c>
    </row>
    <row r="1322" spans="1:41" s="19" customFormat="1" ht="11.45" customHeight="1" x14ac:dyDescent="0.2">
      <c r="A1322" s="5" t="s">
        <v>5094</v>
      </c>
      <c r="B1322" s="5" t="s">
        <v>5095</v>
      </c>
      <c r="C1322" s="5" t="s">
        <v>1</v>
      </c>
      <c r="D1322" s="174" t="s">
        <v>5096</v>
      </c>
      <c r="E1322" s="177" t="s">
        <v>5097</v>
      </c>
      <c r="F1322" s="19" t="s">
        <v>196</v>
      </c>
      <c r="G1322" s="5" t="s">
        <v>229</v>
      </c>
      <c r="H1322" s="27">
        <v>0</v>
      </c>
      <c r="I1322" s="106">
        <v>9</v>
      </c>
      <c r="J1322" s="107"/>
      <c r="K1322" s="108">
        <v>0</v>
      </c>
      <c r="L1322" s="108"/>
      <c r="M1322" s="108">
        <v>0</v>
      </c>
      <c r="N1322" s="108"/>
      <c r="O1322" s="108">
        <v>0</v>
      </c>
      <c r="P1322" s="108"/>
      <c r="Q1322" s="108">
        <v>87298</v>
      </c>
      <c r="R1322" s="108"/>
      <c r="S1322" s="108">
        <v>0</v>
      </c>
      <c r="T1322" s="108"/>
      <c r="U1322" s="108">
        <v>0</v>
      </c>
      <c r="V1322" s="108"/>
      <c r="W1322" s="108">
        <v>8784</v>
      </c>
      <c r="X1322" s="108"/>
      <c r="Y1322" s="108">
        <v>0</v>
      </c>
      <c r="Z1322" s="108"/>
      <c r="AA1322" s="108">
        <v>0</v>
      </c>
      <c r="AB1322" s="108"/>
      <c r="AC1322" s="108">
        <v>0</v>
      </c>
      <c r="AD1322" s="108"/>
      <c r="AE1322" s="108">
        <v>0</v>
      </c>
      <c r="AF1322" s="108"/>
      <c r="AG1322" s="108">
        <v>0</v>
      </c>
      <c r="AH1322" s="108"/>
      <c r="AI1322" s="108">
        <v>19938</v>
      </c>
      <c r="AJ1322" s="108"/>
      <c r="AK1322" s="108">
        <v>0</v>
      </c>
      <c r="AL1322" s="109"/>
      <c r="AM1322" s="182">
        <v>0</v>
      </c>
      <c r="AN1322" s="109" t="s">
        <v>5655</v>
      </c>
      <c r="AO1322" s="109" t="str">
        <f t="shared" si="20"/>
        <v>No</v>
      </c>
    </row>
    <row r="1323" spans="1:41" s="19" customFormat="1" ht="11.45" customHeight="1" x14ac:dyDescent="0.2">
      <c r="A1323" s="5" t="s">
        <v>2471</v>
      </c>
      <c r="B1323" s="5" t="s">
        <v>2201</v>
      </c>
      <c r="C1323" s="5" t="s">
        <v>37</v>
      </c>
      <c r="D1323" s="174" t="s">
        <v>2472</v>
      </c>
      <c r="E1323" s="177" t="s">
        <v>2473</v>
      </c>
      <c r="F1323" s="19" t="s">
        <v>194</v>
      </c>
      <c r="G1323" s="5" t="s">
        <v>229</v>
      </c>
      <c r="H1323" s="27">
        <v>0</v>
      </c>
      <c r="I1323" s="106">
        <v>9</v>
      </c>
      <c r="J1323" s="107"/>
      <c r="K1323" s="108">
        <v>0</v>
      </c>
      <c r="L1323" s="108"/>
      <c r="M1323" s="108">
        <v>0</v>
      </c>
      <c r="N1323" s="108"/>
      <c r="O1323" s="108">
        <v>0</v>
      </c>
      <c r="P1323" s="108"/>
      <c r="Q1323" s="108">
        <v>169952</v>
      </c>
      <c r="R1323" s="108"/>
      <c r="S1323" s="108">
        <v>0</v>
      </c>
      <c r="T1323" s="108"/>
      <c r="U1323" s="108">
        <v>0</v>
      </c>
      <c r="V1323" s="108"/>
      <c r="W1323" s="108">
        <v>10115</v>
      </c>
      <c r="X1323" s="108"/>
      <c r="Y1323" s="108">
        <v>0</v>
      </c>
      <c r="Z1323" s="108"/>
      <c r="AA1323" s="108">
        <v>0</v>
      </c>
      <c r="AB1323" s="108"/>
      <c r="AC1323" s="108">
        <v>0</v>
      </c>
      <c r="AD1323" s="108"/>
      <c r="AE1323" s="108">
        <v>0</v>
      </c>
      <c r="AF1323" s="108"/>
      <c r="AG1323" s="108">
        <v>0</v>
      </c>
      <c r="AH1323" s="108"/>
      <c r="AI1323" s="108">
        <v>12941</v>
      </c>
      <c r="AJ1323" s="108"/>
      <c r="AK1323" s="108">
        <v>0</v>
      </c>
      <c r="AL1323" s="109"/>
      <c r="AM1323" s="182">
        <v>0</v>
      </c>
      <c r="AN1323" s="109" t="s">
        <v>5655</v>
      </c>
      <c r="AO1323" s="109" t="str">
        <f t="shared" si="20"/>
        <v>No</v>
      </c>
    </row>
    <row r="1324" spans="1:41" s="19" customFormat="1" ht="11.45" customHeight="1" x14ac:dyDescent="0.2">
      <c r="A1324" s="5" t="s">
        <v>4456</v>
      </c>
      <c r="B1324" s="5" t="s">
        <v>4457</v>
      </c>
      <c r="C1324" s="5" t="s">
        <v>61</v>
      </c>
      <c r="D1324" s="174" t="s">
        <v>4458</v>
      </c>
      <c r="E1324" s="177" t="s">
        <v>4459</v>
      </c>
      <c r="F1324" s="19" t="s">
        <v>194</v>
      </c>
      <c r="G1324" s="5" t="s">
        <v>229</v>
      </c>
      <c r="H1324" s="27">
        <v>0</v>
      </c>
      <c r="I1324" s="106">
        <v>9</v>
      </c>
      <c r="J1324" s="107"/>
      <c r="K1324" s="108">
        <v>0</v>
      </c>
      <c r="L1324" s="108"/>
      <c r="M1324" s="108">
        <v>0</v>
      </c>
      <c r="N1324" s="108"/>
      <c r="O1324" s="108">
        <v>0</v>
      </c>
      <c r="P1324" s="108"/>
      <c r="Q1324" s="108">
        <v>175266</v>
      </c>
      <c r="R1324" s="108"/>
      <c r="S1324" s="108">
        <v>0</v>
      </c>
      <c r="T1324" s="108"/>
      <c r="U1324" s="108">
        <v>0</v>
      </c>
      <c r="V1324" s="108"/>
      <c r="W1324" s="108">
        <v>8921</v>
      </c>
      <c r="X1324" s="108"/>
      <c r="Y1324" s="108">
        <v>0</v>
      </c>
      <c r="Z1324" s="108"/>
      <c r="AA1324" s="108">
        <v>0</v>
      </c>
      <c r="AB1324" s="108"/>
      <c r="AC1324" s="108">
        <v>0</v>
      </c>
      <c r="AD1324" s="108"/>
      <c r="AE1324" s="108">
        <v>0</v>
      </c>
      <c r="AF1324" s="108"/>
      <c r="AG1324" s="108">
        <v>0</v>
      </c>
      <c r="AH1324" s="108"/>
      <c r="AI1324" s="108">
        <v>12659</v>
      </c>
      <c r="AJ1324" s="108"/>
      <c r="AK1324" s="108">
        <v>0</v>
      </c>
      <c r="AL1324" s="109"/>
      <c r="AM1324" s="182">
        <v>0</v>
      </c>
      <c r="AN1324" s="109" t="s">
        <v>5655</v>
      </c>
      <c r="AO1324" s="109" t="str">
        <f t="shared" si="20"/>
        <v>No</v>
      </c>
    </row>
    <row r="1325" spans="1:41" s="19" customFormat="1" ht="11.45" customHeight="1" x14ac:dyDescent="0.2">
      <c r="A1325" s="5" t="s">
        <v>782</v>
      </c>
      <c r="B1325" s="5" t="s">
        <v>783</v>
      </c>
      <c r="C1325" s="5" t="s">
        <v>77</v>
      </c>
      <c r="D1325" s="174">
        <v>5142</v>
      </c>
      <c r="E1325" s="177">
        <v>50142</v>
      </c>
      <c r="F1325" s="19" t="s">
        <v>196</v>
      </c>
      <c r="G1325" s="5" t="s">
        <v>5273</v>
      </c>
      <c r="H1325" s="27">
        <v>70889</v>
      </c>
      <c r="I1325" s="106">
        <v>9</v>
      </c>
      <c r="J1325" s="107"/>
      <c r="K1325" s="108">
        <v>0</v>
      </c>
      <c r="L1325" s="108"/>
      <c r="M1325" s="108">
        <v>0</v>
      </c>
      <c r="N1325" s="108"/>
      <c r="O1325" s="108">
        <v>0</v>
      </c>
      <c r="P1325" s="108"/>
      <c r="Q1325" s="108">
        <v>233427</v>
      </c>
      <c r="R1325" s="108"/>
      <c r="S1325" s="108">
        <v>0</v>
      </c>
      <c r="T1325" s="108"/>
      <c r="U1325" s="108">
        <v>0</v>
      </c>
      <c r="V1325" s="108"/>
      <c r="W1325" s="108">
        <v>18080</v>
      </c>
      <c r="X1325" s="108"/>
      <c r="Y1325" s="108">
        <v>0</v>
      </c>
      <c r="Z1325" s="108"/>
      <c r="AA1325" s="108">
        <v>0</v>
      </c>
      <c r="AB1325" s="108"/>
      <c r="AC1325" s="108">
        <v>0</v>
      </c>
      <c r="AD1325" s="108"/>
      <c r="AE1325" s="108">
        <v>0</v>
      </c>
      <c r="AF1325" s="108"/>
      <c r="AG1325" s="108">
        <v>0</v>
      </c>
      <c r="AH1325" s="108"/>
      <c r="AI1325" s="108">
        <v>203493</v>
      </c>
      <c r="AJ1325" s="108"/>
      <c r="AK1325" s="108">
        <v>0</v>
      </c>
      <c r="AL1325" s="109"/>
      <c r="AM1325" s="182">
        <v>0</v>
      </c>
      <c r="AN1325" s="109" t="s">
        <v>5655</v>
      </c>
      <c r="AO1325" s="109" t="str">
        <f t="shared" si="20"/>
        <v>No</v>
      </c>
    </row>
    <row r="1326" spans="1:41" s="19" customFormat="1" ht="11.45" customHeight="1" x14ac:dyDescent="0.2">
      <c r="A1326" s="5" t="s">
        <v>3281</v>
      </c>
      <c r="B1326" s="5" t="s">
        <v>3282</v>
      </c>
      <c r="C1326" s="5" t="s">
        <v>77</v>
      </c>
      <c r="D1326" s="174" t="s">
        <v>3283</v>
      </c>
      <c r="E1326" s="177" t="s">
        <v>3284</v>
      </c>
      <c r="F1326" s="19" t="s">
        <v>242</v>
      </c>
      <c r="G1326" s="5" t="s">
        <v>229</v>
      </c>
      <c r="H1326" s="27">
        <v>0</v>
      </c>
      <c r="I1326" s="106">
        <v>9</v>
      </c>
      <c r="J1326" s="107"/>
      <c r="K1326" s="108">
        <v>0</v>
      </c>
      <c r="L1326" s="108"/>
      <c r="M1326" s="108">
        <v>0</v>
      </c>
      <c r="N1326" s="108"/>
      <c r="O1326" s="108">
        <v>0</v>
      </c>
      <c r="P1326" s="108"/>
      <c r="Q1326" s="108">
        <v>234426</v>
      </c>
      <c r="R1326" s="108"/>
      <c r="S1326" s="108">
        <v>0</v>
      </c>
      <c r="T1326" s="108"/>
      <c r="U1326" s="108">
        <v>0</v>
      </c>
      <c r="V1326" s="108"/>
      <c r="W1326" s="108">
        <v>20619</v>
      </c>
      <c r="X1326" s="108"/>
      <c r="Y1326" s="108">
        <v>0</v>
      </c>
      <c r="Z1326" s="108"/>
      <c r="AA1326" s="108">
        <v>0</v>
      </c>
      <c r="AB1326" s="108"/>
      <c r="AC1326" s="108">
        <v>0</v>
      </c>
      <c r="AD1326" s="108"/>
      <c r="AE1326" s="108">
        <v>0</v>
      </c>
      <c r="AF1326" s="108"/>
      <c r="AG1326" s="108">
        <v>0</v>
      </c>
      <c r="AH1326" s="108"/>
      <c r="AI1326" s="108">
        <v>44204</v>
      </c>
      <c r="AJ1326" s="108"/>
      <c r="AK1326" s="108">
        <v>0</v>
      </c>
      <c r="AL1326" s="109"/>
      <c r="AM1326" s="182">
        <v>0</v>
      </c>
      <c r="AN1326" s="109" t="s">
        <v>5655</v>
      </c>
      <c r="AO1326" s="109" t="str">
        <f t="shared" si="20"/>
        <v>No</v>
      </c>
    </row>
    <row r="1327" spans="1:41" s="19" customFormat="1" ht="11.45" customHeight="1" x14ac:dyDescent="0.2">
      <c r="A1327" s="5" t="s">
        <v>2451</v>
      </c>
      <c r="B1327" s="5" t="s">
        <v>2452</v>
      </c>
      <c r="C1327" s="5" t="s">
        <v>62</v>
      </c>
      <c r="D1327" s="174" t="s">
        <v>2453</v>
      </c>
      <c r="E1327" s="177" t="s">
        <v>2454</v>
      </c>
      <c r="F1327" s="19" t="s">
        <v>194</v>
      </c>
      <c r="G1327" s="5" t="s">
        <v>229</v>
      </c>
      <c r="H1327" s="27">
        <v>0</v>
      </c>
      <c r="I1327" s="106">
        <v>9</v>
      </c>
      <c r="J1327" s="107"/>
      <c r="K1327" s="108">
        <v>0</v>
      </c>
      <c r="L1327" s="108"/>
      <c r="M1327" s="108">
        <v>0</v>
      </c>
      <c r="N1327" s="108"/>
      <c r="O1327" s="108">
        <v>0</v>
      </c>
      <c r="P1327" s="108"/>
      <c r="Q1327" s="108">
        <v>220097</v>
      </c>
      <c r="R1327" s="108"/>
      <c r="S1327" s="108">
        <v>0</v>
      </c>
      <c r="T1327" s="108"/>
      <c r="U1327" s="108">
        <v>0</v>
      </c>
      <c r="V1327" s="108"/>
      <c r="W1327" s="108">
        <v>11561</v>
      </c>
      <c r="X1327" s="108"/>
      <c r="Y1327" s="108">
        <v>0</v>
      </c>
      <c r="Z1327" s="108"/>
      <c r="AA1327" s="108">
        <v>0</v>
      </c>
      <c r="AB1327" s="108"/>
      <c r="AC1327" s="108">
        <v>0</v>
      </c>
      <c r="AD1327" s="108"/>
      <c r="AE1327" s="108">
        <v>0</v>
      </c>
      <c r="AF1327" s="108"/>
      <c r="AG1327" s="108">
        <v>0</v>
      </c>
      <c r="AH1327" s="108"/>
      <c r="AI1327" s="108">
        <v>30492</v>
      </c>
      <c r="AJ1327" s="108"/>
      <c r="AK1327" s="108">
        <v>0</v>
      </c>
      <c r="AL1327" s="109"/>
      <c r="AM1327" s="182">
        <v>0</v>
      </c>
      <c r="AN1327" s="109" t="s">
        <v>5655</v>
      </c>
      <c r="AO1327" s="109" t="str">
        <f t="shared" si="20"/>
        <v>No</v>
      </c>
    </row>
    <row r="1328" spans="1:41" s="19" customFormat="1" ht="11.45" customHeight="1" x14ac:dyDescent="0.2">
      <c r="A1328" s="5" t="s">
        <v>1882</v>
      </c>
      <c r="B1328" s="5" t="s">
        <v>1883</v>
      </c>
      <c r="C1328" s="5" t="s">
        <v>62</v>
      </c>
      <c r="D1328" s="174" t="s">
        <v>1884</v>
      </c>
      <c r="E1328" s="177" t="s">
        <v>1885</v>
      </c>
      <c r="F1328" s="19" t="s">
        <v>194</v>
      </c>
      <c r="G1328" s="5" t="s">
        <v>229</v>
      </c>
      <c r="H1328" s="27">
        <v>0</v>
      </c>
      <c r="I1328" s="106">
        <v>9</v>
      </c>
      <c r="J1328" s="107"/>
      <c r="K1328" s="108">
        <v>0</v>
      </c>
      <c r="L1328" s="108"/>
      <c r="M1328" s="108">
        <v>0</v>
      </c>
      <c r="N1328" s="108"/>
      <c r="O1328" s="108">
        <v>0</v>
      </c>
      <c r="P1328" s="108"/>
      <c r="Q1328" s="108">
        <v>359746</v>
      </c>
      <c r="R1328" s="108"/>
      <c r="S1328" s="108">
        <v>0</v>
      </c>
      <c r="T1328" s="108"/>
      <c r="U1328" s="108">
        <v>0</v>
      </c>
      <c r="V1328" s="108"/>
      <c r="W1328" s="108">
        <v>14144</v>
      </c>
      <c r="X1328" s="108"/>
      <c r="Y1328" s="108">
        <v>0</v>
      </c>
      <c r="Z1328" s="108"/>
      <c r="AA1328" s="108">
        <v>0</v>
      </c>
      <c r="AB1328" s="108"/>
      <c r="AC1328" s="108">
        <v>0</v>
      </c>
      <c r="AD1328" s="108"/>
      <c r="AE1328" s="108">
        <v>0</v>
      </c>
      <c r="AF1328" s="108"/>
      <c r="AG1328" s="108">
        <v>0</v>
      </c>
      <c r="AH1328" s="108"/>
      <c r="AI1328" s="108">
        <v>24498</v>
      </c>
      <c r="AJ1328" s="108"/>
      <c r="AK1328" s="108">
        <v>0</v>
      </c>
      <c r="AL1328" s="109"/>
      <c r="AM1328" s="182">
        <v>0</v>
      </c>
      <c r="AN1328" s="109" t="s">
        <v>5655</v>
      </c>
      <c r="AO1328" s="109" t="str">
        <f t="shared" si="20"/>
        <v>No</v>
      </c>
    </row>
    <row r="1329" spans="1:41" s="19" customFormat="1" ht="11.45" customHeight="1" x14ac:dyDescent="0.2">
      <c r="A1329" s="5" t="s">
        <v>6350</v>
      </c>
      <c r="B1329" s="5" t="s">
        <v>4552</v>
      </c>
      <c r="C1329" s="5" t="s">
        <v>31</v>
      </c>
      <c r="D1329" s="174" t="s">
        <v>4553</v>
      </c>
      <c r="E1329" s="177" t="s">
        <v>4554</v>
      </c>
      <c r="F1329" s="19" t="s">
        <v>260</v>
      </c>
      <c r="G1329" s="5" t="s">
        <v>229</v>
      </c>
      <c r="H1329" s="27">
        <v>0</v>
      </c>
      <c r="I1329" s="106">
        <v>9</v>
      </c>
      <c r="J1329" s="107"/>
      <c r="K1329" s="108">
        <v>0</v>
      </c>
      <c r="L1329" s="108"/>
      <c r="M1329" s="108">
        <v>0</v>
      </c>
      <c r="N1329" s="108"/>
      <c r="O1329" s="108">
        <v>0</v>
      </c>
      <c r="P1329" s="108"/>
      <c r="Q1329" s="108">
        <v>179117</v>
      </c>
      <c r="R1329" s="108"/>
      <c r="S1329" s="108">
        <v>0</v>
      </c>
      <c r="T1329" s="108"/>
      <c r="U1329" s="108">
        <v>0</v>
      </c>
      <c r="V1329" s="108"/>
      <c r="W1329" s="108">
        <v>9689</v>
      </c>
      <c r="X1329" s="108"/>
      <c r="Y1329" s="108">
        <v>0</v>
      </c>
      <c r="Z1329" s="108"/>
      <c r="AA1329" s="108">
        <v>0</v>
      </c>
      <c r="AB1329" s="108"/>
      <c r="AC1329" s="108">
        <v>0</v>
      </c>
      <c r="AD1329" s="108"/>
      <c r="AE1329" s="108">
        <v>0</v>
      </c>
      <c r="AF1329" s="108"/>
      <c r="AG1329" s="108">
        <v>0</v>
      </c>
      <c r="AH1329" s="108"/>
      <c r="AI1329" s="108">
        <v>29674</v>
      </c>
      <c r="AJ1329" s="108"/>
      <c r="AK1329" s="108">
        <v>0</v>
      </c>
      <c r="AL1329" s="109"/>
      <c r="AM1329" s="182">
        <v>0</v>
      </c>
      <c r="AN1329" s="109" t="s">
        <v>5655</v>
      </c>
      <c r="AO1329" s="109" t="str">
        <f t="shared" si="20"/>
        <v>No</v>
      </c>
    </row>
    <row r="1330" spans="1:41" s="19" customFormat="1" ht="11.45" customHeight="1" x14ac:dyDescent="0.2">
      <c r="A1330" s="5" t="s">
        <v>2177</v>
      </c>
      <c r="B1330" s="5" t="s">
        <v>2178</v>
      </c>
      <c r="C1330" s="5" t="s">
        <v>40</v>
      </c>
      <c r="D1330" s="174" t="s">
        <v>2179</v>
      </c>
      <c r="E1330" s="177" t="s">
        <v>2180</v>
      </c>
      <c r="F1330" s="19" t="s">
        <v>194</v>
      </c>
      <c r="G1330" s="5" t="s">
        <v>229</v>
      </c>
      <c r="H1330" s="27">
        <v>0</v>
      </c>
      <c r="I1330" s="106">
        <v>9</v>
      </c>
      <c r="J1330" s="107"/>
      <c r="K1330" s="108">
        <v>0</v>
      </c>
      <c r="L1330" s="108"/>
      <c r="M1330" s="108">
        <v>0</v>
      </c>
      <c r="N1330" s="108"/>
      <c r="O1330" s="108">
        <v>0</v>
      </c>
      <c r="P1330" s="108"/>
      <c r="Q1330" s="108">
        <v>167233</v>
      </c>
      <c r="R1330" s="108"/>
      <c r="S1330" s="108">
        <v>0</v>
      </c>
      <c r="T1330" s="108"/>
      <c r="U1330" s="108">
        <v>0</v>
      </c>
      <c r="V1330" s="108"/>
      <c r="W1330" s="108">
        <v>11721</v>
      </c>
      <c r="X1330" s="108"/>
      <c r="Y1330" s="108">
        <v>0</v>
      </c>
      <c r="Z1330" s="108"/>
      <c r="AA1330" s="108">
        <v>0</v>
      </c>
      <c r="AB1330" s="108"/>
      <c r="AC1330" s="108">
        <v>0</v>
      </c>
      <c r="AD1330" s="108"/>
      <c r="AE1330" s="108">
        <v>0</v>
      </c>
      <c r="AF1330" s="108"/>
      <c r="AG1330" s="108">
        <v>0</v>
      </c>
      <c r="AH1330" s="108"/>
      <c r="AI1330" s="108">
        <v>22958</v>
      </c>
      <c r="AJ1330" s="108"/>
      <c r="AK1330" s="108">
        <v>0</v>
      </c>
      <c r="AL1330" s="109"/>
      <c r="AM1330" s="182">
        <v>0</v>
      </c>
      <c r="AN1330" s="109" t="s">
        <v>5655</v>
      </c>
      <c r="AO1330" s="109" t="str">
        <f t="shared" si="20"/>
        <v>No</v>
      </c>
    </row>
    <row r="1331" spans="1:41" s="19" customFormat="1" ht="11.45" customHeight="1" x14ac:dyDescent="0.2">
      <c r="A1331" s="5" t="s">
        <v>6351</v>
      </c>
      <c r="B1331" s="5" t="s">
        <v>6352</v>
      </c>
      <c r="C1331" s="5" t="s">
        <v>48</v>
      </c>
      <c r="D1331" s="174" t="s">
        <v>6353</v>
      </c>
      <c r="E1331" s="177" t="s">
        <v>6354</v>
      </c>
      <c r="F1331" s="19" t="s">
        <v>242</v>
      </c>
      <c r="G1331" s="5" t="s">
        <v>229</v>
      </c>
      <c r="H1331" s="27">
        <v>0</v>
      </c>
      <c r="I1331" s="106">
        <v>9</v>
      </c>
      <c r="J1331" s="107"/>
      <c r="K1331" s="108">
        <v>0</v>
      </c>
      <c r="L1331" s="108"/>
      <c r="M1331" s="108">
        <v>0</v>
      </c>
      <c r="N1331" s="108"/>
      <c r="O1331" s="108">
        <v>0</v>
      </c>
      <c r="P1331" s="108"/>
      <c r="Q1331" s="108">
        <v>71180</v>
      </c>
      <c r="R1331" s="108"/>
      <c r="S1331" s="108">
        <v>0</v>
      </c>
      <c r="T1331" s="108"/>
      <c r="U1331" s="108">
        <v>0</v>
      </c>
      <c r="V1331" s="108"/>
      <c r="W1331" s="108">
        <v>3676</v>
      </c>
      <c r="X1331" s="108"/>
      <c r="Y1331" s="108">
        <v>0</v>
      </c>
      <c r="Z1331" s="108"/>
      <c r="AA1331" s="108">
        <v>0</v>
      </c>
      <c r="AB1331" s="108"/>
      <c r="AC1331" s="108">
        <v>0</v>
      </c>
      <c r="AD1331" s="108"/>
      <c r="AE1331" s="108">
        <v>0</v>
      </c>
      <c r="AF1331" s="108"/>
      <c r="AG1331" s="108">
        <v>0</v>
      </c>
      <c r="AH1331" s="108"/>
      <c r="AI1331" s="108">
        <v>29467</v>
      </c>
      <c r="AJ1331" s="108"/>
      <c r="AK1331" s="108">
        <v>0</v>
      </c>
      <c r="AL1331" s="109"/>
      <c r="AM1331" s="182">
        <v>0</v>
      </c>
      <c r="AN1331" s="109" t="s">
        <v>5655</v>
      </c>
      <c r="AO1331" s="109" t="str">
        <f t="shared" si="20"/>
        <v>No</v>
      </c>
    </row>
    <row r="1332" spans="1:41" s="19" customFormat="1" ht="11.45" customHeight="1" x14ac:dyDescent="0.2">
      <c r="A1332" s="5" t="s">
        <v>5005</v>
      </c>
      <c r="B1332" s="5" t="s">
        <v>5006</v>
      </c>
      <c r="C1332" s="5" t="s">
        <v>94</v>
      </c>
      <c r="D1332" s="174" t="s">
        <v>5007</v>
      </c>
      <c r="E1332" s="177" t="s">
        <v>5008</v>
      </c>
      <c r="F1332" s="19" t="s">
        <v>242</v>
      </c>
      <c r="G1332" s="5" t="s">
        <v>229</v>
      </c>
      <c r="H1332" s="27">
        <v>0</v>
      </c>
      <c r="I1332" s="106">
        <v>9</v>
      </c>
      <c r="J1332" s="107"/>
      <c r="K1332" s="108">
        <v>0</v>
      </c>
      <c r="L1332" s="108"/>
      <c r="M1332" s="108">
        <v>0</v>
      </c>
      <c r="N1332" s="108"/>
      <c r="O1332" s="108">
        <v>0</v>
      </c>
      <c r="P1332" s="108"/>
      <c r="Q1332" s="108">
        <v>273125</v>
      </c>
      <c r="R1332" s="108"/>
      <c r="S1332" s="108">
        <v>0</v>
      </c>
      <c r="T1332" s="108"/>
      <c r="U1332" s="108">
        <v>0</v>
      </c>
      <c r="V1332" s="108"/>
      <c r="W1332" s="108">
        <v>24265</v>
      </c>
      <c r="X1332" s="108"/>
      <c r="Y1332" s="108">
        <v>0</v>
      </c>
      <c r="Z1332" s="108"/>
      <c r="AA1332" s="108">
        <v>0</v>
      </c>
      <c r="AB1332" s="108"/>
      <c r="AC1332" s="108">
        <v>0</v>
      </c>
      <c r="AD1332" s="108"/>
      <c r="AE1332" s="108">
        <v>0</v>
      </c>
      <c r="AF1332" s="108"/>
      <c r="AG1332" s="108">
        <v>0</v>
      </c>
      <c r="AH1332" s="108"/>
      <c r="AI1332" s="108">
        <v>104438</v>
      </c>
      <c r="AJ1332" s="108"/>
      <c r="AK1332" s="108">
        <v>0</v>
      </c>
      <c r="AL1332" s="109"/>
      <c r="AM1332" s="182">
        <v>0</v>
      </c>
      <c r="AN1332" s="109" t="s">
        <v>5655</v>
      </c>
      <c r="AO1332" s="109" t="str">
        <f t="shared" si="20"/>
        <v>No</v>
      </c>
    </row>
    <row r="1333" spans="1:41" s="19" customFormat="1" ht="11.45" customHeight="1" x14ac:dyDescent="0.2">
      <c r="A1333" s="5" t="s">
        <v>3826</v>
      </c>
      <c r="B1333" s="5" t="s">
        <v>3827</v>
      </c>
      <c r="C1333" s="5" t="s">
        <v>43</v>
      </c>
      <c r="D1333" s="174" t="s">
        <v>3828</v>
      </c>
      <c r="E1333" s="177" t="s">
        <v>3829</v>
      </c>
      <c r="F1333" s="19" t="s">
        <v>196</v>
      </c>
      <c r="G1333" s="5" t="s">
        <v>229</v>
      </c>
      <c r="H1333" s="27">
        <v>0</v>
      </c>
      <c r="I1333" s="106">
        <v>9</v>
      </c>
      <c r="J1333" s="107"/>
      <c r="K1333" s="108">
        <v>0</v>
      </c>
      <c r="L1333" s="108"/>
      <c r="M1333" s="108">
        <v>0</v>
      </c>
      <c r="N1333" s="108"/>
      <c r="O1333" s="108">
        <v>0</v>
      </c>
      <c r="P1333" s="108"/>
      <c r="Q1333" s="108">
        <v>116376</v>
      </c>
      <c r="R1333" s="108"/>
      <c r="S1333" s="108">
        <v>0</v>
      </c>
      <c r="T1333" s="108"/>
      <c r="U1333" s="108">
        <v>0</v>
      </c>
      <c r="V1333" s="108"/>
      <c r="W1333" s="108">
        <v>9568</v>
      </c>
      <c r="X1333" s="108"/>
      <c r="Y1333" s="108">
        <v>0</v>
      </c>
      <c r="Z1333" s="108"/>
      <c r="AA1333" s="108">
        <v>0</v>
      </c>
      <c r="AB1333" s="108"/>
      <c r="AC1333" s="108">
        <v>0</v>
      </c>
      <c r="AD1333" s="108"/>
      <c r="AE1333" s="108">
        <v>0</v>
      </c>
      <c r="AF1333" s="108"/>
      <c r="AG1333" s="108">
        <v>0</v>
      </c>
      <c r="AH1333" s="108"/>
      <c r="AI1333" s="108">
        <v>100178</v>
      </c>
      <c r="AJ1333" s="108"/>
      <c r="AK1333" s="108">
        <v>0</v>
      </c>
      <c r="AL1333" s="109"/>
      <c r="AM1333" s="182">
        <v>0</v>
      </c>
      <c r="AN1333" s="109" t="s">
        <v>5655</v>
      </c>
      <c r="AO1333" s="109" t="str">
        <f t="shared" si="20"/>
        <v>No</v>
      </c>
    </row>
    <row r="1334" spans="1:41" s="19" customFormat="1" ht="11.45" customHeight="1" x14ac:dyDescent="0.2">
      <c r="A1334" s="5" t="s">
        <v>2868</v>
      </c>
      <c r="B1334" s="5" t="s">
        <v>2869</v>
      </c>
      <c r="C1334" s="5" t="s">
        <v>56</v>
      </c>
      <c r="D1334" s="174" t="s">
        <v>2870</v>
      </c>
      <c r="E1334" s="177" t="s">
        <v>2871</v>
      </c>
      <c r="F1334" s="19" t="s">
        <v>196</v>
      </c>
      <c r="G1334" s="5" t="s">
        <v>229</v>
      </c>
      <c r="H1334" s="27">
        <v>0</v>
      </c>
      <c r="I1334" s="106">
        <v>9</v>
      </c>
      <c r="J1334" s="107"/>
      <c r="K1334" s="108">
        <v>0</v>
      </c>
      <c r="L1334" s="108"/>
      <c r="M1334" s="108">
        <v>0</v>
      </c>
      <c r="N1334" s="108"/>
      <c r="O1334" s="108">
        <v>0</v>
      </c>
      <c r="P1334" s="108"/>
      <c r="Q1334" s="108">
        <v>248632</v>
      </c>
      <c r="R1334" s="108"/>
      <c r="S1334" s="108">
        <v>0</v>
      </c>
      <c r="T1334" s="108"/>
      <c r="U1334" s="108">
        <v>0</v>
      </c>
      <c r="V1334" s="108"/>
      <c r="W1334" s="108">
        <v>16133</v>
      </c>
      <c r="X1334" s="108"/>
      <c r="Y1334" s="108">
        <v>0</v>
      </c>
      <c r="Z1334" s="108"/>
      <c r="AA1334" s="108">
        <v>0</v>
      </c>
      <c r="AB1334" s="108"/>
      <c r="AC1334" s="108">
        <v>0</v>
      </c>
      <c r="AD1334" s="108"/>
      <c r="AE1334" s="108">
        <v>0</v>
      </c>
      <c r="AF1334" s="108"/>
      <c r="AG1334" s="108">
        <v>0</v>
      </c>
      <c r="AH1334" s="108"/>
      <c r="AI1334" s="108">
        <v>77954</v>
      </c>
      <c r="AJ1334" s="108"/>
      <c r="AK1334" s="108">
        <v>0</v>
      </c>
      <c r="AL1334" s="109"/>
      <c r="AM1334" s="182">
        <v>0</v>
      </c>
      <c r="AN1334" s="109" t="s">
        <v>5655</v>
      </c>
      <c r="AO1334" s="109" t="str">
        <f t="shared" si="20"/>
        <v>No</v>
      </c>
    </row>
    <row r="1335" spans="1:41" s="19" customFormat="1" ht="11.45" customHeight="1" x14ac:dyDescent="0.2">
      <c r="A1335" s="5" t="s">
        <v>6355</v>
      </c>
      <c r="B1335" s="5" t="s">
        <v>3451</v>
      </c>
      <c r="C1335" s="5" t="s">
        <v>71</v>
      </c>
      <c r="D1335" s="174" t="s">
        <v>3452</v>
      </c>
      <c r="E1335" s="177" t="s">
        <v>3453</v>
      </c>
      <c r="F1335" s="19" t="s">
        <v>194</v>
      </c>
      <c r="G1335" s="5" t="s">
        <v>229</v>
      </c>
      <c r="H1335" s="27">
        <v>0</v>
      </c>
      <c r="I1335" s="106">
        <v>9</v>
      </c>
      <c r="J1335" s="107"/>
      <c r="K1335" s="108">
        <v>0</v>
      </c>
      <c r="L1335" s="108"/>
      <c r="M1335" s="108">
        <v>0</v>
      </c>
      <c r="N1335" s="108"/>
      <c r="O1335" s="108">
        <v>0</v>
      </c>
      <c r="P1335" s="108"/>
      <c r="Q1335" s="108">
        <v>340733</v>
      </c>
      <c r="R1335" s="108"/>
      <c r="S1335" s="108">
        <v>0</v>
      </c>
      <c r="T1335" s="108"/>
      <c r="U1335" s="108">
        <v>0</v>
      </c>
      <c r="V1335" s="108"/>
      <c r="W1335" s="108">
        <v>18574</v>
      </c>
      <c r="X1335" s="108"/>
      <c r="Y1335" s="108">
        <v>0</v>
      </c>
      <c r="Z1335" s="108"/>
      <c r="AA1335" s="108">
        <v>0</v>
      </c>
      <c r="AB1335" s="108"/>
      <c r="AC1335" s="108">
        <v>0</v>
      </c>
      <c r="AD1335" s="108"/>
      <c r="AE1335" s="108">
        <v>0</v>
      </c>
      <c r="AF1335" s="108"/>
      <c r="AG1335" s="108">
        <v>0</v>
      </c>
      <c r="AH1335" s="108"/>
      <c r="AI1335" s="108">
        <v>99221</v>
      </c>
      <c r="AJ1335" s="108"/>
      <c r="AK1335" s="108">
        <v>0</v>
      </c>
      <c r="AL1335" s="109"/>
      <c r="AM1335" s="182">
        <v>0</v>
      </c>
      <c r="AN1335" s="109" t="s">
        <v>5655</v>
      </c>
      <c r="AO1335" s="109" t="str">
        <f t="shared" si="20"/>
        <v>No</v>
      </c>
    </row>
    <row r="1336" spans="1:41" s="19" customFormat="1" ht="11.45" customHeight="1" x14ac:dyDescent="0.2">
      <c r="A1336" s="5" t="s">
        <v>3147</v>
      </c>
      <c r="B1336" s="5" t="s">
        <v>3148</v>
      </c>
      <c r="C1336" s="5" t="s">
        <v>55</v>
      </c>
      <c r="D1336" s="174" t="s">
        <v>3149</v>
      </c>
      <c r="E1336" s="177" t="s">
        <v>3150</v>
      </c>
      <c r="F1336" s="19" t="s">
        <v>196</v>
      </c>
      <c r="G1336" s="5" t="s">
        <v>229</v>
      </c>
      <c r="H1336" s="27">
        <v>0</v>
      </c>
      <c r="I1336" s="106">
        <v>9</v>
      </c>
      <c r="J1336" s="107"/>
      <c r="K1336" s="108">
        <v>0</v>
      </c>
      <c r="L1336" s="108"/>
      <c r="M1336" s="108">
        <v>0</v>
      </c>
      <c r="N1336" s="108"/>
      <c r="O1336" s="108">
        <v>0</v>
      </c>
      <c r="P1336" s="108"/>
      <c r="Q1336" s="108">
        <v>280193</v>
      </c>
      <c r="R1336" s="108"/>
      <c r="S1336" s="108">
        <v>0</v>
      </c>
      <c r="T1336" s="108"/>
      <c r="U1336" s="108">
        <v>0</v>
      </c>
      <c r="V1336" s="108"/>
      <c r="W1336" s="108">
        <v>11655</v>
      </c>
      <c r="X1336" s="108"/>
      <c r="Y1336" s="108">
        <v>0</v>
      </c>
      <c r="Z1336" s="108"/>
      <c r="AA1336" s="108">
        <v>0</v>
      </c>
      <c r="AB1336" s="108"/>
      <c r="AC1336" s="108">
        <v>0</v>
      </c>
      <c r="AD1336" s="108"/>
      <c r="AE1336" s="108">
        <v>0</v>
      </c>
      <c r="AF1336" s="108"/>
      <c r="AG1336" s="108">
        <v>0</v>
      </c>
      <c r="AH1336" s="108"/>
      <c r="AI1336" s="108">
        <v>49397</v>
      </c>
      <c r="AJ1336" s="108"/>
      <c r="AK1336" s="108">
        <v>0</v>
      </c>
      <c r="AL1336" s="109"/>
      <c r="AM1336" s="182">
        <v>0</v>
      </c>
      <c r="AN1336" s="109" t="s">
        <v>5655</v>
      </c>
      <c r="AO1336" s="109" t="str">
        <f t="shared" si="20"/>
        <v>No</v>
      </c>
    </row>
    <row r="1337" spans="1:41" s="19" customFormat="1" ht="11.45" customHeight="1" x14ac:dyDescent="0.2">
      <c r="A1337" s="5" t="s">
        <v>4579</v>
      </c>
      <c r="B1337" s="5" t="s">
        <v>1386</v>
      </c>
      <c r="C1337" s="5" t="s">
        <v>87</v>
      </c>
      <c r="D1337" s="174" t="s">
        <v>4580</v>
      </c>
      <c r="E1337" s="177" t="s">
        <v>4581</v>
      </c>
      <c r="F1337" s="19" t="s">
        <v>242</v>
      </c>
      <c r="G1337" s="5" t="s">
        <v>229</v>
      </c>
      <c r="H1337" s="27">
        <v>0</v>
      </c>
      <c r="I1337" s="106">
        <v>9</v>
      </c>
      <c r="J1337" s="107"/>
      <c r="K1337" s="108">
        <v>0</v>
      </c>
      <c r="L1337" s="108"/>
      <c r="M1337" s="108">
        <v>0</v>
      </c>
      <c r="N1337" s="108"/>
      <c r="O1337" s="108">
        <v>0</v>
      </c>
      <c r="P1337" s="108"/>
      <c r="Q1337" s="108">
        <v>282381</v>
      </c>
      <c r="R1337" s="108"/>
      <c r="S1337" s="108">
        <v>0</v>
      </c>
      <c r="T1337" s="108"/>
      <c r="U1337" s="108">
        <v>0</v>
      </c>
      <c r="V1337" s="108"/>
      <c r="W1337" s="108">
        <v>18212</v>
      </c>
      <c r="X1337" s="108"/>
      <c r="Y1337" s="108">
        <v>0</v>
      </c>
      <c r="Z1337" s="108"/>
      <c r="AA1337" s="108">
        <v>0</v>
      </c>
      <c r="AB1337" s="108"/>
      <c r="AC1337" s="108">
        <v>0</v>
      </c>
      <c r="AD1337" s="108"/>
      <c r="AE1337" s="108">
        <v>0</v>
      </c>
      <c r="AF1337" s="108"/>
      <c r="AG1337" s="108">
        <v>0</v>
      </c>
      <c r="AH1337" s="108"/>
      <c r="AI1337" s="108">
        <v>67749</v>
      </c>
      <c r="AJ1337" s="108"/>
      <c r="AK1337" s="108">
        <v>0</v>
      </c>
      <c r="AL1337" s="109"/>
      <c r="AM1337" s="182">
        <v>0</v>
      </c>
      <c r="AN1337" s="109" t="s">
        <v>5655</v>
      </c>
      <c r="AO1337" s="109" t="str">
        <f t="shared" si="20"/>
        <v>No</v>
      </c>
    </row>
    <row r="1338" spans="1:41" s="19" customFormat="1" ht="11.45" customHeight="1" x14ac:dyDescent="0.2">
      <c r="A1338" s="5" t="s">
        <v>1689</v>
      </c>
      <c r="B1338" s="5" t="s">
        <v>1690</v>
      </c>
      <c r="C1338" s="5" t="s">
        <v>99</v>
      </c>
      <c r="D1338" s="174" t="s">
        <v>1691</v>
      </c>
      <c r="E1338" s="177" t="s">
        <v>1692</v>
      </c>
      <c r="F1338" s="19" t="s">
        <v>196</v>
      </c>
      <c r="G1338" s="5" t="s">
        <v>229</v>
      </c>
      <c r="H1338" s="27">
        <v>0</v>
      </c>
      <c r="I1338" s="106">
        <v>9</v>
      </c>
      <c r="J1338" s="107"/>
      <c r="K1338" s="108">
        <v>0</v>
      </c>
      <c r="L1338" s="108"/>
      <c r="M1338" s="108">
        <v>0</v>
      </c>
      <c r="N1338" s="108"/>
      <c r="O1338" s="108">
        <v>0</v>
      </c>
      <c r="P1338" s="108"/>
      <c r="Q1338" s="108">
        <v>220016</v>
      </c>
      <c r="R1338" s="108"/>
      <c r="S1338" s="108">
        <v>0</v>
      </c>
      <c r="T1338" s="108"/>
      <c r="U1338" s="108">
        <v>0</v>
      </c>
      <c r="V1338" s="108"/>
      <c r="W1338" s="108">
        <v>12823</v>
      </c>
      <c r="X1338" s="108"/>
      <c r="Y1338" s="108">
        <v>0</v>
      </c>
      <c r="Z1338" s="108"/>
      <c r="AA1338" s="108">
        <v>0</v>
      </c>
      <c r="AB1338" s="108"/>
      <c r="AC1338" s="108">
        <v>0</v>
      </c>
      <c r="AD1338" s="108"/>
      <c r="AE1338" s="108">
        <v>0</v>
      </c>
      <c r="AF1338" s="108"/>
      <c r="AG1338" s="108">
        <v>0</v>
      </c>
      <c r="AH1338" s="108"/>
      <c r="AI1338" s="108">
        <v>35211</v>
      </c>
      <c r="AJ1338" s="108"/>
      <c r="AK1338" s="108">
        <v>0</v>
      </c>
      <c r="AL1338" s="109"/>
      <c r="AM1338" s="182">
        <v>0</v>
      </c>
      <c r="AN1338" s="109" t="s">
        <v>5655</v>
      </c>
      <c r="AO1338" s="109" t="str">
        <f t="shared" si="20"/>
        <v>No</v>
      </c>
    </row>
    <row r="1339" spans="1:41" s="19" customFormat="1" ht="11.45" customHeight="1" x14ac:dyDescent="0.2">
      <c r="A1339" s="5" t="s">
        <v>1821</v>
      </c>
      <c r="B1339" s="5" t="s">
        <v>1822</v>
      </c>
      <c r="C1339" s="5" t="s">
        <v>62</v>
      </c>
      <c r="D1339" s="174" t="s">
        <v>1823</v>
      </c>
      <c r="E1339" s="177" t="s">
        <v>1824</v>
      </c>
      <c r="F1339" s="19" t="s">
        <v>194</v>
      </c>
      <c r="G1339" s="5" t="s">
        <v>229</v>
      </c>
      <c r="H1339" s="27">
        <v>0</v>
      </c>
      <c r="I1339" s="106">
        <v>9</v>
      </c>
      <c r="J1339" s="107"/>
      <c r="K1339" s="108">
        <v>0</v>
      </c>
      <c r="L1339" s="108"/>
      <c r="M1339" s="108">
        <v>0</v>
      </c>
      <c r="N1339" s="108"/>
      <c r="O1339" s="108">
        <v>0</v>
      </c>
      <c r="P1339" s="108"/>
      <c r="Q1339" s="108">
        <v>289720</v>
      </c>
      <c r="R1339" s="108"/>
      <c r="S1339" s="108">
        <v>0</v>
      </c>
      <c r="T1339" s="108"/>
      <c r="U1339" s="108">
        <v>0</v>
      </c>
      <c r="V1339" s="108"/>
      <c r="W1339" s="108">
        <v>14522</v>
      </c>
      <c r="X1339" s="108"/>
      <c r="Y1339" s="108">
        <v>0</v>
      </c>
      <c r="Z1339" s="108"/>
      <c r="AA1339" s="108">
        <v>0</v>
      </c>
      <c r="AB1339" s="108"/>
      <c r="AC1339" s="108">
        <v>0</v>
      </c>
      <c r="AD1339" s="108"/>
      <c r="AE1339" s="108">
        <v>0</v>
      </c>
      <c r="AF1339" s="108"/>
      <c r="AG1339" s="108">
        <v>0</v>
      </c>
      <c r="AH1339" s="108"/>
      <c r="AI1339" s="108">
        <v>27131</v>
      </c>
      <c r="AJ1339" s="108"/>
      <c r="AK1339" s="108">
        <v>0</v>
      </c>
      <c r="AL1339" s="109"/>
      <c r="AM1339" s="182">
        <v>0</v>
      </c>
      <c r="AN1339" s="109" t="s">
        <v>5655</v>
      </c>
      <c r="AO1339" s="109" t="str">
        <f t="shared" si="20"/>
        <v>No</v>
      </c>
    </row>
    <row r="1340" spans="1:41" s="19" customFormat="1" ht="11.45" customHeight="1" x14ac:dyDescent="0.2">
      <c r="A1340" s="5" t="s">
        <v>5725</v>
      </c>
      <c r="B1340" s="5" t="s">
        <v>1073</v>
      </c>
      <c r="C1340" s="5" t="s">
        <v>46</v>
      </c>
      <c r="D1340" s="174" t="s">
        <v>2685</v>
      </c>
      <c r="E1340" s="177" t="s">
        <v>2686</v>
      </c>
      <c r="F1340" s="19" t="s">
        <v>242</v>
      </c>
      <c r="G1340" s="5" t="s">
        <v>229</v>
      </c>
      <c r="H1340" s="27">
        <v>0</v>
      </c>
      <c r="I1340" s="106">
        <v>9</v>
      </c>
      <c r="J1340" s="107"/>
      <c r="K1340" s="108">
        <v>0</v>
      </c>
      <c r="L1340" s="108"/>
      <c r="M1340" s="108">
        <v>0</v>
      </c>
      <c r="N1340" s="108"/>
      <c r="O1340" s="108">
        <v>0</v>
      </c>
      <c r="P1340" s="108"/>
      <c r="Q1340" s="108">
        <v>229451</v>
      </c>
      <c r="R1340" s="108"/>
      <c r="S1340" s="108">
        <v>0</v>
      </c>
      <c r="T1340" s="108"/>
      <c r="U1340" s="108">
        <v>0</v>
      </c>
      <c r="V1340" s="108"/>
      <c r="W1340" s="108">
        <v>13338</v>
      </c>
      <c r="X1340" s="108"/>
      <c r="Y1340" s="108">
        <v>0</v>
      </c>
      <c r="Z1340" s="108"/>
      <c r="AA1340" s="108">
        <v>0</v>
      </c>
      <c r="AB1340" s="108"/>
      <c r="AC1340" s="108">
        <v>0</v>
      </c>
      <c r="AD1340" s="108"/>
      <c r="AE1340" s="108">
        <v>0</v>
      </c>
      <c r="AF1340" s="108"/>
      <c r="AG1340" s="108">
        <v>0</v>
      </c>
      <c r="AH1340" s="108"/>
      <c r="AI1340" s="108">
        <v>26246</v>
      </c>
      <c r="AJ1340" s="108"/>
      <c r="AK1340" s="108">
        <v>0</v>
      </c>
      <c r="AL1340" s="109"/>
      <c r="AM1340" s="182">
        <v>0</v>
      </c>
      <c r="AN1340" s="109" t="s">
        <v>5655</v>
      </c>
      <c r="AO1340" s="109" t="str">
        <f t="shared" si="20"/>
        <v>No</v>
      </c>
    </row>
    <row r="1341" spans="1:41" s="19" customFormat="1" ht="11.45" customHeight="1" x14ac:dyDescent="0.2">
      <c r="A1341" s="5" t="s">
        <v>5578</v>
      </c>
      <c r="B1341" s="5" t="s">
        <v>5651</v>
      </c>
      <c r="C1341" s="5" t="s">
        <v>72</v>
      </c>
      <c r="D1341" s="174"/>
      <c r="E1341" s="177" t="s">
        <v>5577</v>
      </c>
      <c r="F1341" s="19" t="s">
        <v>242</v>
      </c>
      <c r="G1341" s="5" t="s">
        <v>229</v>
      </c>
      <c r="H1341" s="27">
        <v>0</v>
      </c>
      <c r="I1341" s="106">
        <v>9</v>
      </c>
      <c r="J1341" s="107"/>
      <c r="K1341" s="108">
        <v>0</v>
      </c>
      <c r="L1341" s="108"/>
      <c r="M1341" s="108">
        <v>0</v>
      </c>
      <c r="N1341" s="108"/>
      <c r="O1341" s="108">
        <v>0</v>
      </c>
      <c r="P1341" s="108"/>
      <c r="Q1341" s="108">
        <v>223872</v>
      </c>
      <c r="R1341" s="108"/>
      <c r="S1341" s="108">
        <v>0</v>
      </c>
      <c r="T1341" s="108"/>
      <c r="U1341" s="108">
        <v>0</v>
      </c>
      <c r="V1341" s="108"/>
      <c r="W1341" s="108">
        <v>17152</v>
      </c>
      <c r="X1341" s="108"/>
      <c r="Y1341" s="108">
        <v>0</v>
      </c>
      <c r="Z1341" s="108"/>
      <c r="AA1341" s="108">
        <v>0</v>
      </c>
      <c r="AB1341" s="108"/>
      <c r="AC1341" s="108">
        <v>0</v>
      </c>
      <c r="AD1341" s="108"/>
      <c r="AE1341" s="108">
        <v>0</v>
      </c>
      <c r="AF1341" s="108"/>
      <c r="AG1341" s="108">
        <v>0</v>
      </c>
      <c r="AH1341" s="108"/>
      <c r="AI1341" s="108">
        <v>18214</v>
      </c>
      <c r="AJ1341" s="108"/>
      <c r="AK1341" s="108">
        <v>0</v>
      </c>
      <c r="AL1341" s="109"/>
      <c r="AM1341" s="182">
        <v>0</v>
      </c>
      <c r="AN1341" s="109" t="s">
        <v>5655</v>
      </c>
      <c r="AO1341" s="109" t="str">
        <f t="shared" si="20"/>
        <v>No</v>
      </c>
    </row>
    <row r="1342" spans="1:41" s="19" customFormat="1" ht="11.45" customHeight="1" x14ac:dyDescent="0.2">
      <c r="A1342" s="5" t="s">
        <v>3588</v>
      </c>
      <c r="B1342" s="5" t="s">
        <v>970</v>
      </c>
      <c r="C1342" s="5" t="s">
        <v>7</v>
      </c>
      <c r="D1342" s="174" t="s">
        <v>3589</v>
      </c>
      <c r="E1342" s="177" t="s">
        <v>3590</v>
      </c>
      <c r="F1342" s="19" t="s">
        <v>242</v>
      </c>
      <c r="G1342" s="5" t="s">
        <v>229</v>
      </c>
      <c r="H1342" s="27">
        <v>0</v>
      </c>
      <c r="I1342" s="106">
        <v>9</v>
      </c>
      <c r="J1342" s="107"/>
      <c r="K1342" s="108">
        <v>0</v>
      </c>
      <c r="L1342" s="108"/>
      <c r="M1342" s="108">
        <v>0</v>
      </c>
      <c r="N1342" s="108"/>
      <c r="O1342" s="108">
        <v>0</v>
      </c>
      <c r="P1342" s="108"/>
      <c r="Q1342" s="108">
        <v>211439</v>
      </c>
      <c r="R1342" s="108"/>
      <c r="S1342" s="108">
        <v>0</v>
      </c>
      <c r="T1342" s="108"/>
      <c r="U1342" s="108">
        <v>0</v>
      </c>
      <c r="V1342" s="108"/>
      <c r="W1342" s="108">
        <v>8762</v>
      </c>
      <c r="X1342" s="108"/>
      <c r="Y1342" s="108">
        <v>0</v>
      </c>
      <c r="Z1342" s="108"/>
      <c r="AA1342" s="108">
        <v>0</v>
      </c>
      <c r="AB1342" s="108"/>
      <c r="AC1342" s="108">
        <v>0</v>
      </c>
      <c r="AD1342" s="108"/>
      <c r="AE1342" s="108">
        <v>0</v>
      </c>
      <c r="AF1342" s="108"/>
      <c r="AG1342" s="108">
        <v>0</v>
      </c>
      <c r="AH1342" s="108"/>
      <c r="AI1342" s="108">
        <v>6277</v>
      </c>
      <c r="AJ1342" s="108"/>
      <c r="AK1342" s="108">
        <v>0</v>
      </c>
      <c r="AL1342" s="109"/>
      <c r="AM1342" s="182">
        <v>0</v>
      </c>
      <c r="AN1342" s="109" t="s">
        <v>5655</v>
      </c>
      <c r="AO1342" s="109" t="str">
        <f t="shared" si="20"/>
        <v>No</v>
      </c>
    </row>
    <row r="1343" spans="1:41" s="19" customFormat="1" ht="11.45" customHeight="1" x14ac:dyDescent="0.2">
      <c r="A1343" s="5" t="s">
        <v>5743</v>
      </c>
      <c r="B1343" s="5" t="s">
        <v>5744</v>
      </c>
      <c r="C1343" s="5" t="s">
        <v>20</v>
      </c>
      <c r="D1343" s="174"/>
      <c r="E1343" s="177">
        <v>90285</v>
      </c>
      <c r="F1343" s="19" t="s">
        <v>194</v>
      </c>
      <c r="G1343" s="5" t="s">
        <v>5273</v>
      </c>
      <c r="H1343" s="27">
        <v>12150996</v>
      </c>
      <c r="I1343" s="106">
        <v>9</v>
      </c>
      <c r="J1343" s="107"/>
      <c r="K1343" s="108">
        <v>0</v>
      </c>
      <c r="L1343" s="108"/>
      <c r="M1343" s="108">
        <v>0</v>
      </c>
      <c r="N1343" s="108"/>
      <c r="O1343" s="108">
        <v>0</v>
      </c>
      <c r="P1343" s="108"/>
      <c r="Q1343" s="108">
        <v>100033</v>
      </c>
      <c r="R1343" s="108"/>
      <c r="S1343" s="108">
        <v>0</v>
      </c>
      <c r="T1343" s="108"/>
      <c r="U1343" s="108">
        <v>0</v>
      </c>
      <c r="V1343" s="108"/>
      <c r="W1343" s="108">
        <v>13840</v>
      </c>
      <c r="X1343" s="108"/>
      <c r="Y1343" s="108">
        <v>0</v>
      </c>
      <c r="Z1343" s="108"/>
      <c r="AA1343" s="108">
        <v>0</v>
      </c>
      <c r="AB1343" s="108"/>
      <c r="AC1343" s="108">
        <v>0</v>
      </c>
      <c r="AD1343" s="108"/>
      <c r="AE1343" s="108">
        <v>0</v>
      </c>
      <c r="AF1343" s="108"/>
      <c r="AG1343" s="108">
        <v>0</v>
      </c>
      <c r="AH1343" s="108"/>
      <c r="AI1343" s="108">
        <v>31362</v>
      </c>
      <c r="AJ1343" s="108"/>
      <c r="AK1343" s="108">
        <v>0</v>
      </c>
      <c r="AL1343" s="109"/>
      <c r="AM1343" s="182">
        <v>0</v>
      </c>
      <c r="AN1343" s="109" t="s">
        <v>5655</v>
      </c>
      <c r="AO1343" s="109" t="str">
        <f t="shared" si="20"/>
        <v>No</v>
      </c>
    </row>
    <row r="1344" spans="1:41" s="19" customFormat="1" ht="11.45" customHeight="1" x14ac:dyDescent="0.2">
      <c r="A1344" s="5" t="s">
        <v>4029</v>
      </c>
      <c r="B1344" s="5" t="s">
        <v>4030</v>
      </c>
      <c r="C1344" s="5" t="s">
        <v>64</v>
      </c>
      <c r="D1344" s="174" t="s">
        <v>4031</v>
      </c>
      <c r="E1344" s="177" t="s">
        <v>4032</v>
      </c>
      <c r="F1344" s="19" t="s">
        <v>194</v>
      </c>
      <c r="G1344" s="5" t="s">
        <v>229</v>
      </c>
      <c r="H1344" s="27">
        <v>0</v>
      </c>
      <c r="I1344" s="106">
        <v>9</v>
      </c>
      <c r="J1344" s="107"/>
      <c r="K1344" s="108">
        <v>0</v>
      </c>
      <c r="L1344" s="108"/>
      <c r="M1344" s="108">
        <v>0</v>
      </c>
      <c r="N1344" s="108"/>
      <c r="O1344" s="108">
        <v>0</v>
      </c>
      <c r="P1344" s="108"/>
      <c r="Q1344" s="108">
        <v>44868</v>
      </c>
      <c r="R1344" s="108"/>
      <c r="S1344" s="108">
        <v>0</v>
      </c>
      <c r="T1344" s="108"/>
      <c r="U1344" s="108">
        <v>0</v>
      </c>
      <c r="V1344" s="108"/>
      <c r="W1344" s="108">
        <v>3877</v>
      </c>
      <c r="X1344" s="108"/>
      <c r="Y1344" s="108">
        <v>0</v>
      </c>
      <c r="Z1344" s="108"/>
      <c r="AA1344" s="108">
        <v>0</v>
      </c>
      <c r="AB1344" s="108"/>
      <c r="AC1344" s="108">
        <v>0</v>
      </c>
      <c r="AD1344" s="108"/>
      <c r="AE1344" s="108">
        <v>0</v>
      </c>
      <c r="AF1344" s="108"/>
      <c r="AG1344" s="108">
        <v>0</v>
      </c>
      <c r="AH1344" s="108"/>
      <c r="AI1344" s="108">
        <v>2943</v>
      </c>
      <c r="AJ1344" s="108"/>
      <c r="AK1344" s="108">
        <v>0</v>
      </c>
      <c r="AL1344" s="109"/>
      <c r="AM1344" s="182">
        <v>0</v>
      </c>
      <c r="AN1344" s="109" t="s">
        <v>5655</v>
      </c>
      <c r="AO1344" s="109" t="str">
        <f t="shared" si="20"/>
        <v>No</v>
      </c>
    </row>
    <row r="1345" spans="1:41" s="19" customFormat="1" ht="11.45" customHeight="1" x14ac:dyDescent="0.2">
      <c r="A1345" s="5" t="s">
        <v>6356</v>
      </c>
      <c r="B1345" s="5" t="s">
        <v>398</v>
      </c>
      <c r="C1345" s="5" t="s">
        <v>51</v>
      </c>
      <c r="D1345" s="174">
        <v>6132</v>
      </c>
      <c r="E1345" s="177">
        <v>60132</v>
      </c>
      <c r="F1345" s="19" t="s">
        <v>242</v>
      </c>
      <c r="G1345" s="5" t="s">
        <v>5273</v>
      </c>
      <c r="H1345" s="27">
        <v>252720</v>
      </c>
      <c r="I1345" s="106">
        <v>9</v>
      </c>
      <c r="J1345" s="107"/>
      <c r="K1345" s="108">
        <v>0</v>
      </c>
      <c r="L1345" s="108"/>
      <c r="M1345" s="108">
        <v>0</v>
      </c>
      <c r="N1345" s="108"/>
      <c r="O1345" s="108">
        <v>0</v>
      </c>
      <c r="P1345" s="108"/>
      <c r="Q1345" s="108">
        <v>360548</v>
      </c>
      <c r="R1345" s="108"/>
      <c r="S1345" s="108">
        <v>0</v>
      </c>
      <c r="T1345" s="108"/>
      <c r="U1345" s="108">
        <v>0</v>
      </c>
      <c r="V1345" s="108"/>
      <c r="W1345" s="108">
        <v>17573</v>
      </c>
      <c r="X1345" s="108"/>
      <c r="Y1345" s="108">
        <v>0</v>
      </c>
      <c r="Z1345" s="108"/>
      <c r="AA1345" s="108">
        <v>0</v>
      </c>
      <c r="AB1345" s="108"/>
      <c r="AC1345" s="108">
        <v>0</v>
      </c>
      <c r="AD1345" s="108"/>
      <c r="AE1345" s="108">
        <v>0</v>
      </c>
      <c r="AF1345" s="108"/>
      <c r="AG1345" s="108">
        <v>0</v>
      </c>
      <c r="AH1345" s="108"/>
      <c r="AI1345" s="108">
        <v>19675</v>
      </c>
      <c r="AJ1345" s="108"/>
      <c r="AK1345" s="108">
        <v>0</v>
      </c>
      <c r="AL1345" s="109"/>
      <c r="AM1345" s="182">
        <v>0</v>
      </c>
      <c r="AN1345" s="109" t="s">
        <v>5655</v>
      </c>
      <c r="AO1345" s="109" t="str">
        <f t="shared" si="20"/>
        <v>No</v>
      </c>
    </row>
    <row r="1346" spans="1:41" s="19" customFormat="1" ht="11.45" customHeight="1" x14ac:dyDescent="0.2">
      <c r="A1346" s="5" t="s">
        <v>3093</v>
      </c>
      <c r="B1346" s="5" t="s">
        <v>3094</v>
      </c>
      <c r="C1346" s="5" t="s">
        <v>46</v>
      </c>
      <c r="D1346" s="174" t="s">
        <v>3095</v>
      </c>
      <c r="E1346" s="177" t="s">
        <v>3096</v>
      </c>
      <c r="F1346" s="19" t="s">
        <v>242</v>
      </c>
      <c r="G1346" s="5" t="s">
        <v>229</v>
      </c>
      <c r="H1346" s="27">
        <v>0</v>
      </c>
      <c r="I1346" s="106">
        <v>9</v>
      </c>
      <c r="J1346" s="107"/>
      <c r="K1346" s="108">
        <v>0</v>
      </c>
      <c r="L1346" s="108"/>
      <c r="M1346" s="108">
        <v>0</v>
      </c>
      <c r="N1346" s="108"/>
      <c r="O1346" s="108">
        <v>0</v>
      </c>
      <c r="P1346" s="108"/>
      <c r="Q1346" s="108">
        <v>195483</v>
      </c>
      <c r="R1346" s="108"/>
      <c r="S1346" s="108">
        <v>0</v>
      </c>
      <c r="T1346" s="108"/>
      <c r="U1346" s="108">
        <v>0</v>
      </c>
      <c r="V1346" s="108"/>
      <c r="W1346" s="108">
        <v>16170</v>
      </c>
      <c r="X1346" s="108"/>
      <c r="Y1346" s="108">
        <v>0</v>
      </c>
      <c r="Z1346" s="108"/>
      <c r="AA1346" s="108">
        <v>0</v>
      </c>
      <c r="AB1346" s="108"/>
      <c r="AC1346" s="108">
        <v>0</v>
      </c>
      <c r="AD1346" s="108"/>
      <c r="AE1346" s="108">
        <v>0</v>
      </c>
      <c r="AF1346" s="108"/>
      <c r="AG1346" s="108">
        <v>0</v>
      </c>
      <c r="AH1346" s="108"/>
      <c r="AI1346" s="108">
        <v>36949</v>
      </c>
      <c r="AJ1346" s="108"/>
      <c r="AK1346" s="108">
        <v>0</v>
      </c>
      <c r="AL1346" s="109"/>
      <c r="AM1346" s="182">
        <v>0</v>
      </c>
      <c r="AN1346" s="109" t="s">
        <v>5655</v>
      </c>
      <c r="AO1346" s="109" t="str">
        <f t="shared" si="20"/>
        <v>No</v>
      </c>
    </row>
    <row r="1347" spans="1:41" s="19" customFormat="1" ht="11.45" customHeight="1" x14ac:dyDescent="0.2">
      <c r="A1347" s="5" t="s">
        <v>3321</v>
      </c>
      <c r="B1347" s="5" t="s">
        <v>3322</v>
      </c>
      <c r="C1347" s="5" t="s">
        <v>46</v>
      </c>
      <c r="D1347" s="174" t="s">
        <v>3323</v>
      </c>
      <c r="E1347" s="177" t="s">
        <v>3324</v>
      </c>
      <c r="F1347" s="19" t="s">
        <v>242</v>
      </c>
      <c r="G1347" s="5" t="s">
        <v>229</v>
      </c>
      <c r="H1347" s="27">
        <v>0</v>
      </c>
      <c r="I1347" s="106">
        <v>9</v>
      </c>
      <c r="J1347" s="107"/>
      <c r="K1347" s="108">
        <v>0</v>
      </c>
      <c r="L1347" s="108"/>
      <c r="M1347" s="108">
        <v>0</v>
      </c>
      <c r="N1347" s="108"/>
      <c r="O1347" s="108">
        <v>0</v>
      </c>
      <c r="P1347" s="108"/>
      <c r="Q1347" s="108">
        <v>247352</v>
      </c>
      <c r="R1347" s="108"/>
      <c r="S1347" s="108">
        <v>0</v>
      </c>
      <c r="T1347" s="108"/>
      <c r="U1347" s="108">
        <v>0</v>
      </c>
      <c r="V1347" s="108"/>
      <c r="W1347" s="108">
        <v>9950</v>
      </c>
      <c r="X1347" s="108"/>
      <c r="Y1347" s="108">
        <v>0</v>
      </c>
      <c r="Z1347" s="108"/>
      <c r="AA1347" s="108">
        <v>0</v>
      </c>
      <c r="AB1347" s="108"/>
      <c r="AC1347" s="108">
        <v>0</v>
      </c>
      <c r="AD1347" s="108"/>
      <c r="AE1347" s="108">
        <v>0</v>
      </c>
      <c r="AF1347" s="108"/>
      <c r="AG1347" s="108">
        <v>0</v>
      </c>
      <c r="AH1347" s="108"/>
      <c r="AI1347" s="108">
        <v>27297</v>
      </c>
      <c r="AJ1347" s="108"/>
      <c r="AK1347" s="108">
        <v>0</v>
      </c>
      <c r="AL1347" s="109"/>
      <c r="AM1347" s="182">
        <v>0</v>
      </c>
      <c r="AN1347" s="109" t="s">
        <v>5655</v>
      </c>
      <c r="AO1347" s="109" t="str">
        <f t="shared" ref="AO1347:AO1410" si="21">IF(AN1347&amp;AL1347&amp;AJ1347&amp;AH1347&amp;AF1347&amp;AD1347&amp;AB1347&amp;Z1347&amp;X1347&amp;V1347&amp;T1347&amp;R1347&amp;P1347&amp;N1347&amp;L1347&amp;J1347&lt;&gt;"","Yes","No")</f>
        <v>No</v>
      </c>
    </row>
    <row r="1348" spans="1:41" s="19" customFormat="1" ht="11.45" customHeight="1" x14ac:dyDescent="0.2">
      <c r="A1348" s="5" t="s">
        <v>2255</v>
      </c>
      <c r="B1348" s="5" t="s">
        <v>2256</v>
      </c>
      <c r="C1348" s="5" t="s">
        <v>62</v>
      </c>
      <c r="D1348" s="174" t="s">
        <v>2257</v>
      </c>
      <c r="E1348" s="177" t="s">
        <v>2258</v>
      </c>
      <c r="F1348" s="19" t="s">
        <v>194</v>
      </c>
      <c r="G1348" s="5" t="s">
        <v>229</v>
      </c>
      <c r="H1348" s="27">
        <v>0</v>
      </c>
      <c r="I1348" s="106">
        <v>9</v>
      </c>
      <c r="J1348" s="107"/>
      <c r="K1348" s="108">
        <v>0</v>
      </c>
      <c r="L1348" s="108"/>
      <c r="M1348" s="108">
        <v>0</v>
      </c>
      <c r="N1348" s="108"/>
      <c r="O1348" s="108">
        <v>0</v>
      </c>
      <c r="P1348" s="108"/>
      <c r="Q1348" s="108">
        <v>239568</v>
      </c>
      <c r="R1348" s="108"/>
      <c r="S1348" s="108">
        <v>0</v>
      </c>
      <c r="T1348" s="108"/>
      <c r="U1348" s="108">
        <v>0</v>
      </c>
      <c r="V1348" s="108"/>
      <c r="W1348" s="108">
        <v>13579</v>
      </c>
      <c r="X1348" s="108"/>
      <c r="Y1348" s="108">
        <v>0</v>
      </c>
      <c r="Z1348" s="108"/>
      <c r="AA1348" s="108">
        <v>0</v>
      </c>
      <c r="AB1348" s="108"/>
      <c r="AC1348" s="108">
        <v>0</v>
      </c>
      <c r="AD1348" s="108"/>
      <c r="AE1348" s="108">
        <v>0</v>
      </c>
      <c r="AF1348" s="108"/>
      <c r="AG1348" s="108">
        <v>0</v>
      </c>
      <c r="AH1348" s="108"/>
      <c r="AI1348" s="108">
        <v>37006</v>
      </c>
      <c r="AJ1348" s="108"/>
      <c r="AK1348" s="108">
        <v>0</v>
      </c>
      <c r="AL1348" s="109"/>
      <c r="AM1348" s="182">
        <v>0</v>
      </c>
      <c r="AN1348" s="109" t="s">
        <v>5655</v>
      </c>
      <c r="AO1348" s="109" t="str">
        <f t="shared" si="21"/>
        <v>No</v>
      </c>
    </row>
    <row r="1349" spans="1:41" s="19" customFormat="1" ht="11.45" customHeight="1" x14ac:dyDescent="0.2">
      <c r="A1349" s="5" t="s">
        <v>2772</v>
      </c>
      <c r="B1349" s="5" t="s">
        <v>2773</v>
      </c>
      <c r="C1349" s="5" t="s">
        <v>45</v>
      </c>
      <c r="D1349" s="174" t="s">
        <v>2774</v>
      </c>
      <c r="E1349" s="177" t="s">
        <v>2775</v>
      </c>
      <c r="F1349" s="19" t="s">
        <v>194</v>
      </c>
      <c r="G1349" s="5" t="s">
        <v>229</v>
      </c>
      <c r="H1349" s="27">
        <v>0</v>
      </c>
      <c r="I1349" s="106">
        <v>9</v>
      </c>
      <c r="J1349" s="107"/>
      <c r="K1349" s="108">
        <v>0</v>
      </c>
      <c r="L1349" s="108"/>
      <c r="M1349" s="108">
        <v>0</v>
      </c>
      <c r="N1349" s="108"/>
      <c r="O1349" s="108">
        <v>0</v>
      </c>
      <c r="P1349" s="108"/>
      <c r="Q1349" s="108">
        <v>132006</v>
      </c>
      <c r="R1349" s="108"/>
      <c r="S1349" s="108">
        <v>0</v>
      </c>
      <c r="T1349" s="108"/>
      <c r="U1349" s="108">
        <v>0</v>
      </c>
      <c r="V1349" s="108"/>
      <c r="W1349" s="108">
        <v>13753</v>
      </c>
      <c r="X1349" s="108"/>
      <c r="Y1349" s="108">
        <v>0</v>
      </c>
      <c r="Z1349" s="108"/>
      <c r="AA1349" s="108">
        <v>0</v>
      </c>
      <c r="AB1349" s="108"/>
      <c r="AC1349" s="108">
        <v>0</v>
      </c>
      <c r="AD1349" s="108"/>
      <c r="AE1349" s="108">
        <v>0</v>
      </c>
      <c r="AF1349" s="108"/>
      <c r="AG1349" s="108">
        <v>0</v>
      </c>
      <c r="AH1349" s="108"/>
      <c r="AI1349" s="108">
        <v>55248</v>
      </c>
      <c r="AJ1349" s="108"/>
      <c r="AK1349" s="108">
        <v>0</v>
      </c>
      <c r="AL1349" s="109"/>
      <c r="AM1349" s="182">
        <v>0</v>
      </c>
      <c r="AN1349" s="109" t="s">
        <v>5655</v>
      </c>
      <c r="AO1349" s="109" t="str">
        <f t="shared" si="21"/>
        <v>No</v>
      </c>
    </row>
    <row r="1350" spans="1:41" s="19" customFormat="1" ht="11.45" customHeight="1" x14ac:dyDescent="0.2">
      <c r="A1350" s="5" t="s">
        <v>1064</v>
      </c>
      <c r="B1350" s="5" t="s">
        <v>1065</v>
      </c>
      <c r="C1350" s="5" t="s">
        <v>72</v>
      </c>
      <c r="D1350" s="174">
        <v>9215</v>
      </c>
      <c r="E1350" s="177">
        <v>90215</v>
      </c>
      <c r="F1350" s="19" t="s">
        <v>260</v>
      </c>
      <c r="G1350" s="5" t="s">
        <v>5273</v>
      </c>
      <c r="H1350" s="27">
        <v>58079</v>
      </c>
      <c r="I1350" s="106">
        <v>9</v>
      </c>
      <c r="J1350" s="107"/>
      <c r="K1350" s="108">
        <v>0</v>
      </c>
      <c r="L1350" s="108"/>
      <c r="M1350" s="108">
        <v>0</v>
      </c>
      <c r="N1350" s="108"/>
      <c r="O1350" s="108">
        <v>0</v>
      </c>
      <c r="P1350" s="108"/>
      <c r="Q1350" s="108">
        <v>266655</v>
      </c>
      <c r="R1350" s="108"/>
      <c r="S1350" s="108">
        <v>0</v>
      </c>
      <c r="T1350" s="108"/>
      <c r="U1350" s="108">
        <v>0</v>
      </c>
      <c r="V1350" s="108"/>
      <c r="W1350" s="108">
        <v>23210</v>
      </c>
      <c r="X1350" s="108"/>
      <c r="Y1350" s="108">
        <v>0</v>
      </c>
      <c r="Z1350" s="108"/>
      <c r="AA1350" s="108">
        <v>0</v>
      </c>
      <c r="AB1350" s="108"/>
      <c r="AC1350" s="108">
        <v>0</v>
      </c>
      <c r="AD1350" s="108"/>
      <c r="AE1350" s="108">
        <v>0</v>
      </c>
      <c r="AF1350" s="108"/>
      <c r="AG1350" s="108">
        <v>0</v>
      </c>
      <c r="AH1350" s="108"/>
      <c r="AI1350" s="108">
        <v>223348</v>
      </c>
      <c r="AJ1350" s="108"/>
      <c r="AK1350" s="108">
        <v>0</v>
      </c>
      <c r="AL1350" s="109"/>
      <c r="AM1350" s="182">
        <v>0</v>
      </c>
      <c r="AN1350" s="109" t="s">
        <v>5655</v>
      </c>
      <c r="AO1350" s="109" t="str">
        <f t="shared" si="21"/>
        <v>No</v>
      </c>
    </row>
    <row r="1351" spans="1:41" s="19" customFormat="1" ht="11.45" customHeight="1" x14ac:dyDescent="0.2">
      <c r="A1351" s="5" t="s">
        <v>3492</v>
      </c>
      <c r="B1351" s="5" t="s">
        <v>3493</v>
      </c>
      <c r="C1351" s="5" t="s">
        <v>71</v>
      </c>
      <c r="D1351" s="174" t="s">
        <v>3494</v>
      </c>
      <c r="E1351" s="177" t="s">
        <v>3495</v>
      </c>
      <c r="F1351" s="19" t="s">
        <v>194</v>
      </c>
      <c r="G1351" s="5" t="s">
        <v>229</v>
      </c>
      <c r="H1351" s="27">
        <v>0</v>
      </c>
      <c r="I1351" s="106">
        <v>9</v>
      </c>
      <c r="J1351" s="107"/>
      <c r="K1351" s="108">
        <v>0</v>
      </c>
      <c r="L1351" s="108"/>
      <c r="M1351" s="108">
        <v>0</v>
      </c>
      <c r="N1351" s="108"/>
      <c r="O1351" s="108">
        <v>0</v>
      </c>
      <c r="P1351" s="108"/>
      <c r="Q1351" s="108">
        <v>324187</v>
      </c>
      <c r="R1351" s="108"/>
      <c r="S1351" s="108">
        <v>0</v>
      </c>
      <c r="T1351" s="108"/>
      <c r="U1351" s="108">
        <v>0</v>
      </c>
      <c r="V1351" s="108"/>
      <c r="W1351" s="108">
        <v>30063</v>
      </c>
      <c r="X1351" s="108"/>
      <c r="Y1351" s="108">
        <v>0</v>
      </c>
      <c r="Z1351" s="108"/>
      <c r="AA1351" s="108">
        <v>0</v>
      </c>
      <c r="AB1351" s="108"/>
      <c r="AC1351" s="108">
        <v>0</v>
      </c>
      <c r="AD1351" s="108"/>
      <c r="AE1351" s="108">
        <v>0</v>
      </c>
      <c r="AF1351" s="108"/>
      <c r="AG1351" s="108">
        <v>0</v>
      </c>
      <c r="AH1351" s="108"/>
      <c r="AI1351" s="108">
        <v>163792</v>
      </c>
      <c r="AJ1351" s="108"/>
      <c r="AK1351" s="108">
        <v>0</v>
      </c>
      <c r="AL1351" s="109"/>
      <c r="AM1351" s="182">
        <v>0</v>
      </c>
      <c r="AN1351" s="109" t="s">
        <v>5655</v>
      </c>
      <c r="AO1351" s="109" t="str">
        <f t="shared" si="21"/>
        <v>No</v>
      </c>
    </row>
    <row r="1352" spans="1:41" s="19" customFormat="1" ht="11.45" customHeight="1" x14ac:dyDescent="0.2">
      <c r="A1352" s="5" t="s">
        <v>1727</v>
      </c>
      <c r="B1352" s="5" t="s">
        <v>1728</v>
      </c>
      <c r="C1352" s="5" t="s">
        <v>99</v>
      </c>
      <c r="D1352" s="174" t="s">
        <v>1729</v>
      </c>
      <c r="E1352" s="177" t="s">
        <v>1730</v>
      </c>
      <c r="F1352" s="19" t="s">
        <v>196</v>
      </c>
      <c r="G1352" s="5" t="s">
        <v>229</v>
      </c>
      <c r="H1352" s="27">
        <v>0</v>
      </c>
      <c r="I1352" s="106">
        <v>9</v>
      </c>
      <c r="J1352" s="107"/>
      <c r="K1352" s="108">
        <v>0</v>
      </c>
      <c r="L1352" s="108"/>
      <c r="M1352" s="108">
        <v>0</v>
      </c>
      <c r="N1352" s="108"/>
      <c r="O1352" s="108">
        <v>0</v>
      </c>
      <c r="P1352" s="108"/>
      <c r="Q1352" s="108">
        <v>175613</v>
      </c>
      <c r="R1352" s="108"/>
      <c r="S1352" s="108">
        <v>0</v>
      </c>
      <c r="T1352" s="108"/>
      <c r="U1352" s="108">
        <v>0</v>
      </c>
      <c r="V1352" s="108"/>
      <c r="W1352" s="108">
        <v>15277</v>
      </c>
      <c r="X1352" s="108"/>
      <c r="Y1352" s="108">
        <v>0</v>
      </c>
      <c r="Z1352" s="108"/>
      <c r="AA1352" s="108">
        <v>0</v>
      </c>
      <c r="AB1352" s="108"/>
      <c r="AC1352" s="108">
        <v>0</v>
      </c>
      <c r="AD1352" s="108"/>
      <c r="AE1352" s="108">
        <v>0</v>
      </c>
      <c r="AF1352" s="108"/>
      <c r="AG1352" s="108">
        <v>0</v>
      </c>
      <c r="AH1352" s="108"/>
      <c r="AI1352" s="108">
        <v>42591</v>
      </c>
      <c r="AJ1352" s="108"/>
      <c r="AK1352" s="108">
        <v>0</v>
      </c>
      <c r="AL1352" s="109"/>
      <c r="AM1352" s="182">
        <v>0</v>
      </c>
      <c r="AN1352" s="109" t="s">
        <v>5655</v>
      </c>
      <c r="AO1352" s="109" t="str">
        <f t="shared" si="21"/>
        <v>No</v>
      </c>
    </row>
    <row r="1353" spans="1:41" s="19" customFormat="1" ht="11.45" customHeight="1" x14ac:dyDescent="0.2">
      <c r="A1353" s="5" t="s">
        <v>2655</v>
      </c>
      <c r="B1353" s="5" t="s">
        <v>406</v>
      </c>
      <c r="C1353" s="5" t="s">
        <v>98</v>
      </c>
      <c r="D1353" s="174" t="s">
        <v>2656</v>
      </c>
      <c r="E1353" s="177" t="s">
        <v>2657</v>
      </c>
      <c r="F1353" s="19" t="s">
        <v>194</v>
      </c>
      <c r="G1353" s="5" t="s">
        <v>229</v>
      </c>
      <c r="H1353" s="27">
        <v>0</v>
      </c>
      <c r="I1353" s="106">
        <v>9</v>
      </c>
      <c r="J1353" s="107"/>
      <c r="K1353" s="108">
        <v>0</v>
      </c>
      <c r="L1353" s="108"/>
      <c r="M1353" s="108">
        <v>0</v>
      </c>
      <c r="N1353" s="108"/>
      <c r="O1353" s="108">
        <v>0</v>
      </c>
      <c r="P1353" s="108"/>
      <c r="Q1353" s="108">
        <v>178236</v>
      </c>
      <c r="R1353" s="108"/>
      <c r="S1353" s="108">
        <v>0</v>
      </c>
      <c r="T1353" s="108"/>
      <c r="U1353" s="108">
        <v>0</v>
      </c>
      <c r="V1353" s="108"/>
      <c r="W1353" s="108">
        <v>18009</v>
      </c>
      <c r="X1353" s="108"/>
      <c r="Y1353" s="108">
        <v>0</v>
      </c>
      <c r="Z1353" s="108"/>
      <c r="AA1353" s="108">
        <v>0</v>
      </c>
      <c r="AB1353" s="108"/>
      <c r="AC1353" s="108">
        <v>0</v>
      </c>
      <c r="AD1353" s="108"/>
      <c r="AE1353" s="108">
        <v>0</v>
      </c>
      <c r="AF1353" s="108"/>
      <c r="AG1353" s="108">
        <v>0</v>
      </c>
      <c r="AH1353" s="108"/>
      <c r="AI1353" s="108">
        <v>67418</v>
      </c>
      <c r="AJ1353" s="108"/>
      <c r="AK1353" s="108">
        <v>0</v>
      </c>
      <c r="AL1353" s="109"/>
      <c r="AM1353" s="182">
        <v>0</v>
      </c>
      <c r="AN1353" s="109" t="s">
        <v>5655</v>
      </c>
      <c r="AO1353" s="109" t="str">
        <f t="shared" si="21"/>
        <v>No</v>
      </c>
    </row>
    <row r="1354" spans="1:41" s="19" customFormat="1" ht="11.45" customHeight="1" x14ac:dyDescent="0.2">
      <c r="A1354" s="5" t="s">
        <v>4223</v>
      </c>
      <c r="B1354" s="5" t="s">
        <v>349</v>
      </c>
      <c r="C1354" s="5" t="s">
        <v>48</v>
      </c>
      <c r="D1354" s="174" t="s">
        <v>4224</v>
      </c>
      <c r="E1354" s="177" t="s">
        <v>4225</v>
      </c>
      <c r="F1354" s="19" t="s">
        <v>242</v>
      </c>
      <c r="G1354" s="5" t="s">
        <v>229</v>
      </c>
      <c r="H1354" s="27">
        <v>0</v>
      </c>
      <c r="I1354" s="106">
        <v>9</v>
      </c>
      <c r="J1354" s="107"/>
      <c r="K1354" s="108">
        <v>0</v>
      </c>
      <c r="L1354" s="108"/>
      <c r="M1354" s="108">
        <v>0</v>
      </c>
      <c r="N1354" s="108"/>
      <c r="O1354" s="108">
        <v>0</v>
      </c>
      <c r="P1354" s="108"/>
      <c r="Q1354" s="108">
        <v>155673</v>
      </c>
      <c r="R1354" s="108"/>
      <c r="S1354" s="108">
        <v>0</v>
      </c>
      <c r="T1354" s="108"/>
      <c r="U1354" s="108">
        <v>0</v>
      </c>
      <c r="V1354" s="108"/>
      <c r="W1354" s="108">
        <v>7500</v>
      </c>
      <c r="X1354" s="108"/>
      <c r="Y1354" s="108">
        <v>0</v>
      </c>
      <c r="Z1354" s="108"/>
      <c r="AA1354" s="108">
        <v>0</v>
      </c>
      <c r="AB1354" s="108"/>
      <c r="AC1354" s="108">
        <v>0</v>
      </c>
      <c r="AD1354" s="108"/>
      <c r="AE1354" s="108">
        <v>0</v>
      </c>
      <c r="AF1354" s="108"/>
      <c r="AG1354" s="108">
        <v>0</v>
      </c>
      <c r="AH1354" s="108"/>
      <c r="AI1354" s="108">
        <v>33546</v>
      </c>
      <c r="AJ1354" s="108"/>
      <c r="AK1354" s="108">
        <v>0</v>
      </c>
      <c r="AL1354" s="109"/>
      <c r="AM1354" s="182">
        <v>0</v>
      </c>
      <c r="AN1354" s="109" t="s">
        <v>5655</v>
      </c>
      <c r="AO1354" s="109" t="str">
        <f t="shared" si="21"/>
        <v>No</v>
      </c>
    </row>
    <row r="1355" spans="1:41" s="19" customFormat="1" ht="11.45" customHeight="1" x14ac:dyDescent="0.2">
      <c r="A1355" s="5" t="s">
        <v>1486</v>
      </c>
      <c r="B1355" s="5" t="s">
        <v>345</v>
      </c>
      <c r="C1355" s="5" t="s">
        <v>65</v>
      </c>
      <c r="D1355" s="174" t="s">
        <v>1487</v>
      </c>
      <c r="E1355" s="177" t="s">
        <v>1488</v>
      </c>
      <c r="F1355" s="19" t="s">
        <v>242</v>
      </c>
      <c r="G1355" s="5" t="s">
        <v>229</v>
      </c>
      <c r="H1355" s="27">
        <v>0</v>
      </c>
      <c r="I1355" s="106">
        <v>9</v>
      </c>
      <c r="J1355" s="107"/>
      <c r="K1355" s="108">
        <v>0</v>
      </c>
      <c r="L1355" s="108"/>
      <c r="M1355" s="108">
        <v>0</v>
      </c>
      <c r="N1355" s="108"/>
      <c r="O1355" s="108">
        <v>0</v>
      </c>
      <c r="P1355" s="108"/>
      <c r="Q1355" s="108">
        <v>184128</v>
      </c>
      <c r="R1355" s="108"/>
      <c r="S1355" s="108">
        <v>0</v>
      </c>
      <c r="T1355" s="108"/>
      <c r="U1355" s="108">
        <v>0</v>
      </c>
      <c r="V1355" s="108"/>
      <c r="W1355" s="108">
        <v>12782</v>
      </c>
      <c r="X1355" s="108"/>
      <c r="Y1355" s="108">
        <v>0</v>
      </c>
      <c r="Z1355" s="108"/>
      <c r="AA1355" s="108">
        <v>0</v>
      </c>
      <c r="AB1355" s="108"/>
      <c r="AC1355" s="108">
        <v>0</v>
      </c>
      <c r="AD1355" s="108"/>
      <c r="AE1355" s="108">
        <v>0</v>
      </c>
      <c r="AF1355" s="108"/>
      <c r="AG1355" s="108">
        <v>0</v>
      </c>
      <c r="AH1355" s="108"/>
      <c r="AI1355" s="108">
        <v>79937</v>
      </c>
      <c r="AJ1355" s="108"/>
      <c r="AK1355" s="108">
        <v>0</v>
      </c>
      <c r="AL1355" s="109"/>
      <c r="AM1355" s="182">
        <v>0</v>
      </c>
      <c r="AN1355" s="109" t="s">
        <v>5655</v>
      </c>
      <c r="AO1355" s="109" t="str">
        <f t="shared" si="21"/>
        <v>No</v>
      </c>
    </row>
    <row r="1356" spans="1:41" s="19" customFormat="1" ht="11.45" customHeight="1" x14ac:dyDescent="0.2">
      <c r="A1356" s="5" t="s">
        <v>3293</v>
      </c>
      <c r="B1356" s="5" t="s">
        <v>1096</v>
      </c>
      <c r="C1356" s="5" t="s">
        <v>98</v>
      </c>
      <c r="D1356" s="174" t="s">
        <v>3294</v>
      </c>
      <c r="E1356" s="177" t="s">
        <v>3295</v>
      </c>
      <c r="F1356" s="19" t="s">
        <v>194</v>
      </c>
      <c r="G1356" s="5" t="s">
        <v>229</v>
      </c>
      <c r="H1356" s="27">
        <v>0</v>
      </c>
      <c r="I1356" s="106">
        <v>9</v>
      </c>
      <c r="J1356" s="107"/>
      <c r="K1356" s="108">
        <v>0</v>
      </c>
      <c r="L1356" s="108"/>
      <c r="M1356" s="108">
        <v>0</v>
      </c>
      <c r="N1356" s="108"/>
      <c r="O1356" s="108">
        <v>0</v>
      </c>
      <c r="P1356" s="108"/>
      <c r="Q1356" s="108">
        <v>422464</v>
      </c>
      <c r="R1356" s="108"/>
      <c r="S1356" s="108">
        <v>0</v>
      </c>
      <c r="T1356" s="108"/>
      <c r="U1356" s="108">
        <v>0</v>
      </c>
      <c r="V1356" s="108"/>
      <c r="W1356" s="108">
        <v>43352</v>
      </c>
      <c r="X1356" s="108"/>
      <c r="Y1356" s="108">
        <v>0</v>
      </c>
      <c r="Z1356" s="108"/>
      <c r="AA1356" s="108">
        <v>0</v>
      </c>
      <c r="AB1356" s="108"/>
      <c r="AC1356" s="108">
        <v>0</v>
      </c>
      <c r="AD1356" s="108"/>
      <c r="AE1356" s="108">
        <v>0</v>
      </c>
      <c r="AF1356" s="108"/>
      <c r="AG1356" s="108">
        <v>0</v>
      </c>
      <c r="AH1356" s="108"/>
      <c r="AI1356" s="108">
        <v>113763</v>
      </c>
      <c r="AJ1356" s="108"/>
      <c r="AK1356" s="108">
        <v>0</v>
      </c>
      <c r="AL1356" s="109"/>
      <c r="AM1356" s="182">
        <v>0</v>
      </c>
      <c r="AN1356" s="109" t="s">
        <v>5655</v>
      </c>
      <c r="AO1356" s="109" t="str">
        <f t="shared" si="21"/>
        <v>No</v>
      </c>
    </row>
    <row r="1357" spans="1:41" s="19" customFormat="1" ht="11.45" customHeight="1" x14ac:dyDescent="0.2">
      <c r="A1357" s="5" t="s">
        <v>3891</v>
      </c>
      <c r="B1357" s="5" t="s">
        <v>3892</v>
      </c>
      <c r="C1357" s="5" t="s">
        <v>43</v>
      </c>
      <c r="D1357" s="174" t="s">
        <v>3893</v>
      </c>
      <c r="E1357" s="177" t="s">
        <v>3894</v>
      </c>
      <c r="F1357" s="19" t="s">
        <v>196</v>
      </c>
      <c r="G1357" s="5" t="s">
        <v>229</v>
      </c>
      <c r="H1357" s="27">
        <v>0</v>
      </c>
      <c r="I1357" s="106">
        <v>9</v>
      </c>
      <c r="J1357" s="107"/>
      <c r="K1357" s="108">
        <v>0</v>
      </c>
      <c r="L1357" s="108"/>
      <c r="M1357" s="108">
        <v>0</v>
      </c>
      <c r="N1357" s="108"/>
      <c r="O1357" s="108">
        <v>0</v>
      </c>
      <c r="P1357" s="108"/>
      <c r="Q1357" s="108">
        <v>220932</v>
      </c>
      <c r="R1357" s="108"/>
      <c r="S1357" s="108">
        <v>0</v>
      </c>
      <c r="T1357" s="108"/>
      <c r="U1357" s="108">
        <v>0</v>
      </c>
      <c r="V1357" s="108"/>
      <c r="W1357" s="108">
        <v>17994</v>
      </c>
      <c r="X1357" s="108"/>
      <c r="Y1357" s="108">
        <v>0</v>
      </c>
      <c r="Z1357" s="108"/>
      <c r="AA1357" s="108">
        <v>0</v>
      </c>
      <c r="AB1357" s="108"/>
      <c r="AC1357" s="108">
        <v>0</v>
      </c>
      <c r="AD1357" s="108"/>
      <c r="AE1357" s="108">
        <v>0</v>
      </c>
      <c r="AF1357" s="108"/>
      <c r="AG1357" s="108">
        <v>0</v>
      </c>
      <c r="AH1357" s="108"/>
      <c r="AI1357" s="108">
        <v>213044</v>
      </c>
      <c r="AJ1357" s="108"/>
      <c r="AK1357" s="108">
        <v>0</v>
      </c>
      <c r="AL1357" s="109"/>
      <c r="AM1357" s="182">
        <v>0</v>
      </c>
      <c r="AN1357" s="109" t="s">
        <v>5655</v>
      </c>
      <c r="AO1357" s="109" t="str">
        <f t="shared" si="21"/>
        <v>No</v>
      </c>
    </row>
    <row r="1358" spans="1:41" s="19" customFormat="1" ht="11.45" customHeight="1" x14ac:dyDescent="0.2">
      <c r="A1358" s="5" t="s">
        <v>2145</v>
      </c>
      <c r="B1358" s="5" t="s">
        <v>5413</v>
      </c>
      <c r="C1358" s="5" t="s">
        <v>73</v>
      </c>
      <c r="D1358" s="174" t="s">
        <v>5414</v>
      </c>
      <c r="E1358" s="177" t="s">
        <v>5415</v>
      </c>
      <c r="F1358" s="19" t="s">
        <v>194</v>
      </c>
      <c r="G1358" s="5" t="s">
        <v>229</v>
      </c>
      <c r="H1358" s="27">
        <v>0</v>
      </c>
      <c r="I1358" s="106">
        <v>8</v>
      </c>
      <c r="J1358" s="107"/>
      <c r="K1358" s="108">
        <v>0</v>
      </c>
      <c r="L1358" s="108"/>
      <c r="M1358" s="108">
        <v>0</v>
      </c>
      <c r="N1358" s="108"/>
      <c r="O1358" s="108">
        <v>0</v>
      </c>
      <c r="P1358" s="108"/>
      <c r="Q1358" s="108">
        <v>142406</v>
      </c>
      <c r="R1358" s="108"/>
      <c r="S1358" s="108">
        <v>0</v>
      </c>
      <c r="T1358" s="108"/>
      <c r="U1358" s="108">
        <v>0</v>
      </c>
      <c r="V1358" s="108"/>
      <c r="W1358" s="108">
        <v>6435</v>
      </c>
      <c r="X1358" s="108"/>
      <c r="Y1358" s="108">
        <v>0</v>
      </c>
      <c r="Z1358" s="108"/>
      <c r="AA1358" s="108">
        <v>0</v>
      </c>
      <c r="AB1358" s="108"/>
      <c r="AC1358" s="108">
        <v>0</v>
      </c>
      <c r="AD1358" s="108"/>
      <c r="AE1358" s="108">
        <v>0</v>
      </c>
      <c r="AF1358" s="108"/>
      <c r="AG1358" s="108">
        <v>0</v>
      </c>
      <c r="AH1358" s="108"/>
      <c r="AI1358" s="108">
        <v>11653</v>
      </c>
      <c r="AJ1358" s="108"/>
      <c r="AK1358" s="108">
        <v>0</v>
      </c>
      <c r="AL1358" s="109"/>
      <c r="AM1358" s="182">
        <v>0</v>
      </c>
      <c r="AN1358" s="109" t="s">
        <v>5655</v>
      </c>
      <c r="AO1358" s="109" t="str">
        <f t="shared" si="21"/>
        <v>No</v>
      </c>
    </row>
    <row r="1359" spans="1:41" s="19" customFormat="1" ht="11.45" customHeight="1" x14ac:dyDescent="0.2">
      <c r="A1359" s="5" t="s">
        <v>2952</v>
      </c>
      <c r="B1359" s="5" t="s">
        <v>2953</v>
      </c>
      <c r="C1359" s="5" t="s">
        <v>56</v>
      </c>
      <c r="D1359" s="174" t="s">
        <v>2954</v>
      </c>
      <c r="E1359" s="177" t="s">
        <v>2955</v>
      </c>
      <c r="F1359" s="19" t="s">
        <v>196</v>
      </c>
      <c r="G1359" s="5" t="s">
        <v>229</v>
      </c>
      <c r="H1359" s="27">
        <v>0</v>
      </c>
      <c r="I1359" s="106">
        <v>8</v>
      </c>
      <c r="J1359" s="107"/>
      <c r="K1359" s="108">
        <v>0</v>
      </c>
      <c r="L1359" s="108"/>
      <c r="M1359" s="108">
        <v>0</v>
      </c>
      <c r="N1359" s="108"/>
      <c r="O1359" s="108">
        <v>0</v>
      </c>
      <c r="P1359" s="108"/>
      <c r="Q1359" s="108">
        <v>220515</v>
      </c>
      <c r="R1359" s="108"/>
      <c r="S1359" s="108">
        <v>0</v>
      </c>
      <c r="T1359" s="108"/>
      <c r="U1359" s="108">
        <v>0</v>
      </c>
      <c r="V1359" s="108"/>
      <c r="W1359" s="108">
        <v>17949</v>
      </c>
      <c r="X1359" s="108"/>
      <c r="Y1359" s="108">
        <v>0</v>
      </c>
      <c r="Z1359" s="108"/>
      <c r="AA1359" s="108">
        <v>0</v>
      </c>
      <c r="AB1359" s="108"/>
      <c r="AC1359" s="108">
        <v>0</v>
      </c>
      <c r="AD1359" s="108"/>
      <c r="AE1359" s="108">
        <v>0</v>
      </c>
      <c r="AF1359" s="108"/>
      <c r="AG1359" s="108">
        <v>0</v>
      </c>
      <c r="AH1359" s="108"/>
      <c r="AI1359" s="108">
        <v>235947</v>
      </c>
      <c r="AJ1359" s="108"/>
      <c r="AK1359" s="108">
        <v>0</v>
      </c>
      <c r="AL1359" s="109"/>
      <c r="AM1359" s="182">
        <v>0</v>
      </c>
      <c r="AN1359" s="109" t="s">
        <v>5655</v>
      </c>
      <c r="AO1359" s="109" t="str">
        <f t="shared" si="21"/>
        <v>No</v>
      </c>
    </row>
    <row r="1360" spans="1:41" s="19" customFormat="1" ht="11.45" customHeight="1" x14ac:dyDescent="0.2">
      <c r="A1360" s="5" t="s">
        <v>5196</v>
      </c>
      <c r="B1360" s="5" t="s">
        <v>5197</v>
      </c>
      <c r="C1360" s="5" t="s">
        <v>6</v>
      </c>
      <c r="D1360" s="174"/>
      <c r="E1360" s="177" t="s">
        <v>5198</v>
      </c>
      <c r="F1360" s="19" t="s">
        <v>242</v>
      </c>
      <c r="G1360" s="5" t="s">
        <v>229</v>
      </c>
      <c r="H1360" s="27">
        <v>0</v>
      </c>
      <c r="I1360" s="106">
        <v>8</v>
      </c>
      <c r="J1360" s="107"/>
      <c r="K1360" s="108">
        <v>0</v>
      </c>
      <c r="L1360" s="108"/>
      <c r="M1360" s="108">
        <v>0</v>
      </c>
      <c r="N1360" s="108"/>
      <c r="O1360" s="108">
        <v>0</v>
      </c>
      <c r="P1360" s="108"/>
      <c r="Q1360" s="108">
        <v>222091</v>
      </c>
      <c r="R1360" s="108"/>
      <c r="S1360" s="108">
        <v>0</v>
      </c>
      <c r="T1360" s="108"/>
      <c r="U1360" s="108">
        <v>0</v>
      </c>
      <c r="V1360" s="108"/>
      <c r="W1360" s="108">
        <v>9221</v>
      </c>
      <c r="X1360" s="108"/>
      <c r="Y1360" s="108">
        <v>0</v>
      </c>
      <c r="Z1360" s="108"/>
      <c r="AA1360" s="108">
        <v>0</v>
      </c>
      <c r="AB1360" s="108"/>
      <c r="AC1360" s="108">
        <v>0</v>
      </c>
      <c r="AD1360" s="108"/>
      <c r="AE1360" s="108">
        <v>0</v>
      </c>
      <c r="AF1360" s="108"/>
      <c r="AG1360" s="108">
        <v>0</v>
      </c>
      <c r="AH1360" s="108"/>
      <c r="AI1360" s="108">
        <v>14497</v>
      </c>
      <c r="AJ1360" s="108"/>
      <c r="AK1360" s="108">
        <v>0</v>
      </c>
      <c r="AL1360" s="109"/>
      <c r="AM1360" s="182">
        <v>0</v>
      </c>
      <c r="AN1360" s="109" t="s">
        <v>5655</v>
      </c>
      <c r="AO1360" s="109" t="str">
        <f t="shared" si="21"/>
        <v>No</v>
      </c>
    </row>
    <row r="1361" spans="1:41" s="19" customFormat="1" ht="11.45" customHeight="1" x14ac:dyDescent="0.2">
      <c r="A1361" s="5" t="s">
        <v>4226</v>
      </c>
      <c r="B1361" s="5" t="s">
        <v>4227</v>
      </c>
      <c r="C1361" s="5" t="s">
        <v>48</v>
      </c>
      <c r="D1361" s="174" t="s">
        <v>4228</v>
      </c>
      <c r="E1361" s="177" t="s">
        <v>4229</v>
      </c>
      <c r="F1361" s="19" t="s">
        <v>194</v>
      </c>
      <c r="G1361" s="5" t="s">
        <v>229</v>
      </c>
      <c r="H1361" s="27">
        <v>0</v>
      </c>
      <c r="I1361" s="106">
        <v>8</v>
      </c>
      <c r="J1361" s="107"/>
      <c r="K1361" s="108">
        <v>0</v>
      </c>
      <c r="L1361" s="108"/>
      <c r="M1361" s="108">
        <v>0</v>
      </c>
      <c r="N1361" s="108"/>
      <c r="O1361" s="108">
        <v>0</v>
      </c>
      <c r="P1361" s="108"/>
      <c r="Q1361" s="108">
        <v>140022</v>
      </c>
      <c r="R1361" s="108"/>
      <c r="S1361" s="108">
        <v>0</v>
      </c>
      <c r="T1361" s="108"/>
      <c r="U1361" s="108">
        <v>0</v>
      </c>
      <c r="V1361" s="108"/>
      <c r="W1361" s="108">
        <v>12133</v>
      </c>
      <c r="X1361" s="108"/>
      <c r="Y1361" s="108">
        <v>0</v>
      </c>
      <c r="Z1361" s="108"/>
      <c r="AA1361" s="108">
        <v>0</v>
      </c>
      <c r="AB1361" s="108"/>
      <c r="AC1361" s="108">
        <v>0</v>
      </c>
      <c r="AD1361" s="108"/>
      <c r="AE1361" s="108">
        <v>0</v>
      </c>
      <c r="AF1361" s="108"/>
      <c r="AG1361" s="108">
        <v>0</v>
      </c>
      <c r="AH1361" s="108"/>
      <c r="AI1361" s="108">
        <v>27341</v>
      </c>
      <c r="AJ1361" s="108"/>
      <c r="AK1361" s="108">
        <v>0</v>
      </c>
      <c r="AL1361" s="109"/>
      <c r="AM1361" s="182">
        <v>18.899999999999999</v>
      </c>
      <c r="AN1361" s="109" t="s">
        <v>5655</v>
      </c>
      <c r="AO1361" s="109" t="str">
        <f t="shared" si="21"/>
        <v>No</v>
      </c>
    </row>
    <row r="1362" spans="1:41" s="19" customFormat="1" ht="11.45" customHeight="1" x14ac:dyDescent="0.2">
      <c r="A1362" s="5" t="s">
        <v>3528</v>
      </c>
      <c r="B1362" s="5" t="s">
        <v>3529</v>
      </c>
      <c r="C1362" s="5" t="s">
        <v>79</v>
      </c>
      <c r="D1362" s="174" t="s">
        <v>3530</v>
      </c>
      <c r="E1362" s="177" t="s">
        <v>3531</v>
      </c>
      <c r="F1362" s="19" t="s">
        <v>242</v>
      </c>
      <c r="G1362" s="5" t="s">
        <v>229</v>
      </c>
      <c r="H1362" s="27">
        <v>0</v>
      </c>
      <c r="I1362" s="106">
        <v>8</v>
      </c>
      <c r="J1362" s="107"/>
      <c r="K1362" s="108">
        <v>0</v>
      </c>
      <c r="L1362" s="108"/>
      <c r="M1362" s="108">
        <v>0</v>
      </c>
      <c r="N1362" s="108"/>
      <c r="O1362" s="108">
        <v>0</v>
      </c>
      <c r="P1362" s="108"/>
      <c r="Q1362" s="108">
        <v>113363</v>
      </c>
      <c r="R1362" s="108"/>
      <c r="S1362" s="108">
        <v>0</v>
      </c>
      <c r="T1362" s="108"/>
      <c r="U1362" s="108">
        <v>0</v>
      </c>
      <c r="V1362" s="108"/>
      <c r="W1362" s="108">
        <v>10602</v>
      </c>
      <c r="X1362" s="108"/>
      <c r="Y1362" s="108">
        <v>0</v>
      </c>
      <c r="Z1362" s="108"/>
      <c r="AA1362" s="108">
        <v>0</v>
      </c>
      <c r="AB1362" s="108"/>
      <c r="AC1362" s="108">
        <v>0</v>
      </c>
      <c r="AD1362" s="108"/>
      <c r="AE1362" s="108">
        <v>0</v>
      </c>
      <c r="AF1362" s="108"/>
      <c r="AG1362" s="108">
        <v>0</v>
      </c>
      <c r="AH1362" s="108"/>
      <c r="AI1362" s="108">
        <v>33638</v>
      </c>
      <c r="AJ1362" s="108"/>
      <c r="AK1362" s="108">
        <v>0</v>
      </c>
      <c r="AL1362" s="109"/>
      <c r="AM1362" s="182">
        <v>0</v>
      </c>
      <c r="AN1362" s="109" t="s">
        <v>5655</v>
      </c>
      <c r="AO1362" s="109" t="str">
        <f t="shared" si="21"/>
        <v>No</v>
      </c>
    </row>
    <row r="1363" spans="1:41" s="19" customFormat="1" ht="11.45" customHeight="1" x14ac:dyDescent="0.2">
      <c r="A1363" s="5" t="s">
        <v>4949</v>
      </c>
      <c r="B1363" s="5" t="s">
        <v>4950</v>
      </c>
      <c r="C1363" s="5" t="s">
        <v>80</v>
      </c>
      <c r="D1363" s="174" t="s">
        <v>4951</v>
      </c>
      <c r="E1363" s="177" t="s">
        <v>4952</v>
      </c>
      <c r="F1363" s="19" t="s">
        <v>194</v>
      </c>
      <c r="G1363" s="5" t="s">
        <v>229</v>
      </c>
      <c r="H1363" s="27">
        <v>0</v>
      </c>
      <c r="I1363" s="106">
        <v>8</v>
      </c>
      <c r="J1363" s="107"/>
      <c r="K1363" s="108">
        <v>0</v>
      </c>
      <c r="L1363" s="108"/>
      <c r="M1363" s="108">
        <v>0</v>
      </c>
      <c r="N1363" s="108"/>
      <c r="O1363" s="108">
        <v>0</v>
      </c>
      <c r="P1363" s="108"/>
      <c r="Q1363" s="108">
        <v>95684</v>
      </c>
      <c r="R1363" s="108"/>
      <c r="S1363" s="108">
        <v>0</v>
      </c>
      <c r="T1363" s="108"/>
      <c r="U1363" s="108">
        <v>0</v>
      </c>
      <c r="V1363" s="108"/>
      <c r="W1363" s="108">
        <v>7898</v>
      </c>
      <c r="X1363" s="108"/>
      <c r="Y1363" s="108">
        <v>0</v>
      </c>
      <c r="Z1363" s="108"/>
      <c r="AA1363" s="108">
        <v>0</v>
      </c>
      <c r="AB1363" s="108"/>
      <c r="AC1363" s="108">
        <v>0</v>
      </c>
      <c r="AD1363" s="108"/>
      <c r="AE1363" s="108">
        <v>0</v>
      </c>
      <c r="AF1363" s="108"/>
      <c r="AG1363" s="108">
        <v>0</v>
      </c>
      <c r="AH1363" s="108"/>
      <c r="AI1363" s="108">
        <v>11065</v>
      </c>
      <c r="AJ1363" s="108"/>
      <c r="AK1363" s="108">
        <v>0</v>
      </c>
      <c r="AL1363" s="109"/>
      <c r="AM1363" s="182">
        <v>0</v>
      </c>
      <c r="AN1363" s="109" t="s">
        <v>5655</v>
      </c>
      <c r="AO1363" s="109" t="str">
        <f t="shared" si="21"/>
        <v>No</v>
      </c>
    </row>
    <row r="1364" spans="1:41" s="19" customFormat="1" ht="11.45" customHeight="1" x14ac:dyDescent="0.2">
      <c r="A1364" s="5" t="s">
        <v>642</v>
      </c>
      <c r="B1364" s="5" t="s">
        <v>643</v>
      </c>
      <c r="C1364" s="5" t="s">
        <v>83</v>
      </c>
      <c r="D1364" s="174">
        <v>4117</v>
      </c>
      <c r="E1364" s="177">
        <v>40117</v>
      </c>
      <c r="F1364" s="19" t="s">
        <v>194</v>
      </c>
      <c r="G1364" s="5" t="s">
        <v>5273</v>
      </c>
      <c r="H1364" s="27">
        <v>2148346</v>
      </c>
      <c r="I1364" s="106">
        <v>8</v>
      </c>
      <c r="J1364" s="107"/>
      <c r="K1364" s="108">
        <v>0</v>
      </c>
      <c r="L1364" s="108"/>
      <c r="M1364" s="108">
        <v>0</v>
      </c>
      <c r="N1364" s="108"/>
      <c r="O1364" s="108">
        <v>0</v>
      </c>
      <c r="P1364" s="108"/>
      <c r="Q1364" s="108">
        <v>66699</v>
      </c>
      <c r="R1364" s="108"/>
      <c r="S1364" s="108">
        <v>0</v>
      </c>
      <c r="T1364" s="108"/>
      <c r="U1364" s="108">
        <v>0</v>
      </c>
      <c r="V1364" s="108"/>
      <c r="W1364" s="108">
        <v>5816</v>
      </c>
      <c r="X1364" s="108"/>
      <c r="Y1364" s="108">
        <v>0</v>
      </c>
      <c r="Z1364" s="108"/>
      <c r="AA1364" s="108">
        <v>0</v>
      </c>
      <c r="AB1364" s="108"/>
      <c r="AC1364" s="108">
        <v>0</v>
      </c>
      <c r="AD1364" s="108"/>
      <c r="AE1364" s="108">
        <v>0</v>
      </c>
      <c r="AF1364" s="108"/>
      <c r="AG1364" s="108">
        <v>0</v>
      </c>
      <c r="AH1364" s="108"/>
      <c r="AI1364" s="108">
        <v>48813</v>
      </c>
      <c r="AJ1364" s="108"/>
      <c r="AK1364" s="108">
        <v>0</v>
      </c>
      <c r="AL1364" s="109"/>
      <c r="AM1364" s="182">
        <v>0</v>
      </c>
      <c r="AN1364" s="109" t="s">
        <v>5655</v>
      </c>
      <c r="AO1364" s="109" t="str">
        <f t="shared" si="21"/>
        <v>No</v>
      </c>
    </row>
    <row r="1365" spans="1:41" s="19" customFormat="1" ht="11.45" customHeight="1" x14ac:dyDescent="0.2">
      <c r="A1365" s="5" t="s">
        <v>4631</v>
      </c>
      <c r="B1365" s="5" t="s">
        <v>4632</v>
      </c>
      <c r="C1365" s="5" t="s">
        <v>63</v>
      </c>
      <c r="D1365" s="174" t="s">
        <v>4633</v>
      </c>
      <c r="E1365" s="177" t="s">
        <v>4634</v>
      </c>
      <c r="F1365" s="19" t="s">
        <v>242</v>
      </c>
      <c r="G1365" s="5" t="s">
        <v>229</v>
      </c>
      <c r="H1365" s="27">
        <v>0</v>
      </c>
      <c r="I1365" s="106">
        <v>8</v>
      </c>
      <c r="J1365" s="107"/>
      <c r="K1365" s="108">
        <v>0</v>
      </c>
      <c r="L1365" s="108"/>
      <c r="M1365" s="108">
        <v>0</v>
      </c>
      <c r="N1365" s="108"/>
      <c r="O1365" s="108">
        <v>0</v>
      </c>
      <c r="P1365" s="108"/>
      <c r="Q1365" s="108">
        <v>85372</v>
      </c>
      <c r="R1365" s="108"/>
      <c r="S1365" s="108">
        <v>0</v>
      </c>
      <c r="T1365" s="108"/>
      <c r="U1365" s="108">
        <v>0</v>
      </c>
      <c r="V1365" s="108"/>
      <c r="W1365" s="108">
        <v>5529</v>
      </c>
      <c r="X1365" s="108"/>
      <c r="Y1365" s="108">
        <v>0</v>
      </c>
      <c r="Z1365" s="108"/>
      <c r="AA1365" s="108">
        <v>0</v>
      </c>
      <c r="AB1365" s="108"/>
      <c r="AC1365" s="108">
        <v>0</v>
      </c>
      <c r="AD1365" s="108"/>
      <c r="AE1365" s="108">
        <v>0</v>
      </c>
      <c r="AF1365" s="108"/>
      <c r="AG1365" s="108">
        <v>0</v>
      </c>
      <c r="AH1365" s="108"/>
      <c r="AI1365" s="108">
        <v>10441</v>
      </c>
      <c r="AJ1365" s="108"/>
      <c r="AK1365" s="108">
        <v>0</v>
      </c>
      <c r="AL1365" s="109"/>
      <c r="AM1365" s="182">
        <v>0</v>
      </c>
      <c r="AN1365" s="109" t="s">
        <v>5655</v>
      </c>
      <c r="AO1365" s="109" t="str">
        <f t="shared" si="21"/>
        <v>No</v>
      </c>
    </row>
    <row r="1366" spans="1:41" s="19" customFormat="1" ht="11.45" customHeight="1" x14ac:dyDescent="0.2">
      <c r="A1366" s="5" t="s">
        <v>3412</v>
      </c>
      <c r="B1366" s="5" t="s">
        <v>3413</v>
      </c>
      <c r="C1366" s="5" t="s">
        <v>55</v>
      </c>
      <c r="D1366" s="174" t="s">
        <v>3414</v>
      </c>
      <c r="E1366" s="177" t="s">
        <v>3415</v>
      </c>
      <c r="F1366" s="19" t="s">
        <v>194</v>
      </c>
      <c r="G1366" s="5" t="s">
        <v>229</v>
      </c>
      <c r="H1366" s="27">
        <v>0</v>
      </c>
      <c r="I1366" s="106">
        <v>8</v>
      </c>
      <c r="J1366" s="107"/>
      <c r="K1366" s="108">
        <v>0</v>
      </c>
      <c r="L1366" s="108"/>
      <c r="M1366" s="108">
        <v>0</v>
      </c>
      <c r="N1366" s="108"/>
      <c r="O1366" s="108">
        <v>0</v>
      </c>
      <c r="P1366" s="108"/>
      <c r="Q1366" s="108">
        <v>152415</v>
      </c>
      <c r="R1366" s="108"/>
      <c r="S1366" s="108">
        <v>0</v>
      </c>
      <c r="T1366" s="108"/>
      <c r="U1366" s="108">
        <v>0</v>
      </c>
      <c r="V1366" s="108"/>
      <c r="W1366" s="108">
        <v>12466</v>
      </c>
      <c r="X1366" s="108"/>
      <c r="Y1366" s="108">
        <v>0</v>
      </c>
      <c r="Z1366" s="108"/>
      <c r="AA1366" s="108">
        <v>0</v>
      </c>
      <c r="AB1366" s="108"/>
      <c r="AC1366" s="108">
        <v>0</v>
      </c>
      <c r="AD1366" s="108"/>
      <c r="AE1366" s="108">
        <v>0</v>
      </c>
      <c r="AF1366" s="108"/>
      <c r="AG1366" s="108">
        <v>0</v>
      </c>
      <c r="AH1366" s="108"/>
      <c r="AI1366" s="108">
        <v>51453</v>
      </c>
      <c r="AJ1366" s="108"/>
      <c r="AK1366" s="108">
        <v>0</v>
      </c>
      <c r="AL1366" s="109"/>
      <c r="AM1366" s="182">
        <v>0</v>
      </c>
      <c r="AN1366" s="109" t="s">
        <v>5655</v>
      </c>
      <c r="AO1366" s="109" t="str">
        <f t="shared" si="21"/>
        <v>No</v>
      </c>
    </row>
    <row r="1367" spans="1:41" s="19" customFormat="1" ht="11.45" customHeight="1" x14ac:dyDescent="0.2">
      <c r="A1367" s="5" t="s">
        <v>5428</v>
      </c>
      <c r="B1367" s="5" t="s">
        <v>5429</v>
      </c>
      <c r="C1367" s="5" t="s">
        <v>51</v>
      </c>
      <c r="D1367" s="174"/>
      <c r="E1367" s="177" t="s">
        <v>5430</v>
      </c>
      <c r="F1367" s="19" t="s">
        <v>1252</v>
      </c>
      <c r="G1367" s="5" t="s">
        <v>229</v>
      </c>
      <c r="H1367" s="27">
        <v>0</v>
      </c>
      <c r="I1367" s="106">
        <v>8</v>
      </c>
      <c r="J1367" s="107"/>
      <c r="K1367" s="108">
        <v>0</v>
      </c>
      <c r="L1367" s="108"/>
      <c r="M1367" s="108">
        <v>0</v>
      </c>
      <c r="N1367" s="108"/>
      <c r="O1367" s="108">
        <v>0</v>
      </c>
      <c r="P1367" s="108"/>
      <c r="Q1367" s="108">
        <v>51290</v>
      </c>
      <c r="R1367" s="108"/>
      <c r="S1367" s="108">
        <v>0</v>
      </c>
      <c r="T1367" s="108"/>
      <c r="U1367" s="108">
        <v>0</v>
      </c>
      <c r="V1367" s="108"/>
      <c r="W1367" s="108">
        <v>4402</v>
      </c>
      <c r="X1367" s="108"/>
      <c r="Y1367" s="108">
        <v>0</v>
      </c>
      <c r="Z1367" s="108"/>
      <c r="AA1367" s="108">
        <v>0</v>
      </c>
      <c r="AB1367" s="108"/>
      <c r="AC1367" s="108">
        <v>0</v>
      </c>
      <c r="AD1367" s="108"/>
      <c r="AE1367" s="108">
        <v>0</v>
      </c>
      <c r="AF1367" s="108"/>
      <c r="AG1367" s="108">
        <v>0</v>
      </c>
      <c r="AH1367" s="108"/>
      <c r="AI1367" s="108">
        <v>6956</v>
      </c>
      <c r="AJ1367" s="108"/>
      <c r="AK1367" s="108">
        <v>0</v>
      </c>
      <c r="AL1367" s="109"/>
      <c r="AM1367" s="182">
        <v>0</v>
      </c>
      <c r="AN1367" s="109" t="s">
        <v>5655</v>
      </c>
      <c r="AO1367" s="109" t="str">
        <f t="shared" si="21"/>
        <v>No</v>
      </c>
    </row>
    <row r="1368" spans="1:41" s="19" customFormat="1" ht="11.45" customHeight="1" x14ac:dyDescent="0.2">
      <c r="A1368" s="5" t="s">
        <v>2348</v>
      </c>
      <c r="B1368" s="5" t="s">
        <v>2349</v>
      </c>
      <c r="C1368" s="5" t="s">
        <v>14</v>
      </c>
      <c r="D1368" s="174" t="s">
        <v>2350</v>
      </c>
      <c r="E1368" s="177" t="s">
        <v>2351</v>
      </c>
      <c r="F1368" s="19" t="s">
        <v>194</v>
      </c>
      <c r="G1368" s="5" t="s">
        <v>229</v>
      </c>
      <c r="H1368" s="27">
        <v>0</v>
      </c>
      <c r="I1368" s="106">
        <v>8</v>
      </c>
      <c r="J1368" s="107"/>
      <c r="K1368" s="108">
        <v>0</v>
      </c>
      <c r="L1368" s="108"/>
      <c r="M1368" s="108">
        <v>0</v>
      </c>
      <c r="N1368" s="108"/>
      <c r="O1368" s="108">
        <v>0</v>
      </c>
      <c r="P1368" s="108"/>
      <c r="Q1368" s="108">
        <v>121092</v>
      </c>
      <c r="R1368" s="108"/>
      <c r="S1368" s="108">
        <v>0</v>
      </c>
      <c r="T1368" s="108"/>
      <c r="U1368" s="108">
        <v>0</v>
      </c>
      <c r="V1368" s="108"/>
      <c r="W1368" s="108">
        <v>6410</v>
      </c>
      <c r="X1368" s="108"/>
      <c r="Y1368" s="108">
        <v>0</v>
      </c>
      <c r="Z1368" s="108"/>
      <c r="AA1368" s="108">
        <v>0</v>
      </c>
      <c r="AB1368" s="108"/>
      <c r="AC1368" s="108">
        <v>0</v>
      </c>
      <c r="AD1368" s="108"/>
      <c r="AE1368" s="108">
        <v>0</v>
      </c>
      <c r="AF1368" s="108"/>
      <c r="AG1368" s="108">
        <v>0</v>
      </c>
      <c r="AH1368" s="108"/>
      <c r="AI1368" s="108">
        <v>17142</v>
      </c>
      <c r="AJ1368" s="108"/>
      <c r="AK1368" s="108">
        <v>0</v>
      </c>
      <c r="AL1368" s="109"/>
      <c r="AM1368" s="182">
        <v>0</v>
      </c>
      <c r="AN1368" s="109" t="s">
        <v>5655</v>
      </c>
      <c r="AO1368" s="109" t="str">
        <f t="shared" si="21"/>
        <v>No</v>
      </c>
    </row>
    <row r="1369" spans="1:41" s="19" customFormat="1" ht="11.45" customHeight="1" x14ac:dyDescent="0.2">
      <c r="A1369" s="5" t="s">
        <v>3213</v>
      </c>
      <c r="B1369" s="5" t="s">
        <v>1063</v>
      </c>
      <c r="C1369" s="5" t="s">
        <v>77</v>
      </c>
      <c r="D1369" s="174" t="s">
        <v>3214</v>
      </c>
      <c r="E1369" s="177" t="s">
        <v>3215</v>
      </c>
      <c r="F1369" s="19" t="s">
        <v>242</v>
      </c>
      <c r="G1369" s="5" t="s">
        <v>229</v>
      </c>
      <c r="H1369" s="27">
        <v>0</v>
      </c>
      <c r="I1369" s="106">
        <v>8</v>
      </c>
      <c r="J1369" s="107"/>
      <c r="K1369" s="108">
        <v>0</v>
      </c>
      <c r="L1369" s="108"/>
      <c r="M1369" s="108">
        <v>0</v>
      </c>
      <c r="N1369" s="108"/>
      <c r="O1369" s="108">
        <v>0</v>
      </c>
      <c r="P1369" s="108"/>
      <c r="Q1369" s="108">
        <v>114941</v>
      </c>
      <c r="R1369" s="108"/>
      <c r="S1369" s="108">
        <v>0</v>
      </c>
      <c r="T1369" s="108"/>
      <c r="U1369" s="108">
        <v>0</v>
      </c>
      <c r="V1369" s="108"/>
      <c r="W1369" s="108">
        <v>8307</v>
      </c>
      <c r="X1369" s="108"/>
      <c r="Y1369" s="108">
        <v>0</v>
      </c>
      <c r="Z1369" s="108"/>
      <c r="AA1369" s="108">
        <v>0</v>
      </c>
      <c r="AB1369" s="108"/>
      <c r="AC1369" s="108">
        <v>0</v>
      </c>
      <c r="AD1369" s="108"/>
      <c r="AE1369" s="108">
        <v>0</v>
      </c>
      <c r="AF1369" s="108"/>
      <c r="AG1369" s="108">
        <v>0</v>
      </c>
      <c r="AH1369" s="108"/>
      <c r="AI1369" s="108">
        <v>17563</v>
      </c>
      <c r="AJ1369" s="108"/>
      <c r="AK1369" s="108">
        <v>0</v>
      </c>
      <c r="AL1369" s="109"/>
      <c r="AM1369" s="182">
        <v>0</v>
      </c>
      <c r="AN1369" s="109" t="s">
        <v>5655</v>
      </c>
      <c r="AO1369" s="109" t="str">
        <f t="shared" si="21"/>
        <v>No</v>
      </c>
    </row>
    <row r="1370" spans="1:41" s="19" customFormat="1" ht="11.45" customHeight="1" x14ac:dyDescent="0.2">
      <c r="A1370" s="5" t="s">
        <v>2196</v>
      </c>
      <c r="B1370" s="5" t="s">
        <v>2197</v>
      </c>
      <c r="C1370" s="5" t="s">
        <v>62</v>
      </c>
      <c r="D1370" s="174" t="s">
        <v>2198</v>
      </c>
      <c r="E1370" s="177" t="s">
        <v>2199</v>
      </c>
      <c r="F1370" s="19" t="s">
        <v>194</v>
      </c>
      <c r="G1370" s="5" t="s">
        <v>229</v>
      </c>
      <c r="H1370" s="27">
        <v>0</v>
      </c>
      <c r="I1370" s="106">
        <v>8</v>
      </c>
      <c r="J1370" s="107"/>
      <c r="K1370" s="108">
        <v>0</v>
      </c>
      <c r="L1370" s="108"/>
      <c r="M1370" s="108">
        <v>0</v>
      </c>
      <c r="N1370" s="108"/>
      <c r="O1370" s="108">
        <v>0</v>
      </c>
      <c r="P1370" s="108"/>
      <c r="Q1370" s="108">
        <v>304364</v>
      </c>
      <c r="R1370" s="108"/>
      <c r="S1370" s="108">
        <v>0</v>
      </c>
      <c r="T1370" s="108"/>
      <c r="U1370" s="108">
        <v>0</v>
      </c>
      <c r="V1370" s="108"/>
      <c r="W1370" s="108">
        <v>16850</v>
      </c>
      <c r="X1370" s="108"/>
      <c r="Y1370" s="108">
        <v>0</v>
      </c>
      <c r="Z1370" s="108"/>
      <c r="AA1370" s="108">
        <v>0</v>
      </c>
      <c r="AB1370" s="108"/>
      <c r="AC1370" s="108">
        <v>0</v>
      </c>
      <c r="AD1370" s="108"/>
      <c r="AE1370" s="108">
        <v>0</v>
      </c>
      <c r="AF1370" s="108"/>
      <c r="AG1370" s="108">
        <v>0</v>
      </c>
      <c r="AH1370" s="108"/>
      <c r="AI1370" s="108">
        <v>17941</v>
      </c>
      <c r="AJ1370" s="108"/>
      <c r="AK1370" s="108">
        <v>0</v>
      </c>
      <c r="AL1370" s="109"/>
      <c r="AM1370" s="182">
        <v>0</v>
      </c>
      <c r="AN1370" s="109" t="s">
        <v>5655</v>
      </c>
      <c r="AO1370" s="109" t="str">
        <f t="shared" si="21"/>
        <v>No</v>
      </c>
    </row>
    <row r="1371" spans="1:41" s="19" customFormat="1" ht="11.45" customHeight="1" x14ac:dyDescent="0.2">
      <c r="A1371" s="5" t="s">
        <v>6357</v>
      </c>
      <c r="B1371" s="5" t="s">
        <v>856</v>
      </c>
      <c r="C1371" s="5" t="s">
        <v>89</v>
      </c>
      <c r="D1371" s="174">
        <v>6035</v>
      </c>
      <c r="E1371" s="177">
        <v>60035</v>
      </c>
      <c r="F1371" s="19" t="s">
        <v>194</v>
      </c>
      <c r="G1371" s="5" t="s">
        <v>5273</v>
      </c>
      <c r="H1371" s="27">
        <v>99437</v>
      </c>
      <c r="I1371" s="106">
        <v>8</v>
      </c>
      <c r="J1371" s="107"/>
      <c r="K1371" s="108">
        <v>0</v>
      </c>
      <c r="L1371" s="108"/>
      <c r="M1371" s="108">
        <v>0</v>
      </c>
      <c r="N1371" s="108"/>
      <c r="O1371" s="108">
        <v>0</v>
      </c>
      <c r="P1371" s="108"/>
      <c r="Q1371" s="108">
        <v>574267</v>
      </c>
      <c r="R1371" s="108"/>
      <c r="S1371" s="108">
        <v>0</v>
      </c>
      <c r="T1371" s="108"/>
      <c r="U1371" s="108">
        <v>0</v>
      </c>
      <c r="V1371" s="108"/>
      <c r="W1371" s="108">
        <v>37333</v>
      </c>
      <c r="X1371" s="108"/>
      <c r="Y1371" s="108">
        <v>0</v>
      </c>
      <c r="Z1371" s="108"/>
      <c r="AA1371" s="108">
        <v>0</v>
      </c>
      <c r="AB1371" s="108"/>
      <c r="AC1371" s="108">
        <v>0</v>
      </c>
      <c r="AD1371" s="108"/>
      <c r="AE1371" s="108">
        <v>0</v>
      </c>
      <c r="AF1371" s="108"/>
      <c r="AG1371" s="108">
        <v>0</v>
      </c>
      <c r="AH1371" s="108"/>
      <c r="AI1371" s="108">
        <v>487845</v>
      </c>
      <c r="AJ1371" s="108"/>
      <c r="AK1371" s="108">
        <v>0</v>
      </c>
      <c r="AL1371" s="109"/>
      <c r="AM1371" s="182">
        <v>0</v>
      </c>
      <c r="AN1371" s="109" t="s">
        <v>5655</v>
      </c>
      <c r="AO1371" s="109" t="str">
        <f t="shared" si="21"/>
        <v>No</v>
      </c>
    </row>
    <row r="1372" spans="1:41" s="19" customFormat="1" ht="11.45" customHeight="1" x14ac:dyDescent="0.2">
      <c r="A1372" s="5" t="s">
        <v>3521</v>
      </c>
      <c r="B1372" s="5" t="s">
        <v>1872</v>
      </c>
      <c r="C1372" s="5" t="s">
        <v>51</v>
      </c>
      <c r="D1372" s="174" t="s">
        <v>3522</v>
      </c>
      <c r="E1372" s="177" t="s">
        <v>3523</v>
      </c>
      <c r="F1372" s="19" t="s">
        <v>1252</v>
      </c>
      <c r="G1372" s="5" t="s">
        <v>229</v>
      </c>
      <c r="H1372" s="27">
        <v>0</v>
      </c>
      <c r="I1372" s="106">
        <v>8</v>
      </c>
      <c r="J1372" s="107"/>
      <c r="K1372" s="108">
        <v>0</v>
      </c>
      <c r="L1372" s="108"/>
      <c r="M1372" s="108">
        <v>0</v>
      </c>
      <c r="N1372" s="108"/>
      <c r="O1372" s="108">
        <v>0</v>
      </c>
      <c r="P1372" s="108"/>
      <c r="Q1372" s="108">
        <v>144725</v>
      </c>
      <c r="R1372" s="108"/>
      <c r="S1372" s="108">
        <v>0</v>
      </c>
      <c r="T1372" s="108"/>
      <c r="U1372" s="108">
        <v>0</v>
      </c>
      <c r="V1372" s="108"/>
      <c r="W1372" s="108">
        <v>7492</v>
      </c>
      <c r="X1372" s="108"/>
      <c r="Y1372" s="108">
        <v>0</v>
      </c>
      <c r="Z1372" s="108"/>
      <c r="AA1372" s="108">
        <v>0</v>
      </c>
      <c r="AB1372" s="108"/>
      <c r="AC1372" s="108">
        <v>0</v>
      </c>
      <c r="AD1372" s="108"/>
      <c r="AE1372" s="108">
        <v>0</v>
      </c>
      <c r="AF1372" s="108"/>
      <c r="AG1372" s="108">
        <v>0</v>
      </c>
      <c r="AH1372" s="108"/>
      <c r="AI1372" s="108">
        <v>11312</v>
      </c>
      <c r="AJ1372" s="108"/>
      <c r="AK1372" s="108">
        <v>0</v>
      </c>
      <c r="AL1372" s="109"/>
      <c r="AM1372" s="182">
        <v>0</v>
      </c>
      <c r="AN1372" s="109" t="s">
        <v>5655</v>
      </c>
      <c r="AO1372" s="109" t="str">
        <f t="shared" si="21"/>
        <v>No</v>
      </c>
    </row>
    <row r="1373" spans="1:41" s="19" customFormat="1" ht="11.45" customHeight="1" x14ac:dyDescent="0.2">
      <c r="A1373" s="5" t="s">
        <v>401</v>
      </c>
      <c r="B1373" s="5" t="s">
        <v>402</v>
      </c>
      <c r="C1373" s="5" t="s">
        <v>73</v>
      </c>
      <c r="D1373" s="174">
        <v>2006</v>
      </c>
      <c r="E1373" s="177">
        <v>20006</v>
      </c>
      <c r="F1373" s="19" t="s">
        <v>194</v>
      </c>
      <c r="G1373" s="5" t="s">
        <v>192</v>
      </c>
      <c r="H1373" s="27">
        <v>18351295</v>
      </c>
      <c r="I1373" s="106">
        <v>8</v>
      </c>
      <c r="J1373" s="107"/>
      <c r="K1373" s="108">
        <v>0</v>
      </c>
      <c r="L1373" s="108"/>
      <c r="M1373" s="108">
        <v>429423</v>
      </c>
      <c r="N1373" s="108"/>
      <c r="O1373" s="108">
        <v>485505</v>
      </c>
      <c r="P1373" s="108"/>
      <c r="Q1373" s="108">
        <v>475960</v>
      </c>
      <c r="R1373" s="108"/>
      <c r="S1373" s="108">
        <v>9545</v>
      </c>
      <c r="T1373" s="108"/>
      <c r="U1373" s="108">
        <v>44489</v>
      </c>
      <c r="V1373" s="108"/>
      <c r="W1373" s="108">
        <v>42873</v>
      </c>
      <c r="X1373" s="108"/>
      <c r="Y1373" s="108">
        <v>1616</v>
      </c>
      <c r="Z1373" s="108"/>
      <c r="AA1373" s="108">
        <v>0</v>
      </c>
      <c r="AB1373" s="108"/>
      <c r="AC1373" s="108">
        <v>0</v>
      </c>
      <c r="AD1373" s="108"/>
      <c r="AE1373" s="108">
        <v>0</v>
      </c>
      <c r="AF1373" s="108"/>
      <c r="AG1373" s="108">
        <v>0</v>
      </c>
      <c r="AH1373" s="108"/>
      <c r="AI1373" s="108">
        <v>215180</v>
      </c>
      <c r="AJ1373" s="108" t="s">
        <v>101</v>
      </c>
      <c r="AK1373" s="108">
        <v>625929</v>
      </c>
      <c r="AL1373" s="109" t="s">
        <v>101</v>
      </c>
      <c r="AM1373" s="182">
        <v>0</v>
      </c>
      <c r="AN1373" s="109" t="s">
        <v>5655</v>
      </c>
      <c r="AO1373" s="109" t="str">
        <f t="shared" si="21"/>
        <v>Yes</v>
      </c>
    </row>
    <row r="1374" spans="1:41" s="19" customFormat="1" ht="11.45" customHeight="1" x14ac:dyDescent="0.2">
      <c r="A1374" s="5" t="s">
        <v>1505</v>
      </c>
      <c r="B1374" s="5" t="s">
        <v>1242</v>
      </c>
      <c r="C1374" s="5" t="s">
        <v>65</v>
      </c>
      <c r="D1374" s="174" t="s">
        <v>1506</v>
      </c>
      <c r="E1374" s="177" t="s">
        <v>1507</v>
      </c>
      <c r="F1374" s="19" t="s">
        <v>242</v>
      </c>
      <c r="G1374" s="5" t="s">
        <v>229</v>
      </c>
      <c r="H1374" s="27">
        <v>0</v>
      </c>
      <c r="I1374" s="106">
        <v>8</v>
      </c>
      <c r="J1374" s="107"/>
      <c r="K1374" s="108">
        <v>0</v>
      </c>
      <c r="L1374" s="108"/>
      <c r="M1374" s="108">
        <v>0</v>
      </c>
      <c r="N1374" s="108"/>
      <c r="O1374" s="108">
        <v>0</v>
      </c>
      <c r="P1374" s="108"/>
      <c r="Q1374" s="108">
        <v>224203</v>
      </c>
      <c r="R1374" s="108"/>
      <c r="S1374" s="108">
        <v>0</v>
      </c>
      <c r="T1374" s="108"/>
      <c r="U1374" s="108">
        <v>0</v>
      </c>
      <c r="V1374" s="108"/>
      <c r="W1374" s="108">
        <v>22649</v>
      </c>
      <c r="X1374" s="108"/>
      <c r="Y1374" s="108">
        <v>0</v>
      </c>
      <c r="Z1374" s="108"/>
      <c r="AA1374" s="108">
        <v>0</v>
      </c>
      <c r="AB1374" s="108"/>
      <c r="AC1374" s="108">
        <v>0</v>
      </c>
      <c r="AD1374" s="108"/>
      <c r="AE1374" s="108">
        <v>0</v>
      </c>
      <c r="AF1374" s="108"/>
      <c r="AG1374" s="108">
        <v>0</v>
      </c>
      <c r="AH1374" s="108"/>
      <c r="AI1374" s="108">
        <v>42993</v>
      </c>
      <c r="AJ1374" s="108"/>
      <c r="AK1374" s="108">
        <v>0</v>
      </c>
      <c r="AL1374" s="109"/>
      <c r="AM1374" s="182">
        <v>0</v>
      </c>
      <c r="AN1374" s="109" t="s">
        <v>5655</v>
      </c>
      <c r="AO1374" s="109" t="str">
        <f t="shared" si="21"/>
        <v>No</v>
      </c>
    </row>
    <row r="1375" spans="1:41" s="19" customFormat="1" ht="11.45" customHeight="1" x14ac:dyDescent="0.2">
      <c r="A1375" s="5" t="s">
        <v>4919</v>
      </c>
      <c r="B1375" s="5" t="s">
        <v>2717</v>
      </c>
      <c r="C1375" s="5" t="s">
        <v>20</v>
      </c>
      <c r="D1375" s="174" t="s">
        <v>4920</v>
      </c>
      <c r="E1375" s="177" t="s">
        <v>4921</v>
      </c>
      <c r="F1375" s="19" t="s">
        <v>194</v>
      </c>
      <c r="G1375" s="5" t="s">
        <v>229</v>
      </c>
      <c r="H1375" s="27">
        <v>0</v>
      </c>
      <c r="I1375" s="106">
        <v>8</v>
      </c>
      <c r="J1375" s="107"/>
      <c r="K1375" s="108">
        <v>0</v>
      </c>
      <c r="L1375" s="108"/>
      <c r="M1375" s="108">
        <v>0</v>
      </c>
      <c r="N1375" s="108"/>
      <c r="O1375" s="108">
        <v>0</v>
      </c>
      <c r="P1375" s="108"/>
      <c r="Q1375" s="108">
        <v>201264</v>
      </c>
      <c r="R1375" s="108"/>
      <c r="S1375" s="108">
        <v>0</v>
      </c>
      <c r="T1375" s="108"/>
      <c r="U1375" s="108">
        <v>0</v>
      </c>
      <c r="V1375" s="108"/>
      <c r="W1375" s="108">
        <v>6003</v>
      </c>
      <c r="X1375" s="108"/>
      <c r="Y1375" s="108">
        <v>0</v>
      </c>
      <c r="Z1375" s="108"/>
      <c r="AA1375" s="108">
        <v>0</v>
      </c>
      <c r="AB1375" s="108"/>
      <c r="AC1375" s="108">
        <v>0</v>
      </c>
      <c r="AD1375" s="108"/>
      <c r="AE1375" s="108">
        <v>0</v>
      </c>
      <c r="AF1375" s="108"/>
      <c r="AG1375" s="108">
        <v>0</v>
      </c>
      <c r="AH1375" s="108"/>
      <c r="AI1375" s="108">
        <v>37994</v>
      </c>
      <c r="AJ1375" s="108"/>
      <c r="AK1375" s="108">
        <v>0</v>
      </c>
      <c r="AL1375" s="109"/>
      <c r="AM1375" s="182">
        <v>0</v>
      </c>
      <c r="AN1375" s="109" t="s">
        <v>5655</v>
      </c>
      <c r="AO1375" s="109" t="str">
        <f t="shared" si="21"/>
        <v>No</v>
      </c>
    </row>
    <row r="1376" spans="1:41" s="19" customFormat="1" ht="11.45" customHeight="1" x14ac:dyDescent="0.2">
      <c r="A1376" s="5" t="s">
        <v>6358</v>
      </c>
      <c r="B1376" s="5" t="s">
        <v>788</v>
      </c>
      <c r="C1376" s="5" t="s">
        <v>37</v>
      </c>
      <c r="D1376" s="174">
        <v>4120</v>
      </c>
      <c r="E1376" s="177">
        <v>40120</v>
      </c>
      <c r="F1376" s="19" t="s">
        <v>194</v>
      </c>
      <c r="G1376" s="5" t="s">
        <v>192</v>
      </c>
      <c r="H1376" s="27">
        <v>156909</v>
      </c>
      <c r="I1376" s="106">
        <v>8</v>
      </c>
      <c r="J1376" s="107"/>
      <c r="K1376" s="108">
        <v>0</v>
      </c>
      <c r="L1376" s="108"/>
      <c r="M1376" s="108">
        <v>488656</v>
      </c>
      <c r="N1376" s="108"/>
      <c r="O1376" s="108">
        <v>592459</v>
      </c>
      <c r="P1376" s="108" t="s">
        <v>102</v>
      </c>
      <c r="Q1376" s="108">
        <v>558818</v>
      </c>
      <c r="R1376" s="108"/>
      <c r="S1376" s="108">
        <v>33641</v>
      </c>
      <c r="T1376" s="108"/>
      <c r="U1376" s="108">
        <v>39855</v>
      </c>
      <c r="V1376" s="108" t="s">
        <v>102</v>
      </c>
      <c r="W1376" s="108">
        <v>37615</v>
      </c>
      <c r="X1376" s="108"/>
      <c r="Y1376" s="108">
        <v>2240</v>
      </c>
      <c r="Z1376" s="108"/>
      <c r="AA1376" s="108">
        <v>0</v>
      </c>
      <c r="AB1376" s="108"/>
      <c r="AC1376" s="108">
        <v>0</v>
      </c>
      <c r="AD1376" s="108"/>
      <c r="AE1376" s="108">
        <v>0</v>
      </c>
      <c r="AF1376" s="108"/>
      <c r="AG1376" s="108">
        <v>0</v>
      </c>
      <c r="AH1376" s="108"/>
      <c r="AI1376" s="108">
        <v>430967</v>
      </c>
      <c r="AJ1376" s="108"/>
      <c r="AK1376" s="108">
        <v>2254963</v>
      </c>
      <c r="AL1376" s="109"/>
      <c r="AM1376" s="182">
        <v>0</v>
      </c>
      <c r="AN1376" s="109" t="s">
        <v>5655</v>
      </c>
      <c r="AO1376" s="109" t="str">
        <f t="shared" si="21"/>
        <v>Yes</v>
      </c>
    </row>
    <row r="1377" spans="1:41" s="19" customFormat="1" ht="11.45" customHeight="1" x14ac:dyDescent="0.2">
      <c r="A1377" s="5" t="s">
        <v>6359</v>
      </c>
      <c r="B1377" s="5" t="s">
        <v>368</v>
      </c>
      <c r="C1377" s="5" t="s">
        <v>98</v>
      </c>
      <c r="D1377" s="174">
        <v>5133</v>
      </c>
      <c r="E1377" s="177">
        <v>50133</v>
      </c>
      <c r="F1377" s="19" t="s">
        <v>194</v>
      </c>
      <c r="G1377" s="5" t="s">
        <v>5273</v>
      </c>
      <c r="H1377" s="27">
        <v>102852</v>
      </c>
      <c r="I1377" s="106">
        <v>8</v>
      </c>
      <c r="J1377" s="107"/>
      <c r="K1377" s="108">
        <v>0</v>
      </c>
      <c r="L1377" s="108"/>
      <c r="M1377" s="108">
        <v>0</v>
      </c>
      <c r="N1377" s="108"/>
      <c r="O1377" s="108">
        <v>0</v>
      </c>
      <c r="P1377" s="108"/>
      <c r="Q1377" s="108">
        <v>176875</v>
      </c>
      <c r="R1377" s="108"/>
      <c r="S1377" s="108">
        <v>0</v>
      </c>
      <c r="T1377" s="108"/>
      <c r="U1377" s="108">
        <v>0</v>
      </c>
      <c r="V1377" s="108"/>
      <c r="W1377" s="108">
        <v>16151</v>
      </c>
      <c r="X1377" s="108"/>
      <c r="Y1377" s="108">
        <v>0</v>
      </c>
      <c r="Z1377" s="108"/>
      <c r="AA1377" s="108">
        <v>0</v>
      </c>
      <c r="AB1377" s="108"/>
      <c r="AC1377" s="108">
        <v>0</v>
      </c>
      <c r="AD1377" s="108"/>
      <c r="AE1377" s="108">
        <v>0</v>
      </c>
      <c r="AF1377" s="108"/>
      <c r="AG1377" s="108">
        <v>0</v>
      </c>
      <c r="AH1377" s="108"/>
      <c r="AI1377" s="108">
        <v>63238</v>
      </c>
      <c r="AJ1377" s="108"/>
      <c r="AK1377" s="108">
        <v>0</v>
      </c>
      <c r="AL1377" s="109"/>
      <c r="AM1377" s="182">
        <v>0</v>
      </c>
      <c r="AN1377" s="109" t="s">
        <v>5655</v>
      </c>
      <c r="AO1377" s="109" t="str">
        <f t="shared" si="21"/>
        <v>No</v>
      </c>
    </row>
    <row r="1378" spans="1:41" s="19" customFormat="1" ht="11.45" customHeight="1" x14ac:dyDescent="0.2">
      <c r="A1378" s="5" t="s">
        <v>2865</v>
      </c>
      <c r="B1378" s="5" t="s">
        <v>1386</v>
      </c>
      <c r="C1378" s="5" t="s">
        <v>98</v>
      </c>
      <c r="D1378" s="174" t="s">
        <v>2866</v>
      </c>
      <c r="E1378" s="177" t="s">
        <v>2867</v>
      </c>
      <c r="F1378" s="19" t="s">
        <v>194</v>
      </c>
      <c r="G1378" s="5" t="s">
        <v>229</v>
      </c>
      <c r="H1378" s="27">
        <v>0</v>
      </c>
      <c r="I1378" s="106">
        <v>8</v>
      </c>
      <c r="J1378" s="107"/>
      <c r="K1378" s="108">
        <v>0</v>
      </c>
      <c r="L1378" s="108"/>
      <c r="M1378" s="108">
        <v>0</v>
      </c>
      <c r="N1378" s="108"/>
      <c r="O1378" s="108">
        <v>0</v>
      </c>
      <c r="P1378" s="108"/>
      <c r="Q1378" s="108">
        <v>317462</v>
      </c>
      <c r="R1378" s="108"/>
      <c r="S1378" s="108">
        <v>0</v>
      </c>
      <c r="T1378" s="108"/>
      <c r="U1378" s="108">
        <v>0</v>
      </c>
      <c r="V1378" s="108"/>
      <c r="W1378" s="108">
        <v>30506</v>
      </c>
      <c r="X1378" s="108"/>
      <c r="Y1378" s="108">
        <v>0</v>
      </c>
      <c r="Z1378" s="108"/>
      <c r="AA1378" s="108">
        <v>0</v>
      </c>
      <c r="AB1378" s="108"/>
      <c r="AC1378" s="108">
        <v>0</v>
      </c>
      <c r="AD1378" s="108"/>
      <c r="AE1378" s="108">
        <v>0</v>
      </c>
      <c r="AF1378" s="108"/>
      <c r="AG1378" s="108">
        <v>0</v>
      </c>
      <c r="AH1378" s="108"/>
      <c r="AI1378" s="108">
        <v>100858</v>
      </c>
      <c r="AJ1378" s="108"/>
      <c r="AK1378" s="108">
        <v>0</v>
      </c>
      <c r="AL1378" s="109"/>
      <c r="AM1378" s="182">
        <v>0</v>
      </c>
      <c r="AN1378" s="109" t="s">
        <v>5655</v>
      </c>
      <c r="AO1378" s="109" t="str">
        <f t="shared" si="21"/>
        <v>No</v>
      </c>
    </row>
    <row r="1379" spans="1:41" s="19" customFormat="1" ht="11.45" customHeight="1" x14ac:dyDescent="0.2">
      <c r="A1379" s="5" t="s">
        <v>6360</v>
      </c>
      <c r="B1379" s="5" t="s">
        <v>403</v>
      </c>
      <c r="C1379" s="5" t="s">
        <v>89</v>
      </c>
      <c r="D1379" s="174">
        <v>6081</v>
      </c>
      <c r="E1379" s="177">
        <v>60081</v>
      </c>
      <c r="F1379" s="19" t="s">
        <v>194</v>
      </c>
      <c r="G1379" s="5" t="s">
        <v>5273</v>
      </c>
      <c r="H1379" s="27">
        <v>98884</v>
      </c>
      <c r="I1379" s="106">
        <v>8</v>
      </c>
      <c r="J1379" s="107"/>
      <c r="K1379" s="108">
        <v>0</v>
      </c>
      <c r="L1379" s="108"/>
      <c r="M1379" s="108">
        <v>0</v>
      </c>
      <c r="N1379" s="108"/>
      <c r="O1379" s="108">
        <v>0</v>
      </c>
      <c r="P1379" s="108"/>
      <c r="Q1379" s="108">
        <v>355138</v>
      </c>
      <c r="R1379" s="108"/>
      <c r="S1379" s="108">
        <v>0</v>
      </c>
      <c r="T1379" s="108"/>
      <c r="U1379" s="108">
        <v>0</v>
      </c>
      <c r="V1379" s="108"/>
      <c r="W1379" s="108">
        <v>23185</v>
      </c>
      <c r="X1379" s="108"/>
      <c r="Y1379" s="108">
        <v>0</v>
      </c>
      <c r="Z1379" s="108"/>
      <c r="AA1379" s="108">
        <v>0</v>
      </c>
      <c r="AB1379" s="108"/>
      <c r="AC1379" s="108">
        <v>0</v>
      </c>
      <c r="AD1379" s="108"/>
      <c r="AE1379" s="108">
        <v>0</v>
      </c>
      <c r="AF1379" s="108"/>
      <c r="AG1379" s="108">
        <v>0</v>
      </c>
      <c r="AH1379" s="108"/>
      <c r="AI1379" s="108">
        <v>254913</v>
      </c>
      <c r="AJ1379" s="108"/>
      <c r="AK1379" s="108">
        <v>0</v>
      </c>
      <c r="AL1379" s="109"/>
      <c r="AM1379" s="182">
        <v>0</v>
      </c>
      <c r="AN1379" s="109" t="s">
        <v>5655</v>
      </c>
      <c r="AO1379" s="109" t="str">
        <f t="shared" si="21"/>
        <v>No</v>
      </c>
    </row>
    <row r="1380" spans="1:41" s="19" customFormat="1" ht="11.45" customHeight="1" x14ac:dyDescent="0.2">
      <c r="A1380" s="5" t="s">
        <v>3367</v>
      </c>
      <c r="B1380" s="5" t="s">
        <v>3368</v>
      </c>
      <c r="C1380" s="5" t="s">
        <v>46</v>
      </c>
      <c r="D1380" s="174" t="s">
        <v>3369</v>
      </c>
      <c r="E1380" s="177" t="s">
        <v>3370</v>
      </c>
      <c r="F1380" s="19" t="s">
        <v>242</v>
      </c>
      <c r="G1380" s="5" t="s">
        <v>229</v>
      </c>
      <c r="H1380" s="27">
        <v>0</v>
      </c>
      <c r="I1380" s="106">
        <v>8</v>
      </c>
      <c r="J1380" s="107"/>
      <c r="K1380" s="108">
        <v>0</v>
      </c>
      <c r="L1380" s="108"/>
      <c r="M1380" s="108">
        <v>0</v>
      </c>
      <c r="N1380" s="108"/>
      <c r="O1380" s="108">
        <v>0</v>
      </c>
      <c r="P1380" s="108"/>
      <c r="Q1380" s="108">
        <v>110233</v>
      </c>
      <c r="R1380" s="108"/>
      <c r="S1380" s="108">
        <v>0</v>
      </c>
      <c r="T1380" s="108"/>
      <c r="U1380" s="108">
        <v>0</v>
      </c>
      <c r="V1380" s="108"/>
      <c r="W1380" s="108">
        <v>17030</v>
      </c>
      <c r="X1380" s="108"/>
      <c r="Y1380" s="108">
        <v>0</v>
      </c>
      <c r="Z1380" s="108"/>
      <c r="AA1380" s="108">
        <v>0</v>
      </c>
      <c r="AB1380" s="108"/>
      <c r="AC1380" s="108">
        <v>0</v>
      </c>
      <c r="AD1380" s="108"/>
      <c r="AE1380" s="108">
        <v>0</v>
      </c>
      <c r="AF1380" s="108"/>
      <c r="AG1380" s="108">
        <v>0</v>
      </c>
      <c r="AH1380" s="108"/>
      <c r="AI1380" s="108">
        <v>41625</v>
      </c>
      <c r="AJ1380" s="108"/>
      <c r="AK1380" s="108">
        <v>0</v>
      </c>
      <c r="AL1380" s="109"/>
      <c r="AM1380" s="182">
        <v>0</v>
      </c>
      <c r="AN1380" s="109" t="s">
        <v>5655</v>
      </c>
      <c r="AO1380" s="109" t="str">
        <f t="shared" si="21"/>
        <v>No</v>
      </c>
    </row>
    <row r="1381" spans="1:41" s="19" customFormat="1" ht="11.45" customHeight="1" x14ac:dyDescent="0.2">
      <c r="A1381" s="5" t="s">
        <v>6361</v>
      </c>
      <c r="B1381" s="5" t="s">
        <v>6362</v>
      </c>
      <c r="C1381" s="5" t="s">
        <v>6</v>
      </c>
      <c r="D1381" s="174"/>
      <c r="E1381" s="177">
        <v>419</v>
      </c>
      <c r="F1381" s="19" t="s">
        <v>138</v>
      </c>
      <c r="G1381" s="5" t="s">
        <v>5273</v>
      </c>
      <c r="H1381" s="27">
        <v>0</v>
      </c>
      <c r="I1381" s="106">
        <v>8</v>
      </c>
      <c r="J1381" s="107"/>
      <c r="K1381" s="108">
        <v>0</v>
      </c>
      <c r="L1381" s="108"/>
      <c r="M1381" s="108">
        <v>0</v>
      </c>
      <c r="N1381" s="108"/>
      <c r="O1381" s="108">
        <v>0</v>
      </c>
      <c r="P1381" s="108"/>
      <c r="Q1381" s="108">
        <v>41001</v>
      </c>
      <c r="R1381" s="108"/>
      <c r="S1381" s="108">
        <v>0</v>
      </c>
      <c r="T1381" s="108"/>
      <c r="U1381" s="108">
        <v>0</v>
      </c>
      <c r="V1381" s="108"/>
      <c r="W1381" s="108">
        <v>3323</v>
      </c>
      <c r="X1381" s="108"/>
      <c r="Y1381" s="108">
        <v>0</v>
      </c>
      <c r="Z1381" s="108"/>
      <c r="AA1381" s="108">
        <v>0</v>
      </c>
      <c r="AB1381" s="108"/>
      <c r="AC1381" s="108">
        <v>0</v>
      </c>
      <c r="AD1381" s="108"/>
      <c r="AE1381" s="108">
        <v>0</v>
      </c>
      <c r="AF1381" s="108"/>
      <c r="AG1381" s="108">
        <v>0</v>
      </c>
      <c r="AH1381" s="108"/>
      <c r="AI1381" s="108">
        <v>4671</v>
      </c>
      <c r="AJ1381" s="108"/>
      <c r="AK1381" s="108">
        <v>0</v>
      </c>
      <c r="AL1381" s="109"/>
      <c r="AM1381" s="182">
        <v>0</v>
      </c>
      <c r="AN1381" s="109" t="s">
        <v>5655</v>
      </c>
      <c r="AO1381" s="109" t="str">
        <f t="shared" si="21"/>
        <v>No</v>
      </c>
    </row>
    <row r="1382" spans="1:41" s="19" customFormat="1" ht="11.45" customHeight="1" x14ac:dyDescent="0.2">
      <c r="A1382" s="5" t="s">
        <v>5009</v>
      </c>
      <c r="B1382" s="5" t="s">
        <v>5010</v>
      </c>
      <c r="C1382" s="5" t="s">
        <v>80</v>
      </c>
      <c r="D1382" s="174" t="s">
        <v>5011</v>
      </c>
      <c r="E1382" s="177" t="s">
        <v>5012</v>
      </c>
      <c r="F1382" s="19" t="s">
        <v>194</v>
      </c>
      <c r="G1382" s="5" t="s">
        <v>229</v>
      </c>
      <c r="H1382" s="27">
        <v>0</v>
      </c>
      <c r="I1382" s="106">
        <v>8</v>
      </c>
      <c r="J1382" s="107"/>
      <c r="K1382" s="108">
        <v>0</v>
      </c>
      <c r="L1382" s="108"/>
      <c r="M1382" s="108">
        <v>0</v>
      </c>
      <c r="N1382" s="108"/>
      <c r="O1382" s="108">
        <v>0</v>
      </c>
      <c r="P1382" s="108"/>
      <c r="Q1382" s="108">
        <v>224936</v>
      </c>
      <c r="R1382" s="108"/>
      <c r="S1382" s="108">
        <v>0</v>
      </c>
      <c r="T1382" s="108"/>
      <c r="U1382" s="108">
        <v>0</v>
      </c>
      <c r="V1382" s="108"/>
      <c r="W1382" s="108">
        <v>11612</v>
      </c>
      <c r="X1382" s="108"/>
      <c r="Y1382" s="108">
        <v>0</v>
      </c>
      <c r="Z1382" s="108"/>
      <c r="AA1382" s="108">
        <v>0</v>
      </c>
      <c r="AB1382" s="108"/>
      <c r="AC1382" s="108">
        <v>0</v>
      </c>
      <c r="AD1382" s="108"/>
      <c r="AE1382" s="108">
        <v>0</v>
      </c>
      <c r="AF1382" s="108"/>
      <c r="AG1382" s="108">
        <v>0</v>
      </c>
      <c r="AH1382" s="108"/>
      <c r="AI1382" s="108">
        <v>33389</v>
      </c>
      <c r="AJ1382" s="108"/>
      <c r="AK1382" s="108">
        <v>0</v>
      </c>
      <c r="AL1382" s="109"/>
      <c r="AM1382" s="182">
        <v>0</v>
      </c>
      <c r="AN1382" s="109" t="s">
        <v>5655</v>
      </c>
      <c r="AO1382" s="109" t="str">
        <f t="shared" si="21"/>
        <v>No</v>
      </c>
    </row>
    <row r="1383" spans="1:41" s="19" customFormat="1" ht="11.45" customHeight="1" x14ac:dyDescent="0.2">
      <c r="A1383" s="5" t="s">
        <v>1107</v>
      </c>
      <c r="B1383" s="5" t="s">
        <v>1108</v>
      </c>
      <c r="C1383" s="5" t="s">
        <v>80</v>
      </c>
      <c r="D1383" s="174" t="s">
        <v>1109</v>
      </c>
      <c r="E1383" s="177">
        <v>119</v>
      </c>
      <c r="F1383" s="19" t="s">
        <v>138</v>
      </c>
      <c r="G1383" s="5" t="s">
        <v>5273</v>
      </c>
      <c r="H1383" s="27">
        <v>0</v>
      </c>
      <c r="I1383" s="106">
        <v>8</v>
      </c>
      <c r="J1383" s="107"/>
      <c r="K1383" s="108">
        <v>0</v>
      </c>
      <c r="L1383" s="108"/>
      <c r="M1383" s="108">
        <v>0</v>
      </c>
      <c r="N1383" s="108"/>
      <c r="O1383" s="108">
        <v>0</v>
      </c>
      <c r="P1383" s="108"/>
      <c r="Q1383" s="108">
        <v>418955</v>
      </c>
      <c r="R1383" s="108"/>
      <c r="S1383" s="108">
        <v>0</v>
      </c>
      <c r="T1383" s="108"/>
      <c r="U1383" s="108">
        <v>0</v>
      </c>
      <c r="V1383" s="108"/>
      <c r="W1383" s="108">
        <v>15018</v>
      </c>
      <c r="X1383" s="108"/>
      <c r="Y1383" s="108">
        <v>0</v>
      </c>
      <c r="Z1383" s="108"/>
      <c r="AA1383" s="108">
        <v>0</v>
      </c>
      <c r="AB1383" s="108"/>
      <c r="AC1383" s="108">
        <v>0</v>
      </c>
      <c r="AD1383" s="108"/>
      <c r="AE1383" s="108">
        <v>0</v>
      </c>
      <c r="AF1383" s="108"/>
      <c r="AG1383" s="108">
        <v>0</v>
      </c>
      <c r="AH1383" s="108"/>
      <c r="AI1383" s="108">
        <v>72971</v>
      </c>
      <c r="AJ1383" s="108"/>
      <c r="AK1383" s="108">
        <v>0</v>
      </c>
      <c r="AL1383" s="109"/>
      <c r="AM1383" s="182">
        <v>0</v>
      </c>
      <c r="AN1383" s="109" t="s">
        <v>5655</v>
      </c>
      <c r="AO1383" s="109" t="str">
        <f t="shared" si="21"/>
        <v>No</v>
      </c>
    </row>
    <row r="1384" spans="1:41" s="19" customFormat="1" ht="11.45" customHeight="1" x14ac:dyDescent="0.2">
      <c r="A1384" s="5" t="s">
        <v>4882</v>
      </c>
      <c r="B1384" s="5" t="s">
        <v>427</v>
      </c>
      <c r="C1384" s="5" t="s">
        <v>20</v>
      </c>
      <c r="D1384" s="174" t="s">
        <v>4883</v>
      </c>
      <c r="E1384" s="177" t="s">
        <v>4884</v>
      </c>
      <c r="F1384" s="19" t="s">
        <v>196</v>
      </c>
      <c r="G1384" s="5" t="s">
        <v>229</v>
      </c>
      <c r="H1384" s="27">
        <v>0</v>
      </c>
      <c r="I1384" s="106">
        <v>8</v>
      </c>
      <c r="J1384" s="107"/>
      <c r="K1384" s="108">
        <v>0</v>
      </c>
      <c r="L1384" s="108"/>
      <c r="M1384" s="108">
        <v>0</v>
      </c>
      <c r="N1384" s="108"/>
      <c r="O1384" s="108">
        <v>0</v>
      </c>
      <c r="P1384" s="108"/>
      <c r="Q1384" s="108">
        <v>375688</v>
      </c>
      <c r="R1384" s="108"/>
      <c r="S1384" s="108">
        <v>0</v>
      </c>
      <c r="T1384" s="108"/>
      <c r="U1384" s="108">
        <v>0</v>
      </c>
      <c r="V1384" s="108"/>
      <c r="W1384" s="108">
        <v>17212</v>
      </c>
      <c r="X1384" s="108"/>
      <c r="Y1384" s="108">
        <v>0</v>
      </c>
      <c r="Z1384" s="108"/>
      <c r="AA1384" s="108">
        <v>0</v>
      </c>
      <c r="AB1384" s="108"/>
      <c r="AC1384" s="108">
        <v>0</v>
      </c>
      <c r="AD1384" s="108"/>
      <c r="AE1384" s="108">
        <v>0</v>
      </c>
      <c r="AF1384" s="108"/>
      <c r="AG1384" s="108">
        <v>0</v>
      </c>
      <c r="AH1384" s="108"/>
      <c r="AI1384" s="108">
        <v>98828</v>
      </c>
      <c r="AJ1384" s="108"/>
      <c r="AK1384" s="108">
        <v>0</v>
      </c>
      <c r="AL1384" s="109"/>
      <c r="AM1384" s="182">
        <v>0</v>
      </c>
      <c r="AN1384" s="109" t="s">
        <v>5655</v>
      </c>
      <c r="AO1384" s="109" t="str">
        <f t="shared" si="21"/>
        <v>No</v>
      </c>
    </row>
    <row r="1385" spans="1:41" s="19" customFormat="1" ht="11.45" customHeight="1" x14ac:dyDescent="0.2">
      <c r="A1385" s="5" t="s">
        <v>5739</v>
      </c>
      <c r="B1385" s="5" t="s">
        <v>5740</v>
      </c>
      <c r="C1385" s="5" t="s">
        <v>20</v>
      </c>
      <c r="D1385" s="174"/>
      <c r="E1385" s="177">
        <v>90282</v>
      </c>
      <c r="F1385" s="19" t="s">
        <v>194</v>
      </c>
      <c r="G1385" s="5" t="s">
        <v>5273</v>
      </c>
      <c r="H1385" s="27">
        <v>12150996</v>
      </c>
      <c r="I1385" s="106">
        <v>8</v>
      </c>
      <c r="J1385" s="107"/>
      <c r="K1385" s="108">
        <v>0</v>
      </c>
      <c r="L1385" s="108"/>
      <c r="M1385" s="108">
        <v>0</v>
      </c>
      <c r="N1385" s="108"/>
      <c r="O1385" s="108">
        <v>0</v>
      </c>
      <c r="P1385" s="108"/>
      <c r="Q1385" s="108">
        <v>53514</v>
      </c>
      <c r="R1385" s="108"/>
      <c r="S1385" s="108">
        <v>0</v>
      </c>
      <c r="T1385" s="108"/>
      <c r="U1385" s="108">
        <v>0</v>
      </c>
      <c r="V1385" s="108"/>
      <c r="W1385" s="108">
        <v>2866</v>
      </c>
      <c r="X1385" s="108"/>
      <c r="Y1385" s="108">
        <v>0</v>
      </c>
      <c r="Z1385" s="108"/>
      <c r="AA1385" s="108">
        <v>0</v>
      </c>
      <c r="AB1385" s="108"/>
      <c r="AC1385" s="108">
        <v>0</v>
      </c>
      <c r="AD1385" s="108"/>
      <c r="AE1385" s="108">
        <v>0</v>
      </c>
      <c r="AF1385" s="108"/>
      <c r="AG1385" s="108">
        <v>0</v>
      </c>
      <c r="AH1385" s="108"/>
      <c r="AI1385" s="108">
        <v>5287</v>
      </c>
      <c r="AJ1385" s="108"/>
      <c r="AK1385" s="108">
        <v>0</v>
      </c>
      <c r="AL1385" s="109"/>
      <c r="AM1385" s="182">
        <v>0</v>
      </c>
      <c r="AN1385" s="109" t="s">
        <v>5655</v>
      </c>
      <c r="AO1385" s="109" t="str">
        <f t="shared" si="21"/>
        <v>No</v>
      </c>
    </row>
    <row r="1386" spans="1:41" s="19" customFormat="1" ht="11.45" customHeight="1" x14ac:dyDescent="0.2">
      <c r="A1386" s="5" t="s">
        <v>6363</v>
      </c>
      <c r="B1386" s="5" t="s">
        <v>376</v>
      </c>
      <c r="C1386" s="5" t="s">
        <v>98</v>
      </c>
      <c r="D1386" s="174">
        <v>5109</v>
      </c>
      <c r="E1386" s="177">
        <v>50109</v>
      </c>
      <c r="F1386" s="19" t="s">
        <v>194</v>
      </c>
      <c r="G1386" s="5" t="s">
        <v>5273</v>
      </c>
      <c r="H1386" s="27">
        <v>63835</v>
      </c>
      <c r="I1386" s="106">
        <v>8</v>
      </c>
      <c r="J1386" s="107"/>
      <c r="K1386" s="108">
        <v>0</v>
      </c>
      <c r="L1386" s="108"/>
      <c r="M1386" s="108">
        <v>0</v>
      </c>
      <c r="N1386" s="108"/>
      <c r="O1386" s="108">
        <v>0</v>
      </c>
      <c r="P1386" s="108"/>
      <c r="Q1386" s="108">
        <v>280357</v>
      </c>
      <c r="R1386" s="108"/>
      <c r="S1386" s="108">
        <v>0</v>
      </c>
      <c r="T1386" s="108"/>
      <c r="U1386" s="108">
        <v>0</v>
      </c>
      <c r="V1386" s="108"/>
      <c r="W1386" s="108">
        <v>20738</v>
      </c>
      <c r="X1386" s="108"/>
      <c r="Y1386" s="108">
        <v>0</v>
      </c>
      <c r="Z1386" s="108"/>
      <c r="AA1386" s="108">
        <v>0</v>
      </c>
      <c r="AB1386" s="108"/>
      <c r="AC1386" s="108">
        <v>0</v>
      </c>
      <c r="AD1386" s="108"/>
      <c r="AE1386" s="108">
        <v>0</v>
      </c>
      <c r="AF1386" s="108"/>
      <c r="AG1386" s="108">
        <v>0</v>
      </c>
      <c r="AH1386" s="108"/>
      <c r="AI1386" s="108">
        <v>146393</v>
      </c>
      <c r="AJ1386" s="108"/>
      <c r="AK1386" s="108">
        <v>0</v>
      </c>
      <c r="AL1386" s="109"/>
      <c r="AM1386" s="182">
        <v>35.5</v>
      </c>
      <c r="AN1386" s="109" t="s">
        <v>5655</v>
      </c>
      <c r="AO1386" s="109" t="str">
        <f t="shared" si="21"/>
        <v>No</v>
      </c>
    </row>
    <row r="1387" spans="1:41" s="19" customFormat="1" ht="11.45" customHeight="1" x14ac:dyDescent="0.2">
      <c r="A1387" s="5" t="s">
        <v>3862</v>
      </c>
      <c r="B1387" s="5" t="s">
        <v>3863</v>
      </c>
      <c r="C1387" s="5" t="s">
        <v>48</v>
      </c>
      <c r="D1387" s="174" t="s">
        <v>3864</v>
      </c>
      <c r="E1387" s="177" t="s">
        <v>3865</v>
      </c>
      <c r="F1387" s="19" t="s">
        <v>242</v>
      </c>
      <c r="G1387" s="5" t="s">
        <v>229</v>
      </c>
      <c r="H1387" s="27">
        <v>0</v>
      </c>
      <c r="I1387" s="106">
        <v>8</v>
      </c>
      <c r="J1387" s="107"/>
      <c r="K1387" s="108">
        <v>0</v>
      </c>
      <c r="L1387" s="108"/>
      <c r="M1387" s="108">
        <v>0</v>
      </c>
      <c r="N1387" s="108"/>
      <c r="O1387" s="108">
        <v>0</v>
      </c>
      <c r="P1387" s="108"/>
      <c r="Q1387" s="108">
        <v>122427</v>
      </c>
      <c r="R1387" s="108"/>
      <c r="S1387" s="108">
        <v>0</v>
      </c>
      <c r="T1387" s="108"/>
      <c r="U1387" s="108">
        <v>0</v>
      </c>
      <c r="V1387" s="108"/>
      <c r="W1387" s="108">
        <v>5463</v>
      </c>
      <c r="X1387" s="108"/>
      <c r="Y1387" s="108">
        <v>0</v>
      </c>
      <c r="Z1387" s="108"/>
      <c r="AA1387" s="108">
        <v>0</v>
      </c>
      <c r="AB1387" s="108"/>
      <c r="AC1387" s="108">
        <v>0</v>
      </c>
      <c r="AD1387" s="108"/>
      <c r="AE1387" s="108">
        <v>0</v>
      </c>
      <c r="AF1387" s="108"/>
      <c r="AG1387" s="108">
        <v>0</v>
      </c>
      <c r="AH1387" s="108"/>
      <c r="AI1387" s="108">
        <v>5265</v>
      </c>
      <c r="AJ1387" s="108"/>
      <c r="AK1387" s="108">
        <v>0</v>
      </c>
      <c r="AL1387" s="109"/>
      <c r="AM1387" s="182">
        <v>0</v>
      </c>
      <c r="AN1387" s="109" t="s">
        <v>5655</v>
      </c>
      <c r="AO1387" s="109" t="str">
        <f t="shared" si="21"/>
        <v>No</v>
      </c>
    </row>
    <row r="1388" spans="1:41" s="19" customFormat="1" ht="11.45" customHeight="1" x14ac:dyDescent="0.2">
      <c r="A1388" s="5" t="s">
        <v>6364</v>
      </c>
      <c r="B1388" s="5" t="s">
        <v>296</v>
      </c>
      <c r="C1388" s="5" t="s">
        <v>73</v>
      </c>
      <c r="D1388" s="174" t="s">
        <v>1547</v>
      </c>
      <c r="E1388" s="177" t="s">
        <v>1548</v>
      </c>
      <c r="F1388" s="19" t="s">
        <v>196</v>
      </c>
      <c r="G1388" s="5" t="s">
        <v>229</v>
      </c>
      <c r="H1388" s="27">
        <v>0</v>
      </c>
      <c r="I1388" s="106">
        <v>8</v>
      </c>
      <c r="J1388" s="107"/>
      <c r="K1388" s="108">
        <v>0</v>
      </c>
      <c r="L1388" s="108"/>
      <c r="M1388" s="108">
        <v>0</v>
      </c>
      <c r="N1388" s="108"/>
      <c r="O1388" s="108">
        <v>0</v>
      </c>
      <c r="P1388" s="108"/>
      <c r="Q1388" s="108">
        <v>219636</v>
      </c>
      <c r="R1388" s="108"/>
      <c r="S1388" s="108">
        <v>0</v>
      </c>
      <c r="T1388" s="108"/>
      <c r="U1388" s="108">
        <v>0</v>
      </c>
      <c r="V1388" s="108"/>
      <c r="W1388" s="108">
        <v>11879</v>
      </c>
      <c r="X1388" s="108"/>
      <c r="Y1388" s="108">
        <v>0</v>
      </c>
      <c r="Z1388" s="108"/>
      <c r="AA1388" s="108">
        <v>0</v>
      </c>
      <c r="AB1388" s="108"/>
      <c r="AC1388" s="108">
        <v>0</v>
      </c>
      <c r="AD1388" s="108"/>
      <c r="AE1388" s="108">
        <v>0</v>
      </c>
      <c r="AF1388" s="108"/>
      <c r="AG1388" s="108">
        <v>0</v>
      </c>
      <c r="AH1388" s="108"/>
      <c r="AI1388" s="108">
        <v>65009</v>
      </c>
      <c r="AJ1388" s="108"/>
      <c r="AK1388" s="108">
        <v>0</v>
      </c>
      <c r="AL1388" s="109"/>
      <c r="AM1388" s="182">
        <v>0</v>
      </c>
      <c r="AN1388" s="109" t="s">
        <v>5655</v>
      </c>
      <c r="AO1388" s="109" t="str">
        <f t="shared" si="21"/>
        <v>No</v>
      </c>
    </row>
    <row r="1389" spans="1:41" s="19" customFormat="1" ht="11.45" customHeight="1" x14ac:dyDescent="0.2">
      <c r="A1389" s="5" t="s">
        <v>3144</v>
      </c>
      <c r="B1389" s="5" t="s">
        <v>524</v>
      </c>
      <c r="C1389" s="5" t="s">
        <v>77</v>
      </c>
      <c r="D1389" s="174" t="s">
        <v>3145</v>
      </c>
      <c r="E1389" s="177" t="s">
        <v>3146</v>
      </c>
      <c r="F1389" s="19" t="s">
        <v>194</v>
      </c>
      <c r="G1389" s="5" t="s">
        <v>229</v>
      </c>
      <c r="H1389" s="27">
        <v>0</v>
      </c>
      <c r="I1389" s="106">
        <v>8</v>
      </c>
      <c r="J1389" s="107"/>
      <c r="K1389" s="108">
        <v>0</v>
      </c>
      <c r="L1389" s="108"/>
      <c r="M1389" s="108">
        <v>0</v>
      </c>
      <c r="N1389" s="108"/>
      <c r="O1389" s="108">
        <v>0</v>
      </c>
      <c r="P1389" s="108"/>
      <c r="Q1389" s="108">
        <v>131181</v>
      </c>
      <c r="R1389" s="108"/>
      <c r="S1389" s="108">
        <v>0</v>
      </c>
      <c r="T1389" s="108"/>
      <c r="U1389" s="108">
        <v>0</v>
      </c>
      <c r="V1389" s="108"/>
      <c r="W1389" s="108">
        <v>12551</v>
      </c>
      <c r="X1389" s="108"/>
      <c r="Y1389" s="108">
        <v>0</v>
      </c>
      <c r="Z1389" s="108"/>
      <c r="AA1389" s="108">
        <v>0</v>
      </c>
      <c r="AB1389" s="108"/>
      <c r="AC1389" s="108">
        <v>0</v>
      </c>
      <c r="AD1389" s="108"/>
      <c r="AE1389" s="108">
        <v>0</v>
      </c>
      <c r="AF1389" s="108"/>
      <c r="AG1389" s="108">
        <v>0</v>
      </c>
      <c r="AH1389" s="108"/>
      <c r="AI1389" s="108">
        <v>51069</v>
      </c>
      <c r="AJ1389" s="108"/>
      <c r="AK1389" s="108">
        <v>0</v>
      </c>
      <c r="AL1389" s="109"/>
      <c r="AM1389" s="182">
        <v>0</v>
      </c>
      <c r="AN1389" s="109" t="s">
        <v>5655</v>
      </c>
      <c r="AO1389" s="109" t="str">
        <f t="shared" si="21"/>
        <v>No</v>
      </c>
    </row>
    <row r="1390" spans="1:41" s="19" customFormat="1" ht="11.45" customHeight="1" x14ac:dyDescent="0.2">
      <c r="A1390" s="5" t="s">
        <v>1100</v>
      </c>
      <c r="B1390" s="5" t="s">
        <v>850</v>
      </c>
      <c r="C1390" s="5" t="s">
        <v>54</v>
      </c>
      <c r="D1390" s="174">
        <v>1015</v>
      </c>
      <c r="E1390" s="177">
        <v>10015</v>
      </c>
      <c r="F1390" s="19" t="s">
        <v>194</v>
      </c>
      <c r="G1390" s="5" t="s">
        <v>5273</v>
      </c>
      <c r="H1390" s="27">
        <v>59397</v>
      </c>
      <c r="I1390" s="106">
        <v>8</v>
      </c>
      <c r="J1390" s="107"/>
      <c r="K1390" s="108">
        <v>0</v>
      </c>
      <c r="L1390" s="108"/>
      <c r="M1390" s="108">
        <v>0</v>
      </c>
      <c r="N1390" s="108"/>
      <c r="O1390" s="108">
        <v>0</v>
      </c>
      <c r="P1390" s="108"/>
      <c r="Q1390" s="108">
        <v>233570</v>
      </c>
      <c r="R1390" s="108"/>
      <c r="S1390" s="108">
        <v>0</v>
      </c>
      <c r="T1390" s="108"/>
      <c r="U1390" s="108">
        <v>0</v>
      </c>
      <c r="V1390" s="108"/>
      <c r="W1390" s="108">
        <v>18947</v>
      </c>
      <c r="X1390" s="108"/>
      <c r="Y1390" s="108">
        <v>0</v>
      </c>
      <c r="Z1390" s="108"/>
      <c r="AA1390" s="108">
        <v>0</v>
      </c>
      <c r="AB1390" s="108"/>
      <c r="AC1390" s="108">
        <v>0</v>
      </c>
      <c r="AD1390" s="108"/>
      <c r="AE1390" s="108">
        <v>0</v>
      </c>
      <c r="AF1390" s="108"/>
      <c r="AG1390" s="108">
        <v>0</v>
      </c>
      <c r="AH1390" s="108"/>
      <c r="AI1390" s="108">
        <v>334373</v>
      </c>
      <c r="AJ1390" s="108"/>
      <c r="AK1390" s="108">
        <v>0</v>
      </c>
      <c r="AL1390" s="109"/>
      <c r="AM1390" s="182">
        <v>0</v>
      </c>
      <c r="AN1390" s="109" t="s">
        <v>5655</v>
      </c>
      <c r="AO1390" s="109" t="str">
        <f t="shared" si="21"/>
        <v>No</v>
      </c>
    </row>
    <row r="1391" spans="1:41" s="19" customFormat="1" ht="11.45" customHeight="1" x14ac:dyDescent="0.2">
      <c r="A1391" s="5" t="s">
        <v>3595</v>
      </c>
      <c r="B1391" s="5" t="s">
        <v>3596</v>
      </c>
      <c r="C1391" s="5" t="s">
        <v>71</v>
      </c>
      <c r="D1391" s="174" t="s">
        <v>3597</v>
      </c>
      <c r="E1391" s="177">
        <v>60206</v>
      </c>
      <c r="F1391" s="19" t="s">
        <v>242</v>
      </c>
      <c r="G1391" s="5" t="s">
        <v>5273</v>
      </c>
      <c r="H1391" s="27">
        <v>128600</v>
      </c>
      <c r="I1391" s="106">
        <v>8</v>
      </c>
      <c r="J1391" s="107"/>
      <c r="K1391" s="108">
        <v>0</v>
      </c>
      <c r="L1391" s="108"/>
      <c r="M1391" s="108">
        <v>0</v>
      </c>
      <c r="N1391" s="108"/>
      <c r="O1391" s="108">
        <v>0</v>
      </c>
      <c r="P1391" s="108"/>
      <c r="Q1391" s="108">
        <v>508846</v>
      </c>
      <c r="R1391" s="108"/>
      <c r="S1391" s="108">
        <v>0</v>
      </c>
      <c r="T1391" s="108"/>
      <c r="U1391" s="108">
        <v>0</v>
      </c>
      <c r="V1391" s="108"/>
      <c r="W1391" s="108">
        <v>22078</v>
      </c>
      <c r="X1391" s="108"/>
      <c r="Y1391" s="108">
        <v>0</v>
      </c>
      <c r="Z1391" s="108"/>
      <c r="AA1391" s="108">
        <v>0</v>
      </c>
      <c r="AB1391" s="108"/>
      <c r="AC1391" s="108">
        <v>0</v>
      </c>
      <c r="AD1391" s="108"/>
      <c r="AE1391" s="108">
        <v>0</v>
      </c>
      <c r="AF1391" s="108"/>
      <c r="AG1391" s="108">
        <v>0</v>
      </c>
      <c r="AH1391" s="108"/>
      <c r="AI1391" s="108">
        <v>116297</v>
      </c>
      <c r="AJ1391" s="108"/>
      <c r="AK1391" s="108">
        <v>0</v>
      </c>
      <c r="AL1391" s="109"/>
      <c r="AM1391" s="182">
        <v>0</v>
      </c>
      <c r="AN1391" s="109" t="s">
        <v>5655</v>
      </c>
      <c r="AO1391" s="109" t="str">
        <f t="shared" si="21"/>
        <v>No</v>
      </c>
    </row>
    <row r="1392" spans="1:41" s="19" customFormat="1" ht="11.45" customHeight="1" x14ac:dyDescent="0.2">
      <c r="A1392" s="5" t="s">
        <v>5516</v>
      </c>
      <c r="B1392" s="5" t="s">
        <v>1544</v>
      </c>
      <c r="C1392" s="5" t="s">
        <v>46</v>
      </c>
      <c r="D1392" s="174" t="s">
        <v>3223</v>
      </c>
      <c r="E1392" s="177" t="s">
        <v>3224</v>
      </c>
      <c r="F1392" s="19" t="s">
        <v>242</v>
      </c>
      <c r="G1392" s="5" t="s">
        <v>229</v>
      </c>
      <c r="H1392" s="27">
        <v>0</v>
      </c>
      <c r="I1392" s="106">
        <v>8</v>
      </c>
      <c r="J1392" s="107"/>
      <c r="K1392" s="108">
        <v>0</v>
      </c>
      <c r="L1392" s="108"/>
      <c r="M1392" s="108">
        <v>0</v>
      </c>
      <c r="N1392" s="108"/>
      <c r="O1392" s="108">
        <v>0</v>
      </c>
      <c r="P1392" s="108"/>
      <c r="Q1392" s="108">
        <v>82142</v>
      </c>
      <c r="R1392" s="108"/>
      <c r="S1392" s="108">
        <v>0</v>
      </c>
      <c r="T1392" s="108"/>
      <c r="U1392" s="108">
        <v>0</v>
      </c>
      <c r="V1392" s="108"/>
      <c r="W1392" s="108">
        <v>7693</v>
      </c>
      <c r="X1392" s="108"/>
      <c r="Y1392" s="108">
        <v>0</v>
      </c>
      <c r="Z1392" s="108"/>
      <c r="AA1392" s="108">
        <v>0</v>
      </c>
      <c r="AB1392" s="108"/>
      <c r="AC1392" s="108">
        <v>0</v>
      </c>
      <c r="AD1392" s="108"/>
      <c r="AE1392" s="108">
        <v>0</v>
      </c>
      <c r="AF1392" s="108"/>
      <c r="AG1392" s="108">
        <v>0</v>
      </c>
      <c r="AH1392" s="108"/>
      <c r="AI1392" s="108">
        <v>13278</v>
      </c>
      <c r="AJ1392" s="108"/>
      <c r="AK1392" s="108">
        <v>0</v>
      </c>
      <c r="AL1392" s="109"/>
      <c r="AM1392" s="182">
        <v>0</v>
      </c>
      <c r="AN1392" s="109" t="s">
        <v>5655</v>
      </c>
      <c r="AO1392" s="109" t="str">
        <f t="shared" si="21"/>
        <v>No</v>
      </c>
    </row>
    <row r="1393" spans="1:41" s="19" customFormat="1" ht="11.45" customHeight="1" x14ac:dyDescent="0.2">
      <c r="A1393" s="5" t="s">
        <v>3698</v>
      </c>
      <c r="B1393" s="5" t="s">
        <v>284</v>
      </c>
      <c r="C1393" s="5" t="s">
        <v>51</v>
      </c>
      <c r="D1393" s="174" t="s">
        <v>3699</v>
      </c>
      <c r="E1393" s="177" t="s">
        <v>3700</v>
      </c>
      <c r="F1393" s="19" t="s">
        <v>1252</v>
      </c>
      <c r="G1393" s="5" t="s">
        <v>229</v>
      </c>
      <c r="H1393" s="27">
        <v>0</v>
      </c>
      <c r="I1393" s="106">
        <v>8</v>
      </c>
      <c r="J1393" s="107"/>
      <c r="K1393" s="108">
        <v>0</v>
      </c>
      <c r="L1393" s="108"/>
      <c r="M1393" s="108">
        <v>0</v>
      </c>
      <c r="N1393" s="108"/>
      <c r="O1393" s="108">
        <v>0</v>
      </c>
      <c r="P1393" s="108"/>
      <c r="Q1393" s="108">
        <v>224237</v>
      </c>
      <c r="R1393" s="108"/>
      <c r="S1393" s="108">
        <v>0</v>
      </c>
      <c r="T1393" s="108"/>
      <c r="U1393" s="108">
        <v>0</v>
      </c>
      <c r="V1393" s="108"/>
      <c r="W1393" s="108">
        <v>12041</v>
      </c>
      <c r="X1393" s="108"/>
      <c r="Y1393" s="108">
        <v>0</v>
      </c>
      <c r="Z1393" s="108"/>
      <c r="AA1393" s="108">
        <v>0</v>
      </c>
      <c r="AB1393" s="108"/>
      <c r="AC1393" s="108">
        <v>0</v>
      </c>
      <c r="AD1393" s="108"/>
      <c r="AE1393" s="108">
        <v>0</v>
      </c>
      <c r="AF1393" s="108"/>
      <c r="AG1393" s="108">
        <v>0</v>
      </c>
      <c r="AH1393" s="108"/>
      <c r="AI1393" s="108">
        <v>12852</v>
      </c>
      <c r="AJ1393" s="108"/>
      <c r="AK1393" s="108">
        <v>0</v>
      </c>
      <c r="AL1393" s="109"/>
      <c r="AM1393" s="182">
        <v>0</v>
      </c>
      <c r="AN1393" s="109" t="s">
        <v>5655</v>
      </c>
      <c r="AO1393" s="109" t="str">
        <f t="shared" si="21"/>
        <v>No</v>
      </c>
    </row>
    <row r="1394" spans="1:41" s="19" customFormat="1" ht="11.45" customHeight="1" x14ac:dyDescent="0.2">
      <c r="A1394" s="5" t="s">
        <v>1971</v>
      </c>
      <c r="B1394" s="5" t="s">
        <v>1798</v>
      </c>
      <c r="C1394" s="5" t="s">
        <v>40</v>
      </c>
      <c r="D1394" s="174" t="s">
        <v>1972</v>
      </c>
      <c r="E1394" s="177" t="s">
        <v>1973</v>
      </c>
      <c r="F1394" s="19" t="s">
        <v>194</v>
      </c>
      <c r="G1394" s="5" t="s">
        <v>229</v>
      </c>
      <c r="H1394" s="27">
        <v>0</v>
      </c>
      <c r="I1394" s="106">
        <v>8</v>
      </c>
      <c r="J1394" s="107"/>
      <c r="K1394" s="108">
        <v>0</v>
      </c>
      <c r="L1394" s="108"/>
      <c r="M1394" s="108">
        <v>0</v>
      </c>
      <c r="N1394" s="108"/>
      <c r="O1394" s="108">
        <v>0</v>
      </c>
      <c r="P1394" s="108"/>
      <c r="Q1394" s="108">
        <v>298724</v>
      </c>
      <c r="R1394" s="108"/>
      <c r="S1394" s="108">
        <v>0</v>
      </c>
      <c r="T1394" s="108"/>
      <c r="U1394" s="108">
        <v>0</v>
      </c>
      <c r="V1394" s="108"/>
      <c r="W1394" s="108">
        <v>20934</v>
      </c>
      <c r="X1394" s="108"/>
      <c r="Y1394" s="108">
        <v>0</v>
      </c>
      <c r="Z1394" s="108"/>
      <c r="AA1394" s="108">
        <v>0</v>
      </c>
      <c r="AB1394" s="108"/>
      <c r="AC1394" s="108">
        <v>0</v>
      </c>
      <c r="AD1394" s="108"/>
      <c r="AE1394" s="108">
        <v>0</v>
      </c>
      <c r="AF1394" s="108"/>
      <c r="AG1394" s="108">
        <v>0</v>
      </c>
      <c r="AH1394" s="108"/>
      <c r="AI1394" s="108">
        <v>32644</v>
      </c>
      <c r="AJ1394" s="108"/>
      <c r="AK1394" s="108">
        <v>0</v>
      </c>
      <c r="AL1394" s="109"/>
      <c r="AM1394" s="182">
        <v>0</v>
      </c>
      <c r="AN1394" s="109" t="s">
        <v>5655</v>
      </c>
      <c r="AO1394" s="109" t="str">
        <f t="shared" si="21"/>
        <v>No</v>
      </c>
    </row>
    <row r="1395" spans="1:41" s="19" customFormat="1" ht="11.45" customHeight="1" x14ac:dyDescent="0.2">
      <c r="A1395" s="5" t="s">
        <v>1239</v>
      </c>
      <c r="B1395" s="5" t="s">
        <v>842</v>
      </c>
      <c r="C1395" s="5" t="s">
        <v>35</v>
      </c>
      <c r="D1395" s="174">
        <v>3106</v>
      </c>
      <c r="E1395" s="177">
        <v>30106</v>
      </c>
      <c r="F1395" s="19" t="s">
        <v>260</v>
      </c>
      <c r="G1395" s="5" t="s">
        <v>5273</v>
      </c>
      <c r="H1395" s="27">
        <v>4586770</v>
      </c>
      <c r="I1395" s="106">
        <v>8</v>
      </c>
      <c r="J1395" s="107"/>
      <c r="K1395" s="108">
        <v>0</v>
      </c>
      <c r="L1395" s="108"/>
      <c r="M1395" s="108">
        <v>0</v>
      </c>
      <c r="N1395" s="108"/>
      <c r="O1395" s="108">
        <v>0</v>
      </c>
      <c r="P1395" s="108"/>
      <c r="Q1395" s="108">
        <v>119479</v>
      </c>
      <c r="R1395" s="108"/>
      <c r="S1395" s="108">
        <v>0</v>
      </c>
      <c r="T1395" s="108"/>
      <c r="U1395" s="108">
        <v>0</v>
      </c>
      <c r="V1395" s="108"/>
      <c r="W1395" s="108">
        <v>2966</v>
      </c>
      <c r="X1395" s="108"/>
      <c r="Y1395" s="108">
        <v>0</v>
      </c>
      <c r="Z1395" s="108"/>
      <c r="AA1395" s="108">
        <v>0</v>
      </c>
      <c r="AB1395" s="108"/>
      <c r="AC1395" s="108">
        <v>0</v>
      </c>
      <c r="AD1395" s="108"/>
      <c r="AE1395" s="108">
        <v>0</v>
      </c>
      <c r="AF1395" s="108"/>
      <c r="AG1395" s="108">
        <v>0</v>
      </c>
      <c r="AH1395" s="108"/>
      <c r="AI1395" s="108">
        <v>23151</v>
      </c>
      <c r="AJ1395" s="108"/>
      <c r="AK1395" s="108">
        <v>0</v>
      </c>
      <c r="AL1395" s="109"/>
      <c r="AM1395" s="182">
        <v>0</v>
      </c>
      <c r="AN1395" s="109" t="s">
        <v>5655</v>
      </c>
      <c r="AO1395" s="109" t="str">
        <f t="shared" si="21"/>
        <v>No</v>
      </c>
    </row>
    <row r="1396" spans="1:41" s="19" customFormat="1" ht="11.45" customHeight="1" x14ac:dyDescent="0.2">
      <c r="A1396" s="5" t="s">
        <v>2433</v>
      </c>
      <c r="B1396" s="5" t="s">
        <v>2240</v>
      </c>
      <c r="C1396" s="5" t="s">
        <v>62</v>
      </c>
      <c r="D1396" s="174" t="s">
        <v>2434</v>
      </c>
      <c r="E1396" s="177" t="s">
        <v>2435</v>
      </c>
      <c r="F1396" s="19" t="s">
        <v>194</v>
      </c>
      <c r="G1396" s="5" t="s">
        <v>229</v>
      </c>
      <c r="H1396" s="27">
        <v>0</v>
      </c>
      <c r="I1396" s="106">
        <v>8</v>
      </c>
      <c r="J1396" s="107"/>
      <c r="K1396" s="108">
        <v>0</v>
      </c>
      <c r="L1396" s="108"/>
      <c r="M1396" s="108">
        <v>0</v>
      </c>
      <c r="N1396" s="108"/>
      <c r="O1396" s="108">
        <v>0</v>
      </c>
      <c r="P1396" s="108"/>
      <c r="Q1396" s="108">
        <v>246162</v>
      </c>
      <c r="R1396" s="108"/>
      <c r="S1396" s="108">
        <v>0</v>
      </c>
      <c r="T1396" s="108"/>
      <c r="U1396" s="108">
        <v>0</v>
      </c>
      <c r="V1396" s="108"/>
      <c r="W1396" s="108">
        <v>9892</v>
      </c>
      <c r="X1396" s="108"/>
      <c r="Y1396" s="108">
        <v>0</v>
      </c>
      <c r="Z1396" s="108"/>
      <c r="AA1396" s="108">
        <v>0</v>
      </c>
      <c r="AB1396" s="108"/>
      <c r="AC1396" s="108">
        <v>0</v>
      </c>
      <c r="AD1396" s="108"/>
      <c r="AE1396" s="108">
        <v>0</v>
      </c>
      <c r="AF1396" s="108"/>
      <c r="AG1396" s="108">
        <v>0</v>
      </c>
      <c r="AH1396" s="108"/>
      <c r="AI1396" s="108">
        <v>16248</v>
      </c>
      <c r="AJ1396" s="108"/>
      <c r="AK1396" s="108">
        <v>0</v>
      </c>
      <c r="AL1396" s="109"/>
      <c r="AM1396" s="182">
        <v>0</v>
      </c>
      <c r="AN1396" s="109" t="s">
        <v>5655</v>
      </c>
      <c r="AO1396" s="109" t="str">
        <f t="shared" si="21"/>
        <v>No</v>
      </c>
    </row>
    <row r="1397" spans="1:41" s="19" customFormat="1" ht="11.45" customHeight="1" x14ac:dyDescent="0.2">
      <c r="A1397" s="5" t="s">
        <v>6365</v>
      </c>
      <c r="B1397" s="5" t="s">
        <v>3630</v>
      </c>
      <c r="C1397" s="5" t="s">
        <v>71</v>
      </c>
      <c r="D1397" s="174" t="s">
        <v>3631</v>
      </c>
      <c r="E1397" s="177" t="s">
        <v>3632</v>
      </c>
      <c r="F1397" s="19" t="s">
        <v>242</v>
      </c>
      <c r="G1397" s="5" t="s">
        <v>229</v>
      </c>
      <c r="H1397" s="27">
        <v>0</v>
      </c>
      <c r="I1397" s="106">
        <v>8</v>
      </c>
      <c r="J1397" s="107"/>
      <c r="K1397" s="108">
        <v>0</v>
      </c>
      <c r="L1397" s="108"/>
      <c r="M1397" s="108">
        <v>0</v>
      </c>
      <c r="N1397" s="108"/>
      <c r="O1397" s="108">
        <v>0</v>
      </c>
      <c r="P1397" s="108"/>
      <c r="Q1397" s="108">
        <v>191809</v>
      </c>
      <c r="R1397" s="108"/>
      <c r="S1397" s="108">
        <v>0</v>
      </c>
      <c r="T1397" s="108"/>
      <c r="U1397" s="108">
        <v>0</v>
      </c>
      <c r="V1397" s="108"/>
      <c r="W1397" s="108">
        <v>15037</v>
      </c>
      <c r="X1397" s="108"/>
      <c r="Y1397" s="108">
        <v>0</v>
      </c>
      <c r="Z1397" s="108"/>
      <c r="AA1397" s="108">
        <v>0</v>
      </c>
      <c r="AB1397" s="108"/>
      <c r="AC1397" s="108">
        <v>0</v>
      </c>
      <c r="AD1397" s="108"/>
      <c r="AE1397" s="108">
        <v>0</v>
      </c>
      <c r="AF1397" s="108"/>
      <c r="AG1397" s="108">
        <v>0</v>
      </c>
      <c r="AH1397" s="108"/>
      <c r="AI1397" s="108">
        <v>89233</v>
      </c>
      <c r="AJ1397" s="108"/>
      <c r="AK1397" s="108">
        <v>0</v>
      </c>
      <c r="AL1397" s="109"/>
      <c r="AM1397" s="182">
        <v>0</v>
      </c>
      <c r="AN1397" s="109" t="s">
        <v>5655</v>
      </c>
      <c r="AO1397" s="109" t="str">
        <f t="shared" si="21"/>
        <v>No</v>
      </c>
    </row>
    <row r="1398" spans="1:41" s="19" customFormat="1" ht="11.45" customHeight="1" x14ac:dyDescent="0.2">
      <c r="A1398" s="5" t="s">
        <v>2099</v>
      </c>
      <c r="B1398" s="5" t="s">
        <v>1818</v>
      </c>
      <c r="C1398" s="5" t="s">
        <v>40</v>
      </c>
      <c r="D1398" s="174" t="s">
        <v>2100</v>
      </c>
      <c r="E1398" s="177" t="s">
        <v>2101</v>
      </c>
      <c r="F1398" s="19" t="s">
        <v>194</v>
      </c>
      <c r="G1398" s="5" t="s">
        <v>229</v>
      </c>
      <c r="H1398" s="27">
        <v>0</v>
      </c>
      <c r="I1398" s="106">
        <v>8</v>
      </c>
      <c r="J1398" s="107"/>
      <c r="K1398" s="108">
        <v>0</v>
      </c>
      <c r="L1398" s="108"/>
      <c r="M1398" s="108">
        <v>0</v>
      </c>
      <c r="N1398" s="108"/>
      <c r="O1398" s="108">
        <v>0</v>
      </c>
      <c r="P1398" s="108"/>
      <c r="Q1398" s="108">
        <v>353057</v>
      </c>
      <c r="R1398" s="108"/>
      <c r="S1398" s="108">
        <v>0</v>
      </c>
      <c r="T1398" s="108"/>
      <c r="U1398" s="108">
        <v>0</v>
      </c>
      <c r="V1398" s="108"/>
      <c r="W1398" s="108">
        <v>14416</v>
      </c>
      <c r="X1398" s="108"/>
      <c r="Y1398" s="108">
        <v>0</v>
      </c>
      <c r="Z1398" s="108"/>
      <c r="AA1398" s="108">
        <v>0</v>
      </c>
      <c r="AB1398" s="108"/>
      <c r="AC1398" s="108">
        <v>0</v>
      </c>
      <c r="AD1398" s="108"/>
      <c r="AE1398" s="108">
        <v>0</v>
      </c>
      <c r="AF1398" s="108"/>
      <c r="AG1398" s="108">
        <v>0</v>
      </c>
      <c r="AH1398" s="108"/>
      <c r="AI1398" s="108">
        <v>19695</v>
      </c>
      <c r="AJ1398" s="108"/>
      <c r="AK1398" s="108">
        <v>0</v>
      </c>
      <c r="AL1398" s="109"/>
      <c r="AM1398" s="182">
        <v>0</v>
      </c>
      <c r="AN1398" s="109" t="s">
        <v>5655</v>
      </c>
      <c r="AO1398" s="109" t="str">
        <f t="shared" si="21"/>
        <v>No</v>
      </c>
    </row>
    <row r="1399" spans="1:41" s="19" customFormat="1" ht="11.45" customHeight="1" x14ac:dyDescent="0.2">
      <c r="A1399" s="5" t="s">
        <v>6366</v>
      </c>
      <c r="B1399" s="5" t="s">
        <v>1517</v>
      </c>
      <c r="C1399" s="5" t="s">
        <v>54</v>
      </c>
      <c r="D1399" s="174" t="s">
        <v>1518</v>
      </c>
      <c r="E1399" s="177" t="s">
        <v>1519</v>
      </c>
      <c r="F1399" s="19" t="s">
        <v>208</v>
      </c>
      <c r="G1399" s="5" t="s">
        <v>229</v>
      </c>
      <c r="H1399" s="27">
        <v>0</v>
      </c>
      <c r="I1399" s="106">
        <v>8</v>
      </c>
      <c r="J1399" s="107"/>
      <c r="K1399" s="108">
        <v>0</v>
      </c>
      <c r="L1399" s="108"/>
      <c r="M1399" s="108">
        <v>0</v>
      </c>
      <c r="N1399" s="108"/>
      <c r="O1399" s="108">
        <v>0</v>
      </c>
      <c r="P1399" s="108"/>
      <c r="Q1399" s="108">
        <v>135200</v>
      </c>
      <c r="R1399" s="108"/>
      <c r="S1399" s="108">
        <v>0</v>
      </c>
      <c r="T1399" s="108"/>
      <c r="U1399" s="108">
        <v>0</v>
      </c>
      <c r="V1399" s="108"/>
      <c r="W1399" s="108">
        <v>6672</v>
      </c>
      <c r="X1399" s="108"/>
      <c r="Y1399" s="108">
        <v>0</v>
      </c>
      <c r="Z1399" s="108"/>
      <c r="AA1399" s="108">
        <v>0</v>
      </c>
      <c r="AB1399" s="108"/>
      <c r="AC1399" s="108">
        <v>0</v>
      </c>
      <c r="AD1399" s="108"/>
      <c r="AE1399" s="108">
        <v>0</v>
      </c>
      <c r="AF1399" s="108"/>
      <c r="AG1399" s="108">
        <v>0</v>
      </c>
      <c r="AH1399" s="108"/>
      <c r="AI1399" s="108">
        <v>8319</v>
      </c>
      <c r="AJ1399" s="108"/>
      <c r="AK1399" s="108">
        <v>0</v>
      </c>
      <c r="AL1399" s="109"/>
      <c r="AM1399" s="182">
        <v>0</v>
      </c>
      <c r="AN1399" s="109" t="s">
        <v>5655</v>
      </c>
      <c r="AO1399" s="109" t="str">
        <f t="shared" si="21"/>
        <v>No</v>
      </c>
    </row>
    <row r="1400" spans="1:41" s="19" customFormat="1" ht="11.45" customHeight="1" x14ac:dyDescent="0.2">
      <c r="A1400" s="5" t="s">
        <v>2994</v>
      </c>
      <c r="B1400" s="5" t="s">
        <v>659</v>
      </c>
      <c r="C1400" s="5" t="s">
        <v>77</v>
      </c>
      <c r="D1400" s="174" t="s">
        <v>2995</v>
      </c>
      <c r="E1400" s="177" t="s">
        <v>2996</v>
      </c>
      <c r="F1400" s="19" t="s">
        <v>242</v>
      </c>
      <c r="G1400" s="5" t="s">
        <v>229</v>
      </c>
      <c r="H1400" s="27">
        <v>0</v>
      </c>
      <c r="I1400" s="106">
        <v>8</v>
      </c>
      <c r="J1400" s="107"/>
      <c r="K1400" s="108">
        <v>0</v>
      </c>
      <c r="L1400" s="108"/>
      <c r="M1400" s="108">
        <v>0</v>
      </c>
      <c r="N1400" s="108"/>
      <c r="O1400" s="108">
        <v>0</v>
      </c>
      <c r="P1400" s="108"/>
      <c r="Q1400" s="108">
        <v>190078</v>
      </c>
      <c r="R1400" s="108"/>
      <c r="S1400" s="108">
        <v>0</v>
      </c>
      <c r="T1400" s="108"/>
      <c r="U1400" s="108">
        <v>0</v>
      </c>
      <c r="V1400" s="108"/>
      <c r="W1400" s="108">
        <v>11094</v>
      </c>
      <c r="X1400" s="108"/>
      <c r="Y1400" s="108">
        <v>0</v>
      </c>
      <c r="Z1400" s="108"/>
      <c r="AA1400" s="108">
        <v>0</v>
      </c>
      <c r="AB1400" s="108"/>
      <c r="AC1400" s="108">
        <v>0</v>
      </c>
      <c r="AD1400" s="108"/>
      <c r="AE1400" s="108">
        <v>0</v>
      </c>
      <c r="AF1400" s="108"/>
      <c r="AG1400" s="108">
        <v>0</v>
      </c>
      <c r="AH1400" s="108"/>
      <c r="AI1400" s="108">
        <v>14796</v>
      </c>
      <c r="AJ1400" s="108"/>
      <c r="AK1400" s="108">
        <v>0</v>
      </c>
      <c r="AL1400" s="109"/>
      <c r="AM1400" s="182">
        <v>4.5999999999999996</v>
      </c>
      <c r="AN1400" s="109" t="s">
        <v>5655</v>
      </c>
      <c r="AO1400" s="109" t="str">
        <f t="shared" si="21"/>
        <v>No</v>
      </c>
    </row>
    <row r="1401" spans="1:41" s="19" customFormat="1" ht="11.45" customHeight="1" x14ac:dyDescent="0.2">
      <c r="A1401" s="5" t="s">
        <v>2942</v>
      </c>
      <c r="B1401" s="5" t="s">
        <v>2943</v>
      </c>
      <c r="C1401" s="5" t="s">
        <v>45</v>
      </c>
      <c r="D1401" s="174" t="s">
        <v>2944</v>
      </c>
      <c r="E1401" s="177" t="s">
        <v>2945</v>
      </c>
      <c r="F1401" s="19" t="s">
        <v>194</v>
      </c>
      <c r="G1401" s="5" t="s">
        <v>229</v>
      </c>
      <c r="H1401" s="27">
        <v>0</v>
      </c>
      <c r="I1401" s="106">
        <v>8</v>
      </c>
      <c r="J1401" s="107"/>
      <c r="K1401" s="108">
        <v>0</v>
      </c>
      <c r="L1401" s="108"/>
      <c r="M1401" s="108">
        <v>0</v>
      </c>
      <c r="N1401" s="108"/>
      <c r="O1401" s="108">
        <v>0</v>
      </c>
      <c r="P1401" s="108"/>
      <c r="Q1401" s="108">
        <v>164184</v>
      </c>
      <c r="R1401" s="108"/>
      <c r="S1401" s="108">
        <v>0</v>
      </c>
      <c r="T1401" s="108"/>
      <c r="U1401" s="108">
        <v>0</v>
      </c>
      <c r="V1401" s="108"/>
      <c r="W1401" s="108">
        <v>13591</v>
      </c>
      <c r="X1401" s="108"/>
      <c r="Y1401" s="108">
        <v>0</v>
      </c>
      <c r="Z1401" s="108"/>
      <c r="AA1401" s="108">
        <v>0</v>
      </c>
      <c r="AB1401" s="108"/>
      <c r="AC1401" s="108">
        <v>0</v>
      </c>
      <c r="AD1401" s="108"/>
      <c r="AE1401" s="108">
        <v>0</v>
      </c>
      <c r="AF1401" s="108"/>
      <c r="AG1401" s="108">
        <v>0</v>
      </c>
      <c r="AH1401" s="108"/>
      <c r="AI1401" s="108">
        <v>32515</v>
      </c>
      <c r="AJ1401" s="108"/>
      <c r="AK1401" s="108">
        <v>0</v>
      </c>
      <c r="AL1401" s="109"/>
      <c r="AM1401" s="182">
        <v>0</v>
      </c>
      <c r="AN1401" s="109" t="s">
        <v>5655</v>
      </c>
      <c r="AO1401" s="109" t="str">
        <f t="shared" si="21"/>
        <v>No</v>
      </c>
    </row>
    <row r="1402" spans="1:41" s="19" customFormat="1" ht="11.45" customHeight="1" x14ac:dyDescent="0.2">
      <c r="A1402" s="5" t="s">
        <v>2459</v>
      </c>
      <c r="B1402" s="5" t="s">
        <v>3055</v>
      </c>
      <c r="C1402" s="5" t="s">
        <v>46</v>
      </c>
      <c r="D1402" s="174" t="s">
        <v>3056</v>
      </c>
      <c r="E1402" s="177" t="s">
        <v>3057</v>
      </c>
      <c r="F1402" s="19" t="s">
        <v>242</v>
      </c>
      <c r="G1402" s="5" t="s">
        <v>229</v>
      </c>
      <c r="H1402" s="27">
        <v>0</v>
      </c>
      <c r="I1402" s="106">
        <v>8</v>
      </c>
      <c r="J1402" s="107"/>
      <c r="K1402" s="108">
        <v>0</v>
      </c>
      <c r="L1402" s="108"/>
      <c r="M1402" s="108">
        <v>0</v>
      </c>
      <c r="N1402" s="108"/>
      <c r="O1402" s="108">
        <v>0</v>
      </c>
      <c r="P1402" s="108"/>
      <c r="Q1402" s="108">
        <v>265741</v>
      </c>
      <c r="R1402" s="108"/>
      <c r="S1402" s="108">
        <v>0</v>
      </c>
      <c r="T1402" s="108"/>
      <c r="U1402" s="108">
        <v>0</v>
      </c>
      <c r="V1402" s="108"/>
      <c r="W1402" s="108">
        <v>17326</v>
      </c>
      <c r="X1402" s="108"/>
      <c r="Y1402" s="108">
        <v>0</v>
      </c>
      <c r="Z1402" s="108"/>
      <c r="AA1402" s="108">
        <v>0</v>
      </c>
      <c r="AB1402" s="108"/>
      <c r="AC1402" s="108">
        <v>0</v>
      </c>
      <c r="AD1402" s="108"/>
      <c r="AE1402" s="108">
        <v>0</v>
      </c>
      <c r="AF1402" s="108"/>
      <c r="AG1402" s="108">
        <v>0</v>
      </c>
      <c r="AH1402" s="108"/>
      <c r="AI1402" s="108">
        <v>30461</v>
      </c>
      <c r="AJ1402" s="108"/>
      <c r="AK1402" s="108">
        <v>0</v>
      </c>
      <c r="AL1402" s="109"/>
      <c r="AM1402" s="182">
        <v>0</v>
      </c>
      <c r="AN1402" s="109" t="s">
        <v>5655</v>
      </c>
      <c r="AO1402" s="109" t="str">
        <f t="shared" si="21"/>
        <v>No</v>
      </c>
    </row>
    <row r="1403" spans="1:41" s="19" customFormat="1" ht="11.45" customHeight="1" x14ac:dyDescent="0.2">
      <c r="A1403" s="5" t="s">
        <v>1273</v>
      </c>
      <c r="B1403" s="5" t="s">
        <v>1274</v>
      </c>
      <c r="C1403" s="5" t="s">
        <v>94</v>
      </c>
      <c r="D1403" s="174" t="s">
        <v>1275</v>
      </c>
      <c r="E1403" s="177">
        <v>207</v>
      </c>
      <c r="F1403" s="19" t="s">
        <v>138</v>
      </c>
      <c r="G1403" s="5" t="s">
        <v>5273</v>
      </c>
      <c r="H1403" s="27">
        <v>0</v>
      </c>
      <c r="I1403" s="106">
        <v>8</v>
      </c>
      <c r="J1403" s="107"/>
      <c r="K1403" s="108">
        <v>0</v>
      </c>
      <c r="L1403" s="108"/>
      <c r="M1403" s="108">
        <v>0</v>
      </c>
      <c r="N1403" s="108"/>
      <c r="O1403" s="108">
        <v>0</v>
      </c>
      <c r="P1403" s="108"/>
      <c r="Q1403" s="108">
        <v>382513</v>
      </c>
      <c r="R1403" s="108"/>
      <c r="S1403" s="108">
        <v>0</v>
      </c>
      <c r="T1403" s="108"/>
      <c r="U1403" s="108">
        <v>0</v>
      </c>
      <c r="V1403" s="108"/>
      <c r="W1403" s="108">
        <v>15318</v>
      </c>
      <c r="X1403" s="108"/>
      <c r="Y1403" s="108">
        <v>0</v>
      </c>
      <c r="Z1403" s="108"/>
      <c r="AA1403" s="108">
        <v>0</v>
      </c>
      <c r="AB1403" s="108"/>
      <c r="AC1403" s="108">
        <v>0</v>
      </c>
      <c r="AD1403" s="108"/>
      <c r="AE1403" s="108">
        <v>0</v>
      </c>
      <c r="AF1403" s="108"/>
      <c r="AG1403" s="108">
        <v>0</v>
      </c>
      <c r="AH1403" s="108"/>
      <c r="AI1403" s="108">
        <v>36744</v>
      </c>
      <c r="AJ1403" s="108"/>
      <c r="AK1403" s="108">
        <v>0</v>
      </c>
      <c r="AL1403" s="109"/>
      <c r="AM1403" s="182">
        <v>0</v>
      </c>
      <c r="AN1403" s="109" t="s">
        <v>5655</v>
      </c>
      <c r="AO1403" s="109" t="str">
        <f t="shared" si="21"/>
        <v>No</v>
      </c>
    </row>
    <row r="1404" spans="1:41" s="19" customFormat="1" ht="11.45" customHeight="1" x14ac:dyDescent="0.2">
      <c r="A1404" s="5" t="s">
        <v>5112</v>
      </c>
      <c r="B1404" s="5" t="s">
        <v>2885</v>
      </c>
      <c r="C1404" s="5" t="s">
        <v>94</v>
      </c>
      <c r="D1404" s="174" t="s">
        <v>5113</v>
      </c>
      <c r="E1404" s="177" t="s">
        <v>5114</v>
      </c>
      <c r="F1404" s="19" t="s">
        <v>196</v>
      </c>
      <c r="G1404" s="5" t="s">
        <v>229</v>
      </c>
      <c r="H1404" s="27">
        <v>0</v>
      </c>
      <c r="I1404" s="106">
        <v>8</v>
      </c>
      <c r="J1404" s="107"/>
      <c r="K1404" s="108">
        <v>0</v>
      </c>
      <c r="L1404" s="108"/>
      <c r="M1404" s="108">
        <v>0</v>
      </c>
      <c r="N1404" s="108"/>
      <c r="O1404" s="108">
        <v>0</v>
      </c>
      <c r="P1404" s="108"/>
      <c r="Q1404" s="108">
        <v>325621</v>
      </c>
      <c r="R1404" s="108"/>
      <c r="S1404" s="108">
        <v>0</v>
      </c>
      <c r="T1404" s="108"/>
      <c r="U1404" s="108">
        <v>0</v>
      </c>
      <c r="V1404" s="108"/>
      <c r="W1404" s="108">
        <v>24758</v>
      </c>
      <c r="X1404" s="108"/>
      <c r="Y1404" s="108">
        <v>0</v>
      </c>
      <c r="Z1404" s="108"/>
      <c r="AA1404" s="108">
        <v>0</v>
      </c>
      <c r="AB1404" s="108"/>
      <c r="AC1404" s="108">
        <v>0</v>
      </c>
      <c r="AD1404" s="108"/>
      <c r="AE1404" s="108">
        <v>0</v>
      </c>
      <c r="AF1404" s="108"/>
      <c r="AG1404" s="108">
        <v>0</v>
      </c>
      <c r="AH1404" s="108"/>
      <c r="AI1404" s="108">
        <v>226948</v>
      </c>
      <c r="AJ1404" s="108"/>
      <c r="AK1404" s="108">
        <v>0</v>
      </c>
      <c r="AL1404" s="109"/>
      <c r="AM1404" s="182">
        <v>0</v>
      </c>
      <c r="AN1404" s="109" t="s">
        <v>5655</v>
      </c>
      <c r="AO1404" s="109" t="str">
        <f t="shared" si="21"/>
        <v>No</v>
      </c>
    </row>
    <row r="1405" spans="1:41" s="19" customFormat="1" ht="11.45" customHeight="1" x14ac:dyDescent="0.2">
      <c r="A1405" s="5" t="s">
        <v>4544</v>
      </c>
      <c r="B1405" s="5" t="s">
        <v>4545</v>
      </c>
      <c r="C1405" s="5" t="s">
        <v>61</v>
      </c>
      <c r="D1405" s="174" t="s">
        <v>4546</v>
      </c>
      <c r="E1405" s="177" t="s">
        <v>4547</v>
      </c>
      <c r="F1405" s="19" t="s">
        <v>196</v>
      </c>
      <c r="G1405" s="5" t="s">
        <v>229</v>
      </c>
      <c r="H1405" s="27">
        <v>0</v>
      </c>
      <c r="I1405" s="106">
        <v>8</v>
      </c>
      <c r="J1405" s="107"/>
      <c r="K1405" s="108">
        <v>0</v>
      </c>
      <c r="L1405" s="108"/>
      <c r="M1405" s="108">
        <v>0</v>
      </c>
      <c r="N1405" s="108"/>
      <c r="O1405" s="108">
        <v>0</v>
      </c>
      <c r="P1405" s="108"/>
      <c r="Q1405" s="108">
        <v>67664</v>
      </c>
      <c r="R1405" s="108"/>
      <c r="S1405" s="108">
        <v>0</v>
      </c>
      <c r="T1405" s="108"/>
      <c r="U1405" s="108">
        <v>0</v>
      </c>
      <c r="V1405" s="108"/>
      <c r="W1405" s="108">
        <v>8190</v>
      </c>
      <c r="X1405" s="108"/>
      <c r="Y1405" s="108">
        <v>0</v>
      </c>
      <c r="Z1405" s="108"/>
      <c r="AA1405" s="108">
        <v>0</v>
      </c>
      <c r="AB1405" s="108"/>
      <c r="AC1405" s="108">
        <v>0</v>
      </c>
      <c r="AD1405" s="108"/>
      <c r="AE1405" s="108">
        <v>0</v>
      </c>
      <c r="AF1405" s="108"/>
      <c r="AG1405" s="108">
        <v>0</v>
      </c>
      <c r="AH1405" s="108"/>
      <c r="AI1405" s="108">
        <v>25028</v>
      </c>
      <c r="AJ1405" s="108"/>
      <c r="AK1405" s="108">
        <v>0</v>
      </c>
      <c r="AL1405" s="109"/>
      <c r="AM1405" s="182">
        <v>143.5</v>
      </c>
      <c r="AN1405" s="109" t="s">
        <v>5655</v>
      </c>
      <c r="AO1405" s="109" t="str">
        <f t="shared" si="21"/>
        <v>No</v>
      </c>
    </row>
    <row r="1406" spans="1:41" s="19" customFormat="1" ht="11.45" customHeight="1" x14ac:dyDescent="0.2">
      <c r="A1406" s="5" t="s">
        <v>3723</v>
      </c>
      <c r="B1406" s="5" t="s">
        <v>717</v>
      </c>
      <c r="C1406" s="5" t="s">
        <v>51</v>
      </c>
      <c r="D1406" s="174" t="s">
        <v>3724</v>
      </c>
      <c r="E1406" s="177" t="s">
        <v>3725</v>
      </c>
      <c r="F1406" s="19" t="s">
        <v>1252</v>
      </c>
      <c r="G1406" s="5" t="s">
        <v>229</v>
      </c>
      <c r="H1406" s="27">
        <v>0</v>
      </c>
      <c r="I1406" s="106">
        <v>8</v>
      </c>
      <c r="J1406" s="107"/>
      <c r="K1406" s="108">
        <v>0</v>
      </c>
      <c r="L1406" s="108"/>
      <c r="M1406" s="108">
        <v>0</v>
      </c>
      <c r="N1406" s="108"/>
      <c r="O1406" s="108">
        <v>0</v>
      </c>
      <c r="P1406" s="108"/>
      <c r="Q1406" s="108">
        <v>120033</v>
      </c>
      <c r="R1406" s="108"/>
      <c r="S1406" s="108">
        <v>0</v>
      </c>
      <c r="T1406" s="108"/>
      <c r="U1406" s="108">
        <v>0</v>
      </c>
      <c r="V1406" s="108"/>
      <c r="W1406" s="108">
        <v>8207</v>
      </c>
      <c r="X1406" s="108"/>
      <c r="Y1406" s="108">
        <v>0</v>
      </c>
      <c r="Z1406" s="108"/>
      <c r="AA1406" s="108">
        <v>0</v>
      </c>
      <c r="AB1406" s="108"/>
      <c r="AC1406" s="108">
        <v>0</v>
      </c>
      <c r="AD1406" s="108"/>
      <c r="AE1406" s="108">
        <v>0</v>
      </c>
      <c r="AF1406" s="108"/>
      <c r="AG1406" s="108">
        <v>0</v>
      </c>
      <c r="AH1406" s="108"/>
      <c r="AI1406" s="108">
        <v>12045</v>
      </c>
      <c r="AJ1406" s="108"/>
      <c r="AK1406" s="108">
        <v>0</v>
      </c>
      <c r="AL1406" s="109"/>
      <c r="AM1406" s="182">
        <v>0</v>
      </c>
      <c r="AN1406" s="109" t="s">
        <v>5655</v>
      </c>
      <c r="AO1406" s="109" t="str">
        <f t="shared" si="21"/>
        <v>No</v>
      </c>
    </row>
    <row r="1407" spans="1:41" s="19" customFormat="1" ht="11.45" customHeight="1" x14ac:dyDescent="0.2">
      <c r="A1407" s="5" t="s">
        <v>6367</v>
      </c>
      <c r="B1407" s="5" t="s">
        <v>1321</v>
      </c>
      <c r="C1407" s="5" t="s">
        <v>61</v>
      </c>
      <c r="D1407" s="174" t="s">
        <v>1322</v>
      </c>
      <c r="E1407" s="177">
        <v>80018</v>
      </c>
      <c r="F1407" s="19" t="s">
        <v>138</v>
      </c>
      <c r="G1407" s="5" t="s">
        <v>5273</v>
      </c>
      <c r="H1407" s="27">
        <v>0</v>
      </c>
      <c r="I1407" s="106">
        <v>8</v>
      </c>
      <c r="J1407" s="107"/>
      <c r="K1407" s="108">
        <v>0</v>
      </c>
      <c r="L1407" s="108"/>
      <c r="M1407" s="108">
        <v>0</v>
      </c>
      <c r="N1407" s="108"/>
      <c r="O1407" s="108">
        <v>0</v>
      </c>
      <c r="P1407" s="108"/>
      <c r="Q1407" s="108">
        <v>222387</v>
      </c>
      <c r="R1407" s="108"/>
      <c r="S1407" s="108">
        <v>0</v>
      </c>
      <c r="T1407" s="108"/>
      <c r="U1407" s="108">
        <v>0</v>
      </c>
      <c r="V1407" s="108"/>
      <c r="W1407" s="108">
        <v>27147</v>
      </c>
      <c r="X1407" s="108"/>
      <c r="Y1407" s="108">
        <v>0</v>
      </c>
      <c r="Z1407" s="108"/>
      <c r="AA1407" s="108">
        <v>0</v>
      </c>
      <c r="AB1407" s="108"/>
      <c r="AC1407" s="108">
        <v>0</v>
      </c>
      <c r="AD1407" s="108"/>
      <c r="AE1407" s="108">
        <v>0</v>
      </c>
      <c r="AF1407" s="108"/>
      <c r="AG1407" s="108">
        <v>0</v>
      </c>
      <c r="AH1407" s="108"/>
      <c r="AI1407" s="108">
        <v>48316</v>
      </c>
      <c r="AJ1407" s="108"/>
      <c r="AK1407" s="108">
        <v>0</v>
      </c>
      <c r="AL1407" s="109"/>
      <c r="AM1407" s="182">
        <v>0</v>
      </c>
      <c r="AN1407" s="109" t="s">
        <v>5655</v>
      </c>
      <c r="AO1407" s="109" t="str">
        <f t="shared" si="21"/>
        <v>No</v>
      </c>
    </row>
    <row r="1408" spans="1:41" s="19" customFormat="1" ht="11.45" customHeight="1" x14ac:dyDescent="0.2">
      <c r="A1408" s="5" t="s">
        <v>3633</v>
      </c>
      <c r="B1408" s="5" t="s">
        <v>3634</v>
      </c>
      <c r="C1408" s="5" t="s">
        <v>71</v>
      </c>
      <c r="D1408" s="174" t="s">
        <v>3635</v>
      </c>
      <c r="E1408" s="177" t="s">
        <v>3636</v>
      </c>
      <c r="F1408" s="19" t="s">
        <v>194</v>
      </c>
      <c r="G1408" s="5" t="s">
        <v>229</v>
      </c>
      <c r="H1408" s="27">
        <v>0</v>
      </c>
      <c r="I1408" s="106">
        <v>8</v>
      </c>
      <c r="J1408" s="107"/>
      <c r="K1408" s="108">
        <v>0</v>
      </c>
      <c r="L1408" s="108"/>
      <c r="M1408" s="108">
        <v>0</v>
      </c>
      <c r="N1408" s="108"/>
      <c r="O1408" s="108">
        <v>0</v>
      </c>
      <c r="P1408" s="108"/>
      <c r="Q1408" s="108">
        <v>199189</v>
      </c>
      <c r="R1408" s="108"/>
      <c r="S1408" s="108">
        <v>0</v>
      </c>
      <c r="T1408" s="108"/>
      <c r="U1408" s="108">
        <v>0</v>
      </c>
      <c r="V1408" s="108"/>
      <c r="W1408" s="108">
        <v>13525</v>
      </c>
      <c r="X1408" s="108"/>
      <c r="Y1408" s="108">
        <v>0</v>
      </c>
      <c r="Z1408" s="108"/>
      <c r="AA1408" s="108">
        <v>0</v>
      </c>
      <c r="AB1408" s="108"/>
      <c r="AC1408" s="108">
        <v>0</v>
      </c>
      <c r="AD1408" s="108"/>
      <c r="AE1408" s="108">
        <v>0</v>
      </c>
      <c r="AF1408" s="108"/>
      <c r="AG1408" s="108">
        <v>0</v>
      </c>
      <c r="AH1408" s="108"/>
      <c r="AI1408" s="108">
        <v>67138</v>
      </c>
      <c r="AJ1408" s="108"/>
      <c r="AK1408" s="108">
        <v>0</v>
      </c>
      <c r="AL1408" s="109"/>
      <c r="AM1408" s="182">
        <v>0</v>
      </c>
      <c r="AN1408" s="109" t="s">
        <v>5655</v>
      </c>
      <c r="AO1408" s="109" t="str">
        <f t="shared" si="21"/>
        <v>No</v>
      </c>
    </row>
    <row r="1409" spans="1:41" s="19" customFormat="1" ht="11.45" customHeight="1" x14ac:dyDescent="0.2">
      <c r="A1409" s="5" t="s">
        <v>3819</v>
      </c>
      <c r="B1409" s="5" t="s">
        <v>3820</v>
      </c>
      <c r="C1409" s="5" t="s">
        <v>59</v>
      </c>
      <c r="D1409" s="174" t="s">
        <v>3821</v>
      </c>
      <c r="E1409" s="177" t="s">
        <v>3822</v>
      </c>
      <c r="F1409" s="19" t="s">
        <v>242</v>
      </c>
      <c r="G1409" s="5" t="s">
        <v>229</v>
      </c>
      <c r="H1409" s="27">
        <v>0</v>
      </c>
      <c r="I1409" s="106">
        <v>8</v>
      </c>
      <c r="J1409" s="107"/>
      <c r="K1409" s="108">
        <v>0</v>
      </c>
      <c r="L1409" s="108"/>
      <c r="M1409" s="108">
        <v>0</v>
      </c>
      <c r="N1409" s="108"/>
      <c r="O1409" s="108">
        <v>0</v>
      </c>
      <c r="P1409" s="108"/>
      <c r="Q1409" s="108">
        <v>176796</v>
      </c>
      <c r="R1409" s="108"/>
      <c r="S1409" s="108">
        <v>0</v>
      </c>
      <c r="T1409" s="108"/>
      <c r="U1409" s="108">
        <v>0</v>
      </c>
      <c r="V1409" s="108"/>
      <c r="W1409" s="108">
        <v>8858</v>
      </c>
      <c r="X1409" s="108"/>
      <c r="Y1409" s="108">
        <v>0</v>
      </c>
      <c r="Z1409" s="108"/>
      <c r="AA1409" s="108">
        <v>0</v>
      </c>
      <c r="AB1409" s="108"/>
      <c r="AC1409" s="108">
        <v>0</v>
      </c>
      <c r="AD1409" s="108"/>
      <c r="AE1409" s="108">
        <v>0</v>
      </c>
      <c r="AF1409" s="108"/>
      <c r="AG1409" s="108">
        <v>0</v>
      </c>
      <c r="AH1409" s="108"/>
      <c r="AI1409" s="108">
        <v>4321</v>
      </c>
      <c r="AJ1409" s="108"/>
      <c r="AK1409" s="108">
        <v>0</v>
      </c>
      <c r="AL1409" s="109"/>
      <c r="AM1409" s="182">
        <v>0</v>
      </c>
      <c r="AN1409" s="109" t="s">
        <v>5655</v>
      </c>
      <c r="AO1409" s="109" t="str">
        <f t="shared" si="21"/>
        <v>No</v>
      </c>
    </row>
    <row r="1410" spans="1:41" s="19" customFormat="1" ht="11.45" customHeight="1" x14ac:dyDescent="0.2">
      <c r="A1410" s="5" t="s">
        <v>6368</v>
      </c>
      <c r="B1410" s="5" t="s">
        <v>4789</v>
      </c>
      <c r="C1410" s="5" t="s">
        <v>20</v>
      </c>
      <c r="D1410" s="174" t="s">
        <v>4790</v>
      </c>
      <c r="E1410" s="177" t="s">
        <v>4791</v>
      </c>
      <c r="F1410" s="19" t="s">
        <v>194</v>
      </c>
      <c r="G1410" s="5" t="s">
        <v>229</v>
      </c>
      <c r="H1410" s="27">
        <v>0</v>
      </c>
      <c r="I1410" s="106">
        <v>8</v>
      </c>
      <c r="J1410" s="107"/>
      <c r="K1410" s="108">
        <v>0</v>
      </c>
      <c r="L1410" s="108"/>
      <c r="M1410" s="108">
        <v>0</v>
      </c>
      <c r="N1410" s="108"/>
      <c r="O1410" s="108">
        <v>0</v>
      </c>
      <c r="P1410" s="108"/>
      <c r="Q1410" s="108">
        <v>431845</v>
      </c>
      <c r="R1410" s="108"/>
      <c r="S1410" s="108">
        <v>0</v>
      </c>
      <c r="T1410" s="108"/>
      <c r="U1410" s="108">
        <v>0</v>
      </c>
      <c r="V1410" s="108"/>
      <c r="W1410" s="108">
        <v>15738</v>
      </c>
      <c r="X1410" s="108"/>
      <c r="Y1410" s="108">
        <v>0</v>
      </c>
      <c r="Z1410" s="108"/>
      <c r="AA1410" s="108">
        <v>0</v>
      </c>
      <c r="AB1410" s="108"/>
      <c r="AC1410" s="108">
        <v>0</v>
      </c>
      <c r="AD1410" s="108"/>
      <c r="AE1410" s="108">
        <v>0</v>
      </c>
      <c r="AF1410" s="108"/>
      <c r="AG1410" s="108">
        <v>0</v>
      </c>
      <c r="AH1410" s="108"/>
      <c r="AI1410" s="108">
        <v>55104</v>
      </c>
      <c r="AJ1410" s="108"/>
      <c r="AK1410" s="108">
        <v>0</v>
      </c>
      <c r="AL1410" s="109"/>
      <c r="AM1410" s="182">
        <v>0</v>
      </c>
      <c r="AN1410" s="109" t="s">
        <v>5655</v>
      </c>
      <c r="AO1410" s="109" t="str">
        <f t="shared" si="21"/>
        <v>No</v>
      </c>
    </row>
    <row r="1411" spans="1:41" s="19" customFormat="1" ht="11.45" customHeight="1" x14ac:dyDescent="0.2">
      <c r="A1411" s="5" t="s">
        <v>4856</v>
      </c>
      <c r="B1411" s="5" t="s">
        <v>4857</v>
      </c>
      <c r="C1411" s="5" t="s">
        <v>20</v>
      </c>
      <c r="D1411" s="174" t="s">
        <v>4858</v>
      </c>
      <c r="E1411" s="177" t="s">
        <v>4859</v>
      </c>
      <c r="F1411" s="19" t="s">
        <v>194</v>
      </c>
      <c r="G1411" s="5" t="s">
        <v>229</v>
      </c>
      <c r="H1411" s="27">
        <v>0</v>
      </c>
      <c r="I1411" s="106">
        <v>8</v>
      </c>
      <c r="J1411" s="107"/>
      <c r="K1411" s="108">
        <v>0</v>
      </c>
      <c r="L1411" s="108"/>
      <c r="M1411" s="108">
        <v>0</v>
      </c>
      <c r="N1411" s="108"/>
      <c r="O1411" s="108">
        <v>0</v>
      </c>
      <c r="P1411" s="108"/>
      <c r="Q1411" s="108">
        <v>33921</v>
      </c>
      <c r="R1411" s="108"/>
      <c r="S1411" s="108">
        <v>0</v>
      </c>
      <c r="T1411" s="108"/>
      <c r="U1411" s="108">
        <v>0</v>
      </c>
      <c r="V1411" s="108"/>
      <c r="W1411" s="108">
        <v>1205</v>
      </c>
      <c r="X1411" s="108"/>
      <c r="Y1411" s="108">
        <v>0</v>
      </c>
      <c r="Z1411" s="108"/>
      <c r="AA1411" s="108">
        <v>0</v>
      </c>
      <c r="AB1411" s="108"/>
      <c r="AC1411" s="108">
        <v>0</v>
      </c>
      <c r="AD1411" s="108"/>
      <c r="AE1411" s="108">
        <v>0</v>
      </c>
      <c r="AF1411" s="108"/>
      <c r="AG1411" s="108">
        <v>0</v>
      </c>
      <c r="AH1411" s="108"/>
      <c r="AI1411" s="108">
        <v>4265</v>
      </c>
      <c r="AJ1411" s="108"/>
      <c r="AK1411" s="108">
        <v>0</v>
      </c>
      <c r="AL1411" s="109"/>
      <c r="AM1411" s="182">
        <v>0</v>
      </c>
      <c r="AN1411" s="109" t="s">
        <v>5655</v>
      </c>
      <c r="AO1411" s="109" t="str">
        <f t="shared" ref="AO1411:AO1474" si="22">IF(AN1411&amp;AL1411&amp;AJ1411&amp;AH1411&amp;AF1411&amp;AD1411&amp;AB1411&amp;Z1411&amp;X1411&amp;V1411&amp;T1411&amp;R1411&amp;P1411&amp;N1411&amp;L1411&amp;J1411&lt;&gt;"","Yes","No")</f>
        <v>No</v>
      </c>
    </row>
    <row r="1412" spans="1:41" s="19" customFormat="1" ht="11.45" customHeight="1" x14ac:dyDescent="0.2">
      <c r="A1412" s="5" t="s">
        <v>6369</v>
      </c>
      <c r="B1412" s="5" t="s">
        <v>385</v>
      </c>
      <c r="C1412" s="5" t="s">
        <v>91</v>
      </c>
      <c r="D1412" s="174">
        <v>3058</v>
      </c>
      <c r="E1412" s="177">
        <v>30058</v>
      </c>
      <c r="F1412" s="19" t="s">
        <v>194</v>
      </c>
      <c r="G1412" s="5" t="s">
        <v>192</v>
      </c>
      <c r="H1412" s="27">
        <v>4586770</v>
      </c>
      <c r="I1412" s="106">
        <v>8</v>
      </c>
      <c r="J1412" s="107"/>
      <c r="K1412" s="108">
        <v>0</v>
      </c>
      <c r="L1412" s="108"/>
      <c r="M1412" s="108">
        <v>448312</v>
      </c>
      <c r="N1412" s="108"/>
      <c r="O1412" s="108">
        <v>452734</v>
      </c>
      <c r="P1412" s="108"/>
      <c r="Q1412" s="108">
        <v>439834</v>
      </c>
      <c r="R1412" s="108"/>
      <c r="S1412" s="108">
        <v>12900</v>
      </c>
      <c r="T1412" s="108"/>
      <c r="U1412" s="108">
        <v>34466</v>
      </c>
      <c r="V1412" s="108"/>
      <c r="W1412" s="108">
        <v>33576</v>
      </c>
      <c r="X1412" s="108"/>
      <c r="Y1412" s="108">
        <v>890</v>
      </c>
      <c r="Z1412" s="108"/>
      <c r="AA1412" s="108">
        <v>0</v>
      </c>
      <c r="AB1412" s="108"/>
      <c r="AC1412" s="108">
        <v>0</v>
      </c>
      <c r="AD1412" s="108"/>
      <c r="AE1412" s="108">
        <v>0</v>
      </c>
      <c r="AF1412" s="108"/>
      <c r="AG1412" s="108">
        <v>0</v>
      </c>
      <c r="AH1412" s="108"/>
      <c r="AI1412" s="108">
        <v>605388</v>
      </c>
      <c r="AJ1412" s="108"/>
      <c r="AK1412" s="108">
        <v>2052265</v>
      </c>
      <c r="AL1412" s="109"/>
      <c r="AM1412" s="182">
        <v>0</v>
      </c>
      <c r="AN1412" s="109" t="s">
        <v>5655</v>
      </c>
      <c r="AO1412" s="109" t="str">
        <f t="shared" si="22"/>
        <v>No</v>
      </c>
    </row>
    <row r="1413" spans="1:41" s="19" customFormat="1" ht="11.45" customHeight="1" x14ac:dyDescent="0.2">
      <c r="A1413" s="5" t="s">
        <v>6370</v>
      </c>
      <c r="B1413" s="5" t="s">
        <v>262</v>
      </c>
      <c r="C1413" s="5" t="s">
        <v>46</v>
      </c>
      <c r="D1413" s="174">
        <v>5098</v>
      </c>
      <c r="E1413" s="177">
        <v>50098</v>
      </c>
      <c r="F1413" s="19" t="s">
        <v>194</v>
      </c>
      <c r="G1413" s="5" t="s">
        <v>5273</v>
      </c>
      <c r="H1413" s="27">
        <v>66025</v>
      </c>
      <c r="I1413" s="106">
        <v>8</v>
      </c>
      <c r="J1413" s="107"/>
      <c r="K1413" s="108">
        <v>0</v>
      </c>
      <c r="L1413" s="108"/>
      <c r="M1413" s="108">
        <v>0</v>
      </c>
      <c r="N1413" s="108"/>
      <c r="O1413" s="108">
        <v>0</v>
      </c>
      <c r="P1413" s="108"/>
      <c r="Q1413" s="108">
        <v>371021</v>
      </c>
      <c r="R1413" s="108"/>
      <c r="S1413" s="108">
        <v>0</v>
      </c>
      <c r="T1413" s="108"/>
      <c r="U1413" s="108">
        <v>0</v>
      </c>
      <c r="V1413" s="108"/>
      <c r="W1413" s="108">
        <v>21194</v>
      </c>
      <c r="X1413" s="108"/>
      <c r="Y1413" s="108">
        <v>0</v>
      </c>
      <c r="Z1413" s="108"/>
      <c r="AA1413" s="108">
        <v>0</v>
      </c>
      <c r="AB1413" s="108"/>
      <c r="AC1413" s="108">
        <v>0</v>
      </c>
      <c r="AD1413" s="108"/>
      <c r="AE1413" s="108">
        <v>0</v>
      </c>
      <c r="AF1413" s="108"/>
      <c r="AG1413" s="108">
        <v>0</v>
      </c>
      <c r="AH1413" s="108"/>
      <c r="AI1413" s="108">
        <v>175460</v>
      </c>
      <c r="AJ1413" s="108"/>
      <c r="AK1413" s="108">
        <v>0</v>
      </c>
      <c r="AL1413" s="109"/>
      <c r="AM1413" s="182">
        <v>0</v>
      </c>
      <c r="AN1413" s="109" t="s">
        <v>5655</v>
      </c>
      <c r="AO1413" s="109" t="str">
        <f t="shared" si="22"/>
        <v>No</v>
      </c>
    </row>
    <row r="1414" spans="1:41" s="19" customFormat="1" ht="11.45" customHeight="1" x14ac:dyDescent="0.2">
      <c r="A1414" s="5" t="s">
        <v>2573</v>
      </c>
      <c r="B1414" s="5" t="s">
        <v>2574</v>
      </c>
      <c r="C1414" s="5" t="s">
        <v>62</v>
      </c>
      <c r="D1414" s="174" t="s">
        <v>2575</v>
      </c>
      <c r="E1414" s="177" t="s">
        <v>2576</v>
      </c>
      <c r="F1414" s="19" t="s">
        <v>194</v>
      </c>
      <c r="G1414" s="5" t="s">
        <v>229</v>
      </c>
      <c r="H1414" s="27">
        <v>0</v>
      </c>
      <c r="I1414" s="106">
        <v>8</v>
      </c>
      <c r="J1414" s="107"/>
      <c r="K1414" s="108">
        <v>0</v>
      </c>
      <c r="L1414" s="108"/>
      <c r="M1414" s="108">
        <v>0</v>
      </c>
      <c r="N1414" s="108"/>
      <c r="O1414" s="108">
        <v>0</v>
      </c>
      <c r="P1414" s="108"/>
      <c r="Q1414" s="108">
        <v>360692</v>
      </c>
      <c r="R1414" s="108"/>
      <c r="S1414" s="108">
        <v>0</v>
      </c>
      <c r="T1414" s="108"/>
      <c r="U1414" s="108">
        <v>0</v>
      </c>
      <c r="V1414" s="108"/>
      <c r="W1414" s="108">
        <v>16930</v>
      </c>
      <c r="X1414" s="108"/>
      <c r="Y1414" s="108">
        <v>0</v>
      </c>
      <c r="Z1414" s="108"/>
      <c r="AA1414" s="108">
        <v>0</v>
      </c>
      <c r="AB1414" s="108"/>
      <c r="AC1414" s="108">
        <v>0</v>
      </c>
      <c r="AD1414" s="108"/>
      <c r="AE1414" s="108">
        <v>0</v>
      </c>
      <c r="AF1414" s="108"/>
      <c r="AG1414" s="108">
        <v>0</v>
      </c>
      <c r="AH1414" s="108"/>
      <c r="AI1414" s="108">
        <v>59169</v>
      </c>
      <c r="AJ1414" s="108"/>
      <c r="AK1414" s="108">
        <v>0</v>
      </c>
      <c r="AL1414" s="109"/>
      <c r="AM1414" s="182">
        <v>0</v>
      </c>
      <c r="AN1414" s="109" t="s">
        <v>5655</v>
      </c>
      <c r="AO1414" s="109" t="str">
        <f t="shared" si="22"/>
        <v>No</v>
      </c>
    </row>
    <row r="1415" spans="1:41" s="19" customFormat="1" ht="11.45" customHeight="1" x14ac:dyDescent="0.2">
      <c r="A1415" s="5" t="s">
        <v>1801</v>
      </c>
      <c r="B1415" s="5" t="s">
        <v>1593</v>
      </c>
      <c r="C1415" s="5" t="s">
        <v>14</v>
      </c>
      <c r="D1415" s="174" t="s">
        <v>1802</v>
      </c>
      <c r="E1415" s="177" t="s">
        <v>1803</v>
      </c>
      <c r="F1415" s="19" t="s">
        <v>194</v>
      </c>
      <c r="G1415" s="5" t="s">
        <v>229</v>
      </c>
      <c r="H1415" s="27">
        <v>0</v>
      </c>
      <c r="I1415" s="106">
        <v>8</v>
      </c>
      <c r="J1415" s="107"/>
      <c r="K1415" s="108">
        <v>0</v>
      </c>
      <c r="L1415" s="108"/>
      <c r="M1415" s="108">
        <v>0</v>
      </c>
      <c r="N1415" s="108"/>
      <c r="O1415" s="108">
        <v>0</v>
      </c>
      <c r="P1415" s="108"/>
      <c r="Q1415" s="108">
        <v>128924</v>
      </c>
      <c r="R1415" s="108"/>
      <c r="S1415" s="108">
        <v>0</v>
      </c>
      <c r="T1415" s="108"/>
      <c r="U1415" s="108">
        <v>0</v>
      </c>
      <c r="V1415" s="108"/>
      <c r="W1415" s="108">
        <v>9828</v>
      </c>
      <c r="X1415" s="108"/>
      <c r="Y1415" s="108">
        <v>0</v>
      </c>
      <c r="Z1415" s="108"/>
      <c r="AA1415" s="108">
        <v>0</v>
      </c>
      <c r="AB1415" s="108"/>
      <c r="AC1415" s="108">
        <v>0</v>
      </c>
      <c r="AD1415" s="108"/>
      <c r="AE1415" s="108">
        <v>0</v>
      </c>
      <c r="AF1415" s="108"/>
      <c r="AG1415" s="108">
        <v>0</v>
      </c>
      <c r="AH1415" s="108"/>
      <c r="AI1415" s="108">
        <v>30297</v>
      </c>
      <c r="AJ1415" s="108"/>
      <c r="AK1415" s="108">
        <v>0</v>
      </c>
      <c r="AL1415" s="109"/>
      <c r="AM1415" s="182">
        <v>0</v>
      </c>
      <c r="AN1415" s="109" t="s">
        <v>5655</v>
      </c>
      <c r="AO1415" s="109" t="str">
        <f t="shared" si="22"/>
        <v>No</v>
      </c>
    </row>
    <row r="1416" spans="1:41" s="19" customFormat="1" ht="11.45" customHeight="1" x14ac:dyDescent="0.2">
      <c r="A1416" s="5" t="s">
        <v>6371</v>
      </c>
      <c r="B1416" s="5" t="s">
        <v>668</v>
      </c>
      <c r="C1416" s="5" t="s">
        <v>46</v>
      </c>
      <c r="D1416" s="174">
        <v>5179</v>
      </c>
      <c r="E1416" s="177">
        <v>50179</v>
      </c>
      <c r="F1416" s="19" t="s">
        <v>242</v>
      </c>
      <c r="G1416" s="5" t="s">
        <v>5273</v>
      </c>
      <c r="H1416" s="27">
        <v>8608208</v>
      </c>
      <c r="I1416" s="106">
        <v>8</v>
      </c>
      <c r="J1416" s="107"/>
      <c r="K1416" s="108">
        <v>0</v>
      </c>
      <c r="L1416" s="108"/>
      <c r="M1416" s="108">
        <v>0</v>
      </c>
      <c r="N1416" s="108"/>
      <c r="O1416" s="108">
        <v>0</v>
      </c>
      <c r="P1416" s="108"/>
      <c r="Q1416" s="108">
        <v>195478</v>
      </c>
      <c r="R1416" s="108"/>
      <c r="S1416" s="108">
        <v>0</v>
      </c>
      <c r="T1416" s="108"/>
      <c r="U1416" s="108">
        <v>0</v>
      </c>
      <c r="V1416" s="108"/>
      <c r="W1416" s="108">
        <v>16318</v>
      </c>
      <c r="X1416" s="108"/>
      <c r="Y1416" s="108">
        <v>0</v>
      </c>
      <c r="Z1416" s="108"/>
      <c r="AA1416" s="108">
        <v>0</v>
      </c>
      <c r="AB1416" s="108"/>
      <c r="AC1416" s="108">
        <v>0</v>
      </c>
      <c r="AD1416" s="108"/>
      <c r="AE1416" s="108">
        <v>0</v>
      </c>
      <c r="AF1416" s="108"/>
      <c r="AG1416" s="108">
        <v>0</v>
      </c>
      <c r="AH1416" s="108"/>
      <c r="AI1416" s="108">
        <v>23176</v>
      </c>
      <c r="AJ1416" s="108"/>
      <c r="AK1416" s="108">
        <v>0</v>
      </c>
      <c r="AL1416" s="109"/>
      <c r="AM1416" s="182">
        <v>0</v>
      </c>
      <c r="AN1416" s="109" t="s">
        <v>5655</v>
      </c>
      <c r="AO1416" s="109" t="str">
        <f t="shared" si="22"/>
        <v>No</v>
      </c>
    </row>
    <row r="1417" spans="1:41" s="19" customFormat="1" ht="11.45" customHeight="1" x14ac:dyDescent="0.2">
      <c r="A1417" s="5" t="s">
        <v>6372</v>
      </c>
      <c r="B1417" s="5" t="s">
        <v>389</v>
      </c>
      <c r="C1417" s="5" t="s">
        <v>89</v>
      </c>
      <c r="D1417" s="174">
        <v>6068</v>
      </c>
      <c r="E1417" s="177">
        <v>60068</v>
      </c>
      <c r="F1417" s="19" t="s">
        <v>194</v>
      </c>
      <c r="G1417" s="5" t="s">
        <v>5273</v>
      </c>
      <c r="H1417" s="27">
        <v>5121892</v>
      </c>
      <c r="I1417" s="106">
        <v>8</v>
      </c>
      <c r="J1417" s="107"/>
      <c r="K1417" s="108">
        <v>0</v>
      </c>
      <c r="L1417" s="108"/>
      <c r="M1417" s="108">
        <v>0</v>
      </c>
      <c r="N1417" s="108"/>
      <c r="O1417" s="108">
        <v>0</v>
      </c>
      <c r="P1417" s="108"/>
      <c r="Q1417" s="108">
        <v>154817</v>
      </c>
      <c r="R1417" s="108"/>
      <c r="S1417" s="108">
        <v>0</v>
      </c>
      <c r="T1417" s="108"/>
      <c r="U1417" s="108">
        <v>0</v>
      </c>
      <c r="V1417" s="108"/>
      <c r="W1417" s="108">
        <v>15036</v>
      </c>
      <c r="X1417" s="108"/>
      <c r="Y1417" s="108">
        <v>0</v>
      </c>
      <c r="Z1417" s="108"/>
      <c r="AA1417" s="108">
        <v>0</v>
      </c>
      <c r="AB1417" s="108"/>
      <c r="AC1417" s="108">
        <v>0</v>
      </c>
      <c r="AD1417" s="108"/>
      <c r="AE1417" s="108">
        <v>0</v>
      </c>
      <c r="AF1417" s="108"/>
      <c r="AG1417" s="108">
        <v>0</v>
      </c>
      <c r="AH1417" s="108"/>
      <c r="AI1417" s="108">
        <v>52822</v>
      </c>
      <c r="AJ1417" s="108"/>
      <c r="AK1417" s="108">
        <v>0</v>
      </c>
      <c r="AL1417" s="109"/>
      <c r="AM1417" s="182">
        <v>0</v>
      </c>
      <c r="AN1417" s="109" t="s">
        <v>5655</v>
      </c>
      <c r="AO1417" s="109" t="str">
        <f t="shared" si="22"/>
        <v>No</v>
      </c>
    </row>
    <row r="1418" spans="1:41" s="19" customFormat="1" ht="11.45" customHeight="1" x14ac:dyDescent="0.2">
      <c r="A1418" s="5" t="s">
        <v>3649</v>
      </c>
      <c r="B1418" s="5" t="s">
        <v>3650</v>
      </c>
      <c r="C1418" s="5" t="s">
        <v>51</v>
      </c>
      <c r="D1418" s="174" t="s">
        <v>3651</v>
      </c>
      <c r="E1418" s="177" t="s">
        <v>3652</v>
      </c>
      <c r="F1418" s="19" t="s">
        <v>194</v>
      </c>
      <c r="G1418" s="5" t="s">
        <v>229</v>
      </c>
      <c r="H1418" s="27">
        <v>0</v>
      </c>
      <c r="I1418" s="106">
        <v>8</v>
      </c>
      <c r="J1418" s="107"/>
      <c r="K1418" s="108">
        <v>0</v>
      </c>
      <c r="L1418" s="108"/>
      <c r="M1418" s="108">
        <v>0</v>
      </c>
      <c r="N1418" s="108"/>
      <c r="O1418" s="108">
        <v>0</v>
      </c>
      <c r="P1418" s="108"/>
      <c r="Q1418" s="108">
        <v>110462</v>
      </c>
      <c r="R1418" s="108"/>
      <c r="S1418" s="108">
        <v>0</v>
      </c>
      <c r="T1418" s="108"/>
      <c r="U1418" s="108">
        <v>0</v>
      </c>
      <c r="V1418" s="108"/>
      <c r="W1418" s="108">
        <v>7530</v>
      </c>
      <c r="X1418" s="108"/>
      <c r="Y1418" s="108">
        <v>0</v>
      </c>
      <c r="Z1418" s="108"/>
      <c r="AA1418" s="108">
        <v>0</v>
      </c>
      <c r="AB1418" s="108"/>
      <c r="AC1418" s="108">
        <v>0</v>
      </c>
      <c r="AD1418" s="108"/>
      <c r="AE1418" s="108">
        <v>0</v>
      </c>
      <c r="AF1418" s="108"/>
      <c r="AG1418" s="108">
        <v>0</v>
      </c>
      <c r="AH1418" s="108"/>
      <c r="AI1418" s="108">
        <v>9925</v>
      </c>
      <c r="AJ1418" s="108"/>
      <c r="AK1418" s="108">
        <v>0</v>
      </c>
      <c r="AL1418" s="109"/>
      <c r="AM1418" s="182">
        <v>164</v>
      </c>
      <c r="AN1418" s="109" t="s">
        <v>5655</v>
      </c>
      <c r="AO1418" s="109" t="str">
        <f t="shared" si="22"/>
        <v>No</v>
      </c>
    </row>
    <row r="1419" spans="1:41" s="19" customFormat="1" ht="11.45" customHeight="1" x14ac:dyDescent="0.2">
      <c r="A1419" s="5" t="s">
        <v>3051</v>
      </c>
      <c r="B1419" s="5" t="s">
        <v>3052</v>
      </c>
      <c r="C1419" s="5" t="s">
        <v>55</v>
      </c>
      <c r="D1419" s="174" t="s">
        <v>3053</v>
      </c>
      <c r="E1419" s="177" t="s">
        <v>3054</v>
      </c>
      <c r="F1419" s="19" t="s">
        <v>194</v>
      </c>
      <c r="G1419" s="5" t="s">
        <v>229</v>
      </c>
      <c r="H1419" s="27">
        <v>0</v>
      </c>
      <c r="I1419" s="106">
        <v>8</v>
      </c>
      <c r="J1419" s="107"/>
      <c r="K1419" s="108">
        <v>0</v>
      </c>
      <c r="L1419" s="108"/>
      <c r="M1419" s="108">
        <v>0</v>
      </c>
      <c r="N1419" s="108"/>
      <c r="O1419" s="108">
        <v>0</v>
      </c>
      <c r="P1419" s="108"/>
      <c r="Q1419" s="108">
        <v>97104</v>
      </c>
      <c r="R1419" s="108"/>
      <c r="S1419" s="108">
        <v>0</v>
      </c>
      <c r="T1419" s="108"/>
      <c r="U1419" s="108">
        <v>0</v>
      </c>
      <c r="V1419" s="108"/>
      <c r="W1419" s="108">
        <v>11557</v>
      </c>
      <c r="X1419" s="108"/>
      <c r="Y1419" s="108">
        <v>0</v>
      </c>
      <c r="Z1419" s="108"/>
      <c r="AA1419" s="108">
        <v>0</v>
      </c>
      <c r="AB1419" s="108"/>
      <c r="AC1419" s="108">
        <v>0</v>
      </c>
      <c r="AD1419" s="108"/>
      <c r="AE1419" s="108">
        <v>0</v>
      </c>
      <c r="AF1419" s="108"/>
      <c r="AG1419" s="108">
        <v>0</v>
      </c>
      <c r="AH1419" s="108"/>
      <c r="AI1419" s="108">
        <v>74669</v>
      </c>
      <c r="AJ1419" s="108"/>
      <c r="AK1419" s="108">
        <v>0</v>
      </c>
      <c r="AL1419" s="109"/>
      <c r="AM1419" s="182">
        <v>0</v>
      </c>
      <c r="AN1419" s="109" t="s">
        <v>5655</v>
      </c>
      <c r="AO1419" s="109" t="str">
        <f t="shared" si="22"/>
        <v>No</v>
      </c>
    </row>
    <row r="1420" spans="1:41" s="19" customFormat="1" ht="11.45" customHeight="1" x14ac:dyDescent="0.2">
      <c r="A1420" s="5" t="s">
        <v>154</v>
      </c>
      <c r="B1420" s="5" t="s">
        <v>1232</v>
      </c>
      <c r="C1420" s="5" t="s">
        <v>83</v>
      </c>
      <c r="D1420" s="174">
        <v>4197</v>
      </c>
      <c r="E1420" s="177">
        <v>40197</v>
      </c>
      <c r="F1420" s="19" t="s">
        <v>194</v>
      </c>
      <c r="G1420" s="5" t="s">
        <v>5273</v>
      </c>
      <c r="H1420" s="27">
        <v>306196</v>
      </c>
      <c r="I1420" s="106">
        <v>8</v>
      </c>
      <c r="J1420" s="107"/>
      <c r="K1420" s="108">
        <v>0</v>
      </c>
      <c r="L1420" s="108"/>
      <c r="M1420" s="108">
        <v>0</v>
      </c>
      <c r="N1420" s="108"/>
      <c r="O1420" s="108">
        <v>0</v>
      </c>
      <c r="P1420" s="108"/>
      <c r="Q1420" s="108">
        <v>41818</v>
      </c>
      <c r="R1420" s="108"/>
      <c r="S1420" s="108">
        <v>0</v>
      </c>
      <c r="T1420" s="108"/>
      <c r="U1420" s="108">
        <v>0</v>
      </c>
      <c r="V1420" s="108"/>
      <c r="W1420" s="108">
        <v>4015</v>
      </c>
      <c r="X1420" s="108"/>
      <c r="Y1420" s="108">
        <v>0</v>
      </c>
      <c r="Z1420" s="108"/>
      <c r="AA1420" s="108">
        <v>0</v>
      </c>
      <c r="AB1420" s="108"/>
      <c r="AC1420" s="108">
        <v>0</v>
      </c>
      <c r="AD1420" s="108"/>
      <c r="AE1420" s="108">
        <v>0</v>
      </c>
      <c r="AF1420" s="108"/>
      <c r="AG1420" s="108">
        <v>0</v>
      </c>
      <c r="AH1420" s="108"/>
      <c r="AI1420" s="108">
        <v>12955</v>
      </c>
      <c r="AJ1420" s="108"/>
      <c r="AK1420" s="108">
        <v>0</v>
      </c>
      <c r="AL1420" s="109"/>
      <c r="AM1420" s="182">
        <v>1.8</v>
      </c>
      <c r="AN1420" s="109" t="s">
        <v>5655</v>
      </c>
      <c r="AO1420" s="109" t="str">
        <f t="shared" si="22"/>
        <v>No</v>
      </c>
    </row>
    <row r="1421" spans="1:41" s="19" customFormat="1" ht="11.45" customHeight="1" x14ac:dyDescent="0.2">
      <c r="A1421" s="5" t="s">
        <v>5745</v>
      </c>
      <c r="B1421" s="5" t="s">
        <v>487</v>
      </c>
      <c r="C1421" s="5" t="s">
        <v>20</v>
      </c>
      <c r="D1421" s="174"/>
      <c r="E1421" s="177">
        <v>90293</v>
      </c>
      <c r="F1421" s="19" t="s">
        <v>194</v>
      </c>
      <c r="G1421" s="5" t="s">
        <v>5273</v>
      </c>
      <c r="H1421" s="27">
        <v>12150996</v>
      </c>
      <c r="I1421" s="106">
        <v>8</v>
      </c>
      <c r="J1421" s="107"/>
      <c r="K1421" s="108">
        <v>0</v>
      </c>
      <c r="L1421" s="108"/>
      <c r="M1421" s="108">
        <v>0</v>
      </c>
      <c r="N1421" s="108"/>
      <c r="O1421" s="108">
        <v>0</v>
      </c>
      <c r="P1421" s="108"/>
      <c r="Q1421" s="108">
        <v>232107</v>
      </c>
      <c r="R1421" s="108"/>
      <c r="S1421" s="108">
        <v>0</v>
      </c>
      <c r="T1421" s="108"/>
      <c r="U1421" s="108">
        <v>0</v>
      </c>
      <c r="V1421" s="108"/>
      <c r="W1421" s="108">
        <v>19016</v>
      </c>
      <c r="X1421" s="108"/>
      <c r="Y1421" s="108">
        <v>0</v>
      </c>
      <c r="Z1421" s="108"/>
      <c r="AA1421" s="108">
        <v>0</v>
      </c>
      <c r="AB1421" s="108"/>
      <c r="AC1421" s="108">
        <v>0</v>
      </c>
      <c r="AD1421" s="108"/>
      <c r="AE1421" s="108">
        <v>0</v>
      </c>
      <c r="AF1421" s="108"/>
      <c r="AG1421" s="108">
        <v>0</v>
      </c>
      <c r="AH1421" s="108"/>
      <c r="AI1421" s="108">
        <v>63870</v>
      </c>
      <c r="AJ1421" s="108"/>
      <c r="AK1421" s="108">
        <v>0</v>
      </c>
      <c r="AL1421" s="109"/>
      <c r="AM1421" s="182">
        <v>0</v>
      </c>
      <c r="AN1421" s="109" t="s">
        <v>5655</v>
      </c>
      <c r="AO1421" s="109" t="str">
        <f t="shared" si="22"/>
        <v>No</v>
      </c>
    </row>
    <row r="1422" spans="1:41" s="19" customFormat="1" ht="11.45" customHeight="1" x14ac:dyDescent="0.2">
      <c r="A1422" s="5" t="s">
        <v>4662</v>
      </c>
      <c r="B1422" s="5" t="s">
        <v>4663</v>
      </c>
      <c r="C1422" s="5" t="s">
        <v>161</v>
      </c>
      <c r="D1422" s="174" t="s">
        <v>4664</v>
      </c>
      <c r="E1422" s="177" t="s">
        <v>4665</v>
      </c>
      <c r="F1422" s="19" t="s">
        <v>242</v>
      </c>
      <c r="G1422" s="5" t="s">
        <v>229</v>
      </c>
      <c r="H1422" s="27">
        <v>0</v>
      </c>
      <c r="I1422" s="106">
        <v>8</v>
      </c>
      <c r="J1422" s="107"/>
      <c r="K1422" s="108">
        <v>0</v>
      </c>
      <c r="L1422" s="108"/>
      <c r="M1422" s="108">
        <v>0</v>
      </c>
      <c r="N1422" s="108"/>
      <c r="O1422" s="108">
        <v>0</v>
      </c>
      <c r="P1422" s="108"/>
      <c r="Q1422" s="108">
        <v>88970</v>
      </c>
      <c r="R1422" s="108"/>
      <c r="S1422" s="108">
        <v>0</v>
      </c>
      <c r="T1422" s="108"/>
      <c r="U1422" s="108">
        <v>0</v>
      </c>
      <c r="V1422" s="108"/>
      <c r="W1422" s="108">
        <v>6295</v>
      </c>
      <c r="X1422" s="108"/>
      <c r="Y1422" s="108">
        <v>0</v>
      </c>
      <c r="Z1422" s="108"/>
      <c r="AA1422" s="108">
        <v>0</v>
      </c>
      <c r="AB1422" s="108"/>
      <c r="AC1422" s="108">
        <v>0</v>
      </c>
      <c r="AD1422" s="108"/>
      <c r="AE1422" s="108">
        <v>0</v>
      </c>
      <c r="AF1422" s="108"/>
      <c r="AG1422" s="108">
        <v>0</v>
      </c>
      <c r="AH1422" s="108"/>
      <c r="AI1422" s="108">
        <v>50986</v>
      </c>
      <c r="AJ1422" s="108"/>
      <c r="AK1422" s="108">
        <v>0</v>
      </c>
      <c r="AL1422" s="109"/>
      <c r="AM1422" s="182">
        <v>0</v>
      </c>
      <c r="AN1422" s="109" t="s">
        <v>5655</v>
      </c>
      <c r="AO1422" s="109" t="str">
        <f t="shared" si="22"/>
        <v>No</v>
      </c>
    </row>
    <row r="1423" spans="1:41" s="19" customFormat="1" ht="11.45" customHeight="1" x14ac:dyDescent="0.2">
      <c r="A1423" s="5" t="s">
        <v>3109</v>
      </c>
      <c r="B1423" s="5" t="s">
        <v>3110</v>
      </c>
      <c r="C1423" s="5" t="s">
        <v>98</v>
      </c>
      <c r="D1423" s="174" t="s">
        <v>3111</v>
      </c>
      <c r="E1423" s="177" t="s">
        <v>3112</v>
      </c>
      <c r="F1423" s="19" t="s">
        <v>194</v>
      </c>
      <c r="G1423" s="5" t="s">
        <v>229</v>
      </c>
      <c r="H1423" s="27">
        <v>0</v>
      </c>
      <c r="I1423" s="106">
        <v>8</v>
      </c>
      <c r="J1423" s="107"/>
      <c r="K1423" s="108">
        <v>0</v>
      </c>
      <c r="L1423" s="108"/>
      <c r="M1423" s="108">
        <v>0</v>
      </c>
      <c r="N1423" s="108"/>
      <c r="O1423" s="108">
        <v>0</v>
      </c>
      <c r="P1423" s="108"/>
      <c r="Q1423" s="108">
        <v>453433</v>
      </c>
      <c r="R1423" s="108"/>
      <c r="S1423" s="108">
        <v>0</v>
      </c>
      <c r="T1423" s="108"/>
      <c r="U1423" s="108">
        <v>0</v>
      </c>
      <c r="V1423" s="108"/>
      <c r="W1423" s="108">
        <v>39864</v>
      </c>
      <c r="X1423" s="108"/>
      <c r="Y1423" s="108">
        <v>0</v>
      </c>
      <c r="Z1423" s="108"/>
      <c r="AA1423" s="108">
        <v>0</v>
      </c>
      <c r="AB1423" s="108"/>
      <c r="AC1423" s="108">
        <v>0</v>
      </c>
      <c r="AD1423" s="108"/>
      <c r="AE1423" s="108">
        <v>0</v>
      </c>
      <c r="AF1423" s="108"/>
      <c r="AG1423" s="108">
        <v>0</v>
      </c>
      <c r="AH1423" s="108"/>
      <c r="AI1423" s="108">
        <v>94452</v>
      </c>
      <c r="AJ1423" s="108"/>
      <c r="AK1423" s="108">
        <v>0</v>
      </c>
      <c r="AL1423" s="109"/>
      <c r="AM1423" s="182">
        <v>0</v>
      </c>
      <c r="AN1423" s="109" t="s">
        <v>5655</v>
      </c>
      <c r="AO1423" s="109" t="str">
        <f t="shared" si="22"/>
        <v>No</v>
      </c>
    </row>
    <row r="1424" spans="1:41" s="19" customFormat="1" ht="11.45" customHeight="1" x14ac:dyDescent="0.2">
      <c r="A1424" s="5" t="s">
        <v>3481</v>
      </c>
      <c r="B1424" s="5" t="s">
        <v>3482</v>
      </c>
      <c r="C1424" s="5" t="s">
        <v>51</v>
      </c>
      <c r="D1424" s="174" t="s">
        <v>3483</v>
      </c>
      <c r="E1424" s="177" t="s">
        <v>3484</v>
      </c>
      <c r="F1424" s="19" t="s">
        <v>1252</v>
      </c>
      <c r="G1424" s="5" t="s">
        <v>229</v>
      </c>
      <c r="H1424" s="27">
        <v>0</v>
      </c>
      <c r="I1424" s="106">
        <v>8</v>
      </c>
      <c r="J1424" s="107"/>
      <c r="K1424" s="108">
        <v>0</v>
      </c>
      <c r="L1424" s="108"/>
      <c r="M1424" s="108">
        <v>0</v>
      </c>
      <c r="N1424" s="108"/>
      <c r="O1424" s="108">
        <v>0</v>
      </c>
      <c r="P1424" s="108"/>
      <c r="Q1424" s="108">
        <v>225678</v>
      </c>
      <c r="R1424" s="108"/>
      <c r="S1424" s="108">
        <v>0</v>
      </c>
      <c r="T1424" s="108"/>
      <c r="U1424" s="108">
        <v>0</v>
      </c>
      <c r="V1424" s="108"/>
      <c r="W1424" s="108">
        <v>11644</v>
      </c>
      <c r="X1424" s="108"/>
      <c r="Y1424" s="108">
        <v>0</v>
      </c>
      <c r="Z1424" s="108"/>
      <c r="AA1424" s="108">
        <v>0</v>
      </c>
      <c r="AB1424" s="108"/>
      <c r="AC1424" s="108">
        <v>0</v>
      </c>
      <c r="AD1424" s="108"/>
      <c r="AE1424" s="108">
        <v>0</v>
      </c>
      <c r="AF1424" s="108"/>
      <c r="AG1424" s="108">
        <v>0</v>
      </c>
      <c r="AH1424" s="108"/>
      <c r="AI1424" s="108">
        <v>11071</v>
      </c>
      <c r="AJ1424" s="108"/>
      <c r="AK1424" s="108">
        <v>0</v>
      </c>
      <c r="AL1424" s="109"/>
      <c r="AM1424" s="182">
        <v>0</v>
      </c>
      <c r="AN1424" s="109" t="s">
        <v>5655</v>
      </c>
      <c r="AO1424" s="109" t="str">
        <f t="shared" si="22"/>
        <v>No</v>
      </c>
    </row>
    <row r="1425" spans="1:41" s="19" customFormat="1" ht="11.45" customHeight="1" x14ac:dyDescent="0.2">
      <c r="A1425" s="5" t="s">
        <v>1314</v>
      </c>
      <c r="B1425" s="5" t="s">
        <v>1315</v>
      </c>
      <c r="C1425" s="5" t="s">
        <v>56</v>
      </c>
      <c r="D1425" s="174" t="s">
        <v>1316</v>
      </c>
      <c r="E1425" s="177">
        <v>55270</v>
      </c>
      <c r="F1425" s="19" t="s">
        <v>138</v>
      </c>
      <c r="G1425" s="5" t="s">
        <v>5273</v>
      </c>
      <c r="H1425" s="27">
        <v>0</v>
      </c>
      <c r="I1425" s="106">
        <v>8</v>
      </c>
      <c r="J1425" s="107"/>
      <c r="K1425" s="108">
        <v>0</v>
      </c>
      <c r="L1425" s="108"/>
      <c r="M1425" s="108">
        <v>0</v>
      </c>
      <c r="N1425" s="108"/>
      <c r="O1425" s="108">
        <v>0</v>
      </c>
      <c r="P1425" s="108"/>
      <c r="Q1425" s="108">
        <v>405023</v>
      </c>
      <c r="R1425" s="108"/>
      <c r="S1425" s="108">
        <v>0</v>
      </c>
      <c r="T1425" s="108"/>
      <c r="U1425" s="108">
        <v>0</v>
      </c>
      <c r="V1425" s="108"/>
      <c r="W1425" s="108">
        <v>15513</v>
      </c>
      <c r="X1425" s="108"/>
      <c r="Y1425" s="108">
        <v>0</v>
      </c>
      <c r="Z1425" s="108"/>
      <c r="AA1425" s="108">
        <v>0</v>
      </c>
      <c r="AB1425" s="108"/>
      <c r="AC1425" s="108">
        <v>0</v>
      </c>
      <c r="AD1425" s="108"/>
      <c r="AE1425" s="108">
        <v>0</v>
      </c>
      <c r="AF1425" s="108"/>
      <c r="AG1425" s="108">
        <v>0</v>
      </c>
      <c r="AH1425" s="108"/>
      <c r="AI1425" s="108">
        <v>28920</v>
      </c>
      <c r="AJ1425" s="108"/>
      <c r="AK1425" s="108">
        <v>0</v>
      </c>
      <c r="AL1425" s="109"/>
      <c r="AM1425" s="182">
        <v>0</v>
      </c>
      <c r="AN1425" s="109" t="s">
        <v>5655</v>
      </c>
      <c r="AO1425" s="109" t="str">
        <f t="shared" si="22"/>
        <v>No</v>
      </c>
    </row>
    <row r="1426" spans="1:41" s="19" customFormat="1" ht="11.45" customHeight="1" x14ac:dyDescent="0.2">
      <c r="A1426" s="5" t="s">
        <v>5708</v>
      </c>
      <c r="B1426" s="5" t="s">
        <v>5709</v>
      </c>
      <c r="C1426" s="5" t="s">
        <v>80</v>
      </c>
      <c r="D1426" s="174" t="s">
        <v>5039</v>
      </c>
      <c r="E1426" s="177" t="s">
        <v>5040</v>
      </c>
      <c r="F1426" s="19" t="s">
        <v>242</v>
      </c>
      <c r="G1426" s="5" t="s">
        <v>229</v>
      </c>
      <c r="H1426" s="27">
        <v>0</v>
      </c>
      <c r="I1426" s="106">
        <v>8</v>
      </c>
      <c r="J1426" s="107"/>
      <c r="K1426" s="108">
        <v>0</v>
      </c>
      <c r="L1426" s="108"/>
      <c r="M1426" s="108">
        <v>0</v>
      </c>
      <c r="N1426" s="108"/>
      <c r="O1426" s="108">
        <v>0</v>
      </c>
      <c r="P1426" s="108"/>
      <c r="Q1426" s="108">
        <v>260239</v>
      </c>
      <c r="R1426" s="108"/>
      <c r="S1426" s="108">
        <v>0</v>
      </c>
      <c r="T1426" s="108"/>
      <c r="U1426" s="108">
        <v>0</v>
      </c>
      <c r="V1426" s="108"/>
      <c r="W1426" s="108">
        <v>15264</v>
      </c>
      <c r="X1426" s="108"/>
      <c r="Y1426" s="108">
        <v>0</v>
      </c>
      <c r="Z1426" s="108"/>
      <c r="AA1426" s="108">
        <v>0</v>
      </c>
      <c r="AB1426" s="108"/>
      <c r="AC1426" s="108">
        <v>0</v>
      </c>
      <c r="AD1426" s="108"/>
      <c r="AE1426" s="108">
        <v>0</v>
      </c>
      <c r="AF1426" s="108"/>
      <c r="AG1426" s="108">
        <v>0</v>
      </c>
      <c r="AH1426" s="108"/>
      <c r="AI1426" s="108">
        <v>36223</v>
      </c>
      <c r="AJ1426" s="108"/>
      <c r="AK1426" s="108">
        <v>0</v>
      </c>
      <c r="AL1426" s="109"/>
      <c r="AM1426" s="182">
        <v>0</v>
      </c>
      <c r="AN1426" s="109" t="s">
        <v>5655</v>
      </c>
      <c r="AO1426" s="109" t="str">
        <f t="shared" si="22"/>
        <v>No</v>
      </c>
    </row>
    <row r="1427" spans="1:41" s="19" customFormat="1" ht="11.45" customHeight="1" x14ac:dyDescent="0.2">
      <c r="A1427" s="5" t="s">
        <v>2106</v>
      </c>
      <c r="B1427" s="5" t="s">
        <v>1408</v>
      </c>
      <c r="C1427" s="5" t="s">
        <v>40</v>
      </c>
      <c r="D1427" s="174" t="s">
        <v>2107</v>
      </c>
      <c r="E1427" s="177" t="s">
        <v>2108</v>
      </c>
      <c r="F1427" s="19" t="s">
        <v>194</v>
      </c>
      <c r="G1427" s="5" t="s">
        <v>229</v>
      </c>
      <c r="H1427" s="27">
        <v>0</v>
      </c>
      <c r="I1427" s="106">
        <v>8</v>
      </c>
      <c r="J1427" s="107"/>
      <c r="K1427" s="108">
        <v>0</v>
      </c>
      <c r="L1427" s="108"/>
      <c r="M1427" s="108">
        <v>0</v>
      </c>
      <c r="N1427" s="108"/>
      <c r="O1427" s="108">
        <v>0</v>
      </c>
      <c r="P1427" s="108"/>
      <c r="Q1427" s="108">
        <v>154380</v>
      </c>
      <c r="R1427" s="108"/>
      <c r="S1427" s="108">
        <v>0</v>
      </c>
      <c r="T1427" s="108"/>
      <c r="U1427" s="108">
        <v>0</v>
      </c>
      <c r="V1427" s="108"/>
      <c r="W1427" s="108">
        <v>9161</v>
      </c>
      <c r="X1427" s="108"/>
      <c r="Y1427" s="108">
        <v>0</v>
      </c>
      <c r="Z1427" s="108"/>
      <c r="AA1427" s="108">
        <v>0</v>
      </c>
      <c r="AB1427" s="108"/>
      <c r="AC1427" s="108">
        <v>0</v>
      </c>
      <c r="AD1427" s="108"/>
      <c r="AE1427" s="108">
        <v>0</v>
      </c>
      <c r="AF1427" s="108"/>
      <c r="AG1427" s="108">
        <v>0</v>
      </c>
      <c r="AH1427" s="108"/>
      <c r="AI1427" s="108">
        <v>27737</v>
      </c>
      <c r="AJ1427" s="108"/>
      <c r="AK1427" s="108">
        <v>0</v>
      </c>
      <c r="AL1427" s="109"/>
      <c r="AM1427" s="182">
        <v>0</v>
      </c>
      <c r="AN1427" s="109" t="s">
        <v>5655</v>
      </c>
      <c r="AO1427" s="109" t="str">
        <f t="shared" si="22"/>
        <v>No</v>
      </c>
    </row>
    <row r="1428" spans="1:41" s="19" customFormat="1" ht="11.45" customHeight="1" x14ac:dyDescent="0.2">
      <c r="A1428" s="5" t="s">
        <v>3573</v>
      </c>
      <c r="B1428" s="5" t="s">
        <v>1071</v>
      </c>
      <c r="C1428" s="5" t="s">
        <v>51</v>
      </c>
      <c r="D1428" s="174" t="s">
        <v>3574</v>
      </c>
      <c r="E1428" s="177" t="s">
        <v>3575</v>
      </c>
      <c r="F1428" s="19" t="s">
        <v>194</v>
      </c>
      <c r="G1428" s="5" t="s">
        <v>229</v>
      </c>
      <c r="H1428" s="27">
        <v>0</v>
      </c>
      <c r="I1428" s="106">
        <v>8</v>
      </c>
      <c r="J1428" s="107"/>
      <c r="K1428" s="108">
        <v>0</v>
      </c>
      <c r="L1428" s="108"/>
      <c r="M1428" s="108">
        <v>0</v>
      </c>
      <c r="N1428" s="108"/>
      <c r="O1428" s="108">
        <v>0</v>
      </c>
      <c r="P1428" s="108"/>
      <c r="Q1428" s="108">
        <v>86401</v>
      </c>
      <c r="R1428" s="108"/>
      <c r="S1428" s="108">
        <v>0</v>
      </c>
      <c r="T1428" s="108"/>
      <c r="U1428" s="108">
        <v>0</v>
      </c>
      <c r="V1428" s="108"/>
      <c r="W1428" s="108">
        <v>4032</v>
      </c>
      <c r="X1428" s="108"/>
      <c r="Y1428" s="108">
        <v>0</v>
      </c>
      <c r="Z1428" s="108"/>
      <c r="AA1428" s="108">
        <v>0</v>
      </c>
      <c r="AB1428" s="108"/>
      <c r="AC1428" s="108">
        <v>0</v>
      </c>
      <c r="AD1428" s="108"/>
      <c r="AE1428" s="108">
        <v>0</v>
      </c>
      <c r="AF1428" s="108"/>
      <c r="AG1428" s="108">
        <v>0</v>
      </c>
      <c r="AH1428" s="108"/>
      <c r="AI1428" s="108">
        <v>6932</v>
      </c>
      <c r="AJ1428" s="108"/>
      <c r="AK1428" s="108">
        <v>0</v>
      </c>
      <c r="AL1428" s="109"/>
      <c r="AM1428" s="182">
        <v>0</v>
      </c>
      <c r="AN1428" s="109" t="s">
        <v>5655</v>
      </c>
      <c r="AO1428" s="109" t="str">
        <f t="shared" si="22"/>
        <v>No</v>
      </c>
    </row>
    <row r="1429" spans="1:41" s="19" customFormat="1" ht="11.45" customHeight="1" x14ac:dyDescent="0.2">
      <c r="A1429" s="5" t="s">
        <v>5508</v>
      </c>
      <c r="B1429" s="5" t="s">
        <v>2786</v>
      </c>
      <c r="C1429" s="5" t="s">
        <v>46</v>
      </c>
      <c r="D1429" s="174" t="s">
        <v>2787</v>
      </c>
      <c r="E1429" s="177" t="s">
        <v>2788</v>
      </c>
      <c r="F1429" s="19" t="s">
        <v>242</v>
      </c>
      <c r="G1429" s="5" t="s">
        <v>229</v>
      </c>
      <c r="H1429" s="27">
        <v>0</v>
      </c>
      <c r="I1429" s="106">
        <v>8</v>
      </c>
      <c r="J1429" s="107"/>
      <c r="K1429" s="108">
        <v>0</v>
      </c>
      <c r="L1429" s="108"/>
      <c r="M1429" s="108">
        <v>0</v>
      </c>
      <c r="N1429" s="108"/>
      <c r="O1429" s="108">
        <v>0</v>
      </c>
      <c r="P1429" s="108"/>
      <c r="Q1429" s="108">
        <v>243225</v>
      </c>
      <c r="R1429" s="108"/>
      <c r="S1429" s="108">
        <v>0</v>
      </c>
      <c r="T1429" s="108"/>
      <c r="U1429" s="108">
        <v>0</v>
      </c>
      <c r="V1429" s="108"/>
      <c r="W1429" s="108">
        <v>15582</v>
      </c>
      <c r="X1429" s="108"/>
      <c r="Y1429" s="108">
        <v>0</v>
      </c>
      <c r="Z1429" s="108"/>
      <c r="AA1429" s="108">
        <v>0</v>
      </c>
      <c r="AB1429" s="108"/>
      <c r="AC1429" s="108">
        <v>0</v>
      </c>
      <c r="AD1429" s="108"/>
      <c r="AE1429" s="108">
        <v>0</v>
      </c>
      <c r="AF1429" s="108"/>
      <c r="AG1429" s="108">
        <v>0</v>
      </c>
      <c r="AH1429" s="108"/>
      <c r="AI1429" s="108">
        <v>58809</v>
      </c>
      <c r="AJ1429" s="108"/>
      <c r="AK1429" s="108">
        <v>0</v>
      </c>
      <c r="AL1429" s="109"/>
      <c r="AM1429" s="182">
        <v>0</v>
      </c>
      <c r="AN1429" s="109" t="s">
        <v>5655</v>
      </c>
      <c r="AO1429" s="109" t="str">
        <f t="shared" si="22"/>
        <v>No</v>
      </c>
    </row>
    <row r="1430" spans="1:41" s="19" customFormat="1" ht="11.45" customHeight="1" x14ac:dyDescent="0.2">
      <c r="A1430" s="5" t="s">
        <v>3270</v>
      </c>
      <c r="B1430" s="5" t="s">
        <v>3271</v>
      </c>
      <c r="C1430" s="5" t="s">
        <v>98</v>
      </c>
      <c r="D1430" s="174" t="s">
        <v>3272</v>
      </c>
      <c r="E1430" s="177" t="s">
        <v>3273</v>
      </c>
      <c r="F1430" s="19" t="s">
        <v>194</v>
      </c>
      <c r="G1430" s="5" t="s">
        <v>229</v>
      </c>
      <c r="H1430" s="27">
        <v>0</v>
      </c>
      <c r="I1430" s="106">
        <v>8</v>
      </c>
      <c r="J1430" s="107"/>
      <c r="K1430" s="108">
        <v>0</v>
      </c>
      <c r="L1430" s="108"/>
      <c r="M1430" s="108">
        <v>0</v>
      </c>
      <c r="N1430" s="108"/>
      <c r="O1430" s="108">
        <v>0</v>
      </c>
      <c r="P1430" s="108"/>
      <c r="Q1430" s="108">
        <v>415148</v>
      </c>
      <c r="R1430" s="108"/>
      <c r="S1430" s="108">
        <v>0</v>
      </c>
      <c r="T1430" s="108"/>
      <c r="U1430" s="108">
        <v>0</v>
      </c>
      <c r="V1430" s="108"/>
      <c r="W1430" s="108">
        <v>29524</v>
      </c>
      <c r="X1430" s="108"/>
      <c r="Y1430" s="108">
        <v>0</v>
      </c>
      <c r="Z1430" s="108"/>
      <c r="AA1430" s="108">
        <v>0</v>
      </c>
      <c r="AB1430" s="108"/>
      <c r="AC1430" s="108">
        <v>0</v>
      </c>
      <c r="AD1430" s="108"/>
      <c r="AE1430" s="108">
        <v>0</v>
      </c>
      <c r="AF1430" s="108"/>
      <c r="AG1430" s="108">
        <v>0</v>
      </c>
      <c r="AH1430" s="108"/>
      <c r="AI1430" s="108">
        <v>313936</v>
      </c>
      <c r="AJ1430" s="108"/>
      <c r="AK1430" s="108">
        <v>0</v>
      </c>
      <c r="AL1430" s="109"/>
      <c r="AM1430" s="182">
        <v>0</v>
      </c>
      <c r="AN1430" s="109" t="s">
        <v>5655</v>
      </c>
      <c r="AO1430" s="109" t="str">
        <f t="shared" si="22"/>
        <v>No</v>
      </c>
    </row>
    <row r="1431" spans="1:41" s="19" customFormat="1" ht="11.45" customHeight="1" x14ac:dyDescent="0.2">
      <c r="A1431" s="5" t="s">
        <v>3970</v>
      </c>
      <c r="B1431" s="5" t="s">
        <v>3929</v>
      </c>
      <c r="C1431" s="5" t="s">
        <v>48</v>
      </c>
      <c r="D1431" s="174" t="s">
        <v>3971</v>
      </c>
      <c r="E1431" s="177" t="s">
        <v>3972</v>
      </c>
      <c r="F1431" s="19" t="s">
        <v>242</v>
      </c>
      <c r="G1431" s="5" t="s">
        <v>229</v>
      </c>
      <c r="H1431" s="27">
        <v>0</v>
      </c>
      <c r="I1431" s="106">
        <v>8</v>
      </c>
      <c r="J1431" s="107"/>
      <c r="K1431" s="108">
        <v>0</v>
      </c>
      <c r="L1431" s="108"/>
      <c r="M1431" s="108">
        <v>0</v>
      </c>
      <c r="N1431" s="108"/>
      <c r="O1431" s="108">
        <v>0</v>
      </c>
      <c r="P1431" s="108"/>
      <c r="Q1431" s="108">
        <v>310759</v>
      </c>
      <c r="R1431" s="108"/>
      <c r="S1431" s="108">
        <v>0</v>
      </c>
      <c r="T1431" s="108"/>
      <c r="U1431" s="108">
        <v>0</v>
      </c>
      <c r="V1431" s="108"/>
      <c r="W1431" s="108">
        <v>19750</v>
      </c>
      <c r="X1431" s="108"/>
      <c r="Y1431" s="108">
        <v>0</v>
      </c>
      <c r="Z1431" s="108"/>
      <c r="AA1431" s="108">
        <v>0</v>
      </c>
      <c r="AB1431" s="108"/>
      <c r="AC1431" s="108">
        <v>0</v>
      </c>
      <c r="AD1431" s="108"/>
      <c r="AE1431" s="108">
        <v>0</v>
      </c>
      <c r="AF1431" s="108"/>
      <c r="AG1431" s="108">
        <v>0</v>
      </c>
      <c r="AH1431" s="108"/>
      <c r="AI1431" s="108">
        <v>50048</v>
      </c>
      <c r="AJ1431" s="108"/>
      <c r="AK1431" s="108">
        <v>0</v>
      </c>
      <c r="AL1431" s="109"/>
      <c r="AM1431" s="182">
        <v>0</v>
      </c>
      <c r="AN1431" s="109" t="s">
        <v>5655</v>
      </c>
      <c r="AO1431" s="109" t="str">
        <f t="shared" si="22"/>
        <v>No</v>
      </c>
    </row>
    <row r="1432" spans="1:41" s="19" customFormat="1" ht="11.45" customHeight="1" x14ac:dyDescent="0.2">
      <c r="A1432" s="5" t="s">
        <v>6373</v>
      </c>
      <c r="B1432" s="5" t="s">
        <v>351</v>
      </c>
      <c r="C1432" s="5" t="s">
        <v>94</v>
      </c>
      <c r="D1432" s="174">
        <v>23</v>
      </c>
      <c r="E1432" s="177">
        <v>23</v>
      </c>
      <c r="F1432" s="19" t="s">
        <v>194</v>
      </c>
      <c r="G1432" s="5" t="s">
        <v>192</v>
      </c>
      <c r="H1432" s="27">
        <v>3059393</v>
      </c>
      <c r="I1432" s="106">
        <v>8</v>
      </c>
      <c r="J1432" s="107"/>
      <c r="K1432" s="108">
        <v>1</v>
      </c>
      <c r="L1432" s="108"/>
      <c r="M1432" s="108">
        <v>204569</v>
      </c>
      <c r="N1432" s="108"/>
      <c r="O1432" s="108">
        <v>209229</v>
      </c>
      <c r="P1432" s="108"/>
      <c r="Q1432" s="108">
        <v>209229</v>
      </c>
      <c r="R1432" s="108"/>
      <c r="S1432" s="108">
        <v>0</v>
      </c>
      <c r="T1432" s="108"/>
      <c r="U1432" s="108">
        <v>21397</v>
      </c>
      <c r="V1432" s="108"/>
      <c r="W1432" s="108">
        <v>21397</v>
      </c>
      <c r="X1432" s="108"/>
      <c r="Y1432" s="108">
        <v>0</v>
      </c>
      <c r="Z1432" s="108"/>
      <c r="AA1432" s="108">
        <v>52308</v>
      </c>
      <c r="AB1432" s="108"/>
      <c r="AC1432" s="108">
        <v>52308</v>
      </c>
      <c r="AD1432" s="108"/>
      <c r="AE1432" s="108">
        <v>5349</v>
      </c>
      <c r="AF1432" s="108"/>
      <c r="AG1432" s="108">
        <v>5349</v>
      </c>
      <c r="AH1432" s="108"/>
      <c r="AI1432" s="108">
        <v>2021780</v>
      </c>
      <c r="AJ1432" s="108"/>
      <c r="AK1432" s="108">
        <v>1819602</v>
      </c>
      <c r="AL1432" s="109"/>
      <c r="AM1432" s="182">
        <v>0</v>
      </c>
      <c r="AN1432" s="109" t="s">
        <v>5655</v>
      </c>
      <c r="AO1432" s="109" t="str">
        <f t="shared" si="22"/>
        <v>No</v>
      </c>
    </row>
    <row r="1433" spans="1:41" s="19" customFormat="1" ht="11.45" customHeight="1" x14ac:dyDescent="0.2">
      <c r="A1433" s="5" t="s">
        <v>3048</v>
      </c>
      <c r="B1433" s="5" t="s">
        <v>2244</v>
      </c>
      <c r="C1433" s="5" t="s">
        <v>45</v>
      </c>
      <c r="D1433" s="174" t="s">
        <v>3049</v>
      </c>
      <c r="E1433" s="177" t="s">
        <v>3050</v>
      </c>
      <c r="F1433" s="19" t="s">
        <v>194</v>
      </c>
      <c r="G1433" s="5" t="s">
        <v>229</v>
      </c>
      <c r="H1433" s="27">
        <v>0</v>
      </c>
      <c r="I1433" s="106">
        <v>8</v>
      </c>
      <c r="J1433" s="107"/>
      <c r="K1433" s="108">
        <v>0</v>
      </c>
      <c r="L1433" s="108"/>
      <c r="M1433" s="108">
        <v>0</v>
      </c>
      <c r="N1433" s="108"/>
      <c r="O1433" s="108">
        <v>0</v>
      </c>
      <c r="P1433" s="108"/>
      <c r="Q1433" s="108">
        <v>85033</v>
      </c>
      <c r="R1433" s="108"/>
      <c r="S1433" s="108">
        <v>0</v>
      </c>
      <c r="T1433" s="108"/>
      <c r="U1433" s="108">
        <v>0</v>
      </c>
      <c r="V1433" s="108"/>
      <c r="W1433" s="108">
        <v>5528</v>
      </c>
      <c r="X1433" s="108"/>
      <c r="Y1433" s="108">
        <v>0</v>
      </c>
      <c r="Z1433" s="108"/>
      <c r="AA1433" s="108">
        <v>0</v>
      </c>
      <c r="AB1433" s="108"/>
      <c r="AC1433" s="108">
        <v>0</v>
      </c>
      <c r="AD1433" s="108"/>
      <c r="AE1433" s="108">
        <v>0</v>
      </c>
      <c r="AF1433" s="108"/>
      <c r="AG1433" s="108">
        <v>0</v>
      </c>
      <c r="AH1433" s="108"/>
      <c r="AI1433" s="108">
        <v>7971</v>
      </c>
      <c r="AJ1433" s="108"/>
      <c r="AK1433" s="108">
        <v>0</v>
      </c>
      <c r="AL1433" s="109"/>
      <c r="AM1433" s="182">
        <v>0</v>
      </c>
      <c r="AN1433" s="109" t="s">
        <v>5655</v>
      </c>
      <c r="AO1433" s="109" t="str">
        <f t="shared" si="22"/>
        <v>No</v>
      </c>
    </row>
    <row r="1434" spans="1:41" s="19" customFormat="1" ht="11.45" customHeight="1" x14ac:dyDescent="0.2">
      <c r="A1434" s="5" t="s">
        <v>2743</v>
      </c>
      <c r="B1434" s="5" t="s">
        <v>355</v>
      </c>
      <c r="C1434" s="5" t="s">
        <v>45</v>
      </c>
      <c r="D1434" s="174" t="s">
        <v>2744</v>
      </c>
      <c r="E1434" s="177" t="s">
        <v>2745</v>
      </c>
      <c r="F1434" s="19" t="s">
        <v>194</v>
      </c>
      <c r="G1434" s="5" t="s">
        <v>229</v>
      </c>
      <c r="H1434" s="27">
        <v>0</v>
      </c>
      <c r="I1434" s="106">
        <v>8</v>
      </c>
      <c r="J1434" s="107"/>
      <c r="K1434" s="108">
        <v>0</v>
      </c>
      <c r="L1434" s="108"/>
      <c r="M1434" s="108">
        <v>0</v>
      </c>
      <c r="N1434" s="108"/>
      <c r="O1434" s="108">
        <v>0</v>
      </c>
      <c r="P1434" s="108"/>
      <c r="Q1434" s="108">
        <v>389202</v>
      </c>
      <c r="R1434" s="108"/>
      <c r="S1434" s="108">
        <v>0</v>
      </c>
      <c r="T1434" s="108"/>
      <c r="U1434" s="108">
        <v>0</v>
      </c>
      <c r="V1434" s="108"/>
      <c r="W1434" s="108">
        <v>18022</v>
      </c>
      <c r="X1434" s="108"/>
      <c r="Y1434" s="108">
        <v>0</v>
      </c>
      <c r="Z1434" s="108"/>
      <c r="AA1434" s="108">
        <v>0</v>
      </c>
      <c r="AB1434" s="108"/>
      <c r="AC1434" s="108">
        <v>0</v>
      </c>
      <c r="AD1434" s="108"/>
      <c r="AE1434" s="108">
        <v>0</v>
      </c>
      <c r="AF1434" s="108"/>
      <c r="AG1434" s="108">
        <v>0</v>
      </c>
      <c r="AH1434" s="108"/>
      <c r="AI1434" s="108">
        <v>26134</v>
      </c>
      <c r="AJ1434" s="108"/>
      <c r="AK1434" s="108">
        <v>0</v>
      </c>
      <c r="AL1434" s="109"/>
      <c r="AM1434" s="182">
        <v>0</v>
      </c>
      <c r="AN1434" s="109" t="s">
        <v>5655</v>
      </c>
      <c r="AO1434" s="109" t="str">
        <f t="shared" si="22"/>
        <v>No</v>
      </c>
    </row>
    <row r="1435" spans="1:41" s="19" customFormat="1" ht="11.45" customHeight="1" x14ac:dyDescent="0.2">
      <c r="A1435" s="5" t="s">
        <v>1174</v>
      </c>
      <c r="B1435" s="5" t="s">
        <v>1175</v>
      </c>
      <c r="C1435" s="5" t="s">
        <v>87</v>
      </c>
      <c r="D1435" s="174" t="s">
        <v>1176</v>
      </c>
      <c r="E1435" s="177">
        <v>88182</v>
      </c>
      <c r="F1435" s="19" t="s">
        <v>138</v>
      </c>
      <c r="G1435" s="5" t="s">
        <v>5273</v>
      </c>
      <c r="H1435" s="27">
        <v>0</v>
      </c>
      <c r="I1435" s="106">
        <v>8</v>
      </c>
      <c r="J1435" s="107"/>
      <c r="K1435" s="108">
        <v>0</v>
      </c>
      <c r="L1435" s="108"/>
      <c r="M1435" s="108">
        <v>0</v>
      </c>
      <c r="N1435" s="108"/>
      <c r="O1435" s="108">
        <v>0</v>
      </c>
      <c r="P1435" s="108"/>
      <c r="Q1435" s="108">
        <v>310315</v>
      </c>
      <c r="R1435" s="108"/>
      <c r="S1435" s="108">
        <v>0</v>
      </c>
      <c r="T1435" s="108"/>
      <c r="U1435" s="108">
        <v>0</v>
      </c>
      <c r="V1435" s="108"/>
      <c r="W1435" s="108">
        <v>16553</v>
      </c>
      <c r="X1435" s="108"/>
      <c r="Y1435" s="108">
        <v>0</v>
      </c>
      <c r="Z1435" s="108"/>
      <c r="AA1435" s="108">
        <v>0</v>
      </c>
      <c r="AB1435" s="108"/>
      <c r="AC1435" s="108">
        <v>0</v>
      </c>
      <c r="AD1435" s="108"/>
      <c r="AE1435" s="108">
        <v>0</v>
      </c>
      <c r="AF1435" s="108"/>
      <c r="AG1435" s="108">
        <v>0</v>
      </c>
      <c r="AH1435" s="108"/>
      <c r="AI1435" s="108">
        <v>103808</v>
      </c>
      <c r="AJ1435" s="108"/>
      <c r="AK1435" s="108">
        <v>0</v>
      </c>
      <c r="AL1435" s="109"/>
      <c r="AM1435" s="182">
        <v>0</v>
      </c>
      <c r="AN1435" s="109" t="s">
        <v>5655</v>
      </c>
      <c r="AO1435" s="109" t="str">
        <f t="shared" si="22"/>
        <v>No</v>
      </c>
    </row>
    <row r="1436" spans="1:41" s="19" customFormat="1" ht="11.45" customHeight="1" x14ac:dyDescent="0.2">
      <c r="A1436" s="5" t="s">
        <v>986</v>
      </c>
      <c r="B1436" s="5" t="s">
        <v>987</v>
      </c>
      <c r="C1436" s="5" t="s">
        <v>86</v>
      </c>
      <c r="D1436" s="174" t="s">
        <v>988</v>
      </c>
      <c r="E1436" s="177">
        <v>44907</v>
      </c>
      <c r="F1436" s="19" t="s">
        <v>138</v>
      </c>
      <c r="G1436" s="5" t="s">
        <v>5273</v>
      </c>
      <c r="H1436" s="27">
        <v>0</v>
      </c>
      <c r="I1436" s="106">
        <v>8</v>
      </c>
      <c r="J1436" s="107"/>
      <c r="K1436" s="108">
        <v>0</v>
      </c>
      <c r="L1436" s="108"/>
      <c r="M1436" s="108">
        <v>0</v>
      </c>
      <c r="N1436" s="108"/>
      <c r="O1436" s="108">
        <v>0</v>
      </c>
      <c r="P1436" s="108"/>
      <c r="Q1436" s="108">
        <v>343529</v>
      </c>
      <c r="R1436" s="108"/>
      <c r="S1436" s="108">
        <v>0</v>
      </c>
      <c r="T1436" s="108"/>
      <c r="U1436" s="108">
        <v>0</v>
      </c>
      <c r="V1436" s="108"/>
      <c r="W1436" s="108">
        <v>18306</v>
      </c>
      <c r="X1436" s="108"/>
      <c r="Y1436" s="108">
        <v>0</v>
      </c>
      <c r="Z1436" s="108"/>
      <c r="AA1436" s="108">
        <v>0</v>
      </c>
      <c r="AB1436" s="108"/>
      <c r="AC1436" s="108">
        <v>0</v>
      </c>
      <c r="AD1436" s="108"/>
      <c r="AE1436" s="108">
        <v>0</v>
      </c>
      <c r="AF1436" s="108"/>
      <c r="AG1436" s="108">
        <v>0</v>
      </c>
      <c r="AH1436" s="108"/>
      <c r="AI1436" s="108">
        <v>14963</v>
      </c>
      <c r="AJ1436" s="108"/>
      <c r="AK1436" s="108">
        <v>0</v>
      </c>
      <c r="AL1436" s="109"/>
      <c r="AM1436" s="182">
        <v>0</v>
      </c>
      <c r="AN1436" s="109" t="s">
        <v>5655</v>
      </c>
      <c r="AO1436" s="109" t="str">
        <f t="shared" si="22"/>
        <v>No</v>
      </c>
    </row>
    <row r="1437" spans="1:41" s="19" customFormat="1" ht="11.45" customHeight="1" x14ac:dyDescent="0.2">
      <c r="A1437" s="5" t="s">
        <v>845</v>
      </c>
      <c r="B1437" s="5" t="s">
        <v>846</v>
      </c>
      <c r="C1437" s="5" t="s">
        <v>99</v>
      </c>
      <c r="D1437" s="174">
        <v>3066</v>
      </c>
      <c r="E1437" s="177">
        <v>30066</v>
      </c>
      <c r="F1437" s="19" t="s">
        <v>520</v>
      </c>
      <c r="G1437" s="5" t="s">
        <v>5273</v>
      </c>
      <c r="H1437" s="27">
        <v>70889</v>
      </c>
      <c r="I1437" s="106">
        <v>8</v>
      </c>
      <c r="J1437" s="107"/>
      <c r="K1437" s="108">
        <v>0</v>
      </c>
      <c r="L1437" s="108"/>
      <c r="M1437" s="108">
        <v>0</v>
      </c>
      <c r="N1437" s="108"/>
      <c r="O1437" s="108">
        <v>0</v>
      </c>
      <c r="P1437" s="108"/>
      <c r="Q1437" s="108">
        <v>162028</v>
      </c>
      <c r="R1437" s="108"/>
      <c r="S1437" s="108">
        <v>0</v>
      </c>
      <c r="T1437" s="108"/>
      <c r="U1437" s="108">
        <v>0</v>
      </c>
      <c r="V1437" s="108"/>
      <c r="W1437" s="108">
        <v>13685</v>
      </c>
      <c r="X1437" s="108"/>
      <c r="Y1437" s="108">
        <v>0</v>
      </c>
      <c r="Z1437" s="108"/>
      <c r="AA1437" s="108">
        <v>0</v>
      </c>
      <c r="AB1437" s="108"/>
      <c r="AC1437" s="108">
        <v>0</v>
      </c>
      <c r="AD1437" s="108"/>
      <c r="AE1437" s="108">
        <v>0</v>
      </c>
      <c r="AF1437" s="108"/>
      <c r="AG1437" s="108">
        <v>0</v>
      </c>
      <c r="AH1437" s="108"/>
      <c r="AI1437" s="108">
        <v>48305</v>
      </c>
      <c r="AJ1437" s="108"/>
      <c r="AK1437" s="108">
        <v>0</v>
      </c>
      <c r="AL1437" s="109"/>
      <c r="AM1437" s="182">
        <v>0</v>
      </c>
      <c r="AN1437" s="109" t="s">
        <v>5655</v>
      </c>
      <c r="AO1437" s="109" t="str">
        <f t="shared" si="22"/>
        <v>No</v>
      </c>
    </row>
    <row r="1438" spans="1:41" s="19" customFormat="1" ht="11.45" customHeight="1" x14ac:dyDescent="0.2">
      <c r="A1438" s="5" t="s">
        <v>5746</v>
      </c>
      <c r="B1438" s="5" t="s">
        <v>2687</v>
      </c>
      <c r="C1438" s="5" t="s">
        <v>46</v>
      </c>
      <c r="D1438" s="174" t="s">
        <v>2688</v>
      </c>
      <c r="E1438" s="177" t="s">
        <v>2689</v>
      </c>
      <c r="F1438" s="19" t="s">
        <v>1252</v>
      </c>
      <c r="G1438" s="5" t="s">
        <v>229</v>
      </c>
      <c r="H1438" s="27">
        <v>0</v>
      </c>
      <c r="I1438" s="106">
        <v>8</v>
      </c>
      <c r="J1438" s="107"/>
      <c r="K1438" s="108">
        <v>0</v>
      </c>
      <c r="L1438" s="108"/>
      <c r="M1438" s="108">
        <v>0</v>
      </c>
      <c r="N1438" s="108"/>
      <c r="O1438" s="108">
        <v>0</v>
      </c>
      <c r="P1438" s="108"/>
      <c r="Q1438" s="108">
        <v>128896</v>
      </c>
      <c r="R1438" s="108"/>
      <c r="S1438" s="108">
        <v>0</v>
      </c>
      <c r="T1438" s="108"/>
      <c r="U1438" s="108">
        <v>0</v>
      </c>
      <c r="V1438" s="108"/>
      <c r="W1438" s="108">
        <v>7471</v>
      </c>
      <c r="X1438" s="108"/>
      <c r="Y1438" s="108">
        <v>0</v>
      </c>
      <c r="Z1438" s="108"/>
      <c r="AA1438" s="108">
        <v>0</v>
      </c>
      <c r="AB1438" s="108"/>
      <c r="AC1438" s="108">
        <v>0</v>
      </c>
      <c r="AD1438" s="108"/>
      <c r="AE1438" s="108">
        <v>0</v>
      </c>
      <c r="AF1438" s="108"/>
      <c r="AG1438" s="108">
        <v>0</v>
      </c>
      <c r="AH1438" s="108"/>
      <c r="AI1438" s="108">
        <v>14181</v>
      </c>
      <c r="AJ1438" s="108"/>
      <c r="AK1438" s="108">
        <v>0</v>
      </c>
      <c r="AL1438" s="109"/>
      <c r="AM1438" s="182">
        <v>0</v>
      </c>
      <c r="AN1438" s="109" t="s">
        <v>5655</v>
      </c>
      <c r="AO1438" s="109" t="str">
        <f t="shared" si="22"/>
        <v>No</v>
      </c>
    </row>
    <row r="1439" spans="1:41" s="19" customFormat="1" ht="11.45" customHeight="1" x14ac:dyDescent="0.2">
      <c r="A1439" s="5" t="s">
        <v>5044</v>
      </c>
      <c r="B1439" s="5" t="s">
        <v>5045</v>
      </c>
      <c r="C1439" s="5" t="s">
        <v>80</v>
      </c>
      <c r="D1439" s="174" t="s">
        <v>5046</v>
      </c>
      <c r="E1439" s="177" t="s">
        <v>5047</v>
      </c>
      <c r="F1439" s="19" t="s">
        <v>194</v>
      </c>
      <c r="G1439" s="5" t="s">
        <v>229</v>
      </c>
      <c r="H1439" s="27">
        <v>0</v>
      </c>
      <c r="I1439" s="106">
        <v>8</v>
      </c>
      <c r="J1439" s="107"/>
      <c r="K1439" s="108">
        <v>0</v>
      </c>
      <c r="L1439" s="108"/>
      <c r="M1439" s="108">
        <v>0</v>
      </c>
      <c r="N1439" s="108"/>
      <c r="O1439" s="108">
        <v>0</v>
      </c>
      <c r="P1439" s="108"/>
      <c r="Q1439" s="108">
        <v>223766</v>
      </c>
      <c r="R1439" s="108"/>
      <c r="S1439" s="108">
        <v>0</v>
      </c>
      <c r="T1439" s="108"/>
      <c r="U1439" s="108">
        <v>0</v>
      </c>
      <c r="V1439" s="108"/>
      <c r="W1439" s="108">
        <v>14400</v>
      </c>
      <c r="X1439" s="108"/>
      <c r="Y1439" s="108">
        <v>0</v>
      </c>
      <c r="Z1439" s="108"/>
      <c r="AA1439" s="108">
        <v>0</v>
      </c>
      <c r="AB1439" s="108"/>
      <c r="AC1439" s="108">
        <v>0</v>
      </c>
      <c r="AD1439" s="108"/>
      <c r="AE1439" s="108">
        <v>0</v>
      </c>
      <c r="AF1439" s="108"/>
      <c r="AG1439" s="108">
        <v>0</v>
      </c>
      <c r="AH1439" s="108"/>
      <c r="AI1439" s="108">
        <v>75038</v>
      </c>
      <c r="AJ1439" s="108"/>
      <c r="AK1439" s="108">
        <v>0</v>
      </c>
      <c r="AL1439" s="109"/>
      <c r="AM1439" s="182">
        <v>0</v>
      </c>
      <c r="AN1439" s="109" t="s">
        <v>5655</v>
      </c>
      <c r="AO1439" s="109" t="str">
        <f t="shared" si="22"/>
        <v>No</v>
      </c>
    </row>
    <row r="1440" spans="1:41" s="19" customFormat="1" ht="11.45" customHeight="1" x14ac:dyDescent="0.2">
      <c r="A1440" s="5" t="s">
        <v>149</v>
      </c>
      <c r="B1440" s="5" t="s">
        <v>945</v>
      </c>
      <c r="C1440" s="5" t="s">
        <v>83</v>
      </c>
      <c r="D1440" s="174">
        <v>4150</v>
      </c>
      <c r="E1440" s="177">
        <v>40150</v>
      </c>
      <c r="F1440" s="19" t="s">
        <v>194</v>
      </c>
      <c r="G1440" s="5" t="s">
        <v>5273</v>
      </c>
      <c r="H1440" s="27">
        <v>71747</v>
      </c>
      <c r="I1440" s="106">
        <v>8</v>
      </c>
      <c r="J1440" s="107"/>
      <c r="K1440" s="108">
        <v>0</v>
      </c>
      <c r="L1440" s="108"/>
      <c r="M1440" s="108">
        <v>0</v>
      </c>
      <c r="N1440" s="108"/>
      <c r="O1440" s="108">
        <v>0</v>
      </c>
      <c r="P1440" s="108"/>
      <c r="Q1440" s="108">
        <v>71041</v>
      </c>
      <c r="R1440" s="108"/>
      <c r="S1440" s="108">
        <v>0</v>
      </c>
      <c r="T1440" s="108"/>
      <c r="U1440" s="108">
        <v>0</v>
      </c>
      <c r="V1440" s="108"/>
      <c r="W1440" s="108">
        <v>13345</v>
      </c>
      <c r="X1440" s="108"/>
      <c r="Y1440" s="108">
        <v>0</v>
      </c>
      <c r="Z1440" s="108"/>
      <c r="AA1440" s="108">
        <v>0</v>
      </c>
      <c r="AB1440" s="108"/>
      <c r="AC1440" s="108">
        <v>0</v>
      </c>
      <c r="AD1440" s="108"/>
      <c r="AE1440" s="108">
        <v>0</v>
      </c>
      <c r="AF1440" s="108"/>
      <c r="AG1440" s="108">
        <v>0</v>
      </c>
      <c r="AH1440" s="108"/>
      <c r="AI1440" s="108">
        <v>58259</v>
      </c>
      <c r="AJ1440" s="108"/>
      <c r="AK1440" s="108">
        <v>0</v>
      </c>
      <c r="AL1440" s="109"/>
      <c r="AM1440" s="182">
        <v>0</v>
      </c>
      <c r="AN1440" s="109" t="s">
        <v>5655</v>
      </c>
      <c r="AO1440" s="109" t="str">
        <f t="shared" si="22"/>
        <v>No</v>
      </c>
    </row>
    <row r="1441" spans="1:41" s="19" customFormat="1" ht="11.45" customHeight="1" x14ac:dyDescent="0.2">
      <c r="A1441" s="5" t="s">
        <v>772</v>
      </c>
      <c r="B1441" s="5" t="s">
        <v>771</v>
      </c>
      <c r="C1441" s="5" t="s">
        <v>86</v>
      </c>
      <c r="D1441" s="174">
        <v>4101</v>
      </c>
      <c r="E1441" s="177">
        <v>40101</v>
      </c>
      <c r="F1441" s="19" t="s">
        <v>196</v>
      </c>
      <c r="G1441" s="5" t="s">
        <v>5273</v>
      </c>
      <c r="H1441" s="27">
        <v>180786</v>
      </c>
      <c r="I1441" s="106">
        <v>8</v>
      </c>
      <c r="J1441" s="107"/>
      <c r="K1441" s="108">
        <v>0</v>
      </c>
      <c r="L1441" s="108"/>
      <c r="M1441" s="108">
        <v>0</v>
      </c>
      <c r="N1441" s="108"/>
      <c r="O1441" s="108">
        <v>0</v>
      </c>
      <c r="P1441" s="108"/>
      <c r="Q1441" s="108">
        <v>276062</v>
      </c>
      <c r="R1441" s="108"/>
      <c r="S1441" s="108">
        <v>0</v>
      </c>
      <c r="T1441" s="108"/>
      <c r="U1441" s="108">
        <v>0</v>
      </c>
      <c r="V1441" s="108"/>
      <c r="W1441" s="108">
        <v>21210</v>
      </c>
      <c r="X1441" s="108"/>
      <c r="Y1441" s="108">
        <v>0</v>
      </c>
      <c r="Z1441" s="108"/>
      <c r="AA1441" s="108">
        <v>0</v>
      </c>
      <c r="AB1441" s="108"/>
      <c r="AC1441" s="108">
        <v>0</v>
      </c>
      <c r="AD1441" s="108"/>
      <c r="AE1441" s="108">
        <v>0</v>
      </c>
      <c r="AF1441" s="108"/>
      <c r="AG1441" s="108">
        <v>0</v>
      </c>
      <c r="AH1441" s="108"/>
      <c r="AI1441" s="108">
        <v>390364</v>
      </c>
      <c r="AJ1441" s="108"/>
      <c r="AK1441" s="108">
        <v>0</v>
      </c>
      <c r="AL1441" s="109"/>
      <c r="AM1441" s="182">
        <v>0</v>
      </c>
      <c r="AN1441" s="109" t="s">
        <v>5655</v>
      </c>
      <c r="AO1441" s="109" t="str">
        <f t="shared" si="22"/>
        <v>No</v>
      </c>
    </row>
    <row r="1442" spans="1:41" s="19" customFormat="1" ht="11.45" customHeight="1" x14ac:dyDescent="0.2">
      <c r="A1442" s="5" t="s">
        <v>5469</v>
      </c>
      <c r="B1442" s="5" t="s">
        <v>5594</v>
      </c>
      <c r="C1442" s="5" t="s">
        <v>66</v>
      </c>
      <c r="D1442" s="174">
        <v>2222</v>
      </c>
      <c r="E1442" s="177">
        <v>20222</v>
      </c>
      <c r="F1442" s="19" t="s">
        <v>208</v>
      </c>
      <c r="G1442" s="5" t="s">
        <v>5273</v>
      </c>
      <c r="H1442" s="27">
        <v>18351295</v>
      </c>
      <c r="I1442" s="106">
        <v>8</v>
      </c>
      <c r="J1442" s="107"/>
      <c r="K1442" s="108">
        <v>0</v>
      </c>
      <c r="L1442" s="108"/>
      <c r="M1442" s="108">
        <v>0</v>
      </c>
      <c r="N1442" s="108"/>
      <c r="O1442" s="108">
        <v>0</v>
      </c>
      <c r="P1442" s="108"/>
      <c r="Q1442" s="108">
        <v>264710</v>
      </c>
      <c r="R1442" s="108"/>
      <c r="S1442" s="108">
        <v>0</v>
      </c>
      <c r="T1442" s="108"/>
      <c r="U1442" s="108">
        <v>0</v>
      </c>
      <c r="V1442" s="108"/>
      <c r="W1442" s="108">
        <v>7930</v>
      </c>
      <c r="X1442" s="108"/>
      <c r="Y1442" s="108">
        <v>0</v>
      </c>
      <c r="Z1442" s="108"/>
      <c r="AA1442" s="108">
        <v>0</v>
      </c>
      <c r="AB1442" s="108"/>
      <c r="AC1442" s="108">
        <v>0</v>
      </c>
      <c r="AD1442" s="108"/>
      <c r="AE1442" s="108">
        <v>0</v>
      </c>
      <c r="AF1442" s="108"/>
      <c r="AG1442" s="108">
        <v>0</v>
      </c>
      <c r="AH1442" s="108"/>
      <c r="AI1442" s="108">
        <v>186890</v>
      </c>
      <c r="AJ1442" s="108"/>
      <c r="AK1442" s="108">
        <v>0</v>
      </c>
      <c r="AL1442" s="109"/>
      <c r="AM1442" s="182">
        <v>0</v>
      </c>
      <c r="AN1442" s="109" t="s">
        <v>5655</v>
      </c>
      <c r="AO1442" s="109" t="str">
        <f t="shared" si="22"/>
        <v>No</v>
      </c>
    </row>
    <row r="1443" spans="1:41" s="19" customFormat="1" ht="11.45" customHeight="1" x14ac:dyDescent="0.2">
      <c r="A1443" s="5" t="s">
        <v>39</v>
      </c>
      <c r="B1443" s="5" t="s">
        <v>2033</v>
      </c>
      <c r="C1443" s="5" t="s">
        <v>62</v>
      </c>
      <c r="D1443" s="174" t="s">
        <v>2034</v>
      </c>
      <c r="E1443" s="177" t="s">
        <v>2035</v>
      </c>
      <c r="F1443" s="19" t="s">
        <v>194</v>
      </c>
      <c r="G1443" s="5" t="s">
        <v>229</v>
      </c>
      <c r="H1443" s="27">
        <v>0</v>
      </c>
      <c r="I1443" s="106">
        <v>8</v>
      </c>
      <c r="J1443" s="107"/>
      <c r="K1443" s="108">
        <v>0</v>
      </c>
      <c r="L1443" s="108"/>
      <c r="M1443" s="108">
        <v>0</v>
      </c>
      <c r="N1443" s="108"/>
      <c r="O1443" s="108">
        <v>0</v>
      </c>
      <c r="P1443" s="108"/>
      <c r="Q1443" s="108">
        <v>247532</v>
      </c>
      <c r="R1443" s="108"/>
      <c r="S1443" s="108">
        <v>0</v>
      </c>
      <c r="T1443" s="108"/>
      <c r="U1443" s="108">
        <v>0</v>
      </c>
      <c r="V1443" s="108"/>
      <c r="W1443" s="108">
        <v>14199</v>
      </c>
      <c r="X1443" s="108"/>
      <c r="Y1443" s="108">
        <v>0</v>
      </c>
      <c r="Z1443" s="108"/>
      <c r="AA1443" s="108">
        <v>0</v>
      </c>
      <c r="AB1443" s="108"/>
      <c r="AC1443" s="108">
        <v>0</v>
      </c>
      <c r="AD1443" s="108"/>
      <c r="AE1443" s="108">
        <v>0</v>
      </c>
      <c r="AF1443" s="108"/>
      <c r="AG1443" s="108">
        <v>0</v>
      </c>
      <c r="AH1443" s="108"/>
      <c r="AI1443" s="108">
        <v>26603</v>
      </c>
      <c r="AJ1443" s="108"/>
      <c r="AK1443" s="108">
        <v>0</v>
      </c>
      <c r="AL1443" s="109"/>
      <c r="AM1443" s="182">
        <v>0</v>
      </c>
      <c r="AN1443" s="109" t="s">
        <v>5655</v>
      </c>
      <c r="AO1443" s="109" t="str">
        <f t="shared" si="22"/>
        <v>No</v>
      </c>
    </row>
    <row r="1444" spans="1:41" s="19" customFormat="1" ht="11.45" customHeight="1" x14ac:dyDescent="0.2">
      <c r="A1444" s="5" t="s">
        <v>3103</v>
      </c>
      <c r="B1444" s="5" t="s">
        <v>2308</v>
      </c>
      <c r="C1444" s="5" t="s">
        <v>46</v>
      </c>
      <c r="D1444" s="174" t="s">
        <v>3104</v>
      </c>
      <c r="E1444" s="177" t="s">
        <v>3105</v>
      </c>
      <c r="F1444" s="19" t="s">
        <v>242</v>
      </c>
      <c r="G1444" s="5" t="s">
        <v>229</v>
      </c>
      <c r="H1444" s="27">
        <v>0</v>
      </c>
      <c r="I1444" s="106">
        <v>8</v>
      </c>
      <c r="J1444" s="107"/>
      <c r="K1444" s="108">
        <v>0</v>
      </c>
      <c r="L1444" s="108"/>
      <c r="M1444" s="108">
        <v>0</v>
      </c>
      <c r="N1444" s="108"/>
      <c r="O1444" s="108">
        <v>0</v>
      </c>
      <c r="P1444" s="108"/>
      <c r="Q1444" s="108">
        <v>187201</v>
      </c>
      <c r="R1444" s="108"/>
      <c r="S1444" s="108">
        <v>0</v>
      </c>
      <c r="T1444" s="108"/>
      <c r="U1444" s="108">
        <v>0</v>
      </c>
      <c r="V1444" s="108"/>
      <c r="W1444" s="108">
        <v>14234</v>
      </c>
      <c r="X1444" s="108"/>
      <c r="Y1444" s="108">
        <v>0</v>
      </c>
      <c r="Z1444" s="108"/>
      <c r="AA1444" s="108">
        <v>0</v>
      </c>
      <c r="AB1444" s="108"/>
      <c r="AC1444" s="108">
        <v>0</v>
      </c>
      <c r="AD1444" s="108"/>
      <c r="AE1444" s="108">
        <v>0</v>
      </c>
      <c r="AF1444" s="108"/>
      <c r="AG1444" s="108">
        <v>0</v>
      </c>
      <c r="AH1444" s="108"/>
      <c r="AI1444" s="108">
        <v>40012</v>
      </c>
      <c r="AJ1444" s="108"/>
      <c r="AK1444" s="108">
        <v>0</v>
      </c>
      <c r="AL1444" s="109"/>
      <c r="AM1444" s="182">
        <v>0</v>
      </c>
      <c r="AN1444" s="109" t="s">
        <v>5655</v>
      </c>
      <c r="AO1444" s="109" t="str">
        <f t="shared" si="22"/>
        <v>No</v>
      </c>
    </row>
    <row r="1445" spans="1:41" s="19" customFormat="1" ht="11.45" customHeight="1" x14ac:dyDescent="0.2">
      <c r="A1445" s="5" t="s">
        <v>4937</v>
      </c>
      <c r="B1445" s="5" t="s">
        <v>4938</v>
      </c>
      <c r="C1445" s="5" t="s">
        <v>94</v>
      </c>
      <c r="D1445" s="174" t="s">
        <v>4939</v>
      </c>
      <c r="E1445" s="177" t="s">
        <v>4940</v>
      </c>
      <c r="F1445" s="19" t="s">
        <v>242</v>
      </c>
      <c r="G1445" s="5" t="s">
        <v>229</v>
      </c>
      <c r="H1445" s="27">
        <v>0</v>
      </c>
      <c r="I1445" s="106">
        <v>8</v>
      </c>
      <c r="J1445" s="107"/>
      <c r="K1445" s="108">
        <v>0</v>
      </c>
      <c r="L1445" s="108"/>
      <c r="M1445" s="108">
        <v>0</v>
      </c>
      <c r="N1445" s="108"/>
      <c r="O1445" s="108">
        <v>0</v>
      </c>
      <c r="P1445" s="108"/>
      <c r="Q1445" s="108">
        <v>518826</v>
      </c>
      <c r="R1445" s="108"/>
      <c r="S1445" s="108">
        <v>0</v>
      </c>
      <c r="T1445" s="108"/>
      <c r="U1445" s="108">
        <v>0</v>
      </c>
      <c r="V1445" s="108"/>
      <c r="W1445" s="108">
        <v>22465</v>
      </c>
      <c r="X1445" s="108"/>
      <c r="Y1445" s="108">
        <v>0</v>
      </c>
      <c r="Z1445" s="108"/>
      <c r="AA1445" s="108">
        <v>0</v>
      </c>
      <c r="AB1445" s="108"/>
      <c r="AC1445" s="108">
        <v>0</v>
      </c>
      <c r="AD1445" s="108"/>
      <c r="AE1445" s="108">
        <v>0</v>
      </c>
      <c r="AF1445" s="108"/>
      <c r="AG1445" s="108">
        <v>0</v>
      </c>
      <c r="AH1445" s="108"/>
      <c r="AI1445" s="108">
        <v>23417</v>
      </c>
      <c r="AJ1445" s="108"/>
      <c r="AK1445" s="108">
        <v>0</v>
      </c>
      <c r="AL1445" s="109"/>
      <c r="AM1445" s="182">
        <v>0</v>
      </c>
      <c r="AN1445" s="109" t="s">
        <v>5655</v>
      </c>
      <c r="AO1445" s="109" t="str">
        <f t="shared" si="22"/>
        <v>No</v>
      </c>
    </row>
    <row r="1446" spans="1:41" s="19" customFormat="1" ht="11.45" customHeight="1" x14ac:dyDescent="0.2">
      <c r="A1446" s="5" t="s">
        <v>5520</v>
      </c>
      <c r="B1446" s="5" t="s">
        <v>3195</v>
      </c>
      <c r="C1446" s="5" t="s">
        <v>77</v>
      </c>
      <c r="D1446" s="174" t="s">
        <v>3196</v>
      </c>
      <c r="E1446" s="177" t="s">
        <v>3197</v>
      </c>
      <c r="F1446" s="19" t="s">
        <v>242</v>
      </c>
      <c r="G1446" s="5" t="s">
        <v>229</v>
      </c>
      <c r="H1446" s="27">
        <v>0</v>
      </c>
      <c r="I1446" s="106">
        <v>8</v>
      </c>
      <c r="J1446" s="107"/>
      <c r="K1446" s="108">
        <v>0</v>
      </c>
      <c r="L1446" s="108"/>
      <c r="M1446" s="108">
        <v>0</v>
      </c>
      <c r="N1446" s="108"/>
      <c r="O1446" s="108">
        <v>0</v>
      </c>
      <c r="P1446" s="108"/>
      <c r="Q1446" s="108">
        <v>362242</v>
      </c>
      <c r="R1446" s="108"/>
      <c r="S1446" s="108">
        <v>0</v>
      </c>
      <c r="T1446" s="108"/>
      <c r="U1446" s="108">
        <v>0</v>
      </c>
      <c r="V1446" s="108"/>
      <c r="W1446" s="108">
        <v>17476</v>
      </c>
      <c r="X1446" s="108"/>
      <c r="Y1446" s="108">
        <v>0</v>
      </c>
      <c r="Z1446" s="108"/>
      <c r="AA1446" s="108">
        <v>0</v>
      </c>
      <c r="AB1446" s="108"/>
      <c r="AC1446" s="108">
        <v>0</v>
      </c>
      <c r="AD1446" s="108"/>
      <c r="AE1446" s="108">
        <v>0</v>
      </c>
      <c r="AF1446" s="108"/>
      <c r="AG1446" s="108">
        <v>0</v>
      </c>
      <c r="AH1446" s="108"/>
      <c r="AI1446" s="108">
        <v>31741</v>
      </c>
      <c r="AJ1446" s="108"/>
      <c r="AK1446" s="108">
        <v>0</v>
      </c>
      <c r="AL1446" s="109"/>
      <c r="AM1446" s="182">
        <v>0</v>
      </c>
      <c r="AN1446" s="109" t="s">
        <v>5655</v>
      </c>
      <c r="AO1446" s="109" t="str">
        <f t="shared" si="22"/>
        <v>No</v>
      </c>
    </row>
    <row r="1447" spans="1:41" s="19" customFormat="1" ht="11.45" customHeight="1" x14ac:dyDescent="0.2">
      <c r="A1447" s="5" t="s">
        <v>3325</v>
      </c>
      <c r="B1447" s="5" t="s">
        <v>296</v>
      </c>
      <c r="C1447" s="5" t="s">
        <v>46</v>
      </c>
      <c r="D1447" s="174" t="s">
        <v>3326</v>
      </c>
      <c r="E1447" s="177" t="s">
        <v>3327</v>
      </c>
      <c r="F1447" s="19" t="s">
        <v>1252</v>
      </c>
      <c r="G1447" s="5" t="s">
        <v>229</v>
      </c>
      <c r="H1447" s="27">
        <v>0</v>
      </c>
      <c r="I1447" s="106">
        <v>8</v>
      </c>
      <c r="J1447" s="107"/>
      <c r="K1447" s="108">
        <v>0</v>
      </c>
      <c r="L1447" s="108"/>
      <c r="M1447" s="108">
        <v>0</v>
      </c>
      <c r="N1447" s="108"/>
      <c r="O1447" s="108">
        <v>0</v>
      </c>
      <c r="P1447" s="108"/>
      <c r="Q1447" s="108">
        <v>230371</v>
      </c>
      <c r="R1447" s="108"/>
      <c r="S1447" s="108">
        <v>0</v>
      </c>
      <c r="T1447" s="108"/>
      <c r="U1447" s="108">
        <v>0</v>
      </c>
      <c r="V1447" s="108"/>
      <c r="W1447" s="108">
        <v>15861</v>
      </c>
      <c r="X1447" s="108"/>
      <c r="Y1447" s="108">
        <v>0</v>
      </c>
      <c r="Z1447" s="108"/>
      <c r="AA1447" s="108">
        <v>0</v>
      </c>
      <c r="AB1447" s="108"/>
      <c r="AC1447" s="108">
        <v>0</v>
      </c>
      <c r="AD1447" s="108"/>
      <c r="AE1447" s="108">
        <v>0</v>
      </c>
      <c r="AF1447" s="108"/>
      <c r="AG1447" s="108">
        <v>0</v>
      </c>
      <c r="AH1447" s="108"/>
      <c r="AI1447" s="108">
        <v>41413</v>
      </c>
      <c r="AJ1447" s="108"/>
      <c r="AK1447" s="108">
        <v>0</v>
      </c>
      <c r="AL1447" s="109"/>
      <c r="AM1447" s="182">
        <v>0</v>
      </c>
      <c r="AN1447" s="109" t="s">
        <v>5655</v>
      </c>
      <c r="AO1447" s="109" t="str">
        <f t="shared" si="22"/>
        <v>No</v>
      </c>
    </row>
    <row r="1448" spans="1:41" s="19" customFormat="1" ht="11.45" customHeight="1" x14ac:dyDescent="0.2">
      <c r="A1448" s="5" t="s">
        <v>1192</v>
      </c>
      <c r="B1448" s="5" t="s">
        <v>589</v>
      </c>
      <c r="C1448" s="5" t="s">
        <v>65</v>
      </c>
      <c r="D1448" s="174">
        <v>1123</v>
      </c>
      <c r="E1448" s="177">
        <v>10123</v>
      </c>
      <c r="F1448" s="19" t="s">
        <v>196</v>
      </c>
      <c r="G1448" s="5" t="s">
        <v>5273</v>
      </c>
      <c r="H1448" s="27">
        <v>4181019</v>
      </c>
      <c r="I1448" s="106">
        <v>8</v>
      </c>
      <c r="J1448" s="107"/>
      <c r="K1448" s="108">
        <v>0</v>
      </c>
      <c r="L1448" s="108"/>
      <c r="M1448" s="108">
        <v>0</v>
      </c>
      <c r="N1448" s="108"/>
      <c r="O1448" s="108">
        <v>0</v>
      </c>
      <c r="P1448" s="108"/>
      <c r="Q1448" s="108">
        <v>124763</v>
      </c>
      <c r="R1448" s="108"/>
      <c r="S1448" s="108">
        <v>0</v>
      </c>
      <c r="T1448" s="108"/>
      <c r="U1448" s="108">
        <v>0</v>
      </c>
      <c r="V1448" s="108"/>
      <c r="W1448" s="108">
        <v>7122</v>
      </c>
      <c r="X1448" s="108"/>
      <c r="Y1448" s="108">
        <v>0</v>
      </c>
      <c r="Z1448" s="108"/>
      <c r="AA1448" s="108">
        <v>0</v>
      </c>
      <c r="AB1448" s="108"/>
      <c r="AC1448" s="108">
        <v>0</v>
      </c>
      <c r="AD1448" s="108"/>
      <c r="AE1448" s="108">
        <v>0</v>
      </c>
      <c r="AF1448" s="108"/>
      <c r="AG1448" s="108">
        <v>0</v>
      </c>
      <c r="AH1448" s="108"/>
      <c r="AI1448" s="108">
        <v>15741</v>
      </c>
      <c r="AJ1448" s="108"/>
      <c r="AK1448" s="108">
        <v>0</v>
      </c>
      <c r="AL1448" s="109"/>
      <c r="AM1448" s="182">
        <v>0</v>
      </c>
      <c r="AN1448" s="109" t="s">
        <v>5655</v>
      </c>
      <c r="AO1448" s="109" t="str">
        <f t="shared" si="22"/>
        <v>No</v>
      </c>
    </row>
    <row r="1449" spans="1:41" s="19" customFormat="1" ht="11.45" customHeight="1" x14ac:dyDescent="0.2">
      <c r="A1449" s="5" t="s">
        <v>143</v>
      </c>
      <c r="B1449" s="5" t="s">
        <v>606</v>
      </c>
      <c r="C1449" s="5" t="s">
        <v>73</v>
      </c>
      <c r="D1449" s="174">
        <v>2189</v>
      </c>
      <c r="E1449" s="177">
        <v>20189</v>
      </c>
      <c r="F1449" s="19" t="s">
        <v>208</v>
      </c>
      <c r="G1449" s="5" t="s">
        <v>192</v>
      </c>
      <c r="H1449" s="27">
        <v>18351295</v>
      </c>
      <c r="I1449" s="106">
        <v>8</v>
      </c>
      <c r="J1449" s="107"/>
      <c r="K1449" s="108">
        <v>0</v>
      </c>
      <c r="L1449" s="108"/>
      <c r="M1449" s="108">
        <v>312242</v>
      </c>
      <c r="N1449" s="108"/>
      <c r="O1449" s="108">
        <v>312242</v>
      </c>
      <c r="P1449" s="108"/>
      <c r="Q1449" s="108">
        <v>312242</v>
      </c>
      <c r="R1449" s="108"/>
      <c r="S1449" s="108">
        <v>0</v>
      </c>
      <c r="T1449" s="108"/>
      <c r="U1449" s="108">
        <v>24248</v>
      </c>
      <c r="V1449" s="108"/>
      <c r="W1449" s="108">
        <v>24248</v>
      </c>
      <c r="X1449" s="108"/>
      <c r="Y1449" s="108">
        <v>0</v>
      </c>
      <c r="Z1449" s="108"/>
      <c r="AA1449" s="108">
        <v>0</v>
      </c>
      <c r="AB1449" s="108"/>
      <c r="AC1449" s="108">
        <v>0</v>
      </c>
      <c r="AD1449" s="108"/>
      <c r="AE1449" s="108">
        <v>0</v>
      </c>
      <c r="AF1449" s="108"/>
      <c r="AG1449" s="108">
        <v>0</v>
      </c>
      <c r="AH1449" s="108"/>
      <c r="AI1449" s="108">
        <v>1914658</v>
      </c>
      <c r="AJ1449" s="108"/>
      <c r="AK1449" s="108">
        <v>3728167</v>
      </c>
      <c r="AL1449" s="109"/>
      <c r="AM1449" s="182">
        <v>0</v>
      </c>
      <c r="AN1449" s="109" t="s">
        <v>5655</v>
      </c>
      <c r="AO1449" s="109" t="str">
        <f t="shared" si="22"/>
        <v>No</v>
      </c>
    </row>
    <row r="1450" spans="1:41" s="19" customFormat="1" ht="11.45" customHeight="1" x14ac:dyDescent="0.2">
      <c r="A1450" s="5" t="s">
        <v>47</v>
      </c>
      <c r="B1450" s="5" t="s">
        <v>668</v>
      </c>
      <c r="C1450" s="5" t="s">
        <v>46</v>
      </c>
      <c r="D1450" s="174">
        <v>5183</v>
      </c>
      <c r="E1450" s="177">
        <v>50183</v>
      </c>
      <c r="F1450" s="19" t="s">
        <v>194</v>
      </c>
      <c r="G1450" s="5" t="s">
        <v>5273</v>
      </c>
      <c r="H1450" s="27">
        <v>8608208</v>
      </c>
      <c r="I1450" s="106">
        <v>8</v>
      </c>
      <c r="J1450" s="107"/>
      <c r="K1450" s="108">
        <v>0</v>
      </c>
      <c r="L1450" s="108"/>
      <c r="M1450" s="108">
        <v>0</v>
      </c>
      <c r="N1450" s="108"/>
      <c r="O1450" s="108">
        <v>0</v>
      </c>
      <c r="P1450" s="108"/>
      <c r="Q1450" s="108">
        <v>308943</v>
      </c>
      <c r="R1450" s="108"/>
      <c r="S1450" s="108">
        <v>0</v>
      </c>
      <c r="T1450" s="108"/>
      <c r="U1450" s="108">
        <v>0</v>
      </c>
      <c r="V1450" s="108"/>
      <c r="W1450" s="108">
        <v>17862</v>
      </c>
      <c r="X1450" s="108"/>
      <c r="Y1450" s="108">
        <v>0</v>
      </c>
      <c r="Z1450" s="108"/>
      <c r="AA1450" s="108">
        <v>0</v>
      </c>
      <c r="AB1450" s="108"/>
      <c r="AC1450" s="108">
        <v>0</v>
      </c>
      <c r="AD1450" s="108"/>
      <c r="AE1450" s="108">
        <v>0</v>
      </c>
      <c r="AF1450" s="108"/>
      <c r="AG1450" s="108">
        <v>0</v>
      </c>
      <c r="AH1450" s="108"/>
      <c r="AI1450" s="108">
        <v>172324</v>
      </c>
      <c r="AJ1450" s="108"/>
      <c r="AK1450" s="108">
        <v>0</v>
      </c>
      <c r="AL1450" s="109"/>
      <c r="AM1450" s="182">
        <v>0</v>
      </c>
      <c r="AN1450" s="109" t="s">
        <v>5655</v>
      </c>
      <c r="AO1450" s="109" t="str">
        <f t="shared" si="22"/>
        <v>No</v>
      </c>
    </row>
    <row r="1451" spans="1:41" s="19" customFormat="1" ht="11.45" customHeight="1" x14ac:dyDescent="0.2">
      <c r="A1451" s="5" t="s">
        <v>5129</v>
      </c>
      <c r="B1451" s="5" t="s">
        <v>5130</v>
      </c>
      <c r="C1451" s="5" t="s">
        <v>80</v>
      </c>
      <c r="D1451" s="174" t="s">
        <v>5131</v>
      </c>
      <c r="E1451" s="177" t="s">
        <v>5132</v>
      </c>
      <c r="F1451" s="19" t="s">
        <v>194</v>
      </c>
      <c r="G1451" s="5" t="s">
        <v>229</v>
      </c>
      <c r="H1451" s="27">
        <v>0</v>
      </c>
      <c r="I1451" s="106">
        <v>8</v>
      </c>
      <c r="J1451" s="107"/>
      <c r="K1451" s="108">
        <v>0</v>
      </c>
      <c r="L1451" s="108"/>
      <c r="M1451" s="108">
        <v>0</v>
      </c>
      <c r="N1451" s="108"/>
      <c r="O1451" s="108">
        <v>0</v>
      </c>
      <c r="P1451" s="108"/>
      <c r="Q1451" s="108">
        <v>154823</v>
      </c>
      <c r="R1451" s="108"/>
      <c r="S1451" s="108">
        <v>0</v>
      </c>
      <c r="T1451" s="108"/>
      <c r="U1451" s="108">
        <v>0</v>
      </c>
      <c r="V1451" s="108"/>
      <c r="W1451" s="108">
        <v>11159</v>
      </c>
      <c r="X1451" s="108"/>
      <c r="Y1451" s="108">
        <v>0</v>
      </c>
      <c r="Z1451" s="108"/>
      <c r="AA1451" s="108">
        <v>0</v>
      </c>
      <c r="AB1451" s="108"/>
      <c r="AC1451" s="108">
        <v>0</v>
      </c>
      <c r="AD1451" s="108"/>
      <c r="AE1451" s="108">
        <v>0</v>
      </c>
      <c r="AF1451" s="108"/>
      <c r="AG1451" s="108">
        <v>0</v>
      </c>
      <c r="AH1451" s="108"/>
      <c r="AI1451" s="108">
        <v>39291</v>
      </c>
      <c r="AJ1451" s="108"/>
      <c r="AK1451" s="108">
        <v>0</v>
      </c>
      <c r="AL1451" s="109"/>
      <c r="AM1451" s="182">
        <v>0</v>
      </c>
      <c r="AN1451" s="109" t="s">
        <v>5655</v>
      </c>
      <c r="AO1451" s="109" t="str">
        <f t="shared" si="22"/>
        <v>No</v>
      </c>
    </row>
    <row r="1452" spans="1:41" s="19" customFormat="1" ht="11.45" customHeight="1" x14ac:dyDescent="0.2">
      <c r="A1452" s="5" t="s">
        <v>3058</v>
      </c>
      <c r="B1452" s="5" t="s">
        <v>1663</v>
      </c>
      <c r="C1452" s="5" t="s">
        <v>77</v>
      </c>
      <c r="D1452" s="174" t="s">
        <v>3059</v>
      </c>
      <c r="E1452" s="177" t="s">
        <v>3060</v>
      </c>
      <c r="F1452" s="19" t="s">
        <v>194</v>
      </c>
      <c r="G1452" s="5" t="s">
        <v>229</v>
      </c>
      <c r="H1452" s="27">
        <v>0</v>
      </c>
      <c r="I1452" s="106">
        <v>8</v>
      </c>
      <c r="J1452" s="107"/>
      <c r="K1452" s="108">
        <v>0</v>
      </c>
      <c r="L1452" s="108"/>
      <c r="M1452" s="108">
        <v>0</v>
      </c>
      <c r="N1452" s="108"/>
      <c r="O1452" s="108">
        <v>0</v>
      </c>
      <c r="P1452" s="108"/>
      <c r="Q1452" s="108">
        <v>163936</v>
      </c>
      <c r="R1452" s="108"/>
      <c r="S1452" s="108">
        <v>0</v>
      </c>
      <c r="T1452" s="108"/>
      <c r="U1452" s="108">
        <v>0</v>
      </c>
      <c r="V1452" s="108"/>
      <c r="W1452" s="108">
        <v>17457</v>
      </c>
      <c r="X1452" s="108"/>
      <c r="Y1452" s="108">
        <v>0</v>
      </c>
      <c r="Z1452" s="108"/>
      <c r="AA1452" s="108">
        <v>0</v>
      </c>
      <c r="AB1452" s="108"/>
      <c r="AC1452" s="108">
        <v>0</v>
      </c>
      <c r="AD1452" s="108"/>
      <c r="AE1452" s="108">
        <v>0</v>
      </c>
      <c r="AF1452" s="108"/>
      <c r="AG1452" s="108">
        <v>0</v>
      </c>
      <c r="AH1452" s="108"/>
      <c r="AI1452" s="108">
        <v>74640</v>
      </c>
      <c r="AJ1452" s="108"/>
      <c r="AK1452" s="108">
        <v>0</v>
      </c>
      <c r="AL1452" s="109"/>
      <c r="AM1452" s="182">
        <v>0</v>
      </c>
      <c r="AN1452" s="109" t="s">
        <v>5655</v>
      </c>
      <c r="AO1452" s="109" t="str">
        <f t="shared" si="22"/>
        <v>No</v>
      </c>
    </row>
    <row r="1453" spans="1:41" s="19" customFormat="1" ht="11.45" customHeight="1" x14ac:dyDescent="0.2">
      <c r="A1453" s="5" t="s">
        <v>5756</v>
      </c>
      <c r="B1453" s="5" t="s">
        <v>5757</v>
      </c>
      <c r="C1453" s="5" t="s">
        <v>37</v>
      </c>
      <c r="D1453" s="174"/>
      <c r="E1453" s="177">
        <v>40254</v>
      </c>
      <c r="F1453" s="19" t="s">
        <v>194</v>
      </c>
      <c r="G1453" s="5" t="s">
        <v>5273</v>
      </c>
      <c r="H1453" s="27">
        <v>5502379</v>
      </c>
      <c r="I1453" s="106">
        <v>7</v>
      </c>
      <c r="J1453" s="107"/>
      <c r="K1453" s="108">
        <v>0</v>
      </c>
      <c r="L1453" s="108"/>
      <c r="M1453" s="108">
        <v>0</v>
      </c>
      <c r="N1453" s="108"/>
      <c r="O1453" s="108">
        <v>0</v>
      </c>
      <c r="P1453" s="108"/>
      <c r="Q1453" s="108">
        <v>204052</v>
      </c>
      <c r="R1453" s="108"/>
      <c r="S1453" s="108">
        <v>0</v>
      </c>
      <c r="T1453" s="108"/>
      <c r="U1453" s="108">
        <v>0</v>
      </c>
      <c r="V1453" s="108"/>
      <c r="W1453" s="108">
        <v>19368</v>
      </c>
      <c r="X1453" s="108"/>
      <c r="Y1453" s="108">
        <v>0</v>
      </c>
      <c r="Z1453" s="108"/>
      <c r="AA1453" s="108">
        <v>0</v>
      </c>
      <c r="AB1453" s="108"/>
      <c r="AC1453" s="108">
        <v>0</v>
      </c>
      <c r="AD1453" s="108"/>
      <c r="AE1453" s="108">
        <v>0</v>
      </c>
      <c r="AF1453" s="108"/>
      <c r="AG1453" s="108">
        <v>0</v>
      </c>
      <c r="AH1453" s="108"/>
      <c r="AI1453" s="108">
        <v>491438</v>
      </c>
      <c r="AJ1453" s="108"/>
      <c r="AK1453" s="108">
        <v>0</v>
      </c>
      <c r="AL1453" s="109"/>
      <c r="AM1453" s="182">
        <v>0</v>
      </c>
      <c r="AN1453" s="109" t="s">
        <v>5655</v>
      </c>
      <c r="AO1453" s="109" t="str">
        <f t="shared" si="22"/>
        <v>No</v>
      </c>
    </row>
    <row r="1454" spans="1:41" s="19" customFormat="1" ht="11.45" customHeight="1" x14ac:dyDescent="0.2">
      <c r="A1454" s="5" t="s">
        <v>1536</v>
      </c>
      <c r="B1454" s="5" t="s">
        <v>1537</v>
      </c>
      <c r="C1454" s="5" t="s">
        <v>73</v>
      </c>
      <c r="D1454" s="174" t="s">
        <v>1538</v>
      </c>
      <c r="E1454" s="177" t="s">
        <v>1539</v>
      </c>
      <c r="F1454" s="19" t="s">
        <v>196</v>
      </c>
      <c r="G1454" s="5" t="s">
        <v>229</v>
      </c>
      <c r="H1454" s="27">
        <v>0</v>
      </c>
      <c r="I1454" s="106">
        <v>7</v>
      </c>
      <c r="J1454" s="107"/>
      <c r="K1454" s="108">
        <v>0</v>
      </c>
      <c r="L1454" s="108"/>
      <c r="M1454" s="108">
        <v>0</v>
      </c>
      <c r="N1454" s="108"/>
      <c r="O1454" s="108">
        <v>0</v>
      </c>
      <c r="P1454" s="108"/>
      <c r="Q1454" s="108">
        <v>187233</v>
      </c>
      <c r="R1454" s="108"/>
      <c r="S1454" s="108">
        <v>0</v>
      </c>
      <c r="T1454" s="108"/>
      <c r="U1454" s="108">
        <v>0</v>
      </c>
      <c r="V1454" s="108"/>
      <c r="W1454" s="108">
        <v>8801</v>
      </c>
      <c r="X1454" s="108"/>
      <c r="Y1454" s="108">
        <v>0</v>
      </c>
      <c r="Z1454" s="108"/>
      <c r="AA1454" s="108">
        <v>0</v>
      </c>
      <c r="AB1454" s="108"/>
      <c r="AC1454" s="108">
        <v>0</v>
      </c>
      <c r="AD1454" s="108"/>
      <c r="AE1454" s="108">
        <v>0</v>
      </c>
      <c r="AF1454" s="108"/>
      <c r="AG1454" s="108">
        <v>0</v>
      </c>
      <c r="AH1454" s="108"/>
      <c r="AI1454" s="108">
        <v>40996</v>
      </c>
      <c r="AJ1454" s="108"/>
      <c r="AK1454" s="108">
        <v>0</v>
      </c>
      <c r="AL1454" s="109"/>
      <c r="AM1454" s="182">
        <v>0</v>
      </c>
      <c r="AN1454" s="109" t="s">
        <v>5655</v>
      </c>
      <c r="AO1454" s="109" t="str">
        <f t="shared" si="22"/>
        <v>No</v>
      </c>
    </row>
    <row r="1455" spans="1:41" s="19" customFormat="1" ht="11.45" customHeight="1" x14ac:dyDescent="0.2">
      <c r="A1455" s="5" t="s">
        <v>5024</v>
      </c>
      <c r="B1455" s="5" t="s">
        <v>5025</v>
      </c>
      <c r="C1455" s="5" t="s">
        <v>94</v>
      </c>
      <c r="D1455" s="174" t="s">
        <v>5026</v>
      </c>
      <c r="E1455" s="177" t="s">
        <v>5027</v>
      </c>
      <c r="F1455" s="19" t="s">
        <v>242</v>
      </c>
      <c r="G1455" s="5" t="s">
        <v>229</v>
      </c>
      <c r="H1455" s="27">
        <v>0</v>
      </c>
      <c r="I1455" s="106">
        <v>7</v>
      </c>
      <c r="J1455" s="107"/>
      <c r="K1455" s="108">
        <v>0</v>
      </c>
      <c r="L1455" s="108"/>
      <c r="M1455" s="108">
        <v>0</v>
      </c>
      <c r="N1455" s="108"/>
      <c r="O1455" s="108">
        <v>0</v>
      </c>
      <c r="P1455" s="108"/>
      <c r="Q1455" s="108">
        <v>197317</v>
      </c>
      <c r="R1455" s="108"/>
      <c r="S1455" s="108">
        <v>0</v>
      </c>
      <c r="T1455" s="108"/>
      <c r="U1455" s="108">
        <v>0</v>
      </c>
      <c r="V1455" s="108"/>
      <c r="W1455" s="108">
        <v>13853</v>
      </c>
      <c r="X1455" s="108"/>
      <c r="Y1455" s="108">
        <v>0</v>
      </c>
      <c r="Z1455" s="108"/>
      <c r="AA1455" s="108">
        <v>0</v>
      </c>
      <c r="AB1455" s="108"/>
      <c r="AC1455" s="108">
        <v>0</v>
      </c>
      <c r="AD1455" s="108"/>
      <c r="AE1455" s="108">
        <v>0</v>
      </c>
      <c r="AF1455" s="108"/>
      <c r="AG1455" s="108">
        <v>0</v>
      </c>
      <c r="AH1455" s="108"/>
      <c r="AI1455" s="108">
        <v>22518</v>
      </c>
      <c r="AJ1455" s="108"/>
      <c r="AK1455" s="108">
        <v>0</v>
      </c>
      <c r="AL1455" s="109"/>
      <c r="AM1455" s="182">
        <v>0</v>
      </c>
      <c r="AN1455" s="109" t="s">
        <v>5655</v>
      </c>
      <c r="AO1455" s="109" t="str">
        <f t="shared" si="22"/>
        <v>No</v>
      </c>
    </row>
    <row r="1456" spans="1:41" s="19" customFormat="1" ht="11.45" customHeight="1" x14ac:dyDescent="0.2">
      <c r="A1456" s="5" t="s">
        <v>3663</v>
      </c>
      <c r="B1456" s="5" t="s">
        <v>564</v>
      </c>
      <c r="C1456" s="5" t="s">
        <v>51</v>
      </c>
      <c r="D1456" s="174" t="s">
        <v>3664</v>
      </c>
      <c r="E1456" s="177" t="s">
        <v>3665</v>
      </c>
      <c r="F1456" s="19" t="s">
        <v>1252</v>
      </c>
      <c r="G1456" s="5" t="s">
        <v>229</v>
      </c>
      <c r="H1456" s="27">
        <v>0</v>
      </c>
      <c r="I1456" s="106">
        <v>7</v>
      </c>
      <c r="J1456" s="107"/>
      <c r="K1456" s="108">
        <v>0</v>
      </c>
      <c r="L1456" s="108"/>
      <c r="M1456" s="108">
        <v>0</v>
      </c>
      <c r="N1456" s="108"/>
      <c r="O1456" s="108">
        <v>0</v>
      </c>
      <c r="P1456" s="108"/>
      <c r="Q1456" s="108">
        <v>95869</v>
      </c>
      <c r="R1456" s="108"/>
      <c r="S1456" s="108">
        <v>0</v>
      </c>
      <c r="T1456" s="108"/>
      <c r="U1456" s="108">
        <v>0</v>
      </c>
      <c r="V1456" s="108"/>
      <c r="W1456" s="108">
        <v>6456</v>
      </c>
      <c r="X1456" s="108"/>
      <c r="Y1456" s="108">
        <v>0</v>
      </c>
      <c r="Z1456" s="108"/>
      <c r="AA1456" s="108">
        <v>0</v>
      </c>
      <c r="AB1456" s="108"/>
      <c r="AC1456" s="108">
        <v>0</v>
      </c>
      <c r="AD1456" s="108"/>
      <c r="AE1456" s="108">
        <v>0</v>
      </c>
      <c r="AF1456" s="108"/>
      <c r="AG1456" s="108">
        <v>0</v>
      </c>
      <c r="AH1456" s="108"/>
      <c r="AI1456" s="108">
        <v>8650</v>
      </c>
      <c r="AJ1456" s="108"/>
      <c r="AK1456" s="108">
        <v>0</v>
      </c>
      <c r="AL1456" s="109"/>
      <c r="AM1456" s="182">
        <v>50</v>
      </c>
      <c r="AN1456" s="109" t="s">
        <v>5655</v>
      </c>
      <c r="AO1456" s="109" t="str">
        <f t="shared" si="22"/>
        <v>No</v>
      </c>
    </row>
    <row r="1457" spans="1:41" s="19" customFormat="1" ht="11.45" customHeight="1" x14ac:dyDescent="0.2">
      <c r="A1457" s="5" t="s">
        <v>2581</v>
      </c>
      <c r="B1457" s="5" t="s">
        <v>459</v>
      </c>
      <c r="C1457" s="5" t="s">
        <v>40</v>
      </c>
      <c r="D1457" s="174" t="s">
        <v>2582</v>
      </c>
      <c r="E1457" s="177" t="s">
        <v>2583</v>
      </c>
      <c r="F1457" s="19" t="s">
        <v>194</v>
      </c>
      <c r="G1457" s="5" t="s">
        <v>229</v>
      </c>
      <c r="H1457" s="27">
        <v>0</v>
      </c>
      <c r="I1457" s="106">
        <v>7</v>
      </c>
      <c r="J1457" s="107"/>
      <c r="K1457" s="108">
        <v>0</v>
      </c>
      <c r="L1457" s="108"/>
      <c r="M1457" s="108">
        <v>0</v>
      </c>
      <c r="N1457" s="108"/>
      <c r="O1457" s="108">
        <v>0</v>
      </c>
      <c r="P1457" s="108"/>
      <c r="Q1457" s="108">
        <v>151856</v>
      </c>
      <c r="R1457" s="108"/>
      <c r="S1457" s="108">
        <v>0</v>
      </c>
      <c r="T1457" s="108"/>
      <c r="U1457" s="108">
        <v>0</v>
      </c>
      <c r="V1457" s="108"/>
      <c r="W1457" s="108">
        <v>8182</v>
      </c>
      <c r="X1457" s="108"/>
      <c r="Y1457" s="108">
        <v>0</v>
      </c>
      <c r="Z1457" s="108"/>
      <c r="AA1457" s="108">
        <v>0</v>
      </c>
      <c r="AB1457" s="108"/>
      <c r="AC1457" s="108">
        <v>0</v>
      </c>
      <c r="AD1457" s="108"/>
      <c r="AE1457" s="108">
        <v>0</v>
      </c>
      <c r="AF1457" s="108"/>
      <c r="AG1457" s="108">
        <v>0</v>
      </c>
      <c r="AH1457" s="108"/>
      <c r="AI1457" s="108">
        <v>14779</v>
      </c>
      <c r="AJ1457" s="108"/>
      <c r="AK1457" s="108">
        <v>0</v>
      </c>
      <c r="AL1457" s="109"/>
      <c r="AM1457" s="182">
        <v>0</v>
      </c>
      <c r="AN1457" s="109" t="s">
        <v>5655</v>
      </c>
      <c r="AO1457" s="109" t="str">
        <f t="shared" si="22"/>
        <v>No</v>
      </c>
    </row>
    <row r="1458" spans="1:41" s="19" customFormat="1" ht="11.45" customHeight="1" x14ac:dyDescent="0.2">
      <c r="A1458" s="5" t="s">
        <v>3210</v>
      </c>
      <c r="B1458" s="5" t="s">
        <v>3148</v>
      </c>
      <c r="C1458" s="5" t="s">
        <v>55</v>
      </c>
      <c r="D1458" s="174" t="s">
        <v>3211</v>
      </c>
      <c r="E1458" s="177" t="s">
        <v>3212</v>
      </c>
      <c r="F1458" s="19" t="s">
        <v>194</v>
      </c>
      <c r="G1458" s="5" t="s">
        <v>229</v>
      </c>
      <c r="H1458" s="27">
        <v>0</v>
      </c>
      <c r="I1458" s="106">
        <v>7</v>
      </c>
      <c r="J1458" s="107"/>
      <c r="K1458" s="108">
        <v>0</v>
      </c>
      <c r="L1458" s="108"/>
      <c r="M1458" s="108">
        <v>0</v>
      </c>
      <c r="N1458" s="108"/>
      <c r="O1458" s="108">
        <v>0</v>
      </c>
      <c r="P1458" s="108"/>
      <c r="Q1458" s="108">
        <v>145967</v>
      </c>
      <c r="R1458" s="108"/>
      <c r="S1458" s="108">
        <v>0</v>
      </c>
      <c r="T1458" s="108"/>
      <c r="U1458" s="108">
        <v>0</v>
      </c>
      <c r="V1458" s="108"/>
      <c r="W1458" s="108">
        <v>12325</v>
      </c>
      <c r="X1458" s="108"/>
      <c r="Y1458" s="108">
        <v>0</v>
      </c>
      <c r="Z1458" s="108"/>
      <c r="AA1458" s="108">
        <v>0</v>
      </c>
      <c r="AB1458" s="108"/>
      <c r="AC1458" s="108">
        <v>0</v>
      </c>
      <c r="AD1458" s="108"/>
      <c r="AE1458" s="108">
        <v>0</v>
      </c>
      <c r="AF1458" s="108"/>
      <c r="AG1458" s="108">
        <v>0</v>
      </c>
      <c r="AH1458" s="108"/>
      <c r="AI1458" s="108">
        <v>137534</v>
      </c>
      <c r="AJ1458" s="108"/>
      <c r="AK1458" s="108">
        <v>0</v>
      </c>
      <c r="AL1458" s="109"/>
      <c r="AM1458" s="182">
        <v>0</v>
      </c>
      <c r="AN1458" s="109" t="s">
        <v>5655</v>
      </c>
      <c r="AO1458" s="109" t="str">
        <f t="shared" si="22"/>
        <v>No</v>
      </c>
    </row>
    <row r="1459" spans="1:41" s="19" customFormat="1" ht="11.45" customHeight="1" x14ac:dyDescent="0.2">
      <c r="A1459" s="5" t="s">
        <v>6374</v>
      </c>
      <c r="B1459" s="5" t="s">
        <v>4511</v>
      </c>
      <c r="C1459" s="5" t="s">
        <v>31</v>
      </c>
      <c r="D1459" s="174" t="s">
        <v>4512</v>
      </c>
      <c r="E1459" s="177" t="s">
        <v>4513</v>
      </c>
      <c r="F1459" s="19" t="s">
        <v>194</v>
      </c>
      <c r="G1459" s="5" t="s">
        <v>229</v>
      </c>
      <c r="H1459" s="27">
        <v>0</v>
      </c>
      <c r="I1459" s="106">
        <v>7</v>
      </c>
      <c r="J1459" s="107"/>
      <c r="K1459" s="108">
        <v>0</v>
      </c>
      <c r="L1459" s="108"/>
      <c r="M1459" s="108">
        <v>0</v>
      </c>
      <c r="N1459" s="108"/>
      <c r="O1459" s="108">
        <v>0</v>
      </c>
      <c r="P1459" s="108"/>
      <c r="Q1459" s="108">
        <v>124314</v>
      </c>
      <c r="R1459" s="108"/>
      <c r="S1459" s="108">
        <v>0</v>
      </c>
      <c r="T1459" s="108"/>
      <c r="U1459" s="108">
        <v>0</v>
      </c>
      <c r="V1459" s="108"/>
      <c r="W1459" s="108">
        <v>8705</v>
      </c>
      <c r="X1459" s="108"/>
      <c r="Y1459" s="108">
        <v>0</v>
      </c>
      <c r="Z1459" s="108"/>
      <c r="AA1459" s="108">
        <v>0</v>
      </c>
      <c r="AB1459" s="108"/>
      <c r="AC1459" s="108">
        <v>0</v>
      </c>
      <c r="AD1459" s="108"/>
      <c r="AE1459" s="108">
        <v>0</v>
      </c>
      <c r="AF1459" s="108"/>
      <c r="AG1459" s="108">
        <v>0</v>
      </c>
      <c r="AH1459" s="108"/>
      <c r="AI1459" s="108">
        <v>12226</v>
      </c>
      <c r="AJ1459" s="108"/>
      <c r="AK1459" s="108">
        <v>0</v>
      </c>
      <c r="AL1459" s="109"/>
      <c r="AM1459" s="182">
        <v>0</v>
      </c>
      <c r="AN1459" s="109" t="s">
        <v>5655</v>
      </c>
      <c r="AO1459" s="109" t="str">
        <f t="shared" si="22"/>
        <v>No</v>
      </c>
    </row>
    <row r="1460" spans="1:41" s="19" customFormat="1" ht="11.45" customHeight="1" x14ac:dyDescent="0.2">
      <c r="A1460" s="5" t="s">
        <v>5346</v>
      </c>
      <c r="B1460" s="5" t="s">
        <v>4430</v>
      </c>
      <c r="C1460" s="5" t="s">
        <v>161</v>
      </c>
      <c r="D1460" s="174" t="s">
        <v>4431</v>
      </c>
      <c r="E1460" s="177" t="s">
        <v>4432</v>
      </c>
      <c r="F1460" s="19" t="s">
        <v>242</v>
      </c>
      <c r="G1460" s="5" t="s">
        <v>229</v>
      </c>
      <c r="H1460" s="27">
        <v>0</v>
      </c>
      <c r="I1460" s="106">
        <v>7</v>
      </c>
      <c r="J1460" s="107"/>
      <c r="K1460" s="108">
        <v>0</v>
      </c>
      <c r="L1460" s="108"/>
      <c r="M1460" s="108">
        <v>0</v>
      </c>
      <c r="N1460" s="108"/>
      <c r="O1460" s="108">
        <v>0</v>
      </c>
      <c r="P1460" s="108"/>
      <c r="Q1460" s="108">
        <v>70409</v>
      </c>
      <c r="R1460" s="108"/>
      <c r="S1460" s="108">
        <v>0</v>
      </c>
      <c r="T1460" s="108"/>
      <c r="U1460" s="108">
        <v>0</v>
      </c>
      <c r="V1460" s="108"/>
      <c r="W1460" s="108">
        <v>2145</v>
      </c>
      <c r="X1460" s="108"/>
      <c r="Y1460" s="108">
        <v>0</v>
      </c>
      <c r="Z1460" s="108"/>
      <c r="AA1460" s="108">
        <v>0</v>
      </c>
      <c r="AB1460" s="108"/>
      <c r="AC1460" s="108">
        <v>0</v>
      </c>
      <c r="AD1460" s="108"/>
      <c r="AE1460" s="108">
        <v>0</v>
      </c>
      <c r="AF1460" s="108"/>
      <c r="AG1460" s="108">
        <v>0</v>
      </c>
      <c r="AH1460" s="108"/>
      <c r="AI1460" s="108">
        <v>17363</v>
      </c>
      <c r="AJ1460" s="108"/>
      <c r="AK1460" s="108">
        <v>0</v>
      </c>
      <c r="AL1460" s="109"/>
      <c r="AM1460" s="182">
        <v>0</v>
      </c>
      <c r="AN1460" s="109" t="s">
        <v>5655</v>
      </c>
      <c r="AO1460" s="109" t="str">
        <f t="shared" si="22"/>
        <v>No</v>
      </c>
    </row>
    <row r="1461" spans="1:41" s="19" customFormat="1" ht="11.45" customHeight="1" x14ac:dyDescent="0.2">
      <c r="A1461" s="5" t="s">
        <v>1050</v>
      </c>
      <c r="B1461" s="5" t="s">
        <v>1051</v>
      </c>
      <c r="C1461" s="5" t="s">
        <v>48</v>
      </c>
      <c r="D1461" s="174" t="s">
        <v>1052</v>
      </c>
      <c r="E1461" s="177">
        <v>77075</v>
      </c>
      <c r="F1461" s="19" t="s">
        <v>138</v>
      </c>
      <c r="G1461" s="5" t="s">
        <v>5273</v>
      </c>
      <c r="H1461" s="27">
        <v>0</v>
      </c>
      <c r="I1461" s="106">
        <v>7</v>
      </c>
      <c r="J1461" s="107"/>
      <c r="K1461" s="108">
        <v>0</v>
      </c>
      <c r="L1461" s="108"/>
      <c r="M1461" s="108">
        <v>0</v>
      </c>
      <c r="N1461" s="108"/>
      <c r="O1461" s="108">
        <v>0</v>
      </c>
      <c r="P1461" s="108"/>
      <c r="Q1461" s="108">
        <v>206647</v>
      </c>
      <c r="R1461" s="108"/>
      <c r="S1461" s="108">
        <v>0</v>
      </c>
      <c r="T1461" s="108"/>
      <c r="U1461" s="108">
        <v>0</v>
      </c>
      <c r="V1461" s="108"/>
      <c r="W1461" s="108">
        <v>5323</v>
      </c>
      <c r="X1461" s="108"/>
      <c r="Y1461" s="108">
        <v>0</v>
      </c>
      <c r="Z1461" s="108"/>
      <c r="AA1461" s="108">
        <v>0</v>
      </c>
      <c r="AB1461" s="108"/>
      <c r="AC1461" s="108">
        <v>0</v>
      </c>
      <c r="AD1461" s="108"/>
      <c r="AE1461" s="108">
        <v>0</v>
      </c>
      <c r="AF1461" s="108"/>
      <c r="AG1461" s="108">
        <v>0</v>
      </c>
      <c r="AH1461" s="108"/>
      <c r="AI1461" s="108">
        <v>12053</v>
      </c>
      <c r="AJ1461" s="108"/>
      <c r="AK1461" s="108">
        <v>0</v>
      </c>
      <c r="AL1461" s="109"/>
      <c r="AM1461" s="182">
        <v>0</v>
      </c>
      <c r="AN1461" s="109" t="s">
        <v>5655</v>
      </c>
      <c r="AO1461" s="109" t="str">
        <f t="shared" si="22"/>
        <v>No</v>
      </c>
    </row>
    <row r="1462" spans="1:41" s="19" customFormat="1" ht="11.45" customHeight="1" x14ac:dyDescent="0.2">
      <c r="A1462" s="5" t="s">
        <v>5754</v>
      </c>
      <c r="B1462" s="5" t="s">
        <v>5652</v>
      </c>
      <c r="C1462" s="5" t="s">
        <v>184</v>
      </c>
      <c r="D1462" s="174"/>
      <c r="E1462" s="177" t="s">
        <v>5755</v>
      </c>
      <c r="F1462" s="19" t="s">
        <v>191</v>
      </c>
      <c r="G1462" s="5" t="s">
        <v>229</v>
      </c>
      <c r="H1462" s="27">
        <v>0</v>
      </c>
      <c r="I1462" s="106">
        <v>7</v>
      </c>
      <c r="J1462" s="107"/>
      <c r="K1462" s="108">
        <v>0</v>
      </c>
      <c r="L1462" s="108"/>
      <c r="M1462" s="108">
        <v>0</v>
      </c>
      <c r="N1462" s="108"/>
      <c r="O1462" s="108">
        <v>0</v>
      </c>
      <c r="P1462" s="108"/>
      <c r="Q1462" s="108">
        <v>144553</v>
      </c>
      <c r="R1462" s="108"/>
      <c r="S1462" s="108">
        <v>0</v>
      </c>
      <c r="T1462" s="108"/>
      <c r="U1462" s="108">
        <v>0</v>
      </c>
      <c r="V1462" s="108"/>
      <c r="W1462" s="108">
        <v>13352</v>
      </c>
      <c r="X1462" s="108"/>
      <c r="Y1462" s="108">
        <v>0</v>
      </c>
      <c r="Z1462" s="108"/>
      <c r="AA1462" s="108">
        <v>0</v>
      </c>
      <c r="AB1462" s="108"/>
      <c r="AC1462" s="108">
        <v>0</v>
      </c>
      <c r="AD1462" s="108"/>
      <c r="AE1462" s="108">
        <v>0</v>
      </c>
      <c r="AF1462" s="108"/>
      <c r="AG1462" s="108">
        <v>0</v>
      </c>
      <c r="AH1462" s="108"/>
      <c r="AI1462" s="108">
        <v>24535</v>
      </c>
      <c r="AJ1462" s="108"/>
      <c r="AK1462" s="108">
        <v>0</v>
      </c>
      <c r="AL1462" s="109"/>
      <c r="AM1462" s="182">
        <v>0</v>
      </c>
      <c r="AN1462" s="109" t="s">
        <v>5655</v>
      </c>
      <c r="AO1462" s="109" t="str">
        <f t="shared" si="22"/>
        <v>No</v>
      </c>
    </row>
    <row r="1463" spans="1:41" s="19" customFormat="1" ht="11.45" customHeight="1" x14ac:dyDescent="0.2">
      <c r="A1463" s="5" t="s">
        <v>2892</v>
      </c>
      <c r="B1463" s="5" t="s">
        <v>2893</v>
      </c>
      <c r="C1463" s="5" t="s">
        <v>45</v>
      </c>
      <c r="D1463" s="174" t="s">
        <v>2894</v>
      </c>
      <c r="E1463" s="177" t="s">
        <v>2895</v>
      </c>
      <c r="F1463" s="19" t="s">
        <v>194</v>
      </c>
      <c r="G1463" s="5" t="s">
        <v>229</v>
      </c>
      <c r="H1463" s="27">
        <v>0</v>
      </c>
      <c r="I1463" s="106">
        <v>7</v>
      </c>
      <c r="J1463" s="107"/>
      <c r="K1463" s="108">
        <v>0</v>
      </c>
      <c r="L1463" s="108"/>
      <c r="M1463" s="108">
        <v>0</v>
      </c>
      <c r="N1463" s="108"/>
      <c r="O1463" s="108">
        <v>0</v>
      </c>
      <c r="P1463" s="108"/>
      <c r="Q1463" s="108">
        <v>302136</v>
      </c>
      <c r="R1463" s="108"/>
      <c r="S1463" s="108">
        <v>0</v>
      </c>
      <c r="T1463" s="108"/>
      <c r="U1463" s="108">
        <v>0</v>
      </c>
      <c r="V1463" s="108"/>
      <c r="W1463" s="108">
        <v>9097</v>
      </c>
      <c r="X1463" s="108"/>
      <c r="Y1463" s="108">
        <v>0</v>
      </c>
      <c r="Z1463" s="108"/>
      <c r="AA1463" s="108">
        <v>0</v>
      </c>
      <c r="AB1463" s="108"/>
      <c r="AC1463" s="108">
        <v>0</v>
      </c>
      <c r="AD1463" s="108"/>
      <c r="AE1463" s="108">
        <v>0</v>
      </c>
      <c r="AF1463" s="108"/>
      <c r="AG1463" s="108">
        <v>0</v>
      </c>
      <c r="AH1463" s="108"/>
      <c r="AI1463" s="108">
        <v>13966</v>
      </c>
      <c r="AJ1463" s="108"/>
      <c r="AK1463" s="108">
        <v>0</v>
      </c>
      <c r="AL1463" s="109"/>
      <c r="AM1463" s="182">
        <v>0</v>
      </c>
      <c r="AN1463" s="109" t="s">
        <v>5655</v>
      </c>
      <c r="AO1463" s="109" t="str">
        <f t="shared" si="22"/>
        <v>No</v>
      </c>
    </row>
    <row r="1464" spans="1:41" s="19" customFormat="1" ht="11.45" customHeight="1" x14ac:dyDescent="0.2">
      <c r="A1464" s="5" t="s">
        <v>6375</v>
      </c>
      <c r="B1464" s="5" t="s">
        <v>914</v>
      </c>
      <c r="C1464" s="5" t="s">
        <v>54</v>
      </c>
      <c r="D1464" s="174">
        <v>1112</v>
      </c>
      <c r="E1464" s="177">
        <v>10112</v>
      </c>
      <c r="F1464" s="19" t="s">
        <v>194</v>
      </c>
      <c r="G1464" s="5" t="s">
        <v>5273</v>
      </c>
      <c r="H1464" s="27">
        <v>203914</v>
      </c>
      <c r="I1464" s="106">
        <v>7</v>
      </c>
      <c r="J1464" s="107"/>
      <c r="K1464" s="108">
        <v>0</v>
      </c>
      <c r="L1464" s="108"/>
      <c r="M1464" s="108">
        <v>0</v>
      </c>
      <c r="N1464" s="108"/>
      <c r="O1464" s="108">
        <v>0</v>
      </c>
      <c r="P1464" s="108"/>
      <c r="Q1464" s="108">
        <v>218885</v>
      </c>
      <c r="R1464" s="108"/>
      <c r="S1464" s="108">
        <v>0</v>
      </c>
      <c r="T1464" s="108"/>
      <c r="U1464" s="108">
        <v>0</v>
      </c>
      <c r="V1464" s="108"/>
      <c r="W1464" s="108">
        <v>18773</v>
      </c>
      <c r="X1464" s="108"/>
      <c r="Y1464" s="108">
        <v>0</v>
      </c>
      <c r="Z1464" s="108"/>
      <c r="AA1464" s="108">
        <v>0</v>
      </c>
      <c r="AB1464" s="108"/>
      <c r="AC1464" s="108">
        <v>0</v>
      </c>
      <c r="AD1464" s="108"/>
      <c r="AE1464" s="108">
        <v>0</v>
      </c>
      <c r="AF1464" s="108"/>
      <c r="AG1464" s="108">
        <v>0</v>
      </c>
      <c r="AH1464" s="108"/>
      <c r="AI1464" s="108">
        <v>273167</v>
      </c>
      <c r="AJ1464" s="108"/>
      <c r="AK1464" s="108">
        <v>0</v>
      </c>
      <c r="AL1464" s="109"/>
      <c r="AM1464" s="182">
        <v>0</v>
      </c>
      <c r="AN1464" s="109" t="s">
        <v>5655</v>
      </c>
      <c r="AO1464" s="109" t="str">
        <f t="shared" si="22"/>
        <v>No</v>
      </c>
    </row>
    <row r="1465" spans="1:41" s="19" customFormat="1" ht="11.45" customHeight="1" x14ac:dyDescent="0.2">
      <c r="A1465" s="5" t="s">
        <v>1115</v>
      </c>
      <c r="B1465" s="5" t="s">
        <v>1116</v>
      </c>
      <c r="C1465" s="5" t="s">
        <v>80</v>
      </c>
      <c r="D1465" s="174" t="s">
        <v>1117</v>
      </c>
      <c r="E1465" s="177">
        <v>10</v>
      </c>
      <c r="F1465" s="19" t="s">
        <v>138</v>
      </c>
      <c r="G1465" s="5" t="s">
        <v>5273</v>
      </c>
      <c r="H1465" s="27">
        <v>0</v>
      </c>
      <c r="I1465" s="106">
        <v>7</v>
      </c>
      <c r="J1465" s="107"/>
      <c r="K1465" s="108">
        <v>0</v>
      </c>
      <c r="L1465" s="108"/>
      <c r="M1465" s="108">
        <v>0</v>
      </c>
      <c r="N1465" s="108"/>
      <c r="O1465" s="108">
        <v>0</v>
      </c>
      <c r="P1465" s="108"/>
      <c r="Q1465" s="108">
        <v>150002</v>
      </c>
      <c r="R1465" s="108"/>
      <c r="S1465" s="108">
        <v>0</v>
      </c>
      <c r="T1465" s="108"/>
      <c r="U1465" s="108">
        <v>0</v>
      </c>
      <c r="V1465" s="108"/>
      <c r="W1465" s="108">
        <v>6090</v>
      </c>
      <c r="X1465" s="108"/>
      <c r="Y1465" s="108">
        <v>0</v>
      </c>
      <c r="Z1465" s="108"/>
      <c r="AA1465" s="108">
        <v>0</v>
      </c>
      <c r="AB1465" s="108"/>
      <c r="AC1465" s="108">
        <v>0</v>
      </c>
      <c r="AD1465" s="108"/>
      <c r="AE1465" s="108">
        <v>0</v>
      </c>
      <c r="AF1465" s="108"/>
      <c r="AG1465" s="108">
        <v>0</v>
      </c>
      <c r="AH1465" s="108"/>
      <c r="AI1465" s="108">
        <v>13666</v>
      </c>
      <c r="AJ1465" s="108"/>
      <c r="AK1465" s="108">
        <v>0</v>
      </c>
      <c r="AL1465" s="109"/>
      <c r="AM1465" s="182">
        <v>194.5</v>
      </c>
      <c r="AN1465" s="109" t="s">
        <v>5655</v>
      </c>
      <c r="AO1465" s="109" t="str">
        <f t="shared" si="22"/>
        <v>No</v>
      </c>
    </row>
    <row r="1466" spans="1:41" s="19" customFormat="1" ht="11.45" customHeight="1" x14ac:dyDescent="0.2">
      <c r="A1466" s="5" t="s">
        <v>6376</v>
      </c>
      <c r="B1466" s="5" t="s">
        <v>6377</v>
      </c>
      <c r="C1466" s="5" t="s">
        <v>31</v>
      </c>
      <c r="D1466" s="174" t="s">
        <v>4647</v>
      </c>
      <c r="E1466" s="177" t="s">
        <v>4648</v>
      </c>
      <c r="F1466" s="19" t="s">
        <v>242</v>
      </c>
      <c r="G1466" s="5" t="s">
        <v>229</v>
      </c>
      <c r="H1466" s="27">
        <v>0</v>
      </c>
      <c r="I1466" s="106">
        <v>7</v>
      </c>
      <c r="J1466" s="107"/>
      <c r="K1466" s="108">
        <v>0</v>
      </c>
      <c r="L1466" s="108"/>
      <c r="M1466" s="108">
        <v>0</v>
      </c>
      <c r="N1466" s="108"/>
      <c r="O1466" s="108">
        <v>0</v>
      </c>
      <c r="P1466" s="108"/>
      <c r="Q1466" s="108">
        <v>75335</v>
      </c>
      <c r="R1466" s="108"/>
      <c r="S1466" s="108">
        <v>0</v>
      </c>
      <c r="T1466" s="108"/>
      <c r="U1466" s="108">
        <v>0</v>
      </c>
      <c r="V1466" s="108"/>
      <c r="W1466" s="108">
        <v>6320</v>
      </c>
      <c r="X1466" s="108"/>
      <c r="Y1466" s="108">
        <v>0</v>
      </c>
      <c r="Z1466" s="108"/>
      <c r="AA1466" s="108">
        <v>0</v>
      </c>
      <c r="AB1466" s="108"/>
      <c r="AC1466" s="108">
        <v>0</v>
      </c>
      <c r="AD1466" s="108"/>
      <c r="AE1466" s="108">
        <v>0</v>
      </c>
      <c r="AF1466" s="108"/>
      <c r="AG1466" s="108">
        <v>0</v>
      </c>
      <c r="AH1466" s="108"/>
      <c r="AI1466" s="108">
        <v>9559</v>
      </c>
      <c r="AJ1466" s="108"/>
      <c r="AK1466" s="108">
        <v>0</v>
      </c>
      <c r="AL1466" s="109"/>
      <c r="AM1466" s="182">
        <v>0</v>
      </c>
      <c r="AN1466" s="109" t="s">
        <v>5655</v>
      </c>
      <c r="AO1466" s="109" t="str">
        <f t="shared" si="22"/>
        <v>No</v>
      </c>
    </row>
    <row r="1467" spans="1:41" s="19" customFormat="1" ht="11.45" customHeight="1" x14ac:dyDescent="0.2">
      <c r="A1467" s="5" t="s">
        <v>4792</v>
      </c>
      <c r="B1467" s="5" t="s">
        <v>3357</v>
      </c>
      <c r="C1467" s="5" t="s">
        <v>18</v>
      </c>
      <c r="D1467" s="174" t="s">
        <v>4793</v>
      </c>
      <c r="E1467" s="177" t="s">
        <v>4794</v>
      </c>
      <c r="F1467" s="19" t="s">
        <v>194</v>
      </c>
      <c r="G1467" s="5" t="s">
        <v>229</v>
      </c>
      <c r="H1467" s="27">
        <v>0</v>
      </c>
      <c r="I1467" s="106">
        <v>7</v>
      </c>
      <c r="J1467" s="107"/>
      <c r="K1467" s="108">
        <v>0</v>
      </c>
      <c r="L1467" s="108"/>
      <c r="M1467" s="108">
        <v>0</v>
      </c>
      <c r="N1467" s="108"/>
      <c r="O1467" s="108">
        <v>0</v>
      </c>
      <c r="P1467" s="108"/>
      <c r="Q1467" s="108">
        <v>218818</v>
      </c>
      <c r="R1467" s="108"/>
      <c r="S1467" s="108">
        <v>0</v>
      </c>
      <c r="T1467" s="108"/>
      <c r="U1467" s="108">
        <v>0</v>
      </c>
      <c r="V1467" s="108"/>
      <c r="W1467" s="108">
        <v>12900</v>
      </c>
      <c r="X1467" s="108"/>
      <c r="Y1467" s="108">
        <v>0</v>
      </c>
      <c r="Z1467" s="108"/>
      <c r="AA1467" s="108">
        <v>0</v>
      </c>
      <c r="AB1467" s="108"/>
      <c r="AC1467" s="108">
        <v>0</v>
      </c>
      <c r="AD1467" s="108"/>
      <c r="AE1467" s="108">
        <v>0</v>
      </c>
      <c r="AF1467" s="108"/>
      <c r="AG1467" s="108">
        <v>0</v>
      </c>
      <c r="AH1467" s="108"/>
      <c r="AI1467" s="108">
        <v>60047</v>
      </c>
      <c r="AJ1467" s="108"/>
      <c r="AK1467" s="108">
        <v>0</v>
      </c>
      <c r="AL1467" s="109"/>
      <c r="AM1467" s="182">
        <v>0</v>
      </c>
      <c r="AN1467" s="109" t="s">
        <v>5655</v>
      </c>
      <c r="AO1467" s="109" t="str">
        <f t="shared" si="22"/>
        <v>No</v>
      </c>
    </row>
    <row r="1468" spans="1:41" s="19" customFormat="1" ht="11.45" customHeight="1" x14ac:dyDescent="0.2">
      <c r="A1468" s="5" t="s">
        <v>954</v>
      </c>
      <c r="B1468" s="5" t="s">
        <v>955</v>
      </c>
      <c r="C1468" s="5" t="s">
        <v>91</v>
      </c>
      <c r="D1468" s="174">
        <v>3099</v>
      </c>
      <c r="E1468" s="177">
        <v>30099</v>
      </c>
      <c r="F1468" s="19" t="s">
        <v>194</v>
      </c>
      <c r="G1468" s="5" t="s">
        <v>5273</v>
      </c>
      <c r="H1468" s="27">
        <v>69449</v>
      </c>
      <c r="I1468" s="106">
        <v>7</v>
      </c>
      <c r="J1468" s="107"/>
      <c r="K1468" s="108">
        <v>0</v>
      </c>
      <c r="L1468" s="108"/>
      <c r="M1468" s="108">
        <v>0</v>
      </c>
      <c r="N1468" s="108"/>
      <c r="O1468" s="108">
        <v>0</v>
      </c>
      <c r="P1468" s="108"/>
      <c r="Q1468" s="108">
        <v>193935</v>
      </c>
      <c r="R1468" s="108"/>
      <c r="S1468" s="108">
        <v>0</v>
      </c>
      <c r="T1468" s="108"/>
      <c r="U1468" s="108">
        <v>0</v>
      </c>
      <c r="V1468" s="108"/>
      <c r="W1468" s="108">
        <v>18079</v>
      </c>
      <c r="X1468" s="108"/>
      <c r="Y1468" s="108">
        <v>0</v>
      </c>
      <c r="Z1468" s="108"/>
      <c r="AA1468" s="108">
        <v>0</v>
      </c>
      <c r="AB1468" s="108"/>
      <c r="AC1468" s="108">
        <v>0</v>
      </c>
      <c r="AD1468" s="108"/>
      <c r="AE1468" s="108">
        <v>0</v>
      </c>
      <c r="AF1468" s="108"/>
      <c r="AG1468" s="108">
        <v>0</v>
      </c>
      <c r="AH1468" s="108"/>
      <c r="AI1468" s="108">
        <v>139998</v>
      </c>
      <c r="AJ1468" s="108"/>
      <c r="AK1468" s="108">
        <v>0</v>
      </c>
      <c r="AL1468" s="109"/>
      <c r="AM1468" s="182">
        <v>0</v>
      </c>
      <c r="AN1468" s="109" t="s">
        <v>5655</v>
      </c>
      <c r="AO1468" s="109" t="str">
        <f t="shared" si="22"/>
        <v>No</v>
      </c>
    </row>
    <row r="1469" spans="1:41" s="19" customFormat="1" ht="11.45" customHeight="1" x14ac:dyDescent="0.2">
      <c r="A1469" s="5" t="s">
        <v>5795</v>
      </c>
      <c r="B1469" s="5" t="s">
        <v>5796</v>
      </c>
      <c r="C1469" s="5" t="s">
        <v>31</v>
      </c>
      <c r="D1469" s="174"/>
      <c r="E1469" s="177" t="s">
        <v>5797</v>
      </c>
      <c r="F1469" s="19" t="s">
        <v>194</v>
      </c>
      <c r="G1469" s="5" t="s">
        <v>229</v>
      </c>
      <c r="H1469" s="27">
        <v>0</v>
      </c>
      <c r="I1469" s="106">
        <v>7</v>
      </c>
      <c r="J1469" s="107"/>
      <c r="K1469" s="108">
        <v>0</v>
      </c>
      <c r="L1469" s="108"/>
      <c r="M1469" s="108">
        <v>0</v>
      </c>
      <c r="N1469" s="108"/>
      <c r="O1469" s="108">
        <v>0</v>
      </c>
      <c r="P1469" s="108"/>
      <c r="Q1469" s="108">
        <v>195565</v>
      </c>
      <c r="R1469" s="108"/>
      <c r="S1469" s="108">
        <v>0</v>
      </c>
      <c r="T1469" s="108"/>
      <c r="U1469" s="108">
        <v>0</v>
      </c>
      <c r="V1469" s="108"/>
      <c r="W1469" s="108">
        <v>16927</v>
      </c>
      <c r="X1469" s="108"/>
      <c r="Y1469" s="108">
        <v>0</v>
      </c>
      <c r="Z1469" s="108"/>
      <c r="AA1469" s="108">
        <v>0</v>
      </c>
      <c r="AB1469" s="108"/>
      <c r="AC1469" s="108">
        <v>0</v>
      </c>
      <c r="AD1469" s="108"/>
      <c r="AE1469" s="108">
        <v>0</v>
      </c>
      <c r="AF1469" s="108"/>
      <c r="AG1469" s="108">
        <v>0</v>
      </c>
      <c r="AH1469" s="108"/>
      <c r="AI1469" s="108">
        <v>301154</v>
      </c>
      <c r="AJ1469" s="108"/>
      <c r="AK1469" s="108">
        <v>0</v>
      </c>
      <c r="AL1469" s="109"/>
      <c r="AM1469" s="182">
        <v>32.200000000000003</v>
      </c>
      <c r="AN1469" s="109" t="s">
        <v>5655</v>
      </c>
      <c r="AO1469" s="109" t="str">
        <f t="shared" si="22"/>
        <v>No</v>
      </c>
    </row>
    <row r="1470" spans="1:41" s="19" customFormat="1" ht="11.45" customHeight="1" x14ac:dyDescent="0.2">
      <c r="A1470" s="5" t="s">
        <v>6378</v>
      </c>
      <c r="B1470" s="5" t="s">
        <v>564</v>
      </c>
      <c r="C1470" s="5" t="s">
        <v>51</v>
      </c>
      <c r="D1470" s="174">
        <v>6023</v>
      </c>
      <c r="E1470" s="177">
        <v>60023</v>
      </c>
      <c r="F1470" s="19" t="s">
        <v>194</v>
      </c>
      <c r="G1470" s="5" t="s">
        <v>5273</v>
      </c>
      <c r="H1470" s="27">
        <v>143440</v>
      </c>
      <c r="I1470" s="106">
        <v>7</v>
      </c>
      <c r="J1470" s="107"/>
      <c r="K1470" s="108">
        <v>0</v>
      </c>
      <c r="L1470" s="108"/>
      <c r="M1470" s="108">
        <v>0</v>
      </c>
      <c r="N1470" s="108"/>
      <c r="O1470" s="108">
        <v>0</v>
      </c>
      <c r="P1470" s="108"/>
      <c r="Q1470" s="108">
        <v>218243</v>
      </c>
      <c r="R1470" s="108"/>
      <c r="S1470" s="108">
        <v>0</v>
      </c>
      <c r="T1470" s="108"/>
      <c r="U1470" s="108">
        <v>0</v>
      </c>
      <c r="V1470" s="108"/>
      <c r="W1470" s="108">
        <v>16975</v>
      </c>
      <c r="X1470" s="108"/>
      <c r="Y1470" s="108">
        <v>0</v>
      </c>
      <c r="Z1470" s="108"/>
      <c r="AA1470" s="108">
        <v>0</v>
      </c>
      <c r="AB1470" s="108"/>
      <c r="AC1470" s="108">
        <v>0</v>
      </c>
      <c r="AD1470" s="108"/>
      <c r="AE1470" s="108">
        <v>0</v>
      </c>
      <c r="AF1470" s="108"/>
      <c r="AG1470" s="108">
        <v>0</v>
      </c>
      <c r="AH1470" s="108"/>
      <c r="AI1470" s="108">
        <v>279018</v>
      </c>
      <c r="AJ1470" s="108"/>
      <c r="AK1470" s="108">
        <v>0</v>
      </c>
      <c r="AL1470" s="109"/>
      <c r="AM1470" s="182">
        <v>0</v>
      </c>
      <c r="AN1470" s="109" t="s">
        <v>5655</v>
      </c>
      <c r="AO1470" s="109" t="str">
        <f t="shared" si="22"/>
        <v>No</v>
      </c>
    </row>
    <row r="1471" spans="1:41" s="19" customFormat="1" ht="11.45" customHeight="1" x14ac:dyDescent="0.2">
      <c r="A1471" s="5" t="s">
        <v>1156</v>
      </c>
      <c r="B1471" s="5" t="s">
        <v>1157</v>
      </c>
      <c r="C1471" s="5" t="s">
        <v>87</v>
      </c>
      <c r="D1471" s="174" t="s">
        <v>1158</v>
      </c>
      <c r="E1471" s="177">
        <v>88158</v>
      </c>
      <c r="F1471" s="19" t="s">
        <v>138</v>
      </c>
      <c r="G1471" s="5" t="s">
        <v>5273</v>
      </c>
      <c r="H1471" s="27">
        <v>0</v>
      </c>
      <c r="I1471" s="106">
        <v>7</v>
      </c>
      <c r="J1471" s="107"/>
      <c r="K1471" s="108">
        <v>0</v>
      </c>
      <c r="L1471" s="108"/>
      <c r="M1471" s="108">
        <v>0</v>
      </c>
      <c r="N1471" s="108"/>
      <c r="O1471" s="108">
        <v>0</v>
      </c>
      <c r="P1471" s="108"/>
      <c r="Q1471" s="108">
        <v>222894</v>
      </c>
      <c r="R1471" s="108"/>
      <c r="S1471" s="108">
        <v>0</v>
      </c>
      <c r="T1471" s="108"/>
      <c r="U1471" s="108">
        <v>0</v>
      </c>
      <c r="V1471" s="108"/>
      <c r="W1471" s="108">
        <v>10124</v>
      </c>
      <c r="X1471" s="108"/>
      <c r="Y1471" s="108">
        <v>0</v>
      </c>
      <c r="Z1471" s="108"/>
      <c r="AA1471" s="108">
        <v>0</v>
      </c>
      <c r="AB1471" s="108"/>
      <c r="AC1471" s="108">
        <v>0</v>
      </c>
      <c r="AD1471" s="108"/>
      <c r="AE1471" s="108">
        <v>0</v>
      </c>
      <c r="AF1471" s="108"/>
      <c r="AG1471" s="108">
        <v>0</v>
      </c>
      <c r="AH1471" s="108"/>
      <c r="AI1471" s="108">
        <v>27953</v>
      </c>
      <c r="AJ1471" s="108"/>
      <c r="AK1471" s="108">
        <v>0</v>
      </c>
      <c r="AL1471" s="109"/>
      <c r="AM1471" s="182">
        <v>0</v>
      </c>
      <c r="AN1471" s="109" t="s">
        <v>5655</v>
      </c>
      <c r="AO1471" s="109" t="str">
        <f t="shared" si="22"/>
        <v>No</v>
      </c>
    </row>
    <row r="1472" spans="1:41" s="19" customFormat="1" ht="11.45" customHeight="1" x14ac:dyDescent="0.2">
      <c r="A1472" s="5" t="s">
        <v>6379</v>
      </c>
      <c r="B1472" s="5" t="s">
        <v>289</v>
      </c>
      <c r="C1472" s="5" t="s">
        <v>48</v>
      </c>
      <c r="D1472" s="174">
        <v>7056</v>
      </c>
      <c r="E1472" s="177">
        <v>70056</v>
      </c>
      <c r="F1472" s="19" t="s">
        <v>194</v>
      </c>
      <c r="G1472" s="5" t="s">
        <v>5273</v>
      </c>
      <c r="H1472" s="27">
        <v>472870</v>
      </c>
      <c r="I1472" s="106">
        <v>7</v>
      </c>
      <c r="J1472" s="107"/>
      <c r="K1472" s="108">
        <v>0</v>
      </c>
      <c r="L1472" s="108"/>
      <c r="M1472" s="108">
        <v>0</v>
      </c>
      <c r="N1472" s="108"/>
      <c r="O1472" s="108">
        <v>0</v>
      </c>
      <c r="P1472" s="108"/>
      <c r="Q1472" s="108">
        <v>70699</v>
      </c>
      <c r="R1472" s="108"/>
      <c r="S1472" s="108">
        <v>0</v>
      </c>
      <c r="T1472" s="108"/>
      <c r="U1472" s="108">
        <v>0</v>
      </c>
      <c r="V1472" s="108"/>
      <c r="W1472" s="108">
        <v>5698</v>
      </c>
      <c r="X1472" s="108"/>
      <c r="Y1472" s="108">
        <v>0</v>
      </c>
      <c r="Z1472" s="108"/>
      <c r="AA1472" s="108">
        <v>0</v>
      </c>
      <c r="AB1472" s="108"/>
      <c r="AC1472" s="108">
        <v>0</v>
      </c>
      <c r="AD1472" s="108"/>
      <c r="AE1472" s="108">
        <v>0</v>
      </c>
      <c r="AF1472" s="108"/>
      <c r="AG1472" s="108">
        <v>0</v>
      </c>
      <c r="AH1472" s="108"/>
      <c r="AI1472" s="108">
        <v>18902</v>
      </c>
      <c r="AJ1472" s="108"/>
      <c r="AK1472" s="108">
        <v>0</v>
      </c>
      <c r="AL1472" s="109"/>
      <c r="AM1472" s="182">
        <v>0</v>
      </c>
      <c r="AN1472" s="109" t="s">
        <v>5655</v>
      </c>
      <c r="AO1472" s="109" t="str">
        <f t="shared" si="22"/>
        <v>No</v>
      </c>
    </row>
    <row r="1473" spans="1:41" s="19" customFormat="1" ht="11.45" customHeight="1" x14ac:dyDescent="0.2">
      <c r="A1473" s="5" t="s">
        <v>6380</v>
      </c>
      <c r="B1473" s="5" t="s">
        <v>1459</v>
      </c>
      <c r="C1473" s="5" t="s">
        <v>65</v>
      </c>
      <c r="D1473" s="174"/>
      <c r="E1473" s="177" t="s">
        <v>6381</v>
      </c>
      <c r="F1473" s="19" t="s">
        <v>242</v>
      </c>
      <c r="G1473" s="5" t="s">
        <v>229</v>
      </c>
      <c r="H1473" s="27">
        <v>0</v>
      </c>
      <c r="I1473" s="106">
        <v>7</v>
      </c>
      <c r="J1473" s="107"/>
      <c r="K1473" s="108">
        <v>0</v>
      </c>
      <c r="L1473" s="108"/>
      <c r="M1473" s="108">
        <v>0</v>
      </c>
      <c r="N1473" s="108"/>
      <c r="O1473" s="108">
        <v>0</v>
      </c>
      <c r="P1473" s="108"/>
      <c r="Q1473" s="108">
        <v>80407</v>
      </c>
      <c r="R1473" s="108"/>
      <c r="S1473" s="108">
        <v>0</v>
      </c>
      <c r="T1473" s="108"/>
      <c r="U1473" s="108">
        <v>0</v>
      </c>
      <c r="V1473" s="108"/>
      <c r="W1473" s="108">
        <v>5664</v>
      </c>
      <c r="X1473" s="108"/>
      <c r="Y1473" s="108">
        <v>0</v>
      </c>
      <c r="Z1473" s="108"/>
      <c r="AA1473" s="108">
        <v>0</v>
      </c>
      <c r="AB1473" s="108"/>
      <c r="AC1473" s="108">
        <v>0</v>
      </c>
      <c r="AD1473" s="108"/>
      <c r="AE1473" s="108">
        <v>0</v>
      </c>
      <c r="AF1473" s="108"/>
      <c r="AG1473" s="108">
        <v>0</v>
      </c>
      <c r="AH1473" s="108"/>
      <c r="AI1473" s="108">
        <v>22984</v>
      </c>
      <c r="AJ1473" s="108"/>
      <c r="AK1473" s="108">
        <v>0</v>
      </c>
      <c r="AL1473" s="109"/>
      <c r="AM1473" s="182">
        <v>0</v>
      </c>
      <c r="AN1473" s="109" t="s">
        <v>5655</v>
      </c>
      <c r="AO1473" s="109" t="str">
        <f t="shared" si="22"/>
        <v>No</v>
      </c>
    </row>
    <row r="1474" spans="1:41" s="19" customFormat="1" ht="11.45" customHeight="1" x14ac:dyDescent="0.2">
      <c r="A1474" s="5" t="s">
        <v>5160</v>
      </c>
      <c r="B1474" s="5" t="s">
        <v>5161</v>
      </c>
      <c r="C1474" s="5" t="s">
        <v>80</v>
      </c>
      <c r="D1474" s="174" t="s">
        <v>5162</v>
      </c>
      <c r="E1474" s="177" t="s">
        <v>5163</v>
      </c>
      <c r="F1474" s="19" t="s">
        <v>194</v>
      </c>
      <c r="G1474" s="5" t="s">
        <v>229</v>
      </c>
      <c r="H1474" s="27">
        <v>0</v>
      </c>
      <c r="I1474" s="106">
        <v>7</v>
      </c>
      <c r="J1474" s="107"/>
      <c r="K1474" s="108">
        <v>0</v>
      </c>
      <c r="L1474" s="108"/>
      <c r="M1474" s="108">
        <v>0</v>
      </c>
      <c r="N1474" s="108"/>
      <c r="O1474" s="108">
        <v>0</v>
      </c>
      <c r="P1474" s="108"/>
      <c r="Q1474" s="108">
        <v>347042</v>
      </c>
      <c r="R1474" s="108"/>
      <c r="S1474" s="108">
        <v>0</v>
      </c>
      <c r="T1474" s="108"/>
      <c r="U1474" s="108">
        <v>0</v>
      </c>
      <c r="V1474" s="108"/>
      <c r="W1474" s="108">
        <v>16238</v>
      </c>
      <c r="X1474" s="108"/>
      <c r="Y1474" s="108">
        <v>0</v>
      </c>
      <c r="Z1474" s="108"/>
      <c r="AA1474" s="108">
        <v>0</v>
      </c>
      <c r="AB1474" s="108"/>
      <c r="AC1474" s="108">
        <v>0</v>
      </c>
      <c r="AD1474" s="108"/>
      <c r="AE1474" s="108">
        <v>0</v>
      </c>
      <c r="AF1474" s="108"/>
      <c r="AG1474" s="108">
        <v>0</v>
      </c>
      <c r="AH1474" s="108"/>
      <c r="AI1474" s="108">
        <v>129776</v>
      </c>
      <c r="AJ1474" s="108"/>
      <c r="AK1474" s="108">
        <v>0</v>
      </c>
      <c r="AL1474" s="109"/>
      <c r="AM1474" s="182">
        <v>0</v>
      </c>
      <c r="AN1474" s="109" t="s">
        <v>5655</v>
      </c>
      <c r="AO1474" s="109" t="str">
        <f t="shared" si="22"/>
        <v>No</v>
      </c>
    </row>
    <row r="1475" spans="1:41" s="19" customFormat="1" ht="11.45" customHeight="1" x14ac:dyDescent="0.2">
      <c r="A1475" s="5" t="s">
        <v>2808</v>
      </c>
      <c r="B1475" s="5" t="s">
        <v>2809</v>
      </c>
      <c r="C1475" s="5" t="s">
        <v>56</v>
      </c>
      <c r="D1475" s="174" t="s">
        <v>2810</v>
      </c>
      <c r="E1475" s="177" t="s">
        <v>2811</v>
      </c>
      <c r="F1475" s="19" t="s">
        <v>196</v>
      </c>
      <c r="G1475" s="5" t="s">
        <v>229</v>
      </c>
      <c r="H1475" s="27">
        <v>0</v>
      </c>
      <c r="I1475" s="106">
        <v>7</v>
      </c>
      <c r="J1475" s="107"/>
      <c r="K1475" s="108">
        <v>0</v>
      </c>
      <c r="L1475" s="108"/>
      <c r="M1475" s="108">
        <v>0</v>
      </c>
      <c r="N1475" s="108"/>
      <c r="O1475" s="108">
        <v>0</v>
      </c>
      <c r="P1475" s="108"/>
      <c r="Q1475" s="108">
        <v>194456</v>
      </c>
      <c r="R1475" s="108"/>
      <c r="S1475" s="108">
        <v>0</v>
      </c>
      <c r="T1475" s="108"/>
      <c r="U1475" s="108">
        <v>0</v>
      </c>
      <c r="V1475" s="108"/>
      <c r="W1475" s="108">
        <v>16769</v>
      </c>
      <c r="X1475" s="108"/>
      <c r="Y1475" s="108">
        <v>0</v>
      </c>
      <c r="Z1475" s="108"/>
      <c r="AA1475" s="108">
        <v>0</v>
      </c>
      <c r="AB1475" s="108"/>
      <c r="AC1475" s="108">
        <v>0</v>
      </c>
      <c r="AD1475" s="108"/>
      <c r="AE1475" s="108">
        <v>0</v>
      </c>
      <c r="AF1475" s="108"/>
      <c r="AG1475" s="108">
        <v>0</v>
      </c>
      <c r="AH1475" s="108"/>
      <c r="AI1475" s="108">
        <v>51691</v>
      </c>
      <c r="AJ1475" s="108"/>
      <c r="AK1475" s="108">
        <v>0</v>
      </c>
      <c r="AL1475" s="109"/>
      <c r="AM1475" s="182">
        <v>0</v>
      </c>
      <c r="AN1475" s="109" t="s">
        <v>5655</v>
      </c>
      <c r="AO1475" s="109" t="str">
        <f t="shared" ref="AO1475:AO1538" si="23">IF(AN1475&amp;AL1475&amp;AJ1475&amp;AH1475&amp;AF1475&amp;AD1475&amp;AB1475&amp;Z1475&amp;X1475&amp;V1475&amp;T1475&amp;R1475&amp;P1475&amp;N1475&amp;L1475&amp;J1475&lt;&gt;"","Yes","No")</f>
        <v>No</v>
      </c>
    </row>
    <row r="1476" spans="1:41" s="19" customFormat="1" ht="11.45" customHeight="1" x14ac:dyDescent="0.2">
      <c r="A1476" s="5" t="s">
        <v>6382</v>
      </c>
      <c r="B1476" s="5" t="s">
        <v>6383</v>
      </c>
      <c r="C1476" s="5" t="s">
        <v>51</v>
      </c>
      <c r="D1476" s="174"/>
      <c r="E1476" s="177" t="s">
        <v>6384</v>
      </c>
      <c r="F1476" s="19" t="s">
        <v>1252</v>
      </c>
      <c r="G1476" s="5" t="s">
        <v>229</v>
      </c>
      <c r="H1476" s="27">
        <v>0</v>
      </c>
      <c r="I1476" s="106">
        <v>7</v>
      </c>
      <c r="J1476" s="107"/>
      <c r="K1476" s="108">
        <v>0</v>
      </c>
      <c r="L1476" s="108"/>
      <c r="M1476" s="108">
        <v>0</v>
      </c>
      <c r="N1476" s="108"/>
      <c r="O1476" s="108">
        <v>0</v>
      </c>
      <c r="P1476" s="108"/>
      <c r="Q1476" s="108">
        <v>21466</v>
      </c>
      <c r="R1476" s="108"/>
      <c r="S1476" s="108">
        <v>0</v>
      </c>
      <c r="T1476" s="108"/>
      <c r="U1476" s="108">
        <v>0</v>
      </c>
      <c r="V1476" s="108"/>
      <c r="W1476" s="108">
        <v>1819</v>
      </c>
      <c r="X1476" s="108"/>
      <c r="Y1476" s="108">
        <v>0</v>
      </c>
      <c r="Z1476" s="108"/>
      <c r="AA1476" s="108">
        <v>0</v>
      </c>
      <c r="AB1476" s="108"/>
      <c r="AC1476" s="108">
        <v>0</v>
      </c>
      <c r="AD1476" s="108"/>
      <c r="AE1476" s="108">
        <v>0</v>
      </c>
      <c r="AF1476" s="108"/>
      <c r="AG1476" s="108">
        <v>0</v>
      </c>
      <c r="AH1476" s="108"/>
      <c r="AI1476" s="108">
        <v>4192</v>
      </c>
      <c r="AJ1476" s="108"/>
      <c r="AK1476" s="108">
        <v>0</v>
      </c>
      <c r="AL1476" s="109"/>
      <c r="AM1476" s="182">
        <v>0</v>
      </c>
      <c r="AN1476" s="109" t="s">
        <v>5655</v>
      </c>
      <c r="AO1476" s="109" t="str">
        <f t="shared" si="23"/>
        <v>No</v>
      </c>
    </row>
    <row r="1477" spans="1:41" s="19" customFormat="1" ht="11.45" customHeight="1" x14ac:dyDescent="0.2">
      <c r="A1477" s="5" t="s">
        <v>4496</v>
      </c>
      <c r="B1477" s="5" t="s">
        <v>4497</v>
      </c>
      <c r="C1477" s="5" t="s">
        <v>87</v>
      </c>
      <c r="D1477" s="174" t="s">
        <v>4498</v>
      </c>
      <c r="E1477" s="177" t="s">
        <v>4499</v>
      </c>
      <c r="F1477" s="19" t="s">
        <v>242</v>
      </c>
      <c r="G1477" s="5" t="s">
        <v>229</v>
      </c>
      <c r="H1477" s="27">
        <v>0</v>
      </c>
      <c r="I1477" s="106">
        <v>7</v>
      </c>
      <c r="J1477" s="107"/>
      <c r="K1477" s="108">
        <v>0</v>
      </c>
      <c r="L1477" s="108"/>
      <c r="M1477" s="108">
        <v>0</v>
      </c>
      <c r="N1477" s="108"/>
      <c r="O1477" s="108">
        <v>0</v>
      </c>
      <c r="P1477" s="108"/>
      <c r="Q1477" s="108">
        <v>89854</v>
      </c>
      <c r="R1477" s="108"/>
      <c r="S1477" s="108">
        <v>0</v>
      </c>
      <c r="T1477" s="108"/>
      <c r="U1477" s="108">
        <v>0</v>
      </c>
      <c r="V1477" s="108"/>
      <c r="W1477" s="108">
        <v>6350</v>
      </c>
      <c r="X1477" s="108"/>
      <c r="Y1477" s="108">
        <v>0</v>
      </c>
      <c r="Z1477" s="108"/>
      <c r="AA1477" s="108">
        <v>0</v>
      </c>
      <c r="AB1477" s="108"/>
      <c r="AC1477" s="108">
        <v>0</v>
      </c>
      <c r="AD1477" s="108"/>
      <c r="AE1477" s="108">
        <v>0</v>
      </c>
      <c r="AF1477" s="108"/>
      <c r="AG1477" s="108">
        <v>0</v>
      </c>
      <c r="AH1477" s="108"/>
      <c r="AI1477" s="108">
        <v>25187</v>
      </c>
      <c r="AJ1477" s="108"/>
      <c r="AK1477" s="108">
        <v>0</v>
      </c>
      <c r="AL1477" s="109"/>
      <c r="AM1477" s="182">
        <v>0</v>
      </c>
      <c r="AN1477" s="109" t="s">
        <v>5655</v>
      </c>
      <c r="AO1477" s="109" t="str">
        <f t="shared" si="23"/>
        <v>No</v>
      </c>
    </row>
    <row r="1478" spans="1:41" s="19" customFormat="1" ht="11.45" customHeight="1" x14ac:dyDescent="0.2">
      <c r="A1478" s="5" t="s">
        <v>5729</v>
      </c>
      <c r="B1478" s="5" t="s">
        <v>5730</v>
      </c>
      <c r="C1478" s="5" t="s">
        <v>20</v>
      </c>
      <c r="D1478" s="174"/>
      <c r="E1478" s="177">
        <v>90252</v>
      </c>
      <c r="F1478" s="19" t="s">
        <v>194</v>
      </c>
      <c r="G1478" s="5" t="s">
        <v>5273</v>
      </c>
      <c r="H1478" s="27">
        <v>12150996</v>
      </c>
      <c r="I1478" s="106">
        <v>7</v>
      </c>
      <c r="J1478" s="107"/>
      <c r="K1478" s="108">
        <v>0</v>
      </c>
      <c r="L1478" s="108"/>
      <c r="M1478" s="108">
        <v>0</v>
      </c>
      <c r="N1478" s="108"/>
      <c r="O1478" s="108">
        <v>0</v>
      </c>
      <c r="P1478" s="108"/>
      <c r="Q1478" s="108">
        <v>67228</v>
      </c>
      <c r="R1478" s="108"/>
      <c r="S1478" s="108">
        <v>0</v>
      </c>
      <c r="T1478" s="108"/>
      <c r="U1478" s="108">
        <v>0</v>
      </c>
      <c r="V1478" s="108"/>
      <c r="W1478" s="108">
        <v>5806</v>
      </c>
      <c r="X1478" s="108"/>
      <c r="Y1478" s="108">
        <v>0</v>
      </c>
      <c r="Z1478" s="108"/>
      <c r="AA1478" s="108">
        <v>0</v>
      </c>
      <c r="AB1478" s="108"/>
      <c r="AC1478" s="108">
        <v>0</v>
      </c>
      <c r="AD1478" s="108"/>
      <c r="AE1478" s="108">
        <v>0</v>
      </c>
      <c r="AF1478" s="108"/>
      <c r="AG1478" s="108">
        <v>0</v>
      </c>
      <c r="AH1478" s="108"/>
      <c r="AI1478" s="108">
        <v>53155</v>
      </c>
      <c r="AJ1478" s="108"/>
      <c r="AK1478" s="108">
        <v>0</v>
      </c>
      <c r="AL1478" s="109"/>
      <c r="AM1478" s="182">
        <v>0</v>
      </c>
      <c r="AN1478" s="109" t="s">
        <v>5655</v>
      </c>
      <c r="AO1478" s="109" t="str">
        <f t="shared" si="23"/>
        <v>No</v>
      </c>
    </row>
    <row r="1479" spans="1:41" s="19" customFormat="1" ht="11.45" customHeight="1" x14ac:dyDescent="0.2">
      <c r="A1479" s="5" t="s">
        <v>1141</v>
      </c>
      <c r="B1479" s="5" t="s">
        <v>1142</v>
      </c>
      <c r="C1479" s="5" t="s">
        <v>20</v>
      </c>
      <c r="D1479" s="174">
        <v>9220</v>
      </c>
      <c r="E1479" s="177">
        <v>90220</v>
      </c>
      <c r="F1479" s="19" t="s">
        <v>194</v>
      </c>
      <c r="G1479" s="5" t="s">
        <v>5273</v>
      </c>
      <c r="H1479" s="27">
        <v>1723634</v>
      </c>
      <c r="I1479" s="106">
        <v>7</v>
      </c>
      <c r="J1479" s="107"/>
      <c r="K1479" s="108">
        <v>0</v>
      </c>
      <c r="L1479" s="108"/>
      <c r="M1479" s="108">
        <v>0</v>
      </c>
      <c r="N1479" s="108"/>
      <c r="O1479" s="108">
        <v>0</v>
      </c>
      <c r="P1479" s="108"/>
      <c r="Q1479" s="108">
        <v>182985</v>
      </c>
      <c r="R1479" s="108"/>
      <c r="S1479" s="108">
        <v>0</v>
      </c>
      <c r="T1479" s="108"/>
      <c r="U1479" s="108">
        <v>0</v>
      </c>
      <c r="V1479" s="108"/>
      <c r="W1479" s="108">
        <v>12460</v>
      </c>
      <c r="X1479" s="108"/>
      <c r="Y1479" s="108">
        <v>0</v>
      </c>
      <c r="Z1479" s="108"/>
      <c r="AA1479" s="108">
        <v>0</v>
      </c>
      <c r="AB1479" s="108"/>
      <c r="AC1479" s="108">
        <v>0</v>
      </c>
      <c r="AD1479" s="108"/>
      <c r="AE1479" s="108">
        <v>0</v>
      </c>
      <c r="AF1479" s="108"/>
      <c r="AG1479" s="108">
        <v>0</v>
      </c>
      <c r="AH1479" s="108"/>
      <c r="AI1479" s="108">
        <v>89802</v>
      </c>
      <c r="AJ1479" s="108"/>
      <c r="AK1479" s="108">
        <v>0</v>
      </c>
      <c r="AL1479" s="109"/>
      <c r="AM1479" s="182">
        <v>0</v>
      </c>
      <c r="AN1479" s="109" t="s">
        <v>5655</v>
      </c>
      <c r="AO1479" s="109" t="str">
        <f t="shared" si="23"/>
        <v>No</v>
      </c>
    </row>
    <row r="1480" spans="1:41" s="19" customFormat="1" ht="11.45" customHeight="1" x14ac:dyDescent="0.2">
      <c r="A1480" s="5" t="s">
        <v>6385</v>
      </c>
      <c r="B1480" s="5" t="s">
        <v>5750</v>
      </c>
      <c r="C1480" s="5" t="s">
        <v>20</v>
      </c>
      <c r="D1480" s="174"/>
      <c r="E1480" s="177">
        <v>90260</v>
      </c>
      <c r="F1480" s="19" t="s">
        <v>194</v>
      </c>
      <c r="G1480" s="5" t="s">
        <v>5273</v>
      </c>
      <c r="H1480" s="27">
        <v>12150996</v>
      </c>
      <c r="I1480" s="106">
        <v>7</v>
      </c>
      <c r="J1480" s="107"/>
      <c r="K1480" s="108">
        <v>0</v>
      </c>
      <c r="L1480" s="108"/>
      <c r="M1480" s="108">
        <v>0</v>
      </c>
      <c r="N1480" s="108"/>
      <c r="O1480" s="108">
        <v>0</v>
      </c>
      <c r="P1480" s="108"/>
      <c r="Q1480" s="108">
        <v>150463</v>
      </c>
      <c r="R1480" s="108"/>
      <c r="S1480" s="108">
        <v>0</v>
      </c>
      <c r="T1480" s="108"/>
      <c r="U1480" s="108">
        <v>0</v>
      </c>
      <c r="V1480" s="108"/>
      <c r="W1480" s="108">
        <v>13095</v>
      </c>
      <c r="X1480" s="108"/>
      <c r="Y1480" s="108">
        <v>0</v>
      </c>
      <c r="Z1480" s="108"/>
      <c r="AA1480" s="108">
        <v>0</v>
      </c>
      <c r="AB1480" s="108"/>
      <c r="AC1480" s="108">
        <v>0</v>
      </c>
      <c r="AD1480" s="108"/>
      <c r="AE1480" s="108">
        <v>0</v>
      </c>
      <c r="AF1480" s="108"/>
      <c r="AG1480" s="108">
        <v>0</v>
      </c>
      <c r="AH1480" s="108"/>
      <c r="AI1480" s="108">
        <v>86872</v>
      </c>
      <c r="AJ1480" s="108"/>
      <c r="AK1480" s="108">
        <v>0</v>
      </c>
      <c r="AL1480" s="109"/>
      <c r="AM1480" s="182">
        <v>0</v>
      </c>
      <c r="AN1480" s="109" t="s">
        <v>5655</v>
      </c>
      <c r="AO1480" s="109" t="str">
        <f t="shared" si="23"/>
        <v>No</v>
      </c>
    </row>
    <row r="1481" spans="1:41" s="19" customFormat="1" ht="11.45" customHeight="1" x14ac:dyDescent="0.2">
      <c r="A1481" s="5" t="s">
        <v>6386</v>
      </c>
      <c r="B1481" s="5" t="s">
        <v>6387</v>
      </c>
      <c r="C1481" s="5" t="s">
        <v>55</v>
      </c>
      <c r="D1481" s="174"/>
      <c r="E1481" s="177">
        <v>50523</v>
      </c>
      <c r="F1481" s="19" t="s">
        <v>138</v>
      </c>
      <c r="G1481" s="5" t="s">
        <v>5273</v>
      </c>
      <c r="H1481" s="27">
        <v>0</v>
      </c>
      <c r="I1481" s="106">
        <v>7</v>
      </c>
      <c r="J1481" s="107"/>
      <c r="K1481" s="108">
        <v>0</v>
      </c>
      <c r="L1481" s="108"/>
      <c r="M1481" s="108">
        <v>0</v>
      </c>
      <c r="N1481" s="108"/>
      <c r="O1481" s="108">
        <v>0</v>
      </c>
      <c r="P1481" s="108"/>
      <c r="Q1481" s="108">
        <v>185692</v>
      </c>
      <c r="R1481" s="108" t="s">
        <v>102</v>
      </c>
      <c r="S1481" s="108">
        <v>0</v>
      </c>
      <c r="T1481" s="108"/>
      <c r="U1481" s="108">
        <v>0</v>
      </c>
      <c r="V1481" s="108"/>
      <c r="W1481" s="108">
        <v>6682</v>
      </c>
      <c r="X1481" s="108"/>
      <c r="Y1481" s="108">
        <v>0</v>
      </c>
      <c r="Z1481" s="108"/>
      <c r="AA1481" s="108">
        <v>0</v>
      </c>
      <c r="AB1481" s="108"/>
      <c r="AC1481" s="108">
        <v>0</v>
      </c>
      <c r="AD1481" s="108"/>
      <c r="AE1481" s="108">
        <v>0</v>
      </c>
      <c r="AF1481" s="108"/>
      <c r="AG1481" s="108">
        <v>0</v>
      </c>
      <c r="AH1481" s="108"/>
      <c r="AI1481" s="108">
        <v>15561</v>
      </c>
      <c r="AJ1481" s="108"/>
      <c r="AK1481" s="108">
        <v>0</v>
      </c>
      <c r="AL1481" s="109"/>
      <c r="AM1481" s="182">
        <v>0</v>
      </c>
      <c r="AN1481" s="109" t="s">
        <v>5655</v>
      </c>
      <c r="AO1481" s="109" t="str">
        <f t="shared" si="23"/>
        <v>Yes</v>
      </c>
    </row>
    <row r="1482" spans="1:41" s="19" customFormat="1" ht="11.45" customHeight="1" x14ac:dyDescent="0.2">
      <c r="A1482" s="5" t="s">
        <v>5537</v>
      </c>
      <c r="B1482" s="5" t="s">
        <v>5635</v>
      </c>
      <c r="C1482" s="5" t="s">
        <v>89</v>
      </c>
      <c r="D1482" s="174"/>
      <c r="E1482" s="177" t="s">
        <v>5536</v>
      </c>
      <c r="F1482" s="19" t="s">
        <v>194</v>
      </c>
      <c r="G1482" s="5" t="s">
        <v>229</v>
      </c>
      <c r="H1482" s="27">
        <v>0</v>
      </c>
      <c r="I1482" s="106">
        <v>7</v>
      </c>
      <c r="J1482" s="107"/>
      <c r="K1482" s="108">
        <v>0</v>
      </c>
      <c r="L1482" s="108"/>
      <c r="M1482" s="108">
        <v>0</v>
      </c>
      <c r="N1482" s="108"/>
      <c r="O1482" s="108">
        <v>0</v>
      </c>
      <c r="P1482" s="108"/>
      <c r="Q1482" s="108">
        <v>82918</v>
      </c>
      <c r="R1482" s="108"/>
      <c r="S1482" s="108">
        <v>0</v>
      </c>
      <c r="T1482" s="108"/>
      <c r="U1482" s="108">
        <v>0</v>
      </c>
      <c r="V1482" s="108"/>
      <c r="W1482" s="108">
        <v>5670</v>
      </c>
      <c r="X1482" s="108"/>
      <c r="Y1482" s="108">
        <v>0</v>
      </c>
      <c r="Z1482" s="108"/>
      <c r="AA1482" s="108">
        <v>0</v>
      </c>
      <c r="AB1482" s="108"/>
      <c r="AC1482" s="108">
        <v>0</v>
      </c>
      <c r="AD1482" s="108"/>
      <c r="AE1482" s="108">
        <v>0</v>
      </c>
      <c r="AF1482" s="108"/>
      <c r="AG1482" s="108">
        <v>0</v>
      </c>
      <c r="AH1482" s="108"/>
      <c r="AI1482" s="108">
        <v>7920</v>
      </c>
      <c r="AJ1482" s="108"/>
      <c r="AK1482" s="108">
        <v>0</v>
      </c>
      <c r="AL1482" s="109"/>
      <c r="AM1482" s="182">
        <v>0</v>
      </c>
      <c r="AN1482" s="109" t="s">
        <v>5655</v>
      </c>
      <c r="AO1482" s="109" t="str">
        <f t="shared" si="23"/>
        <v>No</v>
      </c>
    </row>
    <row r="1483" spans="1:41" s="19" customFormat="1" ht="11.45" customHeight="1" x14ac:dyDescent="0.2">
      <c r="A1483" s="5" t="s">
        <v>4052</v>
      </c>
      <c r="B1483" s="5" t="s">
        <v>4053</v>
      </c>
      <c r="C1483" s="5" t="s">
        <v>59</v>
      </c>
      <c r="D1483" s="174" t="s">
        <v>4054</v>
      </c>
      <c r="E1483" s="177" t="s">
        <v>4055</v>
      </c>
      <c r="F1483" s="19" t="s">
        <v>242</v>
      </c>
      <c r="G1483" s="5" t="s">
        <v>229</v>
      </c>
      <c r="H1483" s="27">
        <v>0</v>
      </c>
      <c r="I1483" s="106">
        <v>7</v>
      </c>
      <c r="J1483" s="107"/>
      <c r="K1483" s="108">
        <v>0</v>
      </c>
      <c r="L1483" s="108"/>
      <c r="M1483" s="108">
        <v>0</v>
      </c>
      <c r="N1483" s="108"/>
      <c r="O1483" s="108">
        <v>0</v>
      </c>
      <c r="P1483" s="108"/>
      <c r="Q1483" s="108">
        <v>136856</v>
      </c>
      <c r="R1483" s="108"/>
      <c r="S1483" s="108">
        <v>0</v>
      </c>
      <c r="T1483" s="108"/>
      <c r="U1483" s="108">
        <v>0</v>
      </c>
      <c r="V1483" s="108"/>
      <c r="W1483" s="108">
        <v>10423</v>
      </c>
      <c r="X1483" s="108"/>
      <c r="Y1483" s="108">
        <v>0</v>
      </c>
      <c r="Z1483" s="108"/>
      <c r="AA1483" s="108">
        <v>0</v>
      </c>
      <c r="AB1483" s="108"/>
      <c r="AC1483" s="108">
        <v>0</v>
      </c>
      <c r="AD1483" s="108"/>
      <c r="AE1483" s="108">
        <v>0</v>
      </c>
      <c r="AF1483" s="108"/>
      <c r="AG1483" s="108">
        <v>0</v>
      </c>
      <c r="AH1483" s="108"/>
      <c r="AI1483" s="108">
        <v>24987</v>
      </c>
      <c r="AJ1483" s="108"/>
      <c r="AK1483" s="108">
        <v>0</v>
      </c>
      <c r="AL1483" s="109"/>
      <c r="AM1483" s="182">
        <v>0</v>
      </c>
      <c r="AN1483" s="109" t="s">
        <v>5655</v>
      </c>
      <c r="AO1483" s="109" t="str">
        <f t="shared" si="23"/>
        <v>No</v>
      </c>
    </row>
    <row r="1484" spans="1:41" s="19" customFormat="1" ht="11.45" customHeight="1" x14ac:dyDescent="0.2">
      <c r="A1484" s="5" t="s">
        <v>6388</v>
      </c>
      <c r="B1484" s="5" t="s">
        <v>303</v>
      </c>
      <c r="C1484" s="5" t="s">
        <v>43</v>
      </c>
      <c r="D1484" s="174">
        <v>7007</v>
      </c>
      <c r="E1484" s="177">
        <v>70007</v>
      </c>
      <c r="F1484" s="19" t="s">
        <v>194</v>
      </c>
      <c r="G1484" s="5" t="s">
        <v>5273</v>
      </c>
      <c r="H1484" s="27">
        <v>280051</v>
      </c>
      <c r="I1484" s="106">
        <v>7</v>
      </c>
      <c r="J1484" s="107"/>
      <c r="K1484" s="108">
        <v>0</v>
      </c>
      <c r="L1484" s="108"/>
      <c r="M1484" s="108">
        <v>0</v>
      </c>
      <c r="N1484" s="108"/>
      <c r="O1484" s="108">
        <v>0</v>
      </c>
      <c r="P1484" s="108"/>
      <c r="Q1484" s="108">
        <v>255951</v>
      </c>
      <c r="R1484" s="108"/>
      <c r="S1484" s="108">
        <v>0</v>
      </c>
      <c r="T1484" s="108"/>
      <c r="U1484" s="108">
        <v>0</v>
      </c>
      <c r="V1484" s="108"/>
      <c r="W1484" s="108">
        <v>14106</v>
      </c>
      <c r="X1484" s="108"/>
      <c r="Y1484" s="108">
        <v>0</v>
      </c>
      <c r="Z1484" s="108"/>
      <c r="AA1484" s="108">
        <v>0</v>
      </c>
      <c r="AB1484" s="108"/>
      <c r="AC1484" s="108">
        <v>0</v>
      </c>
      <c r="AD1484" s="108"/>
      <c r="AE1484" s="108">
        <v>0</v>
      </c>
      <c r="AF1484" s="108"/>
      <c r="AG1484" s="108">
        <v>0</v>
      </c>
      <c r="AH1484" s="108"/>
      <c r="AI1484" s="108">
        <v>84636</v>
      </c>
      <c r="AJ1484" s="108"/>
      <c r="AK1484" s="108">
        <v>0</v>
      </c>
      <c r="AL1484" s="109"/>
      <c r="AM1484" s="182">
        <v>0</v>
      </c>
      <c r="AN1484" s="109" t="s">
        <v>5655</v>
      </c>
      <c r="AO1484" s="109" t="str">
        <f t="shared" si="23"/>
        <v>No</v>
      </c>
    </row>
    <row r="1485" spans="1:41" s="19" customFormat="1" ht="11.45" customHeight="1" x14ac:dyDescent="0.2">
      <c r="A1485" s="5" t="s">
        <v>2017</v>
      </c>
      <c r="B1485" s="5" t="s">
        <v>2018</v>
      </c>
      <c r="C1485" s="5" t="s">
        <v>14</v>
      </c>
      <c r="D1485" s="174" t="s">
        <v>2019</v>
      </c>
      <c r="E1485" s="177" t="s">
        <v>2020</v>
      </c>
      <c r="F1485" s="19" t="s">
        <v>194</v>
      </c>
      <c r="G1485" s="5" t="s">
        <v>229</v>
      </c>
      <c r="H1485" s="27">
        <v>0</v>
      </c>
      <c r="I1485" s="106">
        <v>7</v>
      </c>
      <c r="J1485" s="107"/>
      <c r="K1485" s="108">
        <v>0</v>
      </c>
      <c r="L1485" s="108"/>
      <c r="M1485" s="108">
        <v>0</v>
      </c>
      <c r="N1485" s="108"/>
      <c r="O1485" s="108">
        <v>0</v>
      </c>
      <c r="P1485" s="108"/>
      <c r="Q1485" s="108">
        <v>144763</v>
      </c>
      <c r="R1485" s="108"/>
      <c r="S1485" s="108">
        <v>0</v>
      </c>
      <c r="T1485" s="108"/>
      <c r="U1485" s="108">
        <v>0</v>
      </c>
      <c r="V1485" s="108"/>
      <c r="W1485" s="108">
        <v>7921</v>
      </c>
      <c r="X1485" s="108"/>
      <c r="Y1485" s="108">
        <v>0</v>
      </c>
      <c r="Z1485" s="108"/>
      <c r="AA1485" s="108">
        <v>0</v>
      </c>
      <c r="AB1485" s="108"/>
      <c r="AC1485" s="108">
        <v>0</v>
      </c>
      <c r="AD1485" s="108"/>
      <c r="AE1485" s="108">
        <v>0</v>
      </c>
      <c r="AF1485" s="108"/>
      <c r="AG1485" s="108">
        <v>0</v>
      </c>
      <c r="AH1485" s="108"/>
      <c r="AI1485" s="108">
        <v>22154</v>
      </c>
      <c r="AJ1485" s="108"/>
      <c r="AK1485" s="108">
        <v>0</v>
      </c>
      <c r="AL1485" s="109"/>
      <c r="AM1485" s="182">
        <v>0</v>
      </c>
      <c r="AN1485" s="109" t="s">
        <v>5655</v>
      </c>
      <c r="AO1485" s="109" t="str">
        <f t="shared" si="23"/>
        <v>No</v>
      </c>
    </row>
    <row r="1486" spans="1:41" s="19" customFormat="1" ht="11.45" customHeight="1" x14ac:dyDescent="0.2">
      <c r="A1486" s="5" t="s">
        <v>5420</v>
      </c>
      <c r="B1486" s="5" t="s">
        <v>5421</v>
      </c>
      <c r="C1486" s="5" t="s">
        <v>93</v>
      </c>
      <c r="D1486" s="174" t="s">
        <v>5422</v>
      </c>
      <c r="E1486" s="177" t="s">
        <v>5424</v>
      </c>
      <c r="F1486" s="19" t="s">
        <v>242</v>
      </c>
      <c r="G1486" s="5" t="s">
        <v>229</v>
      </c>
      <c r="H1486" s="27">
        <v>0</v>
      </c>
      <c r="I1486" s="106">
        <v>7</v>
      </c>
      <c r="J1486" s="107"/>
      <c r="K1486" s="108">
        <v>0</v>
      </c>
      <c r="L1486" s="108"/>
      <c r="M1486" s="108">
        <v>0</v>
      </c>
      <c r="N1486" s="108"/>
      <c r="O1486" s="108">
        <v>0</v>
      </c>
      <c r="P1486" s="108"/>
      <c r="Q1486" s="108">
        <v>141051</v>
      </c>
      <c r="R1486" s="108"/>
      <c r="S1486" s="108">
        <v>0</v>
      </c>
      <c r="T1486" s="108"/>
      <c r="U1486" s="108">
        <v>0</v>
      </c>
      <c r="V1486" s="108"/>
      <c r="W1486" s="108">
        <v>9198</v>
      </c>
      <c r="X1486" s="108"/>
      <c r="Y1486" s="108">
        <v>0</v>
      </c>
      <c r="Z1486" s="108"/>
      <c r="AA1486" s="108">
        <v>0</v>
      </c>
      <c r="AB1486" s="108"/>
      <c r="AC1486" s="108">
        <v>0</v>
      </c>
      <c r="AD1486" s="108"/>
      <c r="AE1486" s="108">
        <v>0</v>
      </c>
      <c r="AF1486" s="108"/>
      <c r="AG1486" s="108">
        <v>0</v>
      </c>
      <c r="AH1486" s="108"/>
      <c r="AI1486" s="108">
        <v>135897</v>
      </c>
      <c r="AJ1486" s="108"/>
      <c r="AK1486" s="108">
        <v>0</v>
      </c>
      <c r="AL1486" s="109"/>
      <c r="AM1486" s="182">
        <v>0</v>
      </c>
      <c r="AN1486" s="109" t="s">
        <v>5655</v>
      </c>
      <c r="AO1486" s="109" t="str">
        <f t="shared" si="23"/>
        <v>No</v>
      </c>
    </row>
    <row r="1487" spans="1:41" s="19" customFormat="1" ht="11.45" customHeight="1" x14ac:dyDescent="0.2">
      <c r="A1487" s="5" t="s">
        <v>5476</v>
      </c>
      <c r="B1487" s="5" t="s">
        <v>5597</v>
      </c>
      <c r="C1487" s="5" t="s">
        <v>73</v>
      </c>
      <c r="D1487" s="174" t="s">
        <v>1576</v>
      </c>
      <c r="E1487" s="177" t="s">
        <v>1577</v>
      </c>
      <c r="F1487" s="19" t="s">
        <v>194</v>
      </c>
      <c r="G1487" s="5" t="s">
        <v>229</v>
      </c>
      <c r="H1487" s="27">
        <v>0</v>
      </c>
      <c r="I1487" s="106">
        <v>7</v>
      </c>
      <c r="J1487" s="107"/>
      <c r="K1487" s="108">
        <v>0</v>
      </c>
      <c r="L1487" s="108"/>
      <c r="M1487" s="108">
        <v>0</v>
      </c>
      <c r="N1487" s="108"/>
      <c r="O1487" s="108">
        <v>0</v>
      </c>
      <c r="P1487" s="108"/>
      <c r="Q1487" s="108">
        <v>172772</v>
      </c>
      <c r="R1487" s="108"/>
      <c r="S1487" s="108">
        <v>0</v>
      </c>
      <c r="T1487" s="108"/>
      <c r="U1487" s="108">
        <v>0</v>
      </c>
      <c r="V1487" s="108"/>
      <c r="W1487" s="108">
        <v>6144</v>
      </c>
      <c r="X1487" s="108"/>
      <c r="Y1487" s="108">
        <v>0</v>
      </c>
      <c r="Z1487" s="108"/>
      <c r="AA1487" s="108">
        <v>0</v>
      </c>
      <c r="AB1487" s="108"/>
      <c r="AC1487" s="108">
        <v>0</v>
      </c>
      <c r="AD1487" s="108"/>
      <c r="AE1487" s="108">
        <v>0</v>
      </c>
      <c r="AF1487" s="108"/>
      <c r="AG1487" s="108">
        <v>0</v>
      </c>
      <c r="AH1487" s="108"/>
      <c r="AI1487" s="108">
        <v>32866</v>
      </c>
      <c r="AJ1487" s="108"/>
      <c r="AK1487" s="108">
        <v>0</v>
      </c>
      <c r="AL1487" s="109"/>
      <c r="AM1487" s="182">
        <v>0</v>
      </c>
      <c r="AN1487" s="109" t="s">
        <v>5655</v>
      </c>
      <c r="AO1487" s="109" t="str">
        <f t="shared" si="23"/>
        <v>No</v>
      </c>
    </row>
    <row r="1488" spans="1:41" s="19" customFormat="1" ht="11.45" customHeight="1" x14ac:dyDescent="0.2">
      <c r="A1488" s="5" t="s">
        <v>6389</v>
      </c>
      <c r="B1488" s="5" t="s">
        <v>5605</v>
      </c>
      <c r="C1488" s="5" t="s">
        <v>37</v>
      </c>
      <c r="D1488" s="174"/>
      <c r="E1488" s="177">
        <v>40239</v>
      </c>
      <c r="F1488" s="19" t="s">
        <v>194</v>
      </c>
      <c r="G1488" s="5" t="s">
        <v>5273</v>
      </c>
      <c r="H1488" s="27">
        <v>5502379</v>
      </c>
      <c r="I1488" s="106">
        <v>7</v>
      </c>
      <c r="J1488" s="107"/>
      <c r="K1488" s="108">
        <v>0</v>
      </c>
      <c r="L1488" s="108"/>
      <c r="M1488" s="108">
        <v>0</v>
      </c>
      <c r="N1488" s="108"/>
      <c r="O1488" s="108">
        <v>0</v>
      </c>
      <c r="P1488" s="108"/>
      <c r="Q1488" s="108">
        <v>71018</v>
      </c>
      <c r="R1488" s="108"/>
      <c r="S1488" s="108">
        <v>0</v>
      </c>
      <c r="T1488" s="108"/>
      <c r="U1488" s="108">
        <v>0</v>
      </c>
      <c r="V1488" s="108"/>
      <c r="W1488" s="108">
        <v>5442</v>
      </c>
      <c r="X1488" s="108"/>
      <c r="Y1488" s="108">
        <v>0</v>
      </c>
      <c r="Z1488" s="108"/>
      <c r="AA1488" s="108">
        <v>0</v>
      </c>
      <c r="AB1488" s="108"/>
      <c r="AC1488" s="108">
        <v>0</v>
      </c>
      <c r="AD1488" s="108"/>
      <c r="AE1488" s="108">
        <v>0</v>
      </c>
      <c r="AF1488" s="108"/>
      <c r="AG1488" s="108">
        <v>0</v>
      </c>
      <c r="AH1488" s="108"/>
      <c r="AI1488" s="108">
        <v>55001</v>
      </c>
      <c r="AJ1488" s="108"/>
      <c r="AK1488" s="108">
        <v>0</v>
      </c>
      <c r="AL1488" s="109"/>
      <c r="AM1488" s="182">
        <v>0</v>
      </c>
      <c r="AN1488" s="109" t="s">
        <v>5655</v>
      </c>
      <c r="AO1488" s="109" t="str">
        <f t="shared" si="23"/>
        <v>No</v>
      </c>
    </row>
    <row r="1489" spans="1:41" s="19" customFormat="1" ht="11.45" customHeight="1" x14ac:dyDescent="0.2">
      <c r="A1489" s="5" t="s">
        <v>6390</v>
      </c>
      <c r="B1489" s="5" t="s">
        <v>1148</v>
      </c>
      <c r="C1489" s="5" t="s">
        <v>1</v>
      </c>
      <c r="D1489" s="174">
        <v>53</v>
      </c>
      <c r="E1489" s="177">
        <v>53</v>
      </c>
      <c r="F1489" s="19" t="s">
        <v>138</v>
      </c>
      <c r="G1489" s="5" t="s">
        <v>5273</v>
      </c>
      <c r="H1489" s="27">
        <v>98378</v>
      </c>
      <c r="I1489" s="106">
        <v>7</v>
      </c>
      <c r="J1489" s="107"/>
      <c r="K1489" s="108">
        <v>0</v>
      </c>
      <c r="L1489" s="108"/>
      <c r="M1489" s="108">
        <v>0</v>
      </c>
      <c r="N1489" s="108"/>
      <c r="O1489" s="108">
        <v>0</v>
      </c>
      <c r="P1489" s="108"/>
      <c r="Q1489" s="108">
        <v>675469</v>
      </c>
      <c r="R1489" s="108"/>
      <c r="S1489" s="108">
        <v>0</v>
      </c>
      <c r="T1489" s="108"/>
      <c r="U1489" s="108">
        <v>0</v>
      </c>
      <c r="V1489" s="108"/>
      <c r="W1489" s="108">
        <v>25861</v>
      </c>
      <c r="X1489" s="108"/>
      <c r="Y1489" s="108">
        <v>0</v>
      </c>
      <c r="Z1489" s="108"/>
      <c r="AA1489" s="108">
        <v>0</v>
      </c>
      <c r="AB1489" s="108"/>
      <c r="AC1489" s="108">
        <v>0</v>
      </c>
      <c r="AD1489" s="108"/>
      <c r="AE1489" s="108">
        <v>0</v>
      </c>
      <c r="AF1489" s="108"/>
      <c r="AG1489" s="108">
        <v>0</v>
      </c>
      <c r="AH1489" s="108"/>
      <c r="AI1489" s="108">
        <v>253721</v>
      </c>
      <c r="AJ1489" s="108"/>
      <c r="AK1489" s="108">
        <v>0</v>
      </c>
      <c r="AL1489" s="109"/>
      <c r="AM1489" s="182">
        <v>0</v>
      </c>
      <c r="AN1489" s="109" t="s">
        <v>5655</v>
      </c>
      <c r="AO1489" s="109" t="str">
        <f t="shared" si="23"/>
        <v>No</v>
      </c>
    </row>
    <row r="1490" spans="1:41" s="19" customFormat="1" ht="11.45" customHeight="1" x14ac:dyDescent="0.2">
      <c r="A1490" s="5" t="s">
        <v>1149</v>
      </c>
      <c r="B1490" s="5" t="s">
        <v>1150</v>
      </c>
      <c r="C1490" s="5" t="s">
        <v>88</v>
      </c>
      <c r="D1490" s="174">
        <v>4186</v>
      </c>
      <c r="E1490" s="177">
        <v>40186</v>
      </c>
      <c r="F1490" s="19" t="s">
        <v>194</v>
      </c>
      <c r="G1490" s="5" t="s">
        <v>5273</v>
      </c>
      <c r="H1490" s="27">
        <v>133228</v>
      </c>
      <c r="I1490" s="106">
        <v>7</v>
      </c>
      <c r="J1490" s="107"/>
      <c r="K1490" s="108">
        <v>0</v>
      </c>
      <c r="L1490" s="108"/>
      <c r="M1490" s="108">
        <v>0</v>
      </c>
      <c r="N1490" s="108"/>
      <c r="O1490" s="108">
        <v>0</v>
      </c>
      <c r="P1490" s="108"/>
      <c r="Q1490" s="108">
        <v>246892</v>
      </c>
      <c r="R1490" s="108"/>
      <c r="S1490" s="108">
        <v>0</v>
      </c>
      <c r="T1490" s="108"/>
      <c r="U1490" s="108">
        <v>0</v>
      </c>
      <c r="V1490" s="108"/>
      <c r="W1490" s="108">
        <v>20916</v>
      </c>
      <c r="X1490" s="108"/>
      <c r="Y1490" s="108">
        <v>0</v>
      </c>
      <c r="Z1490" s="108"/>
      <c r="AA1490" s="108">
        <v>0</v>
      </c>
      <c r="AB1490" s="108"/>
      <c r="AC1490" s="108">
        <v>0</v>
      </c>
      <c r="AD1490" s="108"/>
      <c r="AE1490" s="108">
        <v>0</v>
      </c>
      <c r="AF1490" s="108"/>
      <c r="AG1490" s="108">
        <v>0</v>
      </c>
      <c r="AH1490" s="108"/>
      <c r="AI1490" s="108">
        <v>232179</v>
      </c>
      <c r="AJ1490" s="108"/>
      <c r="AK1490" s="108">
        <v>0</v>
      </c>
      <c r="AL1490" s="109"/>
      <c r="AM1490" s="182">
        <v>0</v>
      </c>
      <c r="AN1490" s="109" t="s">
        <v>5655</v>
      </c>
      <c r="AO1490" s="109" t="str">
        <f t="shared" si="23"/>
        <v>No</v>
      </c>
    </row>
    <row r="1491" spans="1:41" s="19" customFormat="1" ht="11.45" customHeight="1" x14ac:dyDescent="0.2">
      <c r="A1491" s="5" t="s">
        <v>5753</v>
      </c>
      <c r="B1491" s="5" t="s">
        <v>964</v>
      </c>
      <c r="C1491" s="5" t="s">
        <v>86</v>
      </c>
      <c r="D1491" s="174">
        <v>4156</v>
      </c>
      <c r="E1491" s="177">
        <v>40156</v>
      </c>
      <c r="F1491" s="19" t="s">
        <v>260</v>
      </c>
      <c r="G1491" s="5" t="s">
        <v>5273</v>
      </c>
      <c r="H1491" s="27">
        <v>386787</v>
      </c>
      <c r="I1491" s="106">
        <v>7</v>
      </c>
      <c r="J1491" s="107"/>
      <c r="K1491" s="108">
        <v>0</v>
      </c>
      <c r="L1491" s="108"/>
      <c r="M1491" s="108">
        <v>0</v>
      </c>
      <c r="N1491" s="108"/>
      <c r="O1491" s="108">
        <v>0</v>
      </c>
      <c r="P1491" s="108"/>
      <c r="Q1491" s="108">
        <v>189402</v>
      </c>
      <c r="R1491" s="108"/>
      <c r="S1491" s="108">
        <v>0</v>
      </c>
      <c r="T1491" s="108"/>
      <c r="U1491" s="108">
        <v>0</v>
      </c>
      <c r="V1491" s="108"/>
      <c r="W1491" s="108">
        <v>13153</v>
      </c>
      <c r="X1491" s="108"/>
      <c r="Y1491" s="108">
        <v>0</v>
      </c>
      <c r="Z1491" s="108"/>
      <c r="AA1491" s="108">
        <v>0</v>
      </c>
      <c r="AB1491" s="108"/>
      <c r="AC1491" s="108">
        <v>0</v>
      </c>
      <c r="AD1491" s="108"/>
      <c r="AE1491" s="108">
        <v>0</v>
      </c>
      <c r="AF1491" s="108"/>
      <c r="AG1491" s="108">
        <v>0</v>
      </c>
      <c r="AH1491" s="108"/>
      <c r="AI1491" s="108">
        <v>36107</v>
      </c>
      <c r="AJ1491" s="108"/>
      <c r="AK1491" s="108">
        <v>0</v>
      </c>
      <c r="AL1491" s="109"/>
      <c r="AM1491" s="182">
        <v>0</v>
      </c>
      <c r="AN1491" s="109" t="s">
        <v>5655</v>
      </c>
      <c r="AO1491" s="109" t="str">
        <f t="shared" si="23"/>
        <v>No</v>
      </c>
    </row>
    <row r="1492" spans="1:41" s="19" customFormat="1" ht="11.45" customHeight="1" x14ac:dyDescent="0.2">
      <c r="A1492" s="5" t="s">
        <v>2550</v>
      </c>
      <c r="B1492" s="5" t="s">
        <v>2551</v>
      </c>
      <c r="C1492" s="5" t="s">
        <v>14</v>
      </c>
      <c r="D1492" s="174" t="s">
        <v>2552</v>
      </c>
      <c r="E1492" s="177" t="s">
        <v>2553</v>
      </c>
      <c r="F1492" s="19" t="s">
        <v>194</v>
      </c>
      <c r="G1492" s="5" t="s">
        <v>229</v>
      </c>
      <c r="H1492" s="27">
        <v>0</v>
      </c>
      <c r="I1492" s="106">
        <v>7</v>
      </c>
      <c r="J1492" s="107"/>
      <c r="K1492" s="108">
        <v>0</v>
      </c>
      <c r="L1492" s="108"/>
      <c r="M1492" s="108">
        <v>0</v>
      </c>
      <c r="N1492" s="108"/>
      <c r="O1492" s="108">
        <v>0</v>
      </c>
      <c r="P1492" s="108"/>
      <c r="Q1492" s="108">
        <v>135074</v>
      </c>
      <c r="R1492" s="108"/>
      <c r="S1492" s="108">
        <v>0</v>
      </c>
      <c r="T1492" s="108"/>
      <c r="U1492" s="108">
        <v>0</v>
      </c>
      <c r="V1492" s="108"/>
      <c r="W1492" s="108">
        <v>9987</v>
      </c>
      <c r="X1492" s="108"/>
      <c r="Y1492" s="108">
        <v>0</v>
      </c>
      <c r="Z1492" s="108"/>
      <c r="AA1492" s="108">
        <v>0</v>
      </c>
      <c r="AB1492" s="108"/>
      <c r="AC1492" s="108">
        <v>0</v>
      </c>
      <c r="AD1492" s="108"/>
      <c r="AE1492" s="108">
        <v>0</v>
      </c>
      <c r="AF1492" s="108"/>
      <c r="AG1492" s="108">
        <v>0</v>
      </c>
      <c r="AH1492" s="108"/>
      <c r="AI1492" s="108">
        <v>27553</v>
      </c>
      <c r="AJ1492" s="108"/>
      <c r="AK1492" s="108">
        <v>0</v>
      </c>
      <c r="AL1492" s="109"/>
      <c r="AM1492" s="182">
        <v>0</v>
      </c>
      <c r="AN1492" s="109" t="s">
        <v>5655</v>
      </c>
      <c r="AO1492" s="109" t="str">
        <f t="shared" si="23"/>
        <v>No</v>
      </c>
    </row>
    <row r="1493" spans="1:41" s="19" customFormat="1" ht="11.45" customHeight="1" x14ac:dyDescent="0.2">
      <c r="A1493" s="5" t="s">
        <v>1135</v>
      </c>
      <c r="B1493" s="5" t="s">
        <v>979</v>
      </c>
      <c r="C1493" s="5" t="s">
        <v>79</v>
      </c>
      <c r="D1493" s="174" t="s">
        <v>1136</v>
      </c>
      <c r="E1493" s="177">
        <v>66176</v>
      </c>
      <c r="F1493" s="19" t="s">
        <v>138</v>
      </c>
      <c r="G1493" s="5" t="s">
        <v>5273</v>
      </c>
      <c r="H1493" s="27">
        <v>0</v>
      </c>
      <c r="I1493" s="106">
        <v>7</v>
      </c>
      <c r="J1493" s="107"/>
      <c r="K1493" s="108">
        <v>0</v>
      </c>
      <c r="L1493" s="108"/>
      <c r="M1493" s="108">
        <v>0</v>
      </c>
      <c r="N1493" s="108"/>
      <c r="O1493" s="108">
        <v>0</v>
      </c>
      <c r="P1493" s="108"/>
      <c r="Q1493" s="108">
        <v>55421</v>
      </c>
      <c r="R1493" s="108"/>
      <c r="S1493" s="108">
        <v>0</v>
      </c>
      <c r="T1493" s="108"/>
      <c r="U1493" s="108">
        <v>0</v>
      </c>
      <c r="V1493" s="108"/>
      <c r="W1493" s="108">
        <v>3676</v>
      </c>
      <c r="X1493" s="108"/>
      <c r="Y1493" s="108">
        <v>0</v>
      </c>
      <c r="Z1493" s="108"/>
      <c r="AA1493" s="108">
        <v>0</v>
      </c>
      <c r="AB1493" s="108"/>
      <c r="AC1493" s="108">
        <v>0</v>
      </c>
      <c r="AD1493" s="108"/>
      <c r="AE1493" s="108">
        <v>0</v>
      </c>
      <c r="AF1493" s="108"/>
      <c r="AG1493" s="108">
        <v>0</v>
      </c>
      <c r="AH1493" s="108"/>
      <c r="AI1493" s="108">
        <v>10043</v>
      </c>
      <c r="AJ1493" s="108"/>
      <c r="AK1493" s="108">
        <v>0</v>
      </c>
      <c r="AL1493" s="109"/>
      <c r="AM1493" s="182">
        <v>0</v>
      </c>
      <c r="AN1493" s="109" t="s">
        <v>5655</v>
      </c>
      <c r="AO1493" s="109" t="str">
        <f t="shared" si="23"/>
        <v>No</v>
      </c>
    </row>
    <row r="1494" spans="1:41" s="19" customFormat="1" ht="11.45" customHeight="1" x14ac:dyDescent="0.2">
      <c r="A1494" s="5" t="s">
        <v>2797</v>
      </c>
      <c r="B1494" s="5" t="s">
        <v>1147</v>
      </c>
      <c r="C1494" s="5" t="s">
        <v>77</v>
      </c>
      <c r="D1494" s="174" t="s">
        <v>2798</v>
      </c>
      <c r="E1494" s="177" t="s">
        <v>2799</v>
      </c>
      <c r="F1494" s="19" t="s">
        <v>194</v>
      </c>
      <c r="G1494" s="5" t="s">
        <v>229</v>
      </c>
      <c r="H1494" s="27">
        <v>0</v>
      </c>
      <c r="I1494" s="106">
        <v>7</v>
      </c>
      <c r="J1494" s="107"/>
      <c r="K1494" s="108">
        <v>0</v>
      </c>
      <c r="L1494" s="108"/>
      <c r="M1494" s="108">
        <v>0</v>
      </c>
      <c r="N1494" s="108"/>
      <c r="O1494" s="108">
        <v>0</v>
      </c>
      <c r="P1494" s="108"/>
      <c r="Q1494" s="108">
        <v>122696</v>
      </c>
      <c r="R1494" s="108"/>
      <c r="S1494" s="108">
        <v>0</v>
      </c>
      <c r="T1494" s="108"/>
      <c r="U1494" s="108">
        <v>0</v>
      </c>
      <c r="V1494" s="108"/>
      <c r="W1494" s="108">
        <v>6612</v>
      </c>
      <c r="X1494" s="108"/>
      <c r="Y1494" s="108">
        <v>0</v>
      </c>
      <c r="Z1494" s="108"/>
      <c r="AA1494" s="108">
        <v>0</v>
      </c>
      <c r="AB1494" s="108"/>
      <c r="AC1494" s="108">
        <v>0</v>
      </c>
      <c r="AD1494" s="108"/>
      <c r="AE1494" s="108">
        <v>0</v>
      </c>
      <c r="AF1494" s="108"/>
      <c r="AG1494" s="108">
        <v>0</v>
      </c>
      <c r="AH1494" s="108"/>
      <c r="AI1494" s="108">
        <v>33342</v>
      </c>
      <c r="AJ1494" s="108"/>
      <c r="AK1494" s="108">
        <v>0</v>
      </c>
      <c r="AL1494" s="109"/>
      <c r="AM1494" s="182">
        <v>0</v>
      </c>
      <c r="AN1494" s="109" t="s">
        <v>5655</v>
      </c>
      <c r="AO1494" s="109" t="str">
        <f t="shared" si="23"/>
        <v>No</v>
      </c>
    </row>
    <row r="1495" spans="1:41" s="19" customFormat="1" ht="11.45" customHeight="1" x14ac:dyDescent="0.2">
      <c r="A1495" s="5" t="s">
        <v>4443</v>
      </c>
      <c r="B1495" s="5" t="s">
        <v>6391</v>
      </c>
      <c r="C1495" s="5" t="s">
        <v>31</v>
      </c>
      <c r="D1495" s="174" t="s">
        <v>4444</v>
      </c>
      <c r="E1495" s="177" t="s">
        <v>4445</v>
      </c>
      <c r="F1495" s="19" t="s">
        <v>194</v>
      </c>
      <c r="G1495" s="5" t="s">
        <v>229</v>
      </c>
      <c r="H1495" s="27">
        <v>0</v>
      </c>
      <c r="I1495" s="106">
        <v>7</v>
      </c>
      <c r="J1495" s="107"/>
      <c r="K1495" s="108">
        <v>0</v>
      </c>
      <c r="L1495" s="108"/>
      <c r="M1495" s="108">
        <v>0</v>
      </c>
      <c r="N1495" s="108"/>
      <c r="O1495" s="108">
        <v>0</v>
      </c>
      <c r="P1495" s="108"/>
      <c r="Q1495" s="108">
        <v>74415</v>
      </c>
      <c r="R1495" s="108"/>
      <c r="S1495" s="108">
        <v>0</v>
      </c>
      <c r="T1495" s="108"/>
      <c r="U1495" s="108">
        <v>0</v>
      </c>
      <c r="V1495" s="108"/>
      <c r="W1495" s="108">
        <v>3559</v>
      </c>
      <c r="X1495" s="108"/>
      <c r="Y1495" s="108">
        <v>0</v>
      </c>
      <c r="Z1495" s="108"/>
      <c r="AA1495" s="108">
        <v>0</v>
      </c>
      <c r="AB1495" s="108"/>
      <c r="AC1495" s="108">
        <v>0</v>
      </c>
      <c r="AD1495" s="108"/>
      <c r="AE1495" s="108">
        <v>0</v>
      </c>
      <c r="AF1495" s="108"/>
      <c r="AG1495" s="108">
        <v>0</v>
      </c>
      <c r="AH1495" s="108"/>
      <c r="AI1495" s="108">
        <v>6234</v>
      </c>
      <c r="AJ1495" s="108"/>
      <c r="AK1495" s="108">
        <v>0</v>
      </c>
      <c r="AL1495" s="109"/>
      <c r="AM1495" s="182">
        <v>0</v>
      </c>
      <c r="AN1495" s="109" t="s">
        <v>5655</v>
      </c>
      <c r="AO1495" s="109" t="str">
        <f t="shared" si="23"/>
        <v>No</v>
      </c>
    </row>
    <row r="1496" spans="1:41" s="19" customFormat="1" ht="11.45" customHeight="1" x14ac:dyDescent="0.2">
      <c r="A1496" s="5" t="s">
        <v>1076</v>
      </c>
      <c r="B1496" s="5" t="s">
        <v>1077</v>
      </c>
      <c r="C1496" s="5" t="s">
        <v>83</v>
      </c>
      <c r="D1496" s="174">
        <v>4165</v>
      </c>
      <c r="E1496" s="177">
        <v>40165</v>
      </c>
      <c r="F1496" s="19" t="s">
        <v>194</v>
      </c>
      <c r="G1496" s="5" t="s">
        <v>5273</v>
      </c>
      <c r="H1496" s="27">
        <v>2148346</v>
      </c>
      <c r="I1496" s="106">
        <v>7</v>
      </c>
      <c r="J1496" s="107"/>
      <c r="K1496" s="108">
        <v>0</v>
      </c>
      <c r="L1496" s="108"/>
      <c r="M1496" s="108">
        <v>0</v>
      </c>
      <c r="N1496" s="108"/>
      <c r="O1496" s="108">
        <v>0</v>
      </c>
      <c r="P1496" s="108"/>
      <c r="Q1496" s="108">
        <v>24855</v>
      </c>
      <c r="R1496" s="108"/>
      <c r="S1496" s="108">
        <v>0</v>
      </c>
      <c r="T1496" s="108"/>
      <c r="U1496" s="108">
        <v>0</v>
      </c>
      <c r="V1496" s="108"/>
      <c r="W1496" s="108">
        <v>3356</v>
      </c>
      <c r="X1496" s="108"/>
      <c r="Y1496" s="108">
        <v>0</v>
      </c>
      <c r="Z1496" s="108"/>
      <c r="AA1496" s="108">
        <v>0</v>
      </c>
      <c r="AB1496" s="108"/>
      <c r="AC1496" s="108">
        <v>0</v>
      </c>
      <c r="AD1496" s="108"/>
      <c r="AE1496" s="108">
        <v>0</v>
      </c>
      <c r="AF1496" s="108"/>
      <c r="AG1496" s="108">
        <v>0</v>
      </c>
      <c r="AH1496" s="108"/>
      <c r="AI1496" s="108">
        <v>47969</v>
      </c>
      <c r="AJ1496" s="108"/>
      <c r="AK1496" s="108">
        <v>0</v>
      </c>
      <c r="AL1496" s="109"/>
      <c r="AM1496" s="182">
        <v>0</v>
      </c>
      <c r="AN1496" s="109" t="s">
        <v>5655</v>
      </c>
      <c r="AO1496" s="109" t="str">
        <f t="shared" si="23"/>
        <v>No</v>
      </c>
    </row>
    <row r="1497" spans="1:41" s="19" customFormat="1" ht="11.45" customHeight="1" x14ac:dyDescent="0.2">
      <c r="A1497" s="5" t="s">
        <v>5576</v>
      </c>
      <c r="B1497" s="5" t="s">
        <v>5650</v>
      </c>
      <c r="C1497" s="5" t="s">
        <v>72</v>
      </c>
      <c r="D1497" s="174"/>
      <c r="E1497" s="177" t="s">
        <v>5575</v>
      </c>
      <c r="F1497" s="19" t="s">
        <v>194</v>
      </c>
      <c r="G1497" s="5" t="s">
        <v>229</v>
      </c>
      <c r="H1497" s="27">
        <v>0</v>
      </c>
      <c r="I1497" s="106">
        <v>7</v>
      </c>
      <c r="J1497" s="107"/>
      <c r="K1497" s="108">
        <v>0</v>
      </c>
      <c r="L1497" s="108"/>
      <c r="M1497" s="108">
        <v>0</v>
      </c>
      <c r="N1497" s="108"/>
      <c r="O1497" s="108">
        <v>0</v>
      </c>
      <c r="P1497" s="108"/>
      <c r="Q1497" s="108">
        <v>101829</v>
      </c>
      <c r="R1497" s="108"/>
      <c r="S1497" s="108">
        <v>0</v>
      </c>
      <c r="T1497" s="108"/>
      <c r="U1497" s="108">
        <v>0</v>
      </c>
      <c r="V1497" s="108"/>
      <c r="W1497" s="108">
        <v>3580</v>
      </c>
      <c r="X1497" s="108"/>
      <c r="Y1497" s="108">
        <v>0</v>
      </c>
      <c r="Z1497" s="108"/>
      <c r="AA1497" s="108">
        <v>0</v>
      </c>
      <c r="AB1497" s="108"/>
      <c r="AC1497" s="108">
        <v>0</v>
      </c>
      <c r="AD1497" s="108"/>
      <c r="AE1497" s="108">
        <v>0</v>
      </c>
      <c r="AF1497" s="108"/>
      <c r="AG1497" s="108">
        <v>0</v>
      </c>
      <c r="AH1497" s="108"/>
      <c r="AI1497" s="108">
        <v>9803</v>
      </c>
      <c r="AJ1497" s="108"/>
      <c r="AK1497" s="108">
        <v>0</v>
      </c>
      <c r="AL1497" s="109"/>
      <c r="AM1497" s="182">
        <v>0</v>
      </c>
      <c r="AN1497" s="109" t="s">
        <v>5655</v>
      </c>
      <c r="AO1497" s="109" t="str">
        <f t="shared" si="23"/>
        <v>No</v>
      </c>
    </row>
    <row r="1498" spans="1:41" s="19" customFormat="1" ht="11.45" customHeight="1" x14ac:dyDescent="0.2">
      <c r="A1498" s="5" t="s">
        <v>2997</v>
      </c>
      <c r="B1498" s="5" t="s">
        <v>1146</v>
      </c>
      <c r="C1498" s="5" t="s">
        <v>77</v>
      </c>
      <c r="D1498" s="174" t="s">
        <v>2998</v>
      </c>
      <c r="E1498" s="177" t="s">
        <v>2999</v>
      </c>
      <c r="F1498" s="19" t="s">
        <v>194</v>
      </c>
      <c r="G1498" s="5" t="s">
        <v>229</v>
      </c>
      <c r="H1498" s="27">
        <v>0</v>
      </c>
      <c r="I1498" s="106">
        <v>7</v>
      </c>
      <c r="J1498" s="107"/>
      <c r="K1498" s="108">
        <v>0</v>
      </c>
      <c r="L1498" s="108"/>
      <c r="M1498" s="108">
        <v>0</v>
      </c>
      <c r="N1498" s="108"/>
      <c r="O1498" s="108">
        <v>0</v>
      </c>
      <c r="P1498" s="108"/>
      <c r="Q1498" s="108">
        <v>153311</v>
      </c>
      <c r="R1498" s="108"/>
      <c r="S1498" s="108">
        <v>0</v>
      </c>
      <c r="T1498" s="108"/>
      <c r="U1498" s="108">
        <v>0</v>
      </c>
      <c r="V1498" s="108"/>
      <c r="W1498" s="108">
        <v>11109</v>
      </c>
      <c r="X1498" s="108"/>
      <c r="Y1498" s="108">
        <v>0</v>
      </c>
      <c r="Z1498" s="108"/>
      <c r="AA1498" s="108">
        <v>0</v>
      </c>
      <c r="AB1498" s="108"/>
      <c r="AC1498" s="108">
        <v>0</v>
      </c>
      <c r="AD1498" s="108"/>
      <c r="AE1498" s="108">
        <v>0</v>
      </c>
      <c r="AF1498" s="108"/>
      <c r="AG1498" s="108">
        <v>0</v>
      </c>
      <c r="AH1498" s="108"/>
      <c r="AI1498" s="108">
        <v>40517</v>
      </c>
      <c r="AJ1498" s="108"/>
      <c r="AK1498" s="108">
        <v>0</v>
      </c>
      <c r="AL1498" s="109"/>
      <c r="AM1498" s="182">
        <v>0</v>
      </c>
      <c r="AN1498" s="109" t="s">
        <v>5655</v>
      </c>
      <c r="AO1498" s="109" t="str">
        <f t="shared" si="23"/>
        <v>No</v>
      </c>
    </row>
    <row r="1499" spans="1:41" s="19" customFormat="1" ht="11.45" customHeight="1" x14ac:dyDescent="0.2">
      <c r="A1499" s="5" t="s">
        <v>998</v>
      </c>
      <c r="B1499" s="5" t="s">
        <v>999</v>
      </c>
      <c r="C1499" s="5" t="s">
        <v>54</v>
      </c>
      <c r="D1499" s="174" t="s">
        <v>1000</v>
      </c>
      <c r="E1499" s="177">
        <v>11140</v>
      </c>
      <c r="F1499" s="19" t="s">
        <v>138</v>
      </c>
      <c r="G1499" s="5" t="s">
        <v>5273</v>
      </c>
      <c r="H1499" s="27">
        <v>0</v>
      </c>
      <c r="I1499" s="106">
        <v>7</v>
      </c>
      <c r="J1499" s="107"/>
      <c r="K1499" s="108">
        <v>0</v>
      </c>
      <c r="L1499" s="108"/>
      <c r="M1499" s="108">
        <v>0</v>
      </c>
      <c r="N1499" s="108"/>
      <c r="O1499" s="108">
        <v>0</v>
      </c>
      <c r="P1499" s="108"/>
      <c r="Q1499" s="108">
        <v>71055</v>
      </c>
      <c r="R1499" s="108"/>
      <c r="S1499" s="108">
        <v>0</v>
      </c>
      <c r="T1499" s="108"/>
      <c r="U1499" s="108">
        <v>0</v>
      </c>
      <c r="V1499" s="108"/>
      <c r="W1499" s="108">
        <v>7107</v>
      </c>
      <c r="X1499" s="108"/>
      <c r="Y1499" s="108">
        <v>0</v>
      </c>
      <c r="Z1499" s="108"/>
      <c r="AA1499" s="108">
        <v>0</v>
      </c>
      <c r="AB1499" s="108"/>
      <c r="AC1499" s="108">
        <v>0</v>
      </c>
      <c r="AD1499" s="108"/>
      <c r="AE1499" s="108">
        <v>0</v>
      </c>
      <c r="AF1499" s="108"/>
      <c r="AG1499" s="108">
        <v>0</v>
      </c>
      <c r="AH1499" s="108"/>
      <c r="AI1499" s="108">
        <v>767</v>
      </c>
      <c r="AJ1499" s="108"/>
      <c r="AK1499" s="108">
        <v>0</v>
      </c>
      <c r="AL1499" s="109"/>
      <c r="AM1499" s="182">
        <v>0</v>
      </c>
      <c r="AN1499" s="109" t="s">
        <v>5655</v>
      </c>
      <c r="AO1499" s="109" t="str">
        <f t="shared" si="23"/>
        <v>No</v>
      </c>
    </row>
    <row r="1500" spans="1:41" s="19" customFormat="1" ht="11.45" customHeight="1" x14ac:dyDescent="0.2">
      <c r="A1500" s="5" t="s">
        <v>6392</v>
      </c>
      <c r="B1500" s="5" t="s">
        <v>4022</v>
      </c>
      <c r="C1500" s="5" t="s">
        <v>64</v>
      </c>
      <c r="D1500" s="174" t="s">
        <v>4023</v>
      </c>
      <c r="E1500" s="177" t="s">
        <v>4024</v>
      </c>
      <c r="F1500" s="19" t="s">
        <v>242</v>
      </c>
      <c r="G1500" s="5" t="s">
        <v>229</v>
      </c>
      <c r="H1500" s="27">
        <v>0</v>
      </c>
      <c r="I1500" s="106">
        <v>7</v>
      </c>
      <c r="J1500" s="107"/>
      <c r="K1500" s="108">
        <v>0</v>
      </c>
      <c r="L1500" s="108"/>
      <c r="M1500" s="108">
        <v>0</v>
      </c>
      <c r="N1500" s="108"/>
      <c r="O1500" s="108">
        <v>0</v>
      </c>
      <c r="P1500" s="108"/>
      <c r="Q1500" s="108">
        <v>144457</v>
      </c>
      <c r="R1500" s="108"/>
      <c r="S1500" s="108">
        <v>0</v>
      </c>
      <c r="T1500" s="108"/>
      <c r="U1500" s="108">
        <v>0</v>
      </c>
      <c r="V1500" s="108"/>
      <c r="W1500" s="108">
        <v>13122</v>
      </c>
      <c r="X1500" s="108"/>
      <c r="Y1500" s="108">
        <v>0</v>
      </c>
      <c r="Z1500" s="108"/>
      <c r="AA1500" s="108">
        <v>0</v>
      </c>
      <c r="AB1500" s="108"/>
      <c r="AC1500" s="108">
        <v>0</v>
      </c>
      <c r="AD1500" s="108"/>
      <c r="AE1500" s="108">
        <v>0</v>
      </c>
      <c r="AF1500" s="108"/>
      <c r="AG1500" s="108">
        <v>0</v>
      </c>
      <c r="AH1500" s="108"/>
      <c r="AI1500" s="108">
        <v>30914</v>
      </c>
      <c r="AJ1500" s="108"/>
      <c r="AK1500" s="108">
        <v>0</v>
      </c>
      <c r="AL1500" s="109"/>
      <c r="AM1500" s="182">
        <v>0</v>
      </c>
      <c r="AN1500" s="109" t="s">
        <v>5655</v>
      </c>
      <c r="AO1500" s="109" t="str">
        <f t="shared" si="23"/>
        <v>No</v>
      </c>
    </row>
    <row r="1501" spans="1:41" s="19" customFormat="1" ht="11.45" customHeight="1" x14ac:dyDescent="0.2">
      <c r="A1501" s="5" t="s">
        <v>1993</v>
      </c>
      <c r="B1501" s="5" t="s">
        <v>1994</v>
      </c>
      <c r="C1501" s="5" t="s">
        <v>62</v>
      </c>
      <c r="D1501" s="174" t="s">
        <v>1995</v>
      </c>
      <c r="E1501" s="177" t="s">
        <v>1996</v>
      </c>
      <c r="F1501" s="19" t="s">
        <v>194</v>
      </c>
      <c r="G1501" s="5" t="s">
        <v>229</v>
      </c>
      <c r="H1501" s="27">
        <v>0</v>
      </c>
      <c r="I1501" s="106">
        <v>7</v>
      </c>
      <c r="J1501" s="107"/>
      <c r="K1501" s="108">
        <v>0</v>
      </c>
      <c r="L1501" s="108"/>
      <c r="M1501" s="108">
        <v>0</v>
      </c>
      <c r="N1501" s="108"/>
      <c r="O1501" s="108">
        <v>0</v>
      </c>
      <c r="P1501" s="108"/>
      <c r="Q1501" s="108">
        <v>223528</v>
      </c>
      <c r="R1501" s="108"/>
      <c r="S1501" s="108">
        <v>0</v>
      </c>
      <c r="T1501" s="108"/>
      <c r="U1501" s="108">
        <v>0</v>
      </c>
      <c r="V1501" s="108"/>
      <c r="W1501" s="108">
        <v>11560</v>
      </c>
      <c r="X1501" s="108"/>
      <c r="Y1501" s="108">
        <v>0</v>
      </c>
      <c r="Z1501" s="108"/>
      <c r="AA1501" s="108">
        <v>0</v>
      </c>
      <c r="AB1501" s="108"/>
      <c r="AC1501" s="108">
        <v>0</v>
      </c>
      <c r="AD1501" s="108"/>
      <c r="AE1501" s="108">
        <v>0</v>
      </c>
      <c r="AF1501" s="108"/>
      <c r="AG1501" s="108">
        <v>0</v>
      </c>
      <c r="AH1501" s="108"/>
      <c r="AI1501" s="108">
        <v>18569</v>
      </c>
      <c r="AJ1501" s="108"/>
      <c r="AK1501" s="108">
        <v>0</v>
      </c>
      <c r="AL1501" s="109"/>
      <c r="AM1501" s="182">
        <v>0</v>
      </c>
      <c r="AN1501" s="109" t="s">
        <v>5655</v>
      </c>
      <c r="AO1501" s="109" t="str">
        <f t="shared" si="23"/>
        <v>No</v>
      </c>
    </row>
    <row r="1502" spans="1:41" s="19" customFormat="1" ht="11.45" customHeight="1" x14ac:dyDescent="0.2">
      <c r="A1502" s="5" t="s">
        <v>2053</v>
      </c>
      <c r="B1502" s="5" t="s">
        <v>2054</v>
      </c>
      <c r="C1502" s="5" t="s">
        <v>14</v>
      </c>
      <c r="D1502" s="174" t="s">
        <v>2055</v>
      </c>
      <c r="E1502" s="177" t="s">
        <v>2056</v>
      </c>
      <c r="F1502" s="19" t="s">
        <v>242</v>
      </c>
      <c r="G1502" s="5" t="s">
        <v>229</v>
      </c>
      <c r="H1502" s="27">
        <v>0</v>
      </c>
      <c r="I1502" s="106">
        <v>7</v>
      </c>
      <c r="J1502" s="107"/>
      <c r="K1502" s="108">
        <v>0</v>
      </c>
      <c r="L1502" s="108"/>
      <c r="M1502" s="108">
        <v>0</v>
      </c>
      <c r="N1502" s="108"/>
      <c r="O1502" s="108">
        <v>0</v>
      </c>
      <c r="P1502" s="108"/>
      <c r="Q1502" s="108">
        <v>111597</v>
      </c>
      <c r="R1502" s="108"/>
      <c r="S1502" s="108">
        <v>0</v>
      </c>
      <c r="T1502" s="108"/>
      <c r="U1502" s="108">
        <v>0</v>
      </c>
      <c r="V1502" s="108"/>
      <c r="W1502" s="108">
        <v>2291</v>
      </c>
      <c r="X1502" s="108"/>
      <c r="Y1502" s="108">
        <v>0</v>
      </c>
      <c r="Z1502" s="108"/>
      <c r="AA1502" s="108">
        <v>0</v>
      </c>
      <c r="AB1502" s="108"/>
      <c r="AC1502" s="108">
        <v>0</v>
      </c>
      <c r="AD1502" s="108"/>
      <c r="AE1502" s="108">
        <v>0</v>
      </c>
      <c r="AF1502" s="108"/>
      <c r="AG1502" s="108">
        <v>0</v>
      </c>
      <c r="AH1502" s="108"/>
      <c r="AI1502" s="108">
        <v>11992</v>
      </c>
      <c r="AJ1502" s="108"/>
      <c r="AK1502" s="108">
        <v>0</v>
      </c>
      <c r="AL1502" s="109"/>
      <c r="AM1502" s="182">
        <v>0</v>
      </c>
      <c r="AN1502" s="109" t="s">
        <v>5655</v>
      </c>
      <c r="AO1502" s="109" t="str">
        <f t="shared" si="23"/>
        <v>No</v>
      </c>
    </row>
    <row r="1503" spans="1:41" s="19" customFormat="1" ht="11.45" customHeight="1" x14ac:dyDescent="0.2">
      <c r="A1503" s="5" t="s">
        <v>5751</v>
      </c>
      <c r="B1503" s="5" t="s">
        <v>5752</v>
      </c>
      <c r="C1503" s="5" t="s">
        <v>37</v>
      </c>
      <c r="D1503" s="174"/>
      <c r="E1503" s="177">
        <v>40251</v>
      </c>
      <c r="F1503" s="19" t="s">
        <v>194</v>
      </c>
      <c r="G1503" s="5" t="s">
        <v>5273</v>
      </c>
      <c r="H1503" s="27">
        <v>5502379</v>
      </c>
      <c r="I1503" s="106">
        <v>7</v>
      </c>
      <c r="J1503" s="107"/>
      <c r="K1503" s="108">
        <v>0</v>
      </c>
      <c r="L1503" s="108"/>
      <c r="M1503" s="108">
        <v>0</v>
      </c>
      <c r="N1503" s="108"/>
      <c r="O1503" s="108">
        <v>0</v>
      </c>
      <c r="P1503" s="108"/>
      <c r="Q1503" s="108">
        <v>227449</v>
      </c>
      <c r="R1503" s="108"/>
      <c r="S1503" s="108">
        <v>0</v>
      </c>
      <c r="T1503" s="108"/>
      <c r="U1503" s="108">
        <v>0</v>
      </c>
      <c r="V1503" s="108"/>
      <c r="W1503" s="108">
        <v>19472</v>
      </c>
      <c r="X1503" s="108"/>
      <c r="Y1503" s="108">
        <v>0</v>
      </c>
      <c r="Z1503" s="108"/>
      <c r="AA1503" s="108">
        <v>0</v>
      </c>
      <c r="AB1503" s="108"/>
      <c r="AC1503" s="108">
        <v>0</v>
      </c>
      <c r="AD1503" s="108"/>
      <c r="AE1503" s="108">
        <v>0</v>
      </c>
      <c r="AF1503" s="108"/>
      <c r="AG1503" s="108">
        <v>0</v>
      </c>
      <c r="AH1503" s="108"/>
      <c r="AI1503" s="108">
        <v>189097</v>
      </c>
      <c r="AJ1503" s="108"/>
      <c r="AK1503" s="108">
        <v>0</v>
      </c>
      <c r="AL1503" s="109"/>
      <c r="AM1503" s="182">
        <v>0</v>
      </c>
      <c r="AN1503" s="109" t="s">
        <v>5655</v>
      </c>
      <c r="AO1503" s="109" t="str">
        <f t="shared" si="23"/>
        <v>No</v>
      </c>
    </row>
    <row r="1504" spans="1:41" s="19" customFormat="1" ht="11.45" customHeight="1" x14ac:dyDescent="0.2">
      <c r="A1504" s="5" t="s">
        <v>1760</v>
      </c>
      <c r="B1504" s="5" t="s">
        <v>1761</v>
      </c>
      <c r="C1504" s="5" t="s">
        <v>91</v>
      </c>
      <c r="D1504" s="174" t="s">
        <v>1762</v>
      </c>
      <c r="E1504" s="177" t="s">
        <v>1763</v>
      </c>
      <c r="F1504" s="19" t="s">
        <v>194</v>
      </c>
      <c r="G1504" s="5" t="s">
        <v>229</v>
      </c>
      <c r="H1504" s="27">
        <v>0</v>
      </c>
      <c r="I1504" s="106">
        <v>7</v>
      </c>
      <c r="J1504" s="107"/>
      <c r="K1504" s="108">
        <v>0</v>
      </c>
      <c r="L1504" s="108"/>
      <c r="M1504" s="108">
        <v>0</v>
      </c>
      <c r="N1504" s="108"/>
      <c r="O1504" s="108">
        <v>0</v>
      </c>
      <c r="P1504" s="108"/>
      <c r="Q1504" s="108">
        <v>386613</v>
      </c>
      <c r="R1504" s="108"/>
      <c r="S1504" s="108">
        <v>0</v>
      </c>
      <c r="T1504" s="108"/>
      <c r="U1504" s="108">
        <v>0</v>
      </c>
      <c r="V1504" s="108"/>
      <c r="W1504" s="108">
        <v>14480</v>
      </c>
      <c r="X1504" s="108"/>
      <c r="Y1504" s="108">
        <v>0</v>
      </c>
      <c r="Z1504" s="108"/>
      <c r="AA1504" s="108">
        <v>0</v>
      </c>
      <c r="AB1504" s="108"/>
      <c r="AC1504" s="108">
        <v>0</v>
      </c>
      <c r="AD1504" s="108"/>
      <c r="AE1504" s="108">
        <v>0</v>
      </c>
      <c r="AF1504" s="108"/>
      <c r="AG1504" s="108">
        <v>0</v>
      </c>
      <c r="AH1504" s="108"/>
      <c r="AI1504" s="108">
        <v>36168</v>
      </c>
      <c r="AJ1504" s="108"/>
      <c r="AK1504" s="108">
        <v>0</v>
      </c>
      <c r="AL1504" s="109"/>
      <c r="AM1504" s="182">
        <v>0</v>
      </c>
      <c r="AN1504" s="109" t="s">
        <v>5655</v>
      </c>
      <c r="AO1504" s="109" t="str">
        <f t="shared" si="23"/>
        <v>No</v>
      </c>
    </row>
    <row r="1505" spans="1:41" s="19" customFormat="1" ht="11.45" customHeight="1" x14ac:dyDescent="0.2">
      <c r="A1505" s="5" t="s">
        <v>6393</v>
      </c>
      <c r="B1505" s="5" t="s">
        <v>321</v>
      </c>
      <c r="C1505" s="5" t="s">
        <v>88</v>
      </c>
      <c r="D1505" s="174">
        <v>4055</v>
      </c>
      <c r="E1505" s="177">
        <v>40055</v>
      </c>
      <c r="F1505" s="19" t="s">
        <v>194</v>
      </c>
      <c r="G1505" s="5" t="s">
        <v>5273</v>
      </c>
      <c r="H1505" s="27">
        <v>69501</v>
      </c>
      <c r="I1505" s="106">
        <v>7</v>
      </c>
      <c r="J1505" s="107"/>
      <c r="K1505" s="108">
        <v>0</v>
      </c>
      <c r="L1505" s="108"/>
      <c r="M1505" s="108">
        <v>0</v>
      </c>
      <c r="N1505" s="108"/>
      <c r="O1505" s="108">
        <v>0</v>
      </c>
      <c r="P1505" s="108"/>
      <c r="Q1505" s="108">
        <v>175814</v>
      </c>
      <c r="R1505" s="108"/>
      <c r="S1505" s="108">
        <v>0</v>
      </c>
      <c r="T1505" s="108"/>
      <c r="U1505" s="108">
        <v>0</v>
      </c>
      <c r="V1505" s="108"/>
      <c r="W1505" s="108">
        <v>14185</v>
      </c>
      <c r="X1505" s="108"/>
      <c r="Y1505" s="108">
        <v>0</v>
      </c>
      <c r="Z1505" s="108"/>
      <c r="AA1505" s="108">
        <v>0</v>
      </c>
      <c r="AB1505" s="108"/>
      <c r="AC1505" s="108">
        <v>0</v>
      </c>
      <c r="AD1505" s="108"/>
      <c r="AE1505" s="108">
        <v>0</v>
      </c>
      <c r="AF1505" s="108"/>
      <c r="AG1505" s="108">
        <v>0</v>
      </c>
      <c r="AH1505" s="108"/>
      <c r="AI1505" s="108">
        <v>54320</v>
      </c>
      <c r="AJ1505" s="108"/>
      <c r="AK1505" s="108">
        <v>0</v>
      </c>
      <c r="AL1505" s="109"/>
      <c r="AM1505" s="182">
        <v>0</v>
      </c>
      <c r="AN1505" s="109" t="s">
        <v>5655</v>
      </c>
      <c r="AO1505" s="109" t="str">
        <f t="shared" si="23"/>
        <v>No</v>
      </c>
    </row>
    <row r="1506" spans="1:41" s="19" customFormat="1" ht="11.45" customHeight="1" x14ac:dyDescent="0.2">
      <c r="A1506" s="5" t="s">
        <v>2145</v>
      </c>
      <c r="B1506" s="5" t="s">
        <v>2146</v>
      </c>
      <c r="C1506" s="5" t="s">
        <v>62</v>
      </c>
      <c r="D1506" s="174" t="s">
        <v>2147</v>
      </c>
      <c r="E1506" s="177" t="s">
        <v>2148</v>
      </c>
      <c r="F1506" s="19" t="s">
        <v>194</v>
      </c>
      <c r="G1506" s="5" t="s">
        <v>229</v>
      </c>
      <c r="H1506" s="27">
        <v>0</v>
      </c>
      <c r="I1506" s="106">
        <v>7</v>
      </c>
      <c r="J1506" s="107"/>
      <c r="K1506" s="108">
        <v>0</v>
      </c>
      <c r="L1506" s="108"/>
      <c r="M1506" s="108">
        <v>0</v>
      </c>
      <c r="N1506" s="108"/>
      <c r="O1506" s="108">
        <v>0</v>
      </c>
      <c r="P1506" s="108"/>
      <c r="Q1506" s="108">
        <v>160452</v>
      </c>
      <c r="R1506" s="108"/>
      <c r="S1506" s="108">
        <v>0</v>
      </c>
      <c r="T1506" s="108"/>
      <c r="U1506" s="108">
        <v>0</v>
      </c>
      <c r="V1506" s="108"/>
      <c r="W1506" s="108">
        <v>6012</v>
      </c>
      <c r="X1506" s="108"/>
      <c r="Y1506" s="108">
        <v>0</v>
      </c>
      <c r="Z1506" s="108"/>
      <c r="AA1506" s="108">
        <v>0</v>
      </c>
      <c r="AB1506" s="108"/>
      <c r="AC1506" s="108">
        <v>0</v>
      </c>
      <c r="AD1506" s="108"/>
      <c r="AE1506" s="108">
        <v>0</v>
      </c>
      <c r="AF1506" s="108"/>
      <c r="AG1506" s="108">
        <v>0</v>
      </c>
      <c r="AH1506" s="108"/>
      <c r="AI1506" s="108">
        <v>16757</v>
      </c>
      <c r="AJ1506" s="108"/>
      <c r="AK1506" s="108">
        <v>0</v>
      </c>
      <c r="AL1506" s="109"/>
      <c r="AM1506" s="182">
        <v>0</v>
      </c>
      <c r="AN1506" s="109" t="s">
        <v>5655</v>
      </c>
      <c r="AO1506" s="109" t="str">
        <f t="shared" si="23"/>
        <v>No</v>
      </c>
    </row>
    <row r="1507" spans="1:41" s="19" customFormat="1" ht="11.45" customHeight="1" x14ac:dyDescent="0.2">
      <c r="A1507" s="5" t="s">
        <v>2984</v>
      </c>
      <c r="B1507" s="5" t="s">
        <v>2985</v>
      </c>
      <c r="C1507" s="5" t="s">
        <v>98</v>
      </c>
      <c r="D1507" s="174" t="s">
        <v>2986</v>
      </c>
      <c r="E1507" s="177" t="s">
        <v>2987</v>
      </c>
      <c r="F1507" s="19" t="s">
        <v>194</v>
      </c>
      <c r="G1507" s="5" t="s">
        <v>229</v>
      </c>
      <c r="H1507" s="27">
        <v>0</v>
      </c>
      <c r="I1507" s="106">
        <v>7</v>
      </c>
      <c r="J1507" s="107"/>
      <c r="K1507" s="108">
        <v>0</v>
      </c>
      <c r="L1507" s="108"/>
      <c r="M1507" s="108">
        <v>0</v>
      </c>
      <c r="N1507" s="108"/>
      <c r="O1507" s="108">
        <v>0</v>
      </c>
      <c r="P1507" s="108"/>
      <c r="Q1507" s="108">
        <v>298583</v>
      </c>
      <c r="R1507" s="108"/>
      <c r="S1507" s="108">
        <v>0</v>
      </c>
      <c r="T1507" s="108"/>
      <c r="U1507" s="108">
        <v>0</v>
      </c>
      <c r="V1507" s="108"/>
      <c r="W1507" s="108">
        <v>22355</v>
      </c>
      <c r="X1507" s="108"/>
      <c r="Y1507" s="108">
        <v>0</v>
      </c>
      <c r="Z1507" s="108"/>
      <c r="AA1507" s="108">
        <v>0</v>
      </c>
      <c r="AB1507" s="108"/>
      <c r="AC1507" s="108">
        <v>0</v>
      </c>
      <c r="AD1507" s="108"/>
      <c r="AE1507" s="108">
        <v>0</v>
      </c>
      <c r="AF1507" s="108"/>
      <c r="AG1507" s="108">
        <v>0</v>
      </c>
      <c r="AH1507" s="108"/>
      <c r="AI1507" s="108">
        <v>238472</v>
      </c>
      <c r="AJ1507" s="108"/>
      <c r="AK1507" s="108">
        <v>0</v>
      </c>
      <c r="AL1507" s="109"/>
      <c r="AM1507" s="182">
        <v>0</v>
      </c>
      <c r="AN1507" s="109" t="s">
        <v>5655</v>
      </c>
      <c r="AO1507" s="109" t="str">
        <f t="shared" si="23"/>
        <v>No</v>
      </c>
    </row>
    <row r="1508" spans="1:41" s="19" customFormat="1" ht="11.45" customHeight="1" x14ac:dyDescent="0.2">
      <c r="A1508" s="5" t="s">
        <v>6394</v>
      </c>
      <c r="B1508" s="5" t="s">
        <v>397</v>
      </c>
      <c r="C1508" s="5" t="s">
        <v>20</v>
      </c>
      <c r="D1508" s="174">
        <v>9024</v>
      </c>
      <c r="E1508" s="177">
        <v>90024</v>
      </c>
      <c r="F1508" s="19" t="s">
        <v>194</v>
      </c>
      <c r="G1508" s="5" t="s">
        <v>192</v>
      </c>
      <c r="H1508" s="27">
        <v>12150996</v>
      </c>
      <c r="I1508" s="106">
        <v>7</v>
      </c>
      <c r="J1508" s="107"/>
      <c r="K1508" s="108">
        <v>0</v>
      </c>
      <c r="L1508" s="108"/>
      <c r="M1508" s="108">
        <v>0</v>
      </c>
      <c r="N1508" s="108"/>
      <c r="O1508" s="108">
        <v>72021</v>
      </c>
      <c r="P1508" s="108"/>
      <c r="Q1508" s="108">
        <v>64692</v>
      </c>
      <c r="R1508" s="108"/>
      <c r="S1508" s="108">
        <v>7329</v>
      </c>
      <c r="T1508" s="108"/>
      <c r="U1508" s="108">
        <v>8117</v>
      </c>
      <c r="V1508" s="108"/>
      <c r="W1508" s="108">
        <v>7258</v>
      </c>
      <c r="X1508" s="108"/>
      <c r="Y1508" s="108">
        <v>859</v>
      </c>
      <c r="Z1508" s="108"/>
      <c r="AA1508" s="108">
        <v>0</v>
      </c>
      <c r="AB1508" s="108"/>
      <c r="AC1508" s="108">
        <v>0</v>
      </c>
      <c r="AD1508" s="108"/>
      <c r="AE1508" s="108">
        <v>0</v>
      </c>
      <c r="AF1508" s="108"/>
      <c r="AG1508" s="108">
        <v>0</v>
      </c>
      <c r="AH1508" s="108"/>
      <c r="AI1508" s="108">
        <v>42407</v>
      </c>
      <c r="AJ1508" s="108"/>
      <c r="AK1508" s="108">
        <v>120636</v>
      </c>
      <c r="AL1508" s="109"/>
      <c r="AM1508" s="182">
        <v>0</v>
      </c>
      <c r="AN1508" s="109" t="s">
        <v>5655</v>
      </c>
      <c r="AO1508" s="109" t="str">
        <f t="shared" si="23"/>
        <v>No</v>
      </c>
    </row>
    <row r="1509" spans="1:41" s="19" customFormat="1" ht="11.45" customHeight="1" x14ac:dyDescent="0.2">
      <c r="A1509" s="5" t="s">
        <v>6395</v>
      </c>
      <c r="B1509" s="5" t="s">
        <v>850</v>
      </c>
      <c r="C1509" s="5" t="s">
        <v>94</v>
      </c>
      <c r="D1509" s="174"/>
      <c r="E1509" s="177">
        <v>407</v>
      </c>
      <c r="F1509" s="19" t="s">
        <v>138</v>
      </c>
      <c r="G1509" s="5" t="s">
        <v>5273</v>
      </c>
      <c r="H1509" s="27">
        <v>3059393</v>
      </c>
      <c r="I1509" s="106">
        <v>7</v>
      </c>
      <c r="J1509" s="107"/>
      <c r="K1509" s="108">
        <v>0</v>
      </c>
      <c r="L1509" s="108"/>
      <c r="M1509" s="108">
        <v>0</v>
      </c>
      <c r="N1509" s="108"/>
      <c r="O1509" s="108">
        <v>0</v>
      </c>
      <c r="P1509" s="108"/>
      <c r="Q1509" s="108">
        <v>192157</v>
      </c>
      <c r="R1509" s="108"/>
      <c r="S1509" s="108">
        <v>0</v>
      </c>
      <c r="T1509" s="108"/>
      <c r="U1509" s="108">
        <v>0</v>
      </c>
      <c r="V1509" s="108"/>
      <c r="W1509" s="108">
        <v>9038</v>
      </c>
      <c r="X1509" s="108"/>
      <c r="Y1509" s="108">
        <v>0</v>
      </c>
      <c r="Z1509" s="108"/>
      <c r="AA1509" s="108">
        <v>0</v>
      </c>
      <c r="AB1509" s="108"/>
      <c r="AC1509" s="108">
        <v>0</v>
      </c>
      <c r="AD1509" s="108"/>
      <c r="AE1509" s="108">
        <v>0</v>
      </c>
      <c r="AF1509" s="108"/>
      <c r="AG1509" s="108">
        <v>0</v>
      </c>
      <c r="AH1509" s="108"/>
      <c r="AI1509" s="108">
        <v>33036</v>
      </c>
      <c r="AJ1509" s="108"/>
      <c r="AK1509" s="108">
        <v>0</v>
      </c>
      <c r="AL1509" s="109"/>
      <c r="AM1509" s="182">
        <v>0</v>
      </c>
      <c r="AN1509" s="109" t="s">
        <v>5655</v>
      </c>
      <c r="AO1509" s="109" t="str">
        <f t="shared" si="23"/>
        <v>No</v>
      </c>
    </row>
    <row r="1510" spans="1:41" s="19" customFormat="1" ht="11.45" customHeight="1" x14ac:dyDescent="0.2">
      <c r="A1510" s="5" t="s">
        <v>4099</v>
      </c>
      <c r="B1510" s="5" t="s">
        <v>4100</v>
      </c>
      <c r="C1510" s="5" t="s">
        <v>48</v>
      </c>
      <c r="D1510" s="174" t="s">
        <v>4101</v>
      </c>
      <c r="E1510" s="177" t="s">
        <v>4102</v>
      </c>
      <c r="F1510" s="19" t="s">
        <v>242</v>
      </c>
      <c r="G1510" s="5" t="s">
        <v>229</v>
      </c>
      <c r="H1510" s="27">
        <v>0</v>
      </c>
      <c r="I1510" s="106">
        <v>7</v>
      </c>
      <c r="J1510" s="107"/>
      <c r="K1510" s="108">
        <v>0</v>
      </c>
      <c r="L1510" s="108"/>
      <c r="M1510" s="108">
        <v>0</v>
      </c>
      <c r="N1510" s="108"/>
      <c r="O1510" s="108">
        <v>0</v>
      </c>
      <c r="P1510" s="108"/>
      <c r="Q1510" s="108">
        <v>49633</v>
      </c>
      <c r="R1510" s="108"/>
      <c r="S1510" s="108">
        <v>0</v>
      </c>
      <c r="T1510" s="108"/>
      <c r="U1510" s="108">
        <v>0</v>
      </c>
      <c r="V1510" s="108"/>
      <c r="W1510" s="108">
        <v>2472</v>
      </c>
      <c r="X1510" s="108"/>
      <c r="Y1510" s="108">
        <v>0</v>
      </c>
      <c r="Z1510" s="108"/>
      <c r="AA1510" s="108">
        <v>0</v>
      </c>
      <c r="AB1510" s="108"/>
      <c r="AC1510" s="108">
        <v>0</v>
      </c>
      <c r="AD1510" s="108"/>
      <c r="AE1510" s="108">
        <v>0</v>
      </c>
      <c r="AF1510" s="108"/>
      <c r="AG1510" s="108">
        <v>0</v>
      </c>
      <c r="AH1510" s="108"/>
      <c r="AI1510" s="108">
        <v>38854</v>
      </c>
      <c r="AJ1510" s="108"/>
      <c r="AK1510" s="108">
        <v>0</v>
      </c>
      <c r="AL1510" s="109"/>
      <c r="AM1510" s="182">
        <v>0</v>
      </c>
      <c r="AN1510" s="109" t="s">
        <v>5655</v>
      </c>
      <c r="AO1510" s="109" t="str">
        <f t="shared" si="23"/>
        <v>No</v>
      </c>
    </row>
    <row r="1511" spans="1:41" s="19" customFormat="1" ht="11.45" customHeight="1" x14ac:dyDescent="0.2">
      <c r="A1511" s="5" t="s">
        <v>4210</v>
      </c>
      <c r="B1511" s="5" t="s">
        <v>233</v>
      </c>
      <c r="C1511" s="5" t="s">
        <v>48</v>
      </c>
      <c r="D1511" s="174" t="s">
        <v>4211</v>
      </c>
      <c r="E1511" s="177" t="s">
        <v>4212</v>
      </c>
      <c r="F1511" s="19" t="s">
        <v>194</v>
      </c>
      <c r="G1511" s="5" t="s">
        <v>229</v>
      </c>
      <c r="H1511" s="27">
        <v>0</v>
      </c>
      <c r="I1511" s="106">
        <v>7</v>
      </c>
      <c r="J1511" s="107"/>
      <c r="K1511" s="108">
        <v>0</v>
      </c>
      <c r="L1511" s="108"/>
      <c r="M1511" s="108">
        <v>0</v>
      </c>
      <c r="N1511" s="108"/>
      <c r="O1511" s="108">
        <v>0</v>
      </c>
      <c r="P1511" s="108"/>
      <c r="Q1511" s="108">
        <v>250646</v>
      </c>
      <c r="R1511" s="108"/>
      <c r="S1511" s="108">
        <v>0</v>
      </c>
      <c r="T1511" s="108"/>
      <c r="U1511" s="108">
        <v>0</v>
      </c>
      <c r="V1511" s="108"/>
      <c r="W1511" s="108">
        <v>6592</v>
      </c>
      <c r="X1511" s="108"/>
      <c r="Y1511" s="108">
        <v>0</v>
      </c>
      <c r="Z1511" s="108"/>
      <c r="AA1511" s="108">
        <v>0</v>
      </c>
      <c r="AB1511" s="108"/>
      <c r="AC1511" s="108">
        <v>0</v>
      </c>
      <c r="AD1511" s="108"/>
      <c r="AE1511" s="108">
        <v>0</v>
      </c>
      <c r="AF1511" s="108"/>
      <c r="AG1511" s="108">
        <v>0</v>
      </c>
      <c r="AH1511" s="108"/>
      <c r="AI1511" s="108">
        <v>18320</v>
      </c>
      <c r="AJ1511" s="108"/>
      <c r="AK1511" s="108">
        <v>0</v>
      </c>
      <c r="AL1511" s="109"/>
      <c r="AM1511" s="182">
        <v>0</v>
      </c>
      <c r="AN1511" s="109" t="s">
        <v>5655</v>
      </c>
      <c r="AO1511" s="109" t="str">
        <f t="shared" si="23"/>
        <v>No</v>
      </c>
    </row>
    <row r="1512" spans="1:41" s="19" customFormat="1" ht="11.45" customHeight="1" x14ac:dyDescent="0.2">
      <c r="A1512" s="5" t="s">
        <v>6396</v>
      </c>
      <c r="B1512" s="5" t="s">
        <v>1139</v>
      </c>
      <c r="C1512" s="5" t="s">
        <v>83</v>
      </c>
      <c r="D1512" s="174">
        <v>4175</v>
      </c>
      <c r="E1512" s="177">
        <v>40175</v>
      </c>
      <c r="F1512" s="19" t="s">
        <v>194</v>
      </c>
      <c r="G1512" s="5" t="s">
        <v>192</v>
      </c>
      <c r="H1512" s="27">
        <v>2148346</v>
      </c>
      <c r="I1512" s="106">
        <v>7</v>
      </c>
      <c r="J1512" s="107"/>
      <c r="K1512" s="108">
        <v>0</v>
      </c>
      <c r="L1512" s="108"/>
      <c r="M1512" s="108">
        <v>178537</v>
      </c>
      <c r="N1512" s="108"/>
      <c r="O1512" s="108">
        <v>153563</v>
      </c>
      <c r="P1512" s="108"/>
      <c r="Q1512" s="108">
        <v>153563</v>
      </c>
      <c r="R1512" s="108"/>
      <c r="S1512" s="108">
        <v>0</v>
      </c>
      <c r="T1512" s="108"/>
      <c r="U1512" s="108">
        <v>13486</v>
      </c>
      <c r="V1512" s="108"/>
      <c r="W1512" s="108">
        <v>13486</v>
      </c>
      <c r="X1512" s="108"/>
      <c r="Y1512" s="108">
        <v>0</v>
      </c>
      <c r="Z1512" s="108"/>
      <c r="AA1512" s="108">
        <v>0</v>
      </c>
      <c r="AB1512" s="108"/>
      <c r="AC1512" s="108">
        <v>0</v>
      </c>
      <c r="AD1512" s="108"/>
      <c r="AE1512" s="108">
        <v>0</v>
      </c>
      <c r="AF1512" s="108"/>
      <c r="AG1512" s="108">
        <v>0</v>
      </c>
      <c r="AH1512" s="108"/>
      <c r="AI1512" s="108">
        <v>1249490</v>
      </c>
      <c r="AJ1512" s="108"/>
      <c r="AK1512" s="108">
        <v>11287502</v>
      </c>
      <c r="AL1512" s="109"/>
      <c r="AM1512" s="182">
        <v>0</v>
      </c>
      <c r="AN1512" s="109" t="s">
        <v>5655</v>
      </c>
      <c r="AO1512" s="109" t="str">
        <f t="shared" si="23"/>
        <v>No</v>
      </c>
    </row>
    <row r="1513" spans="1:41" s="19" customFormat="1" ht="11.45" customHeight="1" x14ac:dyDescent="0.2">
      <c r="A1513" s="5" t="s">
        <v>6397</v>
      </c>
      <c r="B1513" s="5" t="s">
        <v>5607</v>
      </c>
      <c r="C1513" s="5" t="s">
        <v>37</v>
      </c>
      <c r="D1513" s="174"/>
      <c r="E1513" s="177">
        <v>40241</v>
      </c>
      <c r="F1513" s="19" t="s">
        <v>194</v>
      </c>
      <c r="G1513" s="5" t="s">
        <v>5273</v>
      </c>
      <c r="H1513" s="27">
        <v>5502379</v>
      </c>
      <c r="I1513" s="106">
        <v>7</v>
      </c>
      <c r="J1513" s="107"/>
      <c r="K1513" s="108">
        <v>0</v>
      </c>
      <c r="L1513" s="108"/>
      <c r="M1513" s="108">
        <v>0</v>
      </c>
      <c r="N1513" s="108"/>
      <c r="O1513" s="108">
        <v>0</v>
      </c>
      <c r="P1513" s="108"/>
      <c r="Q1513" s="108">
        <v>169656</v>
      </c>
      <c r="R1513" s="108"/>
      <c r="S1513" s="108">
        <v>0</v>
      </c>
      <c r="T1513" s="108"/>
      <c r="U1513" s="108">
        <v>0</v>
      </c>
      <c r="V1513" s="108"/>
      <c r="W1513" s="108">
        <v>10551</v>
      </c>
      <c r="X1513" s="108"/>
      <c r="Y1513" s="108">
        <v>0</v>
      </c>
      <c r="Z1513" s="108"/>
      <c r="AA1513" s="108">
        <v>0</v>
      </c>
      <c r="AB1513" s="108"/>
      <c r="AC1513" s="108">
        <v>0</v>
      </c>
      <c r="AD1513" s="108"/>
      <c r="AE1513" s="108">
        <v>0</v>
      </c>
      <c r="AF1513" s="108"/>
      <c r="AG1513" s="108">
        <v>0</v>
      </c>
      <c r="AH1513" s="108"/>
      <c r="AI1513" s="108">
        <v>120725</v>
      </c>
      <c r="AJ1513" s="108"/>
      <c r="AK1513" s="108">
        <v>0</v>
      </c>
      <c r="AL1513" s="109"/>
      <c r="AM1513" s="182">
        <v>0</v>
      </c>
      <c r="AN1513" s="109" t="s">
        <v>5655</v>
      </c>
      <c r="AO1513" s="109" t="str">
        <f t="shared" si="23"/>
        <v>No</v>
      </c>
    </row>
    <row r="1514" spans="1:41" s="19" customFormat="1" ht="11.45" customHeight="1" x14ac:dyDescent="0.2">
      <c r="A1514" s="5" t="s">
        <v>6398</v>
      </c>
      <c r="B1514" s="5" t="s">
        <v>233</v>
      </c>
      <c r="C1514" s="5" t="s">
        <v>62</v>
      </c>
      <c r="D1514" s="174"/>
      <c r="E1514" s="177">
        <v>40252</v>
      </c>
      <c r="F1514" s="19" t="s">
        <v>194</v>
      </c>
      <c r="G1514" s="5" t="s">
        <v>5273</v>
      </c>
      <c r="H1514" s="27">
        <v>119911</v>
      </c>
      <c r="I1514" s="106">
        <v>7</v>
      </c>
      <c r="J1514" s="107"/>
      <c r="K1514" s="108">
        <v>0</v>
      </c>
      <c r="L1514" s="108"/>
      <c r="M1514" s="108">
        <v>0</v>
      </c>
      <c r="N1514" s="108"/>
      <c r="O1514" s="108">
        <v>0</v>
      </c>
      <c r="P1514" s="108"/>
      <c r="Q1514" s="108">
        <v>236196</v>
      </c>
      <c r="R1514" s="108"/>
      <c r="S1514" s="108">
        <v>0</v>
      </c>
      <c r="T1514" s="108"/>
      <c r="U1514" s="108">
        <v>0</v>
      </c>
      <c r="V1514" s="108"/>
      <c r="W1514" s="108">
        <v>19012</v>
      </c>
      <c r="X1514" s="108"/>
      <c r="Y1514" s="108">
        <v>0</v>
      </c>
      <c r="Z1514" s="108"/>
      <c r="AA1514" s="108">
        <v>0</v>
      </c>
      <c r="AB1514" s="108"/>
      <c r="AC1514" s="108">
        <v>0</v>
      </c>
      <c r="AD1514" s="108"/>
      <c r="AE1514" s="108">
        <v>0</v>
      </c>
      <c r="AF1514" s="108"/>
      <c r="AG1514" s="108">
        <v>0</v>
      </c>
      <c r="AH1514" s="108"/>
      <c r="AI1514" s="108">
        <v>90195</v>
      </c>
      <c r="AJ1514" s="108"/>
      <c r="AK1514" s="108">
        <v>0</v>
      </c>
      <c r="AL1514" s="109"/>
      <c r="AM1514" s="182">
        <v>0</v>
      </c>
      <c r="AN1514" s="109" t="s">
        <v>5655</v>
      </c>
      <c r="AO1514" s="109" t="str">
        <f t="shared" si="23"/>
        <v>No</v>
      </c>
    </row>
    <row r="1515" spans="1:41" s="19" customFormat="1" ht="11.45" customHeight="1" x14ac:dyDescent="0.2">
      <c r="A1515" s="5" t="s">
        <v>4277</v>
      </c>
      <c r="B1515" s="5" t="s">
        <v>4278</v>
      </c>
      <c r="C1515" s="5" t="s">
        <v>48</v>
      </c>
      <c r="D1515" s="174" t="s">
        <v>4279</v>
      </c>
      <c r="E1515" s="177" t="s">
        <v>4280</v>
      </c>
      <c r="F1515" s="19" t="s">
        <v>194</v>
      </c>
      <c r="G1515" s="5" t="s">
        <v>229</v>
      </c>
      <c r="H1515" s="27">
        <v>0</v>
      </c>
      <c r="I1515" s="106">
        <v>7</v>
      </c>
      <c r="J1515" s="107"/>
      <c r="K1515" s="108">
        <v>0</v>
      </c>
      <c r="L1515" s="108"/>
      <c r="M1515" s="108">
        <v>0</v>
      </c>
      <c r="N1515" s="108"/>
      <c r="O1515" s="108">
        <v>0</v>
      </c>
      <c r="P1515" s="108"/>
      <c r="Q1515" s="108">
        <v>124815</v>
      </c>
      <c r="R1515" s="108"/>
      <c r="S1515" s="108">
        <v>0</v>
      </c>
      <c r="T1515" s="108"/>
      <c r="U1515" s="108">
        <v>0</v>
      </c>
      <c r="V1515" s="108"/>
      <c r="W1515" s="108">
        <v>9895</v>
      </c>
      <c r="X1515" s="108"/>
      <c r="Y1515" s="108">
        <v>0</v>
      </c>
      <c r="Z1515" s="108"/>
      <c r="AA1515" s="108">
        <v>0</v>
      </c>
      <c r="AB1515" s="108"/>
      <c r="AC1515" s="108">
        <v>0</v>
      </c>
      <c r="AD1515" s="108"/>
      <c r="AE1515" s="108">
        <v>0</v>
      </c>
      <c r="AF1515" s="108"/>
      <c r="AG1515" s="108">
        <v>0</v>
      </c>
      <c r="AH1515" s="108"/>
      <c r="AI1515" s="108">
        <v>45307</v>
      </c>
      <c r="AJ1515" s="108"/>
      <c r="AK1515" s="108">
        <v>0</v>
      </c>
      <c r="AL1515" s="109"/>
      <c r="AM1515" s="182">
        <v>0</v>
      </c>
      <c r="AN1515" s="109" t="s">
        <v>5655</v>
      </c>
      <c r="AO1515" s="109" t="str">
        <f t="shared" si="23"/>
        <v>No</v>
      </c>
    </row>
    <row r="1516" spans="1:41" s="19" customFormat="1" ht="11.45" customHeight="1" x14ac:dyDescent="0.2">
      <c r="A1516" s="5" t="s">
        <v>881</v>
      </c>
      <c r="B1516" s="5" t="s">
        <v>882</v>
      </c>
      <c r="C1516" s="5" t="s">
        <v>83</v>
      </c>
      <c r="D1516" s="174">
        <v>4126</v>
      </c>
      <c r="E1516" s="177">
        <v>40126</v>
      </c>
      <c r="F1516" s="19" t="s">
        <v>194</v>
      </c>
      <c r="G1516" s="5" t="s">
        <v>5273</v>
      </c>
      <c r="H1516" s="27">
        <v>2148346</v>
      </c>
      <c r="I1516" s="106">
        <v>7</v>
      </c>
      <c r="J1516" s="107"/>
      <c r="K1516" s="108">
        <v>0</v>
      </c>
      <c r="L1516" s="108"/>
      <c r="M1516" s="108">
        <v>0</v>
      </c>
      <c r="N1516" s="108"/>
      <c r="O1516" s="108">
        <v>0</v>
      </c>
      <c r="P1516" s="108"/>
      <c r="Q1516" s="108">
        <v>20096</v>
      </c>
      <c r="R1516" s="108"/>
      <c r="S1516" s="108">
        <v>0</v>
      </c>
      <c r="T1516" s="108"/>
      <c r="U1516" s="108">
        <v>0</v>
      </c>
      <c r="V1516" s="108"/>
      <c r="W1516" s="108">
        <v>3612</v>
      </c>
      <c r="X1516" s="108"/>
      <c r="Y1516" s="108">
        <v>0</v>
      </c>
      <c r="Z1516" s="108"/>
      <c r="AA1516" s="108">
        <v>0</v>
      </c>
      <c r="AB1516" s="108"/>
      <c r="AC1516" s="108">
        <v>0</v>
      </c>
      <c r="AD1516" s="108"/>
      <c r="AE1516" s="108">
        <v>0</v>
      </c>
      <c r="AF1516" s="108"/>
      <c r="AG1516" s="108">
        <v>0</v>
      </c>
      <c r="AH1516" s="108"/>
      <c r="AI1516" s="108">
        <v>40081</v>
      </c>
      <c r="AJ1516" s="108"/>
      <c r="AK1516" s="108">
        <v>0</v>
      </c>
      <c r="AL1516" s="109"/>
      <c r="AM1516" s="182">
        <v>0</v>
      </c>
      <c r="AN1516" s="109" t="s">
        <v>5655</v>
      </c>
      <c r="AO1516" s="109" t="str">
        <f t="shared" si="23"/>
        <v>No</v>
      </c>
    </row>
    <row r="1517" spans="1:41" s="19" customFormat="1" ht="11.45" customHeight="1" x14ac:dyDescent="0.2">
      <c r="A1517" s="5" t="s">
        <v>5119</v>
      </c>
      <c r="B1517" s="5" t="s">
        <v>403</v>
      </c>
      <c r="C1517" s="5" t="s">
        <v>94</v>
      </c>
      <c r="D1517" s="174" t="s">
        <v>5120</v>
      </c>
      <c r="E1517" s="177" t="s">
        <v>5121</v>
      </c>
      <c r="F1517" s="19" t="s">
        <v>242</v>
      </c>
      <c r="G1517" s="5" t="s">
        <v>229</v>
      </c>
      <c r="H1517" s="27">
        <v>0</v>
      </c>
      <c r="I1517" s="106">
        <v>7</v>
      </c>
      <c r="J1517" s="107"/>
      <c r="K1517" s="108">
        <v>0</v>
      </c>
      <c r="L1517" s="108"/>
      <c r="M1517" s="108">
        <v>0</v>
      </c>
      <c r="N1517" s="108"/>
      <c r="O1517" s="108">
        <v>0</v>
      </c>
      <c r="P1517" s="108"/>
      <c r="Q1517" s="108">
        <v>158140</v>
      </c>
      <c r="R1517" s="108"/>
      <c r="S1517" s="108">
        <v>0</v>
      </c>
      <c r="T1517" s="108"/>
      <c r="U1517" s="108">
        <v>0</v>
      </c>
      <c r="V1517" s="108"/>
      <c r="W1517" s="108">
        <v>4984</v>
      </c>
      <c r="X1517" s="108"/>
      <c r="Y1517" s="108">
        <v>0</v>
      </c>
      <c r="Z1517" s="108"/>
      <c r="AA1517" s="108">
        <v>0</v>
      </c>
      <c r="AB1517" s="108"/>
      <c r="AC1517" s="108">
        <v>0</v>
      </c>
      <c r="AD1517" s="108"/>
      <c r="AE1517" s="108">
        <v>0</v>
      </c>
      <c r="AF1517" s="108"/>
      <c r="AG1517" s="108">
        <v>0</v>
      </c>
      <c r="AH1517" s="108"/>
      <c r="AI1517" s="108">
        <v>22090</v>
      </c>
      <c r="AJ1517" s="108"/>
      <c r="AK1517" s="108">
        <v>0</v>
      </c>
      <c r="AL1517" s="109"/>
      <c r="AM1517" s="182">
        <v>0</v>
      </c>
      <c r="AN1517" s="109" t="s">
        <v>5655</v>
      </c>
      <c r="AO1517" s="109" t="str">
        <f t="shared" si="23"/>
        <v>No</v>
      </c>
    </row>
    <row r="1518" spans="1:41" s="19" customFormat="1" ht="11.45" customHeight="1" x14ac:dyDescent="0.2">
      <c r="A1518" s="5" t="s">
        <v>4570</v>
      </c>
      <c r="B1518" s="5" t="s">
        <v>2827</v>
      </c>
      <c r="C1518" s="5" t="s">
        <v>61</v>
      </c>
      <c r="D1518" s="174" t="s">
        <v>4571</v>
      </c>
      <c r="E1518" s="177" t="s">
        <v>4572</v>
      </c>
      <c r="F1518" s="19" t="s">
        <v>194</v>
      </c>
      <c r="G1518" s="5" t="s">
        <v>229</v>
      </c>
      <c r="H1518" s="27">
        <v>0</v>
      </c>
      <c r="I1518" s="106">
        <v>7</v>
      </c>
      <c r="J1518" s="107"/>
      <c r="K1518" s="108">
        <v>0</v>
      </c>
      <c r="L1518" s="108"/>
      <c r="M1518" s="108">
        <v>0</v>
      </c>
      <c r="N1518" s="108"/>
      <c r="O1518" s="108">
        <v>0</v>
      </c>
      <c r="P1518" s="108"/>
      <c r="Q1518" s="108">
        <v>74977</v>
      </c>
      <c r="R1518" s="108"/>
      <c r="S1518" s="108">
        <v>0</v>
      </c>
      <c r="T1518" s="108"/>
      <c r="U1518" s="108">
        <v>0</v>
      </c>
      <c r="V1518" s="108"/>
      <c r="W1518" s="108">
        <v>5803</v>
      </c>
      <c r="X1518" s="108"/>
      <c r="Y1518" s="108">
        <v>0</v>
      </c>
      <c r="Z1518" s="108"/>
      <c r="AA1518" s="108">
        <v>0</v>
      </c>
      <c r="AB1518" s="108"/>
      <c r="AC1518" s="108">
        <v>0</v>
      </c>
      <c r="AD1518" s="108"/>
      <c r="AE1518" s="108">
        <v>0</v>
      </c>
      <c r="AF1518" s="108"/>
      <c r="AG1518" s="108">
        <v>0</v>
      </c>
      <c r="AH1518" s="108"/>
      <c r="AI1518" s="108">
        <v>14976</v>
      </c>
      <c r="AJ1518" s="108"/>
      <c r="AK1518" s="108">
        <v>0</v>
      </c>
      <c r="AL1518" s="109"/>
      <c r="AM1518" s="182">
        <v>0</v>
      </c>
      <c r="AN1518" s="109" t="s">
        <v>5655</v>
      </c>
      <c r="AO1518" s="109" t="str">
        <f t="shared" si="23"/>
        <v>No</v>
      </c>
    </row>
    <row r="1519" spans="1:41" s="19" customFormat="1" ht="11.45" customHeight="1" x14ac:dyDescent="0.2">
      <c r="A1519" s="5" t="s">
        <v>2443</v>
      </c>
      <c r="B1519" s="5" t="s">
        <v>2502</v>
      </c>
      <c r="C1519" s="5" t="s">
        <v>62</v>
      </c>
      <c r="D1519" s="174" t="s">
        <v>2503</v>
      </c>
      <c r="E1519" s="177" t="s">
        <v>2504</v>
      </c>
      <c r="F1519" s="19" t="s">
        <v>194</v>
      </c>
      <c r="G1519" s="5" t="s">
        <v>229</v>
      </c>
      <c r="H1519" s="27">
        <v>0</v>
      </c>
      <c r="I1519" s="106">
        <v>7</v>
      </c>
      <c r="J1519" s="107"/>
      <c r="K1519" s="108">
        <v>0</v>
      </c>
      <c r="L1519" s="108"/>
      <c r="M1519" s="108">
        <v>0</v>
      </c>
      <c r="N1519" s="108"/>
      <c r="O1519" s="108">
        <v>0</v>
      </c>
      <c r="P1519" s="108"/>
      <c r="Q1519" s="108">
        <v>250339</v>
      </c>
      <c r="R1519" s="108"/>
      <c r="S1519" s="108">
        <v>0</v>
      </c>
      <c r="T1519" s="108"/>
      <c r="U1519" s="108">
        <v>0</v>
      </c>
      <c r="V1519" s="108"/>
      <c r="W1519" s="108">
        <v>14062</v>
      </c>
      <c r="X1519" s="108"/>
      <c r="Y1519" s="108">
        <v>0</v>
      </c>
      <c r="Z1519" s="108"/>
      <c r="AA1519" s="108">
        <v>0</v>
      </c>
      <c r="AB1519" s="108"/>
      <c r="AC1519" s="108">
        <v>0</v>
      </c>
      <c r="AD1519" s="108"/>
      <c r="AE1519" s="108">
        <v>0</v>
      </c>
      <c r="AF1519" s="108"/>
      <c r="AG1519" s="108">
        <v>0</v>
      </c>
      <c r="AH1519" s="108"/>
      <c r="AI1519" s="108">
        <v>19637</v>
      </c>
      <c r="AJ1519" s="108"/>
      <c r="AK1519" s="108">
        <v>0</v>
      </c>
      <c r="AL1519" s="109"/>
      <c r="AM1519" s="182">
        <v>0</v>
      </c>
      <c r="AN1519" s="109" t="s">
        <v>5655</v>
      </c>
      <c r="AO1519" s="109" t="str">
        <f t="shared" si="23"/>
        <v>No</v>
      </c>
    </row>
    <row r="1520" spans="1:41" s="19" customFormat="1" ht="11.45" customHeight="1" x14ac:dyDescent="0.2">
      <c r="A1520" s="5" t="s">
        <v>5501</v>
      </c>
      <c r="B1520" s="5" t="s">
        <v>5625</v>
      </c>
      <c r="C1520" s="5" t="s">
        <v>56</v>
      </c>
      <c r="D1520" s="174">
        <v>5220</v>
      </c>
      <c r="E1520" s="177">
        <v>50517</v>
      </c>
      <c r="F1520" s="19" t="s">
        <v>194</v>
      </c>
      <c r="G1520" s="5" t="s">
        <v>192</v>
      </c>
      <c r="H1520" s="27">
        <v>2650890</v>
      </c>
      <c r="I1520" s="106">
        <v>7</v>
      </c>
      <c r="J1520" s="107"/>
      <c r="K1520" s="108">
        <v>0</v>
      </c>
      <c r="L1520" s="108"/>
      <c r="M1520" s="108">
        <v>24552</v>
      </c>
      <c r="N1520" s="108"/>
      <c r="O1520" s="108">
        <v>268032</v>
      </c>
      <c r="P1520" s="108"/>
      <c r="Q1520" s="108">
        <v>200811</v>
      </c>
      <c r="R1520" s="108"/>
      <c r="S1520" s="108">
        <v>67221</v>
      </c>
      <c r="T1520" s="108"/>
      <c r="U1520" s="108">
        <v>17367</v>
      </c>
      <c r="V1520" s="108"/>
      <c r="W1520" s="108">
        <v>11634</v>
      </c>
      <c r="X1520" s="108"/>
      <c r="Y1520" s="108">
        <v>5733</v>
      </c>
      <c r="Z1520" s="108"/>
      <c r="AA1520" s="108">
        <v>0</v>
      </c>
      <c r="AB1520" s="108"/>
      <c r="AC1520" s="108">
        <v>0</v>
      </c>
      <c r="AD1520" s="108"/>
      <c r="AE1520" s="108">
        <v>0</v>
      </c>
      <c r="AF1520" s="108"/>
      <c r="AG1520" s="108">
        <v>0</v>
      </c>
      <c r="AH1520" s="108"/>
      <c r="AI1520" s="108">
        <v>45632</v>
      </c>
      <c r="AJ1520" s="108"/>
      <c r="AK1520" s="108">
        <v>217024</v>
      </c>
      <c r="AL1520" s="109"/>
      <c r="AM1520" s="182">
        <v>0</v>
      </c>
      <c r="AN1520" s="109" t="s">
        <v>5655</v>
      </c>
      <c r="AO1520" s="109" t="str">
        <f t="shared" si="23"/>
        <v>No</v>
      </c>
    </row>
    <row r="1521" spans="1:41" s="19" customFormat="1" ht="11.45" customHeight="1" x14ac:dyDescent="0.2">
      <c r="A1521" s="5" t="s">
        <v>6399</v>
      </c>
      <c r="B1521" s="5" t="s">
        <v>6400</v>
      </c>
      <c r="C1521" s="5" t="s">
        <v>83</v>
      </c>
      <c r="D1521" s="174"/>
      <c r="E1521" s="177" t="s">
        <v>6401</v>
      </c>
      <c r="F1521" s="19" t="s">
        <v>194</v>
      </c>
      <c r="G1521" s="5" t="s">
        <v>229</v>
      </c>
      <c r="H1521" s="27">
        <v>0</v>
      </c>
      <c r="I1521" s="106">
        <v>7</v>
      </c>
      <c r="J1521" s="107"/>
      <c r="K1521" s="108">
        <v>0</v>
      </c>
      <c r="L1521" s="108"/>
      <c r="M1521" s="108">
        <v>0</v>
      </c>
      <c r="N1521" s="108"/>
      <c r="O1521" s="108">
        <v>0</v>
      </c>
      <c r="P1521" s="108"/>
      <c r="Q1521" s="108">
        <v>31957</v>
      </c>
      <c r="R1521" s="108"/>
      <c r="S1521" s="108">
        <v>0</v>
      </c>
      <c r="T1521" s="108"/>
      <c r="U1521" s="108">
        <v>0</v>
      </c>
      <c r="V1521" s="108"/>
      <c r="W1521" s="108">
        <v>1298</v>
      </c>
      <c r="X1521" s="108"/>
      <c r="Y1521" s="108">
        <v>0</v>
      </c>
      <c r="Z1521" s="108"/>
      <c r="AA1521" s="108">
        <v>0</v>
      </c>
      <c r="AB1521" s="108"/>
      <c r="AC1521" s="108">
        <v>0</v>
      </c>
      <c r="AD1521" s="108"/>
      <c r="AE1521" s="108">
        <v>0</v>
      </c>
      <c r="AF1521" s="108"/>
      <c r="AG1521" s="108">
        <v>0</v>
      </c>
      <c r="AH1521" s="108"/>
      <c r="AI1521" s="108">
        <v>1704</v>
      </c>
      <c r="AJ1521" s="108"/>
      <c r="AK1521" s="108">
        <v>0</v>
      </c>
      <c r="AL1521" s="109"/>
      <c r="AM1521" s="182">
        <v>0</v>
      </c>
      <c r="AN1521" s="109" t="s">
        <v>5655</v>
      </c>
      <c r="AO1521" s="109" t="str">
        <f t="shared" si="23"/>
        <v>No</v>
      </c>
    </row>
    <row r="1522" spans="1:41" s="19" customFormat="1" ht="11.45" customHeight="1" x14ac:dyDescent="0.2">
      <c r="A1522" s="5" t="s">
        <v>6402</v>
      </c>
      <c r="B1522" s="5" t="s">
        <v>4613</v>
      </c>
      <c r="C1522" s="5" t="s">
        <v>90</v>
      </c>
      <c r="D1522" s="174" t="s">
        <v>4614</v>
      </c>
      <c r="E1522" s="177" t="s">
        <v>4615</v>
      </c>
      <c r="F1522" s="19" t="s">
        <v>194</v>
      </c>
      <c r="G1522" s="5" t="s">
        <v>229</v>
      </c>
      <c r="H1522" s="27">
        <v>0</v>
      </c>
      <c r="I1522" s="106">
        <v>7</v>
      </c>
      <c r="J1522" s="107"/>
      <c r="K1522" s="108">
        <v>0</v>
      </c>
      <c r="L1522" s="108"/>
      <c r="M1522" s="108">
        <v>0</v>
      </c>
      <c r="N1522" s="108"/>
      <c r="O1522" s="108">
        <v>0</v>
      </c>
      <c r="P1522" s="108"/>
      <c r="Q1522" s="108">
        <v>311356</v>
      </c>
      <c r="R1522" s="108"/>
      <c r="S1522" s="108">
        <v>0</v>
      </c>
      <c r="T1522" s="108"/>
      <c r="U1522" s="108">
        <v>0</v>
      </c>
      <c r="V1522" s="108"/>
      <c r="W1522" s="108">
        <v>12781</v>
      </c>
      <c r="X1522" s="108"/>
      <c r="Y1522" s="108">
        <v>0</v>
      </c>
      <c r="Z1522" s="108"/>
      <c r="AA1522" s="108">
        <v>0</v>
      </c>
      <c r="AB1522" s="108"/>
      <c r="AC1522" s="108">
        <v>0</v>
      </c>
      <c r="AD1522" s="108"/>
      <c r="AE1522" s="108">
        <v>0</v>
      </c>
      <c r="AF1522" s="108"/>
      <c r="AG1522" s="108">
        <v>0</v>
      </c>
      <c r="AH1522" s="108"/>
      <c r="AI1522" s="108">
        <v>45120</v>
      </c>
      <c r="AJ1522" s="108"/>
      <c r="AK1522" s="108">
        <v>0</v>
      </c>
      <c r="AL1522" s="109"/>
      <c r="AM1522" s="182">
        <v>0</v>
      </c>
      <c r="AN1522" s="109" t="s">
        <v>5655</v>
      </c>
      <c r="AO1522" s="109" t="str">
        <f t="shared" si="23"/>
        <v>No</v>
      </c>
    </row>
    <row r="1523" spans="1:41" s="19" customFormat="1" ht="11.45" customHeight="1" x14ac:dyDescent="0.2">
      <c r="A1523" s="5" t="s">
        <v>3485</v>
      </c>
      <c r="B1523" s="5" t="s">
        <v>3486</v>
      </c>
      <c r="C1523" s="5" t="s">
        <v>51</v>
      </c>
      <c r="D1523" s="174" t="s">
        <v>3487</v>
      </c>
      <c r="E1523" s="177" t="s">
        <v>3488</v>
      </c>
      <c r="F1523" s="19" t="s">
        <v>194</v>
      </c>
      <c r="G1523" s="5" t="s">
        <v>229</v>
      </c>
      <c r="H1523" s="27">
        <v>0</v>
      </c>
      <c r="I1523" s="106">
        <v>7</v>
      </c>
      <c r="J1523" s="107"/>
      <c r="K1523" s="108">
        <v>0</v>
      </c>
      <c r="L1523" s="108"/>
      <c r="M1523" s="108">
        <v>0</v>
      </c>
      <c r="N1523" s="108"/>
      <c r="O1523" s="108">
        <v>0</v>
      </c>
      <c r="P1523" s="108"/>
      <c r="Q1523" s="108">
        <v>121446</v>
      </c>
      <c r="R1523" s="108"/>
      <c r="S1523" s="108">
        <v>0</v>
      </c>
      <c r="T1523" s="108"/>
      <c r="U1523" s="108">
        <v>0</v>
      </c>
      <c r="V1523" s="108"/>
      <c r="W1523" s="108">
        <v>5031</v>
      </c>
      <c r="X1523" s="108"/>
      <c r="Y1523" s="108">
        <v>0</v>
      </c>
      <c r="Z1523" s="108"/>
      <c r="AA1523" s="108">
        <v>0</v>
      </c>
      <c r="AB1523" s="108"/>
      <c r="AC1523" s="108">
        <v>0</v>
      </c>
      <c r="AD1523" s="108"/>
      <c r="AE1523" s="108">
        <v>0</v>
      </c>
      <c r="AF1523" s="108"/>
      <c r="AG1523" s="108">
        <v>0</v>
      </c>
      <c r="AH1523" s="108"/>
      <c r="AI1523" s="108">
        <v>7944</v>
      </c>
      <c r="AJ1523" s="108"/>
      <c r="AK1523" s="108">
        <v>0</v>
      </c>
      <c r="AL1523" s="109"/>
      <c r="AM1523" s="182">
        <v>0</v>
      </c>
      <c r="AN1523" s="109" t="s">
        <v>5655</v>
      </c>
      <c r="AO1523" s="109" t="str">
        <f t="shared" si="23"/>
        <v>No</v>
      </c>
    </row>
    <row r="1524" spans="1:41" s="19" customFormat="1" ht="11.45" customHeight="1" x14ac:dyDescent="0.2">
      <c r="A1524" s="5" t="s">
        <v>899</v>
      </c>
      <c r="B1524" s="5" t="s">
        <v>900</v>
      </c>
      <c r="C1524" s="5" t="s">
        <v>73</v>
      </c>
      <c r="D1524" s="174">
        <v>2148</v>
      </c>
      <c r="E1524" s="177">
        <v>20148</v>
      </c>
      <c r="F1524" s="19" t="s">
        <v>239</v>
      </c>
      <c r="G1524" s="5" t="s">
        <v>5273</v>
      </c>
      <c r="H1524" s="27">
        <v>423566</v>
      </c>
      <c r="I1524" s="106">
        <v>7</v>
      </c>
      <c r="J1524" s="107"/>
      <c r="K1524" s="108">
        <v>0</v>
      </c>
      <c r="L1524" s="108"/>
      <c r="M1524" s="108">
        <v>0</v>
      </c>
      <c r="N1524" s="108"/>
      <c r="O1524" s="108">
        <v>0</v>
      </c>
      <c r="P1524" s="108"/>
      <c r="Q1524" s="108">
        <v>290015</v>
      </c>
      <c r="R1524" s="108"/>
      <c r="S1524" s="108">
        <v>0</v>
      </c>
      <c r="T1524" s="108"/>
      <c r="U1524" s="108">
        <v>0</v>
      </c>
      <c r="V1524" s="108"/>
      <c r="W1524" s="108">
        <v>21186</v>
      </c>
      <c r="X1524" s="108"/>
      <c r="Y1524" s="108">
        <v>0</v>
      </c>
      <c r="Z1524" s="108"/>
      <c r="AA1524" s="108">
        <v>0</v>
      </c>
      <c r="AB1524" s="108"/>
      <c r="AC1524" s="108">
        <v>0</v>
      </c>
      <c r="AD1524" s="108"/>
      <c r="AE1524" s="108">
        <v>0</v>
      </c>
      <c r="AF1524" s="108"/>
      <c r="AG1524" s="108">
        <v>0</v>
      </c>
      <c r="AH1524" s="108"/>
      <c r="AI1524" s="108">
        <v>144856</v>
      </c>
      <c r="AJ1524" s="108"/>
      <c r="AK1524" s="108">
        <v>0</v>
      </c>
      <c r="AL1524" s="109"/>
      <c r="AM1524" s="182">
        <v>0</v>
      </c>
      <c r="AN1524" s="109" t="s">
        <v>5655</v>
      </c>
      <c r="AO1524" s="109" t="str">
        <f t="shared" si="23"/>
        <v>No</v>
      </c>
    </row>
    <row r="1525" spans="1:41" s="19" customFormat="1" ht="11.45" customHeight="1" x14ac:dyDescent="0.2">
      <c r="A1525" s="5" t="s">
        <v>3038</v>
      </c>
      <c r="B1525" s="5" t="s">
        <v>286</v>
      </c>
      <c r="C1525" s="5" t="s">
        <v>77</v>
      </c>
      <c r="D1525" s="174" t="s">
        <v>3039</v>
      </c>
      <c r="E1525" s="177" t="s">
        <v>3040</v>
      </c>
      <c r="F1525" s="19" t="s">
        <v>194</v>
      </c>
      <c r="G1525" s="5" t="s">
        <v>229</v>
      </c>
      <c r="H1525" s="27">
        <v>0</v>
      </c>
      <c r="I1525" s="106">
        <v>7</v>
      </c>
      <c r="J1525" s="107"/>
      <c r="K1525" s="108">
        <v>0</v>
      </c>
      <c r="L1525" s="108"/>
      <c r="M1525" s="108">
        <v>0</v>
      </c>
      <c r="N1525" s="108"/>
      <c r="O1525" s="108">
        <v>0</v>
      </c>
      <c r="P1525" s="108"/>
      <c r="Q1525" s="108">
        <v>163056</v>
      </c>
      <c r="R1525" s="108"/>
      <c r="S1525" s="108">
        <v>0</v>
      </c>
      <c r="T1525" s="108"/>
      <c r="U1525" s="108">
        <v>0</v>
      </c>
      <c r="V1525" s="108"/>
      <c r="W1525" s="108">
        <v>9714</v>
      </c>
      <c r="X1525" s="108"/>
      <c r="Y1525" s="108">
        <v>0</v>
      </c>
      <c r="Z1525" s="108"/>
      <c r="AA1525" s="108">
        <v>0</v>
      </c>
      <c r="AB1525" s="108"/>
      <c r="AC1525" s="108">
        <v>0</v>
      </c>
      <c r="AD1525" s="108"/>
      <c r="AE1525" s="108">
        <v>0</v>
      </c>
      <c r="AF1525" s="108"/>
      <c r="AG1525" s="108">
        <v>0</v>
      </c>
      <c r="AH1525" s="108"/>
      <c r="AI1525" s="108">
        <v>32849</v>
      </c>
      <c r="AJ1525" s="108"/>
      <c r="AK1525" s="108">
        <v>0</v>
      </c>
      <c r="AL1525" s="109"/>
      <c r="AM1525" s="182">
        <v>0</v>
      </c>
      <c r="AN1525" s="109" t="s">
        <v>5655</v>
      </c>
      <c r="AO1525" s="109" t="str">
        <f t="shared" si="23"/>
        <v>No</v>
      </c>
    </row>
    <row r="1526" spans="1:41" s="19" customFormat="1" ht="11.45" customHeight="1" x14ac:dyDescent="0.2">
      <c r="A1526" s="5" t="s">
        <v>3973</v>
      </c>
      <c r="B1526" s="5" t="s">
        <v>3974</v>
      </c>
      <c r="C1526" s="5" t="s">
        <v>48</v>
      </c>
      <c r="D1526" s="174" t="s">
        <v>3975</v>
      </c>
      <c r="E1526" s="177" t="s">
        <v>3976</v>
      </c>
      <c r="F1526" s="19" t="s">
        <v>194</v>
      </c>
      <c r="G1526" s="5" t="s">
        <v>229</v>
      </c>
      <c r="H1526" s="27">
        <v>0</v>
      </c>
      <c r="I1526" s="106">
        <v>7</v>
      </c>
      <c r="J1526" s="107"/>
      <c r="K1526" s="108">
        <v>0</v>
      </c>
      <c r="L1526" s="108"/>
      <c r="M1526" s="108">
        <v>0</v>
      </c>
      <c r="N1526" s="108"/>
      <c r="O1526" s="108">
        <v>0</v>
      </c>
      <c r="P1526" s="108"/>
      <c r="Q1526" s="108">
        <v>240145</v>
      </c>
      <c r="R1526" s="108"/>
      <c r="S1526" s="108">
        <v>0</v>
      </c>
      <c r="T1526" s="108"/>
      <c r="U1526" s="108">
        <v>0</v>
      </c>
      <c r="V1526" s="108"/>
      <c r="W1526" s="108">
        <v>15725</v>
      </c>
      <c r="X1526" s="108"/>
      <c r="Y1526" s="108">
        <v>0</v>
      </c>
      <c r="Z1526" s="108"/>
      <c r="AA1526" s="108">
        <v>0</v>
      </c>
      <c r="AB1526" s="108"/>
      <c r="AC1526" s="108">
        <v>0</v>
      </c>
      <c r="AD1526" s="108"/>
      <c r="AE1526" s="108">
        <v>0</v>
      </c>
      <c r="AF1526" s="108"/>
      <c r="AG1526" s="108">
        <v>0</v>
      </c>
      <c r="AH1526" s="108"/>
      <c r="AI1526" s="108">
        <v>48732</v>
      </c>
      <c r="AJ1526" s="108"/>
      <c r="AK1526" s="108">
        <v>0</v>
      </c>
      <c r="AL1526" s="109"/>
      <c r="AM1526" s="182">
        <v>0</v>
      </c>
      <c r="AN1526" s="109" t="s">
        <v>5655</v>
      </c>
      <c r="AO1526" s="109" t="str">
        <f t="shared" si="23"/>
        <v>No</v>
      </c>
    </row>
    <row r="1527" spans="1:41" s="19" customFormat="1" ht="11.45" customHeight="1" x14ac:dyDescent="0.2">
      <c r="A1527" s="5" t="s">
        <v>6403</v>
      </c>
      <c r="B1527" s="5" t="s">
        <v>4698</v>
      </c>
      <c r="C1527" s="5" t="s">
        <v>18</v>
      </c>
      <c r="D1527" s="174" t="s">
        <v>4699</v>
      </c>
      <c r="E1527" s="177" t="s">
        <v>4700</v>
      </c>
      <c r="F1527" s="19" t="s">
        <v>194</v>
      </c>
      <c r="G1527" s="5" t="s">
        <v>229</v>
      </c>
      <c r="H1527" s="27">
        <v>0</v>
      </c>
      <c r="I1527" s="106">
        <v>7</v>
      </c>
      <c r="J1527" s="107"/>
      <c r="K1527" s="108">
        <v>0</v>
      </c>
      <c r="L1527" s="108"/>
      <c r="M1527" s="108">
        <v>0</v>
      </c>
      <c r="N1527" s="108"/>
      <c r="O1527" s="108">
        <v>0</v>
      </c>
      <c r="P1527" s="108"/>
      <c r="Q1527" s="108">
        <v>261370</v>
      </c>
      <c r="R1527" s="108"/>
      <c r="S1527" s="108">
        <v>0</v>
      </c>
      <c r="T1527" s="108"/>
      <c r="U1527" s="108">
        <v>0</v>
      </c>
      <c r="V1527" s="108"/>
      <c r="W1527" s="108">
        <v>10592</v>
      </c>
      <c r="X1527" s="108"/>
      <c r="Y1527" s="108">
        <v>0</v>
      </c>
      <c r="Z1527" s="108"/>
      <c r="AA1527" s="108">
        <v>0</v>
      </c>
      <c r="AB1527" s="108"/>
      <c r="AC1527" s="108">
        <v>0</v>
      </c>
      <c r="AD1527" s="108"/>
      <c r="AE1527" s="108">
        <v>0</v>
      </c>
      <c r="AF1527" s="108"/>
      <c r="AG1527" s="108">
        <v>0</v>
      </c>
      <c r="AH1527" s="108"/>
      <c r="AI1527" s="108">
        <v>187957</v>
      </c>
      <c r="AJ1527" s="108"/>
      <c r="AK1527" s="108">
        <v>0</v>
      </c>
      <c r="AL1527" s="109"/>
      <c r="AM1527" s="182">
        <v>0</v>
      </c>
      <c r="AN1527" s="109" t="s">
        <v>5655</v>
      </c>
      <c r="AO1527" s="109" t="str">
        <f t="shared" si="23"/>
        <v>No</v>
      </c>
    </row>
    <row r="1528" spans="1:41" s="19" customFormat="1" ht="11.45" customHeight="1" x14ac:dyDescent="0.2">
      <c r="A1528" s="5" t="s">
        <v>1608</v>
      </c>
      <c r="B1528" s="5" t="s">
        <v>6404</v>
      </c>
      <c r="C1528" s="5" t="s">
        <v>73</v>
      </c>
      <c r="D1528" s="174" t="s">
        <v>1609</v>
      </c>
      <c r="E1528" s="177" t="s">
        <v>1610</v>
      </c>
      <c r="F1528" s="19" t="s">
        <v>194</v>
      </c>
      <c r="G1528" s="5" t="s">
        <v>229</v>
      </c>
      <c r="H1528" s="27">
        <v>0</v>
      </c>
      <c r="I1528" s="106">
        <v>7</v>
      </c>
      <c r="J1528" s="107"/>
      <c r="K1528" s="108">
        <v>0</v>
      </c>
      <c r="L1528" s="108"/>
      <c r="M1528" s="108">
        <v>0</v>
      </c>
      <c r="N1528" s="108"/>
      <c r="O1528" s="108">
        <v>0</v>
      </c>
      <c r="P1528" s="108"/>
      <c r="Q1528" s="108">
        <v>104019</v>
      </c>
      <c r="R1528" s="108"/>
      <c r="S1528" s="108">
        <v>0</v>
      </c>
      <c r="T1528" s="108"/>
      <c r="U1528" s="108">
        <v>0</v>
      </c>
      <c r="V1528" s="108"/>
      <c r="W1528" s="108">
        <v>7865</v>
      </c>
      <c r="X1528" s="108"/>
      <c r="Y1528" s="108">
        <v>0</v>
      </c>
      <c r="Z1528" s="108"/>
      <c r="AA1528" s="108">
        <v>0</v>
      </c>
      <c r="AB1528" s="108"/>
      <c r="AC1528" s="108">
        <v>0</v>
      </c>
      <c r="AD1528" s="108"/>
      <c r="AE1528" s="108">
        <v>0</v>
      </c>
      <c r="AF1528" s="108"/>
      <c r="AG1528" s="108">
        <v>0</v>
      </c>
      <c r="AH1528" s="108"/>
      <c r="AI1528" s="108">
        <v>18012</v>
      </c>
      <c r="AJ1528" s="108"/>
      <c r="AK1528" s="108">
        <v>0</v>
      </c>
      <c r="AL1528" s="109"/>
      <c r="AM1528" s="182">
        <v>0</v>
      </c>
      <c r="AN1528" s="109" t="s">
        <v>5655</v>
      </c>
      <c r="AO1528" s="109" t="str">
        <f t="shared" si="23"/>
        <v>No</v>
      </c>
    </row>
    <row r="1529" spans="1:41" s="19" customFormat="1" ht="11.45" customHeight="1" x14ac:dyDescent="0.2">
      <c r="A1529" s="5" t="s">
        <v>6405</v>
      </c>
      <c r="B1529" s="5" t="s">
        <v>2804</v>
      </c>
      <c r="C1529" s="5" t="s">
        <v>98</v>
      </c>
      <c r="D1529" s="174" t="s">
        <v>2805</v>
      </c>
      <c r="E1529" s="177" t="s">
        <v>2806</v>
      </c>
      <c r="F1529" s="19" t="s">
        <v>196</v>
      </c>
      <c r="G1529" s="5" t="s">
        <v>229</v>
      </c>
      <c r="H1529" s="27">
        <v>0</v>
      </c>
      <c r="I1529" s="106">
        <v>7</v>
      </c>
      <c r="J1529" s="107"/>
      <c r="K1529" s="108">
        <v>0</v>
      </c>
      <c r="L1529" s="108"/>
      <c r="M1529" s="108">
        <v>0</v>
      </c>
      <c r="N1529" s="108"/>
      <c r="O1529" s="108">
        <v>0</v>
      </c>
      <c r="P1529" s="108"/>
      <c r="Q1529" s="108">
        <v>220985</v>
      </c>
      <c r="R1529" s="108"/>
      <c r="S1529" s="108">
        <v>0</v>
      </c>
      <c r="T1529" s="108"/>
      <c r="U1529" s="108">
        <v>0</v>
      </c>
      <c r="V1529" s="108"/>
      <c r="W1529" s="108">
        <v>14168</v>
      </c>
      <c r="X1529" s="108"/>
      <c r="Y1529" s="108">
        <v>0</v>
      </c>
      <c r="Z1529" s="108"/>
      <c r="AA1529" s="108">
        <v>0</v>
      </c>
      <c r="AB1529" s="108"/>
      <c r="AC1529" s="108">
        <v>0</v>
      </c>
      <c r="AD1529" s="108"/>
      <c r="AE1529" s="108">
        <v>0</v>
      </c>
      <c r="AF1529" s="108"/>
      <c r="AG1529" s="108">
        <v>0</v>
      </c>
      <c r="AH1529" s="108"/>
      <c r="AI1529" s="108">
        <v>59528</v>
      </c>
      <c r="AJ1529" s="108"/>
      <c r="AK1529" s="108">
        <v>0</v>
      </c>
      <c r="AL1529" s="109"/>
      <c r="AM1529" s="182">
        <v>0</v>
      </c>
      <c r="AN1529" s="109" t="s">
        <v>5655</v>
      </c>
      <c r="AO1529" s="109" t="str">
        <f t="shared" si="23"/>
        <v>No</v>
      </c>
    </row>
    <row r="1530" spans="1:41" s="19" customFormat="1" ht="11.45" customHeight="1" x14ac:dyDescent="0.2">
      <c r="A1530" s="5" t="s">
        <v>5122</v>
      </c>
      <c r="B1530" s="5" t="s">
        <v>5123</v>
      </c>
      <c r="C1530" s="5" t="s">
        <v>94</v>
      </c>
      <c r="D1530" s="174" t="s">
        <v>5124</v>
      </c>
      <c r="E1530" s="177" t="s">
        <v>5125</v>
      </c>
      <c r="F1530" s="19" t="s">
        <v>196</v>
      </c>
      <c r="G1530" s="5" t="s">
        <v>229</v>
      </c>
      <c r="H1530" s="27">
        <v>0</v>
      </c>
      <c r="I1530" s="106">
        <v>7</v>
      </c>
      <c r="J1530" s="107"/>
      <c r="K1530" s="108">
        <v>0</v>
      </c>
      <c r="L1530" s="108"/>
      <c r="M1530" s="108">
        <v>0</v>
      </c>
      <c r="N1530" s="108"/>
      <c r="O1530" s="108">
        <v>0</v>
      </c>
      <c r="P1530" s="108"/>
      <c r="Q1530" s="108">
        <v>191984</v>
      </c>
      <c r="R1530" s="108"/>
      <c r="S1530" s="108">
        <v>0</v>
      </c>
      <c r="T1530" s="108"/>
      <c r="U1530" s="108">
        <v>0</v>
      </c>
      <c r="V1530" s="108"/>
      <c r="W1530" s="108">
        <v>9183</v>
      </c>
      <c r="X1530" s="108"/>
      <c r="Y1530" s="108">
        <v>0</v>
      </c>
      <c r="Z1530" s="108"/>
      <c r="AA1530" s="108">
        <v>0</v>
      </c>
      <c r="AB1530" s="108"/>
      <c r="AC1530" s="108">
        <v>0</v>
      </c>
      <c r="AD1530" s="108"/>
      <c r="AE1530" s="108">
        <v>0</v>
      </c>
      <c r="AF1530" s="108"/>
      <c r="AG1530" s="108">
        <v>0</v>
      </c>
      <c r="AH1530" s="108"/>
      <c r="AI1530" s="108">
        <v>12689</v>
      </c>
      <c r="AJ1530" s="108"/>
      <c r="AK1530" s="108">
        <v>0</v>
      </c>
      <c r="AL1530" s="109"/>
      <c r="AM1530" s="182">
        <v>0</v>
      </c>
      <c r="AN1530" s="109" t="s">
        <v>5655</v>
      </c>
      <c r="AO1530" s="109" t="str">
        <f t="shared" si="23"/>
        <v>No</v>
      </c>
    </row>
    <row r="1531" spans="1:41" s="19" customFormat="1" ht="11.45" customHeight="1" x14ac:dyDescent="0.2">
      <c r="A1531" s="5" t="s">
        <v>2169</v>
      </c>
      <c r="B1531" s="5" t="s">
        <v>2170</v>
      </c>
      <c r="C1531" s="5" t="s">
        <v>62</v>
      </c>
      <c r="D1531" s="174" t="s">
        <v>2171</v>
      </c>
      <c r="E1531" s="177" t="s">
        <v>2172</v>
      </c>
      <c r="F1531" s="19" t="s">
        <v>242</v>
      </c>
      <c r="G1531" s="5" t="s">
        <v>229</v>
      </c>
      <c r="H1531" s="27">
        <v>0</v>
      </c>
      <c r="I1531" s="106">
        <v>7</v>
      </c>
      <c r="J1531" s="107"/>
      <c r="K1531" s="108">
        <v>0</v>
      </c>
      <c r="L1531" s="108"/>
      <c r="M1531" s="108">
        <v>0</v>
      </c>
      <c r="N1531" s="108"/>
      <c r="O1531" s="108">
        <v>0</v>
      </c>
      <c r="P1531" s="108"/>
      <c r="Q1531" s="108">
        <v>183364</v>
      </c>
      <c r="R1531" s="108"/>
      <c r="S1531" s="108">
        <v>0</v>
      </c>
      <c r="T1531" s="108"/>
      <c r="U1531" s="108">
        <v>0</v>
      </c>
      <c r="V1531" s="108"/>
      <c r="W1531" s="108">
        <v>7260</v>
      </c>
      <c r="X1531" s="108"/>
      <c r="Y1531" s="108">
        <v>0</v>
      </c>
      <c r="Z1531" s="108"/>
      <c r="AA1531" s="108">
        <v>0</v>
      </c>
      <c r="AB1531" s="108"/>
      <c r="AC1531" s="108">
        <v>0</v>
      </c>
      <c r="AD1531" s="108"/>
      <c r="AE1531" s="108">
        <v>0</v>
      </c>
      <c r="AF1531" s="108"/>
      <c r="AG1531" s="108">
        <v>0</v>
      </c>
      <c r="AH1531" s="108"/>
      <c r="AI1531" s="108">
        <v>21836</v>
      </c>
      <c r="AJ1531" s="108"/>
      <c r="AK1531" s="108">
        <v>0</v>
      </c>
      <c r="AL1531" s="109"/>
      <c r="AM1531" s="182">
        <v>0</v>
      </c>
      <c r="AN1531" s="109" t="s">
        <v>5655</v>
      </c>
      <c r="AO1531" s="109" t="str">
        <f t="shared" si="23"/>
        <v>No</v>
      </c>
    </row>
    <row r="1532" spans="1:41" s="19" customFormat="1" ht="11.45" customHeight="1" x14ac:dyDescent="0.2">
      <c r="A1532" s="5" t="s">
        <v>6406</v>
      </c>
      <c r="B1532" s="5" t="s">
        <v>448</v>
      </c>
      <c r="C1532" s="5" t="s">
        <v>43</v>
      </c>
      <c r="D1532" s="174">
        <v>7030</v>
      </c>
      <c r="E1532" s="177">
        <v>70030</v>
      </c>
      <c r="F1532" s="19" t="s">
        <v>194</v>
      </c>
      <c r="G1532" s="5" t="s">
        <v>192</v>
      </c>
      <c r="H1532" s="27">
        <v>106621</v>
      </c>
      <c r="I1532" s="106">
        <v>7</v>
      </c>
      <c r="J1532" s="107"/>
      <c r="K1532" s="108">
        <v>0</v>
      </c>
      <c r="L1532" s="108"/>
      <c r="M1532" s="108">
        <v>200398</v>
      </c>
      <c r="N1532" s="108"/>
      <c r="O1532" s="108">
        <v>224587</v>
      </c>
      <c r="P1532" s="108"/>
      <c r="Q1532" s="108">
        <v>198732</v>
      </c>
      <c r="R1532" s="108"/>
      <c r="S1532" s="108">
        <v>25855</v>
      </c>
      <c r="T1532" s="108"/>
      <c r="U1532" s="108">
        <v>18262</v>
      </c>
      <c r="V1532" s="108"/>
      <c r="W1532" s="108">
        <v>16430</v>
      </c>
      <c r="X1532" s="108"/>
      <c r="Y1532" s="108">
        <v>1832</v>
      </c>
      <c r="Z1532" s="108"/>
      <c r="AA1532" s="108">
        <v>0</v>
      </c>
      <c r="AB1532" s="108"/>
      <c r="AC1532" s="108">
        <v>0</v>
      </c>
      <c r="AD1532" s="108"/>
      <c r="AE1532" s="108">
        <v>0</v>
      </c>
      <c r="AF1532" s="108"/>
      <c r="AG1532" s="108">
        <v>0</v>
      </c>
      <c r="AH1532" s="108"/>
      <c r="AI1532" s="108">
        <v>464668</v>
      </c>
      <c r="AJ1532" s="108"/>
      <c r="AK1532" s="108">
        <v>1527046</v>
      </c>
      <c r="AL1532" s="109"/>
      <c r="AM1532" s="182">
        <v>0</v>
      </c>
      <c r="AN1532" s="109" t="s">
        <v>5655</v>
      </c>
      <c r="AO1532" s="109" t="str">
        <f t="shared" si="23"/>
        <v>No</v>
      </c>
    </row>
    <row r="1533" spans="1:41" s="19" customFormat="1" ht="11.45" customHeight="1" x14ac:dyDescent="0.2">
      <c r="A1533" s="5" t="s">
        <v>150</v>
      </c>
      <c r="B1533" s="5" t="s">
        <v>975</v>
      </c>
      <c r="C1533" s="5" t="s">
        <v>83</v>
      </c>
      <c r="D1533" s="174">
        <v>4160</v>
      </c>
      <c r="E1533" s="177">
        <v>40160</v>
      </c>
      <c r="F1533" s="19" t="s">
        <v>194</v>
      </c>
      <c r="G1533" s="5" t="s">
        <v>5273</v>
      </c>
      <c r="H1533" s="27">
        <v>139171</v>
      </c>
      <c r="I1533" s="106">
        <v>7</v>
      </c>
      <c r="J1533" s="107"/>
      <c r="K1533" s="108">
        <v>0</v>
      </c>
      <c r="L1533" s="108"/>
      <c r="M1533" s="108">
        <v>0</v>
      </c>
      <c r="N1533" s="108"/>
      <c r="O1533" s="108">
        <v>0</v>
      </c>
      <c r="P1533" s="108"/>
      <c r="Q1533" s="108">
        <v>42243</v>
      </c>
      <c r="R1533" s="108"/>
      <c r="S1533" s="108">
        <v>0</v>
      </c>
      <c r="T1533" s="108"/>
      <c r="U1533" s="108">
        <v>0</v>
      </c>
      <c r="V1533" s="108"/>
      <c r="W1533" s="108">
        <v>4160</v>
      </c>
      <c r="X1533" s="108"/>
      <c r="Y1533" s="108">
        <v>0</v>
      </c>
      <c r="Z1533" s="108"/>
      <c r="AA1533" s="108">
        <v>0</v>
      </c>
      <c r="AB1533" s="108"/>
      <c r="AC1533" s="108">
        <v>0</v>
      </c>
      <c r="AD1533" s="108"/>
      <c r="AE1533" s="108">
        <v>0</v>
      </c>
      <c r="AF1533" s="108"/>
      <c r="AG1533" s="108">
        <v>0</v>
      </c>
      <c r="AH1533" s="108"/>
      <c r="AI1533" s="108">
        <v>14991</v>
      </c>
      <c r="AJ1533" s="108"/>
      <c r="AK1533" s="108">
        <v>0</v>
      </c>
      <c r="AL1533" s="109"/>
      <c r="AM1533" s="182">
        <v>0</v>
      </c>
      <c r="AN1533" s="109" t="s">
        <v>5655</v>
      </c>
      <c r="AO1533" s="109" t="str">
        <f t="shared" si="23"/>
        <v>No</v>
      </c>
    </row>
    <row r="1534" spans="1:41" s="19" customFormat="1" ht="11.45" customHeight="1" x14ac:dyDescent="0.2">
      <c r="A1534" s="5" t="s">
        <v>983</v>
      </c>
      <c r="B1534" s="5" t="s">
        <v>984</v>
      </c>
      <c r="C1534" s="5" t="s">
        <v>79</v>
      </c>
      <c r="D1534" s="174" t="s">
        <v>985</v>
      </c>
      <c r="E1534" s="177">
        <v>60004</v>
      </c>
      <c r="F1534" s="19" t="s">
        <v>138</v>
      </c>
      <c r="G1534" s="5" t="s">
        <v>5273</v>
      </c>
      <c r="H1534" s="27">
        <v>0</v>
      </c>
      <c r="I1534" s="106">
        <v>7</v>
      </c>
      <c r="J1534" s="107"/>
      <c r="K1534" s="108">
        <v>0</v>
      </c>
      <c r="L1534" s="108"/>
      <c r="M1534" s="108">
        <v>0</v>
      </c>
      <c r="N1534" s="108"/>
      <c r="O1534" s="108">
        <v>0</v>
      </c>
      <c r="P1534" s="108"/>
      <c r="Q1534" s="108">
        <v>200229</v>
      </c>
      <c r="R1534" s="108"/>
      <c r="S1534" s="108">
        <v>0</v>
      </c>
      <c r="T1534" s="108"/>
      <c r="U1534" s="108">
        <v>0</v>
      </c>
      <c r="V1534" s="108"/>
      <c r="W1534" s="108">
        <v>17838</v>
      </c>
      <c r="X1534" s="108"/>
      <c r="Y1534" s="108">
        <v>0</v>
      </c>
      <c r="Z1534" s="108"/>
      <c r="AA1534" s="108">
        <v>0</v>
      </c>
      <c r="AB1534" s="108"/>
      <c r="AC1534" s="108">
        <v>0</v>
      </c>
      <c r="AD1534" s="108"/>
      <c r="AE1534" s="108">
        <v>0</v>
      </c>
      <c r="AF1534" s="108"/>
      <c r="AG1534" s="108">
        <v>0</v>
      </c>
      <c r="AH1534" s="108"/>
      <c r="AI1534" s="108">
        <v>38510</v>
      </c>
      <c r="AJ1534" s="108"/>
      <c r="AK1534" s="108">
        <v>0</v>
      </c>
      <c r="AL1534" s="109"/>
      <c r="AM1534" s="182">
        <v>0</v>
      </c>
      <c r="AN1534" s="109" t="s">
        <v>5655</v>
      </c>
      <c r="AO1534" s="109" t="str">
        <f t="shared" si="23"/>
        <v>No</v>
      </c>
    </row>
    <row r="1535" spans="1:41" s="19" customFormat="1" ht="11.45" customHeight="1" x14ac:dyDescent="0.2">
      <c r="A1535" s="5" t="s">
        <v>6407</v>
      </c>
      <c r="B1535" s="5" t="s">
        <v>1304</v>
      </c>
      <c r="C1535" s="5" t="s">
        <v>31</v>
      </c>
      <c r="D1535" s="174" t="s">
        <v>4491</v>
      </c>
      <c r="E1535" s="177" t="s">
        <v>4492</v>
      </c>
      <c r="F1535" s="19" t="s">
        <v>242</v>
      </c>
      <c r="G1535" s="5" t="s">
        <v>229</v>
      </c>
      <c r="H1535" s="27">
        <v>0</v>
      </c>
      <c r="I1535" s="106">
        <v>7</v>
      </c>
      <c r="J1535" s="107"/>
      <c r="K1535" s="108">
        <v>0</v>
      </c>
      <c r="L1535" s="108"/>
      <c r="M1535" s="108">
        <v>0</v>
      </c>
      <c r="N1535" s="108"/>
      <c r="O1535" s="108">
        <v>0</v>
      </c>
      <c r="P1535" s="108"/>
      <c r="Q1535" s="108">
        <v>358024</v>
      </c>
      <c r="R1535" s="108"/>
      <c r="S1535" s="108">
        <v>0</v>
      </c>
      <c r="T1535" s="108"/>
      <c r="U1535" s="108">
        <v>0</v>
      </c>
      <c r="V1535" s="108"/>
      <c r="W1535" s="108">
        <v>12451</v>
      </c>
      <c r="X1535" s="108"/>
      <c r="Y1535" s="108">
        <v>0</v>
      </c>
      <c r="Z1535" s="108"/>
      <c r="AA1535" s="108">
        <v>0</v>
      </c>
      <c r="AB1535" s="108"/>
      <c r="AC1535" s="108">
        <v>0</v>
      </c>
      <c r="AD1535" s="108"/>
      <c r="AE1535" s="108">
        <v>0</v>
      </c>
      <c r="AF1535" s="108"/>
      <c r="AG1535" s="108">
        <v>0</v>
      </c>
      <c r="AH1535" s="108"/>
      <c r="AI1535" s="108">
        <v>30677</v>
      </c>
      <c r="AJ1535" s="108"/>
      <c r="AK1535" s="108">
        <v>0</v>
      </c>
      <c r="AL1535" s="109"/>
      <c r="AM1535" s="182">
        <v>0</v>
      </c>
      <c r="AN1535" s="109" t="s">
        <v>5655</v>
      </c>
      <c r="AO1535" s="109" t="str">
        <f t="shared" si="23"/>
        <v>No</v>
      </c>
    </row>
    <row r="1536" spans="1:41" s="19" customFormat="1" ht="11.45" customHeight="1" x14ac:dyDescent="0.2">
      <c r="A1536" s="5" t="s">
        <v>5766</v>
      </c>
      <c r="B1536" s="5" t="s">
        <v>5616</v>
      </c>
      <c r="C1536" s="5" t="s">
        <v>40</v>
      </c>
      <c r="D1536" s="174" t="s">
        <v>2127</v>
      </c>
      <c r="E1536" s="177" t="s">
        <v>2128</v>
      </c>
      <c r="F1536" s="19" t="s">
        <v>194</v>
      </c>
      <c r="G1536" s="5" t="s">
        <v>229</v>
      </c>
      <c r="H1536" s="27">
        <v>0</v>
      </c>
      <c r="I1536" s="106">
        <v>7</v>
      </c>
      <c r="J1536" s="107"/>
      <c r="K1536" s="108">
        <v>0</v>
      </c>
      <c r="L1536" s="108"/>
      <c r="M1536" s="108">
        <v>0</v>
      </c>
      <c r="N1536" s="108"/>
      <c r="O1536" s="108">
        <v>0</v>
      </c>
      <c r="P1536" s="108"/>
      <c r="Q1536" s="108">
        <v>105428</v>
      </c>
      <c r="R1536" s="108"/>
      <c r="S1536" s="108">
        <v>0</v>
      </c>
      <c r="T1536" s="108"/>
      <c r="U1536" s="108">
        <v>0</v>
      </c>
      <c r="V1536" s="108"/>
      <c r="W1536" s="108">
        <v>7786</v>
      </c>
      <c r="X1536" s="108"/>
      <c r="Y1536" s="108">
        <v>0</v>
      </c>
      <c r="Z1536" s="108"/>
      <c r="AA1536" s="108">
        <v>0</v>
      </c>
      <c r="AB1536" s="108"/>
      <c r="AC1536" s="108">
        <v>0</v>
      </c>
      <c r="AD1536" s="108"/>
      <c r="AE1536" s="108">
        <v>0</v>
      </c>
      <c r="AF1536" s="108"/>
      <c r="AG1536" s="108">
        <v>0</v>
      </c>
      <c r="AH1536" s="108"/>
      <c r="AI1536" s="108">
        <v>14854</v>
      </c>
      <c r="AJ1536" s="108"/>
      <c r="AK1536" s="108">
        <v>0</v>
      </c>
      <c r="AL1536" s="109"/>
      <c r="AM1536" s="182">
        <v>1.96</v>
      </c>
      <c r="AN1536" s="109" t="s">
        <v>5655</v>
      </c>
      <c r="AO1536" s="109" t="str">
        <f t="shared" si="23"/>
        <v>No</v>
      </c>
    </row>
    <row r="1537" spans="1:41" s="19" customFormat="1" ht="11.45" customHeight="1" x14ac:dyDescent="0.2">
      <c r="A1537" s="5" t="s">
        <v>6408</v>
      </c>
      <c r="B1537" s="5" t="s">
        <v>5600</v>
      </c>
      <c r="C1537" s="5" t="s">
        <v>91</v>
      </c>
      <c r="D1537" s="174"/>
      <c r="E1537" s="177">
        <v>30198</v>
      </c>
      <c r="F1537" s="19" t="s">
        <v>194</v>
      </c>
      <c r="G1537" s="5" t="s">
        <v>5273</v>
      </c>
      <c r="H1537" s="27">
        <v>1439666</v>
      </c>
      <c r="I1537" s="106">
        <v>7</v>
      </c>
      <c r="J1537" s="107"/>
      <c r="K1537" s="108">
        <v>0</v>
      </c>
      <c r="L1537" s="108"/>
      <c r="M1537" s="108">
        <v>0</v>
      </c>
      <c r="N1537" s="108"/>
      <c r="O1537" s="108">
        <v>0</v>
      </c>
      <c r="P1537" s="108"/>
      <c r="Q1537" s="108">
        <v>258519</v>
      </c>
      <c r="R1537" s="108"/>
      <c r="S1537" s="108">
        <v>0</v>
      </c>
      <c r="T1537" s="108"/>
      <c r="U1537" s="108">
        <v>0</v>
      </c>
      <c r="V1537" s="108"/>
      <c r="W1537" s="108">
        <v>14617</v>
      </c>
      <c r="X1537" s="108"/>
      <c r="Y1537" s="108">
        <v>0</v>
      </c>
      <c r="Z1537" s="108"/>
      <c r="AA1537" s="108">
        <v>0</v>
      </c>
      <c r="AB1537" s="108"/>
      <c r="AC1537" s="108">
        <v>0</v>
      </c>
      <c r="AD1537" s="108"/>
      <c r="AE1537" s="108">
        <v>0</v>
      </c>
      <c r="AF1537" s="108"/>
      <c r="AG1537" s="108">
        <v>0</v>
      </c>
      <c r="AH1537" s="108"/>
      <c r="AI1537" s="108">
        <v>111906</v>
      </c>
      <c r="AJ1537" s="108"/>
      <c r="AK1537" s="108">
        <v>0</v>
      </c>
      <c r="AL1537" s="109"/>
      <c r="AM1537" s="182">
        <v>0</v>
      </c>
      <c r="AN1537" s="109" t="s">
        <v>5655</v>
      </c>
      <c r="AO1537" s="109" t="str">
        <f t="shared" si="23"/>
        <v>No</v>
      </c>
    </row>
    <row r="1538" spans="1:41" s="19" customFormat="1" ht="11.45" customHeight="1" x14ac:dyDescent="0.2">
      <c r="A1538" s="5" t="s">
        <v>2149</v>
      </c>
      <c r="B1538" s="5" t="s">
        <v>2150</v>
      </c>
      <c r="C1538" s="5" t="s">
        <v>50</v>
      </c>
      <c r="D1538" s="174" t="s">
        <v>2151</v>
      </c>
      <c r="E1538" s="177" t="s">
        <v>2152</v>
      </c>
      <c r="F1538" s="19" t="s">
        <v>194</v>
      </c>
      <c r="G1538" s="5" t="s">
        <v>229</v>
      </c>
      <c r="H1538" s="27">
        <v>0</v>
      </c>
      <c r="I1538" s="106">
        <v>7</v>
      </c>
      <c r="J1538" s="107"/>
      <c r="K1538" s="108">
        <v>0</v>
      </c>
      <c r="L1538" s="108"/>
      <c r="M1538" s="108">
        <v>0</v>
      </c>
      <c r="N1538" s="108"/>
      <c r="O1538" s="108">
        <v>0</v>
      </c>
      <c r="P1538" s="108"/>
      <c r="Q1538" s="108">
        <v>75310</v>
      </c>
      <c r="R1538" s="108"/>
      <c r="S1538" s="108">
        <v>0</v>
      </c>
      <c r="T1538" s="108"/>
      <c r="U1538" s="108">
        <v>0</v>
      </c>
      <c r="V1538" s="108"/>
      <c r="W1538" s="108">
        <v>3924</v>
      </c>
      <c r="X1538" s="108"/>
      <c r="Y1538" s="108">
        <v>0</v>
      </c>
      <c r="Z1538" s="108"/>
      <c r="AA1538" s="108">
        <v>0</v>
      </c>
      <c r="AB1538" s="108"/>
      <c r="AC1538" s="108">
        <v>0</v>
      </c>
      <c r="AD1538" s="108"/>
      <c r="AE1538" s="108">
        <v>0</v>
      </c>
      <c r="AF1538" s="108"/>
      <c r="AG1538" s="108">
        <v>0</v>
      </c>
      <c r="AH1538" s="108"/>
      <c r="AI1538" s="108">
        <v>32436</v>
      </c>
      <c r="AJ1538" s="108"/>
      <c r="AK1538" s="108">
        <v>0</v>
      </c>
      <c r="AL1538" s="109"/>
      <c r="AM1538" s="182">
        <v>0</v>
      </c>
      <c r="AN1538" s="109" t="s">
        <v>5655</v>
      </c>
      <c r="AO1538" s="109" t="str">
        <f t="shared" si="23"/>
        <v>No</v>
      </c>
    </row>
    <row r="1539" spans="1:41" s="19" customFormat="1" ht="11.45" customHeight="1" x14ac:dyDescent="0.2">
      <c r="A1539" s="5" t="s">
        <v>5474</v>
      </c>
      <c r="B1539" s="5" t="s">
        <v>1562</v>
      </c>
      <c r="C1539" s="5" t="s">
        <v>73</v>
      </c>
      <c r="D1539" s="174" t="s">
        <v>1563</v>
      </c>
      <c r="E1539" s="177" t="s">
        <v>1564</v>
      </c>
      <c r="F1539" s="19" t="s">
        <v>194</v>
      </c>
      <c r="G1539" s="5" t="s">
        <v>229</v>
      </c>
      <c r="H1539" s="27">
        <v>0</v>
      </c>
      <c r="I1539" s="106">
        <v>6</v>
      </c>
      <c r="J1539" s="107"/>
      <c r="K1539" s="108">
        <v>0</v>
      </c>
      <c r="L1539" s="108"/>
      <c r="M1539" s="108">
        <v>0</v>
      </c>
      <c r="N1539" s="108"/>
      <c r="O1539" s="108">
        <v>0</v>
      </c>
      <c r="P1539" s="108"/>
      <c r="Q1539" s="108">
        <v>206505</v>
      </c>
      <c r="R1539" s="108"/>
      <c r="S1539" s="108">
        <v>0</v>
      </c>
      <c r="T1539" s="108"/>
      <c r="U1539" s="108">
        <v>0</v>
      </c>
      <c r="V1539" s="108"/>
      <c r="W1539" s="108">
        <v>10505</v>
      </c>
      <c r="X1539" s="108"/>
      <c r="Y1539" s="108">
        <v>0</v>
      </c>
      <c r="Z1539" s="108"/>
      <c r="AA1539" s="108">
        <v>0</v>
      </c>
      <c r="AB1539" s="108"/>
      <c r="AC1539" s="108">
        <v>0</v>
      </c>
      <c r="AD1539" s="108"/>
      <c r="AE1539" s="108">
        <v>0</v>
      </c>
      <c r="AF1539" s="108"/>
      <c r="AG1539" s="108">
        <v>0</v>
      </c>
      <c r="AH1539" s="108"/>
      <c r="AI1539" s="108">
        <v>26745</v>
      </c>
      <c r="AJ1539" s="108"/>
      <c r="AK1539" s="108">
        <v>0</v>
      </c>
      <c r="AL1539" s="109"/>
      <c r="AM1539" s="182">
        <v>0</v>
      </c>
      <c r="AN1539" s="109" t="s">
        <v>5655</v>
      </c>
      <c r="AO1539" s="109" t="str">
        <f t="shared" ref="AO1539:AO1602" si="24">IF(AN1539&amp;AL1539&amp;AJ1539&amp;AH1539&amp;AF1539&amp;AD1539&amp;AB1539&amp;Z1539&amp;X1539&amp;V1539&amp;T1539&amp;R1539&amp;P1539&amp;N1539&amp;L1539&amp;J1539&lt;&gt;"","Yes","No")</f>
        <v>No</v>
      </c>
    </row>
    <row r="1540" spans="1:41" s="19" customFormat="1" ht="11.45" customHeight="1" x14ac:dyDescent="0.2">
      <c r="A1540" s="5" t="s">
        <v>5425</v>
      </c>
      <c r="B1540" s="5" t="s">
        <v>5426</v>
      </c>
      <c r="C1540" s="5" t="s">
        <v>51</v>
      </c>
      <c r="D1540" s="174"/>
      <c r="E1540" s="177" t="s">
        <v>5427</v>
      </c>
      <c r="F1540" s="19" t="s">
        <v>194</v>
      </c>
      <c r="G1540" s="5" t="s">
        <v>229</v>
      </c>
      <c r="H1540" s="27">
        <v>0</v>
      </c>
      <c r="I1540" s="106">
        <v>6</v>
      </c>
      <c r="J1540" s="107"/>
      <c r="K1540" s="108">
        <v>0</v>
      </c>
      <c r="L1540" s="108"/>
      <c r="M1540" s="108">
        <v>0</v>
      </c>
      <c r="N1540" s="108"/>
      <c r="O1540" s="108">
        <v>0</v>
      </c>
      <c r="P1540" s="108"/>
      <c r="Q1540" s="108">
        <v>174653</v>
      </c>
      <c r="R1540" s="108"/>
      <c r="S1540" s="108">
        <v>0</v>
      </c>
      <c r="T1540" s="108"/>
      <c r="U1540" s="108">
        <v>0</v>
      </c>
      <c r="V1540" s="108"/>
      <c r="W1540" s="108">
        <v>13311</v>
      </c>
      <c r="X1540" s="108"/>
      <c r="Y1540" s="108">
        <v>0</v>
      </c>
      <c r="Z1540" s="108"/>
      <c r="AA1540" s="108">
        <v>0</v>
      </c>
      <c r="AB1540" s="108"/>
      <c r="AC1540" s="108">
        <v>0</v>
      </c>
      <c r="AD1540" s="108"/>
      <c r="AE1540" s="108">
        <v>0</v>
      </c>
      <c r="AF1540" s="108"/>
      <c r="AG1540" s="108">
        <v>0</v>
      </c>
      <c r="AH1540" s="108"/>
      <c r="AI1540" s="108">
        <v>9342</v>
      </c>
      <c r="AJ1540" s="108"/>
      <c r="AK1540" s="108">
        <v>0</v>
      </c>
      <c r="AL1540" s="109"/>
      <c r="AM1540" s="182">
        <v>0</v>
      </c>
      <c r="AN1540" s="109" t="s">
        <v>5655</v>
      </c>
      <c r="AO1540" s="109" t="str">
        <f t="shared" si="24"/>
        <v>No</v>
      </c>
    </row>
    <row r="1541" spans="1:41" s="19" customFormat="1" ht="11.45" customHeight="1" x14ac:dyDescent="0.2">
      <c r="A1541" s="5" t="s">
        <v>1023</v>
      </c>
      <c r="B1541" s="5" t="s">
        <v>1024</v>
      </c>
      <c r="C1541" s="5" t="s">
        <v>71</v>
      </c>
      <c r="D1541" s="174" t="s">
        <v>1025</v>
      </c>
      <c r="E1541" s="177">
        <v>66152</v>
      </c>
      <c r="F1541" s="19" t="s">
        <v>138</v>
      </c>
      <c r="G1541" s="5" t="s">
        <v>5273</v>
      </c>
      <c r="H1541" s="27">
        <v>0</v>
      </c>
      <c r="I1541" s="106">
        <v>6</v>
      </c>
      <c r="J1541" s="107"/>
      <c r="K1541" s="108">
        <v>0</v>
      </c>
      <c r="L1541" s="108"/>
      <c r="M1541" s="108">
        <v>0</v>
      </c>
      <c r="N1541" s="108"/>
      <c r="O1541" s="108">
        <v>0</v>
      </c>
      <c r="P1541" s="108"/>
      <c r="Q1541" s="108">
        <v>79929</v>
      </c>
      <c r="R1541" s="108"/>
      <c r="S1541" s="108">
        <v>0</v>
      </c>
      <c r="T1541" s="108"/>
      <c r="U1541" s="108">
        <v>0</v>
      </c>
      <c r="V1541" s="108"/>
      <c r="W1541" s="108">
        <v>6652</v>
      </c>
      <c r="X1541" s="108"/>
      <c r="Y1541" s="108">
        <v>0</v>
      </c>
      <c r="Z1541" s="108"/>
      <c r="AA1541" s="108">
        <v>0</v>
      </c>
      <c r="AB1541" s="108"/>
      <c r="AC1541" s="108">
        <v>0</v>
      </c>
      <c r="AD1541" s="108"/>
      <c r="AE1541" s="108">
        <v>0</v>
      </c>
      <c r="AF1541" s="108"/>
      <c r="AG1541" s="108">
        <v>0</v>
      </c>
      <c r="AH1541" s="108"/>
      <c r="AI1541" s="108">
        <v>57462</v>
      </c>
      <c r="AJ1541" s="108"/>
      <c r="AK1541" s="108">
        <v>0</v>
      </c>
      <c r="AL1541" s="109"/>
      <c r="AM1541" s="182">
        <v>7.9</v>
      </c>
      <c r="AN1541" s="109" t="s">
        <v>5655</v>
      </c>
      <c r="AO1541" s="109" t="str">
        <f t="shared" si="24"/>
        <v>No</v>
      </c>
    </row>
    <row r="1542" spans="1:41" s="19" customFormat="1" ht="11.45" customHeight="1" x14ac:dyDescent="0.2">
      <c r="A1542" s="5" t="s">
        <v>4779</v>
      </c>
      <c r="B1542" s="5" t="s">
        <v>4780</v>
      </c>
      <c r="C1542" s="5" t="s">
        <v>20</v>
      </c>
      <c r="D1542" s="174" t="s">
        <v>4781</v>
      </c>
      <c r="E1542" s="177" t="s">
        <v>4782</v>
      </c>
      <c r="F1542" s="19" t="s">
        <v>194</v>
      </c>
      <c r="G1542" s="5" t="s">
        <v>229</v>
      </c>
      <c r="H1542" s="27">
        <v>0</v>
      </c>
      <c r="I1542" s="106">
        <v>6</v>
      </c>
      <c r="J1542" s="107"/>
      <c r="K1542" s="108">
        <v>0</v>
      </c>
      <c r="L1542" s="108"/>
      <c r="M1542" s="108">
        <v>0</v>
      </c>
      <c r="N1542" s="108"/>
      <c r="O1542" s="108">
        <v>0</v>
      </c>
      <c r="P1542" s="108"/>
      <c r="Q1542" s="108">
        <v>199587</v>
      </c>
      <c r="R1542" s="108"/>
      <c r="S1542" s="108">
        <v>0</v>
      </c>
      <c r="T1542" s="108"/>
      <c r="U1542" s="108">
        <v>0</v>
      </c>
      <c r="V1542" s="108"/>
      <c r="W1542" s="108">
        <v>14955</v>
      </c>
      <c r="X1542" s="108"/>
      <c r="Y1542" s="108">
        <v>0</v>
      </c>
      <c r="Z1542" s="108"/>
      <c r="AA1542" s="108">
        <v>0</v>
      </c>
      <c r="AB1542" s="108"/>
      <c r="AC1542" s="108">
        <v>0</v>
      </c>
      <c r="AD1542" s="108"/>
      <c r="AE1542" s="108">
        <v>0</v>
      </c>
      <c r="AF1542" s="108"/>
      <c r="AG1542" s="108">
        <v>0</v>
      </c>
      <c r="AH1542" s="108"/>
      <c r="AI1542" s="108">
        <v>36165</v>
      </c>
      <c r="AJ1542" s="108"/>
      <c r="AK1542" s="108">
        <v>0</v>
      </c>
      <c r="AL1542" s="109"/>
      <c r="AM1542" s="182">
        <v>0</v>
      </c>
      <c r="AN1542" s="109" t="s">
        <v>5655</v>
      </c>
      <c r="AO1542" s="109" t="str">
        <f t="shared" si="24"/>
        <v>No</v>
      </c>
    </row>
    <row r="1543" spans="1:41" s="19" customFormat="1" ht="11.45" customHeight="1" x14ac:dyDescent="0.2">
      <c r="A1543" s="5" t="s">
        <v>3328</v>
      </c>
      <c r="B1543" s="5" t="s">
        <v>1663</v>
      </c>
      <c r="C1543" s="5" t="s">
        <v>46</v>
      </c>
      <c r="D1543" s="174" t="s">
        <v>3329</v>
      </c>
      <c r="E1543" s="177" t="s">
        <v>3330</v>
      </c>
      <c r="F1543" s="19" t="s">
        <v>194</v>
      </c>
      <c r="G1543" s="5" t="s">
        <v>229</v>
      </c>
      <c r="H1543" s="27">
        <v>0</v>
      </c>
      <c r="I1543" s="106">
        <v>6</v>
      </c>
      <c r="J1543" s="107"/>
      <c r="K1543" s="108">
        <v>0</v>
      </c>
      <c r="L1543" s="108"/>
      <c r="M1543" s="108">
        <v>0</v>
      </c>
      <c r="N1543" s="108"/>
      <c r="O1543" s="108">
        <v>0</v>
      </c>
      <c r="P1543" s="108"/>
      <c r="Q1543" s="108">
        <v>218810</v>
      </c>
      <c r="R1543" s="108"/>
      <c r="S1543" s="108">
        <v>0</v>
      </c>
      <c r="T1543" s="108"/>
      <c r="U1543" s="108">
        <v>0</v>
      </c>
      <c r="V1543" s="108"/>
      <c r="W1543" s="108">
        <v>14423</v>
      </c>
      <c r="X1543" s="108"/>
      <c r="Y1543" s="108">
        <v>0</v>
      </c>
      <c r="Z1543" s="108"/>
      <c r="AA1543" s="108">
        <v>0</v>
      </c>
      <c r="AB1543" s="108"/>
      <c r="AC1543" s="108">
        <v>0</v>
      </c>
      <c r="AD1543" s="108"/>
      <c r="AE1543" s="108">
        <v>0</v>
      </c>
      <c r="AF1543" s="108"/>
      <c r="AG1543" s="108">
        <v>0</v>
      </c>
      <c r="AH1543" s="108"/>
      <c r="AI1543" s="108">
        <v>272096</v>
      </c>
      <c r="AJ1543" s="108"/>
      <c r="AK1543" s="108">
        <v>0</v>
      </c>
      <c r="AL1543" s="109"/>
      <c r="AM1543" s="182">
        <v>0</v>
      </c>
      <c r="AN1543" s="109" t="s">
        <v>5655</v>
      </c>
      <c r="AO1543" s="109" t="str">
        <f t="shared" si="24"/>
        <v>No</v>
      </c>
    </row>
    <row r="1544" spans="1:41" s="19" customFormat="1" ht="11.45" customHeight="1" x14ac:dyDescent="0.2">
      <c r="A1544" s="5" t="s">
        <v>4202</v>
      </c>
      <c r="B1544" s="5" t="s">
        <v>4203</v>
      </c>
      <c r="C1544" s="5" t="s">
        <v>64</v>
      </c>
      <c r="D1544" s="174" t="s">
        <v>4204</v>
      </c>
      <c r="E1544" s="177" t="s">
        <v>4205</v>
      </c>
      <c r="F1544" s="19" t="s">
        <v>242</v>
      </c>
      <c r="G1544" s="5" t="s">
        <v>229</v>
      </c>
      <c r="H1544" s="27">
        <v>0</v>
      </c>
      <c r="I1544" s="106">
        <v>6</v>
      </c>
      <c r="J1544" s="107"/>
      <c r="K1544" s="108">
        <v>0</v>
      </c>
      <c r="L1544" s="108"/>
      <c r="M1544" s="108">
        <v>0</v>
      </c>
      <c r="N1544" s="108"/>
      <c r="O1544" s="108">
        <v>0</v>
      </c>
      <c r="P1544" s="108"/>
      <c r="Q1544" s="108">
        <v>58981</v>
      </c>
      <c r="R1544" s="108"/>
      <c r="S1544" s="108">
        <v>0</v>
      </c>
      <c r="T1544" s="108"/>
      <c r="U1544" s="108">
        <v>0</v>
      </c>
      <c r="V1544" s="108"/>
      <c r="W1544" s="108">
        <v>3642</v>
      </c>
      <c r="X1544" s="108"/>
      <c r="Y1544" s="108">
        <v>0</v>
      </c>
      <c r="Z1544" s="108"/>
      <c r="AA1544" s="108">
        <v>0</v>
      </c>
      <c r="AB1544" s="108"/>
      <c r="AC1544" s="108">
        <v>0</v>
      </c>
      <c r="AD1544" s="108"/>
      <c r="AE1544" s="108">
        <v>0</v>
      </c>
      <c r="AF1544" s="108"/>
      <c r="AG1544" s="108">
        <v>0</v>
      </c>
      <c r="AH1544" s="108"/>
      <c r="AI1544" s="108">
        <v>14212</v>
      </c>
      <c r="AJ1544" s="108"/>
      <c r="AK1544" s="108">
        <v>0</v>
      </c>
      <c r="AL1544" s="109"/>
      <c r="AM1544" s="182">
        <v>0</v>
      </c>
      <c r="AN1544" s="109" t="s">
        <v>5655</v>
      </c>
      <c r="AO1544" s="109" t="str">
        <f t="shared" si="24"/>
        <v>No</v>
      </c>
    </row>
    <row r="1545" spans="1:41" s="19" customFormat="1" ht="11.45" customHeight="1" x14ac:dyDescent="0.2">
      <c r="A1545" s="5" t="s">
        <v>2515</v>
      </c>
      <c r="B1545" s="5" t="s">
        <v>1198</v>
      </c>
      <c r="C1545" s="5" t="s">
        <v>62</v>
      </c>
      <c r="D1545" s="174" t="s">
        <v>2516</v>
      </c>
      <c r="E1545" s="177" t="s">
        <v>2517</v>
      </c>
      <c r="F1545" s="19" t="s">
        <v>194</v>
      </c>
      <c r="G1545" s="5" t="s">
        <v>229</v>
      </c>
      <c r="H1545" s="27">
        <v>0</v>
      </c>
      <c r="I1545" s="106">
        <v>6</v>
      </c>
      <c r="J1545" s="107"/>
      <c r="K1545" s="108">
        <v>0</v>
      </c>
      <c r="L1545" s="108"/>
      <c r="M1545" s="108">
        <v>0</v>
      </c>
      <c r="N1545" s="108"/>
      <c r="O1545" s="108">
        <v>0</v>
      </c>
      <c r="P1545" s="108"/>
      <c r="Q1545" s="108">
        <v>120082</v>
      </c>
      <c r="R1545" s="108"/>
      <c r="S1545" s="108">
        <v>0</v>
      </c>
      <c r="T1545" s="108"/>
      <c r="U1545" s="108">
        <v>0</v>
      </c>
      <c r="V1545" s="108"/>
      <c r="W1545" s="108">
        <v>4571</v>
      </c>
      <c r="X1545" s="108"/>
      <c r="Y1545" s="108">
        <v>0</v>
      </c>
      <c r="Z1545" s="108"/>
      <c r="AA1545" s="108">
        <v>0</v>
      </c>
      <c r="AB1545" s="108"/>
      <c r="AC1545" s="108">
        <v>0</v>
      </c>
      <c r="AD1545" s="108"/>
      <c r="AE1545" s="108">
        <v>0</v>
      </c>
      <c r="AF1545" s="108"/>
      <c r="AG1545" s="108">
        <v>0</v>
      </c>
      <c r="AH1545" s="108"/>
      <c r="AI1545" s="108">
        <v>25919</v>
      </c>
      <c r="AJ1545" s="108"/>
      <c r="AK1545" s="108">
        <v>0</v>
      </c>
      <c r="AL1545" s="109"/>
      <c r="AM1545" s="182">
        <v>0</v>
      </c>
      <c r="AN1545" s="109" t="s">
        <v>5655</v>
      </c>
      <c r="AO1545" s="109" t="str">
        <f t="shared" si="24"/>
        <v>No</v>
      </c>
    </row>
    <row r="1546" spans="1:41" s="19" customFormat="1" ht="11.45" customHeight="1" x14ac:dyDescent="0.2">
      <c r="A1546" s="5" t="s">
        <v>6409</v>
      </c>
      <c r="B1546" s="5" t="s">
        <v>685</v>
      </c>
      <c r="C1546" s="5" t="s">
        <v>7</v>
      </c>
      <c r="D1546" s="174">
        <v>6034</v>
      </c>
      <c r="E1546" s="177">
        <v>60034</v>
      </c>
      <c r="F1546" s="19" t="s">
        <v>194</v>
      </c>
      <c r="G1546" s="5" t="s">
        <v>5273</v>
      </c>
      <c r="H1546" s="27">
        <v>53495</v>
      </c>
      <c r="I1546" s="106">
        <v>6</v>
      </c>
      <c r="J1546" s="107"/>
      <c r="K1546" s="108">
        <v>0</v>
      </c>
      <c r="L1546" s="108"/>
      <c r="M1546" s="108">
        <v>0</v>
      </c>
      <c r="N1546" s="108"/>
      <c r="O1546" s="108">
        <v>0</v>
      </c>
      <c r="P1546" s="108"/>
      <c r="Q1546" s="108">
        <v>224530</v>
      </c>
      <c r="R1546" s="108"/>
      <c r="S1546" s="108">
        <v>0</v>
      </c>
      <c r="T1546" s="108"/>
      <c r="U1546" s="108">
        <v>0</v>
      </c>
      <c r="V1546" s="108"/>
      <c r="W1546" s="108">
        <v>16348</v>
      </c>
      <c r="X1546" s="108"/>
      <c r="Y1546" s="108">
        <v>0</v>
      </c>
      <c r="Z1546" s="108"/>
      <c r="AA1546" s="108">
        <v>0</v>
      </c>
      <c r="AB1546" s="108"/>
      <c r="AC1546" s="108">
        <v>0</v>
      </c>
      <c r="AD1546" s="108"/>
      <c r="AE1546" s="108">
        <v>0</v>
      </c>
      <c r="AF1546" s="108"/>
      <c r="AG1546" s="108">
        <v>0</v>
      </c>
      <c r="AH1546" s="108"/>
      <c r="AI1546" s="108">
        <v>82079</v>
      </c>
      <c r="AJ1546" s="108"/>
      <c r="AK1546" s="108">
        <v>0</v>
      </c>
      <c r="AL1546" s="109"/>
      <c r="AM1546" s="182">
        <v>0</v>
      </c>
      <c r="AN1546" s="109" t="s">
        <v>5655</v>
      </c>
      <c r="AO1546" s="109" t="str">
        <f t="shared" si="24"/>
        <v>No</v>
      </c>
    </row>
    <row r="1547" spans="1:41" s="19" customFormat="1" ht="11.45" customHeight="1" x14ac:dyDescent="0.2">
      <c r="A1547" s="5" t="s">
        <v>6410</v>
      </c>
      <c r="B1547" s="5" t="s">
        <v>569</v>
      </c>
      <c r="C1547" s="5" t="s">
        <v>71</v>
      </c>
      <c r="D1547" s="174"/>
      <c r="E1547" s="177">
        <v>66283</v>
      </c>
      <c r="F1547" s="19" t="s">
        <v>196</v>
      </c>
      <c r="G1547" s="5" t="s">
        <v>5273</v>
      </c>
      <c r="H1547" s="27">
        <v>128600</v>
      </c>
      <c r="I1547" s="106">
        <v>6</v>
      </c>
      <c r="J1547" s="107"/>
      <c r="K1547" s="108">
        <v>0</v>
      </c>
      <c r="L1547" s="108"/>
      <c r="M1547" s="108">
        <v>0</v>
      </c>
      <c r="N1547" s="108"/>
      <c r="O1547" s="108">
        <v>0</v>
      </c>
      <c r="P1547" s="108"/>
      <c r="Q1547" s="108">
        <v>236853</v>
      </c>
      <c r="R1547" s="108"/>
      <c r="S1547" s="108">
        <v>0</v>
      </c>
      <c r="T1547" s="108"/>
      <c r="U1547" s="108">
        <v>0</v>
      </c>
      <c r="V1547" s="108"/>
      <c r="W1547" s="108">
        <v>8899</v>
      </c>
      <c r="X1547" s="108"/>
      <c r="Y1547" s="108">
        <v>0</v>
      </c>
      <c r="Z1547" s="108"/>
      <c r="AA1547" s="108">
        <v>0</v>
      </c>
      <c r="AB1547" s="108"/>
      <c r="AC1547" s="108">
        <v>0</v>
      </c>
      <c r="AD1547" s="108"/>
      <c r="AE1547" s="108">
        <v>0</v>
      </c>
      <c r="AF1547" s="108"/>
      <c r="AG1547" s="108">
        <v>0</v>
      </c>
      <c r="AH1547" s="108"/>
      <c r="AI1547" s="108">
        <v>30332</v>
      </c>
      <c r="AJ1547" s="108"/>
      <c r="AK1547" s="108">
        <v>0</v>
      </c>
      <c r="AL1547" s="109"/>
      <c r="AM1547" s="182">
        <v>0</v>
      </c>
      <c r="AN1547" s="109" t="s">
        <v>5655</v>
      </c>
      <c r="AO1547" s="109" t="str">
        <f t="shared" si="24"/>
        <v>No</v>
      </c>
    </row>
    <row r="1548" spans="1:41" s="19" customFormat="1" ht="11.45" customHeight="1" x14ac:dyDescent="0.2">
      <c r="A1548" s="5" t="s">
        <v>2872</v>
      </c>
      <c r="B1548" s="5" t="s">
        <v>2873</v>
      </c>
      <c r="C1548" s="5" t="s">
        <v>55</v>
      </c>
      <c r="D1548" s="174" t="s">
        <v>2874</v>
      </c>
      <c r="E1548" s="177" t="s">
        <v>2875</v>
      </c>
      <c r="F1548" s="19" t="s">
        <v>194</v>
      </c>
      <c r="G1548" s="5" t="s">
        <v>229</v>
      </c>
      <c r="H1548" s="27">
        <v>0</v>
      </c>
      <c r="I1548" s="106">
        <v>6</v>
      </c>
      <c r="J1548" s="107"/>
      <c r="K1548" s="108">
        <v>0</v>
      </c>
      <c r="L1548" s="108"/>
      <c r="M1548" s="108">
        <v>0</v>
      </c>
      <c r="N1548" s="108"/>
      <c r="O1548" s="108">
        <v>0</v>
      </c>
      <c r="P1548" s="108"/>
      <c r="Q1548" s="108">
        <v>107145</v>
      </c>
      <c r="R1548" s="108"/>
      <c r="S1548" s="108">
        <v>0</v>
      </c>
      <c r="T1548" s="108"/>
      <c r="U1548" s="108">
        <v>0</v>
      </c>
      <c r="V1548" s="108"/>
      <c r="W1548" s="108">
        <v>11178</v>
      </c>
      <c r="X1548" s="108"/>
      <c r="Y1548" s="108">
        <v>0</v>
      </c>
      <c r="Z1548" s="108"/>
      <c r="AA1548" s="108">
        <v>0</v>
      </c>
      <c r="AB1548" s="108"/>
      <c r="AC1548" s="108">
        <v>0</v>
      </c>
      <c r="AD1548" s="108"/>
      <c r="AE1548" s="108">
        <v>0</v>
      </c>
      <c r="AF1548" s="108"/>
      <c r="AG1548" s="108">
        <v>0</v>
      </c>
      <c r="AH1548" s="108"/>
      <c r="AI1548" s="108">
        <v>60413</v>
      </c>
      <c r="AJ1548" s="108"/>
      <c r="AK1548" s="108">
        <v>0</v>
      </c>
      <c r="AL1548" s="109"/>
      <c r="AM1548" s="182">
        <v>0</v>
      </c>
      <c r="AN1548" s="109" t="s">
        <v>5655</v>
      </c>
      <c r="AO1548" s="109" t="str">
        <f t="shared" si="24"/>
        <v>No</v>
      </c>
    </row>
    <row r="1549" spans="1:41" s="19" customFormat="1" ht="11.45" customHeight="1" x14ac:dyDescent="0.2">
      <c r="A1549" s="5" t="s">
        <v>4701</v>
      </c>
      <c r="B1549" s="5" t="s">
        <v>4702</v>
      </c>
      <c r="C1549" s="5" t="s">
        <v>20</v>
      </c>
      <c r="D1549" s="174" t="s">
        <v>4703</v>
      </c>
      <c r="E1549" s="177" t="s">
        <v>4704</v>
      </c>
      <c r="F1549" s="19" t="s">
        <v>194</v>
      </c>
      <c r="G1549" s="5" t="s">
        <v>229</v>
      </c>
      <c r="H1549" s="27">
        <v>0</v>
      </c>
      <c r="I1549" s="106">
        <v>6</v>
      </c>
      <c r="J1549" s="107"/>
      <c r="K1549" s="108">
        <v>0</v>
      </c>
      <c r="L1549" s="108"/>
      <c r="M1549" s="108">
        <v>0</v>
      </c>
      <c r="N1549" s="108"/>
      <c r="O1549" s="108">
        <v>0</v>
      </c>
      <c r="P1549" s="108"/>
      <c r="Q1549" s="108">
        <v>55394</v>
      </c>
      <c r="R1549" s="108"/>
      <c r="S1549" s="108">
        <v>0</v>
      </c>
      <c r="T1549" s="108"/>
      <c r="U1549" s="108">
        <v>0</v>
      </c>
      <c r="V1549" s="108"/>
      <c r="W1549" s="108">
        <v>5232</v>
      </c>
      <c r="X1549" s="108"/>
      <c r="Y1549" s="108">
        <v>0</v>
      </c>
      <c r="Z1549" s="108"/>
      <c r="AA1549" s="108">
        <v>0</v>
      </c>
      <c r="AB1549" s="108"/>
      <c r="AC1549" s="108">
        <v>0</v>
      </c>
      <c r="AD1549" s="108"/>
      <c r="AE1549" s="108">
        <v>0</v>
      </c>
      <c r="AF1549" s="108"/>
      <c r="AG1549" s="108">
        <v>0</v>
      </c>
      <c r="AH1549" s="108"/>
      <c r="AI1549" s="108">
        <v>34151</v>
      </c>
      <c r="AJ1549" s="108"/>
      <c r="AK1549" s="108">
        <v>0</v>
      </c>
      <c r="AL1549" s="109"/>
      <c r="AM1549" s="182">
        <v>0</v>
      </c>
      <c r="AN1549" s="109" t="s">
        <v>5655</v>
      </c>
      <c r="AO1549" s="109" t="str">
        <f t="shared" si="24"/>
        <v>No</v>
      </c>
    </row>
    <row r="1550" spans="1:41" s="19" customFormat="1" ht="11.45" customHeight="1" x14ac:dyDescent="0.2">
      <c r="A1550" s="5" t="s">
        <v>4436</v>
      </c>
      <c r="B1550" s="5" t="s">
        <v>4437</v>
      </c>
      <c r="C1550" s="5" t="s">
        <v>61</v>
      </c>
      <c r="D1550" s="174" t="s">
        <v>4438</v>
      </c>
      <c r="E1550" s="177" t="s">
        <v>4439</v>
      </c>
      <c r="F1550" s="19" t="s">
        <v>194</v>
      </c>
      <c r="G1550" s="5" t="s">
        <v>229</v>
      </c>
      <c r="H1550" s="27">
        <v>0</v>
      </c>
      <c r="I1550" s="106">
        <v>6</v>
      </c>
      <c r="J1550" s="107"/>
      <c r="K1550" s="108">
        <v>0</v>
      </c>
      <c r="L1550" s="108"/>
      <c r="M1550" s="108">
        <v>0</v>
      </c>
      <c r="N1550" s="108"/>
      <c r="O1550" s="108">
        <v>0</v>
      </c>
      <c r="P1550" s="108"/>
      <c r="Q1550" s="108">
        <v>63666</v>
      </c>
      <c r="R1550" s="108"/>
      <c r="S1550" s="108">
        <v>0</v>
      </c>
      <c r="T1550" s="108"/>
      <c r="U1550" s="108">
        <v>0</v>
      </c>
      <c r="V1550" s="108"/>
      <c r="W1550" s="108">
        <v>6806</v>
      </c>
      <c r="X1550" s="108"/>
      <c r="Y1550" s="108">
        <v>0</v>
      </c>
      <c r="Z1550" s="108"/>
      <c r="AA1550" s="108">
        <v>0</v>
      </c>
      <c r="AB1550" s="108"/>
      <c r="AC1550" s="108">
        <v>0</v>
      </c>
      <c r="AD1550" s="108"/>
      <c r="AE1550" s="108">
        <v>0</v>
      </c>
      <c r="AF1550" s="108"/>
      <c r="AG1550" s="108">
        <v>0</v>
      </c>
      <c r="AH1550" s="108"/>
      <c r="AI1550" s="108">
        <v>16981</v>
      </c>
      <c r="AJ1550" s="108"/>
      <c r="AK1550" s="108">
        <v>0</v>
      </c>
      <c r="AL1550" s="109"/>
      <c r="AM1550" s="182">
        <v>0</v>
      </c>
      <c r="AN1550" s="109" t="s">
        <v>5655</v>
      </c>
      <c r="AO1550" s="109" t="str">
        <f t="shared" si="24"/>
        <v>No</v>
      </c>
    </row>
    <row r="1551" spans="1:41" s="19" customFormat="1" ht="11.45" customHeight="1" x14ac:dyDescent="0.2">
      <c r="A1551" s="5" t="s">
        <v>2826</v>
      </c>
      <c r="B1551" s="5" t="s">
        <v>2827</v>
      </c>
      <c r="C1551" s="5" t="s">
        <v>45</v>
      </c>
      <c r="D1551" s="174" t="s">
        <v>2828</v>
      </c>
      <c r="E1551" s="177" t="s">
        <v>2829</v>
      </c>
      <c r="F1551" s="19" t="s">
        <v>194</v>
      </c>
      <c r="G1551" s="5" t="s">
        <v>229</v>
      </c>
      <c r="H1551" s="27">
        <v>0</v>
      </c>
      <c r="I1551" s="106">
        <v>6</v>
      </c>
      <c r="J1551" s="107"/>
      <c r="K1551" s="108">
        <v>0</v>
      </c>
      <c r="L1551" s="108"/>
      <c r="M1551" s="108">
        <v>0</v>
      </c>
      <c r="N1551" s="108"/>
      <c r="O1551" s="108">
        <v>0</v>
      </c>
      <c r="P1551" s="108"/>
      <c r="Q1551" s="108">
        <v>74555</v>
      </c>
      <c r="R1551" s="108"/>
      <c r="S1551" s="108">
        <v>0</v>
      </c>
      <c r="T1551" s="108"/>
      <c r="U1551" s="108">
        <v>0</v>
      </c>
      <c r="V1551" s="108"/>
      <c r="W1551" s="108">
        <v>3705</v>
      </c>
      <c r="X1551" s="108"/>
      <c r="Y1551" s="108">
        <v>0</v>
      </c>
      <c r="Z1551" s="108"/>
      <c r="AA1551" s="108">
        <v>0</v>
      </c>
      <c r="AB1551" s="108"/>
      <c r="AC1551" s="108">
        <v>0</v>
      </c>
      <c r="AD1551" s="108"/>
      <c r="AE1551" s="108">
        <v>0</v>
      </c>
      <c r="AF1551" s="108"/>
      <c r="AG1551" s="108">
        <v>0</v>
      </c>
      <c r="AH1551" s="108"/>
      <c r="AI1551" s="108">
        <v>25631</v>
      </c>
      <c r="AJ1551" s="108"/>
      <c r="AK1551" s="108">
        <v>0</v>
      </c>
      <c r="AL1551" s="109"/>
      <c r="AM1551" s="182">
        <v>0</v>
      </c>
      <c r="AN1551" s="109" t="s">
        <v>5655</v>
      </c>
      <c r="AO1551" s="109" t="str">
        <f t="shared" si="24"/>
        <v>No</v>
      </c>
    </row>
    <row r="1552" spans="1:41" s="19" customFormat="1" ht="11.45" customHeight="1" x14ac:dyDescent="0.2">
      <c r="A1552" s="5" t="s">
        <v>5767</v>
      </c>
      <c r="B1552" s="5" t="s">
        <v>5768</v>
      </c>
      <c r="C1552" s="5" t="s">
        <v>20</v>
      </c>
      <c r="D1552" s="174"/>
      <c r="E1552" s="177">
        <v>90250</v>
      </c>
      <c r="F1552" s="19" t="s">
        <v>194</v>
      </c>
      <c r="G1552" s="5" t="s">
        <v>5273</v>
      </c>
      <c r="H1552" s="27">
        <v>12150996</v>
      </c>
      <c r="I1552" s="106">
        <v>6</v>
      </c>
      <c r="J1552" s="107"/>
      <c r="K1552" s="108">
        <v>0</v>
      </c>
      <c r="L1552" s="108"/>
      <c r="M1552" s="108">
        <v>0</v>
      </c>
      <c r="N1552" s="108"/>
      <c r="O1552" s="108">
        <v>0</v>
      </c>
      <c r="P1552" s="108"/>
      <c r="Q1552" s="108">
        <v>95307</v>
      </c>
      <c r="R1552" s="108"/>
      <c r="S1552" s="108">
        <v>0</v>
      </c>
      <c r="T1552" s="108"/>
      <c r="U1552" s="108">
        <v>0</v>
      </c>
      <c r="V1552" s="108"/>
      <c r="W1552" s="108">
        <v>10098</v>
      </c>
      <c r="X1552" s="108"/>
      <c r="Y1552" s="108">
        <v>0</v>
      </c>
      <c r="Z1552" s="108"/>
      <c r="AA1552" s="108">
        <v>0</v>
      </c>
      <c r="AB1552" s="108"/>
      <c r="AC1552" s="108">
        <v>0</v>
      </c>
      <c r="AD1552" s="108"/>
      <c r="AE1552" s="108">
        <v>0</v>
      </c>
      <c r="AF1552" s="108"/>
      <c r="AG1552" s="108">
        <v>0</v>
      </c>
      <c r="AH1552" s="108"/>
      <c r="AI1552" s="108">
        <v>35321</v>
      </c>
      <c r="AJ1552" s="108"/>
      <c r="AK1552" s="108">
        <v>0</v>
      </c>
      <c r="AL1552" s="109"/>
      <c r="AM1552" s="182">
        <v>0</v>
      </c>
      <c r="AN1552" s="109" t="s">
        <v>5655</v>
      </c>
      <c r="AO1552" s="109" t="str">
        <f t="shared" si="24"/>
        <v>No</v>
      </c>
    </row>
    <row r="1553" spans="1:41" s="19" customFormat="1" ht="11.45" customHeight="1" x14ac:dyDescent="0.2">
      <c r="A1553" s="5" t="s">
        <v>5780</v>
      </c>
      <c r="B1553" s="5" t="s">
        <v>1151</v>
      </c>
      <c r="C1553" s="5" t="s">
        <v>61</v>
      </c>
      <c r="D1553" s="174" t="s">
        <v>1152</v>
      </c>
      <c r="E1553" s="177">
        <v>88152</v>
      </c>
      <c r="F1553" s="19" t="s">
        <v>138</v>
      </c>
      <c r="G1553" s="5" t="s">
        <v>5273</v>
      </c>
      <c r="H1553" s="27">
        <v>0</v>
      </c>
      <c r="I1553" s="106">
        <v>6</v>
      </c>
      <c r="J1553" s="107"/>
      <c r="K1553" s="108">
        <v>0</v>
      </c>
      <c r="L1553" s="108"/>
      <c r="M1553" s="108">
        <v>0</v>
      </c>
      <c r="N1553" s="108"/>
      <c r="O1553" s="108">
        <v>0</v>
      </c>
      <c r="P1553" s="108"/>
      <c r="Q1553" s="108">
        <v>40828</v>
      </c>
      <c r="R1553" s="108"/>
      <c r="S1553" s="108">
        <v>0</v>
      </c>
      <c r="T1553" s="108"/>
      <c r="U1553" s="108">
        <v>0</v>
      </c>
      <c r="V1553" s="108"/>
      <c r="W1553" s="108">
        <v>2968</v>
      </c>
      <c r="X1553" s="108"/>
      <c r="Y1553" s="108">
        <v>0</v>
      </c>
      <c r="Z1553" s="108"/>
      <c r="AA1553" s="108">
        <v>0</v>
      </c>
      <c r="AB1553" s="108"/>
      <c r="AC1553" s="108">
        <v>0</v>
      </c>
      <c r="AD1553" s="108"/>
      <c r="AE1553" s="108">
        <v>0</v>
      </c>
      <c r="AF1553" s="108"/>
      <c r="AG1553" s="108">
        <v>0</v>
      </c>
      <c r="AH1553" s="108"/>
      <c r="AI1553" s="108">
        <v>26285</v>
      </c>
      <c r="AJ1553" s="108"/>
      <c r="AK1553" s="108">
        <v>0</v>
      </c>
      <c r="AL1553" s="109"/>
      <c r="AM1553" s="182">
        <v>0</v>
      </c>
      <c r="AN1553" s="109" t="s">
        <v>5655</v>
      </c>
      <c r="AO1553" s="109" t="str">
        <f t="shared" si="24"/>
        <v>No</v>
      </c>
    </row>
    <row r="1554" spans="1:41" s="19" customFormat="1" ht="11.45" customHeight="1" x14ac:dyDescent="0.2">
      <c r="A1554" s="5" t="s">
        <v>1817</v>
      </c>
      <c r="B1554" s="5" t="s">
        <v>5611</v>
      </c>
      <c r="C1554" s="5" t="s">
        <v>40</v>
      </c>
      <c r="D1554" s="174" t="s">
        <v>1819</v>
      </c>
      <c r="E1554" s="177" t="s">
        <v>1820</v>
      </c>
      <c r="F1554" s="19" t="s">
        <v>194</v>
      </c>
      <c r="G1554" s="5" t="s">
        <v>229</v>
      </c>
      <c r="H1554" s="27">
        <v>0</v>
      </c>
      <c r="I1554" s="106">
        <v>6</v>
      </c>
      <c r="J1554" s="107"/>
      <c r="K1554" s="108">
        <v>0</v>
      </c>
      <c r="L1554" s="108"/>
      <c r="M1554" s="108">
        <v>0</v>
      </c>
      <c r="N1554" s="108"/>
      <c r="O1554" s="108">
        <v>0</v>
      </c>
      <c r="P1554" s="108"/>
      <c r="Q1554" s="108">
        <v>215343</v>
      </c>
      <c r="R1554" s="108"/>
      <c r="S1554" s="108">
        <v>0</v>
      </c>
      <c r="T1554" s="108"/>
      <c r="U1554" s="108">
        <v>0</v>
      </c>
      <c r="V1554" s="108"/>
      <c r="W1554" s="108">
        <v>12649</v>
      </c>
      <c r="X1554" s="108"/>
      <c r="Y1554" s="108">
        <v>0</v>
      </c>
      <c r="Z1554" s="108"/>
      <c r="AA1554" s="108">
        <v>0</v>
      </c>
      <c r="AB1554" s="108"/>
      <c r="AC1554" s="108">
        <v>0</v>
      </c>
      <c r="AD1554" s="108"/>
      <c r="AE1554" s="108">
        <v>0</v>
      </c>
      <c r="AF1554" s="108"/>
      <c r="AG1554" s="108">
        <v>0</v>
      </c>
      <c r="AH1554" s="108"/>
      <c r="AI1554" s="108">
        <v>20363</v>
      </c>
      <c r="AJ1554" s="108"/>
      <c r="AK1554" s="108">
        <v>0</v>
      </c>
      <c r="AL1554" s="109"/>
      <c r="AM1554" s="182">
        <v>15.68</v>
      </c>
      <c r="AN1554" s="109" t="s">
        <v>5655</v>
      </c>
      <c r="AO1554" s="109" t="str">
        <f t="shared" si="24"/>
        <v>No</v>
      </c>
    </row>
    <row r="1555" spans="1:41" s="19" customFormat="1" ht="11.45" customHeight="1" x14ac:dyDescent="0.2">
      <c r="A1555" s="5" t="s">
        <v>3545</v>
      </c>
      <c r="B1555" s="5" t="s">
        <v>3546</v>
      </c>
      <c r="C1555" s="5" t="s">
        <v>71</v>
      </c>
      <c r="D1555" s="174" t="s">
        <v>3547</v>
      </c>
      <c r="E1555" s="177" t="s">
        <v>3548</v>
      </c>
      <c r="F1555" s="19" t="s">
        <v>194</v>
      </c>
      <c r="G1555" s="5" t="s">
        <v>229</v>
      </c>
      <c r="H1555" s="27">
        <v>0</v>
      </c>
      <c r="I1555" s="106">
        <v>6</v>
      </c>
      <c r="J1555" s="107"/>
      <c r="K1555" s="108">
        <v>0</v>
      </c>
      <c r="L1555" s="108"/>
      <c r="M1555" s="108">
        <v>0</v>
      </c>
      <c r="N1555" s="108"/>
      <c r="O1555" s="108">
        <v>0</v>
      </c>
      <c r="P1555" s="108"/>
      <c r="Q1555" s="108">
        <v>158215</v>
      </c>
      <c r="R1555" s="108"/>
      <c r="S1555" s="108">
        <v>0</v>
      </c>
      <c r="T1555" s="108"/>
      <c r="U1555" s="108">
        <v>0</v>
      </c>
      <c r="V1555" s="108"/>
      <c r="W1555" s="108">
        <v>11760</v>
      </c>
      <c r="X1555" s="108"/>
      <c r="Y1555" s="108">
        <v>0</v>
      </c>
      <c r="Z1555" s="108"/>
      <c r="AA1555" s="108">
        <v>0</v>
      </c>
      <c r="AB1555" s="108"/>
      <c r="AC1555" s="108">
        <v>0</v>
      </c>
      <c r="AD1555" s="108"/>
      <c r="AE1555" s="108">
        <v>0</v>
      </c>
      <c r="AF1555" s="108"/>
      <c r="AG1555" s="108">
        <v>0</v>
      </c>
      <c r="AH1555" s="108"/>
      <c r="AI1555" s="108">
        <v>57603</v>
      </c>
      <c r="AJ1555" s="108"/>
      <c r="AK1555" s="108">
        <v>0</v>
      </c>
      <c r="AL1555" s="109"/>
      <c r="AM1555" s="182">
        <v>0</v>
      </c>
      <c r="AN1555" s="109" t="s">
        <v>5655</v>
      </c>
      <c r="AO1555" s="109" t="str">
        <f t="shared" si="24"/>
        <v>No</v>
      </c>
    </row>
    <row r="1556" spans="1:41" s="19" customFormat="1" ht="11.45" customHeight="1" x14ac:dyDescent="0.2">
      <c r="A1556" s="5" t="s">
        <v>5777</v>
      </c>
      <c r="B1556" s="5" t="s">
        <v>434</v>
      </c>
      <c r="C1556" s="5" t="s">
        <v>77</v>
      </c>
      <c r="D1556" s="174">
        <v>3098</v>
      </c>
      <c r="E1556" s="177" t="s">
        <v>5778</v>
      </c>
      <c r="F1556" s="19" t="s">
        <v>194</v>
      </c>
      <c r="G1556" s="5" t="s">
        <v>229</v>
      </c>
      <c r="H1556" s="27">
        <v>0</v>
      </c>
      <c r="I1556" s="106">
        <v>6</v>
      </c>
      <c r="J1556" s="107"/>
      <c r="K1556" s="108">
        <v>0</v>
      </c>
      <c r="L1556" s="108"/>
      <c r="M1556" s="108">
        <v>0</v>
      </c>
      <c r="N1556" s="108"/>
      <c r="O1556" s="108">
        <v>0</v>
      </c>
      <c r="P1556" s="108"/>
      <c r="Q1556" s="108">
        <v>107221</v>
      </c>
      <c r="R1556" s="108"/>
      <c r="S1556" s="108">
        <v>0</v>
      </c>
      <c r="T1556" s="108"/>
      <c r="U1556" s="108">
        <v>0</v>
      </c>
      <c r="V1556" s="108"/>
      <c r="W1556" s="108">
        <v>8842</v>
      </c>
      <c r="X1556" s="108"/>
      <c r="Y1556" s="108">
        <v>0</v>
      </c>
      <c r="Z1556" s="108"/>
      <c r="AA1556" s="108">
        <v>0</v>
      </c>
      <c r="AB1556" s="108"/>
      <c r="AC1556" s="108">
        <v>0</v>
      </c>
      <c r="AD1556" s="108"/>
      <c r="AE1556" s="108">
        <v>0</v>
      </c>
      <c r="AF1556" s="108"/>
      <c r="AG1556" s="108">
        <v>0</v>
      </c>
      <c r="AH1556" s="108"/>
      <c r="AI1556" s="108">
        <v>20826</v>
      </c>
      <c r="AJ1556" s="108"/>
      <c r="AK1556" s="108">
        <v>0</v>
      </c>
      <c r="AL1556" s="109"/>
      <c r="AM1556" s="182">
        <v>0</v>
      </c>
      <c r="AN1556" s="109" t="s">
        <v>5655</v>
      </c>
      <c r="AO1556" s="109" t="str">
        <f t="shared" si="24"/>
        <v>No</v>
      </c>
    </row>
    <row r="1557" spans="1:41" s="19" customFormat="1" ht="11.45" customHeight="1" x14ac:dyDescent="0.2">
      <c r="A1557" s="5" t="s">
        <v>4371</v>
      </c>
      <c r="B1557" s="5" t="s">
        <v>2464</v>
      </c>
      <c r="C1557" s="5" t="s">
        <v>61</v>
      </c>
      <c r="D1557" s="174" t="s">
        <v>4372</v>
      </c>
      <c r="E1557" s="177" t="s">
        <v>4373</v>
      </c>
      <c r="F1557" s="19" t="s">
        <v>194</v>
      </c>
      <c r="G1557" s="5" t="s">
        <v>229</v>
      </c>
      <c r="H1557" s="27">
        <v>0</v>
      </c>
      <c r="I1557" s="106">
        <v>6</v>
      </c>
      <c r="J1557" s="107"/>
      <c r="K1557" s="108">
        <v>0</v>
      </c>
      <c r="L1557" s="108"/>
      <c r="M1557" s="108">
        <v>0</v>
      </c>
      <c r="N1557" s="108"/>
      <c r="O1557" s="108">
        <v>0</v>
      </c>
      <c r="P1557" s="108"/>
      <c r="Q1557" s="108">
        <v>32977</v>
      </c>
      <c r="R1557" s="108"/>
      <c r="S1557" s="108">
        <v>0</v>
      </c>
      <c r="T1557" s="108"/>
      <c r="U1557" s="108">
        <v>0</v>
      </c>
      <c r="V1557" s="108"/>
      <c r="W1557" s="108">
        <v>3048</v>
      </c>
      <c r="X1557" s="108"/>
      <c r="Y1557" s="108">
        <v>0</v>
      </c>
      <c r="Z1557" s="108"/>
      <c r="AA1557" s="108">
        <v>0</v>
      </c>
      <c r="AB1557" s="108"/>
      <c r="AC1557" s="108">
        <v>0</v>
      </c>
      <c r="AD1557" s="108"/>
      <c r="AE1557" s="108">
        <v>0</v>
      </c>
      <c r="AF1557" s="108"/>
      <c r="AG1557" s="108">
        <v>0</v>
      </c>
      <c r="AH1557" s="108"/>
      <c r="AI1557" s="108">
        <v>11550</v>
      </c>
      <c r="AJ1557" s="108"/>
      <c r="AK1557" s="108">
        <v>0</v>
      </c>
      <c r="AL1557" s="109"/>
      <c r="AM1557" s="182">
        <v>0</v>
      </c>
      <c r="AN1557" s="109" t="s">
        <v>5655</v>
      </c>
      <c r="AO1557" s="109" t="str">
        <f t="shared" si="24"/>
        <v>No</v>
      </c>
    </row>
    <row r="1558" spans="1:41" s="19" customFormat="1" ht="11.45" customHeight="1" x14ac:dyDescent="0.2">
      <c r="A1558" s="5" t="s">
        <v>4705</v>
      </c>
      <c r="B1558" s="5" t="s">
        <v>931</v>
      </c>
      <c r="C1558" s="5" t="s">
        <v>20</v>
      </c>
      <c r="D1558" s="174" t="s">
        <v>4706</v>
      </c>
      <c r="E1558" s="177" t="s">
        <v>4707</v>
      </c>
      <c r="F1558" s="19" t="s">
        <v>194</v>
      </c>
      <c r="G1558" s="5" t="s">
        <v>229</v>
      </c>
      <c r="H1558" s="27">
        <v>0</v>
      </c>
      <c r="I1558" s="106">
        <v>6</v>
      </c>
      <c r="J1558" s="107"/>
      <c r="K1558" s="108">
        <v>0</v>
      </c>
      <c r="L1558" s="108"/>
      <c r="M1558" s="108">
        <v>0</v>
      </c>
      <c r="N1558" s="108"/>
      <c r="O1558" s="108">
        <v>0</v>
      </c>
      <c r="P1558" s="108"/>
      <c r="Q1558" s="108">
        <v>244351</v>
      </c>
      <c r="R1558" s="108"/>
      <c r="S1558" s="108">
        <v>0</v>
      </c>
      <c r="T1558" s="108"/>
      <c r="U1558" s="108">
        <v>0</v>
      </c>
      <c r="V1558" s="108"/>
      <c r="W1558" s="108">
        <v>9483</v>
      </c>
      <c r="X1558" s="108"/>
      <c r="Y1558" s="108">
        <v>0</v>
      </c>
      <c r="Z1558" s="108"/>
      <c r="AA1558" s="108">
        <v>0</v>
      </c>
      <c r="AB1558" s="108"/>
      <c r="AC1558" s="108">
        <v>0</v>
      </c>
      <c r="AD1558" s="108"/>
      <c r="AE1558" s="108">
        <v>0</v>
      </c>
      <c r="AF1558" s="108"/>
      <c r="AG1558" s="108">
        <v>0</v>
      </c>
      <c r="AH1558" s="108"/>
      <c r="AI1558" s="108">
        <v>31036</v>
      </c>
      <c r="AJ1558" s="108"/>
      <c r="AK1558" s="108">
        <v>0</v>
      </c>
      <c r="AL1558" s="109"/>
      <c r="AM1558" s="182">
        <v>0</v>
      </c>
      <c r="AN1558" s="109" t="s">
        <v>5655</v>
      </c>
      <c r="AO1558" s="109" t="str">
        <f t="shared" si="24"/>
        <v>No</v>
      </c>
    </row>
    <row r="1559" spans="1:41" s="19" customFormat="1" ht="11.45" customHeight="1" x14ac:dyDescent="0.2">
      <c r="A1559" s="5" t="s">
        <v>3605</v>
      </c>
      <c r="B1559" s="5" t="s">
        <v>3606</v>
      </c>
      <c r="C1559" s="5" t="s">
        <v>51</v>
      </c>
      <c r="D1559" s="174" t="s">
        <v>3607</v>
      </c>
      <c r="E1559" s="177" t="s">
        <v>3608</v>
      </c>
      <c r="F1559" s="19" t="s">
        <v>1252</v>
      </c>
      <c r="G1559" s="5" t="s">
        <v>229</v>
      </c>
      <c r="H1559" s="27">
        <v>0</v>
      </c>
      <c r="I1559" s="106">
        <v>6</v>
      </c>
      <c r="J1559" s="107"/>
      <c r="K1559" s="108">
        <v>0</v>
      </c>
      <c r="L1559" s="108"/>
      <c r="M1559" s="108">
        <v>0</v>
      </c>
      <c r="N1559" s="108"/>
      <c r="O1559" s="108">
        <v>0</v>
      </c>
      <c r="P1559" s="108"/>
      <c r="Q1559" s="108">
        <v>72007</v>
      </c>
      <c r="R1559" s="108"/>
      <c r="S1559" s="108">
        <v>0</v>
      </c>
      <c r="T1559" s="108"/>
      <c r="U1559" s="108">
        <v>0</v>
      </c>
      <c r="V1559" s="108"/>
      <c r="W1559" s="108">
        <v>5088</v>
      </c>
      <c r="X1559" s="108"/>
      <c r="Y1559" s="108">
        <v>0</v>
      </c>
      <c r="Z1559" s="108"/>
      <c r="AA1559" s="108">
        <v>0</v>
      </c>
      <c r="AB1559" s="108"/>
      <c r="AC1559" s="108">
        <v>0</v>
      </c>
      <c r="AD1559" s="108"/>
      <c r="AE1559" s="108">
        <v>0</v>
      </c>
      <c r="AF1559" s="108"/>
      <c r="AG1559" s="108">
        <v>0</v>
      </c>
      <c r="AH1559" s="108"/>
      <c r="AI1559" s="108">
        <v>7095</v>
      </c>
      <c r="AJ1559" s="108"/>
      <c r="AK1559" s="108">
        <v>0</v>
      </c>
      <c r="AL1559" s="109"/>
      <c r="AM1559" s="182">
        <v>0</v>
      </c>
      <c r="AN1559" s="109" t="s">
        <v>5655</v>
      </c>
      <c r="AO1559" s="109" t="str">
        <f t="shared" si="24"/>
        <v>No</v>
      </c>
    </row>
    <row r="1560" spans="1:41" s="19" customFormat="1" ht="11.45" customHeight="1" x14ac:dyDescent="0.2">
      <c r="A1560" s="5" t="s">
        <v>6411</v>
      </c>
      <c r="B1560" s="5" t="s">
        <v>1381</v>
      </c>
      <c r="C1560" s="5" t="s">
        <v>18</v>
      </c>
      <c r="D1560" s="174">
        <v>9239</v>
      </c>
      <c r="E1560" s="177">
        <v>90239</v>
      </c>
      <c r="F1560" s="19" t="s">
        <v>194</v>
      </c>
      <c r="G1560" s="5" t="s">
        <v>5273</v>
      </c>
      <c r="H1560" s="27">
        <v>52745</v>
      </c>
      <c r="I1560" s="106">
        <v>6</v>
      </c>
      <c r="J1560" s="107"/>
      <c r="K1560" s="108">
        <v>0</v>
      </c>
      <c r="L1560" s="108"/>
      <c r="M1560" s="108">
        <v>0</v>
      </c>
      <c r="N1560" s="108"/>
      <c r="O1560" s="108">
        <v>0</v>
      </c>
      <c r="P1560" s="108"/>
      <c r="Q1560" s="108">
        <v>171030</v>
      </c>
      <c r="R1560" s="108"/>
      <c r="S1560" s="108">
        <v>0</v>
      </c>
      <c r="T1560" s="108"/>
      <c r="U1560" s="108">
        <v>0</v>
      </c>
      <c r="V1560" s="108"/>
      <c r="W1560" s="108">
        <v>12485</v>
      </c>
      <c r="X1560" s="108"/>
      <c r="Y1560" s="108">
        <v>0</v>
      </c>
      <c r="Z1560" s="108"/>
      <c r="AA1560" s="108">
        <v>0</v>
      </c>
      <c r="AB1560" s="108"/>
      <c r="AC1560" s="108">
        <v>0</v>
      </c>
      <c r="AD1560" s="108"/>
      <c r="AE1560" s="108">
        <v>0</v>
      </c>
      <c r="AF1560" s="108"/>
      <c r="AG1560" s="108">
        <v>0</v>
      </c>
      <c r="AH1560" s="108"/>
      <c r="AI1560" s="108">
        <v>146606</v>
      </c>
      <c r="AJ1560" s="108"/>
      <c r="AK1560" s="108">
        <v>0</v>
      </c>
      <c r="AL1560" s="109"/>
      <c r="AM1560" s="182">
        <v>0</v>
      </c>
      <c r="AN1560" s="109" t="s">
        <v>5655</v>
      </c>
      <c r="AO1560" s="109" t="str">
        <f t="shared" si="24"/>
        <v>No</v>
      </c>
    </row>
    <row r="1561" spans="1:41" s="19" customFormat="1" ht="11.45" customHeight="1" x14ac:dyDescent="0.2">
      <c r="A1561" s="5" t="s">
        <v>5553</v>
      </c>
      <c r="B1561" s="5" t="s">
        <v>5644</v>
      </c>
      <c r="C1561" s="5" t="s">
        <v>161</v>
      </c>
      <c r="D1561" s="174" t="s">
        <v>5552</v>
      </c>
      <c r="E1561" s="177" t="s">
        <v>5551</v>
      </c>
      <c r="F1561" s="19" t="s">
        <v>242</v>
      </c>
      <c r="G1561" s="5" t="s">
        <v>229</v>
      </c>
      <c r="H1561" s="27">
        <v>0</v>
      </c>
      <c r="I1561" s="106">
        <v>6</v>
      </c>
      <c r="J1561" s="107"/>
      <c r="K1561" s="108">
        <v>0</v>
      </c>
      <c r="L1561" s="108"/>
      <c r="M1561" s="108">
        <v>0</v>
      </c>
      <c r="N1561" s="108"/>
      <c r="O1561" s="108">
        <v>0</v>
      </c>
      <c r="P1561" s="108"/>
      <c r="Q1561" s="108">
        <v>68712</v>
      </c>
      <c r="R1561" s="108"/>
      <c r="S1561" s="108">
        <v>0</v>
      </c>
      <c r="T1561" s="108"/>
      <c r="U1561" s="108">
        <v>0</v>
      </c>
      <c r="V1561" s="108"/>
      <c r="W1561" s="108">
        <v>12208</v>
      </c>
      <c r="X1561" s="108"/>
      <c r="Y1561" s="108">
        <v>0</v>
      </c>
      <c r="Z1561" s="108"/>
      <c r="AA1561" s="108">
        <v>0</v>
      </c>
      <c r="AB1561" s="108"/>
      <c r="AC1561" s="108">
        <v>0</v>
      </c>
      <c r="AD1561" s="108"/>
      <c r="AE1561" s="108">
        <v>0</v>
      </c>
      <c r="AF1561" s="108"/>
      <c r="AG1561" s="108">
        <v>0</v>
      </c>
      <c r="AH1561" s="108"/>
      <c r="AI1561" s="108">
        <v>13225</v>
      </c>
      <c r="AJ1561" s="108"/>
      <c r="AK1561" s="108">
        <v>0</v>
      </c>
      <c r="AL1561" s="109"/>
      <c r="AM1561" s="182">
        <v>0</v>
      </c>
      <c r="AN1561" s="109" t="s">
        <v>5655</v>
      </c>
      <c r="AO1561" s="109" t="str">
        <f t="shared" si="24"/>
        <v>No</v>
      </c>
    </row>
    <row r="1562" spans="1:41" s="19" customFormat="1" ht="11.45" customHeight="1" x14ac:dyDescent="0.2">
      <c r="A1562" s="5" t="s">
        <v>5524</v>
      </c>
      <c r="B1562" s="5" t="s">
        <v>853</v>
      </c>
      <c r="C1562" s="5" t="s">
        <v>51</v>
      </c>
      <c r="D1562" s="174"/>
      <c r="E1562" s="177" t="s">
        <v>5523</v>
      </c>
      <c r="F1562" s="19" t="s">
        <v>1252</v>
      </c>
      <c r="G1562" s="5" t="s">
        <v>229</v>
      </c>
      <c r="H1562" s="27">
        <v>0</v>
      </c>
      <c r="I1562" s="106">
        <v>6</v>
      </c>
      <c r="J1562" s="107"/>
      <c r="K1562" s="108">
        <v>0</v>
      </c>
      <c r="L1562" s="108"/>
      <c r="M1562" s="108">
        <v>0</v>
      </c>
      <c r="N1562" s="108"/>
      <c r="O1562" s="108">
        <v>0</v>
      </c>
      <c r="P1562" s="108"/>
      <c r="Q1562" s="108">
        <v>117518</v>
      </c>
      <c r="R1562" s="108"/>
      <c r="S1562" s="108">
        <v>0</v>
      </c>
      <c r="T1562" s="108"/>
      <c r="U1562" s="108">
        <v>0</v>
      </c>
      <c r="V1562" s="108"/>
      <c r="W1562" s="108">
        <v>6454</v>
      </c>
      <c r="X1562" s="108"/>
      <c r="Y1562" s="108">
        <v>0</v>
      </c>
      <c r="Z1562" s="108"/>
      <c r="AA1562" s="108">
        <v>0</v>
      </c>
      <c r="AB1562" s="108"/>
      <c r="AC1562" s="108">
        <v>0</v>
      </c>
      <c r="AD1562" s="108"/>
      <c r="AE1562" s="108">
        <v>0</v>
      </c>
      <c r="AF1562" s="108"/>
      <c r="AG1562" s="108">
        <v>0</v>
      </c>
      <c r="AH1562" s="108"/>
      <c r="AI1562" s="108">
        <v>10381</v>
      </c>
      <c r="AJ1562" s="108"/>
      <c r="AK1562" s="108">
        <v>0</v>
      </c>
      <c r="AL1562" s="109"/>
      <c r="AM1562" s="182">
        <v>0</v>
      </c>
      <c r="AN1562" s="109" t="s">
        <v>5655</v>
      </c>
      <c r="AO1562" s="109" t="str">
        <f t="shared" si="24"/>
        <v>No</v>
      </c>
    </row>
    <row r="1563" spans="1:41" s="19" customFormat="1" ht="11.45" customHeight="1" x14ac:dyDescent="0.2">
      <c r="A1563" s="5" t="s">
        <v>4750</v>
      </c>
      <c r="B1563" s="5" t="s">
        <v>4751</v>
      </c>
      <c r="C1563" s="5" t="s">
        <v>20</v>
      </c>
      <c r="D1563" s="174" t="s">
        <v>4752</v>
      </c>
      <c r="E1563" s="177" t="s">
        <v>4753</v>
      </c>
      <c r="F1563" s="19" t="s">
        <v>194</v>
      </c>
      <c r="G1563" s="5" t="s">
        <v>229</v>
      </c>
      <c r="H1563" s="27">
        <v>0</v>
      </c>
      <c r="I1563" s="106">
        <v>6</v>
      </c>
      <c r="J1563" s="107"/>
      <c r="K1563" s="108">
        <v>0</v>
      </c>
      <c r="L1563" s="108"/>
      <c r="M1563" s="108">
        <v>0</v>
      </c>
      <c r="N1563" s="108"/>
      <c r="O1563" s="108">
        <v>0</v>
      </c>
      <c r="P1563" s="108"/>
      <c r="Q1563" s="108">
        <v>128463</v>
      </c>
      <c r="R1563" s="108"/>
      <c r="S1563" s="108">
        <v>0</v>
      </c>
      <c r="T1563" s="108"/>
      <c r="U1563" s="108">
        <v>0</v>
      </c>
      <c r="V1563" s="108"/>
      <c r="W1563" s="108">
        <v>9201</v>
      </c>
      <c r="X1563" s="108"/>
      <c r="Y1563" s="108">
        <v>0</v>
      </c>
      <c r="Z1563" s="108"/>
      <c r="AA1563" s="108">
        <v>0</v>
      </c>
      <c r="AB1563" s="108"/>
      <c r="AC1563" s="108">
        <v>0</v>
      </c>
      <c r="AD1563" s="108"/>
      <c r="AE1563" s="108">
        <v>0</v>
      </c>
      <c r="AF1563" s="108"/>
      <c r="AG1563" s="108">
        <v>0</v>
      </c>
      <c r="AH1563" s="108"/>
      <c r="AI1563" s="108">
        <v>80606</v>
      </c>
      <c r="AJ1563" s="108"/>
      <c r="AK1563" s="108">
        <v>0</v>
      </c>
      <c r="AL1563" s="109"/>
      <c r="AM1563" s="182">
        <v>0</v>
      </c>
      <c r="AN1563" s="109" t="s">
        <v>5655</v>
      </c>
      <c r="AO1563" s="109" t="str">
        <f t="shared" si="24"/>
        <v>No</v>
      </c>
    </row>
    <row r="1564" spans="1:41" s="19" customFormat="1" ht="11.45" customHeight="1" x14ac:dyDescent="0.2">
      <c r="A1564" s="5" t="s">
        <v>5515</v>
      </c>
      <c r="B1564" s="5" t="s">
        <v>3220</v>
      </c>
      <c r="C1564" s="5" t="s">
        <v>46</v>
      </c>
      <c r="D1564" s="174" t="s">
        <v>3221</v>
      </c>
      <c r="E1564" s="177" t="s">
        <v>3222</v>
      </c>
      <c r="F1564" s="19" t="s">
        <v>242</v>
      </c>
      <c r="G1564" s="5" t="s">
        <v>229</v>
      </c>
      <c r="H1564" s="27">
        <v>0</v>
      </c>
      <c r="I1564" s="106">
        <v>6</v>
      </c>
      <c r="J1564" s="107"/>
      <c r="K1564" s="108">
        <v>0</v>
      </c>
      <c r="L1564" s="108"/>
      <c r="M1564" s="108">
        <v>0</v>
      </c>
      <c r="N1564" s="108"/>
      <c r="O1564" s="108">
        <v>0</v>
      </c>
      <c r="P1564" s="108"/>
      <c r="Q1564" s="108">
        <v>172812</v>
      </c>
      <c r="R1564" s="108"/>
      <c r="S1564" s="108">
        <v>0</v>
      </c>
      <c r="T1564" s="108"/>
      <c r="U1564" s="108">
        <v>0</v>
      </c>
      <c r="V1564" s="108"/>
      <c r="W1564" s="108">
        <v>12341</v>
      </c>
      <c r="X1564" s="108"/>
      <c r="Y1564" s="108">
        <v>0</v>
      </c>
      <c r="Z1564" s="108"/>
      <c r="AA1564" s="108">
        <v>0</v>
      </c>
      <c r="AB1564" s="108"/>
      <c r="AC1564" s="108">
        <v>0</v>
      </c>
      <c r="AD1564" s="108"/>
      <c r="AE1564" s="108">
        <v>0</v>
      </c>
      <c r="AF1564" s="108"/>
      <c r="AG1564" s="108">
        <v>0</v>
      </c>
      <c r="AH1564" s="108"/>
      <c r="AI1564" s="108">
        <v>24898</v>
      </c>
      <c r="AJ1564" s="108"/>
      <c r="AK1564" s="108">
        <v>0</v>
      </c>
      <c r="AL1564" s="109"/>
      <c r="AM1564" s="182">
        <v>0</v>
      </c>
      <c r="AN1564" s="109" t="s">
        <v>5655</v>
      </c>
      <c r="AO1564" s="109" t="str">
        <f t="shared" si="24"/>
        <v>No</v>
      </c>
    </row>
    <row r="1565" spans="1:41" s="19" customFormat="1" ht="11.45" customHeight="1" x14ac:dyDescent="0.2">
      <c r="A1565" s="5" t="s">
        <v>3106</v>
      </c>
      <c r="B1565" s="5" t="s">
        <v>524</v>
      </c>
      <c r="C1565" s="5" t="s">
        <v>55</v>
      </c>
      <c r="D1565" s="174" t="s">
        <v>3107</v>
      </c>
      <c r="E1565" s="177" t="s">
        <v>3108</v>
      </c>
      <c r="F1565" s="19" t="s">
        <v>194</v>
      </c>
      <c r="G1565" s="5" t="s">
        <v>229</v>
      </c>
      <c r="H1565" s="27">
        <v>0</v>
      </c>
      <c r="I1565" s="106">
        <v>6</v>
      </c>
      <c r="J1565" s="107"/>
      <c r="K1565" s="108">
        <v>0</v>
      </c>
      <c r="L1565" s="108"/>
      <c r="M1565" s="108">
        <v>0</v>
      </c>
      <c r="N1565" s="108"/>
      <c r="O1565" s="108">
        <v>0</v>
      </c>
      <c r="P1565" s="108"/>
      <c r="Q1565" s="108">
        <v>78275</v>
      </c>
      <c r="R1565" s="108"/>
      <c r="S1565" s="108">
        <v>0</v>
      </c>
      <c r="T1565" s="108"/>
      <c r="U1565" s="108">
        <v>0</v>
      </c>
      <c r="V1565" s="108"/>
      <c r="W1565" s="108">
        <v>6020</v>
      </c>
      <c r="X1565" s="108"/>
      <c r="Y1565" s="108">
        <v>0</v>
      </c>
      <c r="Z1565" s="108"/>
      <c r="AA1565" s="108">
        <v>0</v>
      </c>
      <c r="AB1565" s="108"/>
      <c r="AC1565" s="108">
        <v>0</v>
      </c>
      <c r="AD1565" s="108"/>
      <c r="AE1565" s="108">
        <v>0</v>
      </c>
      <c r="AF1565" s="108"/>
      <c r="AG1565" s="108">
        <v>0</v>
      </c>
      <c r="AH1565" s="108"/>
      <c r="AI1565" s="108">
        <v>27233</v>
      </c>
      <c r="AJ1565" s="108"/>
      <c r="AK1565" s="108">
        <v>0</v>
      </c>
      <c r="AL1565" s="109"/>
      <c r="AM1565" s="182">
        <v>0</v>
      </c>
      <c r="AN1565" s="109" t="s">
        <v>5655</v>
      </c>
      <c r="AO1565" s="109" t="str">
        <f t="shared" si="24"/>
        <v>No</v>
      </c>
    </row>
    <row r="1566" spans="1:41" s="19" customFormat="1" ht="11.45" customHeight="1" x14ac:dyDescent="0.2">
      <c r="A1566" s="5" t="s">
        <v>1964</v>
      </c>
      <c r="B1566" s="5" t="s">
        <v>5613</v>
      </c>
      <c r="C1566" s="5" t="s">
        <v>40</v>
      </c>
      <c r="D1566" s="174" t="s">
        <v>1965</v>
      </c>
      <c r="E1566" s="177" t="s">
        <v>1966</v>
      </c>
      <c r="F1566" s="19" t="s">
        <v>194</v>
      </c>
      <c r="G1566" s="5" t="s">
        <v>229</v>
      </c>
      <c r="H1566" s="27">
        <v>0</v>
      </c>
      <c r="I1566" s="106">
        <v>6</v>
      </c>
      <c r="J1566" s="107"/>
      <c r="K1566" s="108">
        <v>0</v>
      </c>
      <c r="L1566" s="108"/>
      <c r="M1566" s="108">
        <v>0</v>
      </c>
      <c r="N1566" s="108"/>
      <c r="O1566" s="108">
        <v>0</v>
      </c>
      <c r="P1566" s="108"/>
      <c r="Q1566" s="108">
        <v>290349</v>
      </c>
      <c r="R1566" s="108"/>
      <c r="S1566" s="108">
        <v>0</v>
      </c>
      <c r="T1566" s="108"/>
      <c r="U1566" s="108">
        <v>0</v>
      </c>
      <c r="V1566" s="108"/>
      <c r="W1566" s="108">
        <v>14393</v>
      </c>
      <c r="X1566" s="108"/>
      <c r="Y1566" s="108">
        <v>0</v>
      </c>
      <c r="Z1566" s="108"/>
      <c r="AA1566" s="108">
        <v>0</v>
      </c>
      <c r="AB1566" s="108"/>
      <c r="AC1566" s="108">
        <v>0</v>
      </c>
      <c r="AD1566" s="108"/>
      <c r="AE1566" s="108">
        <v>0</v>
      </c>
      <c r="AF1566" s="108"/>
      <c r="AG1566" s="108">
        <v>0</v>
      </c>
      <c r="AH1566" s="108"/>
      <c r="AI1566" s="108">
        <v>23927</v>
      </c>
      <c r="AJ1566" s="108"/>
      <c r="AK1566" s="108">
        <v>0</v>
      </c>
      <c r="AL1566" s="109"/>
      <c r="AM1566" s="182">
        <v>0</v>
      </c>
      <c r="AN1566" s="109" t="s">
        <v>5655</v>
      </c>
      <c r="AO1566" s="109" t="str">
        <f t="shared" si="24"/>
        <v>No</v>
      </c>
    </row>
    <row r="1567" spans="1:41" s="19" customFormat="1" ht="11.45" customHeight="1" x14ac:dyDescent="0.2">
      <c r="A1567" s="5" t="s">
        <v>6412</v>
      </c>
      <c r="B1567" s="5" t="s">
        <v>5749</v>
      </c>
      <c r="C1567" s="5" t="s">
        <v>20</v>
      </c>
      <c r="D1567" s="174"/>
      <c r="E1567" s="177">
        <v>90251</v>
      </c>
      <c r="F1567" s="19" t="s">
        <v>194</v>
      </c>
      <c r="G1567" s="5" t="s">
        <v>5273</v>
      </c>
      <c r="H1567" s="27">
        <v>12150996</v>
      </c>
      <c r="I1567" s="106">
        <v>6</v>
      </c>
      <c r="J1567" s="107"/>
      <c r="K1567" s="108">
        <v>0</v>
      </c>
      <c r="L1567" s="108"/>
      <c r="M1567" s="108">
        <v>0</v>
      </c>
      <c r="N1567" s="108"/>
      <c r="O1567" s="108">
        <v>0</v>
      </c>
      <c r="P1567" s="108"/>
      <c r="Q1567" s="108">
        <v>206829</v>
      </c>
      <c r="R1567" s="108"/>
      <c r="S1567" s="108">
        <v>0</v>
      </c>
      <c r="T1567" s="108"/>
      <c r="U1567" s="108">
        <v>0</v>
      </c>
      <c r="V1567" s="108"/>
      <c r="W1567" s="108">
        <v>19890</v>
      </c>
      <c r="X1567" s="108"/>
      <c r="Y1567" s="108">
        <v>0</v>
      </c>
      <c r="Z1567" s="108"/>
      <c r="AA1567" s="108">
        <v>0</v>
      </c>
      <c r="AB1567" s="108"/>
      <c r="AC1567" s="108">
        <v>0</v>
      </c>
      <c r="AD1567" s="108"/>
      <c r="AE1567" s="108">
        <v>0</v>
      </c>
      <c r="AF1567" s="108"/>
      <c r="AG1567" s="108">
        <v>0</v>
      </c>
      <c r="AH1567" s="108"/>
      <c r="AI1567" s="108">
        <v>125899</v>
      </c>
      <c r="AJ1567" s="108"/>
      <c r="AK1567" s="108">
        <v>0</v>
      </c>
      <c r="AL1567" s="109"/>
      <c r="AM1567" s="182">
        <v>0</v>
      </c>
      <c r="AN1567" s="109" t="s">
        <v>5655</v>
      </c>
      <c r="AO1567" s="109" t="str">
        <f t="shared" si="24"/>
        <v>No</v>
      </c>
    </row>
    <row r="1568" spans="1:41" s="19" customFormat="1" ht="11.45" customHeight="1" x14ac:dyDescent="0.2">
      <c r="A1568" s="5" t="s">
        <v>5762</v>
      </c>
      <c r="B1568" s="5" t="s">
        <v>238</v>
      </c>
      <c r="C1568" s="5" t="s">
        <v>73</v>
      </c>
      <c r="D1568" s="174">
        <v>2179</v>
      </c>
      <c r="E1568" s="177">
        <v>20179</v>
      </c>
      <c r="F1568" s="19" t="s">
        <v>239</v>
      </c>
      <c r="G1568" s="5" t="s">
        <v>5273</v>
      </c>
      <c r="H1568" s="27">
        <v>423566</v>
      </c>
      <c r="I1568" s="106">
        <v>6</v>
      </c>
      <c r="J1568" s="107"/>
      <c r="K1568" s="108">
        <v>0</v>
      </c>
      <c r="L1568" s="108"/>
      <c r="M1568" s="108">
        <v>0</v>
      </c>
      <c r="N1568" s="108"/>
      <c r="O1568" s="108">
        <v>0</v>
      </c>
      <c r="P1568" s="108"/>
      <c r="Q1568" s="108">
        <v>367540</v>
      </c>
      <c r="R1568" s="108"/>
      <c r="S1568" s="108">
        <v>0</v>
      </c>
      <c r="T1568" s="108"/>
      <c r="U1568" s="108">
        <v>0</v>
      </c>
      <c r="V1568" s="108"/>
      <c r="W1568" s="108">
        <v>14917</v>
      </c>
      <c r="X1568" s="108"/>
      <c r="Y1568" s="108">
        <v>0</v>
      </c>
      <c r="Z1568" s="108"/>
      <c r="AA1568" s="108">
        <v>0</v>
      </c>
      <c r="AB1568" s="108"/>
      <c r="AC1568" s="108">
        <v>0</v>
      </c>
      <c r="AD1568" s="108"/>
      <c r="AE1568" s="108">
        <v>0</v>
      </c>
      <c r="AF1568" s="108"/>
      <c r="AG1568" s="108">
        <v>0</v>
      </c>
      <c r="AH1568" s="108"/>
      <c r="AI1568" s="108">
        <v>30778</v>
      </c>
      <c r="AJ1568" s="108"/>
      <c r="AK1568" s="108">
        <v>0</v>
      </c>
      <c r="AL1568" s="109"/>
      <c r="AM1568" s="182">
        <v>0</v>
      </c>
      <c r="AN1568" s="109" t="s">
        <v>5655</v>
      </c>
      <c r="AO1568" s="109" t="str">
        <f t="shared" si="24"/>
        <v>No</v>
      </c>
    </row>
    <row r="1569" spans="1:41" s="19" customFormat="1" ht="11.45" customHeight="1" x14ac:dyDescent="0.2">
      <c r="A1569" s="5" t="s">
        <v>2292</v>
      </c>
      <c r="B1569" s="5" t="s">
        <v>2293</v>
      </c>
      <c r="C1569" s="5" t="s">
        <v>40</v>
      </c>
      <c r="D1569" s="174" t="s">
        <v>2294</v>
      </c>
      <c r="E1569" s="177" t="s">
        <v>2295</v>
      </c>
      <c r="F1569" s="19" t="s">
        <v>194</v>
      </c>
      <c r="G1569" s="5" t="s">
        <v>229</v>
      </c>
      <c r="H1569" s="27">
        <v>0</v>
      </c>
      <c r="I1569" s="106">
        <v>6</v>
      </c>
      <c r="J1569" s="107"/>
      <c r="K1569" s="108">
        <v>0</v>
      </c>
      <c r="L1569" s="108"/>
      <c r="M1569" s="108">
        <v>0</v>
      </c>
      <c r="N1569" s="108"/>
      <c r="O1569" s="108">
        <v>0</v>
      </c>
      <c r="P1569" s="108"/>
      <c r="Q1569" s="108">
        <v>194151</v>
      </c>
      <c r="R1569" s="108"/>
      <c r="S1569" s="108">
        <v>0</v>
      </c>
      <c r="T1569" s="108"/>
      <c r="U1569" s="108">
        <v>0</v>
      </c>
      <c r="V1569" s="108"/>
      <c r="W1569" s="108">
        <v>11467</v>
      </c>
      <c r="X1569" s="108"/>
      <c r="Y1569" s="108">
        <v>0</v>
      </c>
      <c r="Z1569" s="108"/>
      <c r="AA1569" s="108">
        <v>0</v>
      </c>
      <c r="AB1569" s="108"/>
      <c r="AC1569" s="108">
        <v>0</v>
      </c>
      <c r="AD1569" s="108"/>
      <c r="AE1569" s="108">
        <v>0</v>
      </c>
      <c r="AF1569" s="108"/>
      <c r="AG1569" s="108">
        <v>0</v>
      </c>
      <c r="AH1569" s="108"/>
      <c r="AI1569" s="108">
        <v>17915</v>
      </c>
      <c r="AJ1569" s="108"/>
      <c r="AK1569" s="108">
        <v>0</v>
      </c>
      <c r="AL1569" s="109"/>
      <c r="AM1569" s="182">
        <v>0</v>
      </c>
      <c r="AN1569" s="109" t="s">
        <v>5655</v>
      </c>
      <c r="AO1569" s="109" t="str">
        <f t="shared" si="24"/>
        <v>No</v>
      </c>
    </row>
    <row r="1570" spans="1:41" s="19" customFormat="1" ht="11.45" customHeight="1" x14ac:dyDescent="0.2">
      <c r="A1570" s="5" t="s">
        <v>1112</v>
      </c>
      <c r="B1570" s="5" t="s">
        <v>1113</v>
      </c>
      <c r="C1570" s="5" t="s">
        <v>79</v>
      </c>
      <c r="D1570" s="174" t="s">
        <v>1114</v>
      </c>
      <c r="E1570" s="177">
        <v>66164</v>
      </c>
      <c r="F1570" s="19" t="s">
        <v>138</v>
      </c>
      <c r="G1570" s="5" t="s">
        <v>5273</v>
      </c>
      <c r="H1570" s="27">
        <v>0</v>
      </c>
      <c r="I1570" s="106">
        <v>6</v>
      </c>
      <c r="J1570" s="107"/>
      <c r="K1570" s="108">
        <v>0</v>
      </c>
      <c r="L1570" s="108"/>
      <c r="M1570" s="108">
        <v>0</v>
      </c>
      <c r="N1570" s="108"/>
      <c r="O1570" s="108">
        <v>0</v>
      </c>
      <c r="P1570" s="108"/>
      <c r="Q1570" s="108">
        <v>62692</v>
      </c>
      <c r="R1570" s="108"/>
      <c r="S1570" s="108">
        <v>0</v>
      </c>
      <c r="T1570" s="108"/>
      <c r="U1570" s="108">
        <v>0</v>
      </c>
      <c r="V1570" s="108"/>
      <c r="W1570" s="108">
        <v>1489</v>
      </c>
      <c r="X1570" s="108"/>
      <c r="Y1570" s="108">
        <v>0</v>
      </c>
      <c r="Z1570" s="108"/>
      <c r="AA1570" s="108">
        <v>0</v>
      </c>
      <c r="AB1570" s="108"/>
      <c r="AC1570" s="108">
        <v>0</v>
      </c>
      <c r="AD1570" s="108"/>
      <c r="AE1570" s="108">
        <v>0</v>
      </c>
      <c r="AF1570" s="108"/>
      <c r="AG1570" s="108">
        <v>0</v>
      </c>
      <c r="AH1570" s="108"/>
      <c r="AI1570" s="108">
        <v>6104</v>
      </c>
      <c r="AJ1570" s="108"/>
      <c r="AK1570" s="108">
        <v>0</v>
      </c>
      <c r="AL1570" s="109"/>
      <c r="AM1570" s="182">
        <v>0</v>
      </c>
      <c r="AN1570" s="109" t="s">
        <v>5655</v>
      </c>
      <c r="AO1570" s="109" t="str">
        <f t="shared" si="24"/>
        <v>No</v>
      </c>
    </row>
    <row r="1571" spans="1:41" s="19" customFormat="1" ht="11.45" customHeight="1" x14ac:dyDescent="0.2">
      <c r="A1571" s="5" t="s">
        <v>6413</v>
      </c>
      <c r="B1571" s="5" t="s">
        <v>4353</v>
      </c>
      <c r="C1571" s="5" t="s">
        <v>63</v>
      </c>
      <c r="D1571" s="174" t="s">
        <v>4354</v>
      </c>
      <c r="E1571" s="177" t="s">
        <v>4355</v>
      </c>
      <c r="F1571" s="19" t="s">
        <v>242</v>
      </c>
      <c r="G1571" s="5" t="s">
        <v>229</v>
      </c>
      <c r="H1571" s="27">
        <v>0</v>
      </c>
      <c r="I1571" s="106">
        <v>6</v>
      </c>
      <c r="J1571" s="107"/>
      <c r="K1571" s="108">
        <v>0</v>
      </c>
      <c r="L1571" s="108"/>
      <c r="M1571" s="108">
        <v>0</v>
      </c>
      <c r="N1571" s="108"/>
      <c r="O1571" s="108">
        <v>0</v>
      </c>
      <c r="P1571" s="108"/>
      <c r="Q1571" s="108">
        <v>51138</v>
      </c>
      <c r="R1571" s="108"/>
      <c r="S1571" s="108">
        <v>0</v>
      </c>
      <c r="T1571" s="108"/>
      <c r="U1571" s="108">
        <v>0</v>
      </c>
      <c r="V1571" s="108"/>
      <c r="W1571" s="108">
        <v>7734</v>
      </c>
      <c r="X1571" s="108"/>
      <c r="Y1571" s="108">
        <v>0</v>
      </c>
      <c r="Z1571" s="108"/>
      <c r="AA1571" s="108">
        <v>0</v>
      </c>
      <c r="AB1571" s="108"/>
      <c r="AC1571" s="108">
        <v>0</v>
      </c>
      <c r="AD1571" s="108"/>
      <c r="AE1571" s="108">
        <v>0</v>
      </c>
      <c r="AF1571" s="108"/>
      <c r="AG1571" s="108">
        <v>0</v>
      </c>
      <c r="AH1571" s="108"/>
      <c r="AI1571" s="108">
        <v>28587</v>
      </c>
      <c r="AJ1571" s="108"/>
      <c r="AK1571" s="108">
        <v>0</v>
      </c>
      <c r="AL1571" s="109"/>
      <c r="AM1571" s="182">
        <v>0</v>
      </c>
      <c r="AN1571" s="109" t="s">
        <v>5655</v>
      </c>
      <c r="AO1571" s="109" t="str">
        <f t="shared" si="24"/>
        <v>No</v>
      </c>
    </row>
    <row r="1572" spans="1:41" s="19" customFormat="1" ht="11.45" customHeight="1" x14ac:dyDescent="0.2">
      <c r="A1572" s="5" t="s">
        <v>4180</v>
      </c>
      <c r="B1572" s="5" t="s">
        <v>2539</v>
      </c>
      <c r="C1572" s="5" t="s">
        <v>48</v>
      </c>
      <c r="D1572" s="174" t="s">
        <v>4181</v>
      </c>
      <c r="E1572" s="177" t="s">
        <v>4182</v>
      </c>
      <c r="F1572" s="19" t="s">
        <v>194</v>
      </c>
      <c r="G1572" s="5" t="s">
        <v>229</v>
      </c>
      <c r="H1572" s="27">
        <v>0</v>
      </c>
      <c r="I1572" s="106">
        <v>6</v>
      </c>
      <c r="J1572" s="107"/>
      <c r="K1572" s="108">
        <v>0</v>
      </c>
      <c r="L1572" s="108"/>
      <c r="M1572" s="108">
        <v>0</v>
      </c>
      <c r="N1572" s="108"/>
      <c r="O1572" s="108">
        <v>0</v>
      </c>
      <c r="P1572" s="108"/>
      <c r="Q1572" s="108">
        <v>103172</v>
      </c>
      <c r="R1572" s="108"/>
      <c r="S1572" s="108">
        <v>0</v>
      </c>
      <c r="T1572" s="108"/>
      <c r="U1572" s="108">
        <v>0</v>
      </c>
      <c r="V1572" s="108"/>
      <c r="W1572" s="108">
        <v>9758</v>
      </c>
      <c r="X1572" s="108"/>
      <c r="Y1572" s="108">
        <v>0</v>
      </c>
      <c r="Z1572" s="108"/>
      <c r="AA1572" s="108">
        <v>0</v>
      </c>
      <c r="AB1572" s="108"/>
      <c r="AC1572" s="108">
        <v>0</v>
      </c>
      <c r="AD1572" s="108"/>
      <c r="AE1572" s="108">
        <v>0</v>
      </c>
      <c r="AF1572" s="108"/>
      <c r="AG1572" s="108">
        <v>0</v>
      </c>
      <c r="AH1572" s="108"/>
      <c r="AI1572" s="108">
        <v>19774</v>
      </c>
      <c r="AJ1572" s="108"/>
      <c r="AK1572" s="108">
        <v>0</v>
      </c>
      <c r="AL1572" s="109"/>
      <c r="AM1572" s="182">
        <v>0</v>
      </c>
      <c r="AN1572" s="109" t="s">
        <v>5655</v>
      </c>
      <c r="AO1572" s="109" t="str">
        <f t="shared" si="24"/>
        <v>No</v>
      </c>
    </row>
    <row r="1573" spans="1:41" s="19" customFormat="1" ht="11.45" customHeight="1" x14ac:dyDescent="0.2">
      <c r="A1573" s="5" t="s">
        <v>4901</v>
      </c>
      <c r="B1573" s="5" t="s">
        <v>4835</v>
      </c>
      <c r="C1573" s="5" t="s">
        <v>72</v>
      </c>
      <c r="D1573" s="174" t="s">
        <v>4902</v>
      </c>
      <c r="E1573" s="177" t="s">
        <v>4903</v>
      </c>
      <c r="F1573" s="19" t="s">
        <v>242</v>
      </c>
      <c r="G1573" s="5" t="s">
        <v>229</v>
      </c>
      <c r="H1573" s="27">
        <v>0</v>
      </c>
      <c r="I1573" s="106">
        <v>6</v>
      </c>
      <c r="J1573" s="107"/>
      <c r="K1573" s="108">
        <v>0</v>
      </c>
      <c r="L1573" s="108"/>
      <c r="M1573" s="108">
        <v>0</v>
      </c>
      <c r="N1573" s="108"/>
      <c r="O1573" s="108">
        <v>0</v>
      </c>
      <c r="P1573" s="108"/>
      <c r="Q1573" s="108">
        <v>186804</v>
      </c>
      <c r="R1573" s="108"/>
      <c r="S1573" s="108">
        <v>0</v>
      </c>
      <c r="T1573" s="108"/>
      <c r="U1573" s="108">
        <v>0</v>
      </c>
      <c r="V1573" s="108"/>
      <c r="W1573" s="108">
        <v>11557</v>
      </c>
      <c r="X1573" s="108"/>
      <c r="Y1573" s="108">
        <v>0</v>
      </c>
      <c r="Z1573" s="108"/>
      <c r="AA1573" s="108">
        <v>0</v>
      </c>
      <c r="AB1573" s="108"/>
      <c r="AC1573" s="108">
        <v>0</v>
      </c>
      <c r="AD1573" s="108"/>
      <c r="AE1573" s="108">
        <v>0</v>
      </c>
      <c r="AF1573" s="108"/>
      <c r="AG1573" s="108">
        <v>0</v>
      </c>
      <c r="AH1573" s="108"/>
      <c r="AI1573" s="108">
        <v>60482</v>
      </c>
      <c r="AJ1573" s="108"/>
      <c r="AK1573" s="108">
        <v>0</v>
      </c>
      <c r="AL1573" s="109"/>
      <c r="AM1573" s="182">
        <v>0</v>
      </c>
      <c r="AN1573" s="109" t="s">
        <v>5655</v>
      </c>
      <c r="AO1573" s="109" t="str">
        <f t="shared" si="24"/>
        <v>No</v>
      </c>
    </row>
    <row r="1574" spans="1:41" s="19" customFormat="1" ht="11.45" customHeight="1" x14ac:dyDescent="0.2">
      <c r="A1574" s="5" t="s">
        <v>3188</v>
      </c>
      <c r="B1574" s="5" t="s">
        <v>3189</v>
      </c>
      <c r="C1574" s="5" t="s">
        <v>98</v>
      </c>
      <c r="D1574" s="174" t="s">
        <v>3190</v>
      </c>
      <c r="E1574" s="177" t="s">
        <v>3191</v>
      </c>
      <c r="F1574" s="19" t="s">
        <v>194</v>
      </c>
      <c r="G1574" s="5" t="s">
        <v>229</v>
      </c>
      <c r="H1574" s="27">
        <v>0</v>
      </c>
      <c r="I1574" s="106">
        <v>6</v>
      </c>
      <c r="J1574" s="107"/>
      <c r="K1574" s="108">
        <v>0</v>
      </c>
      <c r="L1574" s="108"/>
      <c r="M1574" s="108">
        <v>0</v>
      </c>
      <c r="N1574" s="108"/>
      <c r="O1574" s="108">
        <v>0</v>
      </c>
      <c r="P1574" s="108"/>
      <c r="Q1574" s="108">
        <v>210696</v>
      </c>
      <c r="R1574" s="108"/>
      <c r="S1574" s="108">
        <v>0</v>
      </c>
      <c r="T1574" s="108"/>
      <c r="U1574" s="108">
        <v>0</v>
      </c>
      <c r="V1574" s="108"/>
      <c r="W1574" s="108">
        <v>19896</v>
      </c>
      <c r="X1574" s="108"/>
      <c r="Y1574" s="108">
        <v>0</v>
      </c>
      <c r="Z1574" s="108"/>
      <c r="AA1574" s="108">
        <v>0</v>
      </c>
      <c r="AB1574" s="108"/>
      <c r="AC1574" s="108">
        <v>0</v>
      </c>
      <c r="AD1574" s="108"/>
      <c r="AE1574" s="108">
        <v>0</v>
      </c>
      <c r="AF1574" s="108"/>
      <c r="AG1574" s="108">
        <v>0</v>
      </c>
      <c r="AH1574" s="108"/>
      <c r="AI1574" s="108">
        <v>97264</v>
      </c>
      <c r="AJ1574" s="108"/>
      <c r="AK1574" s="108">
        <v>0</v>
      </c>
      <c r="AL1574" s="109"/>
      <c r="AM1574" s="182">
        <v>0</v>
      </c>
      <c r="AN1574" s="109" t="s">
        <v>5655</v>
      </c>
      <c r="AO1574" s="109" t="str">
        <f t="shared" si="24"/>
        <v>No</v>
      </c>
    </row>
    <row r="1575" spans="1:41" s="19" customFormat="1" ht="11.45" customHeight="1" x14ac:dyDescent="0.2">
      <c r="A1575" s="5" t="s">
        <v>1914</v>
      </c>
      <c r="B1575" s="5" t="s">
        <v>1915</v>
      </c>
      <c r="C1575" s="5" t="s">
        <v>62</v>
      </c>
      <c r="D1575" s="174" t="s">
        <v>1916</v>
      </c>
      <c r="E1575" s="177" t="s">
        <v>1917</v>
      </c>
      <c r="F1575" s="19" t="s">
        <v>194</v>
      </c>
      <c r="G1575" s="5" t="s">
        <v>229</v>
      </c>
      <c r="H1575" s="27">
        <v>0</v>
      </c>
      <c r="I1575" s="106">
        <v>6</v>
      </c>
      <c r="J1575" s="107"/>
      <c r="K1575" s="108">
        <v>0</v>
      </c>
      <c r="L1575" s="108"/>
      <c r="M1575" s="108">
        <v>0</v>
      </c>
      <c r="N1575" s="108"/>
      <c r="O1575" s="108">
        <v>0</v>
      </c>
      <c r="P1575" s="108"/>
      <c r="Q1575" s="108">
        <v>340449</v>
      </c>
      <c r="R1575" s="108"/>
      <c r="S1575" s="108">
        <v>0</v>
      </c>
      <c r="T1575" s="108"/>
      <c r="U1575" s="108">
        <v>0</v>
      </c>
      <c r="V1575" s="108"/>
      <c r="W1575" s="108">
        <v>11254</v>
      </c>
      <c r="X1575" s="108"/>
      <c r="Y1575" s="108">
        <v>0</v>
      </c>
      <c r="Z1575" s="108"/>
      <c r="AA1575" s="108">
        <v>0</v>
      </c>
      <c r="AB1575" s="108"/>
      <c r="AC1575" s="108">
        <v>0</v>
      </c>
      <c r="AD1575" s="108"/>
      <c r="AE1575" s="108">
        <v>0</v>
      </c>
      <c r="AF1575" s="108"/>
      <c r="AG1575" s="108">
        <v>0</v>
      </c>
      <c r="AH1575" s="108"/>
      <c r="AI1575" s="108">
        <v>22046</v>
      </c>
      <c r="AJ1575" s="108"/>
      <c r="AK1575" s="108">
        <v>0</v>
      </c>
      <c r="AL1575" s="109"/>
      <c r="AM1575" s="182">
        <v>0</v>
      </c>
      <c r="AN1575" s="109" t="s">
        <v>5655</v>
      </c>
      <c r="AO1575" s="109" t="str">
        <f t="shared" si="24"/>
        <v>No</v>
      </c>
    </row>
    <row r="1576" spans="1:41" s="19" customFormat="1" ht="11.45" customHeight="1" x14ac:dyDescent="0.2">
      <c r="A1576" s="5" t="s">
        <v>1284</v>
      </c>
      <c r="B1576" s="5" t="s">
        <v>1285</v>
      </c>
      <c r="C1576" s="5" t="s">
        <v>51</v>
      </c>
      <c r="D1576" s="174">
        <v>6127</v>
      </c>
      <c r="E1576" s="177">
        <v>60127</v>
      </c>
      <c r="F1576" s="19" t="s">
        <v>194</v>
      </c>
      <c r="G1576" s="5" t="s">
        <v>192</v>
      </c>
      <c r="H1576" s="27">
        <v>899703</v>
      </c>
      <c r="I1576" s="106">
        <v>6</v>
      </c>
      <c r="J1576" s="107"/>
      <c r="K1576" s="108">
        <v>0</v>
      </c>
      <c r="L1576" s="108"/>
      <c r="M1576" s="108">
        <v>19946</v>
      </c>
      <c r="N1576" s="108"/>
      <c r="O1576" s="108">
        <v>150914</v>
      </c>
      <c r="P1576" s="108"/>
      <c r="Q1576" s="108">
        <v>118198</v>
      </c>
      <c r="R1576" s="108"/>
      <c r="S1576" s="108">
        <v>32716</v>
      </c>
      <c r="T1576" s="108"/>
      <c r="U1576" s="108">
        <v>16985</v>
      </c>
      <c r="V1576" s="108"/>
      <c r="W1576" s="108">
        <v>16242</v>
      </c>
      <c r="X1576" s="108"/>
      <c r="Y1576" s="108">
        <v>743</v>
      </c>
      <c r="Z1576" s="108"/>
      <c r="AA1576" s="108">
        <v>0</v>
      </c>
      <c r="AB1576" s="108"/>
      <c r="AC1576" s="108">
        <v>0</v>
      </c>
      <c r="AD1576" s="108"/>
      <c r="AE1576" s="108">
        <v>0</v>
      </c>
      <c r="AF1576" s="108"/>
      <c r="AG1576" s="108">
        <v>0</v>
      </c>
      <c r="AH1576" s="108"/>
      <c r="AI1576" s="108">
        <v>722959</v>
      </c>
      <c r="AJ1576" s="108"/>
      <c r="AK1576" s="108">
        <v>778880</v>
      </c>
      <c r="AL1576" s="109"/>
      <c r="AM1576" s="182">
        <v>0</v>
      </c>
      <c r="AN1576" s="109" t="s">
        <v>5655</v>
      </c>
      <c r="AO1576" s="109" t="str">
        <f t="shared" si="24"/>
        <v>No</v>
      </c>
    </row>
    <row r="1577" spans="1:41" s="19" customFormat="1" ht="11.45" customHeight="1" x14ac:dyDescent="0.2">
      <c r="A1577" s="5" t="s">
        <v>3004</v>
      </c>
      <c r="B1577" s="5" t="s">
        <v>398</v>
      </c>
      <c r="C1577" s="5" t="s">
        <v>46</v>
      </c>
      <c r="D1577" s="174" t="s">
        <v>3005</v>
      </c>
      <c r="E1577" s="177" t="s">
        <v>3006</v>
      </c>
      <c r="F1577" s="19" t="s">
        <v>194</v>
      </c>
      <c r="G1577" s="5" t="s">
        <v>229</v>
      </c>
      <c r="H1577" s="27">
        <v>0</v>
      </c>
      <c r="I1577" s="106">
        <v>6</v>
      </c>
      <c r="J1577" s="107"/>
      <c r="K1577" s="108">
        <v>0</v>
      </c>
      <c r="L1577" s="108"/>
      <c r="M1577" s="108">
        <v>0</v>
      </c>
      <c r="N1577" s="108"/>
      <c r="O1577" s="108">
        <v>0</v>
      </c>
      <c r="P1577" s="108"/>
      <c r="Q1577" s="108">
        <v>15984</v>
      </c>
      <c r="R1577" s="108"/>
      <c r="S1577" s="108">
        <v>0</v>
      </c>
      <c r="T1577" s="108"/>
      <c r="U1577" s="108">
        <v>0</v>
      </c>
      <c r="V1577" s="108"/>
      <c r="W1577" s="108">
        <v>1332</v>
      </c>
      <c r="X1577" s="108"/>
      <c r="Y1577" s="108">
        <v>0</v>
      </c>
      <c r="Z1577" s="108"/>
      <c r="AA1577" s="108">
        <v>0</v>
      </c>
      <c r="AB1577" s="108"/>
      <c r="AC1577" s="108">
        <v>0</v>
      </c>
      <c r="AD1577" s="108"/>
      <c r="AE1577" s="108">
        <v>0</v>
      </c>
      <c r="AF1577" s="108"/>
      <c r="AG1577" s="108">
        <v>0</v>
      </c>
      <c r="AH1577" s="108"/>
      <c r="AI1577" s="108">
        <v>4623</v>
      </c>
      <c r="AJ1577" s="108"/>
      <c r="AK1577" s="108">
        <v>0</v>
      </c>
      <c r="AL1577" s="109"/>
      <c r="AM1577" s="182">
        <v>0</v>
      </c>
      <c r="AN1577" s="109" t="s">
        <v>5655</v>
      </c>
      <c r="AO1577" s="109" t="str">
        <f t="shared" si="24"/>
        <v>No</v>
      </c>
    </row>
    <row r="1578" spans="1:41" s="19" customFormat="1" ht="11.45" customHeight="1" x14ac:dyDescent="0.2">
      <c r="A1578" s="5" t="s">
        <v>153</v>
      </c>
      <c r="B1578" s="5" t="s">
        <v>877</v>
      </c>
      <c r="C1578" s="5" t="s">
        <v>83</v>
      </c>
      <c r="D1578" s="174">
        <v>4121</v>
      </c>
      <c r="E1578" s="177">
        <v>40121</v>
      </c>
      <c r="F1578" s="19" t="s">
        <v>194</v>
      </c>
      <c r="G1578" s="5" t="s">
        <v>5273</v>
      </c>
      <c r="H1578" s="27">
        <v>109572</v>
      </c>
      <c r="I1578" s="106">
        <v>6</v>
      </c>
      <c r="J1578" s="107"/>
      <c r="K1578" s="108">
        <v>0</v>
      </c>
      <c r="L1578" s="108"/>
      <c r="M1578" s="108">
        <v>0</v>
      </c>
      <c r="N1578" s="108"/>
      <c r="O1578" s="108">
        <v>0</v>
      </c>
      <c r="P1578" s="108"/>
      <c r="Q1578" s="108">
        <v>43681</v>
      </c>
      <c r="R1578" s="108"/>
      <c r="S1578" s="108">
        <v>0</v>
      </c>
      <c r="T1578" s="108"/>
      <c r="U1578" s="108">
        <v>0</v>
      </c>
      <c r="V1578" s="108"/>
      <c r="W1578" s="108">
        <v>3902</v>
      </c>
      <c r="X1578" s="108"/>
      <c r="Y1578" s="108">
        <v>0</v>
      </c>
      <c r="Z1578" s="108"/>
      <c r="AA1578" s="108">
        <v>0</v>
      </c>
      <c r="AB1578" s="108"/>
      <c r="AC1578" s="108">
        <v>0</v>
      </c>
      <c r="AD1578" s="108"/>
      <c r="AE1578" s="108">
        <v>0</v>
      </c>
      <c r="AF1578" s="108"/>
      <c r="AG1578" s="108">
        <v>0</v>
      </c>
      <c r="AH1578" s="108"/>
      <c r="AI1578" s="108">
        <v>40178</v>
      </c>
      <c r="AJ1578" s="108"/>
      <c r="AK1578" s="108">
        <v>0</v>
      </c>
      <c r="AL1578" s="109"/>
      <c r="AM1578" s="182">
        <v>0</v>
      </c>
      <c r="AN1578" s="109" t="s">
        <v>5655</v>
      </c>
      <c r="AO1578" s="109" t="str">
        <f t="shared" si="24"/>
        <v>No</v>
      </c>
    </row>
    <row r="1579" spans="1:41" s="19" customFormat="1" ht="11.45" customHeight="1" x14ac:dyDescent="0.2">
      <c r="A1579" s="5" t="s">
        <v>5475</v>
      </c>
      <c r="B1579" s="5" t="s">
        <v>5596</v>
      </c>
      <c r="C1579" s="5" t="s">
        <v>73</v>
      </c>
      <c r="D1579" s="174" t="s">
        <v>1574</v>
      </c>
      <c r="E1579" s="177" t="s">
        <v>1575</v>
      </c>
      <c r="F1579" s="19" t="s">
        <v>194</v>
      </c>
      <c r="G1579" s="5" t="s">
        <v>229</v>
      </c>
      <c r="H1579" s="27">
        <v>0</v>
      </c>
      <c r="I1579" s="106">
        <v>6</v>
      </c>
      <c r="J1579" s="107"/>
      <c r="K1579" s="108">
        <v>0</v>
      </c>
      <c r="L1579" s="108"/>
      <c r="M1579" s="108">
        <v>0</v>
      </c>
      <c r="N1579" s="108"/>
      <c r="O1579" s="108">
        <v>0</v>
      </c>
      <c r="P1579" s="108"/>
      <c r="Q1579" s="108">
        <v>421535</v>
      </c>
      <c r="R1579" s="108"/>
      <c r="S1579" s="108">
        <v>0</v>
      </c>
      <c r="T1579" s="108"/>
      <c r="U1579" s="108">
        <v>0</v>
      </c>
      <c r="V1579" s="108"/>
      <c r="W1579" s="108">
        <v>14624</v>
      </c>
      <c r="X1579" s="108"/>
      <c r="Y1579" s="108">
        <v>0</v>
      </c>
      <c r="Z1579" s="108"/>
      <c r="AA1579" s="108">
        <v>0</v>
      </c>
      <c r="AB1579" s="108"/>
      <c r="AC1579" s="108">
        <v>0</v>
      </c>
      <c r="AD1579" s="108"/>
      <c r="AE1579" s="108">
        <v>0</v>
      </c>
      <c r="AF1579" s="108"/>
      <c r="AG1579" s="108">
        <v>0</v>
      </c>
      <c r="AH1579" s="108"/>
      <c r="AI1579" s="108">
        <v>49301</v>
      </c>
      <c r="AJ1579" s="108"/>
      <c r="AK1579" s="108">
        <v>0</v>
      </c>
      <c r="AL1579" s="109"/>
      <c r="AM1579" s="182">
        <v>0</v>
      </c>
      <c r="AN1579" s="109" t="s">
        <v>5655</v>
      </c>
      <c r="AO1579" s="109" t="str">
        <f t="shared" si="24"/>
        <v>No</v>
      </c>
    </row>
    <row r="1580" spans="1:41" s="19" customFormat="1" ht="11.45" customHeight="1" x14ac:dyDescent="0.2">
      <c r="A1580" s="5" t="s">
        <v>263</v>
      </c>
      <c r="B1580" s="5" t="s">
        <v>264</v>
      </c>
      <c r="C1580" s="5" t="s">
        <v>83</v>
      </c>
      <c r="D1580" s="174">
        <v>4122</v>
      </c>
      <c r="E1580" s="177">
        <v>40122</v>
      </c>
      <c r="F1580" s="19" t="s">
        <v>194</v>
      </c>
      <c r="G1580" s="5" t="s">
        <v>5273</v>
      </c>
      <c r="H1580" s="27">
        <v>2148346</v>
      </c>
      <c r="I1580" s="106">
        <v>6</v>
      </c>
      <c r="J1580" s="107"/>
      <c r="K1580" s="108">
        <v>0</v>
      </c>
      <c r="L1580" s="108"/>
      <c r="M1580" s="108">
        <v>0</v>
      </c>
      <c r="N1580" s="108"/>
      <c r="O1580" s="108">
        <v>0</v>
      </c>
      <c r="P1580" s="108"/>
      <c r="Q1580" s="108">
        <v>31638</v>
      </c>
      <c r="R1580" s="108"/>
      <c r="S1580" s="108">
        <v>0</v>
      </c>
      <c r="T1580" s="108"/>
      <c r="U1580" s="108">
        <v>0</v>
      </c>
      <c r="V1580" s="108"/>
      <c r="W1580" s="108">
        <v>3526</v>
      </c>
      <c r="X1580" s="108"/>
      <c r="Y1580" s="108">
        <v>0</v>
      </c>
      <c r="Z1580" s="108"/>
      <c r="AA1580" s="108">
        <v>0</v>
      </c>
      <c r="AB1580" s="108"/>
      <c r="AC1580" s="108">
        <v>0</v>
      </c>
      <c r="AD1580" s="108"/>
      <c r="AE1580" s="108">
        <v>0</v>
      </c>
      <c r="AF1580" s="108"/>
      <c r="AG1580" s="108">
        <v>0</v>
      </c>
      <c r="AH1580" s="108"/>
      <c r="AI1580" s="108">
        <v>37724</v>
      </c>
      <c r="AJ1580" s="108"/>
      <c r="AK1580" s="108">
        <v>0</v>
      </c>
      <c r="AL1580" s="109"/>
      <c r="AM1580" s="182">
        <v>0</v>
      </c>
      <c r="AN1580" s="109" t="s">
        <v>5655</v>
      </c>
      <c r="AO1580" s="109" t="str">
        <f t="shared" si="24"/>
        <v>No</v>
      </c>
    </row>
    <row r="1581" spans="1:41" s="19" customFormat="1" ht="11.45" customHeight="1" x14ac:dyDescent="0.2">
      <c r="A1581" s="5" t="s">
        <v>5480</v>
      </c>
      <c r="B1581" s="5" t="s">
        <v>780</v>
      </c>
      <c r="C1581" s="5" t="s">
        <v>73</v>
      </c>
      <c r="D1581" s="174" t="s">
        <v>1633</v>
      </c>
      <c r="E1581" s="177" t="s">
        <v>1634</v>
      </c>
      <c r="F1581" s="19" t="s">
        <v>194</v>
      </c>
      <c r="G1581" s="5" t="s">
        <v>229</v>
      </c>
      <c r="H1581" s="27">
        <v>0</v>
      </c>
      <c r="I1581" s="106">
        <v>6</v>
      </c>
      <c r="J1581" s="107"/>
      <c r="K1581" s="108">
        <v>0</v>
      </c>
      <c r="L1581" s="108"/>
      <c r="M1581" s="108">
        <v>0</v>
      </c>
      <c r="N1581" s="108"/>
      <c r="O1581" s="108">
        <v>0</v>
      </c>
      <c r="P1581" s="108"/>
      <c r="Q1581" s="108">
        <v>583192</v>
      </c>
      <c r="R1581" s="108"/>
      <c r="S1581" s="108">
        <v>0</v>
      </c>
      <c r="T1581" s="108"/>
      <c r="U1581" s="108">
        <v>0</v>
      </c>
      <c r="V1581" s="108"/>
      <c r="W1581" s="108">
        <v>18712</v>
      </c>
      <c r="X1581" s="108"/>
      <c r="Y1581" s="108">
        <v>0</v>
      </c>
      <c r="Z1581" s="108"/>
      <c r="AA1581" s="108">
        <v>0</v>
      </c>
      <c r="AB1581" s="108"/>
      <c r="AC1581" s="108">
        <v>0</v>
      </c>
      <c r="AD1581" s="108"/>
      <c r="AE1581" s="108">
        <v>0</v>
      </c>
      <c r="AF1581" s="108"/>
      <c r="AG1581" s="108">
        <v>0</v>
      </c>
      <c r="AH1581" s="108"/>
      <c r="AI1581" s="108">
        <v>50922</v>
      </c>
      <c r="AJ1581" s="108"/>
      <c r="AK1581" s="108">
        <v>0</v>
      </c>
      <c r="AL1581" s="109"/>
      <c r="AM1581" s="182">
        <v>0</v>
      </c>
      <c r="AN1581" s="109" t="s">
        <v>5655</v>
      </c>
      <c r="AO1581" s="109" t="str">
        <f t="shared" si="24"/>
        <v>No</v>
      </c>
    </row>
    <row r="1582" spans="1:41" s="19" customFormat="1" ht="11.45" customHeight="1" x14ac:dyDescent="0.2">
      <c r="A1582" s="5" t="s">
        <v>5177</v>
      </c>
      <c r="B1582" s="5" t="s">
        <v>5178</v>
      </c>
      <c r="C1582" s="5" t="s">
        <v>31</v>
      </c>
      <c r="D1582" s="174" t="s">
        <v>5179</v>
      </c>
      <c r="E1582" s="177" t="s">
        <v>5180</v>
      </c>
      <c r="F1582" s="19" t="s">
        <v>194</v>
      </c>
      <c r="G1582" s="5" t="s">
        <v>229</v>
      </c>
      <c r="H1582" s="27">
        <v>0</v>
      </c>
      <c r="I1582" s="106">
        <v>6</v>
      </c>
      <c r="J1582" s="107"/>
      <c r="K1582" s="108">
        <v>0</v>
      </c>
      <c r="L1582" s="108"/>
      <c r="M1582" s="108">
        <v>0</v>
      </c>
      <c r="N1582" s="108"/>
      <c r="O1582" s="108">
        <v>0</v>
      </c>
      <c r="P1582" s="108"/>
      <c r="Q1582" s="108">
        <v>78274</v>
      </c>
      <c r="R1582" s="108"/>
      <c r="S1582" s="108">
        <v>0</v>
      </c>
      <c r="T1582" s="108"/>
      <c r="U1582" s="108">
        <v>0</v>
      </c>
      <c r="V1582" s="108"/>
      <c r="W1582" s="108">
        <v>11860</v>
      </c>
      <c r="X1582" s="108"/>
      <c r="Y1582" s="108">
        <v>0</v>
      </c>
      <c r="Z1582" s="108"/>
      <c r="AA1582" s="108">
        <v>0</v>
      </c>
      <c r="AB1582" s="108"/>
      <c r="AC1582" s="108">
        <v>0</v>
      </c>
      <c r="AD1582" s="108"/>
      <c r="AE1582" s="108">
        <v>0</v>
      </c>
      <c r="AF1582" s="108"/>
      <c r="AG1582" s="108">
        <v>0</v>
      </c>
      <c r="AH1582" s="108"/>
      <c r="AI1582" s="108">
        <v>49974</v>
      </c>
      <c r="AJ1582" s="108"/>
      <c r="AK1582" s="108">
        <v>0</v>
      </c>
      <c r="AL1582" s="109"/>
      <c r="AM1582" s="182">
        <v>0</v>
      </c>
      <c r="AN1582" s="109" t="s">
        <v>5655</v>
      </c>
      <c r="AO1582" s="109" t="str">
        <f t="shared" si="24"/>
        <v>No</v>
      </c>
    </row>
    <row r="1583" spans="1:41" s="19" customFormat="1" ht="11.45" customHeight="1" x14ac:dyDescent="0.2">
      <c r="A1583" s="5" t="s">
        <v>2911</v>
      </c>
      <c r="B1583" s="5" t="s">
        <v>2912</v>
      </c>
      <c r="C1583" s="5" t="s">
        <v>98</v>
      </c>
      <c r="D1583" s="174" t="s">
        <v>2913</v>
      </c>
      <c r="E1583" s="177" t="s">
        <v>2914</v>
      </c>
      <c r="F1583" s="19" t="s">
        <v>194</v>
      </c>
      <c r="G1583" s="5" t="s">
        <v>229</v>
      </c>
      <c r="H1583" s="27">
        <v>0</v>
      </c>
      <c r="I1583" s="106">
        <v>6</v>
      </c>
      <c r="J1583" s="107"/>
      <c r="K1583" s="108">
        <v>0</v>
      </c>
      <c r="L1583" s="108"/>
      <c r="M1583" s="108">
        <v>0</v>
      </c>
      <c r="N1583" s="108"/>
      <c r="O1583" s="108">
        <v>0</v>
      </c>
      <c r="P1583" s="108"/>
      <c r="Q1583" s="108">
        <v>180953</v>
      </c>
      <c r="R1583" s="108"/>
      <c r="S1583" s="108">
        <v>0</v>
      </c>
      <c r="T1583" s="108"/>
      <c r="U1583" s="108">
        <v>0</v>
      </c>
      <c r="V1583" s="108"/>
      <c r="W1583" s="108">
        <v>16811</v>
      </c>
      <c r="X1583" s="108"/>
      <c r="Y1583" s="108">
        <v>0</v>
      </c>
      <c r="Z1583" s="108"/>
      <c r="AA1583" s="108">
        <v>0</v>
      </c>
      <c r="AB1583" s="108"/>
      <c r="AC1583" s="108">
        <v>0</v>
      </c>
      <c r="AD1583" s="108"/>
      <c r="AE1583" s="108">
        <v>0</v>
      </c>
      <c r="AF1583" s="108"/>
      <c r="AG1583" s="108">
        <v>0</v>
      </c>
      <c r="AH1583" s="108"/>
      <c r="AI1583" s="108">
        <v>53834</v>
      </c>
      <c r="AJ1583" s="108"/>
      <c r="AK1583" s="108">
        <v>0</v>
      </c>
      <c r="AL1583" s="109"/>
      <c r="AM1583" s="182">
        <v>0</v>
      </c>
      <c r="AN1583" s="109" t="s">
        <v>5655</v>
      </c>
      <c r="AO1583" s="109" t="str">
        <f t="shared" si="24"/>
        <v>No</v>
      </c>
    </row>
    <row r="1584" spans="1:41" s="19" customFormat="1" ht="11.45" customHeight="1" x14ac:dyDescent="0.2">
      <c r="A1584" s="5" t="s">
        <v>5784</v>
      </c>
      <c r="B1584" s="5" t="s">
        <v>5785</v>
      </c>
      <c r="C1584" s="5" t="s">
        <v>40</v>
      </c>
      <c r="D1584" s="174"/>
      <c r="E1584" s="177" t="s">
        <v>5786</v>
      </c>
      <c r="F1584" s="19" t="s">
        <v>194</v>
      </c>
      <c r="G1584" s="5" t="s">
        <v>229</v>
      </c>
      <c r="H1584" s="27">
        <v>0</v>
      </c>
      <c r="I1584" s="106">
        <v>6</v>
      </c>
      <c r="J1584" s="107"/>
      <c r="K1584" s="108">
        <v>0</v>
      </c>
      <c r="L1584" s="108"/>
      <c r="M1584" s="108">
        <v>0</v>
      </c>
      <c r="N1584" s="108"/>
      <c r="O1584" s="108">
        <v>0</v>
      </c>
      <c r="P1584" s="108"/>
      <c r="Q1584" s="108">
        <v>286922</v>
      </c>
      <c r="R1584" s="108"/>
      <c r="S1584" s="108">
        <v>0</v>
      </c>
      <c r="T1584" s="108"/>
      <c r="U1584" s="108">
        <v>0</v>
      </c>
      <c r="V1584" s="108"/>
      <c r="W1584" s="108">
        <v>14415</v>
      </c>
      <c r="X1584" s="108"/>
      <c r="Y1584" s="108">
        <v>0</v>
      </c>
      <c r="Z1584" s="108"/>
      <c r="AA1584" s="108">
        <v>0</v>
      </c>
      <c r="AB1584" s="108"/>
      <c r="AC1584" s="108">
        <v>0</v>
      </c>
      <c r="AD1584" s="108"/>
      <c r="AE1584" s="108">
        <v>0</v>
      </c>
      <c r="AF1584" s="108"/>
      <c r="AG1584" s="108">
        <v>0</v>
      </c>
      <c r="AH1584" s="108"/>
      <c r="AI1584" s="108">
        <v>17337</v>
      </c>
      <c r="AJ1584" s="108"/>
      <c r="AK1584" s="108">
        <v>0</v>
      </c>
      <c r="AL1584" s="109"/>
      <c r="AM1584" s="182">
        <v>0</v>
      </c>
      <c r="AN1584" s="109" t="s">
        <v>5655</v>
      </c>
      <c r="AO1584" s="109" t="str">
        <f t="shared" si="24"/>
        <v>No</v>
      </c>
    </row>
    <row r="1585" spans="1:41" s="19" customFormat="1" ht="11.45" customHeight="1" x14ac:dyDescent="0.2">
      <c r="A1585" s="5" t="s">
        <v>3097</v>
      </c>
      <c r="B1585" s="5" t="s">
        <v>3098</v>
      </c>
      <c r="C1585" s="5" t="s">
        <v>98</v>
      </c>
      <c r="D1585" s="174" t="s">
        <v>3099</v>
      </c>
      <c r="E1585" s="177" t="s">
        <v>3100</v>
      </c>
      <c r="F1585" s="19" t="s">
        <v>194</v>
      </c>
      <c r="G1585" s="5" t="s">
        <v>229</v>
      </c>
      <c r="H1585" s="27">
        <v>0</v>
      </c>
      <c r="I1585" s="106">
        <v>6</v>
      </c>
      <c r="J1585" s="107"/>
      <c r="K1585" s="108">
        <v>0</v>
      </c>
      <c r="L1585" s="108"/>
      <c r="M1585" s="108">
        <v>0</v>
      </c>
      <c r="N1585" s="108"/>
      <c r="O1585" s="108">
        <v>0</v>
      </c>
      <c r="P1585" s="108"/>
      <c r="Q1585" s="108">
        <v>113450</v>
      </c>
      <c r="R1585" s="108"/>
      <c r="S1585" s="108">
        <v>0</v>
      </c>
      <c r="T1585" s="108"/>
      <c r="U1585" s="108">
        <v>0</v>
      </c>
      <c r="V1585" s="108"/>
      <c r="W1585" s="108">
        <v>14543</v>
      </c>
      <c r="X1585" s="108"/>
      <c r="Y1585" s="108">
        <v>0</v>
      </c>
      <c r="Z1585" s="108"/>
      <c r="AA1585" s="108">
        <v>0</v>
      </c>
      <c r="AB1585" s="108"/>
      <c r="AC1585" s="108">
        <v>0</v>
      </c>
      <c r="AD1585" s="108"/>
      <c r="AE1585" s="108">
        <v>0</v>
      </c>
      <c r="AF1585" s="108"/>
      <c r="AG1585" s="108">
        <v>0</v>
      </c>
      <c r="AH1585" s="108"/>
      <c r="AI1585" s="108">
        <v>46464</v>
      </c>
      <c r="AJ1585" s="108"/>
      <c r="AK1585" s="108">
        <v>0</v>
      </c>
      <c r="AL1585" s="109"/>
      <c r="AM1585" s="182">
        <v>0</v>
      </c>
      <c r="AN1585" s="109" t="s">
        <v>5655</v>
      </c>
      <c r="AO1585" s="109" t="str">
        <f t="shared" si="24"/>
        <v>No</v>
      </c>
    </row>
    <row r="1586" spans="1:41" s="19" customFormat="1" ht="11.45" customHeight="1" x14ac:dyDescent="0.2">
      <c r="A1586" s="5" t="s">
        <v>3250</v>
      </c>
      <c r="B1586" s="5" t="s">
        <v>3251</v>
      </c>
      <c r="C1586" s="5" t="s">
        <v>55</v>
      </c>
      <c r="D1586" s="174" t="s">
        <v>3252</v>
      </c>
      <c r="E1586" s="177" t="s">
        <v>3253</v>
      </c>
      <c r="F1586" s="19" t="s">
        <v>196</v>
      </c>
      <c r="G1586" s="5" t="s">
        <v>229</v>
      </c>
      <c r="H1586" s="27">
        <v>0</v>
      </c>
      <c r="I1586" s="106">
        <v>6</v>
      </c>
      <c r="J1586" s="107"/>
      <c r="K1586" s="108">
        <v>0</v>
      </c>
      <c r="L1586" s="108"/>
      <c r="M1586" s="108">
        <v>0</v>
      </c>
      <c r="N1586" s="108"/>
      <c r="O1586" s="108">
        <v>0</v>
      </c>
      <c r="P1586" s="108"/>
      <c r="Q1586" s="108">
        <v>93743</v>
      </c>
      <c r="R1586" s="108"/>
      <c r="S1586" s="108">
        <v>0</v>
      </c>
      <c r="T1586" s="108"/>
      <c r="U1586" s="108">
        <v>0</v>
      </c>
      <c r="V1586" s="108"/>
      <c r="W1586" s="108">
        <v>8404</v>
      </c>
      <c r="X1586" s="108"/>
      <c r="Y1586" s="108">
        <v>0</v>
      </c>
      <c r="Z1586" s="108"/>
      <c r="AA1586" s="108">
        <v>0</v>
      </c>
      <c r="AB1586" s="108"/>
      <c r="AC1586" s="108">
        <v>0</v>
      </c>
      <c r="AD1586" s="108"/>
      <c r="AE1586" s="108">
        <v>0</v>
      </c>
      <c r="AF1586" s="108"/>
      <c r="AG1586" s="108">
        <v>0</v>
      </c>
      <c r="AH1586" s="108"/>
      <c r="AI1586" s="108">
        <v>23629</v>
      </c>
      <c r="AJ1586" s="108"/>
      <c r="AK1586" s="108">
        <v>0</v>
      </c>
      <c r="AL1586" s="109"/>
      <c r="AM1586" s="182">
        <v>0</v>
      </c>
      <c r="AN1586" s="109" t="s">
        <v>5655</v>
      </c>
      <c r="AO1586" s="109" t="str">
        <f t="shared" si="24"/>
        <v>No</v>
      </c>
    </row>
    <row r="1587" spans="1:41" s="19" customFormat="1" ht="11.45" customHeight="1" x14ac:dyDescent="0.2">
      <c r="A1587" s="5" t="s">
        <v>1074</v>
      </c>
      <c r="B1587" s="5" t="s">
        <v>1075</v>
      </c>
      <c r="C1587" s="5" t="s">
        <v>83</v>
      </c>
      <c r="D1587" s="174">
        <v>4164</v>
      </c>
      <c r="E1587" s="177">
        <v>40164</v>
      </c>
      <c r="F1587" s="19" t="s">
        <v>194</v>
      </c>
      <c r="G1587" s="5" t="s">
        <v>5273</v>
      </c>
      <c r="H1587" s="27">
        <v>85225</v>
      </c>
      <c r="I1587" s="106">
        <v>6</v>
      </c>
      <c r="J1587" s="107"/>
      <c r="K1587" s="108">
        <v>0</v>
      </c>
      <c r="L1587" s="108"/>
      <c r="M1587" s="108">
        <v>0</v>
      </c>
      <c r="N1587" s="108"/>
      <c r="O1587" s="108">
        <v>0</v>
      </c>
      <c r="P1587" s="108"/>
      <c r="Q1587" s="108">
        <v>30762</v>
      </c>
      <c r="R1587" s="108"/>
      <c r="S1587" s="108">
        <v>0</v>
      </c>
      <c r="T1587" s="108"/>
      <c r="U1587" s="108">
        <v>0</v>
      </c>
      <c r="V1587" s="108"/>
      <c r="W1587" s="108">
        <v>3713</v>
      </c>
      <c r="X1587" s="108"/>
      <c r="Y1587" s="108">
        <v>0</v>
      </c>
      <c r="Z1587" s="108"/>
      <c r="AA1587" s="108">
        <v>0</v>
      </c>
      <c r="AB1587" s="108"/>
      <c r="AC1587" s="108">
        <v>0</v>
      </c>
      <c r="AD1587" s="108"/>
      <c r="AE1587" s="108">
        <v>0</v>
      </c>
      <c r="AF1587" s="108"/>
      <c r="AG1587" s="108">
        <v>0</v>
      </c>
      <c r="AH1587" s="108"/>
      <c r="AI1587" s="108">
        <v>50888</v>
      </c>
      <c r="AJ1587" s="108"/>
      <c r="AK1587" s="108">
        <v>0</v>
      </c>
      <c r="AL1587" s="109"/>
      <c r="AM1587" s="182">
        <v>0</v>
      </c>
      <c r="AN1587" s="109" t="s">
        <v>5655</v>
      </c>
      <c r="AO1587" s="109" t="str">
        <f t="shared" si="24"/>
        <v>No</v>
      </c>
    </row>
    <row r="1588" spans="1:41" s="19" customFormat="1" ht="11.45" customHeight="1" x14ac:dyDescent="0.2">
      <c r="A1588" s="5" t="s">
        <v>2421</v>
      </c>
      <c r="B1588" s="5" t="s">
        <v>2422</v>
      </c>
      <c r="C1588" s="5" t="s">
        <v>40</v>
      </c>
      <c r="D1588" s="174" t="s">
        <v>2423</v>
      </c>
      <c r="E1588" s="177" t="s">
        <v>2424</v>
      </c>
      <c r="F1588" s="19" t="s">
        <v>194</v>
      </c>
      <c r="G1588" s="5" t="s">
        <v>229</v>
      </c>
      <c r="H1588" s="27">
        <v>0</v>
      </c>
      <c r="I1588" s="106">
        <v>6</v>
      </c>
      <c r="J1588" s="107"/>
      <c r="K1588" s="108">
        <v>0</v>
      </c>
      <c r="L1588" s="108"/>
      <c r="M1588" s="108">
        <v>0</v>
      </c>
      <c r="N1588" s="108"/>
      <c r="O1588" s="108">
        <v>0</v>
      </c>
      <c r="P1588" s="108"/>
      <c r="Q1588" s="108">
        <v>232833</v>
      </c>
      <c r="R1588" s="108"/>
      <c r="S1588" s="108">
        <v>0</v>
      </c>
      <c r="T1588" s="108"/>
      <c r="U1588" s="108">
        <v>0</v>
      </c>
      <c r="V1588" s="108"/>
      <c r="W1588" s="108">
        <v>14647</v>
      </c>
      <c r="X1588" s="108"/>
      <c r="Y1588" s="108">
        <v>0</v>
      </c>
      <c r="Z1588" s="108"/>
      <c r="AA1588" s="108">
        <v>0</v>
      </c>
      <c r="AB1588" s="108"/>
      <c r="AC1588" s="108">
        <v>0</v>
      </c>
      <c r="AD1588" s="108"/>
      <c r="AE1588" s="108">
        <v>0</v>
      </c>
      <c r="AF1588" s="108"/>
      <c r="AG1588" s="108">
        <v>0</v>
      </c>
      <c r="AH1588" s="108"/>
      <c r="AI1588" s="108">
        <v>34114</v>
      </c>
      <c r="AJ1588" s="108"/>
      <c r="AK1588" s="108">
        <v>0</v>
      </c>
      <c r="AL1588" s="109"/>
      <c r="AM1588" s="182">
        <v>0</v>
      </c>
      <c r="AN1588" s="109" t="s">
        <v>5655</v>
      </c>
      <c r="AO1588" s="109" t="str">
        <f t="shared" si="24"/>
        <v>No</v>
      </c>
    </row>
    <row r="1589" spans="1:41" s="19" customFormat="1" ht="11.45" customHeight="1" x14ac:dyDescent="0.2">
      <c r="A1589" s="5" t="s">
        <v>3563</v>
      </c>
      <c r="B1589" s="5" t="s">
        <v>3564</v>
      </c>
      <c r="C1589" s="5" t="s">
        <v>51</v>
      </c>
      <c r="D1589" s="174" t="s">
        <v>3565</v>
      </c>
      <c r="E1589" s="177" t="s">
        <v>3566</v>
      </c>
      <c r="F1589" s="19" t="s">
        <v>1252</v>
      </c>
      <c r="G1589" s="5" t="s">
        <v>229</v>
      </c>
      <c r="H1589" s="27">
        <v>0</v>
      </c>
      <c r="I1589" s="106">
        <v>6</v>
      </c>
      <c r="J1589" s="107"/>
      <c r="K1589" s="108">
        <v>0</v>
      </c>
      <c r="L1589" s="108"/>
      <c r="M1589" s="108">
        <v>0</v>
      </c>
      <c r="N1589" s="108"/>
      <c r="O1589" s="108">
        <v>0</v>
      </c>
      <c r="P1589" s="108"/>
      <c r="Q1589" s="108">
        <v>98280</v>
      </c>
      <c r="R1589" s="108"/>
      <c r="S1589" s="108">
        <v>0</v>
      </c>
      <c r="T1589" s="108"/>
      <c r="U1589" s="108">
        <v>0</v>
      </c>
      <c r="V1589" s="108"/>
      <c r="W1589" s="108">
        <v>4575</v>
      </c>
      <c r="X1589" s="108"/>
      <c r="Y1589" s="108">
        <v>0</v>
      </c>
      <c r="Z1589" s="108"/>
      <c r="AA1589" s="108">
        <v>0</v>
      </c>
      <c r="AB1589" s="108"/>
      <c r="AC1589" s="108">
        <v>0</v>
      </c>
      <c r="AD1589" s="108"/>
      <c r="AE1589" s="108">
        <v>0</v>
      </c>
      <c r="AF1589" s="108"/>
      <c r="AG1589" s="108">
        <v>0</v>
      </c>
      <c r="AH1589" s="108"/>
      <c r="AI1589" s="108">
        <v>10232</v>
      </c>
      <c r="AJ1589" s="108"/>
      <c r="AK1589" s="108">
        <v>0</v>
      </c>
      <c r="AL1589" s="109"/>
      <c r="AM1589" s="182">
        <v>0</v>
      </c>
      <c r="AN1589" s="109" t="s">
        <v>5655</v>
      </c>
      <c r="AO1589" s="109" t="str">
        <f t="shared" si="24"/>
        <v>No</v>
      </c>
    </row>
    <row r="1590" spans="1:41" s="19" customFormat="1" ht="11.45" customHeight="1" x14ac:dyDescent="0.2">
      <c r="A1590" s="5" t="s">
        <v>6414</v>
      </c>
      <c r="B1590" s="5" t="s">
        <v>6415</v>
      </c>
      <c r="C1590" s="5" t="s">
        <v>56</v>
      </c>
      <c r="D1590" s="174"/>
      <c r="E1590" s="177" t="s">
        <v>6416</v>
      </c>
      <c r="F1590" s="19" t="s">
        <v>196</v>
      </c>
      <c r="G1590" s="5" t="s">
        <v>229</v>
      </c>
      <c r="H1590" s="27">
        <v>0</v>
      </c>
      <c r="I1590" s="106">
        <v>6</v>
      </c>
      <c r="J1590" s="107"/>
      <c r="K1590" s="108">
        <v>0</v>
      </c>
      <c r="L1590" s="108"/>
      <c r="M1590" s="108">
        <v>0</v>
      </c>
      <c r="N1590" s="108"/>
      <c r="O1590" s="108">
        <v>0</v>
      </c>
      <c r="P1590" s="108"/>
      <c r="Q1590" s="108">
        <v>155270</v>
      </c>
      <c r="R1590" s="108"/>
      <c r="S1590" s="108">
        <v>0</v>
      </c>
      <c r="T1590" s="108"/>
      <c r="U1590" s="108">
        <v>0</v>
      </c>
      <c r="V1590" s="108"/>
      <c r="W1590" s="108">
        <v>13152</v>
      </c>
      <c r="X1590" s="108"/>
      <c r="Y1590" s="108">
        <v>0</v>
      </c>
      <c r="Z1590" s="108"/>
      <c r="AA1590" s="108">
        <v>0</v>
      </c>
      <c r="AB1590" s="108"/>
      <c r="AC1590" s="108">
        <v>0</v>
      </c>
      <c r="AD1590" s="108"/>
      <c r="AE1590" s="108">
        <v>0</v>
      </c>
      <c r="AF1590" s="108"/>
      <c r="AG1590" s="108">
        <v>0</v>
      </c>
      <c r="AH1590" s="108"/>
      <c r="AI1590" s="108">
        <v>74574</v>
      </c>
      <c r="AJ1590" s="108"/>
      <c r="AK1590" s="108">
        <v>0</v>
      </c>
      <c r="AL1590" s="109"/>
      <c r="AM1590" s="182">
        <v>0</v>
      </c>
      <c r="AN1590" s="109" t="s">
        <v>5655</v>
      </c>
      <c r="AO1590" s="109" t="str">
        <f t="shared" si="24"/>
        <v>No</v>
      </c>
    </row>
    <row r="1591" spans="1:41" s="19" customFormat="1" ht="11.45" customHeight="1" x14ac:dyDescent="0.2">
      <c r="A1591" s="5" t="s">
        <v>5521</v>
      </c>
      <c r="B1591" s="5" t="s">
        <v>5629</v>
      </c>
      <c r="C1591" s="5" t="s">
        <v>89</v>
      </c>
      <c r="D1591" s="174">
        <v>6129</v>
      </c>
      <c r="E1591" s="177">
        <v>60129</v>
      </c>
      <c r="F1591" s="19" t="s">
        <v>194</v>
      </c>
      <c r="G1591" s="5" t="s">
        <v>5273</v>
      </c>
      <c r="H1591" s="27">
        <v>239938</v>
      </c>
      <c r="I1591" s="106">
        <v>6</v>
      </c>
      <c r="J1591" s="107"/>
      <c r="K1591" s="108">
        <v>0</v>
      </c>
      <c r="L1591" s="108"/>
      <c r="M1591" s="108">
        <v>0</v>
      </c>
      <c r="N1591" s="108"/>
      <c r="O1591" s="108">
        <v>0</v>
      </c>
      <c r="P1591" s="108"/>
      <c r="Q1591" s="108">
        <v>92642</v>
      </c>
      <c r="R1591" s="108"/>
      <c r="S1591" s="108">
        <v>0</v>
      </c>
      <c r="T1591" s="108"/>
      <c r="U1591" s="108">
        <v>0</v>
      </c>
      <c r="V1591" s="108"/>
      <c r="W1591" s="108">
        <v>8931</v>
      </c>
      <c r="X1591" s="108"/>
      <c r="Y1591" s="108">
        <v>0</v>
      </c>
      <c r="Z1591" s="108"/>
      <c r="AA1591" s="108">
        <v>0</v>
      </c>
      <c r="AB1591" s="108"/>
      <c r="AC1591" s="108">
        <v>0</v>
      </c>
      <c r="AD1591" s="108"/>
      <c r="AE1591" s="108">
        <v>0</v>
      </c>
      <c r="AF1591" s="108"/>
      <c r="AG1591" s="108">
        <v>0</v>
      </c>
      <c r="AH1591" s="108"/>
      <c r="AI1591" s="108">
        <v>33357</v>
      </c>
      <c r="AJ1591" s="108"/>
      <c r="AK1591" s="108">
        <v>0</v>
      </c>
      <c r="AL1591" s="109"/>
      <c r="AM1591" s="182">
        <v>0</v>
      </c>
      <c r="AN1591" s="109" t="s">
        <v>5655</v>
      </c>
      <c r="AO1591" s="109" t="str">
        <f t="shared" si="24"/>
        <v>No</v>
      </c>
    </row>
    <row r="1592" spans="1:41" s="19" customFormat="1" ht="11.45" customHeight="1" x14ac:dyDescent="0.2">
      <c r="A1592" s="5" t="s">
        <v>4247</v>
      </c>
      <c r="B1592" s="5" t="s">
        <v>4248</v>
      </c>
      <c r="C1592" s="5" t="s">
        <v>48</v>
      </c>
      <c r="D1592" s="174" t="s">
        <v>4249</v>
      </c>
      <c r="E1592" s="177" t="s">
        <v>4250</v>
      </c>
      <c r="F1592" s="19" t="s">
        <v>194</v>
      </c>
      <c r="G1592" s="5" t="s">
        <v>229</v>
      </c>
      <c r="H1592" s="27">
        <v>0</v>
      </c>
      <c r="I1592" s="106">
        <v>6</v>
      </c>
      <c r="J1592" s="107"/>
      <c r="K1592" s="108">
        <v>0</v>
      </c>
      <c r="L1592" s="108"/>
      <c r="M1592" s="108">
        <v>0</v>
      </c>
      <c r="N1592" s="108"/>
      <c r="O1592" s="108">
        <v>0</v>
      </c>
      <c r="P1592" s="108"/>
      <c r="Q1592" s="108">
        <v>74547</v>
      </c>
      <c r="R1592" s="108"/>
      <c r="S1592" s="108">
        <v>0</v>
      </c>
      <c r="T1592" s="108"/>
      <c r="U1592" s="108">
        <v>0</v>
      </c>
      <c r="V1592" s="108"/>
      <c r="W1592" s="108">
        <v>2569</v>
      </c>
      <c r="X1592" s="108"/>
      <c r="Y1592" s="108">
        <v>0</v>
      </c>
      <c r="Z1592" s="108"/>
      <c r="AA1592" s="108">
        <v>0</v>
      </c>
      <c r="AB1592" s="108"/>
      <c r="AC1592" s="108">
        <v>0</v>
      </c>
      <c r="AD1592" s="108"/>
      <c r="AE1592" s="108">
        <v>0</v>
      </c>
      <c r="AF1592" s="108"/>
      <c r="AG1592" s="108">
        <v>0</v>
      </c>
      <c r="AH1592" s="108"/>
      <c r="AI1592" s="108">
        <v>5320</v>
      </c>
      <c r="AJ1592" s="108"/>
      <c r="AK1592" s="108">
        <v>0</v>
      </c>
      <c r="AL1592" s="109"/>
      <c r="AM1592" s="182">
        <v>0</v>
      </c>
      <c r="AN1592" s="109" t="s">
        <v>5655</v>
      </c>
      <c r="AO1592" s="109" t="str">
        <f t="shared" si="24"/>
        <v>No</v>
      </c>
    </row>
    <row r="1593" spans="1:41" s="19" customFormat="1" ht="11.45" customHeight="1" x14ac:dyDescent="0.2">
      <c r="A1593" s="5" t="s">
        <v>6417</v>
      </c>
      <c r="B1593" s="5" t="s">
        <v>2975</v>
      </c>
      <c r="C1593" s="5" t="s">
        <v>64</v>
      </c>
      <c r="D1593" s="174" t="s">
        <v>3776</v>
      </c>
      <c r="E1593" s="177" t="s">
        <v>3777</v>
      </c>
      <c r="F1593" s="19" t="s">
        <v>1252</v>
      </c>
      <c r="G1593" s="5" t="s">
        <v>229</v>
      </c>
      <c r="H1593" s="27">
        <v>0</v>
      </c>
      <c r="I1593" s="106">
        <v>6</v>
      </c>
      <c r="J1593" s="107"/>
      <c r="K1593" s="108">
        <v>0</v>
      </c>
      <c r="L1593" s="108"/>
      <c r="M1593" s="108">
        <v>0</v>
      </c>
      <c r="N1593" s="108"/>
      <c r="O1593" s="108">
        <v>0</v>
      </c>
      <c r="P1593" s="108"/>
      <c r="Q1593" s="108">
        <v>76529</v>
      </c>
      <c r="R1593" s="108"/>
      <c r="S1593" s="108">
        <v>0</v>
      </c>
      <c r="T1593" s="108"/>
      <c r="U1593" s="108">
        <v>0</v>
      </c>
      <c r="V1593" s="108"/>
      <c r="W1593" s="108">
        <v>2800</v>
      </c>
      <c r="X1593" s="108"/>
      <c r="Y1593" s="108">
        <v>0</v>
      </c>
      <c r="Z1593" s="108"/>
      <c r="AA1593" s="108">
        <v>0</v>
      </c>
      <c r="AB1593" s="108"/>
      <c r="AC1593" s="108">
        <v>0</v>
      </c>
      <c r="AD1593" s="108"/>
      <c r="AE1593" s="108">
        <v>0</v>
      </c>
      <c r="AF1593" s="108"/>
      <c r="AG1593" s="108">
        <v>0</v>
      </c>
      <c r="AH1593" s="108"/>
      <c r="AI1593" s="108">
        <v>8619</v>
      </c>
      <c r="AJ1593" s="108"/>
      <c r="AK1593" s="108">
        <v>0</v>
      </c>
      <c r="AL1593" s="109"/>
      <c r="AM1593" s="182">
        <v>0</v>
      </c>
      <c r="AN1593" s="109" t="s">
        <v>5655</v>
      </c>
      <c r="AO1593" s="109" t="str">
        <f t="shared" si="24"/>
        <v>No</v>
      </c>
    </row>
    <row r="1594" spans="1:41" s="19" customFormat="1" ht="11.45" customHeight="1" x14ac:dyDescent="0.2">
      <c r="A1594" s="5" t="s">
        <v>2700</v>
      </c>
      <c r="B1594" s="5" t="s">
        <v>2701</v>
      </c>
      <c r="C1594" s="5" t="s">
        <v>45</v>
      </c>
      <c r="D1594" s="174" t="s">
        <v>2702</v>
      </c>
      <c r="E1594" s="177" t="s">
        <v>2703</v>
      </c>
      <c r="F1594" s="19" t="s">
        <v>194</v>
      </c>
      <c r="G1594" s="5" t="s">
        <v>229</v>
      </c>
      <c r="H1594" s="27">
        <v>0</v>
      </c>
      <c r="I1594" s="106">
        <v>6</v>
      </c>
      <c r="J1594" s="107"/>
      <c r="K1594" s="108">
        <v>0</v>
      </c>
      <c r="L1594" s="108"/>
      <c r="M1594" s="108">
        <v>0</v>
      </c>
      <c r="N1594" s="108"/>
      <c r="O1594" s="108">
        <v>0</v>
      </c>
      <c r="P1594" s="108"/>
      <c r="Q1594" s="108">
        <v>194604</v>
      </c>
      <c r="R1594" s="108"/>
      <c r="S1594" s="108">
        <v>0</v>
      </c>
      <c r="T1594" s="108"/>
      <c r="U1594" s="108">
        <v>0</v>
      </c>
      <c r="V1594" s="108"/>
      <c r="W1594" s="108">
        <v>9320</v>
      </c>
      <c r="X1594" s="108"/>
      <c r="Y1594" s="108">
        <v>0</v>
      </c>
      <c r="Z1594" s="108"/>
      <c r="AA1594" s="108">
        <v>0</v>
      </c>
      <c r="AB1594" s="108"/>
      <c r="AC1594" s="108">
        <v>0</v>
      </c>
      <c r="AD1594" s="108"/>
      <c r="AE1594" s="108">
        <v>0</v>
      </c>
      <c r="AF1594" s="108"/>
      <c r="AG1594" s="108">
        <v>0</v>
      </c>
      <c r="AH1594" s="108"/>
      <c r="AI1594" s="108">
        <v>16761</v>
      </c>
      <c r="AJ1594" s="108"/>
      <c r="AK1594" s="108">
        <v>0</v>
      </c>
      <c r="AL1594" s="109"/>
      <c r="AM1594" s="182">
        <v>0</v>
      </c>
      <c r="AN1594" s="109" t="s">
        <v>5655</v>
      </c>
      <c r="AO1594" s="109" t="str">
        <f t="shared" si="24"/>
        <v>No</v>
      </c>
    </row>
    <row r="1595" spans="1:41" s="19" customFormat="1" ht="11.45" customHeight="1" x14ac:dyDescent="0.2">
      <c r="A1595" s="5" t="s">
        <v>2409</v>
      </c>
      <c r="B1595" s="5" t="s">
        <v>250</v>
      </c>
      <c r="C1595" s="5" t="s">
        <v>14</v>
      </c>
      <c r="D1595" s="174" t="s">
        <v>2410</v>
      </c>
      <c r="E1595" s="177" t="s">
        <v>2411</v>
      </c>
      <c r="F1595" s="19" t="s">
        <v>194</v>
      </c>
      <c r="G1595" s="5" t="s">
        <v>229</v>
      </c>
      <c r="H1595" s="27">
        <v>0</v>
      </c>
      <c r="I1595" s="106">
        <v>6</v>
      </c>
      <c r="J1595" s="107"/>
      <c r="K1595" s="108">
        <v>0</v>
      </c>
      <c r="L1595" s="108"/>
      <c r="M1595" s="108">
        <v>0</v>
      </c>
      <c r="N1595" s="108"/>
      <c r="O1595" s="108">
        <v>0</v>
      </c>
      <c r="P1595" s="108"/>
      <c r="Q1595" s="108">
        <v>209529</v>
      </c>
      <c r="R1595" s="108"/>
      <c r="S1595" s="108">
        <v>0</v>
      </c>
      <c r="T1595" s="108"/>
      <c r="U1595" s="108">
        <v>0</v>
      </c>
      <c r="V1595" s="108"/>
      <c r="W1595" s="108">
        <v>8790</v>
      </c>
      <c r="X1595" s="108"/>
      <c r="Y1595" s="108">
        <v>0</v>
      </c>
      <c r="Z1595" s="108"/>
      <c r="AA1595" s="108">
        <v>0</v>
      </c>
      <c r="AB1595" s="108"/>
      <c r="AC1595" s="108">
        <v>0</v>
      </c>
      <c r="AD1595" s="108"/>
      <c r="AE1595" s="108">
        <v>0</v>
      </c>
      <c r="AF1595" s="108"/>
      <c r="AG1595" s="108">
        <v>0</v>
      </c>
      <c r="AH1595" s="108"/>
      <c r="AI1595" s="108">
        <v>25606</v>
      </c>
      <c r="AJ1595" s="108"/>
      <c r="AK1595" s="108">
        <v>0</v>
      </c>
      <c r="AL1595" s="109"/>
      <c r="AM1595" s="182">
        <v>0</v>
      </c>
      <c r="AN1595" s="109" t="s">
        <v>5655</v>
      </c>
      <c r="AO1595" s="109" t="str">
        <f t="shared" si="24"/>
        <v>No</v>
      </c>
    </row>
    <row r="1596" spans="1:41" s="19" customFormat="1" ht="11.45" customHeight="1" x14ac:dyDescent="0.2">
      <c r="A1596" s="5" t="s">
        <v>5758</v>
      </c>
      <c r="B1596" s="5" t="s">
        <v>5759</v>
      </c>
      <c r="C1596" s="5" t="s">
        <v>20</v>
      </c>
      <c r="D1596" s="174"/>
      <c r="E1596" s="177">
        <v>90253</v>
      </c>
      <c r="F1596" s="19" t="s">
        <v>194</v>
      </c>
      <c r="G1596" s="5" t="s">
        <v>5273</v>
      </c>
      <c r="H1596" s="27">
        <v>12150996</v>
      </c>
      <c r="I1596" s="106">
        <v>6</v>
      </c>
      <c r="J1596" s="107"/>
      <c r="K1596" s="108">
        <v>0</v>
      </c>
      <c r="L1596" s="108"/>
      <c r="M1596" s="108">
        <v>0</v>
      </c>
      <c r="N1596" s="108"/>
      <c r="O1596" s="108">
        <v>0</v>
      </c>
      <c r="P1596" s="108"/>
      <c r="Q1596" s="108">
        <v>148919</v>
      </c>
      <c r="R1596" s="108"/>
      <c r="S1596" s="108">
        <v>0</v>
      </c>
      <c r="T1596" s="108"/>
      <c r="U1596" s="108">
        <v>0</v>
      </c>
      <c r="V1596" s="108"/>
      <c r="W1596" s="108">
        <v>15789</v>
      </c>
      <c r="X1596" s="108"/>
      <c r="Y1596" s="108">
        <v>0</v>
      </c>
      <c r="Z1596" s="108"/>
      <c r="AA1596" s="108">
        <v>0</v>
      </c>
      <c r="AB1596" s="108"/>
      <c r="AC1596" s="108">
        <v>0</v>
      </c>
      <c r="AD1596" s="108"/>
      <c r="AE1596" s="108">
        <v>0</v>
      </c>
      <c r="AF1596" s="108"/>
      <c r="AG1596" s="108">
        <v>0</v>
      </c>
      <c r="AH1596" s="108"/>
      <c r="AI1596" s="108">
        <v>177358</v>
      </c>
      <c r="AJ1596" s="108"/>
      <c r="AK1596" s="108">
        <v>0</v>
      </c>
      <c r="AL1596" s="109"/>
      <c r="AM1596" s="182">
        <v>0</v>
      </c>
      <c r="AN1596" s="109" t="s">
        <v>5655</v>
      </c>
      <c r="AO1596" s="109" t="str">
        <f t="shared" si="24"/>
        <v>No</v>
      </c>
    </row>
    <row r="1597" spans="1:41" s="19" customFormat="1" ht="11.45" customHeight="1" x14ac:dyDescent="0.2">
      <c r="A1597" s="5" t="s">
        <v>6418</v>
      </c>
      <c r="B1597" s="5" t="s">
        <v>406</v>
      </c>
      <c r="C1597" s="5" t="s">
        <v>73</v>
      </c>
      <c r="D1597" s="174">
        <v>2183</v>
      </c>
      <c r="E1597" s="177">
        <v>20183</v>
      </c>
      <c r="F1597" s="19" t="s">
        <v>194</v>
      </c>
      <c r="G1597" s="5" t="s">
        <v>5273</v>
      </c>
      <c r="H1597" s="27">
        <v>423566</v>
      </c>
      <c r="I1597" s="106">
        <v>6</v>
      </c>
      <c r="J1597" s="107"/>
      <c r="K1597" s="108">
        <v>0</v>
      </c>
      <c r="L1597" s="108"/>
      <c r="M1597" s="108">
        <v>0</v>
      </c>
      <c r="N1597" s="108"/>
      <c r="O1597" s="108">
        <v>0</v>
      </c>
      <c r="P1597" s="108"/>
      <c r="Q1597" s="108">
        <v>88879</v>
      </c>
      <c r="R1597" s="108"/>
      <c r="S1597" s="108">
        <v>0</v>
      </c>
      <c r="T1597" s="108"/>
      <c r="U1597" s="108">
        <v>0</v>
      </c>
      <c r="V1597" s="108"/>
      <c r="W1597" s="108">
        <v>9194</v>
      </c>
      <c r="X1597" s="108"/>
      <c r="Y1597" s="108">
        <v>0</v>
      </c>
      <c r="Z1597" s="108"/>
      <c r="AA1597" s="108">
        <v>0</v>
      </c>
      <c r="AB1597" s="108"/>
      <c r="AC1597" s="108">
        <v>0</v>
      </c>
      <c r="AD1597" s="108"/>
      <c r="AE1597" s="108">
        <v>0</v>
      </c>
      <c r="AF1597" s="108"/>
      <c r="AG1597" s="108">
        <v>0</v>
      </c>
      <c r="AH1597" s="108"/>
      <c r="AI1597" s="108">
        <v>28388</v>
      </c>
      <c r="AJ1597" s="108"/>
      <c r="AK1597" s="108">
        <v>0</v>
      </c>
      <c r="AL1597" s="109"/>
      <c r="AM1597" s="182">
        <v>0</v>
      </c>
      <c r="AN1597" s="109" t="s">
        <v>5655</v>
      </c>
      <c r="AO1597" s="109" t="str">
        <f t="shared" si="24"/>
        <v>No</v>
      </c>
    </row>
    <row r="1598" spans="1:41" s="19" customFormat="1" ht="11.45" customHeight="1" x14ac:dyDescent="0.2">
      <c r="A1598" s="5" t="s">
        <v>6419</v>
      </c>
      <c r="B1598" s="5" t="s">
        <v>509</v>
      </c>
      <c r="C1598" s="5" t="s">
        <v>73</v>
      </c>
      <c r="D1598" s="174">
        <v>2120</v>
      </c>
      <c r="E1598" s="177">
        <v>20120</v>
      </c>
      <c r="F1598" s="19" t="s">
        <v>194</v>
      </c>
      <c r="G1598" s="5" t="s">
        <v>5273</v>
      </c>
      <c r="H1598" s="27">
        <v>65443</v>
      </c>
      <c r="I1598" s="106">
        <v>6</v>
      </c>
      <c r="J1598" s="107"/>
      <c r="K1598" s="108">
        <v>0</v>
      </c>
      <c r="L1598" s="108"/>
      <c r="M1598" s="108">
        <v>0</v>
      </c>
      <c r="N1598" s="108"/>
      <c r="O1598" s="108">
        <v>0</v>
      </c>
      <c r="P1598" s="108"/>
      <c r="Q1598" s="108">
        <v>353202</v>
      </c>
      <c r="R1598" s="108"/>
      <c r="S1598" s="108">
        <v>0</v>
      </c>
      <c r="T1598" s="108"/>
      <c r="U1598" s="108">
        <v>0</v>
      </c>
      <c r="V1598" s="108"/>
      <c r="W1598" s="108">
        <v>20689</v>
      </c>
      <c r="X1598" s="108"/>
      <c r="Y1598" s="108">
        <v>0</v>
      </c>
      <c r="Z1598" s="108"/>
      <c r="AA1598" s="108">
        <v>0</v>
      </c>
      <c r="AB1598" s="108"/>
      <c r="AC1598" s="108">
        <v>0</v>
      </c>
      <c r="AD1598" s="108"/>
      <c r="AE1598" s="108">
        <v>0</v>
      </c>
      <c r="AF1598" s="108"/>
      <c r="AG1598" s="108">
        <v>0</v>
      </c>
      <c r="AH1598" s="108"/>
      <c r="AI1598" s="108">
        <v>304306</v>
      </c>
      <c r="AJ1598" s="108"/>
      <c r="AK1598" s="108">
        <v>0</v>
      </c>
      <c r="AL1598" s="109"/>
      <c r="AM1598" s="182">
        <v>0</v>
      </c>
      <c r="AN1598" s="109" t="s">
        <v>5655</v>
      </c>
      <c r="AO1598" s="109" t="str">
        <f t="shared" si="24"/>
        <v>No</v>
      </c>
    </row>
    <row r="1599" spans="1:41" s="19" customFormat="1" ht="11.45" customHeight="1" x14ac:dyDescent="0.2">
      <c r="A1599" s="5" t="s">
        <v>3458</v>
      </c>
      <c r="B1599" s="5" t="s">
        <v>3459</v>
      </c>
      <c r="C1599" s="5" t="s">
        <v>51</v>
      </c>
      <c r="D1599" s="174" t="s">
        <v>3460</v>
      </c>
      <c r="E1599" s="177" t="s">
        <v>3461</v>
      </c>
      <c r="F1599" s="19" t="s">
        <v>1252</v>
      </c>
      <c r="G1599" s="5" t="s">
        <v>229</v>
      </c>
      <c r="H1599" s="27">
        <v>0</v>
      </c>
      <c r="I1599" s="106">
        <v>6</v>
      </c>
      <c r="J1599" s="107"/>
      <c r="K1599" s="108">
        <v>0</v>
      </c>
      <c r="L1599" s="108"/>
      <c r="M1599" s="108">
        <v>0</v>
      </c>
      <c r="N1599" s="108"/>
      <c r="O1599" s="108">
        <v>0</v>
      </c>
      <c r="P1599" s="108"/>
      <c r="Q1599" s="108">
        <v>86090</v>
      </c>
      <c r="R1599" s="108"/>
      <c r="S1599" s="108">
        <v>0</v>
      </c>
      <c r="T1599" s="108"/>
      <c r="U1599" s="108">
        <v>0</v>
      </c>
      <c r="V1599" s="108"/>
      <c r="W1599" s="108">
        <v>3858</v>
      </c>
      <c r="X1599" s="108"/>
      <c r="Y1599" s="108">
        <v>0</v>
      </c>
      <c r="Z1599" s="108"/>
      <c r="AA1599" s="108">
        <v>0</v>
      </c>
      <c r="AB1599" s="108"/>
      <c r="AC1599" s="108">
        <v>0</v>
      </c>
      <c r="AD1599" s="108"/>
      <c r="AE1599" s="108">
        <v>0</v>
      </c>
      <c r="AF1599" s="108"/>
      <c r="AG1599" s="108">
        <v>0</v>
      </c>
      <c r="AH1599" s="108"/>
      <c r="AI1599" s="108">
        <v>10320</v>
      </c>
      <c r="AJ1599" s="108"/>
      <c r="AK1599" s="108">
        <v>0</v>
      </c>
      <c r="AL1599" s="109"/>
      <c r="AM1599" s="182">
        <v>0</v>
      </c>
      <c r="AN1599" s="109" t="s">
        <v>5655</v>
      </c>
      <c r="AO1599" s="109" t="str">
        <f t="shared" si="24"/>
        <v>No</v>
      </c>
    </row>
    <row r="1600" spans="1:41" s="19" customFormat="1" ht="11.45" customHeight="1" x14ac:dyDescent="0.2">
      <c r="A1600" s="5" t="s">
        <v>6420</v>
      </c>
      <c r="B1600" s="5" t="s">
        <v>419</v>
      </c>
      <c r="C1600" s="5" t="s">
        <v>18</v>
      </c>
      <c r="D1600" s="174" t="s">
        <v>1336</v>
      </c>
      <c r="E1600" s="177">
        <v>99376</v>
      </c>
      <c r="F1600" s="19" t="s">
        <v>138</v>
      </c>
      <c r="G1600" s="5" t="s">
        <v>5273</v>
      </c>
      <c r="H1600" s="27">
        <v>0</v>
      </c>
      <c r="I1600" s="106">
        <v>6</v>
      </c>
      <c r="J1600" s="107"/>
      <c r="K1600" s="108">
        <v>0</v>
      </c>
      <c r="L1600" s="108"/>
      <c r="M1600" s="108">
        <v>0</v>
      </c>
      <c r="N1600" s="108"/>
      <c r="O1600" s="108">
        <v>0</v>
      </c>
      <c r="P1600" s="108"/>
      <c r="Q1600" s="108">
        <v>178408</v>
      </c>
      <c r="R1600" s="108"/>
      <c r="S1600" s="108">
        <v>0</v>
      </c>
      <c r="T1600" s="108"/>
      <c r="U1600" s="108">
        <v>0</v>
      </c>
      <c r="V1600" s="108"/>
      <c r="W1600" s="108">
        <v>12293</v>
      </c>
      <c r="X1600" s="108"/>
      <c r="Y1600" s="108">
        <v>0</v>
      </c>
      <c r="Z1600" s="108"/>
      <c r="AA1600" s="108">
        <v>0</v>
      </c>
      <c r="AB1600" s="108"/>
      <c r="AC1600" s="108">
        <v>0</v>
      </c>
      <c r="AD1600" s="108"/>
      <c r="AE1600" s="108">
        <v>0</v>
      </c>
      <c r="AF1600" s="108"/>
      <c r="AG1600" s="108">
        <v>0</v>
      </c>
      <c r="AH1600" s="108"/>
      <c r="AI1600" s="108">
        <v>24516</v>
      </c>
      <c r="AJ1600" s="108"/>
      <c r="AK1600" s="108">
        <v>0</v>
      </c>
      <c r="AL1600" s="109"/>
      <c r="AM1600" s="182">
        <v>0</v>
      </c>
      <c r="AN1600" s="109" t="s">
        <v>5655</v>
      </c>
      <c r="AO1600" s="109" t="str">
        <f t="shared" si="24"/>
        <v>No</v>
      </c>
    </row>
    <row r="1601" spans="1:41" s="19" customFormat="1" ht="11.45" customHeight="1" x14ac:dyDescent="0.2">
      <c r="A1601" s="5" t="s">
        <v>4891</v>
      </c>
      <c r="B1601" s="5" t="s">
        <v>4892</v>
      </c>
      <c r="C1601" s="5" t="s">
        <v>20</v>
      </c>
      <c r="D1601" s="174" t="s">
        <v>4893</v>
      </c>
      <c r="E1601" s="177" t="s">
        <v>4894</v>
      </c>
      <c r="F1601" s="19" t="s">
        <v>194</v>
      </c>
      <c r="G1601" s="5" t="s">
        <v>229</v>
      </c>
      <c r="H1601" s="27">
        <v>0</v>
      </c>
      <c r="I1601" s="106">
        <v>6</v>
      </c>
      <c r="J1601" s="107"/>
      <c r="K1601" s="108">
        <v>0</v>
      </c>
      <c r="L1601" s="108"/>
      <c r="M1601" s="108">
        <v>0</v>
      </c>
      <c r="N1601" s="108"/>
      <c r="O1601" s="108">
        <v>0</v>
      </c>
      <c r="P1601" s="108"/>
      <c r="Q1601" s="108">
        <v>100743</v>
      </c>
      <c r="R1601" s="108"/>
      <c r="S1601" s="108">
        <v>0</v>
      </c>
      <c r="T1601" s="108"/>
      <c r="U1601" s="108">
        <v>0</v>
      </c>
      <c r="V1601" s="108"/>
      <c r="W1601" s="108">
        <v>6105</v>
      </c>
      <c r="X1601" s="108"/>
      <c r="Y1601" s="108">
        <v>0</v>
      </c>
      <c r="Z1601" s="108"/>
      <c r="AA1601" s="108">
        <v>0</v>
      </c>
      <c r="AB1601" s="108"/>
      <c r="AC1601" s="108">
        <v>0</v>
      </c>
      <c r="AD1601" s="108"/>
      <c r="AE1601" s="108">
        <v>0</v>
      </c>
      <c r="AF1601" s="108"/>
      <c r="AG1601" s="108">
        <v>0</v>
      </c>
      <c r="AH1601" s="108"/>
      <c r="AI1601" s="108">
        <v>19118</v>
      </c>
      <c r="AJ1601" s="108"/>
      <c r="AK1601" s="108">
        <v>0</v>
      </c>
      <c r="AL1601" s="109"/>
      <c r="AM1601" s="182">
        <v>0</v>
      </c>
      <c r="AN1601" s="109" t="s">
        <v>5655</v>
      </c>
      <c r="AO1601" s="109" t="str">
        <f t="shared" si="24"/>
        <v>No</v>
      </c>
    </row>
    <row r="1602" spans="1:41" s="19" customFormat="1" ht="11.45" customHeight="1" x14ac:dyDescent="0.2">
      <c r="A1602" s="5" t="s">
        <v>6421</v>
      </c>
      <c r="B1602" s="5" t="s">
        <v>958</v>
      </c>
      <c r="C1602" s="5" t="s">
        <v>7</v>
      </c>
      <c r="D1602" s="174">
        <v>6105</v>
      </c>
      <c r="E1602" s="177">
        <v>60105</v>
      </c>
      <c r="F1602" s="19" t="s">
        <v>194</v>
      </c>
      <c r="G1602" s="5" t="s">
        <v>5273</v>
      </c>
      <c r="H1602" s="27">
        <v>55121</v>
      </c>
      <c r="I1602" s="106">
        <v>6</v>
      </c>
      <c r="J1602" s="107"/>
      <c r="K1602" s="108">
        <v>0</v>
      </c>
      <c r="L1602" s="108"/>
      <c r="M1602" s="108">
        <v>0</v>
      </c>
      <c r="N1602" s="108"/>
      <c r="O1602" s="108">
        <v>0</v>
      </c>
      <c r="P1602" s="108"/>
      <c r="Q1602" s="108">
        <v>201969</v>
      </c>
      <c r="R1602" s="108"/>
      <c r="S1602" s="108">
        <v>0</v>
      </c>
      <c r="T1602" s="108"/>
      <c r="U1602" s="108">
        <v>0</v>
      </c>
      <c r="V1602" s="108"/>
      <c r="W1602" s="108">
        <v>14471</v>
      </c>
      <c r="X1602" s="108"/>
      <c r="Y1602" s="108">
        <v>0</v>
      </c>
      <c r="Z1602" s="108"/>
      <c r="AA1602" s="108">
        <v>0</v>
      </c>
      <c r="AB1602" s="108"/>
      <c r="AC1602" s="108">
        <v>0</v>
      </c>
      <c r="AD1602" s="108"/>
      <c r="AE1602" s="108">
        <v>0</v>
      </c>
      <c r="AF1602" s="108"/>
      <c r="AG1602" s="108">
        <v>0</v>
      </c>
      <c r="AH1602" s="108"/>
      <c r="AI1602" s="108">
        <v>163416</v>
      </c>
      <c r="AJ1602" s="108"/>
      <c r="AK1602" s="108">
        <v>0</v>
      </c>
      <c r="AL1602" s="109"/>
      <c r="AM1602" s="182">
        <v>0</v>
      </c>
      <c r="AN1602" s="109" t="s">
        <v>5655</v>
      </c>
      <c r="AO1602" s="109" t="str">
        <f t="shared" si="24"/>
        <v>No</v>
      </c>
    </row>
    <row r="1603" spans="1:41" s="19" customFormat="1" ht="11.45" customHeight="1" x14ac:dyDescent="0.2">
      <c r="A1603" s="5" t="s">
        <v>6422</v>
      </c>
      <c r="B1603" s="5" t="s">
        <v>1218</v>
      </c>
      <c r="C1603" s="5" t="s">
        <v>1</v>
      </c>
      <c r="D1603" s="174">
        <v>55</v>
      </c>
      <c r="E1603" s="177">
        <v>55</v>
      </c>
      <c r="F1603" s="19" t="s">
        <v>194</v>
      </c>
      <c r="G1603" s="5" t="s">
        <v>5273</v>
      </c>
      <c r="H1603" s="27">
        <v>98378</v>
      </c>
      <c r="I1603" s="106">
        <v>6</v>
      </c>
      <c r="J1603" s="107"/>
      <c r="K1603" s="108">
        <v>0</v>
      </c>
      <c r="L1603" s="108"/>
      <c r="M1603" s="108">
        <v>0</v>
      </c>
      <c r="N1603" s="108"/>
      <c r="O1603" s="108">
        <v>0</v>
      </c>
      <c r="P1603" s="108"/>
      <c r="Q1603" s="108">
        <v>161436</v>
      </c>
      <c r="R1603" s="108"/>
      <c r="S1603" s="108">
        <v>0</v>
      </c>
      <c r="T1603" s="108"/>
      <c r="U1603" s="108">
        <v>0</v>
      </c>
      <c r="V1603" s="108"/>
      <c r="W1603" s="108">
        <v>10664</v>
      </c>
      <c r="X1603" s="108"/>
      <c r="Y1603" s="108">
        <v>0</v>
      </c>
      <c r="Z1603" s="108"/>
      <c r="AA1603" s="108">
        <v>0</v>
      </c>
      <c r="AB1603" s="108"/>
      <c r="AC1603" s="108">
        <v>0</v>
      </c>
      <c r="AD1603" s="108"/>
      <c r="AE1603" s="108">
        <v>0</v>
      </c>
      <c r="AF1603" s="108"/>
      <c r="AG1603" s="108">
        <v>0</v>
      </c>
      <c r="AH1603" s="108"/>
      <c r="AI1603" s="108">
        <v>36925</v>
      </c>
      <c r="AJ1603" s="108"/>
      <c r="AK1603" s="108">
        <v>0</v>
      </c>
      <c r="AL1603" s="109"/>
      <c r="AM1603" s="182">
        <v>0</v>
      </c>
      <c r="AN1603" s="109" t="s">
        <v>5655</v>
      </c>
      <c r="AO1603" s="109" t="str">
        <f t="shared" ref="AO1603:AO1666" si="25">IF(AN1603&amp;AL1603&amp;AJ1603&amp;AH1603&amp;AF1603&amp;AD1603&amp;AB1603&amp;Z1603&amp;X1603&amp;V1603&amp;T1603&amp;R1603&amp;P1603&amp;N1603&amp;L1603&amp;J1603&lt;&gt;"","Yes","No")</f>
        <v>No</v>
      </c>
    </row>
    <row r="1604" spans="1:41" s="19" customFormat="1" ht="11.45" customHeight="1" x14ac:dyDescent="0.2">
      <c r="A1604" s="5" t="s">
        <v>3730</v>
      </c>
      <c r="B1604" s="5" t="s">
        <v>3486</v>
      </c>
      <c r="C1604" s="5" t="s">
        <v>51</v>
      </c>
      <c r="D1604" s="174" t="s">
        <v>3731</v>
      </c>
      <c r="E1604" s="177" t="s">
        <v>3732</v>
      </c>
      <c r="F1604" s="19" t="s">
        <v>1252</v>
      </c>
      <c r="G1604" s="5" t="s">
        <v>229</v>
      </c>
      <c r="H1604" s="27">
        <v>0</v>
      </c>
      <c r="I1604" s="106">
        <v>6</v>
      </c>
      <c r="J1604" s="107"/>
      <c r="K1604" s="108">
        <v>0</v>
      </c>
      <c r="L1604" s="108"/>
      <c r="M1604" s="108">
        <v>0</v>
      </c>
      <c r="N1604" s="108"/>
      <c r="O1604" s="108">
        <v>0</v>
      </c>
      <c r="P1604" s="108"/>
      <c r="Q1604" s="108">
        <v>130667</v>
      </c>
      <c r="R1604" s="108"/>
      <c r="S1604" s="108">
        <v>0</v>
      </c>
      <c r="T1604" s="108"/>
      <c r="U1604" s="108">
        <v>0</v>
      </c>
      <c r="V1604" s="108"/>
      <c r="W1604" s="108">
        <v>8248</v>
      </c>
      <c r="X1604" s="108"/>
      <c r="Y1604" s="108">
        <v>0</v>
      </c>
      <c r="Z1604" s="108"/>
      <c r="AA1604" s="108">
        <v>0</v>
      </c>
      <c r="AB1604" s="108"/>
      <c r="AC1604" s="108">
        <v>0</v>
      </c>
      <c r="AD1604" s="108"/>
      <c r="AE1604" s="108">
        <v>0</v>
      </c>
      <c r="AF1604" s="108"/>
      <c r="AG1604" s="108">
        <v>0</v>
      </c>
      <c r="AH1604" s="108"/>
      <c r="AI1604" s="108">
        <v>10560</v>
      </c>
      <c r="AJ1604" s="108"/>
      <c r="AK1604" s="108">
        <v>0</v>
      </c>
      <c r="AL1604" s="109"/>
      <c r="AM1604" s="182">
        <v>0</v>
      </c>
      <c r="AN1604" s="109" t="s">
        <v>5655</v>
      </c>
      <c r="AO1604" s="109" t="str">
        <f t="shared" si="25"/>
        <v>No</v>
      </c>
    </row>
    <row r="1605" spans="1:41" s="19" customFormat="1" ht="11.45" customHeight="1" x14ac:dyDescent="0.2">
      <c r="A1605" s="5" t="s">
        <v>6423</v>
      </c>
      <c r="B1605" s="5" t="s">
        <v>6424</v>
      </c>
      <c r="C1605" s="5" t="s">
        <v>31</v>
      </c>
      <c r="D1605" s="174"/>
      <c r="E1605" s="177" t="s">
        <v>6425</v>
      </c>
      <c r="F1605" s="19" t="s">
        <v>242</v>
      </c>
      <c r="G1605" s="5" t="s">
        <v>229</v>
      </c>
      <c r="H1605" s="27">
        <v>0</v>
      </c>
      <c r="I1605" s="106">
        <v>6</v>
      </c>
      <c r="J1605" s="107"/>
      <c r="K1605" s="108">
        <v>0</v>
      </c>
      <c r="L1605" s="108"/>
      <c r="M1605" s="108">
        <v>0</v>
      </c>
      <c r="N1605" s="108"/>
      <c r="O1605" s="108">
        <v>0</v>
      </c>
      <c r="P1605" s="108"/>
      <c r="Q1605" s="108">
        <v>76713</v>
      </c>
      <c r="R1605" s="108"/>
      <c r="S1605" s="108">
        <v>0</v>
      </c>
      <c r="T1605" s="108"/>
      <c r="U1605" s="108">
        <v>0</v>
      </c>
      <c r="V1605" s="108"/>
      <c r="W1605" s="108">
        <v>5069</v>
      </c>
      <c r="X1605" s="108"/>
      <c r="Y1605" s="108">
        <v>0</v>
      </c>
      <c r="Z1605" s="108"/>
      <c r="AA1605" s="108">
        <v>0</v>
      </c>
      <c r="AB1605" s="108"/>
      <c r="AC1605" s="108">
        <v>0</v>
      </c>
      <c r="AD1605" s="108"/>
      <c r="AE1605" s="108">
        <v>0</v>
      </c>
      <c r="AF1605" s="108"/>
      <c r="AG1605" s="108">
        <v>0</v>
      </c>
      <c r="AH1605" s="108"/>
      <c r="AI1605" s="108">
        <v>6590</v>
      </c>
      <c r="AJ1605" s="108"/>
      <c r="AK1605" s="108">
        <v>0</v>
      </c>
      <c r="AL1605" s="109"/>
      <c r="AM1605" s="182">
        <v>0</v>
      </c>
      <c r="AN1605" s="109" t="s">
        <v>5655</v>
      </c>
      <c r="AO1605" s="109" t="str">
        <f t="shared" si="25"/>
        <v>No</v>
      </c>
    </row>
    <row r="1606" spans="1:41" s="19" customFormat="1" ht="11.45" customHeight="1" x14ac:dyDescent="0.2">
      <c r="A1606" s="5" t="s">
        <v>163</v>
      </c>
      <c r="B1606" s="5" t="s">
        <v>1362</v>
      </c>
      <c r="C1606" s="5" t="s">
        <v>59</v>
      </c>
      <c r="D1606" s="174">
        <v>7050</v>
      </c>
      <c r="E1606" s="177">
        <v>70050</v>
      </c>
      <c r="F1606" s="19" t="s">
        <v>17</v>
      </c>
      <c r="G1606" s="5" t="s">
        <v>5273</v>
      </c>
      <c r="H1606" s="27">
        <v>52900</v>
      </c>
      <c r="I1606" s="106">
        <v>6</v>
      </c>
      <c r="J1606" s="107"/>
      <c r="K1606" s="108">
        <v>0</v>
      </c>
      <c r="L1606" s="108"/>
      <c r="M1606" s="108">
        <v>0</v>
      </c>
      <c r="N1606" s="108"/>
      <c r="O1606" s="108">
        <v>0</v>
      </c>
      <c r="P1606" s="108"/>
      <c r="Q1606" s="108">
        <v>92518</v>
      </c>
      <c r="R1606" s="108"/>
      <c r="S1606" s="108">
        <v>0</v>
      </c>
      <c r="T1606" s="108"/>
      <c r="U1606" s="108">
        <v>0</v>
      </c>
      <c r="V1606" s="108"/>
      <c r="W1606" s="108">
        <v>9821</v>
      </c>
      <c r="X1606" s="108"/>
      <c r="Y1606" s="108">
        <v>0</v>
      </c>
      <c r="Z1606" s="108"/>
      <c r="AA1606" s="108">
        <v>0</v>
      </c>
      <c r="AB1606" s="108"/>
      <c r="AC1606" s="108">
        <v>0</v>
      </c>
      <c r="AD1606" s="108"/>
      <c r="AE1606" s="108">
        <v>0</v>
      </c>
      <c r="AF1606" s="108"/>
      <c r="AG1606" s="108">
        <v>0</v>
      </c>
      <c r="AH1606" s="108"/>
      <c r="AI1606" s="108">
        <v>336333</v>
      </c>
      <c r="AJ1606" s="108"/>
      <c r="AK1606" s="108">
        <v>0</v>
      </c>
      <c r="AL1606" s="109"/>
      <c r="AM1606" s="182">
        <v>0</v>
      </c>
      <c r="AN1606" s="109" t="s">
        <v>5655</v>
      </c>
      <c r="AO1606" s="109" t="str">
        <f t="shared" si="25"/>
        <v>No</v>
      </c>
    </row>
    <row r="1607" spans="1:41" s="19" customFormat="1" ht="11.45" customHeight="1" x14ac:dyDescent="0.2">
      <c r="A1607" s="5" t="s">
        <v>3977</v>
      </c>
      <c r="B1607" s="5" t="s">
        <v>3978</v>
      </c>
      <c r="C1607" s="5" t="s">
        <v>59</v>
      </c>
      <c r="D1607" s="174" t="s">
        <v>3979</v>
      </c>
      <c r="E1607" s="177" t="s">
        <v>3980</v>
      </c>
      <c r="F1607" s="19" t="s">
        <v>242</v>
      </c>
      <c r="G1607" s="5" t="s">
        <v>229</v>
      </c>
      <c r="H1607" s="27">
        <v>0</v>
      </c>
      <c r="I1607" s="106">
        <v>6</v>
      </c>
      <c r="J1607" s="107"/>
      <c r="K1607" s="108">
        <v>0</v>
      </c>
      <c r="L1607" s="108"/>
      <c r="M1607" s="108">
        <v>0</v>
      </c>
      <c r="N1607" s="108"/>
      <c r="O1607" s="108">
        <v>0</v>
      </c>
      <c r="P1607" s="108"/>
      <c r="Q1607" s="108">
        <v>199698</v>
      </c>
      <c r="R1607" s="108"/>
      <c r="S1607" s="108">
        <v>0</v>
      </c>
      <c r="T1607" s="108"/>
      <c r="U1607" s="108">
        <v>0</v>
      </c>
      <c r="V1607" s="108"/>
      <c r="W1607" s="108">
        <v>9268</v>
      </c>
      <c r="X1607" s="108"/>
      <c r="Y1607" s="108">
        <v>0</v>
      </c>
      <c r="Z1607" s="108"/>
      <c r="AA1607" s="108">
        <v>0</v>
      </c>
      <c r="AB1607" s="108"/>
      <c r="AC1607" s="108">
        <v>0</v>
      </c>
      <c r="AD1607" s="108"/>
      <c r="AE1607" s="108">
        <v>0</v>
      </c>
      <c r="AF1607" s="108"/>
      <c r="AG1607" s="108">
        <v>0</v>
      </c>
      <c r="AH1607" s="108"/>
      <c r="AI1607" s="108">
        <v>19839</v>
      </c>
      <c r="AJ1607" s="108"/>
      <c r="AK1607" s="108">
        <v>0</v>
      </c>
      <c r="AL1607" s="109"/>
      <c r="AM1607" s="182">
        <v>0</v>
      </c>
      <c r="AN1607" s="109" t="s">
        <v>5655</v>
      </c>
      <c r="AO1607" s="109" t="str">
        <f t="shared" si="25"/>
        <v>No</v>
      </c>
    </row>
    <row r="1608" spans="1:41" s="19" customFormat="1" ht="11.45" customHeight="1" x14ac:dyDescent="0.2">
      <c r="A1608" s="5" t="s">
        <v>2558</v>
      </c>
      <c r="B1608" s="5" t="s">
        <v>2558</v>
      </c>
      <c r="C1608" s="5" t="s">
        <v>83</v>
      </c>
      <c r="D1608" s="174" t="s">
        <v>2559</v>
      </c>
      <c r="E1608" s="177" t="s">
        <v>2560</v>
      </c>
      <c r="F1608" s="19" t="s">
        <v>194</v>
      </c>
      <c r="G1608" s="5" t="s">
        <v>229</v>
      </c>
      <c r="H1608" s="27">
        <v>0</v>
      </c>
      <c r="I1608" s="106">
        <v>6</v>
      </c>
      <c r="J1608" s="107"/>
      <c r="K1608" s="108">
        <v>0</v>
      </c>
      <c r="L1608" s="108"/>
      <c r="M1608" s="108">
        <v>0</v>
      </c>
      <c r="N1608" s="108"/>
      <c r="O1608" s="108">
        <v>0</v>
      </c>
      <c r="P1608" s="108"/>
      <c r="Q1608" s="108">
        <v>37849</v>
      </c>
      <c r="R1608" s="108"/>
      <c r="S1608" s="108">
        <v>0</v>
      </c>
      <c r="T1608" s="108"/>
      <c r="U1608" s="108">
        <v>0</v>
      </c>
      <c r="V1608" s="108"/>
      <c r="W1608" s="108">
        <v>5142</v>
      </c>
      <c r="X1608" s="108"/>
      <c r="Y1608" s="108">
        <v>0</v>
      </c>
      <c r="Z1608" s="108"/>
      <c r="AA1608" s="108">
        <v>0</v>
      </c>
      <c r="AB1608" s="108"/>
      <c r="AC1608" s="108">
        <v>0</v>
      </c>
      <c r="AD1608" s="108"/>
      <c r="AE1608" s="108">
        <v>0</v>
      </c>
      <c r="AF1608" s="108"/>
      <c r="AG1608" s="108">
        <v>0</v>
      </c>
      <c r="AH1608" s="108"/>
      <c r="AI1608" s="108">
        <v>42019</v>
      </c>
      <c r="AJ1608" s="108"/>
      <c r="AK1608" s="108">
        <v>0</v>
      </c>
      <c r="AL1608" s="109"/>
      <c r="AM1608" s="182">
        <v>219</v>
      </c>
      <c r="AN1608" s="109" t="s">
        <v>5655</v>
      </c>
      <c r="AO1608" s="109" t="str">
        <f t="shared" si="25"/>
        <v>No</v>
      </c>
    </row>
    <row r="1609" spans="1:41" s="19" customFormat="1" ht="11.45" customHeight="1" x14ac:dyDescent="0.2">
      <c r="A1609" s="5" t="s">
        <v>6426</v>
      </c>
      <c r="B1609" s="5" t="s">
        <v>2250</v>
      </c>
      <c r="C1609" s="5" t="s">
        <v>62</v>
      </c>
      <c r="D1609" s="174" t="s">
        <v>2251</v>
      </c>
      <c r="E1609" s="177" t="s">
        <v>2252</v>
      </c>
      <c r="F1609" s="19" t="s">
        <v>194</v>
      </c>
      <c r="G1609" s="5" t="s">
        <v>229</v>
      </c>
      <c r="H1609" s="27">
        <v>0</v>
      </c>
      <c r="I1609" s="106">
        <v>6</v>
      </c>
      <c r="J1609" s="107"/>
      <c r="K1609" s="108">
        <v>0</v>
      </c>
      <c r="L1609" s="108"/>
      <c r="M1609" s="108">
        <v>0</v>
      </c>
      <c r="N1609" s="108"/>
      <c r="O1609" s="108">
        <v>0</v>
      </c>
      <c r="P1609" s="108"/>
      <c r="Q1609" s="108">
        <v>133367</v>
      </c>
      <c r="R1609" s="108"/>
      <c r="S1609" s="108">
        <v>0</v>
      </c>
      <c r="T1609" s="108"/>
      <c r="U1609" s="108">
        <v>0</v>
      </c>
      <c r="V1609" s="108"/>
      <c r="W1609" s="108">
        <v>7869</v>
      </c>
      <c r="X1609" s="108"/>
      <c r="Y1609" s="108">
        <v>0</v>
      </c>
      <c r="Z1609" s="108"/>
      <c r="AA1609" s="108">
        <v>0</v>
      </c>
      <c r="AB1609" s="108"/>
      <c r="AC1609" s="108">
        <v>0</v>
      </c>
      <c r="AD1609" s="108"/>
      <c r="AE1609" s="108">
        <v>0</v>
      </c>
      <c r="AF1609" s="108"/>
      <c r="AG1609" s="108">
        <v>0</v>
      </c>
      <c r="AH1609" s="108"/>
      <c r="AI1609" s="108">
        <v>20267</v>
      </c>
      <c r="AJ1609" s="108"/>
      <c r="AK1609" s="108">
        <v>0</v>
      </c>
      <c r="AL1609" s="109"/>
      <c r="AM1609" s="182">
        <v>0</v>
      </c>
      <c r="AN1609" s="109" t="s">
        <v>5655</v>
      </c>
      <c r="AO1609" s="109" t="str">
        <f t="shared" si="25"/>
        <v>No</v>
      </c>
    </row>
    <row r="1610" spans="1:41" s="19" customFormat="1" ht="11.45" customHeight="1" x14ac:dyDescent="0.2">
      <c r="A1610" s="5" t="s">
        <v>2598</v>
      </c>
      <c r="B1610" s="5" t="s">
        <v>2599</v>
      </c>
      <c r="C1610" s="5" t="s">
        <v>55</v>
      </c>
      <c r="D1610" s="174" t="s">
        <v>2600</v>
      </c>
      <c r="E1610" s="177" t="s">
        <v>2601</v>
      </c>
      <c r="F1610" s="19" t="s">
        <v>194</v>
      </c>
      <c r="G1610" s="5" t="s">
        <v>229</v>
      </c>
      <c r="H1610" s="27">
        <v>0</v>
      </c>
      <c r="I1610" s="106">
        <v>6</v>
      </c>
      <c r="J1610" s="107"/>
      <c r="K1610" s="108">
        <v>0</v>
      </c>
      <c r="L1610" s="108"/>
      <c r="M1610" s="108">
        <v>0</v>
      </c>
      <c r="N1610" s="108"/>
      <c r="O1610" s="108">
        <v>0</v>
      </c>
      <c r="P1610" s="108"/>
      <c r="Q1610" s="108">
        <v>199786</v>
      </c>
      <c r="R1610" s="108"/>
      <c r="S1610" s="108">
        <v>0</v>
      </c>
      <c r="T1610" s="108"/>
      <c r="U1610" s="108">
        <v>0</v>
      </c>
      <c r="V1610" s="108"/>
      <c r="W1610" s="108">
        <v>9444</v>
      </c>
      <c r="X1610" s="108"/>
      <c r="Y1610" s="108">
        <v>0</v>
      </c>
      <c r="Z1610" s="108"/>
      <c r="AA1610" s="108">
        <v>0</v>
      </c>
      <c r="AB1610" s="108"/>
      <c r="AC1610" s="108">
        <v>0</v>
      </c>
      <c r="AD1610" s="108"/>
      <c r="AE1610" s="108">
        <v>0</v>
      </c>
      <c r="AF1610" s="108"/>
      <c r="AG1610" s="108">
        <v>0</v>
      </c>
      <c r="AH1610" s="108"/>
      <c r="AI1610" s="108">
        <v>34777</v>
      </c>
      <c r="AJ1610" s="108"/>
      <c r="AK1610" s="108">
        <v>0</v>
      </c>
      <c r="AL1610" s="109"/>
      <c r="AM1610" s="182">
        <v>0</v>
      </c>
      <c r="AN1610" s="109" t="s">
        <v>5655</v>
      </c>
      <c r="AO1610" s="109" t="str">
        <f t="shared" si="25"/>
        <v>No</v>
      </c>
    </row>
    <row r="1611" spans="1:41" s="19" customFormat="1" ht="11.45" customHeight="1" x14ac:dyDescent="0.2">
      <c r="A1611" s="5" t="s">
        <v>5764</v>
      </c>
      <c r="B1611" s="5" t="s">
        <v>5765</v>
      </c>
      <c r="C1611" s="5" t="s">
        <v>20</v>
      </c>
      <c r="D1611" s="174"/>
      <c r="E1611" s="177">
        <v>90262</v>
      </c>
      <c r="F1611" s="19" t="s">
        <v>194</v>
      </c>
      <c r="G1611" s="5" t="s">
        <v>5273</v>
      </c>
      <c r="H1611" s="27">
        <v>12150996</v>
      </c>
      <c r="I1611" s="106">
        <v>6</v>
      </c>
      <c r="J1611" s="107"/>
      <c r="K1611" s="108">
        <v>0</v>
      </c>
      <c r="L1611" s="108"/>
      <c r="M1611" s="108">
        <v>0</v>
      </c>
      <c r="N1611" s="108"/>
      <c r="O1611" s="108">
        <v>0</v>
      </c>
      <c r="P1611" s="108"/>
      <c r="Q1611" s="108">
        <v>51796</v>
      </c>
      <c r="R1611" s="108"/>
      <c r="S1611" s="108">
        <v>0</v>
      </c>
      <c r="T1611" s="108"/>
      <c r="U1611" s="108">
        <v>0</v>
      </c>
      <c r="V1611" s="108"/>
      <c r="W1611" s="108">
        <v>4501</v>
      </c>
      <c r="X1611" s="108"/>
      <c r="Y1611" s="108">
        <v>0</v>
      </c>
      <c r="Z1611" s="108"/>
      <c r="AA1611" s="108">
        <v>0</v>
      </c>
      <c r="AB1611" s="108"/>
      <c r="AC1611" s="108">
        <v>0</v>
      </c>
      <c r="AD1611" s="108"/>
      <c r="AE1611" s="108">
        <v>0</v>
      </c>
      <c r="AF1611" s="108"/>
      <c r="AG1611" s="108">
        <v>0</v>
      </c>
      <c r="AH1611" s="108"/>
      <c r="AI1611" s="108">
        <v>122433</v>
      </c>
      <c r="AJ1611" s="108"/>
      <c r="AK1611" s="108">
        <v>0</v>
      </c>
      <c r="AL1611" s="109"/>
      <c r="AM1611" s="182">
        <v>0</v>
      </c>
      <c r="AN1611" s="109" t="s">
        <v>5655</v>
      </c>
      <c r="AO1611" s="109" t="str">
        <f t="shared" si="25"/>
        <v>No</v>
      </c>
    </row>
    <row r="1612" spans="1:41" s="19" customFormat="1" ht="11.45" customHeight="1" x14ac:dyDescent="0.2">
      <c r="A1612" s="5" t="s">
        <v>4389</v>
      </c>
      <c r="B1612" s="5" t="s">
        <v>204</v>
      </c>
      <c r="C1612" s="5" t="s">
        <v>61</v>
      </c>
      <c r="D1612" s="174" t="s">
        <v>4390</v>
      </c>
      <c r="E1612" s="177" t="s">
        <v>4391</v>
      </c>
      <c r="F1612" s="19" t="s">
        <v>242</v>
      </c>
      <c r="G1612" s="5" t="s">
        <v>229</v>
      </c>
      <c r="H1612" s="27">
        <v>0</v>
      </c>
      <c r="I1612" s="106">
        <v>6</v>
      </c>
      <c r="J1612" s="107"/>
      <c r="K1612" s="108">
        <v>0</v>
      </c>
      <c r="L1612" s="108"/>
      <c r="M1612" s="108">
        <v>0</v>
      </c>
      <c r="N1612" s="108"/>
      <c r="O1612" s="108">
        <v>0</v>
      </c>
      <c r="P1612" s="108"/>
      <c r="Q1612" s="108">
        <v>67219</v>
      </c>
      <c r="R1612" s="108"/>
      <c r="S1612" s="108">
        <v>0</v>
      </c>
      <c r="T1612" s="108"/>
      <c r="U1612" s="108">
        <v>0</v>
      </c>
      <c r="V1612" s="108"/>
      <c r="W1612" s="108">
        <v>6352</v>
      </c>
      <c r="X1612" s="108"/>
      <c r="Y1612" s="108">
        <v>0</v>
      </c>
      <c r="Z1612" s="108"/>
      <c r="AA1612" s="108">
        <v>0</v>
      </c>
      <c r="AB1612" s="108"/>
      <c r="AC1612" s="108">
        <v>0</v>
      </c>
      <c r="AD1612" s="108"/>
      <c r="AE1612" s="108">
        <v>0</v>
      </c>
      <c r="AF1612" s="108"/>
      <c r="AG1612" s="108">
        <v>0</v>
      </c>
      <c r="AH1612" s="108"/>
      <c r="AI1612" s="108">
        <v>11842</v>
      </c>
      <c r="AJ1612" s="108"/>
      <c r="AK1612" s="108">
        <v>0</v>
      </c>
      <c r="AL1612" s="109"/>
      <c r="AM1612" s="182">
        <v>0</v>
      </c>
      <c r="AN1612" s="109" t="s">
        <v>5655</v>
      </c>
      <c r="AO1612" s="109" t="str">
        <f t="shared" si="25"/>
        <v>No</v>
      </c>
    </row>
    <row r="1613" spans="1:41" s="19" customFormat="1" ht="11.45" customHeight="1" x14ac:dyDescent="0.2">
      <c r="A1613" s="5" t="s">
        <v>6427</v>
      </c>
      <c r="B1613" s="5" t="s">
        <v>4573</v>
      </c>
      <c r="C1613" s="5" t="s">
        <v>31</v>
      </c>
      <c r="D1613" s="174" t="s">
        <v>4574</v>
      </c>
      <c r="E1613" s="177" t="s">
        <v>4575</v>
      </c>
      <c r="F1613" s="19" t="s">
        <v>242</v>
      </c>
      <c r="G1613" s="5" t="s">
        <v>229</v>
      </c>
      <c r="H1613" s="27">
        <v>0</v>
      </c>
      <c r="I1613" s="106">
        <v>6</v>
      </c>
      <c r="J1613" s="107"/>
      <c r="K1613" s="108">
        <v>0</v>
      </c>
      <c r="L1613" s="108"/>
      <c r="M1613" s="108">
        <v>0</v>
      </c>
      <c r="N1613" s="108"/>
      <c r="O1613" s="108">
        <v>0</v>
      </c>
      <c r="P1613" s="108"/>
      <c r="Q1613" s="108">
        <v>125637</v>
      </c>
      <c r="R1613" s="108"/>
      <c r="S1613" s="108">
        <v>0</v>
      </c>
      <c r="T1613" s="108"/>
      <c r="U1613" s="108">
        <v>0</v>
      </c>
      <c r="V1613" s="108"/>
      <c r="W1613" s="108">
        <v>4051</v>
      </c>
      <c r="X1613" s="108"/>
      <c r="Y1613" s="108">
        <v>0</v>
      </c>
      <c r="Z1613" s="108"/>
      <c r="AA1613" s="108">
        <v>0</v>
      </c>
      <c r="AB1613" s="108"/>
      <c r="AC1613" s="108">
        <v>0</v>
      </c>
      <c r="AD1613" s="108"/>
      <c r="AE1613" s="108">
        <v>0</v>
      </c>
      <c r="AF1613" s="108"/>
      <c r="AG1613" s="108">
        <v>0</v>
      </c>
      <c r="AH1613" s="108"/>
      <c r="AI1613" s="108">
        <v>13925</v>
      </c>
      <c r="AJ1613" s="108"/>
      <c r="AK1613" s="108">
        <v>0</v>
      </c>
      <c r="AL1613" s="109"/>
      <c r="AM1613" s="182">
        <v>0</v>
      </c>
      <c r="AN1613" s="109" t="s">
        <v>5655</v>
      </c>
      <c r="AO1613" s="109" t="str">
        <f t="shared" si="25"/>
        <v>No</v>
      </c>
    </row>
    <row r="1614" spans="1:41" s="19" customFormat="1" ht="11.45" customHeight="1" x14ac:dyDescent="0.2">
      <c r="A1614" s="5" t="s">
        <v>3356</v>
      </c>
      <c r="B1614" s="5" t="s">
        <v>3357</v>
      </c>
      <c r="C1614" s="5" t="s">
        <v>55</v>
      </c>
      <c r="D1614" s="174" t="s">
        <v>3358</v>
      </c>
      <c r="E1614" s="177" t="s">
        <v>3359</v>
      </c>
      <c r="F1614" s="19" t="s">
        <v>196</v>
      </c>
      <c r="G1614" s="5" t="s">
        <v>229</v>
      </c>
      <c r="H1614" s="27">
        <v>0</v>
      </c>
      <c r="I1614" s="106">
        <v>6</v>
      </c>
      <c r="J1614" s="107"/>
      <c r="K1614" s="108">
        <v>0</v>
      </c>
      <c r="L1614" s="108"/>
      <c r="M1614" s="108">
        <v>0</v>
      </c>
      <c r="N1614" s="108"/>
      <c r="O1614" s="108">
        <v>0</v>
      </c>
      <c r="P1614" s="108"/>
      <c r="Q1614" s="108">
        <v>156006</v>
      </c>
      <c r="R1614" s="108"/>
      <c r="S1614" s="108">
        <v>0</v>
      </c>
      <c r="T1614" s="108"/>
      <c r="U1614" s="108">
        <v>0</v>
      </c>
      <c r="V1614" s="108"/>
      <c r="W1614" s="108">
        <v>12108</v>
      </c>
      <c r="X1614" s="108"/>
      <c r="Y1614" s="108">
        <v>0</v>
      </c>
      <c r="Z1614" s="108"/>
      <c r="AA1614" s="108">
        <v>0</v>
      </c>
      <c r="AB1614" s="108"/>
      <c r="AC1614" s="108">
        <v>0</v>
      </c>
      <c r="AD1614" s="108"/>
      <c r="AE1614" s="108">
        <v>0</v>
      </c>
      <c r="AF1614" s="108"/>
      <c r="AG1614" s="108">
        <v>0</v>
      </c>
      <c r="AH1614" s="108"/>
      <c r="AI1614" s="108">
        <v>65583</v>
      </c>
      <c r="AJ1614" s="108"/>
      <c r="AK1614" s="108">
        <v>0</v>
      </c>
      <c r="AL1614" s="109"/>
      <c r="AM1614" s="182">
        <v>0</v>
      </c>
      <c r="AN1614" s="109" t="s">
        <v>5655</v>
      </c>
      <c r="AO1614" s="109" t="str">
        <f t="shared" si="25"/>
        <v>No</v>
      </c>
    </row>
    <row r="1615" spans="1:41" s="19" customFormat="1" ht="11.45" customHeight="1" x14ac:dyDescent="0.2">
      <c r="A1615" s="5" t="s">
        <v>6428</v>
      </c>
      <c r="B1615" s="5" t="s">
        <v>6429</v>
      </c>
      <c r="C1615" s="5" t="s">
        <v>73</v>
      </c>
      <c r="D1615" s="174" t="s">
        <v>1555</v>
      </c>
      <c r="E1615" s="177" t="s">
        <v>1556</v>
      </c>
      <c r="F1615" s="19" t="s">
        <v>194</v>
      </c>
      <c r="G1615" s="5" t="s">
        <v>229</v>
      </c>
      <c r="H1615" s="27">
        <v>0</v>
      </c>
      <c r="I1615" s="106">
        <v>6</v>
      </c>
      <c r="J1615" s="107"/>
      <c r="K1615" s="108">
        <v>0</v>
      </c>
      <c r="L1615" s="108"/>
      <c r="M1615" s="108">
        <v>0</v>
      </c>
      <c r="N1615" s="108"/>
      <c r="O1615" s="108">
        <v>0</v>
      </c>
      <c r="P1615" s="108"/>
      <c r="Q1615" s="108">
        <v>153599</v>
      </c>
      <c r="R1615" s="108"/>
      <c r="S1615" s="108">
        <v>0</v>
      </c>
      <c r="T1615" s="108"/>
      <c r="U1615" s="108">
        <v>0</v>
      </c>
      <c r="V1615" s="108"/>
      <c r="W1615" s="108">
        <v>11277</v>
      </c>
      <c r="X1615" s="108"/>
      <c r="Y1615" s="108">
        <v>0</v>
      </c>
      <c r="Z1615" s="108"/>
      <c r="AA1615" s="108">
        <v>0</v>
      </c>
      <c r="AB1615" s="108"/>
      <c r="AC1615" s="108">
        <v>0</v>
      </c>
      <c r="AD1615" s="108"/>
      <c r="AE1615" s="108">
        <v>0</v>
      </c>
      <c r="AF1615" s="108"/>
      <c r="AG1615" s="108">
        <v>0</v>
      </c>
      <c r="AH1615" s="108"/>
      <c r="AI1615" s="108">
        <v>148543</v>
      </c>
      <c r="AJ1615" s="108"/>
      <c r="AK1615" s="108">
        <v>0</v>
      </c>
      <c r="AL1615" s="109"/>
      <c r="AM1615" s="182">
        <v>0</v>
      </c>
      <c r="AN1615" s="109" t="s">
        <v>5655</v>
      </c>
      <c r="AO1615" s="109" t="str">
        <f t="shared" si="25"/>
        <v>No</v>
      </c>
    </row>
    <row r="1616" spans="1:41" s="19" customFormat="1" ht="11.45" customHeight="1" x14ac:dyDescent="0.2">
      <c r="A1616" s="5" t="s">
        <v>151</v>
      </c>
      <c r="B1616" s="5" t="s">
        <v>1233</v>
      </c>
      <c r="C1616" s="5" t="s">
        <v>83</v>
      </c>
      <c r="D1616" s="174">
        <v>4198</v>
      </c>
      <c r="E1616" s="177">
        <v>40198</v>
      </c>
      <c r="F1616" s="19" t="s">
        <v>194</v>
      </c>
      <c r="G1616" s="5" t="s">
        <v>5273</v>
      </c>
      <c r="H1616" s="27">
        <v>2148346</v>
      </c>
      <c r="I1616" s="106">
        <v>6</v>
      </c>
      <c r="J1616" s="107"/>
      <c r="K1616" s="108">
        <v>0</v>
      </c>
      <c r="L1616" s="108"/>
      <c r="M1616" s="108">
        <v>0</v>
      </c>
      <c r="N1616" s="108"/>
      <c r="O1616" s="108">
        <v>0</v>
      </c>
      <c r="P1616" s="108"/>
      <c r="Q1616" s="108">
        <v>87873</v>
      </c>
      <c r="R1616" s="108"/>
      <c r="S1616" s="108">
        <v>0</v>
      </c>
      <c r="T1616" s="108"/>
      <c r="U1616" s="108">
        <v>0</v>
      </c>
      <c r="V1616" s="108"/>
      <c r="W1616" s="108">
        <v>7826</v>
      </c>
      <c r="X1616" s="108"/>
      <c r="Y1616" s="108">
        <v>0</v>
      </c>
      <c r="Z1616" s="108"/>
      <c r="AA1616" s="108">
        <v>0</v>
      </c>
      <c r="AB1616" s="108"/>
      <c r="AC1616" s="108">
        <v>0</v>
      </c>
      <c r="AD1616" s="108"/>
      <c r="AE1616" s="108">
        <v>0</v>
      </c>
      <c r="AF1616" s="108"/>
      <c r="AG1616" s="108">
        <v>0</v>
      </c>
      <c r="AH1616" s="108"/>
      <c r="AI1616" s="108">
        <v>64373</v>
      </c>
      <c r="AJ1616" s="108"/>
      <c r="AK1616" s="108">
        <v>0</v>
      </c>
      <c r="AL1616" s="109"/>
      <c r="AM1616" s="182">
        <v>0</v>
      </c>
      <c r="AN1616" s="109" t="s">
        <v>5655</v>
      </c>
      <c r="AO1616" s="109" t="str">
        <f t="shared" si="25"/>
        <v>No</v>
      </c>
    </row>
    <row r="1617" spans="1:41" s="19" customFormat="1" ht="11.45" customHeight="1" x14ac:dyDescent="0.2">
      <c r="A1617" s="5" t="s">
        <v>76</v>
      </c>
      <c r="B1617" s="5" t="s">
        <v>215</v>
      </c>
      <c r="C1617" s="5" t="s">
        <v>73</v>
      </c>
      <c r="D1617" s="174">
        <v>2175</v>
      </c>
      <c r="E1617" s="177">
        <v>20175</v>
      </c>
      <c r="F1617" s="19" t="s">
        <v>208</v>
      </c>
      <c r="G1617" s="5" t="s">
        <v>192</v>
      </c>
      <c r="H1617" s="27">
        <v>18351295</v>
      </c>
      <c r="I1617" s="106">
        <v>6</v>
      </c>
      <c r="J1617" s="107"/>
      <c r="K1617" s="108">
        <v>0</v>
      </c>
      <c r="L1617" s="108"/>
      <c r="M1617" s="108">
        <v>210902</v>
      </c>
      <c r="N1617" s="108"/>
      <c r="O1617" s="108">
        <v>211672</v>
      </c>
      <c r="P1617" s="108"/>
      <c r="Q1617" s="108">
        <v>202774</v>
      </c>
      <c r="R1617" s="108"/>
      <c r="S1617" s="108">
        <v>8898</v>
      </c>
      <c r="T1617" s="108"/>
      <c r="U1617" s="108">
        <v>16591</v>
      </c>
      <c r="V1617" s="108"/>
      <c r="W1617" s="108">
        <v>15808</v>
      </c>
      <c r="X1617" s="108"/>
      <c r="Y1617" s="108">
        <v>783</v>
      </c>
      <c r="Z1617" s="108"/>
      <c r="AA1617" s="108">
        <v>0</v>
      </c>
      <c r="AB1617" s="108"/>
      <c r="AC1617" s="108">
        <v>0</v>
      </c>
      <c r="AD1617" s="108"/>
      <c r="AE1617" s="108">
        <v>0</v>
      </c>
      <c r="AF1617" s="108"/>
      <c r="AG1617" s="108">
        <v>0</v>
      </c>
      <c r="AH1617" s="108"/>
      <c r="AI1617" s="108">
        <v>697057</v>
      </c>
      <c r="AJ1617" s="108"/>
      <c r="AK1617" s="108">
        <v>4123830</v>
      </c>
      <c r="AL1617" s="109"/>
      <c r="AM1617" s="182">
        <v>0</v>
      </c>
      <c r="AN1617" s="109" t="s">
        <v>5655</v>
      </c>
      <c r="AO1617" s="109" t="str">
        <f t="shared" si="25"/>
        <v>No</v>
      </c>
    </row>
    <row r="1618" spans="1:41" s="19" customFormat="1" ht="11.45" customHeight="1" x14ac:dyDescent="0.2">
      <c r="A1618" s="5" t="s">
        <v>6430</v>
      </c>
      <c r="B1618" s="5" t="s">
        <v>1230</v>
      </c>
      <c r="C1618" s="5" t="s">
        <v>71</v>
      </c>
      <c r="D1618" s="174" t="s">
        <v>1231</v>
      </c>
      <c r="E1618" s="177">
        <v>60620</v>
      </c>
      <c r="F1618" s="19" t="s">
        <v>138</v>
      </c>
      <c r="G1618" s="5" t="s">
        <v>5273</v>
      </c>
      <c r="H1618" s="27">
        <v>0</v>
      </c>
      <c r="I1618" s="106">
        <v>6</v>
      </c>
      <c r="J1618" s="107"/>
      <c r="K1618" s="108">
        <v>0</v>
      </c>
      <c r="L1618" s="108"/>
      <c r="M1618" s="108">
        <v>0</v>
      </c>
      <c r="N1618" s="108"/>
      <c r="O1618" s="108">
        <v>0</v>
      </c>
      <c r="P1618" s="108"/>
      <c r="Q1618" s="108">
        <v>88323</v>
      </c>
      <c r="R1618" s="108"/>
      <c r="S1618" s="108">
        <v>0</v>
      </c>
      <c r="T1618" s="108"/>
      <c r="U1618" s="108">
        <v>0</v>
      </c>
      <c r="V1618" s="108"/>
      <c r="W1618" s="108">
        <v>5522</v>
      </c>
      <c r="X1618" s="108"/>
      <c r="Y1618" s="108">
        <v>0</v>
      </c>
      <c r="Z1618" s="108"/>
      <c r="AA1618" s="108">
        <v>0</v>
      </c>
      <c r="AB1618" s="108"/>
      <c r="AC1618" s="108">
        <v>0</v>
      </c>
      <c r="AD1618" s="108"/>
      <c r="AE1618" s="108">
        <v>0</v>
      </c>
      <c r="AF1618" s="108"/>
      <c r="AG1618" s="108">
        <v>0</v>
      </c>
      <c r="AH1618" s="108"/>
      <c r="AI1618" s="108">
        <v>8838</v>
      </c>
      <c r="AJ1618" s="108"/>
      <c r="AK1618" s="108">
        <v>0</v>
      </c>
      <c r="AL1618" s="109"/>
      <c r="AM1618" s="182">
        <v>0</v>
      </c>
      <c r="AN1618" s="109" t="s">
        <v>5655</v>
      </c>
      <c r="AO1618" s="109" t="str">
        <f t="shared" si="25"/>
        <v>No</v>
      </c>
    </row>
    <row r="1619" spans="1:41" s="19" customFormat="1" ht="11.45" customHeight="1" x14ac:dyDescent="0.2">
      <c r="A1619" s="5" t="s">
        <v>6431</v>
      </c>
      <c r="B1619" s="5" t="s">
        <v>1228</v>
      </c>
      <c r="C1619" s="5" t="s">
        <v>79</v>
      </c>
      <c r="D1619" s="174" t="s">
        <v>1229</v>
      </c>
      <c r="E1619" s="177">
        <v>66194</v>
      </c>
      <c r="F1619" s="19" t="s">
        <v>138</v>
      </c>
      <c r="G1619" s="5" t="s">
        <v>5273</v>
      </c>
      <c r="H1619" s="27">
        <v>0</v>
      </c>
      <c r="I1619" s="106">
        <v>6</v>
      </c>
      <c r="J1619" s="107"/>
      <c r="K1619" s="108">
        <v>0</v>
      </c>
      <c r="L1619" s="108"/>
      <c r="M1619" s="108">
        <v>0</v>
      </c>
      <c r="N1619" s="108"/>
      <c r="O1619" s="108">
        <v>0</v>
      </c>
      <c r="P1619" s="108"/>
      <c r="Q1619" s="108">
        <v>221742</v>
      </c>
      <c r="R1619" s="108"/>
      <c r="S1619" s="108">
        <v>0</v>
      </c>
      <c r="T1619" s="108"/>
      <c r="U1619" s="108">
        <v>0</v>
      </c>
      <c r="V1619" s="108"/>
      <c r="W1619" s="108">
        <v>7534</v>
      </c>
      <c r="X1619" s="108"/>
      <c r="Y1619" s="108">
        <v>0</v>
      </c>
      <c r="Z1619" s="108"/>
      <c r="AA1619" s="108">
        <v>0</v>
      </c>
      <c r="AB1619" s="108"/>
      <c r="AC1619" s="108">
        <v>0</v>
      </c>
      <c r="AD1619" s="108"/>
      <c r="AE1619" s="108">
        <v>0</v>
      </c>
      <c r="AF1619" s="108"/>
      <c r="AG1619" s="108">
        <v>0</v>
      </c>
      <c r="AH1619" s="108"/>
      <c r="AI1619" s="108">
        <v>10089</v>
      </c>
      <c r="AJ1619" s="108"/>
      <c r="AK1619" s="108">
        <v>0</v>
      </c>
      <c r="AL1619" s="109"/>
      <c r="AM1619" s="182">
        <v>0</v>
      </c>
      <c r="AN1619" s="109" t="s">
        <v>5655</v>
      </c>
      <c r="AO1619" s="109" t="str">
        <f t="shared" si="25"/>
        <v>No</v>
      </c>
    </row>
    <row r="1620" spans="1:41" s="19" customFormat="1" ht="11.45" customHeight="1" x14ac:dyDescent="0.2">
      <c r="A1620" s="5" t="s">
        <v>1858</v>
      </c>
      <c r="B1620" s="5" t="s">
        <v>1859</v>
      </c>
      <c r="C1620" s="5" t="s">
        <v>14</v>
      </c>
      <c r="D1620" s="174" t="s">
        <v>1860</v>
      </c>
      <c r="E1620" s="177" t="s">
        <v>1861</v>
      </c>
      <c r="F1620" s="19" t="s">
        <v>194</v>
      </c>
      <c r="G1620" s="5" t="s">
        <v>229</v>
      </c>
      <c r="H1620" s="27">
        <v>0</v>
      </c>
      <c r="I1620" s="106">
        <v>6</v>
      </c>
      <c r="J1620" s="107"/>
      <c r="K1620" s="108">
        <v>0</v>
      </c>
      <c r="L1620" s="108"/>
      <c r="M1620" s="108">
        <v>0</v>
      </c>
      <c r="N1620" s="108"/>
      <c r="O1620" s="108">
        <v>0</v>
      </c>
      <c r="P1620" s="108"/>
      <c r="Q1620" s="108">
        <v>62552</v>
      </c>
      <c r="R1620" s="108"/>
      <c r="S1620" s="108">
        <v>0</v>
      </c>
      <c r="T1620" s="108"/>
      <c r="U1620" s="108">
        <v>0</v>
      </c>
      <c r="V1620" s="108"/>
      <c r="W1620" s="108">
        <v>6333</v>
      </c>
      <c r="X1620" s="108"/>
      <c r="Y1620" s="108">
        <v>0</v>
      </c>
      <c r="Z1620" s="108"/>
      <c r="AA1620" s="108">
        <v>0</v>
      </c>
      <c r="AB1620" s="108"/>
      <c r="AC1620" s="108">
        <v>0</v>
      </c>
      <c r="AD1620" s="108"/>
      <c r="AE1620" s="108">
        <v>0</v>
      </c>
      <c r="AF1620" s="108"/>
      <c r="AG1620" s="108">
        <v>0</v>
      </c>
      <c r="AH1620" s="108"/>
      <c r="AI1620" s="108">
        <v>27893</v>
      </c>
      <c r="AJ1620" s="108"/>
      <c r="AK1620" s="108">
        <v>0</v>
      </c>
      <c r="AL1620" s="109"/>
      <c r="AM1620" s="182">
        <v>0</v>
      </c>
      <c r="AN1620" s="109" t="s">
        <v>5655</v>
      </c>
      <c r="AO1620" s="109" t="str">
        <f t="shared" si="25"/>
        <v>No</v>
      </c>
    </row>
    <row r="1621" spans="1:41" s="19" customFormat="1" ht="11.45" customHeight="1" x14ac:dyDescent="0.2">
      <c r="A1621" s="5" t="s">
        <v>4392</v>
      </c>
      <c r="B1621" s="5" t="s">
        <v>6432</v>
      </c>
      <c r="C1621" s="5" t="s">
        <v>61</v>
      </c>
      <c r="D1621" s="174" t="s">
        <v>4393</v>
      </c>
      <c r="E1621" s="177" t="s">
        <v>4394</v>
      </c>
      <c r="F1621" s="19" t="s">
        <v>194</v>
      </c>
      <c r="G1621" s="5" t="s">
        <v>229</v>
      </c>
      <c r="H1621" s="27">
        <v>0</v>
      </c>
      <c r="I1621" s="106">
        <v>6</v>
      </c>
      <c r="J1621" s="107"/>
      <c r="K1621" s="108">
        <v>0</v>
      </c>
      <c r="L1621" s="108"/>
      <c r="M1621" s="108">
        <v>0</v>
      </c>
      <c r="N1621" s="108"/>
      <c r="O1621" s="108">
        <v>0</v>
      </c>
      <c r="P1621" s="108"/>
      <c r="Q1621" s="108">
        <v>41005</v>
      </c>
      <c r="R1621" s="108"/>
      <c r="S1621" s="108">
        <v>0</v>
      </c>
      <c r="T1621" s="108"/>
      <c r="U1621" s="108">
        <v>0</v>
      </c>
      <c r="V1621" s="108"/>
      <c r="W1621" s="108">
        <v>1660</v>
      </c>
      <c r="X1621" s="108"/>
      <c r="Y1621" s="108">
        <v>0</v>
      </c>
      <c r="Z1621" s="108"/>
      <c r="AA1621" s="108">
        <v>0</v>
      </c>
      <c r="AB1621" s="108"/>
      <c r="AC1621" s="108">
        <v>0</v>
      </c>
      <c r="AD1621" s="108"/>
      <c r="AE1621" s="108">
        <v>0</v>
      </c>
      <c r="AF1621" s="108"/>
      <c r="AG1621" s="108">
        <v>0</v>
      </c>
      <c r="AH1621" s="108"/>
      <c r="AI1621" s="108">
        <v>32899</v>
      </c>
      <c r="AJ1621" s="108"/>
      <c r="AK1621" s="108">
        <v>0</v>
      </c>
      <c r="AL1621" s="109"/>
      <c r="AM1621" s="182">
        <v>0</v>
      </c>
      <c r="AN1621" s="109" t="s">
        <v>5655</v>
      </c>
      <c r="AO1621" s="109" t="str">
        <f t="shared" si="25"/>
        <v>No</v>
      </c>
    </row>
    <row r="1622" spans="1:41" s="19" customFormat="1" ht="11.45" customHeight="1" x14ac:dyDescent="0.2">
      <c r="A1622" s="5" t="s">
        <v>4475</v>
      </c>
      <c r="B1622" s="5" t="s">
        <v>4476</v>
      </c>
      <c r="C1622" s="5" t="s">
        <v>61</v>
      </c>
      <c r="D1622" s="174" t="s">
        <v>4477</v>
      </c>
      <c r="E1622" s="177" t="s">
        <v>4478</v>
      </c>
      <c r="F1622" s="19" t="s">
        <v>242</v>
      </c>
      <c r="G1622" s="5" t="s">
        <v>229</v>
      </c>
      <c r="H1622" s="27">
        <v>0</v>
      </c>
      <c r="I1622" s="106">
        <v>6</v>
      </c>
      <c r="J1622" s="107"/>
      <c r="K1622" s="108">
        <v>0</v>
      </c>
      <c r="L1622" s="108"/>
      <c r="M1622" s="108">
        <v>0</v>
      </c>
      <c r="N1622" s="108"/>
      <c r="O1622" s="108">
        <v>0</v>
      </c>
      <c r="P1622" s="108"/>
      <c r="Q1622" s="108">
        <v>77610</v>
      </c>
      <c r="R1622" s="108"/>
      <c r="S1622" s="108">
        <v>0</v>
      </c>
      <c r="T1622" s="108"/>
      <c r="U1622" s="108">
        <v>0</v>
      </c>
      <c r="V1622" s="108"/>
      <c r="W1622" s="108">
        <v>2672</v>
      </c>
      <c r="X1622" s="108"/>
      <c r="Y1622" s="108">
        <v>0</v>
      </c>
      <c r="Z1622" s="108"/>
      <c r="AA1622" s="108">
        <v>0</v>
      </c>
      <c r="AB1622" s="108"/>
      <c r="AC1622" s="108">
        <v>0</v>
      </c>
      <c r="AD1622" s="108"/>
      <c r="AE1622" s="108">
        <v>0</v>
      </c>
      <c r="AF1622" s="108"/>
      <c r="AG1622" s="108">
        <v>0</v>
      </c>
      <c r="AH1622" s="108"/>
      <c r="AI1622" s="108">
        <v>5668</v>
      </c>
      <c r="AJ1622" s="108"/>
      <c r="AK1622" s="108">
        <v>0</v>
      </c>
      <c r="AL1622" s="109"/>
      <c r="AM1622" s="182">
        <v>0</v>
      </c>
      <c r="AN1622" s="109" t="s">
        <v>5655</v>
      </c>
      <c r="AO1622" s="109" t="str">
        <f t="shared" si="25"/>
        <v>No</v>
      </c>
    </row>
    <row r="1623" spans="1:41" s="19" customFormat="1" ht="11.45" customHeight="1" x14ac:dyDescent="0.2">
      <c r="A1623" s="5" t="s">
        <v>3660</v>
      </c>
      <c r="B1623" s="5" t="s">
        <v>2014</v>
      </c>
      <c r="C1623" s="5" t="s">
        <v>51</v>
      </c>
      <c r="D1623" s="174" t="s">
        <v>3661</v>
      </c>
      <c r="E1623" s="177" t="s">
        <v>3662</v>
      </c>
      <c r="F1623" s="19" t="s">
        <v>194</v>
      </c>
      <c r="G1623" s="5" t="s">
        <v>229</v>
      </c>
      <c r="H1623" s="27">
        <v>0</v>
      </c>
      <c r="I1623" s="106">
        <v>6</v>
      </c>
      <c r="J1623" s="107"/>
      <c r="K1623" s="108">
        <v>0</v>
      </c>
      <c r="L1623" s="108"/>
      <c r="M1623" s="108">
        <v>0</v>
      </c>
      <c r="N1623" s="108"/>
      <c r="O1623" s="108">
        <v>0</v>
      </c>
      <c r="P1623" s="108"/>
      <c r="Q1623" s="108">
        <v>102009</v>
      </c>
      <c r="R1623" s="108"/>
      <c r="S1623" s="108">
        <v>0</v>
      </c>
      <c r="T1623" s="108"/>
      <c r="U1623" s="108">
        <v>0</v>
      </c>
      <c r="V1623" s="108"/>
      <c r="W1623" s="108">
        <v>5276</v>
      </c>
      <c r="X1623" s="108"/>
      <c r="Y1623" s="108">
        <v>0</v>
      </c>
      <c r="Z1623" s="108"/>
      <c r="AA1623" s="108">
        <v>0</v>
      </c>
      <c r="AB1623" s="108"/>
      <c r="AC1623" s="108">
        <v>0</v>
      </c>
      <c r="AD1623" s="108"/>
      <c r="AE1623" s="108">
        <v>0</v>
      </c>
      <c r="AF1623" s="108"/>
      <c r="AG1623" s="108">
        <v>0</v>
      </c>
      <c r="AH1623" s="108"/>
      <c r="AI1623" s="108">
        <v>5123</v>
      </c>
      <c r="AJ1623" s="108"/>
      <c r="AK1623" s="108">
        <v>0</v>
      </c>
      <c r="AL1623" s="109"/>
      <c r="AM1623" s="182">
        <v>0</v>
      </c>
      <c r="AN1623" s="109" t="s">
        <v>5655</v>
      </c>
      <c r="AO1623" s="109" t="str">
        <f t="shared" si="25"/>
        <v>No</v>
      </c>
    </row>
    <row r="1624" spans="1:41" s="19" customFormat="1" ht="11.45" customHeight="1" x14ac:dyDescent="0.2">
      <c r="A1624" s="5" t="s">
        <v>6433</v>
      </c>
      <c r="B1624" s="5" t="s">
        <v>6434</v>
      </c>
      <c r="C1624" s="5" t="s">
        <v>73</v>
      </c>
      <c r="D1624" s="174"/>
      <c r="E1624" s="177" t="s">
        <v>6435</v>
      </c>
      <c r="F1624" s="19" t="s">
        <v>194</v>
      </c>
      <c r="G1624" s="5" t="s">
        <v>229</v>
      </c>
      <c r="H1624" s="27">
        <v>0</v>
      </c>
      <c r="I1624" s="106">
        <v>6</v>
      </c>
      <c r="J1624" s="107"/>
      <c r="K1624" s="108">
        <v>0</v>
      </c>
      <c r="L1624" s="108"/>
      <c r="M1624" s="108">
        <v>0</v>
      </c>
      <c r="N1624" s="108"/>
      <c r="O1624" s="108">
        <v>0</v>
      </c>
      <c r="P1624" s="108"/>
      <c r="Q1624" s="108">
        <v>168321</v>
      </c>
      <c r="R1624" s="108"/>
      <c r="S1624" s="108">
        <v>0</v>
      </c>
      <c r="T1624" s="108"/>
      <c r="U1624" s="108">
        <v>0</v>
      </c>
      <c r="V1624" s="108"/>
      <c r="W1624" s="108">
        <v>6717</v>
      </c>
      <c r="X1624" s="108"/>
      <c r="Y1624" s="108">
        <v>0</v>
      </c>
      <c r="Z1624" s="108"/>
      <c r="AA1624" s="108">
        <v>0</v>
      </c>
      <c r="AB1624" s="108"/>
      <c r="AC1624" s="108">
        <v>0</v>
      </c>
      <c r="AD1624" s="108"/>
      <c r="AE1624" s="108">
        <v>0</v>
      </c>
      <c r="AF1624" s="108"/>
      <c r="AG1624" s="108">
        <v>0</v>
      </c>
      <c r="AH1624" s="108"/>
      <c r="AI1624" s="108">
        <v>40275</v>
      </c>
      <c r="AJ1624" s="108"/>
      <c r="AK1624" s="108">
        <v>0</v>
      </c>
      <c r="AL1624" s="109"/>
      <c r="AM1624" s="182">
        <v>0</v>
      </c>
      <c r="AN1624" s="109" t="s">
        <v>5655</v>
      </c>
      <c r="AO1624" s="109" t="str">
        <f t="shared" si="25"/>
        <v>No</v>
      </c>
    </row>
    <row r="1625" spans="1:41" s="19" customFormat="1" ht="11.45" customHeight="1" x14ac:dyDescent="0.2">
      <c r="A1625" s="5" t="s">
        <v>2271</v>
      </c>
      <c r="B1625" s="5" t="s">
        <v>587</v>
      </c>
      <c r="C1625" s="5" t="s">
        <v>40</v>
      </c>
      <c r="D1625" s="174" t="s">
        <v>2272</v>
      </c>
      <c r="E1625" s="177" t="s">
        <v>2273</v>
      </c>
      <c r="F1625" s="19" t="s">
        <v>194</v>
      </c>
      <c r="G1625" s="5" t="s">
        <v>229</v>
      </c>
      <c r="H1625" s="27">
        <v>0</v>
      </c>
      <c r="I1625" s="106">
        <v>6</v>
      </c>
      <c r="J1625" s="107"/>
      <c r="K1625" s="108">
        <v>0</v>
      </c>
      <c r="L1625" s="108"/>
      <c r="M1625" s="108">
        <v>0</v>
      </c>
      <c r="N1625" s="108"/>
      <c r="O1625" s="108">
        <v>0</v>
      </c>
      <c r="P1625" s="108"/>
      <c r="Q1625" s="108">
        <v>135518</v>
      </c>
      <c r="R1625" s="108"/>
      <c r="S1625" s="108">
        <v>0</v>
      </c>
      <c r="T1625" s="108"/>
      <c r="U1625" s="108">
        <v>0</v>
      </c>
      <c r="V1625" s="108"/>
      <c r="W1625" s="108">
        <v>9835</v>
      </c>
      <c r="X1625" s="108"/>
      <c r="Y1625" s="108">
        <v>0</v>
      </c>
      <c r="Z1625" s="108"/>
      <c r="AA1625" s="108">
        <v>0</v>
      </c>
      <c r="AB1625" s="108"/>
      <c r="AC1625" s="108">
        <v>0</v>
      </c>
      <c r="AD1625" s="108"/>
      <c r="AE1625" s="108">
        <v>0</v>
      </c>
      <c r="AF1625" s="108"/>
      <c r="AG1625" s="108">
        <v>0</v>
      </c>
      <c r="AH1625" s="108"/>
      <c r="AI1625" s="108">
        <v>23243</v>
      </c>
      <c r="AJ1625" s="108"/>
      <c r="AK1625" s="108">
        <v>0</v>
      </c>
      <c r="AL1625" s="109"/>
      <c r="AM1625" s="182">
        <v>0</v>
      </c>
      <c r="AN1625" s="109" t="s">
        <v>5655</v>
      </c>
      <c r="AO1625" s="109" t="str">
        <f t="shared" si="25"/>
        <v>No</v>
      </c>
    </row>
    <row r="1626" spans="1:41" s="19" customFormat="1" ht="11.45" customHeight="1" x14ac:dyDescent="0.2">
      <c r="A1626" s="5" t="s">
        <v>6436</v>
      </c>
      <c r="B1626" s="5" t="s">
        <v>1021</v>
      </c>
      <c r="C1626" s="5" t="s">
        <v>79</v>
      </c>
      <c r="D1626" s="174" t="s">
        <v>1022</v>
      </c>
      <c r="E1626" s="177">
        <v>66146</v>
      </c>
      <c r="F1626" s="19" t="s">
        <v>138</v>
      </c>
      <c r="G1626" s="5" t="s">
        <v>5273</v>
      </c>
      <c r="H1626" s="27">
        <v>0</v>
      </c>
      <c r="I1626" s="106">
        <v>6</v>
      </c>
      <c r="J1626" s="107"/>
      <c r="K1626" s="108">
        <v>0</v>
      </c>
      <c r="L1626" s="108"/>
      <c r="M1626" s="108">
        <v>0</v>
      </c>
      <c r="N1626" s="108"/>
      <c r="O1626" s="108">
        <v>0</v>
      </c>
      <c r="P1626" s="108"/>
      <c r="Q1626" s="108">
        <v>108689</v>
      </c>
      <c r="R1626" s="108"/>
      <c r="S1626" s="108">
        <v>0</v>
      </c>
      <c r="T1626" s="108"/>
      <c r="U1626" s="108">
        <v>0</v>
      </c>
      <c r="V1626" s="108"/>
      <c r="W1626" s="108">
        <v>3370</v>
      </c>
      <c r="X1626" s="108"/>
      <c r="Y1626" s="108">
        <v>0</v>
      </c>
      <c r="Z1626" s="108"/>
      <c r="AA1626" s="108">
        <v>0</v>
      </c>
      <c r="AB1626" s="108"/>
      <c r="AC1626" s="108">
        <v>0</v>
      </c>
      <c r="AD1626" s="108"/>
      <c r="AE1626" s="108">
        <v>0</v>
      </c>
      <c r="AF1626" s="108"/>
      <c r="AG1626" s="108">
        <v>0</v>
      </c>
      <c r="AH1626" s="108"/>
      <c r="AI1626" s="108">
        <v>15535</v>
      </c>
      <c r="AJ1626" s="108"/>
      <c r="AK1626" s="108">
        <v>0</v>
      </c>
      <c r="AL1626" s="109"/>
      <c r="AM1626" s="182">
        <v>0</v>
      </c>
      <c r="AN1626" s="109" t="s">
        <v>5655</v>
      </c>
      <c r="AO1626" s="109" t="str">
        <f t="shared" si="25"/>
        <v>No</v>
      </c>
    </row>
    <row r="1627" spans="1:41" s="19" customFormat="1" ht="11.45" customHeight="1" x14ac:dyDescent="0.2">
      <c r="A1627" s="5" t="s">
        <v>1259</v>
      </c>
      <c r="B1627" s="5" t="s">
        <v>1260</v>
      </c>
      <c r="C1627" s="5" t="s">
        <v>61</v>
      </c>
      <c r="D1627" s="174" t="s">
        <v>1261</v>
      </c>
      <c r="E1627" s="177">
        <v>88188</v>
      </c>
      <c r="F1627" s="19" t="s">
        <v>138</v>
      </c>
      <c r="G1627" s="5" t="s">
        <v>5273</v>
      </c>
      <c r="H1627" s="27">
        <v>0</v>
      </c>
      <c r="I1627" s="106">
        <v>6</v>
      </c>
      <c r="J1627" s="107"/>
      <c r="K1627" s="108">
        <v>0</v>
      </c>
      <c r="L1627" s="108"/>
      <c r="M1627" s="108">
        <v>0</v>
      </c>
      <c r="N1627" s="108"/>
      <c r="O1627" s="108">
        <v>0</v>
      </c>
      <c r="P1627" s="108"/>
      <c r="Q1627" s="108">
        <v>303114</v>
      </c>
      <c r="R1627" s="108"/>
      <c r="S1627" s="108">
        <v>0</v>
      </c>
      <c r="T1627" s="108"/>
      <c r="U1627" s="108">
        <v>0</v>
      </c>
      <c r="V1627" s="108"/>
      <c r="W1627" s="108">
        <v>7427</v>
      </c>
      <c r="X1627" s="108"/>
      <c r="Y1627" s="108">
        <v>0</v>
      </c>
      <c r="Z1627" s="108"/>
      <c r="AA1627" s="108">
        <v>0</v>
      </c>
      <c r="AB1627" s="108"/>
      <c r="AC1627" s="108">
        <v>0</v>
      </c>
      <c r="AD1627" s="108"/>
      <c r="AE1627" s="108">
        <v>0</v>
      </c>
      <c r="AF1627" s="108"/>
      <c r="AG1627" s="108">
        <v>0</v>
      </c>
      <c r="AH1627" s="108"/>
      <c r="AI1627" s="108">
        <v>10311</v>
      </c>
      <c r="AJ1627" s="108"/>
      <c r="AK1627" s="108">
        <v>0</v>
      </c>
      <c r="AL1627" s="109"/>
      <c r="AM1627" s="182">
        <v>0</v>
      </c>
      <c r="AN1627" s="109" t="s">
        <v>5655</v>
      </c>
      <c r="AO1627" s="109" t="str">
        <f t="shared" si="25"/>
        <v>No</v>
      </c>
    </row>
    <row r="1628" spans="1:41" s="19" customFormat="1" ht="11.45" customHeight="1" x14ac:dyDescent="0.2">
      <c r="A1628" s="5" t="s">
        <v>6437</v>
      </c>
      <c r="B1628" s="5" t="s">
        <v>6438</v>
      </c>
      <c r="C1628" s="5" t="s">
        <v>83</v>
      </c>
      <c r="D1628" s="174"/>
      <c r="E1628" s="177" t="s">
        <v>6439</v>
      </c>
      <c r="F1628" s="19" t="s">
        <v>194</v>
      </c>
      <c r="G1628" s="5" t="s">
        <v>229</v>
      </c>
      <c r="H1628" s="27">
        <v>0</v>
      </c>
      <c r="I1628" s="106">
        <v>6</v>
      </c>
      <c r="J1628" s="107"/>
      <c r="K1628" s="108">
        <v>0</v>
      </c>
      <c r="L1628" s="108"/>
      <c r="M1628" s="108">
        <v>0</v>
      </c>
      <c r="N1628" s="108"/>
      <c r="O1628" s="108">
        <v>0</v>
      </c>
      <c r="P1628" s="108"/>
      <c r="Q1628" s="108">
        <v>20202</v>
      </c>
      <c r="R1628" s="108"/>
      <c r="S1628" s="108">
        <v>0</v>
      </c>
      <c r="T1628" s="108"/>
      <c r="U1628" s="108">
        <v>0</v>
      </c>
      <c r="V1628" s="108"/>
      <c r="W1628" s="108">
        <v>1093</v>
      </c>
      <c r="X1628" s="108"/>
      <c r="Y1628" s="108">
        <v>0</v>
      </c>
      <c r="Z1628" s="108"/>
      <c r="AA1628" s="108">
        <v>0</v>
      </c>
      <c r="AB1628" s="108"/>
      <c r="AC1628" s="108">
        <v>0</v>
      </c>
      <c r="AD1628" s="108"/>
      <c r="AE1628" s="108">
        <v>0</v>
      </c>
      <c r="AF1628" s="108"/>
      <c r="AG1628" s="108">
        <v>0</v>
      </c>
      <c r="AH1628" s="108"/>
      <c r="AI1628" s="108">
        <v>1228</v>
      </c>
      <c r="AJ1628" s="108"/>
      <c r="AK1628" s="108">
        <v>0</v>
      </c>
      <c r="AL1628" s="109"/>
      <c r="AM1628" s="182">
        <v>0</v>
      </c>
      <c r="AN1628" s="109" t="s">
        <v>5655</v>
      </c>
      <c r="AO1628" s="109" t="str">
        <f t="shared" si="25"/>
        <v>No</v>
      </c>
    </row>
    <row r="1629" spans="1:41" s="19" customFormat="1" ht="11.45" customHeight="1" x14ac:dyDescent="0.2">
      <c r="A1629" s="5" t="s">
        <v>3679</v>
      </c>
      <c r="B1629" s="5" t="s">
        <v>3680</v>
      </c>
      <c r="C1629" s="5" t="s">
        <v>71</v>
      </c>
      <c r="D1629" s="174" t="s">
        <v>3681</v>
      </c>
      <c r="E1629" s="177" t="s">
        <v>3682</v>
      </c>
      <c r="F1629" s="19" t="s">
        <v>242</v>
      </c>
      <c r="G1629" s="5" t="s">
        <v>229</v>
      </c>
      <c r="H1629" s="27">
        <v>0</v>
      </c>
      <c r="I1629" s="106">
        <v>6</v>
      </c>
      <c r="J1629" s="107"/>
      <c r="K1629" s="108">
        <v>0</v>
      </c>
      <c r="L1629" s="108"/>
      <c r="M1629" s="108">
        <v>0</v>
      </c>
      <c r="N1629" s="108"/>
      <c r="O1629" s="108">
        <v>0</v>
      </c>
      <c r="P1629" s="108"/>
      <c r="Q1629" s="108">
        <v>83633</v>
      </c>
      <c r="R1629" s="108"/>
      <c r="S1629" s="108">
        <v>0</v>
      </c>
      <c r="T1629" s="108"/>
      <c r="U1629" s="108">
        <v>0</v>
      </c>
      <c r="V1629" s="108"/>
      <c r="W1629" s="108">
        <v>7468</v>
      </c>
      <c r="X1629" s="108"/>
      <c r="Y1629" s="108">
        <v>0</v>
      </c>
      <c r="Z1629" s="108"/>
      <c r="AA1629" s="108">
        <v>0</v>
      </c>
      <c r="AB1629" s="108"/>
      <c r="AC1629" s="108">
        <v>0</v>
      </c>
      <c r="AD1629" s="108"/>
      <c r="AE1629" s="108">
        <v>0</v>
      </c>
      <c r="AF1629" s="108"/>
      <c r="AG1629" s="108">
        <v>0</v>
      </c>
      <c r="AH1629" s="108"/>
      <c r="AI1629" s="108">
        <v>9176</v>
      </c>
      <c r="AJ1629" s="108"/>
      <c r="AK1629" s="108">
        <v>0</v>
      </c>
      <c r="AL1629" s="109"/>
      <c r="AM1629" s="182">
        <v>0</v>
      </c>
      <c r="AN1629" s="109" t="s">
        <v>5655</v>
      </c>
      <c r="AO1629" s="109" t="str">
        <f t="shared" si="25"/>
        <v>No</v>
      </c>
    </row>
    <row r="1630" spans="1:41" s="19" customFormat="1" ht="11.45" customHeight="1" x14ac:dyDescent="0.2">
      <c r="A1630" s="5" t="s">
        <v>6440</v>
      </c>
      <c r="B1630" s="5" t="s">
        <v>3508</v>
      </c>
      <c r="C1630" s="5" t="s">
        <v>89</v>
      </c>
      <c r="D1630" s="174" t="s">
        <v>3509</v>
      </c>
      <c r="E1630" s="177" t="s">
        <v>3510</v>
      </c>
      <c r="F1630" s="19" t="s">
        <v>194</v>
      </c>
      <c r="G1630" s="5" t="s">
        <v>229</v>
      </c>
      <c r="H1630" s="27">
        <v>0</v>
      </c>
      <c r="I1630" s="106">
        <v>6</v>
      </c>
      <c r="J1630" s="107"/>
      <c r="K1630" s="108">
        <v>0</v>
      </c>
      <c r="L1630" s="108"/>
      <c r="M1630" s="108">
        <v>0</v>
      </c>
      <c r="N1630" s="108"/>
      <c r="O1630" s="108">
        <v>0</v>
      </c>
      <c r="P1630" s="108"/>
      <c r="Q1630" s="108">
        <v>360723</v>
      </c>
      <c r="R1630" s="108"/>
      <c r="S1630" s="108">
        <v>0</v>
      </c>
      <c r="T1630" s="108"/>
      <c r="U1630" s="108">
        <v>0</v>
      </c>
      <c r="V1630" s="108"/>
      <c r="W1630" s="108">
        <v>20434</v>
      </c>
      <c r="X1630" s="108"/>
      <c r="Y1630" s="108">
        <v>0</v>
      </c>
      <c r="Z1630" s="108"/>
      <c r="AA1630" s="108">
        <v>0</v>
      </c>
      <c r="AB1630" s="108"/>
      <c r="AC1630" s="108">
        <v>0</v>
      </c>
      <c r="AD1630" s="108"/>
      <c r="AE1630" s="108">
        <v>0</v>
      </c>
      <c r="AF1630" s="108"/>
      <c r="AG1630" s="108">
        <v>0</v>
      </c>
      <c r="AH1630" s="108"/>
      <c r="AI1630" s="108">
        <v>417009</v>
      </c>
      <c r="AJ1630" s="108"/>
      <c r="AK1630" s="108">
        <v>0</v>
      </c>
      <c r="AL1630" s="109"/>
      <c r="AM1630" s="182">
        <v>0</v>
      </c>
      <c r="AN1630" s="109" t="s">
        <v>5655</v>
      </c>
      <c r="AO1630" s="109" t="str">
        <f t="shared" si="25"/>
        <v>No</v>
      </c>
    </row>
    <row r="1631" spans="1:41" s="19" customFormat="1" ht="11.45" customHeight="1" x14ac:dyDescent="0.2">
      <c r="A1631" s="5" t="s">
        <v>1955</v>
      </c>
      <c r="B1631" s="5" t="s">
        <v>457</v>
      </c>
      <c r="C1631" s="5" t="s">
        <v>14</v>
      </c>
      <c r="D1631" s="174" t="s">
        <v>1956</v>
      </c>
      <c r="E1631" s="177" t="s">
        <v>1957</v>
      </c>
      <c r="F1631" s="19" t="s">
        <v>194</v>
      </c>
      <c r="G1631" s="5" t="s">
        <v>229</v>
      </c>
      <c r="H1631" s="27">
        <v>0</v>
      </c>
      <c r="I1631" s="106">
        <v>6</v>
      </c>
      <c r="J1631" s="107"/>
      <c r="K1631" s="108">
        <v>0</v>
      </c>
      <c r="L1631" s="108"/>
      <c r="M1631" s="108">
        <v>0</v>
      </c>
      <c r="N1631" s="108"/>
      <c r="O1631" s="108">
        <v>0</v>
      </c>
      <c r="P1631" s="108"/>
      <c r="Q1631" s="108">
        <v>126271</v>
      </c>
      <c r="R1631" s="108"/>
      <c r="S1631" s="108">
        <v>0</v>
      </c>
      <c r="T1631" s="108"/>
      <c r="U1631" s="108">
        <v>0</v>
      </c>
      <c r="V1631" s="108"/>
      <c r="W1631" s="108">
        <v>5185</v>
      </c>
      <c r="X1631" s="108"/>
      <c r="Y1631" s="108">
        <v>0</v>
      </c>
      <c r="Z1631" s="108"/>
      <c r="AA1631" s="108">
        <v>0</v>
      </c>
      <c r="AB1631" s="108"/>
      <c r="AC1631" s="108">
        <v>0</v>
      </c>
      <c r="AD1631" s="108"/>
      <c r="AE1631" s="108">
        <v>0</v>
      </c>
      <c r="AF1631" s="108"/>
      <c r="AG1631" s="108">
        <v>0</v>
      </c>
      <c r="AH1631" s="108"/>
      <c r="AI1631" s="108">
        <v>9879</v>
      </c>
      <c r="AJ1631" s="108"/>
      <c r="AK1631" s="108">
        <v>0</v>
      </c>
      <c r="AL1631" s="109"/>
      <c r="AM1631" s="182">
        <v>0</v>
      </c>
      <c r="AN1631" s="109" t="s">
        <v>5655</v>
      </c>
      <c r="AO1631" s="109" t="str">
        <f t="shared" si="25"/>
        <v>No</v>
      </c>
    </row>
    <row r="1632" spans="1:41" s="19" customFormat="1" ht="11.45" customHeight="1" x14ac:dyDescent="0.2">
      <c r="A1632" s="5" t="s">
        <v>4904</v>
      </c>
      <c r="B1632" s="5" t="s">
        <v>4905</v>
      </c>
      <c r="C1632" s="5" t="s">
        <v>20</v>
      </c>
      <c r="D1632" s="174" t="s">
        <v>4906</v>
      </c>
      <c r="E1632" s="177" t="s">
        <v>4907</v>
      </c>
      <c r="F1632" s="19" t="s">
        <v>194</v>
      </c>
      <c r="G1632" s="5" t="s">
        <v>229</v>
      </c>
      <c r="H1632" s="27">
        <v>0</v>
      </c>
      <c r="I1632" s="106">
        <v>6</v>
      </c>
      <c r="J1632" s="107"/>
      <c r="K1632" s="108">
        <v>0</v>
      </c>
      <c r="L1632" s="108"/>
      <c r="M1632" s="108">
        <v>0</v>
      </c>
      <c r="N1632" s="108"/>
      <c r="O1632" s="108">
        <v>0</v>
      </c>
      <c r="P1632" s="108"/>
      <c r="Q1632" s="108">
        <v>179300</v>
      </c>
      <c r="R1632" s="108"/>
      <c r="S1632" s="108">
        <v>0</v>
      </c>
      <c r="T1632" s="108"/>
      <c r="U1632" s="108">
        <v>0</v>
      </c>
      <c r="V1632" s="108"/>
      <c r="W1632" s="108">
        <v>10789</v>
      </c>
      <c r="X1632" s="108"/>
      <c r="Y1632" s="108">
        <v>0</v>
      </c>
      <c r="Z1632" s="108"/>
      <c r="AA1632" s="108">
        <v>0</v>
      </c>
      <c r="AB1632" s="108"/>
      <c r="AC1632" s="108">
        <v>0</v>
      </c>
      <c r="AD1632" s="108"/>
      <c r="AE1632" s="108">
        <v>0</v>
      </c>
      <c r="AF1632" s="108"/>
      <c r="AG1632" s="108">
        <v>0</v>
      </c>
      <c r="AH1632" s="108"/>
      <c r="AI1632" s="108">
        <v>43228</v>
      </c>
      <c r="AJ1632" s="108"/>
      <c r="AK1632" s="108">
        <v>0</v>
      </c>
      <c r="AL1632" s="109"/>
      <c r="AM1632" s="182">
        <v>0</v>
      </c>
      <c r="AN1632" s="109" t="s">
        <v>5655</v>
      </c>
      <c r="AO1632" s="109" t="str">
        <f t="shared" si="25"/>
        <v>No</v>
      </c>
    </row>
    <row r="1633" spans="1:41" s="19" customFormat="1" ht="11.45" customHeight="1" x14ac:dyDescent="0.2">
      <c r="A1633" s="5" t="s">
        <v>6441</v>
      </c>
      <c r="B1633" s="5" t="s">
        <v>318</v>
      </c>
      <c r="C1633" s="5" t="s">
        <v>81</v>
      </c>
      <c r="D1633" s="174">
        <v>3077</v>
      </c>
      <c r="E1633" s="177">
        <v>30077</v>
      </c>
      <c r="F1633" s="19" t="s">
        <v>194</v>
      </c>
      <c r="G1633" s="5" t="s">
        <v>192</v>
      </c>
      <c r="H1633" s="27">
        <v>107682</v>
      </c>
      <c r="I1633" s="106">
        <v>6</v>
      </c>
      <c r="J1633" s="107"/>
      <c r="K1633" s="108">
        <v>0</v>
      </c>
      <c r="L1633" s="108"/>
      <c r="M1633" s="108">
        <v>268014</v>
      </c>
      <c r="N1633" s="108"/>
      <c r="O1633" s="108">
        <v>287165</v>
      </c>
      <c r="P1633" s="108"/>
      <c r="Q1633" s="108">
        <v>277187</v>
      </c>
      <c r="R1633" s="108"/>
      <c r="S1633" s="108">
        <v>9978</v>
      </c>
      <c r="T1633" s="108"/>
      <c r="U1633" s="108">
        <v>24159</v>
      </c>
      <c r="V1633" s="108"/>
      <c r="W1633" s="108">
        <v>22007</v>
      </c>
      <c r="X1633" s="108"/>
      <c r="Y1633" s="108">
        <v>2152</v>
      </c>
      <c r="Z1633" s="108"/>
      <c r="AA1633" s="108">
        <v>0</v>
      </c>
      <c r="AB1633" s="108"/>
      <c r="AC1633" s="108">
        <v>0</v>
      </c>
      <c r="AD1633" s="108"/>
      <c r="AE1633" s="108">
        <v>0</v>
      </c>
      <c r="AF1633" s="108"/>
      <c r="AG1633" s="108">
        <v>0</v>
      </c>
      <c r="AH1633" s="108"/>
      <c r="AI1633" s="108">
        <v>239464</v>
      </c>
      <c r="AJ1633" s="108"/>
      <c r="AK1633" s="108">
        <v>282716</v>
      </c>
      <c r="AL1633" s="109"/>
      <c r="AM1633" s="182">
        <v>0</v>
      </c>
      <c r="AN1633" s="109" t="s">
        <v>5655</v>
      </c>
      <c r="AO1633" s="109" t="str">
        <f t="shared" si="25"/>
        <v>No</v>
      </c>
    </row>
    <row r="1634" spans="1:41" s="19" customFormat="1" ht="11.45" customHeight="1" x14ac:dyDescent="0.2">
      <c r="A1634" s="5" t="s">
        <v>4627</v>
      </c>
      <c r="B1634" s="5" t="s">
        <v>1342</v>
      </c>
      <c r="C1634" s="5" t="s">
        <v>63</v>
      </c>
      <c r="D1634" s="174" t="s">
        <v>4628</v>
      </c>
      <c r="E1634" s="177">
        <v>80266</v>
      </c>
      <c r="F1634" s="19" t="s">
        <v>138</v>
      </c>
      <c r="G1634" s="5" t="s">
        <v>5273</v>
      </c>
      <c r="H1634" s="27">
        <v>0</v>
      </c>
      <c r="I1634" s="106">
        <v>5</v>
      </c>
      <c r="J1634" s="107"/>
      <c r="K1634" s="108">
        <v>0</v>
      </c>
      <c r="L1634" s="108"/>
      <c r="M1634" s="108">
        <v>0</v>
      </c>
      <c r="N1634" s="108"/>
      <c r="O1634" s="108">
        <v>0</v>
      </c>
      <c r="P1634" s="108"/>
      <c r="Q1634" s="108">
        <v>46154</v>
      </c>
      <c r="R1634" s="108"/>
      <c r="S1634" s="108">
        <v>0</v>
      </c>
      <c r="T1634" s="108"/>
      <c r="U1634" s="108">
        <v>0</v>
      </c>
      <c r="V1634" s="108"/>
      <c r="W1634" s="108">
        <v>959</v>
      </c>
      <c r="X1634" s="108"/>
      <c r="Y1634" s="108">
        <v>0</v>
      </c>
      <c r="Z1634" s="108"/>
      <c r="AA1634" s="108">
        <v>0</v>
      </c>
      <c r="AB1634" s="108"/>
      <c r="AC1634" s="108">
        <v>0</v>
      </c>
      <c r="AD1634" s="108"/>
      <c r="AE1634" s="108">
        <v>0</v>
      </c>
      <c r="AF1634" s="108"/>
      <c r="AG1634" s="108">
        <v>0</v>
      </c>
      <c r="AH1634" s="108"/>
      <c r="AI1634" s="108">
        <v>2254</v>
      </c>
      <c r="AJ1634" s="108"/>
      <c r="AK1634" s="108">
        <v>0</v>
      </c>
      <c r="AL1634" s="109"/>
      <c r="AM1634" s="182">
        <v>0</v>
      </c>
      <c r="AN1634" s="109" t="s">
        <v>5655</v>
      </c>
      <c r="AO1634" s="109" t="str">
        <f t="shared" si="25"/>
        <v>No</v>
      </c>
    </row>
    <row r="1635" spans="1:41" s="19" customFormat="1" ht="11.45" customHeight="1" x14ac:dyDescent="0.2">
      <c r="A1635" s="5" t="s">
        <v>4732</v>
      </c>
      <c r="B1635" s="5" t="s">
        <v>4733</v>
      </c>
      <c r="C1635" s="5" t="s">
        <v>18</v>
      </c>
      <c r="D1635" s="174" t="s">
        <v>4734</v>
      </c>
      <c r="E1635" s="177" t="s">
        <v>4735</v>
      </c>
      <c r="F1635" s="19" t="s">
        <v>242</v>
      </c>
      <c r="G1635" s="5" t="s">
        <v>229</v>
      </c>
      <c r="H1635" s="27">
        <v>0</v>
      </c>
      <c r="I1635" s="106">
        <v>5</v>
      </c>
      <c r="J1635" s="107"/>
      <c r="K1635" s="108">
        <v>0</v>
      </c>
      <c r="L1635" s="108"/>
      <c r="M1635" s="108">
        <v>0</v>
      </c>
      <c r="N1635" s="108"/>
      <c r="O1635" s="108">
        <v>0</v>
      </c>
      <c r="P1635" s="108"/>
      <c r="Q1635" s="108">
        <v>307286</v>
      </c>
      <c r="R1635" s="108"/>
      <c r="S1635" s="108">
        <v>0</v>
      </c>
      <c r="T1635" s="108"/>
      <c r="U1635" s="108">
        <v>0</v>
      </c>
      <c r="V1635" s="108"/>
      <c r="W1635" s="108">
        <v>12199</v>
      </c>
      <c r="X1635" s="108"/>
      <c r="Y1635" s="108">
        <v>0</v>
      </c>
      <c r="Z1635" s="108"/>
      <c r="AA1635" s="108">
        <v>0</v>
      </c>
      <c r="AB1635" s="108"/>
      <c r="AC1635" s="108">
        <v>0</v>
      </c>
      <c r="AD1635" s="108"/>
      <c r="AE1635" s="108">
        <v>0</v>
      </c>
      <c r="AF1635" s="108"/>
      <c r="AG1635" s="108">
        <v>0</v>
      </c>
      <c r="AH1635" s="108"/>
      <c r="AI1635" s="108">
        <v>25157</v>
      </c>
      <c r="AJ1635" s="108"/>
      <c r="AK1635" s="108">
        <v>0</v>
      </c>
      <c r="AL1635" s="109"/>
      <c r="AM1635" s="182">
        <v>0</v>
      </c>
      <c r="AN1635" s="109" t="s">
        <v>5655</v>
      </c>
      <c r="AO1635" s="109" t="str">
        <f t="shared" si="25"/>
        <v>No</v>
      </c>
    </row>
    <row r="1636" spans="1:41" s="19" customFormat="1" ht="11.45" customHeight="1" x14ac:dyDescent="0.2">
      <c r="A1636" s="5" t="s">
        <v>4289</v>
      </c>
      <c r="B1636" s="5" t="s">
        <v>376</v>
      </c>
      <c r="C1636" s="5" t="s">
        <v>48</v>
      </c>
      <c r="D1636" s="174" t="s">
        <v>4290</v>
      </c>
      <c r="E1636" s="177" t="s">
        <v>4291</v>
      </c>
      <c r="F1636" s="19" t="s">
        <v>242</v>
      </c>
      <c r="G1636" s="5" t="s">
        <v>229</v>
      </c>
      <c r="H1636" s="27">
        <v>0</v>
      </c>
      <c r="I1636" s="106">
        <v>5</v>
      </c>
      <c r="J1636" s="107"/>
      <c r="K1636" s="108">
        <v>0</v>
      </c>
      <c r="L1636" s="108"/>
      <c r="M1636" s="108">
        <v>0</v>
      </c>
      <c r="N1636" s="108"/>
      <c r="O1636" s="108">
        <v>0</v>
      </c>
      <c r="P1636" s="108"/>
      <c r="Q1636" s="108">
        <v>173360</v>
      </c>
      <c r="R1636" s="108"/>
      <c r="S1636" s="108">
        <v>0</v>
      </c>
      <c r="T1636" s="108"/>
      <c r="U1636" s="108">
        <v>0</v>
      </c>
      <c r="V1636" s="108"/>
      <c r="W1636" s="108">
        <v>5463</v>
      </c>
      <c r="X1636" s="108"/>
      <c r="Y1636" s="108">
        <v>0</v>
      </c>
      <c r="Z1636" s="108"/>
      <c r="AA1636" s="108">
        <v>0</v>
      </c>
      <c r="AB1636" s="108"/>
      <c r="AC1636" s="108">
        <v>0</v>
      </c>
      <c r="AD1636" s="108"/>
      <c r="AE1636" s="108">
        <v>0</v>
      </c>
      <c r="AF1636" s="108"/>
      <c r="AG1636" s="108">
        <v>0</v>
      </c>
      <c r="AH1636" s="108"/>
      <c r="AI1636" s="108">
        <v>9341</v>
      </c>
      <c r="AJ1636" s="108"/>
      <c r="AK1636" s="108">
        <v>0</v>
      </c>
      <c r="AL1636" s="109"/>
      <c r="AM1636" s="182">
        <v>0</v>
      </c>
      <c r="AN1636" s="109" t="s">
        <v>5655</v>
      </c>
      <c r="AO1636" s="109" t="str">
        <f t="shared" si="25"/>
        <v>No</v>
      </c>
    </row>
    <row r="1637" spans="1:41" s="19" customFormat="1" ht="11.45" customHeight="1" x14ac:dyDescent="0.2">
      <c r="A1637" s="5" t="s">
        <v>3116</v>
      </c>
      <c r="B1637" s="5" t="s">
        <v>3117</v>
      </c>
      <c r="C1637" s="5" t="s">
        <v>46</v>
      </c>
      <c r="D1637" s="174" t="s">
        <v>3118</v>
      </c>
      <c r="E1637" s="177" t="s">
        <v>3119</v>
      </c>
      <c r="F1637" s="19" t="s">
        <v>194</v>
      </c>
      <c r="G1637" s="5" t="s">
        <v>229</v>
      </c>
      <c r="H1637" s="27">
        <v>0</v>
      </c>
      <c r="I1637" s="106">
        <v>5</v>
      </c>
      <c r="J1637" s="107"/>
      <c r="K1637" s="108">
        <v>0</v>
      </c>
      <c r="L1637" s="108"/>
      <c r="M1637" s="108">
        <v>0</v>
      </c>
      <c r="N1637" s="108"/>
      <c r="O1637" s="108">
        <v>0</v>
      </c>
      <c r="P1637" s="108"/>
      <c r="Q1637" s="108">
        <v>74903</v>
      </c>
      <c r="R1637" s="108"/>
      <c r="S1637" s="108">
        <v>0</v>
      </c>
      <c r="T1637" s="108"/>
      <c r="U1637" s="108">
        <v>0</v>
      </c>
      <c r="V1637" s="108"/>
      <c r="W1637" s="108">
        <v>7381</v>
      </c>
      <c r="X1637" s="108"/>
      <c r="Y1637" s="108">
        <v>0</v>
      </c>
      <c r="Z1637" s="108"/>
      <c r="AA1637" s="108">
        <v>0</v>
      </c>
      <c r="AB1637" s="108"/>
      <c r="AC1637" s="108">
        <v>0</v>
      </c>
      <c r="AD1637" s="108"/>
      <c r="AE1637" s="108">
        <v>0</v>
      </c>
      <c r="AF1637" s="108"/>
      <c r="AG1637" s="108">
        <v>0</v>
      </c>
      <c r="AH1637" s="108"/>
      <c r="AI1637" s="108">
        <v>36616</v>
      </c>
      <c r="AJ1637" s="108"/>
      <c r="AK1637" s="108">
        <v>0</v>
      </c>
      <c r="AL1637" s="109"/>
      <c r="AM1637" s="182">
        <v>0</v>
      </c>
      <c r="AN1637" s="109" t="s">
        <v>5655</v>
      </c>
      <c r="AO1637" s="109" t="str">
        <f t="shared" si="25"/>
        <v>No</v>
      </c>
    </row>
    <row r="1638" spans="1:41" s="19" customFormat="1" ht="11.45" customHeight="1" x14ac:dyDescent="0.2">
      <c r="A1638" s="5" t="s">
        <v>6442</v>
      </c>
      <c r="B1638" s="5" t="s">
        <v>1091</v>
      </c>
      <c r="C1638" s="5" t="s">
        <v>20</v>
      </c>
      <c r="D1638" s="174">
        <v>9217</v>
      </c>
      <c r="E1638" s="177">
        <v>90217</v>
      </c>
      <c r="F1638" s="19" t="s">
        <v>194</v>
      </c>
      <c r="G1638" s="5" t="s">
        <v>5273</v>
      </c>
      <c r="H1638" s="27">
        <v>83578</v>
      </c>
      <c r="I1638" s="106">
        <v>5</v>
      </c>
      <c r="J1638" s="107"/>
      <c r="K1638" s="108">
        <v>0</v>
      </c>
      <c r="L1638" s="108"/>
      <c r="M1638" s="108">
        <v>0</v>
      </c>
      <c r="N1638" s="108"/>
      <c r="O1638" s="108">
        <v>0</v>
      </c>
      <c r="P1638" s="108"/>
      <c r="Q1638" s="108">
        <v>178343</v>
      </c>
      <c r="R1638" s="108"/>
      <c r="S1638" s="108">
        <v>0</v>
      </c>
      <c r="T1638" s="108"/>
      <c r="U1638" s="108">
        <v>0</v>
      </c>
      <c r="V1638" s="108"/>
      <c r="W1638" s="108">
        <v>14497</v>
      </c>
      <c r="X1638" s="108"/>
      <c r="Y1638" s="108">
        <v>0</v>
      </c>
      <c r="Z1638" s="108"/>
      <c r="AA1638" s="108">
        <v>0</v>
      </c>
      <c r="AB1638" s="108"/>
      <c r="AC1638" s="108">
        <v>0</v>
      </c>
      <c r="AD1638" s="108"/>
      <c r="AE1638" s="108">
        <v>0</v>
      </c>
      <c r="AF1638" s="108"/>
      <c r="AG1638" s="108">
        <v>0</v>
      </c>
      <c r="AH1638" s="108"/>
      <c r="AI1638" s="108">
        <v>61679</v>
      </c>
      <c r="AJ1638" s="108"/>
      <c r="AK1638" s="108">
        <v>0</v>
      </c>
      <c r="AL1638" s="109"/>
      <c r="AM1638" s="182">
        <v>0</v>
      </c>
      <c r="AN1638" s="109" t="s">
        <v>5655</v>
      </c>
      <c r="AO1638" s="109" t="str">
        <f t="shared" si="25"/>
        <v>No</v>
      </c>
    </row>
    <row r="1639" spans="1:41" s="19" customFormat="1" ht="11.45" customHeight="1" x14ac:dyDescent="0.2">
      <c r="A1639" s="5" t="s">
        <v>2284</v>
      </c>
      <c r="B1639" s="5" t="s">
        <v>2285</v>
      </c>
      <c r="C1639" s="5" t="s">
        <v>40</v>
      </c>
      <c r="D1639" s="174" t="s">
        <v>2286</v>
      </c>
      <c r="E1639" s="177" t="s">
        <v>2287</v>
      </c>
      <c r="F1639" s="19" t="s">
        <v>194</v>
      </c>
      <c r="G1639" s="5" t="s">
        <v>229</v>
      </c>
      <c r="H1639" s="27">
        <v>0</v>
      </c>
      <c r="I1639" s="106">
        <v>5</v>
      </c>
      <c r="J1639" s="107"/>
      <c r="K1639" s="108">
        <v>0</v>
      </c>
      <c r="L1639" s="108"/>
      <c r="M1639" s="108">
        <v>0</v>
      </c>
      <c r="N1639" s="108"/>
      <c r="O1639" s="108">
        <v>0</v>
      </c>
      <c r="P1639" s="108"/>
      <c r="Q1639" s="108">
        <v>94481</v>
      </c>
      <c r="R1639" s="108"/>
      <c r="S1639" s="108">
        <v>0</v>
      </c>
      <c r="T1639" s="108"/>
      <c r="U1639" s="108">
        <v>0</v>
      </c>
      <c r="V1639" s="108"/>
      <c r="W1639" s="108">
        <v>5422</v>
      </c>
      <c r="X1639" s="108"/>
      <c r="Y1639" s="108">
        <v>0</v>
      </c>
      <c r="Z1639" s="108"/>
      <c r="AA1639" s="108">
        <v>0</v>
      </c>
      <c r="AB1639" s="108"/>
      <c r="AC1639" s="108">
        <v>0</v>
      </c>
      <c r="AD1639" s="108"/>
      <c r="AE1639" s="108">
        <v>0</v>
      </c>
      <c r="AF1639" s="108"/>
      <c r="AG1639" s="108">
        <v>0</v>
      </c>
      <c r="AH1639" s="108"/>
      <c r="AI1639" s="108">
        <v>6147</v>
      </c>
      <c r="AJ1639" s="108"/>
      <c r="AK1639" s="108">
        <v>0</v>
      </c>
      <c r="AL1639" s="109"/>
      <c r="AM1639" s="182">
        <v>0</v>
      </c>
      <c r="AN1639" s="109" t="s">
        <v>5655</v>
      </c>
      <c r="AO1639" s="109" t="str">
        <f t="shared" si="25"/>
        <v>No</v>
      </c>
    </row>
    <row r="1640" spans="1:41" s="19" customFormat="1" ht="11.45" customHeight="1" x14ac:dyDescent="0.2">
      <c r="A1640" s="5" t="s">
        <v>6443</v>
      </c>
      <c r="B1640" s="5" t="s">
        <v>4070</v>
      </c>
      <c r="C1640" s="5" t="s">
        <v>48</v>
      </c>
      <c r="D1640" s="174"/>
      <c r="E1640" s="177" t="s">
        <v>6444</v>
      </c>
      <c r="F1640" s="19" t="s">
        <v>242</v>
      </c>
      <c r="G1640" s="5" t="s">
        <v>229</v>
      </c>
      <c r="H1640" s="27">
        <v>0</v>
      </c>
      <c r="I1640" s="106">
        <v>5</v>
      </c>
      <c r="J1640" s="107"/>
      <c r="K1640" s="108">
        <v>0</v>
      </c>
      <c r="L1640" s="108"/>
      <c r="M1640" s="108">
        <v>0</v>
      </c>
      <c r="N1640" s="108"/>
      <c r="O1640" s="108">
        <v>0</v>
      </c>
      <c r="P1640" s="108"/>
      <c r="Q1640" s="108">
        <v>49651</v>
      </c>
      <c r="R1640" s="108"/>
      <c r="S1640" s="108">
        <v>0</v>
      </c>
      <c r="T1640" s="108"/>
      <c r="U1640" s="108">
        <v>0</v>
      </c>
      <c r="V1640" s="108"/>
      <c r="W1640" s="108">
        <v>2496</v>
      </c>
      <c r="X1640" s="108"/>
      <c r="Y1640" s="108">
        <v>0</v>
      </c>
      <c r="Z1640" s="108"/>
      <c r="AA1640" s="108">
        <v>0</v>
      </c>
      <c r="AB1640" s="108"/>
      <c r="AC1640" s="108">
        <v>0</v>
      </c>
      <c r="AD1640" s="108"/>
      <c r="AE1640" s="108">
        <v>0</v>
      </c>
      <c r="AF1640" s="108"/>
      <c r="AG1640" s="108">
        <v>0</v>
      </c>
      <c r="AH1640" s="108"/>
      <c r="AI1640" s="108">
        <v>22608</v>
      </c>
      <c r="AJ1640" s="108"/>
      <c r="AK1640" s="108">
        <v>0</v>
      </c>
      <c r="AL1640" s="109"/>
      <c r="AM1640" s="182">
        <v>0</v>
      </c>
      <c r="AN1640" s="109" t="s">
        <v>5655</v>
      </c>
      <c r="AO1640" s="109" t="str">
        <f t="shared" si="25"/>
        <v>No</v>
      </c>
    </row>
    <row r="1641" spans="1:41" s="19" customFormat="1" ht="11.45" customHeight="1" x14ac:dyDescent="0.2">
      <c r="A1641" s="5" t="s">
        <v>1026</v>
      </c>
      <c r="B1641" s="5" t="s">
        <v>1027</v>
      </c>
      <c r="C1641" s="5" t="s">
        <v>56</v>
      </c>
      <c r="D1641" s="174" t="s">
        <v>1028</v>
      </c>
      <c r="E1641" s="177">
        <v>55234</v>
      </c>
      <c r="F1641" s="19" t="s">
        <v>138</v>
      </c>
      <c r="G1641" s="5" t="s">
        <v>5273</v>
      </c>
      <c r="H1641" s="27">
        <v>0</v>
      </c>
      <c r="I1641" s="106">
        <v>5</v>
      </c>
      <c r="J1641" s="107"/>
      <c r="K1641" s="108">
        <v>0</v>
      </c>
      <c r="L1641" s="108"/>
      <c r="M1641" s="108">
        <v>0</v>
      </c>
      <c r="N1641" s="108"/>
      <c r="O1641" s="108">
        <v>0</v>
      </c>
      <c r="P1641" s="108"/>
      <c r="Q1641" s="108">
        <v>76937</v>
      </c>
      <c r="R1641" s="108" t="s">
        <v>102</v>
      </c>
      <c r="S1641" s="108">
        <v>0</v>
      </c>
      <c r="T1641" s="108"/>
      <c r="U1641" s="108">
        <v>0</v>
      </c>
      <c r="V1641" s="108"/>
      <c r="W1641" s="108">
        <v>5526</v>
      </c>
      <c r="X1641" s="108"/>
      <c r="Y1641" s="108">
        <v>0</v>
      </c>
      <c r="Z1641" s="108"/>
      <c r="AA1641" s="108">
        <v>0</v>
      </c>
      <c r="AB1641" s="108"/>
      <c r="AC1641" s="108">
        <v>0</v>
      </c>
      <c r="AD1641" s="108"/>
      <c r="AE1641" s="108">
        <v>0</v>
      </c>
      <c r="AF1641" s="108"/>
      <c r="AG1641" s="108">
        <v>0</v>
      </c>
      <c r="AH1641" s="108"/>
      <c r="AI1641" s="108">
        <v>15404</v>
      </c>
      <c r="AJ1641" s="108"/>
      <c r="AK1641" s="108">
        <v>0</v>
      </c>
      <c r="AL1641" s="109"/>
      <c r="AM1641" s="182">
        <v>0</v>
      </c>
      <c r="AN1641" s="109" t="s">
        <v>5655</v>
      </c>
      <c r="AO1641" s="109" t="str">
        <f t="shared" si="25"/>
        <v>Yes</v>
      </c>
    </row>
    <row r="1642" spans="1:41" s="19" customFormat="1" ht="11.45" customHeight="1" x14ac:dyDescent="0.2">
      <c r="A1642" s="5" t="s">
        <v>6445</v>
      </c>
      <c r="B1642" s="5" t="s">
        <v>4835</v>
      </c>
      <c r="C1642" s="5" t="s">
        <v>72</v>
      </c>
      <c r="D1642" s="174" t="s">
        <v>4889</v>
      </c>
      <c r="E1642" s="177" t="s">
        <v>4890</v>
      </c>
      <c r="F1642" s="19" t="s">
        <v>242</v>
      </c>
      <c r="G1642" s="5" t="s">
        <v>229</v>
      </c>
      <c r="H1642" s="27">
        <v>0</v>
      </c>
      <c r="I1642" s="106">
        <v>5</v>
      </c>
      <c r="J1642" s="107"/>
      <c r="K1642" s="108">
        <v>0</v>
      </c>
      <c r="L1642" s="108"/>
      <c r="M1642" s="108">
        <v>0</v>
      </c>
      <c r="N1642" s="108"/>
      <c r="O1642" s="108">
        <v>0</v>
      </c>
      <c r="P1642" s="108"/>
      <c r="Q1642" s="108">
        <v>60133</v>
      </c>
      <c r="R1642" s="108"/>
      <c r="S1642" s="108">
        <v>0</v>
      </c>
      <c r="T1642" s="108"/>
      <c r="U1642" s="108">
        <v>0</v>
      </c>
      <c r="V1642" s="108"/>
      <c r="W1642" s="108">
        <v>7280</v>
      </c>
      <c r="X1642" s="108"/>
      <c r="Y1642" s="108">
        <v>0</v>
      </c>
      <c r="Z1642" s="108"/>
      <c r="AA1642" s="108">
        <v>0</v>
      </c>
      <c r="AB1642" s="108"/>
      <c r="AC1642" s="108">
        <v>0</v>
      </c>
      <c r="AD1642" s="108"/>
      <c r="AE1642" s="108">
        <v>0</v>
      </c>
      <c r="AF1642" s="108"/>
      <c r="AG1642" s="108">
        <v>0</v>
      </c>
      <c r="AH1642" s="108"/>
      <c r="AI1642" s="108">
        <v>23136</v>
      </c>
      <c r="AJ1642" s="108"/>
      <c r="AK1642" s="108">
        <v>0</v>
      </c>
      <c r="AL1642" s="109"/>
      <c r="AM1642" s="182">
        <v>0</v>
      </c>
      <c r="AN1642" s="109" t="s">
        <v>5655</v>
      </c>
      <c r="AO1642" s="109" t="str">
        <f t="shared" si="25"/>
        <v>No</v>
      </c>
    </row>
    <row r="1643" spans="1:41" s="19" customFormat="1" ht="11.45" customHeight="1" x14ac:dyDescent="0.2">
      <c r="A1643" s="5" t="s">
        <v>5782</v>
      </c>
      <c r="B1643" s="5" t="s">
        <v>5783</v>
      </c>
      <c r="C1643" s="5" t="s">
        <v>1</v>
      </c>
      <c r="D1643" s="174" t="s">
        <v>5068</v>
      </c>
      <c r="E1643" s="177" t="s">
        <v>5069</v>
      </c>
      <c r="F1643" s="19" t="s">
        <v>242</v>
      </c>
      <c r="G1643" s="5" t="s">
        <v>229</v>
      </c>
      <c r="H1643" s="27">
        <v>0</v>
      </c>
      <c r="I1643" s="106">
        <v>5</v>
      </c>
      <c r="J1643" s="107"/>
      <c r="K1643" s="108">
        <v>0</v>
      </c>
      <c r="L1643" s="108"/>
      <c r="M1643" s="108">
        <v>0</v>
      </c>
      <c r="N1643" s="108"/>
      <c r="O1643" s="108">
        <v>0</v>
      </c>
      <c r="P1643" s="108"/>
      <c r="Q1643" s="108">
        <v>167051</v>
      </c>
      <c r="R1643" s="108"/>
      <c r="S1643" s="108">
        <v>0</v>
      </c>
      <c r="T1643" s="108"/>
      <c r="U1643" s="108">
        <v>0</v>
      </c>
      <c r="V1643" s="108"/>
      <c r="W1643" s="108">
        <v>12413</v>
      </c>
      <c r="X1643" s="108"/>
      <c r="Y1643" s="108">
        <v>0</v>
      </c>
      <c r="Z1643" s="108"/>
      <c r="AA1643" s="108">
        <v>0</v>
      </c>
      <c r="AB1643" s="108"/>
      <c r="AC1643" s="108">
        <v>0</v>
      </c>
      <c r="AD1643" s="108"/>
      <c r="AE1643" s="108">
        <v>0</v>
      </c>
      <c r="AF1643" s="108"/>
      <c r="AG1643" s="108">
        <v>0</v>
      </c>
      <c r="AH1643" s="108"/>
      <c r="AI1643" s="108">
        <v>69822</v>
      </c>
      <c r="AJ1643" s="108"/>
      <c r="AK1643" s="108">
        <v>0</v>
      </c>
      <c r="AL1643" s="109"/>
      <c r="AM1643" s="182">
        <v>0</v>
      </c>
      <c r="AN1643" s="109" t="s">
        <v>5655</v>
      </c>
      <c r="AO1643" s="109" t="str">
        <f t="shared" si="25"/>
        <v>No</v>
      </c>
    </row>
    <row r="1644" spans="1:41" s="19" customFormat="1" ht="11.45" customHeight="1" x14ac:dyDescent="0.2">
      <c r="A1644" s="5" t="s">
        <v>6446</v>
      </c>
      <c r="B1644" s="5" t="s">
        <v>530</v>
      </c>
      <c r="C1644" s="5" t="s">
        <v>50</v>
      </c>
      <c r="D1644" s="174">
        <v>5107</v>
      </c>
      <c r="E1644" s="177">
        <v>50107</v>
      </c>
      <c r="F1644" s="19" t="s">
        <v>194</v>
      </c>
      <c r="G1644" s="5" t="s">
        <v>5273</v>
      </c>
      <c r="H1644" s="27">
        <v>229351</v>
      </c>
      <c r="I1644" s="106">
        <v>5</v>
      </c>
      <c r="J1644" s="107"/>
      <c r="K1644" s="108">
        <v>0</v>
      </c>
      <c r="L1644" s="108"/>
      <c r="M1644" s="108">
        <v>0</v>
      </c>
      <c r="N1644" s="108"/>
      <c r="O1644" s="108">
        <v>0</v>
      </c>
      <c r="P1644" s="108"/>
      <c r="Q1644" s="108">
        <v>205157</v>
      </c>
      <c r="R1644" s="108"/>
      <c r="S1644" s="108">
        <v>0</v>
      </c>
      <c r="T1644" s="108"/>
      <c r="U1644" s="108">
        <v>0</v>
      </c>
      <c r="V1644" s="108"/>
      <c r="W1644" s="108">
        <v>15922</v>
      </c>
      <c r="X1644" s="108"/>
      <c r="Y1644" s="108">
        <v>0</v>
      </c>
      <c r="Z1644" s="108"/>
      <c r="AA1644" s="108">
        <v>0</v>
      </c>
      <c r="AB1644" s="108"/>
      <c r="AC1644" s="108">
        <v>0</v>
      </c>
      <c r="AD1644" s="108"/>
      <c r="AE1644" s="108">
        <v>0</v>
      </c>
      <c r="AF1644" s="108"/>
      <c r="AG1644" s="108">
        <v>0</v>
      </c>
      <c r="AH1644" s="108"/>
      <c r="AI1644" s="108">
        <v>121993</v>
      </c>
      <c r="AJ1644" s="108"/>
      <c r="AK1644" s="108">
        <v>0</v>
      </c>
      <c r="AL1644" s="109"/>
      <c r="AM1644" s="182">
        <v>0</v>
      </c>
      <c r="AN1644" s="109" t="s">
        <v>5655</v>
      </c>
      <c r="AO1644" s="109" t="str">
        <f t="shared" si="25"/>
        <v>No</v>
      </c>
    </row>
    <row r="1645" spans="1:41" s="19" customFormat="1" ht="11.45" customHeight="1" x14ac:dyDescent="0.2">
      <c r="A1645" s="5" t="s">
        <v>3602</v>
      </c>
      <c r="B1645" s="5" t="s">
        <v>265</v>
      </c>
      <c r="C1645" s="5" t="s">
        <v>51</v>
      </c>
      <c r="D1645" s="174" t="s">
        <v>3603</v>
      </c>
      <c r="E1645" s="177" t="s">
        <v>3604</v>
      </c>
      <c r="F1645" s="19" t="s">
        <v>1252</v>
      </c>
      <c r="G1645" s="5" t="s">
        <v>229</v>
      </c>
      <c r="H1645" s="27">
        <v>0</v>
      </c>
      <c r="I1645" s="106">
        <v>5</v>
      </c>
      <c r="J1645" s="107"/>
      <c r="K1645" s="108">
        <v>0</v>
      </c>
      <c r="L1645" s="108"/>
      <c r="M1645" s="108">
        <v>0</v>
      </c>
      <c r="N1645" s="108"/>
      <c r="O1645" s="108">
        <v>0</v>
      </c>
      <c r="P1645" s="108"/>
      <c r="Q1645" s="108">
        <v>51540</v>
      </c>
      <c r="R1645" s="108"/>
      <c r="S1645" s="108">
        <v>0</v>
      </c>
      <c r="T1645" s="108"/>
      <c r="U1645" s="108">
        <v>0</v>
      </c>
      <c r="V1645" s="108"/>
      <c r="W1645" s="108">
        <v>2183</v>
      </c>
      <c r="X1645" s="108"/>
      <c r="Y1645" s="108">
        <v>0</v>
      </c>
      <c r="Z1645" s="108"/>
      <c r="AA1645" s="108">
        <v>0</v>
      </c>
      <c r="AB1645" s="108"/>
      <c r="AC1645" s="108">
        <v>0</v>
      </c>
      <c r="AD1645" s="108"/>
      <c r="AE1645" s="108">
        <v>0</v>
      </c>
      <c r="AF1645" s="108"/>
      <c r="AG1645" s="108">
        <v>0</v>
      </c>
      <c r="AH1645" s="108"/>
      <c r="AI1645" s="108">
        <v>10847</v>
      </c>
      <c r="AJ1645" s="108"/>
      <c r="AK1645" s="108">
        <v>0</v>
      </c>
      <c r="AL1645" s="109"/>
      <c r="AM1645" s="182">
        <v>0</v>
      </c>
      <c r="AN1645" s="109" t="s">
        <v>5655</v>
      </c>
      <c r="AO1645" s="109" t="str">
        <f t="shared" si="25"/>
        <v>No</v>
      </c>
    </row>
    <row r="1646" spans="1:41" s="19" customFormat="1" ht="11.45" customHeight="1" x14ac:dyDescent="0.2">
      <c r="A1646" s="5" t="s">
        <v>1502</v>
      </c>
      <c r="B1646" s="5" t="s">
        <v>1242</v>
      </c>
      <c r="C1646" s="5" t="s">
        <v>65</v>
      </c>
      <c r="D1646" s="174" t="s">
        <v>1503</v>
      </c>
      <c r="E1646" s="177" t="s">
        <v>1504</v>
      </c>
      <c r="F1646" s="19" t="s">
        <v>242</v>
      </c>
      <c r="G1646" s="5" t="s">
        <v>229</v>
      </c>
      <c r="H1646" s="27">
        <v>0</v>
      </c>
      <c r="I1646" s="106">
        <v>5</v>
      </c>
      <c r="J1646" s="107"/>
      <c r="K1646" s="108">
        <v>0</v>
      </c>
      <c r="L1646" s="108"/>
      <c r="M1646" s="108">
        <v>0</v>
      </c>
      <c r="N1646" s="108"/>
      <c r="O1646" s="108">
        <v>0</v>
      </c>
      <c r="P1646" s="108"/>
      <c r="Q1646" s="108">
        <v>93308</v>
      </c>
      <c r="R1646" s="108"/>
      <c r="S1646" s="108">
        <v>0</v>
      </c>
      <c r="T1646" s="108"/>
      <c r="U1646" s="108">
        <v>0</v>
      </c>
      <c r="V1646" s="108"/>
      <c r="W1646" s="108">
        <v>9342</v>
      </c>
      <c r="X1646" s="108"/>
      <c r="Y1646" s="108">
        <v>0</v>
      </c>
      <c r="Z1646" s="108"/>
      <c r="AA1646" s="108">
        <v>0</v>
      </c>
      <c r="AB1646" s="108"/>
      <c r="AC1646" s="108">
        <v>0</v>
      </c>
      <c r="AD1646" s="108"/>
      <c r="AE1646" s="108">
        <v>0</v>
      </c>
      <c r="AF1646" s="108"/>
      <c r="AG1646" s="108">
        <v>0</v>
      </c>
      <c r="AH1646" s="108"/>
      <c r="AI1646" s="108">
        <v>6416</v>
      </c>
      <c r="AJ1646" s="108"/>
      <c r="AK1646" s="108">
        <v>0</v>
      </c>
      <c r="AL1646" s="109"/>
      <c r="AM1646" s="182">
        <v>0</v>
      </c>
      <c r="AN1646" s="109" t="s">
        <v>5655</v>
      </c>
      <c r="AO1646" s="109" t="str">
        <f t="shared" si="25"/>
        <v>No</v>
      </c>
    </row>
    <row r="1647" spans="1:41" s="19" customFormat="1" ht="11.45" customHeight="1" x14ac:dyDescent="0.2">
      <c r="A1647" s="5" t="s">
        <v>6447</v>
      </c>
      <c r="B1647" s="5" t="s">
        <v>1385</v>
      </c>
      <c r="C1647" s="5" t="s">
        <v>73</v>
      </c>
      <c r="D1647" s="174">
        <v>2214</v>
      </c>
      <c r="E1647" s="177">
        <v>20214</v>
      </c>
      <c r="F1647" s="19" t="s">
        <v>194</v>
      </c>
      <c r="G1647" s="5" t="s">
        <v>5273</v>
      </c>
      <c r="H1647" s="27">
        <v>423566</v>
      </c>
      <c r="I1647" s="106">
        <v>5</v>
      </c>
      <c r="J1647" s="107"/>
      <c r="K1647" s="108">
        <v>0</v>
      </c>
      <c r="L1647" s="108"/>
      <c r="M1647" s="108">
        <v>0</v>
      </c>
      <c r="N1647" s="108"/>
      <c r="O1647" s="108">
        <v>0</v>
      </c>
      <c r="P1647" s="108"/>
      <c r="Q1647" s="108">
        <v>110175</v>
      </c>
      <c r="R1647" s="108"/>
      <c r="S1647" s="108">
        <v>0</v>
      </c>
      <c r="T1647" s="108"/>
      <c r="U1647" s="108">
        <v>0</v>
      </c>
      <c r="V1647" s="108"/>
      <c r="W1647" s="108">
        <v>8659</v>
      </c>
      <c r="X1647" s="108"/>
      <c r="Y1647" s="108">
        <v>0</v>
      </c>
      <c r="Z1647" s="108"/>
      <c r="AA1647" s="108">
        <v>0</v>
      </c>
      <c r="AB1647" s="108"/>
      <c r="AC1647" s="108">
        <v>0</v>
      </c>
      <c r="AD1647" s="108"/>
      <c r="AE1647" s="108">
        <v>0</v>
      </c>
      <c r="AF1647" s="108"/>
      <c r="AG1647" s="108">
        <v>0</v>
      </c>
      <c r="AH1647" s="108"/>
      <c r="AI1647" s="108">
        <v>26695</v>
      </c>
      <c r="AJ1647" s="108"/>
      <c r="AK1647" s="108">
        <v>0</v>
      </c>
      <c r="AL1647" s="109"/>
      <c r="AM1647" s="182">
        <v>0</v>
      </c>
      <c r="AN1647" s="109" t="s">
        <v>5655</v>
      </c>
      <c r="AO1647" s="109" t="str">
        <f t="shared" si="25"/>
        <v>No</v>
      </c>
    </row>
    <row r="1648" spans="1:41" s="19" customFormat="1" ht="11.45" customHeight="1" x14ac:dyDescent="0.2">
      <c r="A1648" s="5" t="s">
        <v>2223</v>
      </c>
      <c r="B1648" s="5" t="s">
        <v>2224</v>
      </c>
      <c r="C1648" s="5" t="s">
        <v>40</v>
      </c>
      <c r="D1648" s="174" t="s">
        <v>2225</v>
      </c>
      <c r="E1648" s="177" t="s">
        <v>2226</v>
      </c>
      <c r="F1648" s="19" t="s">
        <v>194</v>
      </c>
      <c r="G1648" s="5" t="s">
        <v>229</v>
      </c>
      <c r="H1648" s="27">
        <v>0</v>
      </c>
      <c r="I1648" s="106">
        <v>5</v>
      </c>
      <c r="J1648" s="107"/>
      <c r="K1648" s="108">
        <v>0</v>
      </c>
      <c r="L1648" s="108"/>
      <c r="M1648" s="108">
        <v>0</v>
      </c>
      <c r="N1648" s="108"/>
      <c r="O1648" s="108">
        <v>0</v>
      </c>
      <c r="P1648" s="108"/>
      <c r="Q1648" s="108">
        <v>121625</v>
      </c>
      <c r="R1648" s="108"/>
      <c r="S1648" s="108">
        <v>0</v>
      </c>
      <c r="T1648" s="108"/>
      <c r="U1648" s="108">
        <v>0</v>
      </c>
      <c r="V1648" s="108"/>
      <c r="W1648" s="108">
        <v>8751</v>
      </c>
      <c r="X1648" s="108"/>
      <c r="Y1648" s="108">
        <v>0</v>
      </c>
      <c r="Z1648" s="108"/>
      <c r="AA1648" s="108">
        <v>0</v>
      </c>
      <c r="AB1648" s="108"/>
      <c r="AC1648" s="108">
        <v>0</v>
      </c>
      <c r="AD1648" s="108"/>
      <c r="AE1648" s="108">
        <v>0</v>
      </c>
      <c r="AF1648" s="108"/>
      <c r="AG1648" s="108">
        <v>0</v>
      </c>
      <c r="AH1648" s="108"/>
      <c r="AI1648" s="108">
        <v>29756</v>
      </c>
      <c r="AJ1648" s="108"/>
      <c r="AK1648" s="108">
        <v>0</v>
      </c>
      <c r="AL1648" s="109"/>
      <c r="AM1648" s="182">
        <v>0</v>
      </c>
      <c r="AN1648" s="109" t="s">
        <v>5655</v>
      </c>
      <c r="AO1648" s="109" t="str">
        <f t="shared" si="25"/>
        <v>No</v>
      </c>
    </row>
    <row r="1649" spans="1:41" s="19" customFormat="1" ht="11.45" customHeight="1" x14ac:dyDescent="0.2">
      <c r="A1649" s="5" t="s">
        <v>2861</v>
      </c>
      <c r="B1649" s="5" t="s">
        <v>2862</v>
      </c>
      <c r="C1649" s="5" t="s">
        <v>98</v>
      </c>
      <c r="D1649" s="174" t="s">
        <v>2863</v>
      </c>
      <c r="E1649" s="177" t="s">
        <v>2864</v>
      </c>
      <c r="F1649" s="19" t="s">
        <v>194</v>
      </c>
      <c r="G1649" s="5" t="s">
        <v>229</v>
      </c>
      <c r="H1649" s="27">
        <v>0</v>
      </c>
      <c r="I1649" s="106">
        <v>5</v>
      </c>
      <c r="J1649" s="107"/>
      <c r="K1649" s="108">
        <v>0</v>
      </c>
      <c r="L1649" s="108"/>
      <c r="M1649" s="108">
        <v>0</v>
      </c>
      <c r="N1649" s="108"/>
      <c r="O1649" s="108">
        <v>0</v>
      </c>
      <c r="P1649" s="108"/>
      <c r="Q1649" s="108">
        <v>211397</v>
      </c>
      <c r="R1649" s="108"/>
      <c r="S1649" s="108">
        <v>0</v>
      </c>
      <c r="T1649" s="108"/>
      <c r="U1649" s="108">
        <v>0</v>
      </c>
      <c r="V1649" s="108"/>
      <c r="W1649" s="108">
        <v>18946</v>
      </c>
      <c r="X1649" s="108"/>
      <c r="Y1649" s="108">
        <v>0</v>
      </c>
      <c r="Z1649" s="108"/>
      <c r="AA1649" s="108">
        <v>0</v>
      </c>
      <c r="AB1649" s="108"/>
      <c r="AC1649" s="108">
        <v>0</v>
      </c>
      <c r="AD1649" s="108"/>
      <c r="AE1649" s="108">
        <v>0</v>
      </c>
      <c r="AF1649" s="108"/>
      <c r="AG1649" s="108">
        <v>0</v>
      </c>
      <c r="AH1649" s="108"/>
      <c r="AI1649" s="108">
        <v>62399</v>
      </c>
      <c r="AJ1649" s="108"/>
      <c r="AK1649" s="108">
        <v>0</v>
      </c>
      <c r="AL1649" s="109"/>
      <c r="AM1649" s="182">
        <v>0</v>
      </c>
      <c r="AN1649" s="109" t="s">
        <v>5655</v>
      </c>
      <c r="AO1649" s="109" t="str">
        <f t="shared" si="25"/>
        <v>No</v>
      </c>
    </row>
    <row r="1650" spans="1:41" s="19" customFormat="1" ht="11.45" customHeight="1" x14ac:dyDescent="0.2">
      <c r="A1650" s="5" t="s">
        <v>4302</v>
      </c>
      <c r="B1650" s="5" t="s">
        <v>4303</v>
      </c>
      <c r="C1650" s="5" t="s">
        <v>48</v>
      </c>
      <c r="D1650" s="174" t="s">
        <v>4304</v>
      </c>
      <c r="E1650" s="177" t="s">
        <v>4305</v>
      </c>
      <c r="F1650" s="19" t="s">
        <v>242</v>
      </c>
      <c r="G1650" s="5" t="s">
        <v>229</v>
      </c>
      <c r="H1650" s="27">
        <v>0</v>
      </c>
      <c r="I1650" s="106">
        <v>5</v>
      </c>
      <c r="J1650" s="107"/>
      <c r="K1650" s="108">
        <v>0</v>
      </c>
      <c r="L1650" s="108"/>
      <c r="M1650" s="108">
        <v>0</v>
      </c>
      <c r="N1650" s="108"/>
      <c r="O1650" s="108">
        <v>0</v>
      </c>
      <c r="P1650" s="108"/>
      <c r="Q1650" s="108">
        <v>74339</v>
      </c>
      <c r="R1650" s="108"/>
      <c r="S1650" s="108">
        <v>0</v>
      </c>
      <c r="T1650" s="108"/>
      <c r="U1650" s="108">
        <v>0</v>
      </c>
      <c r="V1650" s="108"/>
      <c r="W1650" s="108">
        <v>4025</v>
      </c>
      <c r="X1650" s="108"/>
      <c r="Y1650" s="108">
        <v>0</v>
      </c>
      <c r="Z1650" s="108"/>
      <c r="AA1650" s="108">
        <v>0</v>
      </c>
      <c r="AB1650" s="108"/>
      <c r="AC1650" s="108">
        <v>0</v>
      </c>
      <c r="AD1650" s="108"/>
      <c r="AE1650" s="108">
        <v>0</v>
      </c>
      <c r="AF1650" s="108"/>
      <c r="AG1650" s="108">
        <v>0</v>
      </c>
      <c r="AH1650" s="108"/>
      <c r="AI1650" s="108">
        <v>23686</v>
      </c>
      <c r="AJ1650" s="108"/>
      <c r="AK1650" s="108">
        <v>0</v>
      </c>
      <c r="AL1650" s="109"/>
      <c r="AM1650" s="182">
        <v>0</v>
      </c>
      <c r="AN1650" s="109" t="s">
        <v>5655</v>
      </c>
      <c r="AO1650" s="109" t="str">
        <f t="shared" si="25"/>
        <v>No</v>
      </c>
    </row>
    <row r="1651" spans="1:41" s="19" customFormat="1" ht="11.45" customHeight="1" x14ac:dyDescent="0.2">
      <c r="A1651" s="5" t="s">
        <v>5460</v>
      </c>
      <c r="B1651" s="5" t="s">
        <v>5591</v>
      </c>
      <c r="C1651" s="5" t="s">
        <v>32</v>
      </c>
      <c r="D1651" s="174" t="s">
        <v>5459</v>
      </c>
      <c r="E1651" s="177">
        <v>11152</v>
      </c>
      <c r="F1651" s="19" t="s">
        <v>138</v>
      </c>
      <c r="G1651" s="5" t="s">
        <v>5273</v>
      </c>
      <c r="H1651" s="27">
        <v>0</v>
      </c>
      <c r="I1651" s="106">
        <v>5</v>
      </c>
      <c r="J1651" s="107"/>
      <c r="K1651" s="108">
        <v>0</v>
      </c>
      <c r="L1651" s="108"/>
      <c r="M1651" s="108">
        <v>0</v>
      </c>
      <c r="N1651" s="108"/>
      <c r="O1651" s="108">
        <v>0</v>
      </c>
      <c r="P1651" s="108"/>
      <c r="Q1651" s="108">
        <v>132118</v>
      </c>
      <c r="R1651" s="108"/>
      <c r="S1651" s="108">
        <v>0</v>
      </c>
      <c r="T1651" s="108"/>
      <c r="U1651" s="108">
        <v>0</v>
      </c>
      <c r="V1651" s="108"/>
      <c r="W1651" s="108">
        <v>15100</v>
      </c>
      <c r="X1651" s="108"/>
      <c r="Y1651" s="108">
        <v>0</v>
      </c>
      <c r="Z1651" s="108"/>
      <c r="AA1651" s="108">
        <v>0</v>
      </c>
      <c r="AB1651" s="108"/>
      <c r="AC1651" s="108">
        <v>0</v>
      </c>
      <c r="AD1651" s="108"/>
      <c r="AE1651" s="108">
        <v>0</v>
      </c>
      <c r="AF1651" s="108"/>
      <c r="AG1651" s="108">
        <v>0</v>
      </c>
      <c r="AH1651" s="108"/>
      <c r="AI1651" s="108">
        <v>306756</v>
      </c>
      <c r="AJ1651" s="108"/>
      <c r="AK1651" s="108">
        <v>0</v>
      </c>
      <c r="AL1651" s="109"/>
      <c r="AM1651" s="182">
        <v>0</v>
      </c>
      <c r="AN1651" s="109" t="s">
        <v>5655</v>
      </c>
      <c r="AO1651" s="109" t="str">
        <f t="shared" si="25"/>
        <v>No</v>
      </c>
    </row>
    <row r="1652" spans="1:41" s="19" customFormat="1" ht="11.45" customHeight="1" x14ac:dyDescent="0.2">
      <c r="A1652" s="5" t="s">
        <v>4514</v>
      </c>
      <c r="B1652" s="5" t="s">
        <v>4515</v>
      </c>
      <c r="C1652" s="5" t="s">
        <v>61</v>
      </c>
      <c r="D1652" s="174" t="s">
        <v>4516</v>
      </c>
      <c r="E1652" s="177" t="s">
        <v>4517</v>
      </c>
      <c r="F1652" s="19" t="s">
        <v>242</v>
      </c>
      <c r="G1652" s="5" t="s">
        <v>229</v>
      </c>
      <c r="H1652" s="27">
        <v>0</v>
      </c>
      <c r="I1652" s="106">
        <v>5</v>
      </c>
      <c r="J1652" s="107"/>
      <c r="K1652" s="108">
        <v>0</v>
      </c>
      <c r="L1652" s="108"/>
      <c r="M1652" s="108">
        <v>0</v>
      </c>
      <c r="N1652" s="108"/>
      <c r="O1652" s="108">
        <v>0</v>
      </c>
      <c r="P1652" s="108"/>
      <c r="Q1652" s="108">
        <v>106567</v>
      </c>
      <c r="R1652" s="108"/>
      <c r="S1652" s="108">
        <v>0</v>
      </c>
      <c r="T1652" s="108"/>
      <c r="U1652" s="108">
        <v>0</v>
      </c>
      <c r="V1652" s="108"/>
      <c r="W1652" s="108">
        <v>8382</v>
      </c>
      <c r="X1652" s="108"/>
      <c r="Y1652" s="108">
        <v>0</v>
      </c>
      <c r="Z1652" s="108"/>
      <c r="AA1652" s="108">
        <v>0</v>
      </c>
      <c r="AB1652" s="108"/>
      <c r="AC1652" s="108">
        <v>0</v>
      </c>
      <c r="AD1652" s="108"/>
      <c r="AE1652" s="108">
        <v>0</v>
      </c>
      <c r="AF1652" s="108"/>
      <c r="AG1652" s="108">
        <v>0</v>
      </c>
      <c r="AH1652" s="108"/>
      <c r="AI1652" s="108">
        <v>18528</v>
      </c>
      <c r="AJ1652" s="108"/>
      <c r="AK1652" s="108">
        <v>0</v>
      </c>
      <c r="AL1652" s="109"/>
      <c r="AM1652" s="182">
        <v>0</v>
      </c>
      <c r="AN1652" s="109" t="s">
        <v>5655</v>
      </c>
      <c r="AO1652" s="109" t="str">
        <f t="shared" si="25"/>
        <v>No</v>
      </c>
    </row>
    <row r="1653" spans="1:41" s="19" customFormat="1" ht="11.45" customHeight="1" x14ac:dyDescent="0.2">
      <c r="A1653" s="5" t="s">
        <v>4069</v>
      </c>
      <c r="B1653" s="5" t="s">
        <v>4070</v>
      </c>
      <c r="C1653" s="5" t="s">
        <v>48</v>
      </c>
      <c r="D1653" s="174" t="s">
        <v>4071</v>
      </c>
      <c r="E1653" s="177" t="s">
        <v>4072</v>
      </c>
      <c r="F1653" s="19" t="s">
        <v>242</v>
      </c>
      <c r="G1653" s="5" t="s">
        <v>229</v>
      </c>
      <c r="H1653" s="27">
        <v>0</v>
      </c>
      <c r="I1653" s="106">
        <v>5</v>
      </c>
      <c r="J1653" s="107"/>
      <c r="K1653" s="108">
        <v>0</v>
      </c>
      <c r="L1653" s="108"/>
      <c r="M1653" s="108">
        <v>0</v>
      </c>
      <c r="N1653" s="108"/>
      <c r="O1653" s="108">
        <v>0</v>
      </c>
      <c r="P1653" s="108"/>
      <c r="Q1653" s="108">
        <v>30166</v>
      </c>
      <c r="R1653" s="108"/>
      <c r="S1653" s="108">
        <v>0</v>
      </c>
      <c r="T1653" s="108"/>
      <c r="U1653" s="108">
        <v>0</v>
      </c>
      <c r="V1653" s="108"/>
      <c r="W1653" s="108">
        <v>4262</v>
      </c>
      <c r="X1653" s="108"/>
      <c r="Y1653" s="108">
        <v>0</v>
      </c>
      <c r="Z1653" s="108"/>
      <c r="AA1653" s="108">
        <v>0</v>
      </c>
      <c r="AB1653" s="108"/>
      <c r="AC1653" s="108">
        <v>0</v>
      </c>
      <c r="AD1653" s="108"/>
      <c r="AE1653" s="108">
        <v>0</v>
      </c>
      <c r="AF1653" s="108"/>
      <c r="AG1653" s="108">
        <v>0</v>
      </c>
      <c r="AH1653" s="108"/>
      <c r="AI1653" s="108">
        <v>11242</v>
      </c>
      <c r="AJ1653" s="108"/>
      <c r="AK1653" s="108">
        <v>0</v>
      </c>
      <c r="AL1653" s="109"/>
      <c r="AM1653" s="182">
        <v>0</v>
      </c>
      <c r="AN1653" s="109" t="s">
        <v>5655</v>
      </c>
      <c r="AO1653" s="109" t="str">
        <f t="shared" si="25"/>
        <v>No</v>
      </c>
    </row>
    <row r="1654" spans="1:41" s="19" customFormat="1" ht="11.45" customHeight="1" x14ac:dyDescent="0.2">
      <c r="A1654" s="5" t="s">
        <v>5154</v>
      </c>
      <c r="B1654" s="5" t="s">
        <v>343</v>
      </c>
      <c r="C1654" s="5" t="s">
        <v>80</v>
      </c>
      <c r="D1654" s="174" t="s">
        <v>5155</v>
      </c>
      <c r="E1654" s="177" t="s">
        <v>5156</v>
      </c>
      <c r="F1654" s="19" t="s">
        <v>242</v>
      </c>
      <c r="G1654" s="5" t="s">
        <v>229</v>
      </c>
      <c r="H1654" s="27">
        <v>0</v>
      </c>
      <c r="I1654" s="106">
        <v>5</v>
      </c>
      <c r="J1654" s="107"/>
      <c r="K1654" s="108">
        <v>0</v>
      </c>
      <c r="L1654" s="108"/>
      <c r="M1654" s="108">
        <v>0</v>
      </c>
      <c r="N1654" s="108"/>
      <c r="O1654" s="108">
        <v>0</v>
      </c>
      <c r="P1654" s="108"/>
      <c r="Q1654" s="108">
        <v>161350</v>
      </c>
      <c r="R1654" s="108"/>
      <c r="S1654" s="108">
        <v>0</v>
      </c>
      <c r="T1654" s="108"/>
      <c r="U1654" s="108">
        <v>0</v>
      </c>
      <c r="V1654" s="108"/>
      <c r="W1654" s="108">
        <v>7178</v>
      </c>
      <c r="X1654" s="108"/>
      <c r="Y1654" s="108">
        <v>0</v>
      </c>
      <c r="Z1654" s="108"/>
      <c r="AA1654" s="108">
        <v>0</v>
      </c>
      <c r="AB1654" s="108"/>
      <c r="AC1654" s="108">
        <v>0</v>
      </c>
      <c r="AD1654" s="108"/>
      <c r="AE1654" s="108">
        <v>0</v>
      </c>
      <c r="AF1654" s="108"/>
      <c r="AG1654" s="108">
        <v>0</v>
      </c>
      <c r="AH1654" s="108"/>
      <c r="AI1654" s="108">
        <v>13340</v>
      </c>
      <c r="AJ1654" s="108"/>
      <c r="AK1654" s="108">
        <v>0</v>
      </c>
      <c r="AL1654" s="109"/>
      <c r="AM1654" s="182">
        <v>0</v>
      </c>
      <c r="AN1654" s="109" t="s">
        <v>5655</v>
      </c>
      <c r="AO1654" s="109" t="str">
        <f t="shared" si="25"/>
        <v>No</v>
      </c>
    </row>
    <row r="1655" spans="1:41" s="19" customFormat="1" ht="11.45" customHeight="1" x14ac:dyDescent="0.2">
      <c r="A1655" s="5" t="s">
        <v>1053</v>
      </c>
      <c r="B1655" s="5" t="s">
        <v>1054</v>
      </c>
      <c r="C1655" s="5" t="s">
        <v>79</v>
      </c>
      <c r="D1655" s="174" t="s">
        <v>1055</v>
      </c>
      <c r="E1655" s="177">
        <v>66158</v>
      </c>
      <c r="F1655" s="19" t="s">
        <v>138</v>
      </c>
      <c r="G1655" s="5" t="s">
        <v>5273</v>
      </c>
      <c r="H1655" s="27">
        <v>0</v>
      </c>
      <c r="I1655" s="106">
        <v>5</v>
      </c>
      <c r="J1655" s="107"/>
      <c r="K1655" s="108">
        <v>0</v>
      </c>
      <c r="L1655" s="108"/>
      <c r="M1655" s="108">
        <v>0</v>
      </c>
      <c r="N1655" s="108"/>
      <c r="O1655" s="108">
        <v>0</v>
      </c>
      <c r="P1655" s="108"/>
      <c r="Q1655" s="108">
        <v>231895</v>
      </c>
      <c r="R1655" s="108"/>
      <c r="S1655" s="108">
        <v>0</v>
      </c>
      <c r="T1655" s="108"/>
      <c r="U1655" s="108">
        <v>0</v>
      </c>
      <c r="V1655" s="108"/>
      <c r="W1655" s="108">
        <v>8820</v>
      </c>
      <c r="X1655" s="108"/>
      <c r="Y1655" s="108">
        <v>0</v>
      </c>
      <c r="Z1655" s="108"/>
      <c r="AA1655" s="108">
        <v>0</v>
      </c>
      <c r="AB1655" s="108"/>
      <c r="AC1655" s="108">
        <v>0</v>
      </c>
      <c r="AD1655" s="108"/>
      <c r="AE1655" s="108">
        <v>0</v>
      </c>
      <c r="AF1655" s="108"/>
      <c r="AG1655" s="108">
        <v>0</v>
      </c>
      <c r="AH1655" s="108"/>
      <c r="AI1655" s="108">
        <v>26520</v>
      </c>
      <c r="AJ1655" s="108"/>
      <c r="AK1655" s="108">
        <v>0</v>
      </c>
      <c r="AL1655" s="109"/>
      <c r="AM1655" s="182">
        <v>0</v>
      </c>
      <c r="AN1655" s="109" t="s">
        <v>5655</v>
      </c>
      <c r="AO1655" s="109" t="str">
        <f t="shared" si="25"/>
        <v>No</v>
      </c>
    </row>
    <row r="1656" spans="1:41" s="19" customFormat="1" ht="11.45" customHeight="1" x14ac:dyDescent="0.2">
      <c r="A1656" s="5" t="s">
        <v>2732</v>
      </c>
      <c r="B1656" s="5" t="s">
        <v>1994</v>
      </c>
      <c r="C1656" s="5" t="s">
        <v>55</v>
      </c>
      <c r="D1656" s="174" t="s">
        <v>2733</v>
      </c>
      <c r="E1656" s="177" t="s">
        <v>2734</v>
      </c>
      <c r="F1656" s="19" t="s">
        <v>194</v>
      </c>
      <c r="G1656" s="5" t="s">
        <v>229</v>
      </c>
      <c r="H1656" s="27">
        <v>0</v>
      </c>
      <c r="I1656" s="106">
        <v>5</v>
      </c>
      <c r="J1656" s="107"/>
      <c r="K1656" s="108">
        <v>0</v>
      </c>
      <c r="L1656" s="108"/>
      <c r="M1656" s="108">
        <v>0</v>
      </c>
      <c r="N1656" s="108"/>
      <c r="O1656" s="108">
        <v>0</v>
      </c>
      <c r="P1656" s="108"/>
      <c r="Q1656" s="108">
        <v>101669</v>
      </c>
      <c r="R1656" s="108"/>
      <c r="S1656" s="108">
        <v>0</v>
      </c>
      <c r="T1656" s="108"/>
      <c r="U1656" s="108">
        <v>0</v>
      </c>
      <c r="V1656" s="108"/>
      <c r="W1656" s="108">
        <v>7792</v>
      </c>
      <c r="X1656" s="108"/>
      <c r="Y1656" s="108">
        <v>0</v>
      </c>
      <c r="Z1656" s="108"/>
      <c r="AA1656" s="108">
        <v>0</v>
      </c>
      <c r="AB1656" s="108"/>
      <c r="AC1656" s="108">
        <v>0</v>
      </c>
      <c r="AD1656" s="108"/>
      <c r="AE1656" s="108">
        <v>0</v>
      </c>
      <c r="AF1656" s="108"/>
      <c r="AG1656" s="108">
        <v>0</v>
      </c>
      <c r="AH1656" s="108"/>
      <c r="AI1656" s="108">
        <v>30938</v>
      </c>
      <c r="AJ1656" s="108"/>
      <c r="AK1656" s="108">
        <v>0</v>
      </c>
      <c r="AL1656" s="109"/>
      <c r="AM1656" s="182">
        <v>9.5</v>
      </c>
      <c r="AN1656" s="109" t="s">
        <v>5655</v>
      </c>
      <c r="AO1656" s="109" t="str">
        <f t="shared" si="25"/>
        <v>No</v>
      </c>
    </row>
    <row r="1657" spans="1:41" s="19" customFormat="1" ht="11.45" customHeight="1" x14ac:dyDescent="0.2">
      <c r="A1657" s="5" t="s">
        <v>5507</v>
      </c>
      <c r="B1657" s="5" t="s">
        <v>5627</v>
      </c>
      <c r="C1657" s="5" t="s">
        <v>45</v>
      </c>
      <c r="D1657" s="174"/>
      <c r="E1657" s="177" t="s">
        <v>5506</v>
      </c>
      <c r="F1657" s="19" t="s">
        <v>194</v>
      </c>
      <c r="G1657" s="5" t="s">
        <v>229</v>
      </c>
      <c r="H1657" s="27">
        <v>0</v>
      </c>
      <c r="I1657" s="106">
        <v>5</v>
      </c>
      <c r="J1657" s="107"/>
      <c r="K1657" s="108">
        <v>0</v>
      </c>
      <c r="L1657" s="108"/>
      <c r="M1657" s="108">
        <v>0</v>
      </c>
      <c r="N1657" s="108"/>
      <c r="O1657" s="108">
        <v>0</v>
      </c>
      <c r="P1657" s="108"/>
      <c r="Q1657" s="108">
        <v>135289</v>
      </c>
      <c r="R1657" s="108"/>
      <c r="S1657" s="108">
        <v>0</v>
      </c>
      <c r="T1657" s="108"/>
      <c r="U1657" s="108">
        <v>0</v>
      </c>
      <c r="V1657" s="108"/>
      <c r="W1657" s="108">
        <v>7063</v>
      </c>
      <c r="X1657" s="108"/>
      <c r="Y1657" s="108">
        <v>0</v>
      </c>
      <c r="Z1657" s="108"/>
      <c r="AA1657" s="108">
        <v>0</v>
      </c>
      <c r="AB1657" s="108"/>
      <c r="AC1657" s="108">
        <v>0</v>
      </c>
      <c r="AD1657" s="108"/>
      <c r="AE1657" s="108">
        <v>0</v>
      </c>
      <c r="AF1657" s="108"/>
      <c r="AG1657" s="108">
        <v>0</v>
      </c>
      <c r="AH1657" s="108"/>
      <c r="AI1657" s="108">
        <v>7301</v>
      </c>
      <c r="AJ1657" s="108"/>
      <c r="AK1657" s="108">
        <v>0</v>
      </c>
      <c r="AL1657" s="109"/>
      <c r="AM1657" s="182">
        <v>0</v>
      </c>
      <c r="AN1657" s="109" t="s">
        <v>5655</v>
      </c>
      <c r="AO1657" s="109" t="str">
        <f t="shared" si="25"/>
        <v>No</v>
      </c>
    </row>
    <row r="1658" spans="1:41" s="19" customFormat="1" ht="11.45" customHeight="1" x14ac:dyDescent="0.2">
      <c r="A1658" s="5" t="s">
        <v>3349</v>
      </c>
      <c r="B1658" s="5" t="s">
        <v>792</v>
      </c>
      <c r="C1658" s="5" t="s">
        <v>46</v>
      </c>
      <c r="D1658" s="174" t="s">
        <v>3350</v>
      </c>
      <c r="E1658" s="177" t="s">
        <v>3351</v>
      </c>
      <c r="F1658" s="19" t="s">
        <v>260</v>
      </c>
      <c r="G1658" s="5" t="s">
        <v>229</v>
      </c>
      <c r="H1658" s="27">
        <v>0</v>
      </c>
      <c r="I1658" s="106">
        <v>5</v>
      </c>
      <c r="J1658" s="107"/>
      <c r="K1658" s="108">
        <v>0</v>
      </c>
      <c r="L1658" s="108"/>
      <c r="M1658" s="108">
        <v>0</v>
      </c>
      <c r="N1658" s="108"/>
      <c r="O1658" s="108">
        <v>0</v>
      </c>
      <c r="P1658" s="108"/>
      <c r="Q1658" s="108">
        <v>107169</v>
      </c>
      <c r="R1658" s="108"/>
      <c r="S1658" s="108">
        <v>0</v>
      </c>
      <c r="T1658" s="108"/>
      <c r="U1658" s="108">
        <v>0</v>
      </c>
      <c r="V1658" s="108"/>
      <c r="W1658" s="108">
        <v>8180</v>
      </c>
      <c r="X1658" s="108"/>
      <c r="Y1658" s="108">
        <v>0</v>
      </c>
      <c r="Z1658" s="108"/>
      <c r="AA1658" s="108">
        <v>0</v>
      </c>
      <c r="AB1658" s="108"/>
      <c r="AC1658" s="108">
        <v>0</v>
      </c>
      <c r="AD1658" s="108"/>
      <c r="AE1658" s="108">
        <v>0</v>
      </c>
      <c r="AF1658" s="108"/>
      <c r="AG1658" s="108">
        <v>0</v>
      </c>
      <c r="AH1658" s="108"/>
      <c r="AI1658" s="108">
        <v>12926</v>
      </c>
      <c r="AJ1658" s="108"/>
      <c r="AK1658" s="108">
        <v>0</v>
      </c>
      <c r="AL1658" s="109"/>
      <c r="AM1658" s="182">
        <v>0</v>
      </c>
      <c r="AN1658" s="109" t="s">
        <v>5655</v>
      </c>
      <c r="AO1658" s="109" t="str">
        <f t="shared" si="25"/>
        <v>No</v>
      </c>
    </row>
    <row r="1659" spans="1:41" s="19" customFormat="1" ht="11.45" customHeight="1" x14ac:dyDescent="0.2">
      <c r="A1659" s="5" t="s">
        <v>1056</v>
      </c>
      <c r="B1659" s="5" t="s">
        <v>1057</v>
      </c>
      <c r="C1659" s="5" t="s">
        <v>94</v>
      </c>
      <c r="D1659" s="174" t="s">
        <v>1058</v>
      </c>
      <c r="E1659" s="177">
        <v>111</v>
      </c>
      <c r="F1659" s="19" t="s">
        <v>138</v>
      </c>
      <c r="G1659" s="5" t="s">
        <v>5273</v>
      </c>
      <c r="H1659" s="27">
        <v>0</v>
      </c>
      <c r="I1659" s="106">
        <v>5</v>
      </c>
      <c r="J1659" s="107"/>
      <c r="K1659" s="108">
        <v>0</v>
      </c>
      <c r="L1659" s="108"/>
      <c r="M1659" s="108">
        <v>0</v>
      </c>
      <c r="N1659" s="108"/>
      <c r="O1659" s="108">
        <v>0</v>
      </c>
      <c r="P1659" s="108"/>
      <c r="Q1659" s="108">
        <v>155038</v>
      </c>
      <c r="R1659" s="108"/>
      <c r="S1659" s="108">
        <v>0</v>
      </c>
      <c r="T1659" s="108"/>
      <c r="U1659" s="108">
        <v>0</v>
      </c>
      <c r="V1659" s="108"/>
      <c r="W1659" s="108">
        <v>5906</v>
      </c>
      <c r="X1659" s="108"/>
      <c r="Y1659" s="108">
        <v>0</v>
      </c>
      <c r="Z1659" s="108"/>
      <c r="AA1659" s="108">
        <v>0</v>
      </c>
      <c r="AB1659" s="108"/>
      <c r="AC1659" s="108">
        <v>0</v>
      </c>
      <c r="AD1659" s="108"/>
      <c r="AE1659" s="108">
        <v>0</v>
      </c>
      <c r="AF1659" s="108"/>
      <c r="AG1659" s="108">
        <v>0</v>
      </c>
      <c r="AH1659" s="108"/>
      <c r="AI1659" s="108">
        <v>26000</v>
      </c>
      <c r="AJ1659" s="108"/>
      <c r="AK1659" s="108">
        <v>0</v>
      </c>
      <c r="AL1659" s="109"/>
      <c r="AM1659" s="182">
        <v>0</v>
      </c>
      <c r="AN1659" s="109" t="s">
        <v>5655</v>
      </c>
      <c r="AO1659" s="109" t="str">
        <f t="shared" si="25"/>
        <v>No</v>
      </c>
    </row>
    <row r="1660" spans="1:41" s="19" customFormat="1" ht="11.45" customHeight="1" x14ac:dyDescent="0.2">
      <c r="A1660" s="5" t="s">
        <v>5533</v>
      </c>
      <c r="B1660" s="5" t="s">
        <v>5633</v>
      </c>
      <c r="C1660" s="5" t="s">
        <v>89</v>
      </c>
      <c r="D1660" s="174"/>
      <c r="E1660" s="177" t="s">
        <v>5532</v>
      </c>
      <c r="F1660" s="19" t="s">
        <v>302</v>
      </c>
      <c r="G1660" s="5" t="s">
        <v>229</v>
      </c>
      <c r="H1660" s="27">
        <v>0</v>
      </c>
      <c r="I1660" s="106">
        <v>5</v>
      </c>
      <c r="J1660" s="107"/>
      <c r="K1660" s="108">
        <v>0</v>
      </c>
      <c r="L1660" s="108"/>
      <c r="M1660" s="108">
        <v>0</v>
      </c>
      <c r="N1660" s="108"/>
      <c r="O1660" s="108">
        <v>0</v>
      </c>
      <c r="P1660" s="108"/>
      <c r="Q1660" s="108">
        <v>227909</v>
      </c>
      <c r="R1660" s="108"/>
      <c r="S1660" s="108">
        <v>0</v>
      </c>
      <c r="T1660" s="108"/>
      <c r="U1660" s="108">
        <v>0</v>
      </c>
      <c r="V1660" s="108"/>
      <c r="W1660" s="108">
        <v>11065</v>
      </c>
      <c r="X1660" s="108"/>
      <c r="Y1660" s="108">
        <v>0</v>
      </c>
      <c r="Z1660" s="108"/>
      <c r="AA1660" s="108">
        <v>0</v>
      </c>
      <c r="AB1660" s="108"/>
      <c r="AC1660" s="108">
        <v>0</v>
      </c>
      <c r="AD1660" s="108"/>
      <c r="AE1660" s="108">
        <v>0</v>
      </c>
      <c r="AF1660" s="108"/>
      <c r="AG1660" s="108">
        <v>0</v>
      </c>
      <c r="AH1660" s="108"/>
      <c r="AI1660" s="108">
        <v>15820</v>
      </c>
      <c r="AJ1660" s="108"/>
      <c r="AK1660" s="108">
        <v>0</v>
      </c>
      <c r="AL1660" s="109"/>
      <c r="AM1660" s="182">
        <v>0</v>
      </c>
      <c r="AN1660" s="109" t="s">
        <v>5655</v>
      </c>
      <c r="AO1660" s="109" t="str">
        <f t="shared" si="25"/>
        <v>No</v>
      </c>
    </row>
    <row r="1661" spans="1:41" s="19" customFormat="1" ht="11.45" customHeight="1" x14ac:dyDescent="0.2">
      <c r="A1661" s="5" t="s">
        <v>159</v>
      </c>
      <c r="B1661" s="5" t="s">
        <v>5204</v>
      </c>
      <c r="C1661" s="5" t="s">
        <v>98</v>
      </c>
      <c r="D1661" s="174">
        <v>5217</v>
      </c>
      <c r="E1661" s="177">
        <v>55308</v>
      </c>
      <c r="F1661" s="19" t="s">
        <v>194</v>
      </c>
      <c r="G1661" s="5" t="s">
        <v>5273</v>
      </c>
      <c r="H1661" s="27">
        <v>401661</v>
      </c>
      <c r="I1661" s="106">
        <v>5</v>
      </c>
      <c r="J1661" s="107"/>
      <c r="K1661" s="108">
        <v>0</v>
      </c>
      <c r="L1661" s="108"/>
      <c r="M1661" s="108">
        <v>0</v>
      </c>
      <c r="N1661" s="108"/>
      <c r="O1661" s="108">
        <v>0</v>
      </c>
      <c r="P1661" s="108"/>
      <c r="Q1661" s="108">
        <v>94889</v>
      </c>
      <c r="R1661" s="108"/>
      <c r="S1661" s="108">
        <v>0</v>
      </c>
      <c r="T1661" s="108"/>
      <c r="U1661" s="108">
        <v>0</v>
      </c>
      <c r="V1661" s="108"/>
      <c r="W1661" s="108">
        <v>11239</v>
      </c>
      <c r="X1661" s="108"/>
      <c r="Y1661" s="108">
        <v>0</v>
      </c>
      <c r="Z1661" s="108"/>
      <c r="AA1661" s="108">
        <v>0</v>
      </c>
      <c r="AB1661" s="108"/>
      <c r="AC1661" s="108">
        <v>0</v>
      </c>
      <c r="AD1661" s="108"/>
      <c r="AE1661" s="108">
        <v>0</v>
      </c>
      <c r="AF1661" s="108"/>
      <c r="AG1661" s="108">
        <v>0</v>
      </c>
      <c r="AH1661" s="108"/>
      <c r="AI1661" s="108">
        <v>29988</v>
      </c>
      <c r="AJ1661" s="108"/>
      <c r="AK1661" s="108">
        <v>0</v>
      </c>
      <c r="AL1661" s="109"/>
      <c r="AM1661" s="182">
        <v>0</v>
      </c>
      <c r="AN1661" s="109" t="s">
        <v>5655</v>
      </c>
      <c r="AO1661" s="109" t="str">
        <f t="shared" si="25"/>
        <v>No</v>
      </c>
    </row>
    <row r="1662" spans="1:41" s="19" customFormat="1" ht="11.45" customHeight="1" x14ac:dyDescent="0.2">
      <c r="A1662" s="5" t="s">
        <v>5781</v>
      </c>
      <c r="B1662" s="5" t="s">
        <v>278</v>
      </c>
      <c r="C1662" s="5" t="s">
        <v>46</v>
      </c>
      <c r="D1662" s="174" t="s">
        <v>2747</v>
      </c>
      <c r="E1662" s="177" t="s">
        <v>2748</v>
      </c>
      <c r="F1662" s="19" t="s">
        <v>260</v>
      </c>
      <c r="G1662" s="5" t="s">
        <v>229</v>
      </c>
      <c r="H1662" s="27">
        <v>0</v>
      </c>
      <c r="I1662" s="106">
        <v>5</v>
      </c>
      <c r="J1662" s="107"/>
      <c r="K1662" s="108">
        <v>0</v>
      </c>
      <c r="L1662" s="108"/>
      <c r="M1662" s="108">
        <v>0</v>
      </c>
      <c r="N1662" s="108"/>
      <c r="O1662" s="108">
        <v>0</v>
      </c>
      <c r="P1662" s="108"/>
      <c r="Q1662" s="108">
        <v>161621</v>
      </c>
      <c r="R1662" s="108"/>
      <c r="S1662" s="108">
        <v>0</v>
      </c>
      <c r="T1662" s="108"/>
      <c r="U1662" s="108">
        <v>0</v>
      </c>
      <c r="V1662" s="108"/>
      <c r="W1662" s="108">
        <v>7881</v>
      </c>
      <c r="X1662" s="108"/>
      <c r="Y1662" s="108">
        <v>0</v>
      </c>
      <c r="Z1662" s="108"/>
      <c r="AA1662" s="108">
        <v>0</v>
      </c>
      <c r="AB1662" s="108"/>
      <c r="AC1662" s="108">
        <v>0</v>
      </c>
      <c r="AD1662" s="108"/>
      <c r="AE1662" s="108">
        <v>0</v>
      </c>
      <c r="AF1662" s="108"/>
      <c r="AG1662" s="108">
        <v>0</v>
      </c>
      <c r="AH1662" s="108"/>
      <c r="AI1662" s="108">
        <v>18020</v>
      </c>
      <c r="AJ1662" s="108"/>
      <c r="AK1662" s="108">
        <v>0</v>
      </c>
      <c r="AL1662" s="109"/>
      <c r="AM1662" s="182">
        <v>0</v>
      </c>
      <c r="AN1662" s="109" t="s">
        <v>5655</v>
      </c>
      <c r="AO1662" s="109" t="str">
        <f t="shared" si="25"/>
        <v>No</v>
      </c>
    </row>
    <row r="1663" spans="1:41" s="19" customFormat="1" ht="11.45" customHeight="1" x14ac:dyDescent="0.2">
      <c r="A1663" s="5" t="s">
        <v>6448</v>
      </c>
      <c r="B1663" s="5" t="s">
        <v>775</v>
      </c>
      <c r="C1663" s="5" t="s">
        <v>51</v>
      </c>
      <c r="D1663" s="174">
        <v>6058</v>
      </c>
      <c r="E1663" s="177">
        <v>60058</v>
      </c>
      <c r="F1663" s="19" t="s">
        <v>194</v>
      </c>
      <c r="G1663" s="5" t="s">
        <v>5273</v>
      </c>
      <c r="H1663" s="27">
        <v>899703</v>
      </c>
      <c r="I1663" s="106">
        <v>5</v>
      </c>
      <c r="J1663" s="107"/>
      <c r="K1663" s="108">
        <v>0</v>
      </c>
      <c r="L1663" s="108"/>
      <c r="M1663" s="108">
        <v>0</v>
      </c>
      <c r="N1663" s="108"/>
      <c r="O1663" s="108">
        <v>0</v>
      </c>
      <c r="P1663" s="108"/>
      <c r="Q1663" s="108">
        <v>141042</v>
      </c>
      <c r="R1663" s="108"/>
      <c r="S1663" s="108">
        <v>0</v>
      </c>
      <c r="T1663" s="108"/>
      <c r="U1663" s="108">
        <v>0</v>
      </c>
      <c r="V1663" s="108"/>
      <c r="W1663" s="108">
        <v>6972</v>
      </c>
      <c r="X1663" s="108"/>
      <c r="Y1663" s="108">
        <v>0</v>
      </c>
      <c r="Z1663" s="108"/>
      <c r="AA1663" s="108">
        <v>0</v>
      </c>
      <c r="AB1663" s="108"/>
      <c r="AC1663" s="108">
        <v>0</v>
      </c>
      <c r="AD1663" s="108"/>
      <c r="AE1663" s="108">
        <v>0</v>
      </c>
      <c r="AF1663" s="108"/>
      <c r="AG1663" s="108">
        <v>0</v>
      </c>
      <c r="AH1663" s="108"/>
      <c r="AI1663" s="108">
        <v>90816</v>
      </c>
      <c r="AJ1663" s="108"/>
      <c r="AK1663" s="108">
        <v>0</v>
      </c>
      <c r="AL1663" s="109"/>
      <c r="AM1663" s="182">
        <v>0</v>
      </c>
      <c r="AN1663" s="109" t="s">
        <v>5655</v>
      </c>
      <c r="AO1663" s="109" t="str">
        <f t="shared" si="25"/>
        <v>No</v>
      </c>
    </row>
    <row r="1664" spans="1:41" s="19" customFormat="1" ht="11.45" customHeight="1" x14ac:dyDescent="0.2">
      <c r="A1664" s="5" t="s">
        <v>5139</v>
      </c>
      <c r="B1664" s="5" t="s">
        <v>913</v>
      </c>
      <c r="C1664" s="5" t="s">
        <v>80</v>
      </c>
      <c r="D1664" s="174" t="s">
        <v>5140</v>
      </c>
      <c r="E1664" s="177" t="s">
        <v>5141</v>
      </c>
      <c r="F1664" s="19" t="s">
        <v>194</v>
      </c>
      <c r="G1664" s="5" t="s">
        <v>229</v>
      </c>
      <c r="H1664" s="27">
        <v>0</v>
      </c>
      <c r="I1664" s="106">
        <v>5</v>
      </c>
      <c r="J1664" s="107"/>
      <c r="K1664" s="108">
        <v>0</v>
      </c>
      <c r="L1664" s="108"/>
      <c r="M1664" s="108">
        <v>0</v>
      </c>
      <c r="N1664" s="108"/>
      <c r="O1664" s="108">
        <v>0</v>
      </c>
      <c r="P1664" s="108"/>
      <c r="Q1664" s="108">
        <v>44085</v>
      </c>
      <c r="R1664" s="108"/>
      <c r="S1664" s="108">
        <v>0</v>
      </c>
      <c r="T1664" s="108"/>
      <c r="U1664" s="108">
        <v>0</v>
      </c>
      <c r="V1664" s="108"/>
      <c r="W1664" s="108">
        <v>4812</v>
      </c>
      <c r="X1664" s="108"/>
      <c r="Y1664" s="108">
        <v>0</v>
      </c>
      <c r="Z1664" s="108"/>
      <c r="AA1664" s="108">
        <v>0</v>
      </c>
      <c r="AB1664" s="108"/>
      <c r="AC1664" s="108">
        <v>0</v>
      </c>
      <c r="AD1664" s="108"/>
      <c r="AE1664" s="108">
        <v>0</v>
      </c>
      <c r="AF1664" s="108"/>
      <c r="AG1664" s="108">
        <v>0</v>
      </c>
      <c r="AH1664" s="108"/>
      <c r="AI1664" s="108">
        <v>20272</v>
      </c>
      <c r="AJ1664" s="108"/>
      <c r="AK1664" s="108">
        <v>0</v>
      </c>
      <c r="AL1664" s="109"/>
      <c r="AM1664" s="182">
        <v>0</v>
      </c>
      <c r="AN1664" s="109" t="s">
        <v>5655</v>
      </c>
      <c r="AO1664" s="109" t="str">
        <f t="shared" si="25"/>
        <v>No</v>
      </c>
    </row>
    <row r="1665" spans="1:41" s="19" customFormat="1" ht="11.45" customHeight="1" x14ac:dyDescent="0.2">
      <c r="A1665" s="5" t="s">
        <v>2723</v>
      </c>
      <c r="B1665" s="5" t="s">
        <v>2701</v>
      </c>
      <c r="C1665" s="5" t="s">
        <v>56</v>
      </c>
      <c r="D1665" s="174" t="s">
        <v>2724</v>
      </c>
      <c r="E1665" s="177" t="s">
        <v>2725</v>
      </c>
      <c r="F1665" s="19" t="s">
        <v>196</v>
      </c>
      <c r="G1665" s="5" t="s">
        <v>229</v>
      </c>
      <c r="H1665" s="27">
        <v>0</v>
      </c>
      <c r="I1665" s="106">
        <v>5</v>
      </c>
      <c r="J1665" s="107"/>
      <c r="K1665" s="108">
        <v>0</v>
      </c>
      <c r="L1665" s="108"/>
      <c r="M1665" s="108">
        <v>0</v>
      </c>
      <c r="N1665" s="108"/>
      <c r="O1665" s="108">
        <v>0</v>
      </c>
      <c r="P1665" s="108"/>
      <c r="Q1665" s="108">
        <v>102125</v>
      </c>
      <c r="R1665" s="108"/>
      <c r="S1665" s="108">
        <v>0</v>
      </c>
      <c r="T1665" s="108"/>
      <c r="U1665" s="108">
        <v>0</v>
      </c>
      <c r="V1665" s="108"/>
      <c r="W1665" s="108">
        <v>11519</v>
      </c>
      <c r="X1665" s="108"/>
      <c r="Y1665" s="108">
        <v>0</v>
      </c>
      <c r="Z1665" s="108"/>
      <c r="AA1665" s="108">
        <v>0</v>
      </c>
      <c r="AB1665" s="108"/>
      <c r="AC1665" s="108">
        <v>0</v>
      </c>
      <c r="AD1665" s="108"/>
      <c r="AE1665" s="108">
        <v>0</v>
      </c>
      <c r="AF1665" s="108"/>
      <c r="AG1665" s="108">
        <v>0</v>
      </c>
      <c r="AH1665" s="108"/>
      <c r="AI1665" s="108">
        <v>62859</v>
      </c>
      <c r="AJ1665" s="108"/>
      <c r="AK1665" s="108">
        <v>0</v>
      </c>
      <c r="AL1665" s="109"/>
      <c r="AM1665" s="182">
        <v>0</v>
      </c>
      <c r="AN1665" s="109" t="s">
        <v>5655</v>
      </c>
      <c r="AO1665" s="109" t="str">
        <f t="shared" si="25"/>
        <v>No</v>
      </c>
    </row>
    <row r="1666" spans="1:41" s="19" customFormat="1" ht="11.45" customHeight="1" x14ac:dyDescent="0.2">
      <c r="A1666" s="5" t="s">
        <v>5769</v>
      </c>
      <c r="B1666" s="5" t="s">
        <v>5770</v>
      </c>
      <c r="C1666" s="5" t="s">
        <v>20</v>
      </c>
      <c r="D1666" s="174"/>
      <c r="E1666" s="177">
        <v>90289</v>
      </c>
      <c r="F1666" s="19" t="s">
        <v>194</v>
      </c>
      <c r="G1666" s="5" t="s">
        <v>5273</v>
      </c>
      <c r="H1666" s="27">
        <v>12150996</v>
      </c>
      <c r="I1666" s="106">
        <v>5</v>
      </c>
      <c r="J1666" s="107"/>
      <c r="K1666" s="108">
        <v>0</v>
      </c>
      <c r="L1666" s="108"/>
      <c r="M1666" s="108">
        <v>0</v>
      </c>
      <c r="N1666" s="108"/>
      <c r="O1666" s="108">
        <v>0</v>
      </c>
      <c r="P1666" s="108"/>
      <c r="Q1666" s="108">
        <v>158803</v>
      </c>
      <c r="R1666" s="108"/>
      <c r="S1666" s="108">
        <v>0</v>
      </c>
      <c r="T1666" s="108"/>
      <c r="U1666" s="108">
        <v>0</v>
      </c>
      <c r="V1666" s="108"/>
      <c r="W1666" s="108">
        <v>12917</v>
      </c>
      <c r="X1666" s="108"/>
      <c r="Y1666" s="108">
        <v>0</v>
      </c>
      <c r="Z1666" s="108"/>
      <c r="AA1666" s="108">
        <v>0</v>
      </c>
      <c r="AB1666" s="108"/>
      <c r="AC1666" s="108">
        <v>0</v>
      </c>
      <c r="AD1666" s="108"/>
      <c r="AE1666" s="108">
        <v>0</v>
      </c>
      <c r="AF1666" s="108"/>
      <c r="AG1666" s="108">
        <v>0</v>
      </c>
      <c r="AH1666" s="108"/>
      <c r="AI1666" s="108">
        <v>77204</v>
      </c>
      <c r="AJ1666" s="108"/>
      <c r="AK1666" s="108">
        <v>0</v>
      </c>
      <c r="AL1666" s="109"/>
      <c r="AM1666" s="182">
        <v>0</v>
      </c>
      <c r="AN1666" s="109" t="s">
        <v>5655</v>
      </c>
      <c r="AO1666" s="109" t="str">
        <f t="shared" si="25"/>
        <v>No</v>
      </c>
    </row>
    <row r="1667" spans="1:41" s="19" customFormat="1" ht="11.45" customHeight="1" x14ac:dyDescent="0.2">
      <c r="A1667" s="5" t="s">
        <v>4639</v>
      </c>
      <c r="B1667" s="5" t="s">
        <v>4640</v>
      </c>
      <c r="C1667" s="5" t="s">
        <v>63</v>
      </c>
      <c r="D1667" s="174" t="s">
        <v>4641</v>
      </c>
      <c r="E1667" s="177" t="s">
        <v>4642</v>
      </c>
      <c r="F1667" s="19" t="s">
        <v>242</v>
      </c>
      <c r="G1667" s="5" t="s">
        <v>229</v>
      </c>
      <c r="H1667" s="27">
        <v>0</v>
      </c>
      <c r="I1667" s="106">
        <v>5</v>
      </c>
      <c r="J1667" s="107"/>
      <c r="K1667" s="108">
        <v>0</v>
      </c>
      <c r="L1667" s="108"/>
      <c r="M1667" s="108">
        <v>0</v>
      </c>
      <c r="N1667" s="108"/>
      <c r="O1667" s="108">
        <v>0</v>
      </c>
      <c r="P1667" s="108"/>
      <c r="Q1667" s="108">
        <v>91700</v>
      </c>
      <c r="R1667" s="108"/>
      <c r="S1667" s="108">
        <v>0</v>
      </c>
      <c r="T1667" s="108"/>
      <c r="U1667" s="108">
        <v>0</v>
      </c>
      <c r="V1667" s="108"/>
      <c r="W1667" s="108">
        <v>3910</v>
      </c>
      <c r="X1667" s="108"/>
      <c r="Y1667" s="108">
        <v>0</v>
      </c>
      <c r="Z1667" s="108"/>
      <c r="AA1667" s="108">
        <v>0</v>
      </c>
      <c r="AB1667" s="108"/>
      <c r="AC1667" s="108">
        <v>0</v>
      </c>
      <c r="AD1667" s="108"/>
      <c r="AE1667" s="108">
        <v>0</v>
      </c>
      <c r="AF1667" s="108"/>
      <c r="AG1667" s="108">
        <v>0</v>
      </c>
      <c r="AH1667" s="108"/>
      <c r="AI1667" s="108">
        <v>3295</v>
      </c>
      <c r="AJ1667" s="108"/>
      <c r="AK1667" s="108">
        <v>0</v>
      </c>
      <c r="AL1667" s="109"/>
      <c r="AM1667" s="182">
        <v>0</v>
      </c>
      <c r="AN1667" s="109" t="s">
        <v>5655</v>
      </c>
      <c r="AO1667" s="109" t="str">
        <f t="shared" ref="AO1667:AO1730" si="26">IF(AN1667&amp;AL1667&amp;AJ1667&amp;AH1667&amp;AF1667&amp;AD1667&amp;AB1667&amp;Z1667&amp;X1667&amp;V1667&amp;T1667&amp;R1667&amp;P1667&amp;N1667&amp;L1667&amp;J1667&lt;&gt;"","Yes","No")</f>
        <v>No</v>
      </c>
    </row>
    <row r="1668" spans="1:41" s="19" customFormat="1" ht="11.45" customHeight="1" x14ac:dyDescent="0.2">
      <c r="A1668" s="5" t="s">
        <v>6449</v>
      </c>
      <c r="B1668" s="5" t="s">
        <v>1386</v>
      </c>
      <c r="C1668" s="5" t="s">
        <v>73</v>
      </c>
      <c r="D1668" s="174">
        <v>2215</v>
      </c>
      <c r="E1668" s="177">
        <v>20215</v>
      </c>
      <c r="F1668" s="19" t="s">
        <v>194</v>
      </c>
      <c r="G1668" s="5" t="s">
        <v>5273</v>
      </c>
      <c r="H1668" s="27">
        <v>57840</v>
      </c>
      <c r="I1668" s="106">
        <v>5</v>
      </c>
      <c r="J1668" s="107"/>
      <c r="K1668" s="108">
        <v>0</v>
      </c>
      <c r="L1668" s="108"/>
      <c r="M1668" s="108">
        <v>0</v>
      </c>
      <c r="N1668" s="108"/>
      <c r="O1668" s="108">
        <v>0</v>
      </c>
      <c r="P1668" s="108"/>
      <c r="Q1668" s="108">
        <v>138698</v>
      </c>
      <c r="R1668" s="108"/>
      <c r="S1668" s="108">
        <v>0</v>
      </c>
      <c r="T1668" s="108"/>
      <c r="U1668" s="108">
        <v>0</v>
      </c>
      <c r="V1668" s="108"/>
      <c r="W1668" s="108">
        <v>12986</v>
      </c>
      <c r="X1668" s="108"/>
      <c r="Y1668" s="108">
        <v>0</v>
      </c>
      <c r="Z1668" s="108"/>
      <c r="AA1668" s="108">
        <v>0</v>
      </c>
      <c r="AB1668" s="108"/>
      <c r="AC1668" s="108">
        <v>0</v>
      </c>
      <c r="AD1668" s="108"/>
      <c r="AE1668" s="108">
        <v>0</v>
      </c>
      <c r="AF1668" s="108"/>
      <c r="AG1668" s="108">
        <v>0</v>
      </c>
      <c r="AH1668" s="108"/>
      <c r="AI1668" s="108">
        <v>116060</v>
      </c>
      <c r="AJ1668" s="108"/>
      <c r="AK1668" s="108">
        <v>0</v>
      </c>
      <c r="AL1668" s="109"/>
      <c r="AM1668" s="182">
        <v>0</v>
      </c>
      <c r="AN1668" s="109" t="s">
        <v>5655</v>
      </c>
      <c r="AO1668" s="109" t="str">
        <f t="shared" si="26"/>
        <v>No</v>
      </c>
    </row>
    <row r="1669" spans="1:41" s="19" customFormat="1" ht="11.45" customHeight="1" x14ac:dyDescent="0.2">
      <c r="A1669" s="5" t="s">
        <v>4669</v>
      </c>
      <c r="B1669" s="5" t="s">
        <v>4670</v>
      </c>
      <c r="C1669" s="5" t="s">
        <v>63</v>
      </c>
      <c r="D1669" s="174" t="s">
        <v>4671</v>
      </c>
      <c r="E1669" s="177" t="s">
        <v>4672</v>
      </c>
      <c r="F1669" s="19" t="s">
        <v>194</v>
      </c>
      <c r="G1669" s="5" t="s">
        <v>229</v>
      </c>
      <c r="H1669" s="27">
        <v>0</v>
      </c>
      <c r="I1669" s="106">
        <v>5</v>
      </c>
      <c r="J1669" s="107"/>
      <c r="K1669" s="108">
        <v>0</v>
      </c>
      <c r="L1669" s="108"/>
      <c r="M1669" s="108">
        <v>0</v>
      </c>
      <c r="N1669" s="108"/>
      <c r="O1669" s="108">
        <v>0</v>
      </c>
      <c r="P1669" s="108"/>
      <c r="Q1669" s="108">
        <v>40525</v>
      </c>
      <c r="R1669" s="108"/>
      <c r="S1669" s="108">
        <v>0</v>
      </c>
      <c r="T1669" s="108"/>
      <c r="U1669" s="108">
        <v>0</v>
      </c>
      <c r="V1669" s="108"/>
      <c r="W1669" s="108">
        <v>6650</v>
      </c>
      <c r="X1669" s="108"/>
      <c r="Y1669" s="108">
        <v>0</v>
      </c>
      <c r="Z1669" s="108"/>
      <c r="AA1669" s="108">
        <v>0</v>
      </c>
      <c r="AB1669" s="108"/>
      <c r="AC1669" s="108">
        <v>0</v>
      </c>
      <c r="AD1669" s="108"/>
      <c r="AE1669" s="108">
        <v>0</v>
      </c>
      <c r="AF1669" s="108"/>
      <c r="AG1669" s="108">
        <v>0</v>
      </c>
      <c r="AH1669" s="108"/>
      <c r="AI1669" s="108">
        <v>23057</v>
      </c>
      <c r="AJ1669" s="108"/>
      <c r="AK1669" s="108">
        <v>0</v>
      </c>
      <c r="AL1669" s="109"/>
      <c r="AM1669" s="182">
        <v>0</v>
      </c>
      <c r="AN1669" s="109" t="s">
        <v>5655</v>
      </c>
      <c r="AO1669" s="109" t="str">
        <f t="shared" si="26"/>
        <v>No</v>
      </c>
    </row>
    <row r="1670" spans="1:41" s="19" customFormat="1" ht="11.45" customHeight="1" x14ac:dyDescent="0.2">
      <c r="A1670" s="5" t="s">
        <v>3339</v>
      </c>
      <c r="B1670" s="5" t="s">
        <v>3340</v>
      </c>
      <c r="C1670" s="5" t="s">
        <v>98</v>
      </c>
      <c r="D1670" s="174" t="s">
        <v>3341</v>
      </c>
      <c r="E1670" s="177" t="s">
        <v>3342</v>
      </c>
      <c r="F1670" s="19" t="s">
        <v>194</v>
      </c>
      <c r="G1670" s="5" t="s">
        <v>229</v>
      </c>
      <c r="H1670" s="27">
        <v>0</v>
      </c>
      <c r="I1670" s="106">
        <v>5</v>
      </c>
      <c r="J1670" s="107"/>
      <c r="K1670" s="108">
        <v>0</v>
      </c>
      <c r="L1670" s="108"/>
      <c r="M1670" s="108">
        <v>0</v>
      </c>
      <c r="N1670" s="108"/>
      <c r="O1670" s="108">
        <v>0</v>
      </c>
      <c r="P1670" s="108"/>
      <c r="Q1670" s="108">
        <v>148282</v>
      </c>
      <c r="R1670" s="108"/>
      <c r="S1670" s="108">
        <v>0</v>
      </c>
      <c r="T1670" s="108"/>
      <c r="U1670" s="108">
        <v>0</v>
      </c>
      <c r="V1670" s="108"/>
      <c r="W1670" s="108">
        <v>14130</v>
      </c>
      <c r="X1670" s="108"/>
      <c r="Y1670" s="108">
        <v>0</v>
      </c>
      <c r="Z1670" s="108"/>
      <c r="AA1670" s="108">
        <v>0</v>
      </c>
      <c r="AB1670" s="108"/>
      <c r="AC1670" s="108">
        <v>0</v>
      </c>
      <c r="AD1670" s="108"/>
      <c r="AE1670" s="108">
        <v>0</v>
      </c>
      <c r="AF1670" s="108"/>
      <c r="AG1670" s="108">
        <v>0</v>
      </c>
      <c r="AH1670" s="108"/>
      <c r="AI1670" s="108">
        <v>39335</v>
      </c>
      <c r="AJ1670" s="108"/>
      <c r="AK1670" s="108">
        <v>0</v>
      </c>
      <c r="AL1670" s="109"/>
      <c r="AM1670" s="182">
        <v>0</v>
      </c>
      <c r="AN1670" s="109" t="s">
        <v>5655</v>
      </c>
      <c r="AO1670" s="109" t="str">
        <f t="shared" si="26"/>
        <v>No</v>
      </c>
    </row>
    <row r="1671" spans="1:41" s="19" customFormat="1" ht="11.45" customHeight="1" x14ac:dyDescent="0.2">
      <c r="A1671" s="5" t="s">
        <v>6450</v>
      </c>
      <c r="B1671" s="5" t="s">
        <v>4453</v>
      </c>
      <c r="C1671" s="5" t="s">
        <v>87</v>
      </c>
      <c r="D1671" s="174"/>
      <c r="E1671" s="177">
        <v>80298</v>
      </c>
      <c r="F1671" s="19" t="s">
        <v>242</v>
      </c>
      <c r="G1671" s="5" t="s">
        <v>5273</v>
      </c>
      <c r="H1671" s="27">
        <v>156777</v>
      </c>
      <c r="I1671" s="106">
        <v>5</v>
      </c>
      <c r="J1671" s="107"/>
      <c r="K1671" s="108">
        <v>0</v>
      </c>
      <c r="L1671" s="108"/>
      <c r="M1671" s="108">
        <v>0</v>
      </c>
      <c r="N1671" s="108"/>
      <c r="O1671" s="108">
        <v>0</v>
      </c>
      <c r="P1671" s="108"/>
      <c r="Q1671" s="108">
        <v>57431</v>
      </c>
      <c r="R1671" s="108"/>
      <c r="S1671" s="108">
        <v>0</v>
      </c>
      <c r="T1671" s="108"/>
      <c r="U1671" s="108">
        <v>0</v>
      </c>
      <c r="V1671" s="108"/>
      <c r="W1671" s="108">
        <v>6758</v>
      </c>
      <c r="X1671" s="108"/>
      <c r="Y1671" s="108">
        <v>0</v>
      </c>
      <c r="Z1671" s="108"/>
      <c r="AA1671" s="108">
        <v>0</v>
      </c>
      <c r="AB1671" s="108"/>
      <c r="AC1671" s="108">
        <v>0</v>
      </c>
      <c r="AD1671" s="108"/>
      <c r="AE1671" s="108">
        <v>0</v>
      </c>
      <c r="AF1671" s="108"/>
      <c r="AG1671" s="108">
        <v>0</v>
      </c>
      <c r="AH1671" s="108"/>
      <c r="AI1671" s="108">
        <v>23542</v>
      </c>
      <c r="AJ1671" s="108"/>
      <c r="AK1671" s="108">
        <v>0</v>
      </c>
      <c r="AL1671" s="109"/>
      <c r="AM1671" s="182">
        <v>0</v>
      </c>
      <c r="AN1671" s="109" t="s">
        <v>5655</v>
      </c>
      <c r="AO1671" s="109" t="str">
        <f t="shared" si="26"/>
        <v>No</v>
      </c>
    </row>
    <row r="1672" spans="1:41" s="19" customFormat="1" ht="11.45" customHeight="1" x14ac:dyDescent="0.2">
      <c r="A1672" s="5" t="s">
        <v>2227</v>
      </c>
      <c r="B1672" s="5" t="s">
        <v>2228</v>
      </c>
      <c r="C1672" s="5" t="s">
        <v>40</v>
      </c>
      <c r="D1672" s="174" t="s">
        <v>2229</v>
      </c>
      <c r="E1672" s="177" t="s">
        <v>2230</v>
      </c>
      <c r="F1672" s="19" t="s">
        <v>194</v>
      </c>
      <c r="G1672" s="5" t="s">
        <v>229</v>
      </c>
      <c r="H1672" s="27">
        <v>0</v>
      </c>
      <c r="I1672" s="106">
        <v>5</v>
      </c>
      <c r="J1672" s="107"/>
      <c r="K1672" s="108">
        <v>0</v>
      </c>
      <c r="L1672" s="108"/>
      <c r="M1672" s="108">
        <v>0</v>
      </c>
      <c r="N1672" s="108"/>
      <c r="O1672" s="108">
        <v>0</v>
      </c>
      <c r="P1672" s="108"/>
      <c r="Q1672" s="108">
        <v>90685</v>
      </c>
      <c r="R1672" s="108"/>
      <c r="S1672" s="108">
        <v>0</v>
      </c>
      <c r="T1672" s="108"/>
      <c r="U1672" s="108">
        <v>0</v>
      </c>
      <c r="V1672" s="108"/>
      <c r="W1672" s="108">
        <v>5927</v>
      </c>
      <c r="X1672" s="108"/>
      <c r="Y1672" s="108">
        <v>0</v>
      </c>
      <c r="Z1672" s="108"/>
      <c r="AA1672" s="108">
        <v>0</v>
      </c>
      <c r="AB1672" s="108"/>
      <c r="AC1672" s="108">
        <v>0</v>
      </c>
      <c r="AD1672" s="108"/>
      <c r="AE1672" s="108">
        <v>0</v>
      </c>
      <c r="AF1672" s="108"/>
      <c r="AG1672" s="108">
        <v>0</v>
      </c>
      <c r="AH1672" s="108"/>
      <c r="AI1672" s="108">
        <v>11559</v>
      </c>
      <c r="AJ1672" s="108"/>
      <c r="AK1672" s="108">
        <v>0</v>
      </c>
      <c r="AL1672" s="109"/>
      <c r="AM1672" s="182">
        <v>0</v>
      </c>
      <c r="AN1672" s="109" t="s">
        <v>5655</v>
      </c>
      <c r="AO1672" s="109" t="str">
        <f t="shared" si="26"/>
        <v>No</v>
      </c>
    </row>
    <row r="1673" spans="1:41" s="19" customFormat="1" ht="11.45" customHeight="1" x14ac:dyDescent="0.2">
      <c r="A1673" s="5" t="s">
        <v>2377</v>
      </c>
      <c r="B1673" s="5" t="s">
        <v>307</v>
      </c>
      <c r="C1673" s="5" t="s">
        <v>14</v>
      </c>
      <c r="D1673" s="174" t="s">
        <v>2378</v>
      </c>
      <c r="E1673" s="177" t="s">
        <v>2379</v>
      </c>
      <c r="F1673" s="19" t="s">
        <v>242</v>
      </c>
      <c r="G1673" s="5" t="s">
        <v>229</v>
      </c>
      <c r="H1673" s="27">
        <v>0</v>
      </c>
      <c r="I1673" s="106">
        <v>5</v>
      </c>
      <c r="J1673" s="107"/>
      <c r="K1673" s="108">
        <v>0</v>
      </c>
      <c r="L1673" s="108"/>
      <c r="M1673" s="108">
        <v>0</v>
      </c>
      <c r="N1673" s="108"/>
      <c r="O1673" s="108">
        <v>0</v>
      </c>
      <c r="P1673" s="108"/>
      <c r="Q1673" s="108">
        <v>27244</v>
      </c>
      <c r="R1673" s="108"/>
      <c r="S1673" s="108">
        <v>0</v>
      </c>
      <c r="T1673" s="108"/>
      <c r="U1673" s="108">
        <v>0</v>
      </c>
      <c r="V1673" s="108"/>
      <c r="W1673" s="108">
        <v>1858</v>
      </c>
      <c r="X1673" s="108"/>
      <c r="Y1673" s="108">
        <v>0</v>
      </c>
      <c r="Z1673" s="108"/>
      <c r="AA1673" s="108">
        <v>0</v>
      </c>
      <c r="AB1673" s="108"/>
      <c r="AC1673" s="108">
        <v>0</v>
      </c>
      <c r="AD1673" s="108"/>
      <c r="AE1673" s="108">
        <v>0</v>
      </c>
      <c r="AF1673" s="108"/>
      <c r="AG1673" s="108">
        <v>0</v>
      </c>
      <c r="AH1673" s="108"/>
      <c r="AI1673" s="108">
        <v>5923</v>
      </c>
      <c r="AJ1673" s="108"/>
      <c r="AK1673" s="108">
        <v>0</v>
      </c>
      <c r="AL1673" s="109"/>
      <c r="AM1673" s="182">
        <v>0</v>
      </c>
      <c r="AN1673" s="109" t="s">
        <v>5655</v>
      </c>
      <c r="AO1673" s="109" t="str">
        <f t="shared" si="26"/>
        <v>No</v>
      </c>
    </row>
    <row r="1674" spans="1:41" s="19" customFormat="1" ht="11.45" customHeight="1" x14ac:dyDescent="0.2">
      <c r="A1674" s="5" t="s">
        <v>6451</v>
      </c>
      <c r="B1674" s="5" t="s">
        <v>405</v>
      </c>
      <c r="C1674" s="5" t="s">
        <v>77</v>
      </c>
      <c r="D1674" s="174">
        <v>5019</v>
      </c>
      <c r="E1674" s="177">
        <v>50019</v>
      </c>
      <c r="F1674" s="19" t="s">
        <v>194</v>
      </c>
      <c r="G1674" s="5" t="s">
        <v>5273</v>
      </c>
      <c r="H1674" s="27">
        <v>97503</v>
      </c>
      <c r="I1674" s="106">
        <v>5</v>
      </c>
      <c r="J1674" s="107"/>
      <c r="K1674" s="108">
        <v>0</v>
      </c>
      <c r="L1674" s="108"/>
      <c r="M1674" s="108">
        <v>0</v>
      </c>
      <c r="N1674" s="108"/>
      <c r="O1674" s="108">
        <v>0</v>
      </c>
      <c r="P1674" s="108"/>
      <c r="Q1674" s="108">
        <v>208698</v>
      </c>
      <c r="R1674" s="108"/>
      <c r="S1674" s="108">
        <v>0</v>
      </c>
      <c r="T1674" s="108"/>
      <c r="U1674" s="108">
        <v>0</v>
      </c>
      <c r="V1674" s="108"/>
      <c r="W1674" s="108">
        <v>16747</v>
      </c>
      <c r="X1674" s="108"/>
      <c r="Y1674" s="108">
        <v>0</v>
      </c>
      <c r="Z1674" s="108"/>
      <c r="AA1674" s="108">
        <v>0</v>
      </c>
      <c r="AB1674" s="108"/>
      <c r="AC1674" s="108">
        <v>0</v>
      </c>
      <c r="AD1674" s="108"/>
      <c r="AE1674" s="108">
        <v>0</v>
      </c>
      <c r="AF1674" s="108"/>
      <c r="AG1674" s="108">
        <v>0</v>
      </c>
      <c r="AH1674" s="108"/>
      <c r="AI1674" s="108">
        <v>146186</v>
      </c>
      <c r="AJ1674" s="108"/>
      <c r="AK1674" s="108">
        <v>0</v>
      </c>
      <c r="AL1674" s="109"/>
      <c r="AM1674" s="182">
        <v>0</v>
      </c>
      <c r="AN1674" s="109" t="s">
        <v>5655</v>
      </c>
      <c r="AO1674" s="109" t="str">
        <f t="shared" si="26"/>
        <v>No</v>
      </c>
    </row>
    <row r="1675" spans="1:41" s="19" customFormat="1" ht="11.45" customHeight="1" x14ac:dyDescent="0.2">
      <c r="A1675" s="5" t="s">
        <v>3034</v>
      </c>
      <c r="B1675" s="5" t="s">
        <v>3035</v>
      </c>
      <c r="C1675" s="5" t="s">
        <v>56</v>
      </c>
      <c r="D1675" s="174" t="s">
        <v>3036</v>
      </c>
      <c r="E1675" s="177" t="s">
        <v>3037</v>
      </c>
      <c r="F1675" s="19" t="s">
        <v>196</v>
      </c>
      <c r="G1675" s="5" t="s">
        <v>229</v>
      </c>
      <c r="H1675" s="27">
        <v>0</v>
      </c>
      <c r="I1675" s="106">
        <v>5</v>
      </c>
      <c r="J1675" s="107"/>
      <c r="K1675" s="108">
        <v>0</v>
      </c>
      <c r="L1675" s="108"/>
      <c r="M1675" s="108">
        <v>0</v>
      </c>
      <c r="N1675" s="108"/>
      <c r="O1675" s="108">
        <v>0</v>
      </c>
      <c r="P1675" s="108"/>
      <c r="Q1675" s="108">
        <v>101151</v>
      </c>
      <c r="R1675" s="108"/>
      <c r="S1675" s="108">
        <v>0</v>
      </c>
      <c r="T1675" s="108"/>
      <c r="U1675" s="108">
        <v>0</v>
      </c>
      <c r="V1675" s="108"/>
      <c r="W1675" s="108">
        <v>9006</v>
      </c>
      <c r="X1675" s="108"/>
      <c r="Y1675" s="108">
        <v>0</v>
      </c>
      <c r="Z1675" s="108"/>
      <c r="AA1675" s="108">
        <v>0</v>
      </c>
      <c r="AB1675" s="108"/>
      <c r="AC1675" s="108">
        <v>0</v>
      </c>
      <c r="AD1675" s="108"/>
      <c r="AE1675" s="108">
        <v>0</v>
      </c>
      <c r="AF1675" s="108"/>
      <c r="AG1675" s="108">
        <v>0</v>
      </c>
      <c r="AH1675" s="108"/>
      <c r="AI1675" s="108">
        <v>41006</v>
      </c>
      <c r="AJ1675" s="108"/>
      <c r="AK1675" s="108">
        <v>0</v>
      </c>
      <c r="AL1675" s="109"/>
      <c r="AM1675" s="182">
        <v>0</v>
      </c>
      <c r="AN1675" s="109" t="s">
        <v>5655</v>
      </c>
      <c r="AO1675" s="109" t="str">
        <f t="shared" si="26"/>
        <v>No</v>
      </c>
    </row>
    <row r="1676" spans="1:41" s="19" customFormat="1" ht="11.45" customHeight="1" x14ac:dyDescent="0.2">
      <c r="A1676" s="5" t="s">
        <v>1225</v>
      </c>
      <c r="B1676" s="5" t="s">
        <v>1226</v>
      </c>
      <c r="C1676" s="5" t="s">
        <v>56</v>
      </c>
      <c r="D1676" s="174" t="s">
        <v>1227</v>
      </c>
      <c r="E1676" s="177">
        <v>55246</v>
      </c>
      <c r="F1676" s="19" t="s">
        <v>138</v>
      </c>
      <c r="G1676" s="5" t="s">
        <v>5273</v>
      </c>
      <c r="H1676" s="27">
        <v>0</v>
      </c>
      <c r="I1676" s="106">
        <v>5</v>
      </c>
      <c r="J1676" s="107"/>
      <c r="K1676" s="108">
        <v>0</v>
      </c>
      <c r="L1676" s="108"/>
      <c r="M1676" s="108">
        <v>0</v>
      </c>
      <c r="N1676" s="108"/>
      <c r="O1676" s="108">
        <v>0</v>
      </c>
      <c r="P1676" s="108"/>
      <c r="Q1676" s="108">
        <v>288657</v>
      </c>
      <c r="R1676" s="108"/>
      <c r="S1676" s="108">
        <v>0</v>
      </c>
      <c r="T1676" s="108"/>
      <c r="U1676" s="108">
        <v>0</v>
      </c>
      <c r="V1676" s="108"/>
      <c r="W1676" s="108">
        <v>15709</v>
      </c>
      <c r="X1676" s="108"/>
      <c r="Y1676" s="108">
        <v>0</v>
      </c>
      <c r="Z1676" s="108"/>
      <c r="AA1676" s="108">
        <v>0</v>
      </c>
      <c r="AB1676" s="108"/>
      <c r="AC1676" s="108">
        <v>0</v>
      </c>
      <c r="AD1676" s="108"/>
      <c r="AE1676" s="108">
        <v>0</v>
      </c>
      <c r="AF1676" s="108"/>
      <c r="AG1676" s="108">
        <v>0</v>
      </c>
      <c r="AH1676" s="108"/>
      <c r="AI1676" s="108">
        <v>30242</v>
      </c>
      <c r="AJ1676" s="108"/>
      <c r="AK1676" s="108">
        <v>0</v>
      </c>
      <c r="AL1676" s="109"/>
      <c r="AM1676" s="182">
        <v>0</v>
      </c>
      <c r="AN1676" s="109" t="s">
        <v>5655</v>
      </c>
      <c r="AO1676" s="109" t="str">
        <f t="shared" si="26"/>
        <v>No</v>
      </c>
    </row>
    <row r="1677" spans="1:41" s="19" customFormat="1" ht="11.45" customHeight="1" x14ac:dyDescent="0.2">
      <c r="A1677" s="5" t="s">
        <v>4332</v>
      </c>
      <c r="B1677" s="5" t="s">
        <v>4173</v>
      </c>
      <c r="C1677" s="5" t="s">
        <v>31</v>
      </c>
      <c r="D1677" s="174" t="s">
        <v>4333</v>
      </c>
      <c r="E1677" s="177" t="s">
        <v>4334</v>
      </c>
      <c r="F1677" s="19" t="s">
        <v>194</v>
      </c>
      <c r="G1677" s="5" t="s">
        <v>229</v>
      </c>
      <c r="H1677" s="27">
        <v>0</v>
      </c>
      <c r="I1677" s="106">
        <v>5</v>
      </c>
      <c r="J1677" s="107"/>
      <c r="K1677" s="108">
        <v>0</v>
      </c>
      <c r="L1677" s="108"/>
      <c r="M1677" s="108">
        <v>0</v>
      </c>
      <c r="N1677" s="108"/>
      <c r="O1677" s="108">
        <v>0</v>
      </c>
      <c r="P1677" s="108"/>
      <c r="Q1677" s="108">
        <v>93971</v>
      </c>
      <c r="R1677" s="108"/>
      <c r="S1677" s="108">
        <v>0</v>
      </c>
      <c r="T1677" s="108"/>
      <c r="U1677" s="108">
        <v>0</v>
      </c>
      <c r="V1677" s="108"/>
      <c r="W1677" s="108">
        <v>8096</v>
      </c>
      <c r="X1677" s="108"/>
      <c r="Y1677" s="108">
        <v>0</v>
      </c>
      <c r="Z1677" s="108"/>
      <c r="AA1677" s="108">
        <v>0</v>
      </c>
      <c r="AB1677" s="108"/>
      <c r="AC1677" s="108">
        <v>0</v>
      </c>
      <c r="AD1677" s="108"/>
      <c r="AE1677" s="108">
        <v>0</v>
      </c>
      <c r="AF1677" s="108"/>
      <c r="AG1677" s="108">
        <v>0</v>
      </c>
      <c r="AH1677" s="108"/>
      <c r="AI1677" s="108">
        <v>25406</v>
      </c>
      <c r="AJ1677" s="108"/>
      <c r="AK1677" s="108">
        <v>0</v>
      </c>
      <c r="AL1677" s="109"/>
      <c r="AM1677" s="182">
        <v>0</v>
      </c>
      <c r="AN1677" s="109" t="s">
        <v>5655</v>
      </c>
      <c r="AO1677" s="109" t="str">
        <f t="shared" si="26"/>
        <v>No</v>
      </c>
    </row>
    <row r="1678" spans="1:41" s="19" customFormat="1" ht="11.45" customHeight="1" x14ac:dyDescent="0.2">
      <c r="A1678" s="5" t="s">
        <v>2373</v>
      </c>
      <c r="B1678" s="5" t="s">
        <v>2374</v>
      </c>
      <c r="C1678" s="5" t="s">
        <v>62</v>
      </c>
      <c r="D1678" s="174" t="s">
        <v>2375</v>
      </c>
      <c r="E1678" s="177" t="s">
        <v>2376</v>
      </c>
      <c r="F1678" s="19" t="s">
        <v>194</v>
      </c>
      <c r="G1678" s="5" t="s">
        <v>229</v>
      </c>
      <c r="H1678" s="27">
        <v>0</v>
      </c>
      <c r="I1678" s="106">
        <v>5</v>
      </c>
      <c r="J1678" s="107"/>
      <c r="K1678" s="108">
        <v>0</v>
      </c>
      <c r="L1678" s="108"/>
      <c r="M1678" s="108">
        <v>0</v>
      </c>
      <c r="N1678" s="108"/>
      <c r="O1678" s="108">
        <v>0</v>
      </c>
      <c r="P1678" s="108"/>
      <c r="Q1678" s="108">
        <v>128886</v>
      </c>
      <c r="R1678" s="108"/>
      <c r="S1678" s="108">
        <v>0</v>
      </c>
      <c r="T1678" s="108"/>
      <c r="U1678" s="108">
        <v>0</v>
      </c>
      <c r="V1678" s="108"/>
      <c r="W1678" s="108">
        <v>8033</v>
      </c>
      <c r="X1678" s="108"/>
      <c r="Y1678" s="108">
        <v>0</v>
      </c>
      <c r="Z1678" s="108"/>
      <c r="AA1678" s="108">
        <v>0</v>
      </c>
      <c r="AB1678" s="108"/>
      <c r="AC1678" s="108">
        <v>0</v>
      </c>
      <c r="AD1678" s="108"/>
      <c r="AE1678" s="108">
        <v>0</v>
      </c>
      <c r="AF1678" s="108"/>
      <c r="AG1678" s="108">
        <v>0</v>
      </c>
      <c r="AH1678" s="108"/>
      <c r="AI1678" s="108">
        <v>27795</v>
      </c>
      <c r="AJ1678" s="108"/>
      <c r="AK1678" s="108">
        <v>0</v>
      </c>
      <c r="AL1678" s="109"/>
      <c r="AM1678" s="182">
        <v>0</v>
      </c>
      <c r="AN1678" s="109" t="s">
        <v>5655</v>
      </c>
      <c r="AO1678" s="109" t="str">
        <f t="shared" si="26"/>
        <v>No</v>
      </c>
    </row>
    <row r="1679" spans="1:41" s="19" customFormat="1" ht="11.45" customHeight="1" x14ac:dyDescent="0.2">
      <c r="A1679" s="5" t="s">
        <v>5082</v>
      </c>
      <c r="B1679" s="5" t="s">
        <v>936</v>
      </c>
      <c r="C1679" s="5" t="s">
        <v>1</v>
      </c>
      <c r="D1679" s="174" t="s">
        <v>5083</v>
      </c>
      <c r="E1679" s="177" t="s">
        <v>5084</v>
      </c>
      <c r="F1679" s="19" t="s">
        <v>242</v>
      </c>
      <c r="G1679" s="5" t="s">
        <v>229</v>
      </c>
      <c r="H1679" s="27">
        <v>0</v>
      </c>
      <c r="I1679" s="106">
        <v>5</v>
      </c>
      <c r="J1679" s="107"/>
      <c r="K1679" s="108">
        <v>0</v>
      </c>
      <c r="L1679" s="108"/>
      <c r="M1679" s="108">
        <v>0</v>
      </c>
      <c r="N1679" s="108"/>
      <c r="O1679" s="108">
        <v>0</v>
      </c>
      <c r="P1679" s="108"/>
      <c r="Q1679" s="108">
        <v>84099</v>
      </c>
      <c r="R1679" s="108"/>
      <c r="S1679" s="108">
        <v>0</v>
      </c>
      <c r="T1679" s="108"/>
      <c r="U1679" s="108">
        <v>0</v>
      </c>
      <c r="V1679" s="108"/>
      <c r="W1679" s="108">
        <v>8508</v>
      </c>
      <c r="X1679" s="108"/>
      <c r="Y1679" s="108">
        <v>0</v>
      </c>
      <c r="Z1679" s="108"/>
      <c r="AA1679" s="108">
        <v>0</v>
      </c>
      <c r="AB1679" s="108"/>
      <c r="AC1679" s="108">
        <v>0</v>
      </c>
      <c r="AD1679" s="108"/>
      <c r="AE1679" s="108">
        <v>0</v>
      </c>
      <c r="AF1679" s="108"/>
      <c r="AG1679" s="108">
        <v>0</v>
      </c>
      <c r="AH1679" s="108"/>
      <c r="AI1679" s="108">
        <v>155568</v>
      </c>
      <c r="AJ1679" s="108"/>
      <c r="AK1679" s="108">
        <v>0</v>
      </c>
      <c r="AL1679" s="109"/>
      <c r="AM1679" s="182">
        <v>0</v>
      </c>
      <c r="AN1679" s="109" t="s">
        <v>5655</v>
      </c>
      <c r="AO1679" s="109" t="str">
        <f t="shared" si="26"/>
        <v>No</v>
      </c>
    </row>
    <row r="1680" spans="1:41" s="19" customFormat="1" ht="11.45" customHeight="1" x14ac:dyDescent="0.2">
      <c r="A1680" s="5" t="s">
        <v>3331</v>
      </c>
      <c r="B1680" s="5" t="s">
        <v>3332</v>
      </c>
      <c r="C1680" s="5" t="s">
        <v>55</v>
      </c>
      <c r="D1680" s="174" t="s">
        <v>3333</v>
      </c>
      <c r="E1680" s="177" t="s">
        <v>3334</v>
      </c>
      <c r="F1680" s="19" t="s">
        <v>194</v>
      </c>
      <c r="G1680" s="5" t="s">
        <v>229</v>
      </c>
      <c r="H1680" s="27">
        <v>0</v>
      </c>
      <c r="I1680" s="106">
        <v>5</v>
      </c>
      <c r="J1680" s="107"/>
      <c r="K1680" s="108">
        <v>0</v>
      </c>
      <c r="L1680" s="108"/>
      <c r="M1680" s="108">
        <v>0</v>
      </c>
      <c r="N1680" s="108"/>
      <c r="O1680" s="108">
        <v>0</v>
      </c>
      <c r="P1680" s="108"/>
      <c r="Q1680" s="108">
        <v>109569</v>
      </c>
      <c r="R1680" s="108"/>
      <c r="S1680" s="108">
        <v>0</v>
      </c>
      <c r="T1680" s="108"/>
      <c r="U1680" s="108">
        <v>0</v>
      </c>
      <c r="V1680" s="108"/>
      <c r="W1680" s="108">
        <v>10833</v>
      </c>
      <c r="X1680" s="108"/>
      <c r="Y1680" s="108">
        <v>0</v>
      </c>
      <c r="Z1680" s="108"/>
      <c r="AA1680" s="108">
        <v>0</v>
      </c>
      <c r="AB1680" s="108"/>
      <c r="AC1680" s="108">
        <v>0</v>
      </c>
      <c r="AD1680" s="108"/>
      <c r="AE1680" s="108">
        <v>0</v>
      </c>
      <c r="AF1680" s="108"/>
      <c r="AG1680" s="108">
        <v>0</v>
      </c>
      <c r="AH1680" s="108"/>
      <c r="AI1680" s="108">
        <v>31104</v>
      </c>
      <c r="AJ1680" s="108"/>
      <c r="AK1680" s="108">
        <v>0</v>
      </c>
      <c r="AL1680" s="109"/>
      <c r="AM1680" s="182">
        <v>0</v>
      </c>
      <c r="AN1680" s="109" t="s">
        <v>5655</v>
      </c>
      <c r="AO1680" s="109" t="str">
        <f t="shared" si="26"/>
        <v>No</v>
      </c>
    </row>
    <row r="1681" spans="1:41" s="19" customFormat="1" ht="11.45" customHeight="1" x14ac:dyDescent="0.2">
      <c r="A1681" s="5" t="s">
        <v>4007</v>
      </c>
      <c r="B1681" s="5" t="s">
        <v>4008</v>
      </c>
      <c r="C1681" s="5" t="s">
        <v>64</v>
      </c>
      <c r="D1681" s="174" t="s">
        <v>4009</v>
      </c>
      <c r="E1681" s="177" t="s">
        <v>4010</v>
      </c>
      <c r="F1681" s="19" t="s">
        <v>194</v>
      </c>
      <c r="G1681" s="5" t="s">
        <v>229</v>
      </c>
      <c r="H1681" s="27">
        <v>0</v>
      </c>
      <c r="I1681" s="106">
        <v>5</v>
      </c>
      <c r="J1681" s="107"/>
      <c r="K1681" s="108">
        <v>0</v>
      </c>
      <c r="L1681" s="108"/>
      <c r="M1681" s="108">
        <v>0</v>
      </c>
      <c r="N1681" s="108"/>
      <c r="O1681" s="108">
        <v>0</v>
      </c>
      <c r="P1681" s="108"/>
      <c r="Q1681" s="108">
        <v>69549</v>
      </c>
      <c r="R1681" s="108"/>
      <c r="S1681" s="108">
        <v>0</v>
      </c>
      <c r="T1681" s="108"/>
      <c r="U1681" s="108">
        <v>0</v>
      </c>
      <c r="V1681" s="108"/>
      <c r="W1681" s="108">
        <v>3784</v>
      </c>
      <c r="X1681" s="108"/>
      <c r="Y1681" s="108">
        <v>0</v>
      </c>
      <c r="Z1681" s="108"/>
      <c r="AA1681" s="108">
        <v>0</v>
      </c>
      <c r="AB1681" s="108"/>
      <c r="AC1681" s="108">
        <v>0</v>
      </c>
      <c r="AD1681" s="108"/>
      <c r="AE1681" s="108">
        <v>0</v>
      </c>
      <c r="AF1681" s="108"/>
      <c r="AG1681" s="108">
        <v>0</v>
      </c>
      <c r="AH1681" s="108"/>
      <c r="AI1681" s="108">
        <v>9470</v>
      </c>
      <c r="AJ1681" s="108"/>
      <c r="AK1681" s="108">
        <v>0</v>
      </c>
      <c r="AL1681" s="109"/>
      <c r="AM1681" s="182">
        <v>0</v>
      </c>
      <c r="AN1681" s="109" t="s">
        <v>5655</v>
      </c>
      <c r="AO1681" s="109" t="str">
        <f t="shared" si="26"/>
        <v>No</v>
      </c>
    </row>
    <row r="1682" spans="1:41" s="19" customFormat="1" ht="11.45" customHeight="1" x14ac:dyDescent="0.2">
      <c r="A1682" s="5" t="s">
        <v>4243</v>
      </c>
      <c r="B1682" s="5" t="s">
        <v>4244</v>
      </c>
      <c r="C1682" s="5" t="s">
        <v>48</v>
      </c>
      <c r="D1682" s="174" t="s">
        <v>4245</v>
      </c>
      <c r="E1682" s="177" t="s">
        <v>4246</v>
      </c>
      <c r="F1682" s="19" t="s">
        <v>242</v>
      </c>
      <c r="G1682" s="5" t="s">
        <v>229</v>
      </c>
      <c r="H1682" s="27">
        <v>0</v>
      </c>
      <c r="I1682" s="106">
        <v>5</v>
      </c>
      <c r="J1682" s="107"/>
      <c r="K1682" s="108">
        <v>0</v>
      </c>
      <c r="L1682" s="108"/>
      <c r="M1682" s="108">
        <v>0</v>
      </c>
      <c r="N1682" s="108"/>
      <c r="O1682" s="108">
        <v>0</v>
      </c>
      <c r="P1682" s="108"/>
      <c r="Q1682" s="108">
        <v>63769</v>
      </c>
      <c r="R1682" s="108"/>
      <c r="S1682" s="108">
        <v>0</v>
      </c>
      <c r="T1682" s="108"/>
      <c r="U1682" s="108">
        <v>0</v>
      </c>
      <c r="V1682" s="108"/>
      <c r="W1682" s="108">
        <v>5933</v>
      </c>
      <c r="X1682" s="108"/>
      <c r="Y1682" s="108">
        <v>0</v>
      </c>
      <c r="Z1682" s="108"/>
      <c r="AA1682" s="108">
        <v>0</v>
      </c>
      <c r="AB1682" s="108"/>
      <c r="AC1682" s="108">
        <v>0</v>
      </c>
      <c r="AD1682" s="108"/>
      <c r="AE1682" s="108">
        <v>0</v>
      </c>
      <c r="AF1682" s="108"/>
      <c r="AG1682" s="108">
        <v>0</v>
      </c>
      <c r="AH1682" s="108"/>
      <c r="AI1682" s="108">
        <v>12419</v>
      </c>
      <c r="AJ1682" s="108"/>
      <c r="AK1682" s="108">
        <v>0</v>
      </c>
      <c r="AL1682" s="109"/>
      <c r="AM1682" s="182">
        <v>0</v>
      </c>
      <c r="AN1682" s="109" t="s">
        <v>5655</v>
      </c>
      <c r="AO1682" s="109" t="str">
        <f t="shared" si="26"/>
        <v>No</v>
      </c>
    </row>
    <row r="1683" spans="1:41" s="19" customFormat="1" ht="11.45" customHeight="1" x14ac:dyDescent="0.2">
      <c r="A1683" s="5" t="s">
        <v>6452</v>
      </c>
      <c r="B1683" s="5" t="s">
        <v>4708</v>
      </c>
      <c r="C1683" s="5" t="s">
        <v>20</v>
      </c>
      <c r="D1683" s="174" t="s">
        <v>4709</v>
      </c>
      <c r="E1683" s="177" t="s">
        <v>4710</v>
      </c>
      <c r="F1683" s="19" t="s">
        <v>194</v>
      </c>
      <c r="G1683" s="5" t="s">
        <v>229</v>
      </c>
      <c r="H1683" s="27">
        <v>0</v>
      </c>
      <c r="I1683" s="106">
        <v>5</v>
      </c>
      <c r="J1683" s="107"/>
      <c r="K1683" s="108">
        <v>0</v>
      </c>
      <c r="L1683" s="108"/>
      <c r="M1683" s="108">
        <v>0</v>
      </c>
      <c r="N1683" s="108"/>
      <c r="O1683" s="108">
        <v>0</v>
      </c>
      <c r="P1683" s="108"/>
      <c r="Q1683" s="108">
        <v>80796</v>
      </c>
      <c r="R1683" s="108"/>
      <c r="S1683" s="108">
        <v>0</v>
      </c>
      <c r="T1683" s="108"/>
      <c r="U1683" s="108">
        <v>0</v>
      </c>
      <c r="V1683" s="108"/>
      <c r="W1683" s="108">
        <v>7129</v>
      </c>
      <c r="X1683" s="108"/>
      <c r="Y1683" s="108">
        <v>0</v>
      </c>
      <c r="Z1683" s="108"/>
      <c r="AA1683" s="108">
        <v>0</v>
      </c>
      <c r="AB1683" s="108"/>
      <c r="AC1683" s="108">
        <v>0</v>
      </c>
      <c r="AD1683" s="108"/>
      <c r="AE1683" s="108">
        <v>0</v>
      </c>
      <c r="AF1683" s="108"/>
      <c r="AG1683" s="108">
        <v>0</v>
      </c>
      <c r="AH1683" s="108"/>
      <c r="AI1683" s="108">
        <v>12151</v>
      </c>
      <c r="AJ1683" s="108"/>
      <c r="AK1683" s="108">
        <v>0</v>
      </c>
      <c r="AL1683" s="109"/>
      <c r="AM1683" s="182">
        <v>0</v>
      </c>
      <c r="AN1683" s="109" t="s">
        <v>5655</v>
      </c>
      <c r="AO1683" s="109" t="str">
        <f t="shared" si="26"/>
        <v>No</v>
      </c>
    </row>
    <row r="1684" spans="1:41" s="19" customFormat="1" ht="11.45" customHeight="1" x14ac:dyDescent="0.2">
      <c r="A1684" s="5" t="s">
        <v>4446</v>
      </c>
      <c r="B1684" s="5" t="s">
        <v>1253</v>
      </c>
      <c r="C1684" s="5" t="s">
        <v>61</v>
      </c>
      <c r="D1684" s="174" t="s">
        <v>4447</v>
      </c>
      <c r="E1684" s="177" t="s">
        <v>4448</v>
      </c>
      <c r="F1684" s="19" t="s">
        <v>194</v>
      </c>
      <c r="G1684" s="5" t="s">
        <v>229</v>
      </c>
      <c r="H1684" s="27">
        <v>0</v>
      </c>
      <c r="I1684" s="106">
        <v>5</v>
      </c>
      <c r="J1684" s="107"/>
      <c r="K1684" s="108">
        <v>0</v>
      </c>
      <c r="L1684" s="108"/>
      <c r="M1684" s="108">
        <v>0</v>
      </c>
      <c r="N1684" s="108"/>
      <c r="O1684" s="108">
        <v>0</v>
      </c>
      <c r="P1684" s="108"/>
      <c r="Q1684" s="108">
        <v>121265</v>
      </c>
      <c r="R1684" s="108"/>
      <c r="S1684" s="108">
        <v>0</v>
      </c>
      <c r="T1684" s="108"/>
      <c r="U1684" s="108">
        <v>0</v>
      </c>
      <c r="V1684" s="108"/>
      <c r="W1684" s="108">
        <v>2231</v>
      </c>
      <c r="X1684" s="108"/>
      <c r="Y1684" s="108">
        <v>0</v>
      </c>
      <c r="Z1684" s="108"/>
      <c r="AA1684" s="108">
        <v>0</v>
      </c>
      <c r="AB1684" s="108"/>
      <c r="AC1684" s="108">
        <v>0</v>
      </c>
      <c r="AD1684" s="108"/>
      <c r="AE1684" s="108">
        <v>0</v>
      </c>
      <c r="AF1684" s="108"/>
      <c r="AG1684" s="108">
        <v>0</v>
      </c>
      <c r="AH1684" s="108"/>
      <c r="AI1684" s="108">
        <v>13257</v>
      </c>
      <c r="AJ1684" s="108"/>
      <c r="AK1684" s="108">
        <v>0</v>
      </c>
      <c r="AL1684" s="109"/>
      <c r="AM1684" s="182">
        <v>0</v>
      </c>
      <c r="AN1684" s="109" t="s">
        <v>5655</v>
      </c>
      <c r="AO1684" s="109" t="str">
        <f t="shared" si="26"/>
        <v>No</v>
      </c>
    </row>
    <row r="1685" spans="1:41" s="19" customFormat="1" ht="11.45" customHeight="1" x14ac:dyDescent="0.2">
      <c r="A1685" s="5" t="s">
        <v>3018</v>
      </c>
      <c r="B1685" s="5" t="s">
        <v>3019</v>
      </c>
      <c r="C1685" s="5" t="s">
        <v>55</v>
      </c>
      <c r="D1685" s="174" t="s">
        <v>3020</v>
      </c>
      <c r="E1685" s="177" t="s">
        <v>3021</v>
      </c>
      <c r="F1685" s="19" t="s">
        <v>194</v>
      </c>
      <c r="G1685" s="5" t="s">
        <v>229</v>
      </c>
      <c r="H1685" s="27">
        <v>0</v>
      </c>
      <c r="I1685" s="106">
        <v>5</v>
      </c>
      <c r="J1685" s="107"/>
      <c r="K1685" s="108">
        <v>0</v>
      </c>
      <c r="L1685" s="108"/>
      <c r="M1685" s="108">
        <v>0</v>
      </c>
      <c r="N1685" s="108"/>
      <c r="O1685" s="108">
        <v>0</v>
      </c>
      <c r="P1685" s="108"/>
      <c r="Q1685" s="108">
        <v>132728</v>
      </c>
      <c r="R1685" s="108"/>
      <c r="S1685" s="108">
        <v>0</v>
      </c>
      <c r="T1685" s="108"/>
      <c r="U1685" s="108">
        <v>0</v>
      </c>
      <c r="V1685" s="108"/>
      <c r="W1685" s="108">
        <v>7917</v>
      </c>
      <c r="X1685" s="108"/>
      <c r="Y1685" s="108">
        <v>0</v>
      </c>
      <c r="Z1685" s="108"/>
      <c r="AA1685" s="108">
        <v>0</v>
      </c>
      <c r="AB1685" s="108"/>
      <c r="AC1685" s="108">
        <v>0</v>
      </c>
      <c r="AD1685" s="108"/>
      <c r="AE1685" s="108">
        <v>0</v>
      </c>
      <c r="AF1685" s="108"/>
      <c r="AG1685" s="108">
        <v>0</v>
      </c>
      <c r="AH1685" s="108"/>
      <c r="AI1685" s="108">
        <v>33294</v>
      </c>
      <c r="AJ1685" s="108"/>
      <c r="AK1685" s="108">
        <v>0</v>
      </c>
      <c r="AL1685" s="109"/>
      <c r="AM1685" s="182">
        <v>0</v>
      </c>
      <c r="AN1685" s="109" t="s">
        <v>5655</v>
      </c>
      <c r="AO1685" s="109" t="str">
        <f t="shared" si="26"/>
        <v>No</v>
      </c>
    </row>
    <row r="1686" spans="1:41" s="19" customFormat="1" ht="11.45" customHeight="1" x14ac:dyDescent="0.2">
      <c r="A1686" s="5" t="s">
        <v>5798</v>
      </c>
      <c r="B1686" s="5" t="s">
        <v>5799</v>
      </c>
      <c r="C1686" s="5" t="s">
        <v>37</v>
      </c>
      <c r="D1686" s="174"/>
      <c r="E1686" s="177">
        <v>40249</v>
      </c>
      <c r="F1686" s="19" t="s">
        <v>194</v>
      </c>
      <c r="G1686" s="5" t="s">
        <v>5273</v>
      </c>
      <c r="H1686" s="27">
        <v>5502379</v>
      </c>
      <c r="I1686" s="106">
        <v>5</v>
      </c>
      <c r="J1686" s="107"/>
      <c r="K1686" s="108">
        <v>0</v>
      </c>
      <c r="L1686" s="108"/>
      <c r="M1686" s="108">
        <v>0</v>
      </c>
      <c r="N1686" s="108"/>
      <c r="O1686" s="108">
        <v>0</v>
      </c>
      <c r="P1686" s="108"/>
      <c r="Q1686" s="108">
        <v>179595</v>
      </c>
      <c r="R1686" s="108"/>
      <c r="S1686" s="108">
        <v>0</v>
      </c>
      <c r="T1686" s="108"/>
      <c r="U1686" s="108">
        <v>0</v>
      </c>
      <c r="V1686" s="108"/>
      <c r="W1686" s="108">
        <v>19097</v>
      </c>
      <c r="X1686" s="108"/>
      <c r="Y1686" s="108">
        <v>0</v>
      </c>
      <c r="Z1686" s="108"/>
      <c r="AA1686" s="108">
        <v>0</v>
      </c>
      <c r="AB1686" s="108"/>
      <c r="AC1686" s="108">
        <v>0</v>
      </c>
      <c r="AD1686" s="108"/>
      <c r="AE1686" s="108">
        <v>0</v>
      </c>
      <c r="AF1686" s="108"/>
      <c r="AG1686" s="108">
        <v>0</v>
      </c>
      <c r="AH1686" s="108"/>
      <c r="AI1686" s="108">
        <v>278559</v>
      </c>
      <c r="AJ1686" s="108"/>
      <c r="AK1686" s="108">
        <v>0</v>
      </c>
      <c r="AL1686" s="109"/>
      <c r="AM1686" s="182">
        <v>0</v>
      </c>
      <c r="AN1686" s="109" t="s">
        <v>5655</v>
      </c>
      <c r="AO1686" s="109" t="str">
        <f t="shared" si="26"/>
        <v>No</v>
      </c>
    </row>
    <row r="1687" spans="1:41" s="19" customFormat="1" ht="11.45" customHeight="1" x14ac:dyDescent="0.2">
      <c r="A1687" s="5" t="s">
        <v>1621</v>
      </c>
      <c r="B1687" s="5" t="s">
        <v>1599</v>
      </c>
      <c r="C1687" s="5" t="s">
        <v>73</v>
      </c>
      <c r="D1687" s="174" t="s">
        <v>1622</v>
      </c>
      <c r="E1687" s="177" t="s">
        <v>1623</v>
      </c>
      <c r="F1687" s="19" t="s">
        <v>194</v>
      </c>
      <c r="G1687" s="5" t="s">
        <v>229</v>
      </c>
      <c r="H1687" s="27">
        <v>0</v>
      </c>
      <c r="I1687" s="106">
        <v>5</v>
      </c>
      <c r="J1687" s="107"/>
      <c r="K1687" s="108">
        <v>0</v>
      </c>
      <c r="L1687" s="108"/>
      <c r="M1687" s="108">
        <v>0</v>
      </c>
      <c r="N1687" s="108"/>
      <c r="O1687" s="108">
        <v>0</v>
      </c>
      <c r="P1687" s="108"/>
      <c r="Q1687" s="108">
        <v>141442</v>
      </c>
      <c r="R1687" s="108"/>
      <c r="S1687" s="108">
        <v>0</v>
      </c>
      <c r="T1687" s="108"/>
      <c r="U1687" s="108">
        <v>0</v>
      </c>
      <c r="V1687" s="108"/>
      <c r="W1687" s="108">
        <v>11377</v>
      </c>
      <c r="X1687" s="108"/>
      <c r="Y1687" s="108">
        <v>0</v>
      </c>
      <c r="Z1687" s="108"/>
      <c r="AA1687" s="108">
        <v>0</v>
      </c>
      <c r="AB1687" s="108"/>
      <c r="AC1687" s="108">
        <v>0</v>
      </c>
      <c r="AD1687" s="108"/>
      <c r="AE1687" s="108">
        <v>0</v>
      </c>
      <c r="AF1687" s="108"/>
      <c r="AG1687" s="108">
        <v>0</v>
      </c>
      <c r="AH1687" s="108"/>
      <c r="AI1687" s="108">
        <v>55043</v>
      </c>
      <c r="AJ1687" s="108"/>
      <c r="AK1687" s="108">
        <v>0</v>
      </c>
      <c r="AL1687" s="109"/>
      <c r="AM1687" s="182">
        <v>0</v>
      </c>
      <c r="AN1687" s="109" t="s">
        <v>5655</v>
      </c>
      <c r="AO1687" s="109" t="str">
        <f t="shared" si="26"/>
        <v>No</v>
      </c>
    </row>
    <row r="1688" spans="1:41" s="19" customFormat="1" ht="11.45" customHeight="1" x14ac:dyDescent="0.2">
      <c r="A1688" s="5" t="s">
        <v>5792</v>
      </c>
      <c r="B1688" s="5" t="s">
        <v>5793</v>
      </c>
      <c r="C1688" s="5" t="s">
        <v>55</v>
      </c>
      <c r="D1688" s="174"/>
      <c r="E1688" s="177" t="s">
        <v>5794</v>
      </c>
      <c r="F1688" s="19" t="s">
        <v>242</v>
      </c>
      <c r="G1688" s="5" t="s">
        <v>229</v>
      </c>
      <c r="H1688" s="27">
        <v>0</v>
      </c>
      <c r="I1688" s="106">
        <v>5</v>
      </c>
      <c r="J1688" s="107"/>
      <c r="K1688" s="108">
        <v>0</v>
      </c>
      <c r="L1688" s="108"/>
      <c r="M1688" s="108">
        <v>0</v>
      </c>
      <c r="N1688" s="108"/>
      <c r="O1688" s="108">
        <v>0</v>
      </c>
      <c r="P1688" s="108"/>
      <c r="Q1688" s="108">
        <v>104119</v>
      </c>
      <c r="R1688" s="108"/>
      <c r="S1688" s="108">
        <v>0</v>
      </c>
      <c r="T1688" s="108"/>
      <c r="U1688" s="108">
        <v>0</v>
      </c>
      <c r="V1688" s="108"/>
      <c r="W1688" s="108">
        <v>5691</v>
      </c>
      <c r="X1688" s="108"/>
      <c r="Y1688" s="108">
        <v>0</v>
      </c>
      <c r="Z1688" s="108"/>
      <c r="AA1688" s="108">
        <v>0</v>
      </c>
      <c r="AB1688" s="108"/>
      <c r="AC1688" s="108">
        <v>0</v>
      </c>
      <c r="AD1688" s="108"/>
      <c r="AE1688" s="108">
        <v>0</v>
      </c>
      <c r="AF1688" s="108"/>
      <c r="AG1688" s="108">
        <v>0</v>
      </c>
      <c r="AH1688" s="108"/>
      <c r="AI1688" s="108">
        <v>14795</v>
      </c>
      <c r="AJ1688" s="108"/>
      <c r="AK1688" s="108">
        <v>0</v>
      </c>
      <c r="AL1688" s="109"/>
      <c r="AM1688" s="182">
        <v>0</v>
      </c>
      <c r="AN1688" s="109" t="s">
        <v>5655</v>
      </c>
      <c r="AO1688" s="109" t="str">
        <f t="shared" si="26"/>
        <v>No</v>
      </c>
    </row>
    <row r="1689" spans="1:41" s="19" customFormat="1" ht="11.45" customHeight="1" x14ac:dyDescent="0.2">
      <c r="A1689" s="5" t="s">
        <v>6453</v>
      </c>
      <c r="B1689" s="5" t="s">
        <v>619</v>
      </c>
      <c r="C1689" s="5" t="s">
        <v>18</v>
      </c>
      <c r="D1689" s="174" t="s">
        <v>4828</v>
      </c>
      <c r="E1689" s="177" t="s">
        <v>4829</v>
      </c>
      <c r="F1689" s="19" t="s">
        <v>194</v>
      </c>
      <c r="G1689" s="5" t="s">
        <v>229</v>
      </c>
      <c r="H1689" s="27">
        <v>0</v>
      </c>
      <c r="I1689" s="106">
        <v>5</v>
      </c>
      <c r="J1689" s="107"/>
      <c r="K1689" s="108">
        <v>0</v>
      </c>
      <c r="L1689" s="108"/>
      <c r="M1689" s="108">
        <v>0</v>
      </c>
      <c r="N1689" s="108"/>
      <c r="O1689" s="108">
        <v>0</v>
      </c>
      <c r="P1689" s="108"/>
      <c r="Q1689" s="108">
        <v>73918</v>
      </c>
      <c r="R1689" s="108"/>
      <c r="S1689" s="108">
        <v>0</v>
      </c>
      <c r="T1689" s="108"/>
      <c r="U1689" s="108">
        <v>0</v>
      </c>
      <c r="V1689" s="108"/>
      <c r="W1689" s="108">
        <v>8460</v>
      </c>
      <c r="X1689" s="108"/>
      <c r="Y1689" s="108">
        <v>0</v>
      </c>
      <c r="Z1689" s="108"/>
      <c r="AA1689" s="108">
        <v>0</v>
      </c>
      <c r="AB1689" s="108"/>
      <c r="AC1689" s="108">
        <v>0</v>
      </c>
      <c r="AD1689" s="108"/>
      <c r="AE1689" s="108">
        <v>0</v>
      </c>
      <c r="AF1689" s="108"/>
      <c r="AG1689" s="108">
        <v>0</v>
      </c>
      <c r="AH1689" s="108"/>
      <c r="AI1689" s="108">
        <v>14366</v>
      </c>
      <c r="AJ1689" s="108"/>
      <c r="AK1689" s="108">
        <v>0</v>
      </c>
      <c r="AL1689" s="109"/>
      <c r="AM1689" s="182">
        <v>0</v>
      </c>
      <c r="AN1689" s="109" t="s">
        <v>5655</v>
      </c>
      <c r="AO1689" s="109" t="str">
        <f t="shared" si="26"/>
        <v>No</v>
      </c>
    </row>
    <row r="1690" spans="1:41" s="19" customFormat="1" ht="11.45" customHeight="1" x14ac:dyDescent="0.2">
      <c r="A1690" s="5" t="s">
        <v>2133</v>
      </c>
      <c r="B1690" s="5" t="s">
        <v>2134</v>
      </c>
      <c r="C1690" s="5" t="s">
        <v>62</v>
      </c>
      <c r="D1690" s="174" t="s">
        <v>2135</v>
      </c>
      <c r="E1690" s="177" t="s">
        <v>2136</v>
      </c>
      <c r="F1690" s="19" t="s">
        <v>194</v>
      </c>
      <c r="G1690" s="5" t="s">
        <v>229</v>
      </c>
      <c r="H1690" s="27">
        <v>0</v>
      </c>
      <c r="I1690" s="106">
        <v>5</v>
      </c>
      <c r="J1690" s="107"/>
      <c r="K1690" s="108">
        <v>0</v>
      </c>
      <c r="L1690" s="108"/>
      <c r="M1690" s="108">
        <v>0</v>
      </c>
      <c r="N1690" s="108"/>
      <c r="O1690" s="108">
        <v>0</v>
      </c>
      <c r="P1690" s="108"/>
      <c r="Q1690" s="108">
        <v>178062</v>
      </c>
      <c r="R1690" s="108"/>
      <c r="S1690" s="108">
        <v>0</v>
      </c>
      <c r="T1690" s="108"/>
      <c r="U1690" s="108">
        <v>0</v>
      </c>
      <c r="V1690" s="108"/>
      <c r="W1690" s="108">
        <v>10552</v>
      </c>
      <c r="X1690" s="108"/>
      <c r="Y1690" s="108">
        <v>0</v>
      </c>
      <c r="Z1690" s="108"/>
      <c r="AA1690" s="108">
        <v>0</v>
      </c>
      <c r="AB1690" s="108"/>
      <c r="AC1690" s="108">
        <v>0</v>
      </c>
      <c r="AD1690" s="108"/>
      <c r="AE1690" s="108">
        <v>0</v>
      </c>
      <c r="AF1690" s="108"/>
      <c r="AG1690" s="108">
        <v>0</v>
      </c>
      <c r="AH1690" s="108"/>
      <c r="AI1690" s="108">
        <v>26992</v>
      </c>
      <c r="AJ1690" s="108"/>
      <c r="AK1690" s="108">
        <v>0</v>
      </c>
      <c r="AL1690" s="109"/>
      <c r="AM1690" s="182">
        <v>0</v>
      </c>
      <c r="AN1690" s="109" t="s">
        <v>5655</v>
      </c>
      <c r="AO1690" s="109" t="str">
        <f t="shared" si="26"/>
        <v>No</v>
      </c>
    </row>
    <row r="1691" spans="1:41" s="19" customFormat="1" ht="11.45" customHeight="1" x14ac:dyDescent="0.2">
      <c r="A1691" s="5" t="s">
        <v>3875</v>
      </c>
      <c r="B1691" s="5" t="s">
        <v>3876</v>
      </c>
      <c r="C1691" s="5" t="s">
        <v>64</v>
      </c>
      <c r="D1691" s="174" t="s">
        <v>3877</v>
      </c>
      <c r="E1691" s="177" t="s">
        <v>3878</v>
      </c>
      <c r="F1691" s="19" t="s">
        <v>194</v>
      </c>
      <c r="G1691" s="5" t="s">
        <v>229</v>
      </c>
      <c r="H1691" s="27">
        <v>0</v>
      </c>
      <c r="I1691" s="106">
        <v>5</v>
      </c>
      <c r="J1691" s="107"/>
      <c r="K1691" s="108">
        <v>0</v>
      </c>
      <c r="L1691" s="108"/>
      <c r="M1691" s="108">
        <v>0</v>
      </c>
      <c r="N1691" s="108"/>
      <c r="O1691" s="108">
        <v>0</v>
      </c>
      <c r="P1691" s="108"/>
      <c r="Q1691" s="108">
        <v>71551</v>
      </c>
      <c r="R1691" s="108"/>
      <c r="S1691" s="108">
        <v>0</v>
      </c>
      <c r="T1691" s="108"/>
      <c r="U1691" s="108">
        <v>0</v>
      </c>
      <c r="V1691" s="108"/>
      <c r="W1691" s="108">
        <v>5179</v>
      </c>
      <c r="X1691" s="108"/>
      <c r="Y1691" s="108">
        <v>0</v>
      </c>
      <c r="Z1691" s="108"/>
      <c r="AA1691" s="108">
        <v>0</v>
      </c>
      <c r="AB1691" s="108"/>
      <c r="AC1691" s="108">
        <v>0</v>
      </c>
      <c r="AD1691" s="108"/>
      <c r="AE1691" s="108">
        <v>0</v>
      </c>
      <c r="AF1691" s="108"/>
      <c r="AG1691" s="108">
        <v>0</v>
      </c>
      <c r="AH1691" s="108"/>
      <c r="AI1691" s="108">
        <v>28879</v>
      </c>
      <c r="AJ1691" s="108"/>
      <c r="AK1691" s="108">
        <v>0</v>
      </c>
      <c r="AL1691" s="109"/>
      <c r="AM1691" s="182">
        <v>0</v>
      </c>
      <c r="AN1691" s="109" t="s">
        <v>5655</v>
      </c>
      <c r="AO1691" s="109" t="str">
        <f t="shared" si="26"/>
        <v>No</v>
      </c>
    </row>
    <row r="1692" spans="1:41" s="19" customFormat="1" ht="11.45" customHeight="1" x14ac:dyDescent="0.2">
      <c r="A1692" s="5" t="s">
        <v>4176</v>
      </c>
      <c r="B1692" s="5" t="s">
        <v>4177</v>
      </c>
      <c r="C1692" s="5" t="s">
        <v>64</v>
      </c>
      <c r="D1692" s="174" t="s">
        <v>4178</v>
      </c>
      <c r="E1692" s="177" t="s">
        <v>4179</v>
      </c>
      <c r="F1692" s="19" t="s">
        <v>194</v>
      </c>
      <c r="G1692" s="5" t="s">
        <v>229</v>
      </c>
      <c r="H1692" s="27">
        <v>0</v>
      </c>
      <c r="I1692" s="106">
        <v>5</v>
      </c>
      <c r="J1692" s="107"/>
      <c r="K1692" s="108">
        <v>0</v>
      </c>
      <c r="L1692" s="108"/>
      <c r="M1692" s="108">
        <v>0</v>
      </c>
      <c r="N1692" s="108"/>
      <c r="O1692" s="108">
        <v>0</v>
      </c>
      <c r="P1692" s="108"/>
      <c r="Q1692" s="108">
        <v>124755</v>
      </c>
      <c r="R1692" s="108"/>
      <c r="S1692" s="108">
        <v>0</v>
      </c>
      <c r="T1692" s="108"/>
      <c r="U1692" s="108">
        <v>0</v>
      </c>
      <c r="V1692" s="108"/>
      <c r="W1692" s="108">
        <v>4901</v>
      </c>
      <c r="X1692" s="108"/>
      <c r="Y1692" s="108">
        <v>0</v>
      </c>
      <c r="Z1692" s="108"/>
      <c r="AA1692" s="108">
        <v>0</v>
      </c>
      <c r="AB1692" s="108"/>
      <c r="AC1692" s="108">
        <v>0</v>
      </c>
      <c r="AD1692" s="108"/>
      <c r="AE1692" s="108">
        <v>0</v>
      </c>
      <c r="AF1692" s="108"/>
      <c r="AG1692" s="108">
        <v>0</v>
      </c>
      <c r="AH1692" s="108"/>
      <c r="AI1692" s="108">
        <v>5320</v>
      </c>
      <c r="AJ1692" s="108"/>
      <c r="AK1692" s="108">
        <v>0</v>
      </c>
      <c r="AL1692" s="109"/>
      <c r="AM1692" s="182">
        <v>0</v>
      </c>
      <c r="AN1692" s="109" t="s">
        <v>5655</v>
      </c>
      <c r="AO1692" s="109" t="str">
        <f t="shared" si="26"/>
        <v>No</v>
      </c>
    </row>
    <row r="1693" spans="1:41" s="19" customFormat="1" ht="11.45" customHeight="1" x14ac:dyDescent="0.2">
      <c r="A1693" s="5" t="s">
        <v>6454</v>
      </c>
      <c r="B1693" s="5" t="s">
        <v>223</v>
      </c>
      <c r="C1693" s="5" t="s">
        <v>46</v>
      </c>
      <c r="D1693" s="174">
        <v>5162</v>
      </c>
      <c r="E1693" s="177">
        <v>50162</v>
      </c>
      <c r="F1693" s="19" t="s">
        <v>194</v>
      </c>
      <c r="G1693" s="5" t="s">
        <v>5273</v>
      </c>
      <c r="H1693" s="27">
        <v>66025</v>
      </c>
      <c r="I1693" s="106">
        <v>5</v>
      </c>
      <c r="J1693" s="107"/>
      <c r="K1693" s="108">
        <v>0</v>
      </c>
      <c r="L1693" s="108"/>
      <c r="M1693" s="108">
        <v>0</v>
      </c>
      <c r="N1693" s="108"/>
      <c r="O1693" s="108">
        <v>0</v>
      </c>
      <c r="P1693" s="108"/>
      <c r="Q1693" s="108">
        <v>125309</v>
      </c>
      <c r="R1693" s="108"/>
      <c r="S1693" s="108">
        <v>0</v>
      </c>
      <c r="T1693" s="108"/>
      <c r="U1693" s="108">
        <v>0</v>
      </c>
      <c r="V1693" s="108"/>
      <c r="W1693" s="108">
        <v>12902</v>
      </c>
      <c r="X1693" s="108"/>
      <c r="Y1693" s="108">
        <v>0</v>
      </c>
      <c r="Z1693" s="108"/>
      <c r="AA1693" s="108">
        <v>0</v>
      </c>
      <c r="AB1693" s="108"/>
      <c r="AC1693" s="108">
        <v>0</v>
      </c>
      <c r="AD1693" s="108"/>
      <c r="AE1693" s="108">
        <v>0</v>
      </c>
      <c r="AF1693" s="108"/>
      <c r="AG1693" s="108">
        <v>0</v>
      </c>
      <c r="AH1693" s="108"/>
      <c r="AI1693" s="108">
        <v>41813</v>
      </c>
      <c r="AJ1693" s="108"/>
      <c r="AK1693" s="108">
        <v>0</v>
      </c>
      <c r="AL1693" s="109"/>
      <c r="AM1693" s="182">
        <v>0</v>
      </c>
      <c r="AN1693" s="109" t="s">
        <v>5655</v>
      </c>
      <c r="AO1693" s="109" t="str">
        <f t="shared" si="26"/>
        <v>No</v>
      </c>
    </row>
    <row r="1694" spans="1:41" s="19" customFormat="1" ht="11.45" customHeight="1" x14ac:dyDescent="0.2">
      <c r="A1694" s="5" t="s">
        <v>1110</v>
      </c>
      <c r="B1694" s="5" t="s">
        <v>403</v>
      </c>
      <c r="C1694" s="5" t="s">
        <v>94</v>
      </c>
      <c r="D1694" s="174" t="s">
        <v>1111</v>
      </c>
      <c r="E1694" s="177">
        <v>127</v>
      </c>
      <c r="F1694" s="19" t="s">
        <v>138</v>
      </c>
      <c r="G1694" s="5" t="s">
        <v>5273</v>
      </c>
      <c r="H1694" s="27">
        <v>0</v>
      </c>
      <c r="I1694" s="106">
        <v>5</v>
      </c>
      <c r="J1694" s="107"/>
      <c r="K1694" s="108">
        <v>0</v>
      </c>
      <c r="L1694" s="108"/>
      <c r="M1694" s="108">
        <v>0</v>
      </c>
      <c r="N1694" s="108"/>
      <c r="O1694" s="108">
        <v>0</v>
      </c>
      <c r="P1694" s="108"/>
      <c r="Q1694" s="108">
        <v>119006</v>
      </c>
      <c r="R1694" s="108"/>
      <c r="S1694" s="108">
        <v>0</v>
      </c>
      <c r="T1694" s="108"/>
      <c r="U1694" s="108">
        <v>0</v>
      </c>
      <c r="V1694" s="108"/>
      <c r="W1694" s="108">
        <v>3847</v>
      </c>
      <c r="X1694" s="108"/>
      <c r="Y1694" s="108">
        <v>0</v>
      </c>
      <c r="Z1694" s="108"/>
      <c r="AA1694" s="108">
        <v>0</v>
      </c>
      <c r="AB1694" s="108"/>
      <c r="AC1694" s="108">
        <v>0</v>
      </c>
      <c r="AD1694" s="108"/>
      <c r="AE1694" s="108">
        <v>0</v>
      </c>
      <c r="AF1694" s="108"/>
      <c r="AG1694" s="108">
        <v>0</v>
      </c>
      <c r="AH1694" s="108"/>
      <c r="AI1694" s="108">
        <v>6572</v>
      </c>
      <c r="AJ1694" s="108"/>
      <c r="AK1694" s="108">
        <v>0</v>
      </c>
      <c r="AL1694" s="109"/>
      <c r="AM1694" s="182">
        <v>0</v>
      </c>
      <c r="AN1694" s="109" t="s">
        <v>5655</v>
      </c>
      <c r="AO1694" s="109" t="str">
        <f t="shared" si="26"/>
        <v>No</v>
      </c>
    </row>
    <row r="1695" spans="1:41" s="19" customFormat="1" ht="11.45" customHeight="1" x14ac:dyDescent="0.2">
      <c r="A1695" s="5" t="s">
        <v>921</v>
      </c>
      <c r="B1695" s="5" t="s">
        <v>922</v>
      </c>
      <c r="C1695" s="5" t="s">
        <v>83</v>
      </c>
      <c r="D1695" s="174">
        <v>4145</v>
      </c>
      <c r="E1695" s="177">
        <v>40145</v>
      </c>
      <c r="F1695" s="19" t="s">
        <v>194</v>
      </c>
      <c r="G1695" s="5" t="s">
        <v>5273</v>
      </c>
      <c r="H1695" s="27">
        <v>2148346</v>
      </c>
      <c r="I1695" s="106">
        <v>5</v>
      </c>
      <c r="J1695" s="107"/>
      <c r="K1695" s="108">
        <v>0</v>
      </c>
      <c r="L1695" s="108"/>
      <c r="M1695" s="108">
        <v>0</v>
      </c>
      <c r="N1695" s="108"/>
      <c r="O1695" s="108">
        <v>0</v>
      </c>
      <c r="P1695" s="108"/>
      <c r="Q1695" s="108">
        <v>33647</v>
      </c>
      <c r="R1695" s="108"/>
      <c r="S1695" s="108">
        <v>0</v>
      </c>
      <c r="T1695" s="108"/>
      <c r="U1695" s="108">
        <v>0</v>
      </c>
      <c r="V1695" s="108"/>
      <c r="W1695" s="108">
        <v>5873</v>
      </c>
      <c r="X1695" s="108"/>
      <c r="Y1695" s="108">
        <v>0</v>
      </c>
      <c r="Z1695" s="108"/>
      <c r="AA1695" s="108">
        <v>0</v>
      </c>
      <c r="AB1695" s="108"/>
      <c r="AC1695" s="108">
        <v>0</v>
      </c>
      <c r="AD1695" s="108"/>
      <c r="AE1695" s="108">
        <v>0</v>
      </c>
      <c r="AF1695" s="108"/>
      <c r="AG1695" s="108">
        <v>0</v>
      </c>
      <c r="AH1695" s="108"/>
      <c r="AI1695" s="108">
        <v>21943</v>
      </c>
      <c r="AJ1695" s="108"/>
      <c r="AK1695" s="108">
        <v>0</v>
      </c>
      <c r="AL1695" s="109"/>
      <c r="AM1695" s="182">
        <v>0</v>
      </c>
      <c r="AN1695" s="109" t="s">
        <v>5655</v>
      </c>
      <c r="AO1695" s="109" t="str">
        <f t="shared" si="26"/>
        <v>No</v>
      </c>
    </row>
    <row r="1696" spans="1:41" s="19" customFormat="1" ht="11.45" customHeight="1" x14ac:dyDescent="0.2">
      <c r="A1696" s="5" t="s">
        <v>6455</v>
      </c>
      <c r="B1696" s="5" t="s">
        <v>278</v>
      </c>
      <c r="C1696" s="5" t="s">
        <v>86</v>
      </c>
      <c r="D1696" s="174">
        <v>4081</v>
      </c>
      <c r="E1696" s="177">
        <v>40081</v>
      </c>
      <c r="F1696" s="19" t="s">
        <v>194</v>
      </c>
      <c r="G1696" s="5" t="s">
        <v>5273</v>
      </c>
      <c r="H1696" s="27">
        <v>75702</v>
      </c>
      <c r="I1696" s="106">
        <v>5</v>
      </c>
      <c r="J1696" s="107"/>
      <c r="K1696" s="108">
        <v>0</v>
      </c>
      <c r="L1696" s="108"/>
      <c r="M1696" s="108">
        <v>0</v>
      </c>
      <c r="N1696" s="108"/>
      <c r="O1696" s="108">
        <v>0</v>
      </c>
      <c r="P1696" s="108"/>
      <c r="Q1696" s="108">
        <v>238312</v>
      </c>
      <c r="R1696" s="108"/>
      <c r="S1696" s="108">
        <v>0</v>
      </c>
      <c r="T1696" s="108"/>
      <c r="U1696" s="108">
        <v>0</v>
      </c>
      <c r="V1696" s="108"/>
      <c r="W1696" s="108">
        <v>15372</v>
      </c>
      <c r="X1696" s="108"/>
      <c r="Y1696" s="108">
        <v>0</v>
      </c>
      <c r="Z1696" s="108"/>
      <c r="AA1696" s="108">
        <v>0</v>
      </c>
      <c r="AB1696" s="108"/>
      <c r="AC1696" s="108">
        <v>0</v>
      </c>
      <c r="AD1696" s="108"/>
      <c r="AE1696" s="108">
        <v>0</v>
      </c>
      <c r="AF1696" s="108"/>
      <c r="AG1696" s="108">
        <v>0</v>
      </c>
      <c r="AH1696" s="108"/>
      <c r="AI1696" s="108">
        <v>339946</v>
      </c>
      <c r="AJ1696" s="108"/>
      <c r="AK1696" s="108">
        <v>0</v>
      </c>
      <c r="AL1696" s="109"/>
      <c r="AM1696" s="182">
        <v>0</v>
      </c>
      <c r="AN1696" s="109" t="s">
        <v>5655</v>
      </c>
      <c r="AO1696" s="109" t="str">
        <f t="shared" si="26"/>
        <v>No</v>
      </c>
    </row>
    <row r="1697" spans="1:41" s="19" customFormat="1" ht="11.45" customHeight="1" x14ac:dyDescent="0.2">
      <c r="A1697" s="5" t="s">
        <v>6456</v>
      </c>
      <c r="B1697" s="5" t="s">
        <v>4342</v>
      </c>
      <c r="C1697" s="5" t="s">
        <v>31</v>
      </c>
      <c r="D1697" s="174" t="s">
        <v>4343</v>
      </c>
      <c r="E1697" s="177" t="s">
        <v>4344</v>
      </c>
      <c r="F1697" s="19" t="s">
        <v>242</v>
      </c>
      <c r="G1697" s="5" t="s">
        <v>229</v>
      </c>
      <c r="H1697" s="27">
        <v>0</v>
      </c>
      <c r="I1697" s="106">
        <v>5</v>
      </c>
      <c r="J1697" s="107"/>
      <c r="K1697" s="108">
        <v>0</v>
      </c>
      <c r="L1697" s="108"/>
      <c r="M1697" s="108">
        <v>0</v>
      </c>
      <c r="N1697" s="108"/>
      <c r="O1697" s="108">
        <v>0</v>
      </c>
      <c r="P1697" s="108"/>
      <c r="Q1697" s="108">
        <v>50762</v>
      </c>
      <c r="R1697" s="108"/>
      <c r="S1697" s="108">
        <v>0</v>
      </c>
      <c r="T1697" s="108"/>
      <c r="U1697" s="108">
        <v>0</v>
      </c>
      <c r="V1697" s="108"/>
      <c r="W1697" s="108">
        <v>2340</v>
      </c>
      <c r="X1697" s="108"/>
      <c r="Y1697" s="108">
        <v>0</v>
      </c>
      <c r="Z1697" s="108"/>
      <c r="AA1697" s="108">
        <v>0</v>
      </c>
      <c r="AB1697" s="108"/>
      <c r="AC1697" s="108">
        <v>0</v>
      </c>
      <c r="AD1697" s="108"/>
      <c r="AE1697" s="108">
        <v>0</v>
      </c>
      <c r="AF1697" s="108"/>
      <c r="AG1697" s="108">
        <v>0</v>
      </c>
      <c r="AH1697" s="108"/>
      <c r="AI1697" s="108">
        <v>2309</v>
      </c>
      <c r="AJ1697" s="108"/>
      <c r="AK1697" s="108">
        <v>0</v>
      </c>
      <c r="AL1697" s="109"/>
      <c r="AM1697" s="182">
        <v>0</v>
      </c>
      <c r="AN1697" s="109" t="s">
        <v>5655</v>
      </c>
      <c r="AO1697" s="109" t="str">
        <f t="shared" si="26"/>
        <v>No</v>
      </c>
    </row>
    <row r="1698" spans="1:41" s="19" customFormat="1" ht="11.45" customHeight="1" x14ac:dyDescent="0.2">
      <c r="A1698" s="5" t="s">
        <v>4908</v>
      </c>
      <c r="B1698" s="5" t="s">
        <v>4909</v>
      </c>
      <c r="C1698" s="5" t="s">
        <v>72</v>
      </c>
      <c r="D1698" s="174" t="s">
        <v>4910</v>
      </c>
      <c r="E1698" s="177" t="s">
        <v>4911</v>
      </c>
      <c r="F1698" s="19" t="s">
        <v>194</v>
      </c>
      <c r="G1698" s="5" t="s">
        <v>229</v>
      </c>
      <c r="H1698" s="27">
        <v>0</v>
      </c>
      <c r="I1698" s="106">
        <v>5</v>
      </c>
      <c r="J1698" s="107"/>
      <c r="K1698" s="108">
        <v>0</v>
      </c>
      <c r="L1698" s="108"/>
      <c r="M1698" s="108">
        <v>0</v>
      </c>
      <c r="N1698" s="108"/>
      <c r="O1698" s="108">
        <v>0</v>
      </c>
      <c r="P1698" s="108"/>
      <c r="Q1698" s="108">
        <v>48023</v>
      </c>
      <c r="R1698" s="108"/>
      <c r="S1698" s="108">
        <v>0</v>
      </c>
      <c r="T1698" s="108"/>
      <c r="U1698" s="108">
        <v>0</v>
      </c>
      <c r="V1698" s="108"/>
      <c r="W1698" s="108">
        <v>5437</v>
      </c>
      <c r="X1698" s="108"/>
      <c r="Y1698" s="108">
        <v>0</v>
      </c>
      <c r="Z1698" s="108"/>
      <c r="AA1698" s="108">
        <v>0</v>
      </c>
      <c r="AB1698" s="108"/>
      <c r="AC1698" s="108">
        <v>0</v>
      </c>
      <c r="AD1698" s="108"/>
      <c r="AE1698" s="108">
        <v>0</v>
      </c>
      <c r="AF1698" s="108"/>
      <c r="AG1698" s="108">
        <v>0</v>
      </c>
      <c r="AH1698" s="108"/>
      <c r="AI1698" s="108">
        <v>10474</v>
      </c>
      <c r="AJ1698" s="108"/>
      <c r="AK1698" s="108">
        <v>0</v>
      </c>
      <c r="AL1698" s="109"/>
      <c r="AM1698" s="182">
        <v>0</v>
      </c>
      <c r="AN1698" s="109" t="s">
        <v>5655</v>
      </c>
      <c r="AO1698" s="109" t="str">
        <f t="shared" si="26"/>
        <v>No</v>
      </c>
    </row>
    <row r="1699" spans="1:41" s="19" customFormat="1" ht="11.45" customHeight="1" x14ac:dyDescent="0.2">
      <c r="A1699" s="5" t="s">
        <v>3448</v>
      </c>
      <c r="B1699" s="5" t="s">
        <v>981</v>
      </c>
      <c r="C1699" s="5" t="s">
        <v>79</v>
      </c>
      <c r="D1699" s="174" t="s">
        <v>3449</v>
      </c>
      <c r="E1699" s="177" t="s">
        <v>3450</v>
      </c>
      <c r="F1699" s="19" t="s">
        <v>194</v>
      </c>
      <c r="G1699" s="5" t="s">
        <v>229</v>
      </c>
      <c r="H1699" s="27">
        <v>0</v>
      </c>
      <c r="I1699" s="106">
        <v>5</v>
      </c>
      <c r="J1699" s="107"/>
      <c r="K1699" s="108">
        <v>0</v>
      </c>
      <c r="L1699" s="108"/>
      <c r="M1699" s="108">
        <v>0</v>
      </c>
      <c r="N1699" s="108"/>
      <c r="O1699" s="108">
        <v>0</v>
      </c>
      <c r="P1699" s="108"/>
      <c r="Q1699" s="108">
        <v>79128</v>
      </c>
      <c r="R1699" s="108"/>
      <c r="S1699" s="108">
        <v>0</v>
      </c>
      <c r="T1699" s="108"/>
      <c r="U1699" s="108">
        <v>0</v>
      </c>
      <c r="V1699" s="108"/>
      <c r="W1699" s="108">
        <v>7224</v>
      </c>
      <c r="X1699" s="108"/>
      <c r="Y1699" s="108">
        <v>0</v>
      </c>
      <c r="Z1699" s="108"/>
      <c r="AA1699" s="108">
        <v>0</v>
      </c>
      <c r="AB1699" s="108"/>
      <c r="AC1699" s="108">
        <v>0</v>
      </c>
      <c r="AD1699" s="108"/>
      <c r="AE1699" s="108">
        <v>0</v>
      </c>
      <c r="AF1699" s="108"/>
      <c r="AG1699" s="108">
        <v>0</v>
      </c>
      <c r="AH1699" s="108"/>
      <c r="AI1699" s="108">
        <v>26291</v>
      </c>
      <c r="AJ1699" s="108"/>
      <c r="AK1699" s="108">
        <v>0</v>
      </c>
      <c r="AL1699" s="109"/>
      <c r="AM1699" s="182">
        <v>0</v>
      </c>
      <c r="AN1699" s="109" t="s">
        <v>5655</v>
      </c>
      <c r="AO1699" s="109" t="str">
        <f t="shared" si="26"/>
        <v>No</v>
      </c>
    </row>
    <row r="1700" spans="1:41" s="19" customFormat="1" ht="11.45" customHeight="1" x14ac:dyDescent="0.2">
      <c r="A1700" s="5" t="s">
        <v>5571</v>
      </c>
      <c r="B1700" s="5" t="s">
        <v>1039</v>
      </c>
      <c r="C1700" s="5" t="s">
        <v>20</v>
      </c>
      <c r="D1700" s="174" t="s">
        <v>5570</v>
      </c>
      <c r="E1700" s="177" t="s">
        <v>5569</v>
      </c>
      <c r="F1700" s="19" t="s">
        <v>194</v>
      </c>
      <c r="G1700" s="5" t="s">
        <v>229</v>
      </c>
      <c r="H1700" s="27">
        <v>0</v>
      </c>
      <c r="I1700" s="106">
        <v>5</v>
      </c>
      <c r="J1700" s="107"/>
      <c r="K1700" s="108">
        <v>0</v>
      </c>
      <c r="L1700" s="108"/>
      <c r="M1700" s="108">
        <v>0</v>
      </c>
      <c r="N1700" s="108"/>
      <c r="O1700" s="108">
        <v>0</v>
      </c>
      <c r="P1700" s="108"/>
      <c r="Q1700" s="108">
        <v>232553</v>
      </c>
      <c r="R1700" s="108"/>
      <c r="S1700" s="108">
        <v>0</v>
      </c>
      <c r="T1700" s="108"/>
      <c r="U1700" s="108">
        <v>0</v>
      </c>
      <c r="V1700" s="108"/>
      <c r="W1700" s="108">
        <v>9407</v>
      </c>
      <c r="X1700" s="108"/>
      <c r="Y1700" s="108">
        <v>0</v>
      </c>
      <c r="Z1700" s="108"/>
      <c r="AA1700" s="108">
        <v>0</v>
      </c>
      <c r="AB1700" s="108"/>
      <c r="AC1700" s="108">
        <v>0</v>
      </c>
      <c r="AD1700" s="108"/>
      <c r="AE1700" s="108">
        <v>0</v>
      </c>
      <c r="AF1700" s="108"/>
      <c r="AG1700" s="108">
        <v>0</v>
      </c>
      <c r="AH1700" s="108"/>
      <c r="AI1700" s="108">
        <v>85828</v>
      </c>
      <c r="AJ1700" s="108"/>
      <c r="AK1700" s="108">
        <v>0</v>
      </c>
      <c r="AL1700" s="109"/>
      <c r="AM1700" s="182">
        <v>0</v>
      </c>
      <c r="AN1700" s="109" t="s">
        <v>5655</v>
      </c>
      <c r="AO1700" s="109" t="str">
        <f t="shared" si="26"/>
        <v>No</v>
      </c>
    </row>
    <row r="1701" spans="1:41" s="19" customFormat="1" ht="11.45" customHeight="1" x14ac:dyDescent="0.2">
      <c r="A1701" s="5" t="s">
        <v>5791</v>
      </c>
      <c r="B1701" s="5" t="s">
        <v>2761</v>
      </c>
      <c r="C1701" s="5" t="s">
        <v>46</v>
      </c>
      <c r="D1701" s="174" t="s">
        <v>2762</v>
      </c>
      <c r="E1701" s="177" t="s">
        <v>2763</v>
      </c>
      <c r="F1701" s="19" t="s">
        <v>242</v>
      </c>
      <c r="G1701" s="5" t="s">
        <v>229</v>
      </c>
      <c r="H1701" s="27">
        <v>0</v>
      </c>
      <c r="I1701" s="106">
        <v>5</v>
      </c>
      <c r="J1701" s="107"/>
      <c r="K1701" s="108">
        <v>0</v>
      </c>
      <c r="L1701" s="108"/>
      <c r="M1701" s="108">
        <v>0</v>
      </c>
      <c r="N1701" s="108"/>
      <c r="O1701" s="108">
        <v>0</v>
      </c>
      <c r="P1701" s="108"/>
      <c r="Q1701" s="108">
        <v>78845</v>
      </c>
      <c r="R1701" s="108"/>
      <c r="S1701" s="108">
        <v>0</v>
      </c>
      <c r="T1701" s="108"/>
      <c r="U1701" s="108">
        <v>0</v>
      </c>
      <c r="V1701" s="108"/>
      <c r="W1701" s="108">
        <v>4879</v>
      </c>
      <c r="X1701" s="108"/>
      <c r="Y1701" s="108">
        <v>0</v>
      </c>
      <c r="Z1701" s="108"/>
      <c r="AA1701" s="108">
        <v>0</v>
      </c>
      <c r="AB1701" s="108"/>
      <c r="AC1701" s="108">
        <v>0</v>
      </c>
      <c r="AD1701" s="108"/>
      <c r="AE1701" s="108">
        <v>0</v>
      </c>
      <c r="AF1701" s="108"/>
      <c r="AG1701" s="108">
        <v>0</v>
      </c>
      <c r="AH1701" s="108"/>
      <c r="AI1701" s="108">
        <v>9357</v>
      </c>
      <c r="AJ1701" s="108"/>
      <c r="AK1701" s="108">
        <v>0</v>
      </c>
      <c r="AL1701" s="109"/>
      <c r="AM1701" s="182">
        <v>0</v>
      </c>
      <c r="AN1701" s="109" t="s">
        <v>5655</v>
      </c>
      <c r="AO1701" s="109" t="str">
        <f t="shared" si="26"/>
        <v>No</v>
      </c>
    </row>
    <row r="1702" spans="1:41" s="19" customFormat="1" ht="11.45" customHeight="1" x14ac:dyDescent="0.2">
      <c r="A1702" s="5" t="s">
        <v>2474</v>
      </c>
      <c r="B1702" s="5" t="s">
        <v>2475</v>
      </c>
      <c r="C1702" s="5" t="s">
        <v>40</v>
      </c>
      <c r="D1702" s="174" t="s">
        <v>2476</v>
      </c>
      <c r="E1702" s="177" t="s">
        <v>2477</v>
      </c>
      <c r="F1702" s="19" t="s">
        <v>194</v>
      </c>
      <c r="G1702" s="5" t="s">
        <v>229</v>
      </c>
      <c r="H1702" s="27">
        <v>0</v>
      </c>
      <c r="I1702" s="106">
        <v>5</v>
      </c>
      <c r="J1702" s="107"/>
      <c r="K1702" s="108">
        <v>0</v>
      </c>
      <c r="L1702" s="108"/>
      <c r="M1702" s="108">
        <v>0</v>
      </c>
      <c r="N1702" s="108"/>
      <c r="O1702" s="108">
        <v>0</v>
      </c>
      <c r="P1702" s="108"/>
      <c r="Q1702" s="108">
        <v>67279</v>
      </c>
      <c r="R1702" s="108"/>
      <c r="S1702" s="108">
        <v>0</v>
      </c>
      <c r="T1702" s="108"/>
      <c r="U1702" s="108">
        <v>0</v>
      </c>
      <c r="V1702" s="108"/>
      <c r="W1702" s="108">
        <v>6405</v>
      </c>
      <c r="X1702" s="108"/>
      <c r="Y1702" s="108">
        <v>0</v>
      </c>
      <c r="Z1702" s="108"/>
      <c r="AA1702" s="108">
        <v>0</v>
      </c>
      <c r="AB1702" s="108"/>
      <c r="AC1702" s="108">
        <v>0</v>
      </c>
      <c r="AD1702" s="108"/>
      <c r="AE1702" s="108">
        <v>0</v>
      </c>
      <c r="AF1702" s="108"/>
      <c r="AG1702" s="108">
        <v>0</v>
      </c>
      <c r="AH1702" s="108"/>
      <c r="AI1702" s="108">
        <v>12669</v>
      </c>
      <c r="AJ1702" s="108"/>
      <c r="AK1702" s="108">
        <v>0</v>
      </c>
      <c r="AL1702" s="109"/>
      <c r="AM1702" s="182">
        <v>0</v>
      </c>
      <c r="AN1702" s="109" t="s">
        <v>5655</v>
      </c>
      <c r="AO1702" s="109" t="str">
        <f t="shared" si="26"/>
        <v>No</v>
      </c>
    </row>
    <row r="1703" spans="1:41" s="19" customFormat="1" ht="11.45" customHeight="1" x14ac:dyDescent="0.2">
      <c r="A1703" s="5" t="s">
        <v>6457</v>
      </c>
      <c r="B1703" s="5" t="s">
        <v>1416</v>
      </c>
      <c r="C1703" s="5" t="s">
        <v>62</v>
      </c>
      <c r="D1703" s="174">
        <v>4229</v>
      </c>
      <c r="E1703" s="177">
        <v>40229</v>
      </c>
      <c r="F1703" s="19" t="s">
        <v>194</v>
      </c>
      <c r="G1703" s="5" t="s">
        <v>5273</v>
      </c>
      <c r="H1703" s="27">
        <v>280648</v>
      </c>
      <c r="I1703" s="106">
        <v>5</v>
      </c>
      <c r="J1703" s="107"/>
      <c r="K1703" s="108">
        <v>0</v>
      </c>
      <c r="L1703" s="108"/>
      <c r="M1703" s="108">
        <v>0</v>
      </c>
      <c r="N1703" s="108"/>
      <c r="O1703" s="108">
        <v>0</v>
      </c>
      <c r="P1703" s="108"/>
      <c r="Q1703" s="108">
        <v>163333</v>
      </c>
      <c r="R1703" s="108"/>
      <c r="S1703" s="108">
        <v>0</v>
      </c>
      <c r="T1703" s="108"/>
      <c r="U1703" s="108">
        <v>0</v>
      </c>
      <c r="V1703" s="108"/>
      <c r="W1703" s="108">
        <v>9452</v>
      </c>
      <c r="X1703" s="108"/>
      <c r="Y1703" s="108">
        <v>0</v>
      </c>
      <c r="Z1703" s="108"/>
      <c r="AA1703" s="108">
        <v>0</v>
      </c>
      <c r="AB1703" s="108"/>
      <c r="AC1703" s="108">
        <v>0</v>
      </c>
      <c r="AD1703" s="108"/>
      <c r="AE1703" s="108">
        <v>0</v>
      </c>
      <c r="AF1703" s="108"/>
      <c r="AG1703" s="108">
        <v>0</v>
      </c>
      <c r="AH1703" s="108"/>
      <c r="AI1703" s="108">
        <v>76541</v>
      </c>
      <c r="AJ1703" s="108"/>
      <c r="AK1703" s="108">
        <v>0</v>
      </c>
      <c r="AL1703" s="109"/>
      <c r="AM1703" s="182">
        <v>0</v>
      </c>
      <c r="AN1703" s="109" t="s">
        <v>5655</v>
      </c>
      <c r="AO1703" s="109" t="str">
        <f t="shared" si="26"/>
        <v>No</v>
      </c>
    </row>
    <row r="1704" spans="1:41" s="19" customFormat="1" ht="11.45" customHeight="1" x14ac:dyDescent="0.2">
      <c r="A1704" s="5" t="s">
        <v>5787</v>
      </c>
      <c r="B1704" s="5" t="s">
        <v>5788</v>
      </c>
      <c r="C1704" s="5" t="s">
        <v>20</v>
      </c>
      <c r="D1704" s="174"/>
      <c r="E1704" s="177">
        <v>90292</v>
      </c>
      <c r="F1704" s="19" t="s">
        <v>194</v>
      </c>
      <c r="G1704" s="5" t="s">
        <v>5273</v>
      </c>
      <c r="H1704" s="27">
        <v>12150996</v>
      </c>
      <c r="I1704" s="106">
        <v>5</v>
      </c>
      <c r="J1704" s="107"/>
      <c r="K1704" s="108">
        <v>0</v>
      </c>
      <c r="L1704" s="108"/>
      <c r="M1704" s="108">
        <v>0</v>
      </c>
      <c r="N1704" s="108"/>
      <c r="O1704" s="108">
        <v>0</v>
      </c>
      <c r="P1704" s="108"/>
      <c r="Q1704" s="108">
        <v>36012</v>
      </c>
      <c r="R1704" s="108"/>
      <c r="S1704" s="108">
        <v>0</v>
      </c>
      <c r="T1704" s="108"/>
      <c r="U1704" s="108">
        <v>0</v>
      </c>
      <c r="V1704" s="108"/>
      <c r="W1704" s="108">
        <v>3998</v>
      </c>
      <c r="X1704" s="108"/>
      <c r="Y1704" s="108">
        <v>0</v>
      </c>
      <c r="Z1704" s="108"/>
      <c r="AA1704" s="108">
        <v>0</v>
      </c>
      <c r="AB1704" s="108"/>
      <c r="AC1704" s="108">
        <v>0</v>
      </c>
      <c r="AD1704" s="108"/>
      <c r="AE1704" s="108">
        <v>0</v>
      </c>
      <c r="AF1704" s="108"/>
      <c r="AG1704" s="108">
        <v>0</v>
      </c>
      <c r="AH1704" s="108"/>
      <c r="AI1704" s="108">
        <v>9703</v>
      </c>
      <c r="AJ1704" s="108"/>
      <c r="AK1704" s="108">
        <v>0</v>
      </c>
      <c r="AL1704" s="109"/>
      <c r="AM1704" s="182">
        <v>0</v>
      </c>
      <c r="AN1704" s="109" t="s">
        <v>5655</v>
      </c>
      <c r="AO1704" s="109" t="str">
        <f t="shared" si="26"/>
        <v>No</v>
      </c>
    </row>
    <row r="1705" spans="1:41" s="19" customFormat="1" ht="11.45" customHeight="1" x14ac:dyDescent="0.2">
      <c r="A1705" s="5" t="s">
        <v>4659</v>
      </c>
      <c r="B1705" s="5" t="s">
        <v>1371</v>
      </c>
      <c r="C1705" s="5" t="s">
        <v>161</v>
      </c>
      <c r="D1705" s="174" t="s">
        <v>4660</v>
      </c>
      <c r="E1705" s="177" t="s">
        <v>4661</v>
      </c>
      <c r="F1705" s="19" t="s">
        <v>242</v>
      </c>
      <c r="G1705" s="5" t="s">
        <v>229</v>
      </c>
      <c r="H1705" s="27">
        <v>0</v>
      </c>
      <c r="I1705" s="106">
        <v>5</v>
      </c>
      <c r="J1705" s="107"/>
      <c r="K1705" s="108">
        <v>0</v>
      </c>
      <c r="L1705" s="108"/>
      <c r="M1705" s="108">
        <v>0</v>
      </c>
      <c r="N1705" s="108"/>
      <c r="O1705" s="108">
        <v>0</v>
      </c>
      <c r="P1705" s="108"/>
      <c r="Q1705" s="108">
        <v>44404</v>
      </c>
      <c r="R1705" s="108"/>
      <c r="S1705" s="108">
        <v>0</v>
      </c>
      <c r="T1705" s="108"/>
      <c r="U1705" s="108">
        <v>0</v>
      </c>
      <c r="V1705" s="108"/>
      <c r="W1705" s="108">
        <v>4266</v>
      </c>
      <c r="X1705" s="108"/>
      <c r="Y1705" s="108">
        <v>0</v>
      </c>
      <c r="Z1705" s="108"/>
      <c r="AA1705" s="108">
        <v>0</v>
      </c>
      <c r="AB1705" s="108"/>
      <c r="AC1705" s="108">
        <v>0</v>
      </c>
      <c r="AD1705" s="108"/>
      <c r="AE1705" s="108">
        <v>0</v>
      </c>
      <c r="AF1705" s="108"/>
      <c r="AG1705" s="108">
        <v>0</v>
      </c>
      <c r="AH1705" s="108"/>
      <c r="AI1705" s="108">
        <v>15875</v>
      </c>
      <c r="AJ1705" s="108"/>
      <c r="AK1705" s="108">
        <v>0</v>
      </c>
      <c r="AL1705" s="109"/>
      <c r="AM1705" s="182">
        <v>0</v>
      </c>
      <c r="AN1705" s="109" t="s">
        <v>5655</v>
      </c>
      <c r="AO1705" s="109" t="str">
        <f t="shared" si="26"/>
        <v>No</v>
      </c>
    </row>
    <row r="1706" spans="1:41" s="19" customFormat="1" ht="11.45" customHeight="1" x14ac:dyDescent="0.2">
      <c r="A1706" s="5" t="s">
        <v>3371</v>
      </c>
      <c r="B1706" s="5" t="s">
        <v>3372</v>
      </c>
      <c r="C1706" s="5" t="s">
        <v>98</v>
      </c>
      <c r="D1706" s="174" t="s">
        <v>3373</v>
      </c>
      <c r="E1706" s="177" t="s">
        <v>3374</v>
      </c>
      <c r="F1706" s="19" t="s">
        <v>194</v>
      </c>
      <c r="G1706" s="5" t="s">
        <v>229</v>
      </c>
      <c r="H1706" s="27">
        <v>0</v>
      </c>
      <c r="I1706" s="106">
        <v>5</v>
      </c>
      <c r="J1706" s="107"/>
      <c r="K1706" s="108">
        <v>0</v>
      </c>
      <c r="L1706" s="108"/>
      <c r="M1706" s="108">
        <v>0</v>
      </c>
      <c r="N1706" s="108"/>
      <c r="O1706" s="108">
        <v>0</v>
      </c>
      <c r="P1706" s="108"/>
      <c r="Q1706" s="108">
        <v>340792</v>
      </c>
      <c r="R1706" s="108"/>
      <c r="S1706" s="108">
        <v>0</v>
      </c>
      <c r="T1706" s="108"/>
      <c r="U1706" s="108">
        <v>0</v>
      </c>
      <c r="V1706" s="108"/>
      <c r="W1706" s="108">
        <v>28484</v>
      </c>
      <c r="X1706" s="108"/>
      <c r="Y1706" s="108">
        <v>0</v>
      </c>
      <c r="Z1706" s="108"/>
      <c r="AA1706" s="108">
        <v>0</v>
      </c>
      <c r="AB1706" s="108"/>
      <c r="AC1706" s="108">
        <v>0</v>
      </c>
      <c r="AD1706" s="108"/>
      <c r="AE1706" s="108">
        <v>0</v>
      </c>
      <c r="AF1706" s="108"/>
      <c r="AG1706" s="108">
        <v>0</v>
      </c>
      <c r="AH1706" s="108"/>
      <c r="AI1706" s="108">
        <v>83028</v>
      </c>
      <c r="AJ1706" s="108"/>
      <c r="AK1706" s="108">
        <v>0</v>
      </c>
      <c r="AL1706" s="109"/>
      <c r="AM1706" s="182">
        <v>0</v>
      </c>
      <c r="AN1706" s="109" t="s">
        <v>5655</v>
      </c>
      <c r="AO1706" s="109" t="str">
        <f t="shared" si="26"/>
        <v>No</v>
      </c>
    </row>
    <row r="1707" spans="1:41" s="19" customFormat="1" ht="11.45" customHeight="1" x14ac:dyDescent="0.2">
      <c r="A1707" s="5" t="s">
        <v>6458</v>
      </c>
      <c r="B1707" s="5" t="s">
        <v>4315</v>
      </c>
      <c r="C1707" s="5" t="s">
        <v>18</v>
      </c>
      <c r="D1707" s="174" t="s">
        <v>4842</v>
      </c>
      <c r="E1707" s="177" t="s">
        <v>4843</v>
      </c>
      <c r="F1707" s="19" t="s">
        <v>194</v>
      </c>
      <c r="G1707" s="5" t="s">
        <v>229</v>
      </c>
      <c r="H1707" s="27">
        <v>0</v>
      </c>
      <c r="I1707" s="106">
        <v>5</v>
      </c>
      <c r="J1707" s="107"/>
      <c r="K1707" s="108">
        <v>0</v>
      </c>
      <c r="L1707" s="108"/>
      <c r="M1707" s="108">
        <v>0</v>
      </c>
      <c r="N1707" s="108"/>
      <c r="O1707" s="108">
        <v>0</v>
      </c>
      <c r="P1707" s="108"/>
      <c r="Q1707" s="108">
        <v>190323</v>
      </c>
      <c r="R1707" s="108"/>
      <c r="S1707" s="108">
        <v>0</v>
      </c>
      <c r="T1707" s="108"/>
      <c r="U1707" s="108">
        <v>0</v>
      </c>
      <c r="V1707" s="108"/>
      <c r="W1707" s="108">
        <v>14312</v>
      </c>
      <c r="X1707" s="108"/>
      <c r="Y1707" s="108">
        <v>0</v>
      </c>
      <c r="Z1707" s="108"/>
      <c r="AA1707" s="108">
        <v>0</v>
      </c>
      <c r="AB1707" s="108"/>
      <c r="AC1707" s="108">
        <v>0</v>
      </c>
      <c r="AD1707" s="108"/>
      <c r="AE1707" s="108">
        <v>0</v>
      </c>
      <c r="AF1707" s="108"/>
      <c r="AG1707" s="108">
        <v>0</v>
      </c>
      <c r="AH1707" s="108"/>
      <c r="AI1707" s="108">
        <v>107676</v>
      </c>
      <c r="AJ1707" s="108"/>
      <c r="AK1707" s="108">
        <v>0</v>
      </c>
      <c r="AL1707" s="109"/>
      <c r="AM1707" s="182">
        <v>0</v>
      </c>
      <c r="AN1707" s="109" t="s">
        <v>5655</v>
      </c>
      <c r="AO1707" s="109" t="str">
        <f t="shared" si="26"/>
        <v>No</v>
      </c>
    </row>
    <row r="1708" spans="1:41" s="19" customFormat="1" ht="11.45" customHeight="1" x14ac:dyDescent="0.2">
      <c r="A1708" s="5" t="s">
        <v>4762</v>
      </c>
      <c r="B1708" s="5" t="s">
        <v>850</v>
      </c>
      <c r="C1708" s="5" t="s">
        <v>20</v>
      </c>
      <c r="D1708" s="174" t="s">
        <v>4763</v>
      </c>
      <c r="E1708" s="177" t="s">
        <v>4764</v>
      </c>
      <c r="F1708" s="19" t="s">
        <v>194</v>
      </c>
      <c r="G1708" s="5" t="s">
        <v>229</v>
      </c>
      <c r="H1708" s="27">
        <v>0</v>
      </c>
      <c r="I1708" s="106">
        <v>5</v>
      </c>
      <c r="J1708" s="107"/>
      <c r="K1708" s="108">
        <v>0</v>
      </c>
      <c r="L1708" s="108"/>
      <c r="M1708" s="108">
        <v>0</v>
      </c>
      <c r="N1708" s="108"/>
      <c r="O1708" s="108">
        <v>0</v>
      </c>
      <c r="P1708" s="108"/>
      <c r="Q1708" s="108">
        <v>60800</v>
      </c>
      <c r="R1708" s="108"/>
      <c r="S1708" s="108">
        <v>0</v>
      </c>
      <c r="T1708" s="108"/>
      <c r="U1708" s="108">
        <v>0</v>
      </c>
      <c r="V1708" s="108"/>
      <c r="W1708" s="108">
        <v>4293</v>
      </c>
      <c r="X1708" s="108"/>
      <c r="Y1708" s="108">
        <v>0</v>
      </c>
      <c r="Z1708" s="108"/>
      <c r="AA1708" s="108">
        <v>0</v>
      </c>
      <c r="AB1708" s="108"/>
      <c r="AC1708" s="108">
        <v>0</v>
      </c>
      <c r="AD1708" s="108"/>
      <c r="AE1708" s="108">
        <v>0</v>
      </c>
      <c r="AF1708" s="108"/>
      <c r="AG1708" s="108">
        <v>0</v>
      </c>
      <c r="AH1708" s="108"/>
      <c r="AI1708" s="108">
        <v>38669</v>
      </c>
      <c r="AJ1708" s="108"/>
      <c r="AK1708" s="108">
        <v>0</v>
      </c>
      <c r="AL1708" s="109"/>
      <c r="AM1708" s="182">
        <v>42</v>
      </c>
      <c r="AN1708" s="109" t="s">
        <v>5655</v>
      </c>
      <c r="AO1708" s="109" t="str">
        <f t="shared" si="26"/>
        <v>No</v>
      </c>
    </row>
    <row r="1709" spans="1:41" s="19" customFormat="1" ht="11.45" customHeight="1" x14ac:dyDescent="0.2">
      <c r="A1709" s="5" t="s">
        <v>3887</v>
      </c>
      <c r="B1709" s="5" t="s">
        <v>3888</v>
      </c>
      <c r="C1709" s="5" t="s">
        <v>64</v>
      </c>
      <c r="D1709" s="174" t="s">
        <v>3889</v>
      </c>
      <c r="E1709" s="177" t="s">
        <v>3890</v>
      </c>
      <c r="F1709" s="19" t="s">
        <v>242</v>
      </c>
      <c r="G1709" s="5" t="s">
        <v>229</v>
      </c>
      <c r="H1709" s="27">
        <v>0</v>
      </c>
      <c r="I1709" s="106">
        <v>5</v>
      </c>
      <c r="J1709" s="107"/>
      <c r="K1709" s="108">
        <v>0</v>
      </c>
      <c r="L1709" s="108"/>
      <c r="M1709" s="108">
        <v>0</v>
      </c>
      <c r="N1709" s="108"/>
      <c r="O1709" s="108">
        <v>0</v>
      </c>
      <c r="P1709" s="108"/>
      <c r="Q1709" s="108">
        <v>54329</v>
      </c>
      <c r="R1709" s="108"/>
      <c r="S1709" s="108">
        <v>0</v>
      </c>
      <c r="T1709" s="108"/>
      <c r="U1709" s="108">
        <v>0</v>
      </c>
      <c r="V1709" s="108"/>
      <c r="W1709" s="108">
        <v>3826</v>
      </c>
      <c r="X1709" s="108"/>
      <c r="Y1709" s="108">
        <v>0</v>
      </c>
      <c r="Z1709" s="108"/>
      <c r="AA1709" s="108">
        <v>0</v>
      </c>
      <c r="AB1709" s="108"/>
      <c r="AC1709" s="108">
        <v>0</v>
      </c>
      <c r="AD1709" s="108"/>
      <c r="AE1709" s="108">
        <v>0</v>
      </c>
      <c r="AF1709" s="108"/>
      <c r="AG1709" s="108">
        <v>0</v>
      </c>
      <c r="AH1709" s="108"/>
      <c r="AI1709" s="108">
        <v>2473</v>
      </c>
      <c r="AJ1709" s="108"/>
      <c r="AK1709" s="108">
        <v>0</v>
      </c>
      <c r="AL1709" s="109"/>
      <c r="AM1709" s="182">
        <v>0</v>
      </c>
      <c r="AN1709" s="109" t="s">
        <v>5655</v>
      </c>
      <c r="AO1709" s="109" t="str">
        <f t="shared" si="26"/>
        <v>No</v>
      </c>
    </row>
    <row r="1710" spans="1:41" s="19" customFormat="1" ht="11.45" customHeight="1" x14ac:dyDescent="0.2">
      <c r="A1710" s="5" t="s">
        <v>1997</v>
      </c>
      <c r="B1710" s="5" t="s">
        <v>819</v>
      </c>
      <c r="C1710" s="5" t="s">
        <v>40</v>
      </c>
      <c r="D1710" s="174" t="s">
        <v>1998</v>
      </c>
      <c r="E1710" s="177" t="s">
        <v>1999</v>
      </c>
      <c r="F1710" s="19" t="s">
        <v>194</v>
      </c>
      <c r="G1710" s="5" t="s">
        <v>229</v>
      </c>
      <c r="H1710" s="27">
        <v>0</v>
      </c>
      <c r="I1710" s="106">
        <v>5</v>
      </c>
      <c r="J1710" s="107"/>
      <c r="K1710" s="108">
        <v>0</v>
      </c>
      <c r="L1710" s="108"/>
      <c r="M1710" s="108">
        <v>0</v>
      </c>
      <c r="N1710" s="108"/>
      <c r="O1710" s="108">
        <v>0</v>
      </c>
      <c r="P1710" s="108"/>
      <c r="Q1710" s="108">
        <v>180438</v>
      </c>
      <c r="R1710" s="108"/>
      <c r="S1710" s="108">
        <v>0</v>
      </c>
      <c r="T1710" s="108"/>
      <c r="U1710" s="108">
        <v>0</v>
      </c>
      <c r="V1710" s="108"/>
      <c r="W1710" s="108">
        <v>11938</v>
      </c>
      <c r="X1710" s="108"/>
      <c r="Y1710" s="108">
        <v>0</v>
      </c>
      <c r="Z1710" s="108"/>
      <c r="AA1710" s="108">
        <v>0</v>
      </c>
      <c r="AB1710" s="108"/>
      <c r="AC1710" s="108">
        <v>0</v>
      </c>
      <c r="AD1710" s="108"/>
      <c r="AE1710" s="108">
        <v>0</v>
      </c>
      <c r="AF1710" s="108"/>
      <c r="AG1710" s="108">
        <v>0</v>
      </c>
      <c r="AH1710" s="108"/>
      <c r="AI1710" s="108">
        <v>27265</v>
      </c>
      <c r="AJ1710" s="108"/>
      <c r="AK1710" s="108">
        <v>0</v>
      </c>
      <c r="AL1710" s="109"/>
      <c r="AM1710" s="182">
        <v>0</v>
      </c>
      <c r="AN1710" s="109" t="s">
        <v>5655</v>
      </c>
      <c r="AO1710" s="109" t="str">
        <f t="shared" si="26"/>
        <v>No</v>
      </c>
    </row>
    <row r="1711" spans="1:41" s="19" customFormat="1" ht="11.45" customHeight="1" x14ac:dyDescent="0.2">
      <c r="A1711" s="5" t="s">
        <v>6459</v>
      </c>
      <c r="B1711" s="5" t="s">
        <v>6460</v>
      </c>
      <c r="C1711" s="5" t="s">
        <v>31</v>
      </c>
      <c r="D1711" s="174"/>
      <c r="E1711" s="177" t="s">
        <v>6461</v>
      </c>
      <c r="F1711" s="19" t="s">
        <v>194</v>
      </c>
      <c r="G1711" s="5" t="s">
        <v>229</v>
      </c>
      <c r="H1711" s="27">
        <v>0</v>
      </c>
      <c r="I1711" s="106">
        <v>5</v>
      </c>
      <c r="J1711" s="107"/>
      <c r="K1711" s="108">
        <v>0</v>
      </c>
      <c r="L1711" s="108"/>
      <c r="M1711" s="108">
        <v>0</v>
      </c>
      <c r="N1711" s="108"/>
      <c r="O1711" s="108">
        <v>0</v>
      </c>
      <c r="P1711" s="108"/>
      <c r="Q1711" s="108">
        <v>223764</v>
      </c>
      <c r="R1711" s="108"/>
      <c r="S1711" s="108">
        <v>0</v>
      </c>
      <c r="T1711" s="108"/>
      <c r="U1711" s="108">
        <v>0</v>
      </c>
      <c r="V1711" s="108"/>
      <c r="W1711" s="108">
        <v>7616</v>
      </c>
      <c r="X1711" s="108"/>
      <c r="Y1711" s="108">
        <v>0</v>
      </c>
      <c r="Z1711" s="108"/>
      <c r="AA1711" s="108">
        <v>0</v>
      </c>
      <c r="AB1711" s="108"/>
      <c r="AC1711" s="108">
        <v>0</v>
      </c>
      <c r="AD1711" s="108"/>
      <c r="AE1711" s="108">
        <v>0</v>
      </c>
      <c r="AF1711" s="108"/>
      <c r="AG1711" s="108">
        <v>0</v>
      </c>
      <c r="AH1711" s="108"/>
      <c r="AI1711" s="108">
        <v>44887</v>
      </c>
      <c r="AJ1711" s="108"/>
      <c r="AK1711" s="108">
        <v>0</v>
      </c>
      <c r="AL1711" s="109"/>
      <c r="AM1711" s="182">
        <v>0</v>
      </c>
      <c r="AN1711" s="109" t="s">
        <v>5655</v>
      </c>
      <c r="AO1711" s="109" t="str">
        <f t="shared" si="26"/>
        <v>No</v>
      </c>
    </row>
    <row r="1712" spans="1:41" s="19" customFormat="1" ht="11.45" customHeight="1" x14ac:dyDescent="0.2">
      <c r="A1712" s="5" t="s">
        <v>5789</v>
      </c>
      <c r="B1712" s="5" t="s">
        <v>5790</v>
      </c>
      <c r="C1712" s="5" t="s">
        <v>20</v>
      </c>
      <c r="D1712" s="174"/>
      <c r="E1712" s="177">
        <v>90300</v>
      </c>
      <c r="F1712" s="19" t="s">
        <v>194</v>
      </c>
      <c r="G1712" s="5" t="s">
        <v>5273</v>
      </c>
      <c r="H1712" s="27">
        <v>12150996</v>
      </c>
      <c r="I1712" s="106">
        <v>5</v>
      </c>
      <c r="J1712" s="107"/>
      <c r="K1712" s="108">
        <v>0</v>
      </c>
      <c r="L1712" s="108"/>
      <c r="M1712" s="108">
        <v>0</v>
      </c>
      <c r="N1712" s="108"/>
      <c r="O1712" s="108">
        <v>0</v>
      </c>
      <c r="P1712" s="108"/>
      <c r="Q1712" s="108">
        <v>13018</v>
      </c>
      <c r="R1712" s="108"/>
      <c r="S1712" s="108">
        <v>0</v>
      </c>
      <c r="T1712" s="108"/>
      <c r="U1712" s="108">
        <v>0</v>
      </c>
      <c r="V1712" s="108"/>
      <c r="W1712" s="108">
        <v>787</v>
      </c>
      <c r="X1712" s="108"/>
      <c r="Y1712" s="108">
        <v>0</v>
      </c>
      <c r="Z1712" s="108"/>
      <c r="AA1712" s="108">
        <v>0</v>
      </c>
      <c r="AB1712" s="108"/>
      <c r="AC1712" s="108">
        <v>0</v>
      </c>
      <c r="AD1712" s="108"/>
      <c r="AE1712" s="108">
        <v>0</v>
      </c>
      <c r="AF1712" s="108"/>
      <c r="AG1712" s="108">
        <v>0</v>
      </c>
      <c r="AH1712" s="108"/>
      <c r="AI1712" s="108">
        <v>9753</v>
      </c>
      <c r="AJ1712" s="108"/>
      <c r="AK1712" s="108">
        <v>0</v>
      </c>
      <c r="AL1712" s="109"/>
      <c r="AM1712" s="182">
        <v>0</v>
      </c>
      <c r="AN1712" s="109" t="s">
        <v>5655</v>
      </c>
      <c r="AO1712" s="109" t="str">
        <f t="shared" si="26"/>
        <v>No</v>
      </c>
    </row>
    <row r="1713" spans="1:41" s="19" customFormat="1" ht="11.45" customHeight="1" x14ac:dyDescent="0.2">
      <c r="A1713" s="5" t="s">
        <v>4096</v>
      </c>
      <c r="B1713" s="5" t="s">
        <v>2893</v>
      </c>
      <c r="C1713" s="5" t="s">
        <v>48</v>
      </c>
      <c r="D1713" s="174" t="s">
        <v>4097</v>
      </c>
      <c r="E1713" s="177" t="s">
        <v>4098</v>
      </c>
      <c r="F1713" s="19" t="s">
        <v>242</v>
      </c>
      <c r="G1713" s="5" t="s">
        <v>229</v>
      </c>
      <c r="H1713" s="27">
        <v>0</v>
      </c>
      <c r="I1713" s="106">
        <v>5</v>
      </c>
      <c r="J1713" s="107"/>
      <c r="K1713" s="108">
        <v>0</v>
      </c>
      <c r="L1713" s="108"/>
      <c r="M1713" s="108">
        <v>0</v>
      </c>
      <c r="N1713" s="108"/>
      <c r="O1713" s="108">
        <v>0</v>
      </c>
      <c r="P1713" s="108"/>
      <c r="Q1713" s="108">
        <v>58999</v>
      </c>
      <c r="R1713" s="108"/>
      <c r="S1713" s="108">
        <v>0</v>
      </c>
      <c r="T1713" s="108"/>
      <c r="U1713" s="108">
        <v>0</v>
      </c>
      <c r="V1713" s="108"/>
      <c r="W1713" s="108">
        <v>4578</v>
      </c>
      <c r="X1713" s="108"/>
      <c r="Y1713" s="108">
        <v>0</v>
      </c>
      <c r="Z1713" s="108"/>
      <c r="AA1713" s="108">
        <v>0</v>
      </c>
      <c r="AB1713" s="108"/>
      <c r="AC1713" s="108">
        <v>0</v>
      </c>
      <c r="AD1713" s="108"/>
      <c r="AE1713" s="108">
        <v>0</v>
      </c>
      <c r="AF1713" s="108"/>
      <c r="AG1713" s="108">
        <v>0</v>
      </c>
      <c r="AH1713" s="108"/>
      <c r="AI1713" s="108">
        <v>26728</v>
      </c>
      <c r="AJ1713" s="108"/>
      <c r="AK1713" s="108">
        <v>0</v>
      </c>
      <c r="AL1713" s="109"/>
      <c r="AM1713" s="182">
        <v>0</v>
      </c>
      <c r="AN1713" s="109" t="s">
        <v>5655</v>
      </c>
      <c r="AO1713" s="109" t="str">
        <f t="shared" si="26"/>
        <v>No</v>
      </c>
    </row>
    <row r="1714" spans="1:41" s="19" customFormat="1" ht="11.45" customHeight="1" x14ac:dyDescent="0.2">
      <c r="A1714" s="5" t="s">
        <v>4183</v>
      </c>
      <c r="B1714" s="5" t="s">
        <v>349</v>
      </c>
      <c r="C1714" s="5" t="s">
        <v>64</v>
      </c>
      <c r="D1714" s="174" t="s">
        <v>4184</v>
      </c>
      <c r="E1714" s="177" t="s">
        <v>4185</v>
      </c>
      <c r="F1714" s="19" t="s">
        <v>194</v>
      </c>
      <c r="G1714" s="5" t="s">
        <v>229</v>
      </c>
      <c r="H1714" s="27">
        <v>0</v>
      </c>
      <c r="I1714" s="106">
        <v>5</v>
      </c>
      <c r="J1714" s="107"/>
      <c r="K1714" s="108">
        <v>0</v>
      </c>
      <c r="L1714" s="108"/>
      <c r="M1714" s="108">
        <v>0</v>
      </c>
      <c r="N1714" s="108"/>
      <c r="O1714" s="108">
        <v>0</v>
      </c>
      <c r="P1714" s="108"/>
      <c r="Q1714" s="108">
        <v>36849</v>
      </c>
      <c r="R1714" s="108"/>
      <c r="S1714" s="108">
        <v>0</v>
      </c>
      <c r="T1714" s="108"/>
      <c r="U1714" s="108">
        <v>0</v>
      </c>
      <c r="V1714" s="108"/>
      <c r="W1714" s="108">
        <v>3447</v>
      </c>
      <c r="X1714" s="108"/>
      <c r="Y1714" s="108">
        <v>0</v>
      </c>
      <c r="Z1714" s="108"/>
      <c r="AA1714" s="108">
        <v>0</v>
      </c>
      <c r="AB1714" s="108"/>
      <c r="AC1714" s="108">
        <v>0</v>
      </c>
      <c r="AD1714" s="108"/>
      <c r="AE1714" s="108">
        <v>0</v>
      </c>
      <c r="AF1714" s="108"/>
      <c r="AG1714" s="108">
        <v>0</v>
      </c>
      <c r="AH1714" s="108"/>
      <c r="AI1714" s="108">
        <v>9997</v>
      </c>
      <c r="AJ1714" s="108"/>
      <c r="AK1714" s="108">
        <v>0</v>
      </c>
      <c r="AL1714" s="109"/>
      <c r="AM1714" s="182">
        <v>0</v>
      </c>
      <c r="AN1714" s="109" t="s">
        <v>5655</v>
      </c>
      <c r="AO1714" s="109" t="str">
        <f t="shared" si="26"/>
        <v>No</v>
      </c>
    </row>
    <row r="1715" spans="1:41" s="19" customFormat="1" ht="11.45" customHeight="1" x14ac:dyDescent="0.2">
      <c r="A1715" s="5" t="s">
        <v>4345</v>
      </c>
      <c r="B1715" s="5" t="s">
        <v>4346</v>
      </c>
      <c r="C1715" s="5" t="s">
        <v>161</v>
      </c>
      <c r="D1715" s="174" t="s">
        <v>4347</v>
      </c>
      <c r="E1715" s="177" t="s">
        <v>4348</v>
      </c>
      <c r="F1715" s="19" t="s">
        <v>242</v>
      </c>
      <c r="G1715" s="5" t="s">
        <v>229</v>
      </c>
      <c r="H1715" s="27">
        <v>0</v>
      </c>
      <c r="I1715" s="106">
        <v>5</v>
      </c>
      <c r="J1715" s="107"/>
      <c r="K1715" s="108">
        <v>0</v>
      </c>
      <c r="L1715" s="108"/>
      <c r="M1715" s="108">
        <v>0</v>
      </c>
      <c r="N1715" s="108"/>
      <c r="O1715" s="108">
        <v>0</v>
      </c>
      <c r="P1715" s="108"/>
      <c r="Q1715" s="108">
        <v>43992</v>
      </c>
      <c r="R1715" s="108"/>
      <c r="S1715" s="108">
        <v>0</v>
      </c>
      <c r="T1715" s="108"/>
      <c r="U1715" s="108">
        <v>0</v>
      </c>
      <c r="V1715" s="108"/>
      <c r="W1715" s="108">
        <v>1673</v>
      </c>
      <c r="X1715" s="108"/>
      <c r="Y1715" s="108">
        <v>0</v>
      </c>
      <c r="Z1715" s="108"/>
      <c r="AA1715" s="108">
        <v>0</v>
      </c>
      <c r="AB1715" s="108"/>
      <c r="AC1715" s="108">
        <v>0</v>
      </c>
      <c r="AD1715" s="108"/>
      <c r="AE1715" s="108">
        <v>0</v>
      </c>
      <c r="AF1715" s="108"/>
      <c r="AG1715" s="108">
        <v>0</v>
      </c>
      <c r="AH1715" s="108"/>
      <c r="AI1715" s="108">
        <v>8510</v>
      </c>
      <c r="AJ1715" s="108"/>
      <c r="AK1715" s="108">
        <v>0</v>
      </c>
      <c r="AL1715" s="109"/>
      <c r="AM1715" s="182">
        <v>0</v>
      </c>
      <c r="AN1715" s="109" t="s">
        <v>5655</v>
      </c>
      <c r="AO1715" s="109" t="str">
        <f t="shared" si="26"/>
        <v>No</v>
      </c>
    </row>
    <row r="1716" spans="1:41" s="19" customFormat="1" ht="11.45" customHeight="1" x14ac:dyDescent="0.2">
      <c r="A1716" s="5" t="s">
        <v>5812</v>
      </c>
      <c r="B1716" s="5" t="s">
        <v>5813</v>
      </c>
      <c r="C1716" s="5" t="s">
        <v>20</v>
      </c>
      <c r="D1716" s="174"/>
      <c r="E1716" s="177">
        <v>90261</v>
      </c>
      <c r="F1716" s="19" t="s">
        <v>194</v>
      </c>
      <c r="G1716" s="5" t="s">
        <v>5273</v>
      </c>
      <c r="H1716" s="27">
        <v>12150996</v>
      </c>
      <c r="I1716" s="106">
        <v>5</v>
      </c>
      <c r="J1716" s="107"/>
      <c r="K1716" s="108">
        <v>0</v>
      </c>
      <c r="L1716" s="108"/>
      <c r="M1716" s="108">
        <v>0</v>
      </c>
      <c r="N1716" s="108"/>
      <c r="O1716" s="108">
        <v>0</v>
      </c>
      <c r="P1716" s="108"/>
      <c r="Q1716" s="108">
        <v>58773</v>
      </c>
      <c r="R1716" s="108"/>
      <c r="S1716" s="108">
        <v>0</v>
      </c>
      <c r="T1716" s="108"/>
      <c r="U1716" s="108">
        <v>0</v>
      </c>
      <c r="V1716" s="108"/>
      <c r="W1716" s="108">
        <v>6870</v>
      </c>
      <c r="X1716" s="108"/>
      <c r="Y1716" s="108">
        <v>0</v>
      </c>
      <c r="Z1716" s="108"/>
      <c r="AA1716" s="108">
        <v>0</v>
      </c>
      <c r="AB1716" s="108"/>
      <c r="AC1716" s="108">
        <v>0</v>
      </c>
      <c r="AD1716" s="108"/>
      <c r="AE1716" s="108">
        <v>0</v>
      </c>
      <c r="AF1716" s="108"/>
      <c r="AG1716" s="108">
        <v>0</v>
      </c>
      <c r="AH1716" s="108"/>
      <c r="AI1716" s="108">
        <v>19258</v>
      </c>
      <c r="AJ1716" s="108"/>
      <c r="AK1716" s="108">
        <v>0</v>
      </c>
      <c r="AL1716" s="109"/>
      <c r="AM1716" s="182">
        <v>0</v>
      </c>
      <c r="AN1716" s="109" t="s">
        <v>5655</v>
      </c>
      <c r="AO1716" s="109" t="str">
        <f t="shared" si="26"/>
        <v>No</v>
      </c>
    </row>
    <row r="1717" spans="1:41" s="19" customFormat="1" ht="11.45" customHeight="1" x14ac:dyDescent="0.2">
      <c r="A1717" s="5" t="s">
        <v>2609</v>
      </c>
      <c r="B1717" s="5" t="s">
        <v>2610</v>
      </c>
      <c r="C1717" s="5" t="s">
        <v>98</v>
      </c>
      <c r="D1717" s="174" t="s">
        <v>2611</v>
      </c>
      <c r="E1717" s="177" t="s">
        <v>2612</v>
      </c>
      <c r="F1717" s="19" t="s">
        <v>194</v>
      </c>
      <c r="G1717" s="5" t="s">
        <v>229</v>
      </c>
      <c r="H1717" s="27">
        <v>0</v>
      </c>
      <c r="I1717" s="106">
        <v>5</v>
      </c>
      <c r="J1717" s="107"/>
      <c r="K1717" s="108">
        <v>0</v>
      </c>
      <c r="L1717" s="108"/>
      <c r="M1717" s="108">
        <v>0</v>
      </c>
      <c r="N1717" s="108"/>
      <c r="O1717" s="108">
        <v>0</v>
      </c>
      <c r="P1717" s="108"/>
      <c r="Q1717" s="108">
        <v>114986</v>
      </c>
      <c r="R1717" s="108"/>
      <c r="S1717" s="108">
        <v>0</v>
      </c>
      <c r="T1717" s="108"/>
      <c r="U1717" s="108">
        <v>0</v>
      </c>
      <c r="V1717" s="108"/>
      <c r="W1717" s="108">
        <v>11186</v>
      </c>
      <c r="X1717" s="108"/>
      <c r="Y1717" s="108">
        <v>0</v>
      </c>
      <c r="Z1717" s="108"/>
      <c r="AA1717" s="108">
        <v>0</v>
      </c>
      <c r="AB1717" s="108"/>
      <c r="AC1717" s="108">
        <v>0</v>
      </c>
      <c r="AD1717" s="108"/>
      <c r="AE1717" s="108">
        <v>0</v>
      </c>
      <c r="AF1717" s="108"/>
      <c r="AG1717" s="108">
        <v>0</v>
      </c>
      <c r="AH1717" s="108"/>
      <c r="AI1717" s="108">
        <v>28856</v>
      </c>
      <c r="AJ1717" s="108"/>
      <c r="AK1717" s="108">
        <v>0</v>
      </c>
      <c r="AL1717" s="109"/>
      <c r="AM1717" s="182">
        <v>0</v>
      </c>
      <c r="AN1717" s="109" t="s">
        <v>5655</v>
      </c>
      <c r="AO1717" s="109" t="str">
        <f t="shared" si="26"/>
        <v>No</v>
      </c>
    </row>
    <row r="1718" spans="1:41" s="19" customFormat="1" ht="11.45" customHeight="1" x14ac:dyDescent="0.2">
      <c r="A1718" s="5" t="s">
        <v>5184</v>
      </c>
      <c r="B1718" s="5" t="s">
        <v>5185</v>
      </c>
      <c r="C1718" s="5" t="s">
        <v>18</v>
      </c>
      <c r="D1718" s="174"/>
      <c r="E1718" s="177" t="s">
        <v>5186</v>
      </c>
      <c r="F1718" s="19" t="s">
        <v>242</v>
      </c>
      <c r="G1718" s="5" t="s">
        <v>229</v>
      </c>
      <c r="H1718" s="27">
        <v>0</v>
      </c>
      <c r="I1718" s="106">
        <v>5</v>
      </c>
      <c r="J1718" s="107"/>
      <c r="K1718" s="108">
        <v>0</v>
      </c>
      <c r="L1718" s="108"/>
      <c r="M1718" s="108">
        <v>0</v>
      </c>
      <c r="N1718" s="108"/>
      <c r="O1718" s="108">
        <v>0</v>
      </c>
      <c r="P1718" s="108"/>
      <c r="Q1718" s="108">
        <v>68245</v>
      </c>
      <c r="R1718" s="108"/>
      <c r="S1718" s="108">
        <v>0</v>
      </c>
      <c r="T1718" s="108"/>
      <c r="U1718" s="108">
        <v>0</v>
      </c>
      <c r="V1718" s="108"/>
      <c r="W1718" s="108">
        <v>4596</v>
      </c>
      <c r="X1718" s="108"/>
      <c r="Y1718" s="108">
        <v>0</v>
      </c>
      <c r="Z1718" s="108"/>
      <c r="AA1718" s="108">
        <v>0</v>
      </c>
      <c r="AB1718" s="108"/>
      <c r="AC1718" s="108">
        <v>0</v>
      </c>
      <c r="AD1718" s="108"/>
      <c r="AE1718" s="108">
        <v>0</v>
      </c>
      <c r="AF1718" s="108"/>
      <c r="AG1718" s="108">
        <v>0</v>
      </c>
      <c r="AH1718" s="108"/>
      <c r="AI1718" s="108">
        <v>8636</v>
      </c>
      <c r="AJ1718" s="108"/>
      <c r="AK1718" s="108">
        <v>0</v>
      </c>
      <c r="AL1718" s="109"/>
      <c r="AM1718" s="182">
        <v>0</v>
      </c>
      <c r="AN1718" s="109" t="s">
        <v>5655</v>
      </c>
      <c r="AO1718" s="109" t="str">
        <f t="shared" si="26"/>
        <v>No</v>
      </c>
    </row>
    <row r="1719" spans="1:41" s="19" customFormat="1" ht="11.45" customHeight="1" x14ac:dyDescent="0.2">
      <c r="A1719" s="5" t="s">
        <v>5801</v>
      </c>
      <c r="B1719" s="5" t="s">
        <v>5802</v>
      </c>
      <c r="C1719" s="5" t="s">
        <v>20</v>
      </c>
      <c r="D1719" s="174"/>
      <c r="E1719" s="177">
        <v>90284</v>
      </c>
      <c r="F1719" s="19" t="s">
        <v>194</v>
      </c>
      <c r="G1719" s="5" t="s">
        <v>5273</v>
      </c>
      <c r="H1719" s="27">
        <v>12150996</v>
      </c>
      <c r="I1719" s="106">
        <v>5</v>
      </c>
      <c r="J1719" s="107"/>
      <c r="K1719" s="108">
        <v>0</v>
      </c>
      <c r="L1719" s="108"/>
      <c r="M1719" s="108">
        <v>0</v>
      </c>
      <c r="N1719" s="108"/>
      <c r="O1719" s="108">
        <v>0</v>
      </c>
      <c r="P1719" s="108"/>
      <c r="Q1719" s="108">
        <v>55960</v>
      </c>
      <c r="R1719" s="108"/>
      <c r="S1719" s="108">
        <v>0</v>
      </c>
      <c r="T1719" s="108"/>
      <c r="U1719" s="108">
        <v>0</v>
      </c>
      <c r="V1719" s="108"/>
      <c r="W1719" s="108">
        <v>4301</v>
      </c>
      <c r="X1719" s="108"/>
      <c r="Y1719" s="108">
        <v>0</v>
      </c>
      <c r="Z1719" s="108"/>
      <c r="AA1719" s="108">
        <v>0</v>
      </c>
      <c r="AB1719" s="108"/>
      <c r="AC1719" s="108">
        <v>0</v>
      </c>
      <c r="AD1719" s="108"/>
      <c r="AE1719" s="108">
        <v>0</v>
      </c>
      <c r="AF1719" s="108"/>
      <c r="AG1719" s="108">
        <v>0</v>
      </c>
      <c r="AH1719" s="108"/>
      <c r="AI1719" s="108">
        <v>104067</v>
      </c>
      <c r="AJ1719" s="108"/>
      <c r="AK1719" s="108">
        <v>0</v>
      </c>
      <c r="AL1719" s="109"/>
      <c r="AM1719" s="182">
        <v>0</v>
      </c>
      <c r="AN1719" s="109" t="s">
        <v>5655</v>
      </c>
      <c r="AO1719" s="109" t="str">
        <f t="shared" si="26"/>
        <v>No</v>
      </c>
    </row>
    <row r="1720" spans="1:41" s="19" customFormat="1" ht="11.45" customHeight="1" x14ac:dyDescent="0.2">
      <c r="A1720" s="5" t="s">
        <v>5345</v>
      </c>
      <c r="B1720" s="5" t="s">
        <v>3357</v>
      </c>
      <c r="C1720" s="5" t="s">
        <v>161</v>
      </c>
      <c r="D1720" s="174" t="s">
        <v>4526</v>
      </c>
      <c r="E1720" s="177" t="s">
        <v>4527</v>
      </c>
      <c r="F1720" s="19" t="s">
        <v>242</v>
      </c>
      <c r="G1720" s="5" t="s">
        <v>229</v>
      </c>
      <c r="H1720" s="27">
        <v>0</v>
      </c>
      <c r="I1720" s="106">
        <v>5</v>
      </c>
      <c r="J1720" s="107"/>
      <c r="K1720" s="108">
        <v>0</v>
      </c>
      <c r="L1720" s="108"/>
      <c r="M1720" s="108">
        <v>0</v>
      </c>
      <c r="N1720" s="108"/>
      <c r="O1720" s="108">
        <v>0</v>
      </c>
      <c r="P1720" s="108"/>
      <c r="Q1720" s="108">
        <v>53856</v>
      </c>
      <c r="R1720" s="108"/>
      <c r="S1720" s="108">
        <v>0</v>
      </c>
      <c r="T1720" s="108"/>
      <c r="U1720" s="108">
        <v>0</v>
      </c>
      <c r="V1720" s="108"/>
      <c r="W1720" s="108">
        <v>4547</v>
      </c>
      <c r="X1720" s="108"/>
      <c r="Y1720" s="108">
        <v>0</v>
      </c>
      <c r="Z1720" s="108"/>
      <c r="AA1720" s="108">
        <v>0</v>
      </c>
      <c r="AB1720" s="108"/>
      <c r="AC1720" s="108">
        <v>0</v>
      </c>
      <c r="AD1720" s="108"/>
      <c r="AE1720" s="108">
        <v>0</v>
      </c>
      <c r="AF1720" s="108"/>
      <c r="AG1720" s="108">
        <v>0</v>
      </c>
      <c r="AH1720" s="108"/>
      <c r="AI1720" s="108">
        <v>21411</v>
      </c>
      <c r="AJ1720" s="108"/>
      <c r="AK1720" s="108">
        <v>0</v>
      </c>
      <c r="AL1720" s="109"/>
      <c r="AM1720" s="182">
        <v>0</v>
      </c>
      <c r="AN1720" s="109" t="s">
        <v>5655</v>
      </c>
      <c r="AO1720" s="109" t="str">
        <f t="shared" si="26"/>
        <v>No</v>
      </c>
    </row>
    <row r="1721" spans="1:41" s="19" customFormat="1" ht="11.45" customHeight="1" x14ac:dyDescent="0.2">
      <c r="A1721" s="5" t="s">
        <v>6462</v>
      </c>
      <c r="B1721" s="5" t="s">
        <v>4687</v>
      </c>
      <c r="C1721" s="5" t="s">
        <v>63</v>
      </c>
      <c r="D1721" s="174" t="s">
        <v>4690</v>
      </c>
      <c r="E1721" s="177" t="s">
        <v>4691</v>
      </c>
      <c r="F1721" s="19" t="s">
        <v>194</v>
      </c>
      <c r="G1721" s="5" t="s">
        <v>229</v>
      </c>
      <c r="H1721" s="27">
        <v>0</v>
      </c>
      <c r="I1721" s="106">
        <v>5</v>
      </c>
      <c r="J1721" s="107"/>
      <c r="K1721" s="108">
        <v>0</v>
      </c>
      <c r="L1721" s="108"/>
      <c r="M1721" s="108">
        <v>0</v>
      </c>
      <c r="N1721" s="108"/>
      <c r="O1721" s="108">
        <v>0</v>
      </c>
      <c r="P1721" s="108"/>
      <c r="Q1721" s="108">
        <v>159440</v>
      </c>
      <c r="R1721" s="108"/>
      <c r="S1721" s="108">
        <v>0</v>
      </c>
      <c r="T1721" s="108"/>
      <c r="U1721" s="108">
        <v>0</v>
      </c>
      <c r="V1721" s="108"/>
      <c r="W1721" s="108">
        <v>11327</v>
      </c>
      <c r="X1721" s="108"/>
      <c r="Y1721" s="108">
        <v>0</v>
      </c>
      <c r="Z1721" s="108"/>
      <c r="AA1721" s="108">
        <v>0</v>
      </c>
      <c r="AB1721" s="108"/>
      <c r="AC1721" s="108">
        <v>0</v>
      </c>
      <c r="AD1721" s="108"/>
      <c r="AE1721" s="108">
        <v>0</v>
      </c>
      <c r="AF1721" s="108"/>
      <c r="AG1721" s="108">
        <v>0</v>
      </c>
      <c r="AH1721" s="108"/>
      <c r="AI1721" s="108">
        <v>87361</v>
      </c>
      <c r="AJ1721" s="108"/>
      <c r="AK1721" s="108">
        <v>0</v>
      </c>
      <c r="AL1721" s="109"/>
      <c r="AM1721" s="182">
        <v>0</v>
      </c>
      <c r="AN1721" s="109" t="s">
        <v>5655</v>
      </c>
      <c r="AO1721" s="109" t="str">
        <f t="shared" si="26"/>
        <v>No</v>
      </c>
    </row>
    <row r="1722" spans="1:41" s="19" customFormat="1" ht="11.45" customHeight="1" x14ac:dyDescent="0.2">
      <c r="A1722" s="5" t="s">
        <v>1032</v>
      </c>
      <c r="B1722" s="5" t="s">
        <v>1033</v>
      </c>
      <c r="C1722" s="5" t="s">
        <v>63</v>
      </c>
      <c r="D1722" s="174" t="s">
        <v>1034</v>
      </c>
      <c r="E1722" s="177">
        <v>88128</v>
      </c>
      <c r="F1722" s="19" t="s">
        <v>138</v>
      </c>
      <c r="G1722" s="5" t="s">
        <v>5273</v>
      </c>
      <c r="H1722" s="27">
        <v>0</v>
      </c>
      <c r="I1722" s="106">
        <v>5</v>
      </c>
      <c r="J1722" s="107"/>
      <c r="K1722" s="108">
        <v>0</v>
      </c>
      <c r="L1722" s="108"/>
      <c r="M1722" s="108">
        <v>0</v>
      </c>
      <c r="N1722" s="108"/>
      <c r="O1722" s="108">
        <v>0</v>
      </c>
      <c r="P1722" s="108"/>
      <c r="Q1722" s="108">
        <v>204645</v>
      </c>
      <c r="R1722" s="108"/>
      <c r="S1722" s="108">
        <v>0</v>
      </c>
      <c r="T1722" s="108"/>
      <c r="U1722" s="108">
        <v>0</v>
      </c>
      <c r="V1722" s="108"/>
      <c r="W1722" s="108">
        <v>9446</v>
      </c>
      <c r="X1722" s="108"/>
      <c r="Y1722" s="108">
        <v>0</v>
      </c>
      <c r="Z1722" s="108"/>
      <c r="AA1722" s="108">
        <v>0</v>
      </c>
      <c r="AB1722" s="108"/>
      <c r="AC1722" s="108">
        <v>0</v>
      </c>
      <c r="AD1722" s="108"/>
      <c r="AE1722" s="108">
        <v>0</v>
      </c>
      <c r="AF1722" s="108"/>
      <c r="AG1722" s="108">
        <v>0</v>
      </c>
      <c r="AH1722" s="108"/>
      <c r="AI1722" s="108">
        <v>12607</v>
      </c>
      <c r="AJ1722" s="108"/>
      <c r="AK1722" s="108">
        <v>0</v>
      </c>
      <c r="AL1722" s="109"/>
      <c r="AM1722" s="182">
        <v>0</v>
      </c>
      <c r="AN1722" s="109" t="s">
        <v>5655</v>
      </c>
      <c r="AO1722" s="109" t="str">
        <f t="shared" si="26"/>
        <v>No</v>
      </c>
    </row>
    <row r="1723" spans="1:41" s="19" customFormat="1" ht="11.45" customHeight="1" x14ac:dyDescent="0.2">
      <c r="A1723" s="5" t="s">
        <v>2577</v>
      </c>
      <c r="B1723" s="5" t="s">
        <v>2578</v>
      </c>
      <c r="C1723" s="5" t="s">
        <v>14</v>
      </c>
      <c r="D1723" s="174" t="s">
        <v>2579</v>
      </c>
      <c r="E1723" s="177" t="s">
        <v>2580</v>
      </c>
      <c r="F1723" s="19" t="s">
        <v>242</v>
      </c>
      <c r="G1723" s="5" t="s">
        <v>229</v>
      </c>
      <c r="H1723" s="27">
        <v>0</v>
      </c>
      <c r="I1723" s="106">
        <v>5</v>
      </c>
      <c r="J1723" s="107"/>
      <c r="K1723" s="108">
        <v>0</v>
      </c>
      <c r="L1723" s="108"/>
      <c r="M1723" s="108">
        <v>0</v>
      </c>
      <c r="N1723" s="108"/>
      <c r="O1723" s="108">
        <v>0</v>
      </c>
      <c r="P1723" s="108"/>
      <c r="Q1723" s="108">
        <v>46663</v>
      </c>
      <c r="R1723" s="108"/>
      <c r="S1723" s="108">
        <v>0</v>
      </c>
      <c r="T1723" s="108"/>
      <c r="U1723" s="108">
        <v>0</v>
      </c>
      <c r="V1723" s="108"/>
      <c r="W1723" s="108">
        <v>3869</v>
      </c>
      <c r="X1723" s="108"/>
      <c r="Y1723" s="108">
        <v>0</v>
      </c>
      <c r="Z1723" s="108"/>
      <c r="AA1723" s="108">
        <v>0</v>
      </c>
      <c r="AB1723" s="108"/>
      <c r="AC1723" s="108">
        <v>0</v>
      </c>
      <c r="AD1723" s="108"/>
      <c r="AE1723" s="108">
        <v>0</v>
      </c>
      <c r="AF1723" s="108"/>
      <c r="AG1723" s="108">
        <v>0</v>
      </c>
      <c r="AH1723" s="108"/>
      <c r="AI1723" s="108">
        <v>12128</v>
      </c>
      <c r="AJ1723" s="108"/>
      <c r="AK1723" s="108">
        <v>0</v>
      </c>
      <c r="AL1723" s="109"/>
      <c r="AM1723" s="182">
        <v>0</v>
      </c>
      <c r="AN1723" s="109" t="s">
        <v>5655</v>
      </c>
      <c r="AO1723" s="109" t="str">
        <f t="shared" si="26"/>
        <v>No</v>
      </c>
    </row>
    <row r="1724" spans="1:41" s="19" customFormat="1" ht="11.45" customHeight="1" x14ac:dyDescent="0.2">
      <c r="A1724" s="5" t="s">
        <v>4190</v>
      </c>
      <c r="B1724" s="5" t="s">
        <v>4191</v>
      </c>
      <c r="C1724" s="5" t="s">
        <v>64</v>
      </c>
      <c r="D1724" s="174" t="s">
        <v>4192</v>
      </c>
      <c r="E1724" s="177" t="s">
        <v>4193</v>
      </c>
      <c r="F1724" s="19" t="s">
        <v>242</v>
      </c>
      <c r="G1724" s="5" t="s">
        <v>229</v>
      </c>
      <c r="H1724" s="27">
        <v>0</v>
      </c>
      <c r="I1724" s="106">
        <v>5</v>
      </c>
      <c r="J1724" s="107"/>
      <c r="K1724" s="108">
        <v>0</v>
      </c>
      <c r="L1724" s="108"/>
      <c r="M1724" s="108">
        <v>0</v>
      </c>
      <c r="N1724" s="108"/>
      <c r="O1724" s="108">
        <v>0</v>
      </c>
      <c r="P1724" s="108"/>
      <c r="Q1724" s="108">
        <v>89072</v>
      </c>
      <c r="R1724" s="108"/>
      <c r="S1724" s="108">
        <v>0</v>
      </c>
      <c r="T1724" s="108"/>
      <c r="U1724" s="108">
        <v>0</v>
      </c>
      <c r="V1724" s="108"/>
      <c r="W1724" s="108">
        <v>3338</v>
      </c>
      <c r="X1724" s="108"/>
      <c r="Y1724" s="108">
        <v>0</v>
      </c>
      <c r="Z1724" s="108"/>
      <c r="AA1724" s="108">
        <v>0</v>
      </c>
      <c r="AB1724" s="108"/>
      <c r="AC1724" s="108">
        <v>0</v>
      </c>
      <c r="AD1724" s="108"/>
      <c r="AE1724" s="108">
        <v>0</v>
      </c>
      <c r="AF1724" s="108"/>
      <c r="AG1724" s="108">
        <v>0</v>
      </c>
      <c r="AH1724" s="108"/>
      <c r="AI1724" s="108">
        <v>3125</v>
      </c>
      <c r="AJ1724" s="108"/>
      <c r="AK1724" s="108">
        <v>0</v>
      </c>
      <c r="AL1724" s="109"/>
      <c r="AM1724" s="182">
        <v>0</v>
      </c>
      <c r="AN1724" s="109" t="s">
        <v>5655</v>
      </c>
      <c r="AO1724" s="109" t="str">
        <f t="shared" si="26"/>
        <v>No</v>
      </c>
    </row>
    <row r="1725" spans="1:41" s="19" customFormat="1" ht="11.45" customHeight="1" x14ac:dyDescent="0.2">
      <c r="A1725" s="5" t="s">
        <v>3666</v>
      </c>
      <c r="B1725" s="5" t="s">
        <v>876</v>
      </c>
      <c r="C1725" s="5" t="s">
        <v>71</v>
      </c>
      <c r="D1725" s="174" t="s">
        <v>3667</v>
      </c>
      <c r="E1725" s="177" t="s">
        <v>3668</v>
      </c>
      <c r="F1725" s="19" t="s">
        <v>194</v>
      </c>
      <c r="G1725" s="5" t="s">
        <v>229</v>
      </c>
      <c r="H1725" s="27">
        <v>0</v>
      </c>
      <c r="I1725" s="106">
        <v>5</v>
      </c>
      <c r="J1725" s="107"/>
      <c r="K1725" s="108">
        <v>0</v>
      </c>
      <c r="L1725" s="108"/>
      <c r="M1725" s="108">
        <v>0</v>
      </c>
      <c r="N1725" s="108"/>
      <c r="O1725" s="108">
        <v>0</v>
      </c>
      <c r="P1725" s="108"/>
      <c r="Q1725" s="108">
        <v>73684</v>
      </c>
      <c r="R1725" s="108"/>
      <c r="S1725" s="108">
        <v>0</v>
      </c>
      <c r="T1725" s="108"/>
      <c r="U1725" s="108">
        <v>0</v>
      </c>
      <c r="V1725" s="108"/>
      <c r="W1725" s="108">
        <v>5100</v>
      </c>
      <c r="X1725" s="108"/>
      <c r="Y1725" s="108">
        <v>0</v>
      </c>
      <c r="Z1725" s="108"/>
      <c r="AA1725" s="108">
        <v>0</v>
      </c>
      <c r="AB1725" s="108"/>
      <c r="AC1725" s="108">
        <v>0</v>
      </c>
      <c r="AD1725" s="108"/>
      <c r="AE1725" s="108">
        <v>0</v>
      </c>
      <c r="AF1725" s="108"/>
      <c r="AG1725" s="108">
        <v>0</v>
      </c>
      <c r="AH1725" s="108"/>
      <c r="AI1725" s="108">
        <v>18646</v>
      </c>
      <c r="AJ1725" s="108"/>
      <c r="AK1725" s="108">
        <v>0</v>
      </c>
      <c r="AL1725" s="109"/>
      <c r="AM1725" s="182">
        <v>0</v>
      </c>
      <c r="AN1725" s="109" t="s">
        <v>5655</v>
      </c>
      <c r="AO1725" s="109" t="str">
        <f t="shared" si="26"/>
        <v>No</v>
      </c>
    </row>
    <row r="1726" spans="1:41" s="19" customFormat="1" ht="11.45" customHeight="1" x14ac:dyDescent="0.2">
      <c r="A1726" s="5" t="s">
        <v>2338</v>
      </c>
      <c r="B1726" s="5" t="s">
        <v>2339</v>
      </c>
      <c r="C1726" s="5" t="s">
        <v>40</v>
      </c>
      <c r="D1726" s="174" t="s">
        <v>2340</v>
      </c>
      <c r="E1726" s="177" t="s">
        <v>2341</v>
      </c>
      <c r="F1726" s="19" t="s">
        <v>194</v>
      </c>
      <c r="G1726" s="5" t="s">
        <v>229</v>
      </c>
      <c r="H1726" s="27">
        <v>0</v>
      </c>
      <c r="I1726" s="106">
        <v>5</v>
      </c>
      <c r="J1726" s="107"/>
      <c r="K1726" s="108">
        <v>0</v>
      </c>
      <c r="L1726" s="108"/>
      <c r="M1726" s="108">
        <v>0</v>
      </c>
      <c r="N1726" s="108"/>
      <c r="O1726" s="108">
        <v>0</v>
      </c>
      <c r="P1726" s="108"/>
      <c r="Q1726" s="108">
        <v>194912</v>
      </c>
      <c r="R1726" s="108"/>
      <c r="S1726" s="108">
        <v>0</v>
      </c>
      <c r="T1726" s="108"/>
      <c r="U1726" s="108">
        <v>0</v>
      </c>
      <c r="V1726" s="108"/>
      <c r="W1726" s="108">
        <v>11213</v>
      </c>
      <c r="X1726" s="108"/>
      <c r="Y1726" s="108">
        <v>0</v>
      </c>
      <c r="Z1726" s="108"/>
      <c r="AA1726" s="108">
        <v>0</v>
      </c>
      <c r="AB1726" s="108"/>
      <c r="AC1726" s="108">
        <v>0</v>
      </c>
      <c r="AD1726" s="108"/>
      <c r="AE1726" s="108">
        <v>0</v>
      </c>
      <c r="AF1726" s="108"/>
      <c r="AG1726" s="108">
        <v>0</v>
      </c>
      <c r="AH1726" s="108"/>
      <c r="AI1726" s="108">
        <v>13775</v>
      </c>
      <c r="AJ1726" s="108"/>
      <c r="AK1726" s="108">
        <v>0</v>
      </c>
      <c r="AL1726" s="109"/>
      <c r="AM1726" s="182">
        <v>0</v>
      </c>
      <c r="AN1726" s="109" t="s">
        <v>5655</v>
      </c>
      <c r="AO1726" s="109" t="str">
        <f t="shared" si="26"/>
        <v>No</v>
      </c>
    </row>
    <row r="1727" spans="1:41" s="19" customFormat="1" ht="11.45" customHeight="1" x14ac:dyDescent="0.2">
      <c r="A1727" s="5" t="s">
        <v>1171</v>
      </c>
      <c r="B1727" s="5" t="s">
        <v>1172</v>
      </c>
      <c r="C1727" s="5" t="s">
        <v>71</v>
      </c>
      <c r="D1727" s="174" t="s">
        <v>1173</v>
      </c>
      <c r="E1727" s="177">
        <v>66188</v>
      </c>
      <c r="F1727" s="19" t="s">
        <v>138</v>
      </c>
      <c r="G1727" s="5" t="s">
        <v>5273</v>
      </c>
      <c r="H1727" s="27">
        <v>0</v>
      </c>
      <c r="I1727" s="106">
        <v>5</v>
      </c>
      <c r="J1727" s="107"/>
      <c r="K1727" s="108">
        <v>0</v>
      </c>
      <c r="L1727" s="108"/>
      <c r="M1727" s="108">
        <v>0</v>
      </c>
      <c r="N1727" s="108"/>
      <c r="O1727" s="108">
        <v>0</v>
      </c>
      <c r="P1727" s="108"/>
      <c r="Q1727" s="108">
        <v>52837</v>
      </c>
      <c r="R1727" s="108"/>
      <c r="S1727" s="108">
        <v>0</v>
      </c>
      <c r="T1727" s="108"/>
      <c r="U1727" s="108">
        <v>0</v>
      </c>
      <c r="V1727" s="108"/>
      <c r="W1727" s="108">
        <v>6100</v>
      </c>
      <c r="X1727" s="108"/>
      <c r="Y1727" s="108">
        <v>0</v>
      </c>
      <c r="Z1727" s="108"/>
      <c r="AA1727" s="108">
        <v>0</v>
      </c>
      <c r="AB1727" s="108"/>
      <c r="AC1727" s="108">
        <v>0</v>
      </c>
      <c r="AD1727" s="108"/>
      <c r="AE1727" s="108">
        <v>0</v>
      </c>
      <c r="AF1727" s="108"/>
      <c r="AG1727" s="108">
        <v>0</v>
      </c>
      <c r="AH1727" s="108"/>
      <c r="AI1727" s="108">
        <v>12760</v>
      </c>
      <c r="AJ1727" s="108"/>
      <c r="AK1727" s="108">
        <v>0</v>
      </c>
      <c r="AL1727" s="109"/>
      <c r="AM1727" s="182">
        <v>0</v>
      </c>
      <c r="AN1727" s="109" t="s">
        <v>5655</v>
      </c>
      <c r="AO1727" s="109" t="str">
        <f t="shared" si="26"/>
        <v>No</v>
      </c>
    </row>
    <row r="1728" spans="1:41" s="19" customFormat="1" ht="11.45" customHeight="1" x14ac:dyDescent="0.2">
      <c r="A1728" s="5" t="s">
        <v>4367</v>
      </c>
      <c r="B1728" s="5" t="s">
        <v>4368</v>
      </c>
      <c r="C1728" s="5" t="s">
        <v>63</v>
      </c>
      <c r="D1728" s="174" t="s">
        <v>4369</v>
      </c>
      <c r="E1728" s="177" t="s">
        <v>4370</v>
      </c>
      <c r="F1728" s="19" t="s">
        <v>242</v>
      </c>
      <c r="G1728" s="5" t="s">
        <v>229</v>
      </c>
      <c r="H1728" s="27">
        <v>0</v>
      </c>
      <c r="I1728" s="106">
        <v>5</v>
      </c>
      <c r="J1728" s="107"/>
      <c r="K1728" s="108">
        <v>0</v>
      </c>
      <c r="L1728" s="108"/>
      <c r="M1728" s="108">
        <v>0</v>
      </c>
      <c r="N1728" s="108"/>
      <c r="O1728" s="108">
        <v>0</v>
      </c>
      <c r="P1728" s="108"/>
      <c r="Q1728" s="108">
        <v>104487</v>
      </c>
      <c r="R1728" s="108"/>
      <c r="S1728" s="108">
        <v>0</v>
      </c>
      <c r="T1728" s="108"/>
      <c r="U1728" s="108">
        <v>0</v>
      </c>
      <c r="V1728" s="108"/>
      <c r="W1728" s="108">
        <v>5395</v>
      </c>
      <c r="X1728" s="108"/>
      <c r="Y1728" s="108">
        <v>0</v>
      </c>
      <c r="Z1728" s="108"/>
      <c r="AA1728" s="108">
        <v>0</v>
      </c>
      <c r="AB1728" s="108"/>
      <c r="AC1728" s="108">
        <v>0</v>
      </c>
      <c r="AD1728" s="108"/>
      <c r="AE1728" s="108">
        <v>0</v>
      </c>
      <c r="AF1728" s="108"/>
      <c r="AG1728" s="108">
        <v>0</v>
      </c>
      <c r="AH1728" s="108"/>
      <c r="AI1728" s="108">
        <v>6575</v>
      </c>
      <c r="AJ1728" s="108"/>
      <c r="AK1728" s="108">
        <v>0</v>
      </c>
      <c r="AL1728" s="109"/>
      <c r="AM1728" s="182">
        <v>0</v>
      </c>
      <c r="AN1728" s="109" t="s">
        <v>5655</v>
      </c>
      <c r="AO1728" s="109" t="str">
        <f t="shared" si="26"/>
        <v>No</v>
      </c>
    </row>
    <row r="1729" spans="1:41" s="19" customFormat="1" ht="11.45" customHeight="1" x14ac:dyDescent="0.2">
      <c r="A1729" s="5" t="s">
        <v>6463</v>
      </c>
      <c r="B1729" s="5" t="s">
        <v>778</v>
      </c>
      <c r="C1729" s="5" t="s">
        <v>64</v>
      </c>
      <c r="D1729" s="174"/>
      <c r="E1729" s="177">
        <v>70275</v>
      </c>
      <c r="F1729" s="19" t="s">
        <v>191</v>
      </c>
      <c r="G1729" s="5" t="s">
        <v>5273</v>
      </c>
      <c r="H1729" s="27">
        <v>725008</v>
      </c>
      <c r="I1729" s="106">
        <v>5</v>
      </c>
      <c r="J1729" s="107"/>
      <c r="K1729" s="108">
        <v>0</v>
      </c>
      <c r="L1729" s="108"/>
      <c r="M1729" s="108">
        <v>0</v>
      </c>
      <c r="N1729" s="108"/>
      <c r="O1729" s="108">
        <v>0</v>
      </c>
      <c r="P1729" s="108"/>
      <c r="Q1729" s="108">
        <v>44531</v>
      </c>
      <c r="R1729" s="108"/>
      <c r="S1729" s="108">
        <v>0</v>
      </c>
      <c r="T1729" s="108"/>
      <c r="U1729" s="108">
        <v>0</v>
      </c>
      <c r="V1729" s="108"/>
      <c r="W1729" s="108">
        <v>784</v>
      </c>
      <c r="X1729" s="108"/>
      <c r="Y1729" s="108">
        <v>0</v>
      </c>
      <c r="Z1729" s="108"/>
      <c r="AA1729" s="108">
        <v>0</v>
      </c>
      <c r="AB1729" s="108"/>
      <c r="AC1729" s="108">
        <v>0</v>
      </c>
      <c r="AD1729" s="108"/>
      <c r="AE1729" s="108">
        <v>0</v>
      </c>
      <c r="AF1729" s="108"/>
      <c r="AG1729" s="108">
        <v>0</v>
      </c>
      <c r="AH1729" s="108"/>
      <c r="AI1729" s="108">
        <v>7560</v>
      </c>
      <c r="AJ1729" s="108"/>
      <c r="AK1729" s="108">
        <v>0</v>
      </c>
      <c r="AL1729" s="109"/>
      <c r="AM1729" s="182">
        <v>0</v>
      </c>
      <c r="AN1729" s="109" t="s">
        <v>5655</v>
      </c>
      <c r="AO1729" s="109" t="str">
        <f t="shared" si="26"/>
        <v>No</v>
      </c>
    </row>
    <row r="1730" spans="1:41" s="19" customFormat="1" ht="11.45" customHeight="1" x14ac:dyDescent="0.2">
      <c r="A1730" s="5" t="s">
        <v>6464</v>
      </c>
      <c r="B1730" s="5" t="s">
        <v>1814</v>
      </c>
      <c r="C1730" s="5" t="s">
        <v>14</v>
      </c>
      <c r="D1730" s="174" t="s">
        <v>1815</v>
      </c>
      <c r="E1730" s="177" t="s">
        <v>1816</v>
      </c>
      <c r="F1730" s="19" t="s">
        <v>242</v>
      </c>
      <c r="G1730" s="5" t="s">
        <v>229</v>
      </c>
      <c r="H1730" s="27">
        <v>0</v>
      </c>
      <c r="I1730" s="106">
        <v>5</v>
      </c>
      <c r="J1730" s="107"/>
      <c r="K1730" s="108">
        <v>0</v>
      </c>
      <c r="L1730" s="108"/>
      <c r="M1730" s="108">
        <v>0</v>
      </c>
      <c r="N1730" s="108"/>
      <c r="O1730" s="108">
        <v>0</v>
      </c>
      <c r="P1730" s="108"/>
      <c r="Q1730" s="108">
        <v>78185</v>
      </c>
      <c r="R1730" s="108"/>
      <c r="S1730" s="108">
        <v>0</v>
      </c>
      <c r="T1730" s="108"/>
      <c r="U1730" s="108">
        <v>0</v>
      </c>
      <c r="V1730" s="108"/>
      <c r="W1730" s="108">
        <v>5205</v>
      </c>
      <c r="X1730" s="108"/>
      <c r="Y1730" s="108">
        <v>0</v>
      </c>
      <c r="Z1730" s="108"/>
      <c r="AA1730" s="108">
        <v>0</v>
      </c>
      <c r="AB1730" s="108"/>
      <c r="AC1730" s="108">
        <v>0</v>
      </c>
      <c r="AD1730" s="108"/>
      <c r="AE1730" s="108">
        <v>0</v>
      </c>
      <c r="AF1730" s="108"/>
      <c r="AG1730" s="108">
        <v>0</v>
      </c>
      <c r="AH1730" s="108"/>
      <c r="AI1730" s="108">
        <v>4377</v>
      </c>
      <c r="AJ1730" s="108"/>
      <c r="AK1730" s="108">
        <v>0</v>
      </c>
      <c r="AL1730" s="109"/>
      <c r="AM1730" s="182">
        <v>0</v>
      </c>
      <c r="AN1730" s="109" t="s">
        <v>5655</v>
      </c>
      <c r="AO1730" s="109" t="str">
        <f t="shared" si="26"/>
        <v>No</v>
      </c>
    </row>
    <row r="1731" spans="1:41" s="19" customFormat="1" ht="11.45" customHeight="1" x14ac:dyDescent="0.2">
      <c r="A1731" s="5" t="s">
        <v>5441</v>
      </c>
      <c r="B1731" s="5" t="s">
        <v>5582</v>
      </c>
      <c r="C1731" s="5" t="s">
        <v>94</v>
      </c>
      <c r="D1731" s="174" t="s">
        <v>5440</v>
      </c>
      <c r="E1731" s="177">
        <v>15</v>
      </c>
      <c r="F1731" s="19" t="s">
        <v>138</v>
      </c>
      <c r="G1731" s="5" t="s">
        <v>5273</v>
      </c>
      <c r="H1731" s="27">
        <v>0</v>
      </c>
      <c r="I1731" s="106">
        <v>5</v>
      </c>
      <c r="J1731" s="107"/>
      <c r="K1731" s="108">
        <v>0</v>
      </c>
      <c r="L1731" s="108"/>
      <c r="M1731" s="108">
        <v>0</v>
      </c>
      <c r="N1731" s="108"/>
      <c r="O1731" s="108">
        <v>0</v>
      </c>
      <c r="P1731" s="108"/>
      <c r="Q1731" s="108">
        <v>71184</v>
      </c>
      <c r="R1731" s="108"/>
      <c r="S1731" s="108">
        <v>0</v>
      </c>
      <c r="T1731" s="108"/>
      <c r="U1731" s="108">
        <v>0</v>
      </c>
      <c r="V1731" s="108"/>
      <c r="W1731" s="108">
        <v>2015</v>
      </c>
      <c r="X1731" s="108"/>
      <c r="Y1731" s="108">
        <v>0</v>
      </c>
      <c r="Z1731" s="108"/>
      <c r="AA1731" s="108">
        <v>0</v>
      </c>
      <c r="AB1731" s="108"/>
      <c r="AC1731" s="108">
        <v>0</v>
      </c>
      <c r="AD1731" s="108"/>
      <c r="AE1731" s="108">
        <v>0</v>
      </c>
      <c r="AF1731" s="108"/>
      <c r="AG1731" s="108">
        <v>0</v>
      </c>
      <c r="AH1731" s="108"/>
      <c r="AI1731" s="108">
        <v>1098</v>
      </c>
      <c r="AJ1731" s="108"/>
      <c r="AK1731" s="108">
        <v>0</v>
      </c>
      <c r="AL1731" s="109"/>
      <c r="AM1731" s="182">
        <v>0</v>
      </c>
      <c r="AN1731" s="109" t="s">
        <v>5655</v>
      </c>
      <c r="AO1731" s="109" t="str">
        <f t="shared" ref="AO1731:AO1794" si="27">IF(AN1731&amp;AL1731&amp;AJ1731&amp;AH1731&amp;AF1731&amp;AD1731&amp;AB1731&amp;Z1731&amp;X1731&amp;V1731&amp;T1731&amp;R1731&amp;P1731&amp;N1731&amp;L1731&amp;J1731&lt;&gt;"","Yes","No")</f>
        <v>No</v>
      </c>
    </row>
    <row r="1732" spans="1:41" s="19" customFormat="1" ht="11.45" customHeight="1" x14ac:dyDescent="0.2">
      <c r="A1732" s="5" t="s">
        <v>2181</v>
      </c>
      <c r="B1732" s="5" t="s">
        <v>261</v>
      </c>
      <c r="C1732" s="5" t="s">
        <v>40</v>
      </c>
      <c r="D1732" s="174" t="s">
        <v>2182</v>
      </c>
      <c r="E1732" s="177" t="s">
        <v>2183</v>
      </c>
      <c r="F1732" s="19" t="s">
        <v>194</v>
      </c>
      <c r="G1732" s="5" t="s">
        <v>229</v>
      </c>
      <c r="H1732" s="27">
        <v>0</v>
      </c>
      <c r="I1732" s="106">
        <v>5</v>
      </c>
      <c r="J1732" s="107"/>
      <c r="K1732" s="108">
        <v>0</v>
      </c>
      <c r="L1732" s="108"/>
      <c r="M1732" s="108">
        <v>0</v>
      </c>
      <c r="N1732" s="108"/>
      <c r="O1732" s="108">
        <v>0</v>
      </c>
      <c r="P1732" s="108"/>
      <c r="Q1732" s="108">
        <v>233826</v>
      </c>
      <c r="R1732" s="108"/>
      <c r="S1732" s="108">
        <v>0</v>
      </c>
      <c r="T1732" s="108"/>
      <c r="U1732" s="108">
        <v>0</v>
      </c>
      <c r="V1732" s="108"/>
      <c r="W1732" s="108">
        <v>9278</v>
      </c>
      <c r="X1732" s="108"/>
      <c r="Y1732" s="108">
        <v>0</v>
      </c>
      <c r="Z1732" s="108"/>
      <c r="AA1732" s="108">
        <v>0</v>
      </c>
      <c r="AB1732" s="108"/>
      <c r="AC1732" s="108">
        <v>0</v>
      </c>
      <c r="AD1732" s="108"/>
      <c r="AE1732" s="108">
        <v>0</v>
      </c>
      <c r="AF1732" s="108"/>
      <c r="AG1732" s="108">
        <v>0</v>
      </c>
      <c r="AH1732" s="108"/>
      <c r="AI1732" s="108">
        <v>20967</v>
      </c>
      <c r="AJ1732" s="108"/>
      <c r="AK1732" s="108">
        <v>0</v>
      </c>
      <c r="AL1732" s="109"/>
      <c r="AM1732" s="182">
        <v>0</v>
      </c>
      <c r="AN1732" s="109" t="s">
        <v>5655</v>
      </c>
      <c r="AO1732" s="109" t="str">
        <f t="shared" si="27"/>
        <v>No</v>
      </c>
    </row>
    <row r="1733" spans="1:41" s="19" customFormat="1" ht="11.45" customHeight="1" x14ac:dyDescent="0.2">
      <c r="A1733" s="5" t="s">
        <v>6465</v>
      </c>
      <c r="B1733" s="5" t="s">
        <v>630</v>
      </c>
      <c r="C1733" s="5" t="s">
        <v>61</v>
      </c>
      <c r="D1733" s="174">
        <v>8107</v>
      </c>
      <c r="E1733" s="177">
        <v>80107</v>
      </c>
      <c r="F1733" s="19" t="s">
        <v>17</v>
      </c>
      <c r="G1733" s="5" t="s">
        <v>192</v>
      </c>
      <c r="H1733" s="27">
        <v>82157</v>
      </c>
      <c r="I1733" s="106">
        <v>5</v>
      </c>
      <c r="J1733" s="107"/>
      <c r="K1733" s="108">
        <v>0</v>
      </c>
      <c r="L1733" s="108"/>
      <c r="M1733" s="108">
        <v>100671</v>
      </c>
      <c r="N1733" s="108"/>
      <c r="O1733" s="108">
        <v>101050</v>
      </c>
      <c r="P1733" s="108"/>
      <c r="Q1733" s="108">
        <v>98432</v>
      </c>
      <c r="R1733" s="108"/>
      <c r="S1733" s="108">
        <v>2618</v>
      </c>
      <c r="T1733" s="108"/>
      <c r="U1733" s="108">
        <v>9256</v>
      </c>
      <c r="V1733" s="108"/>
      <c r="W1733" s="108">
        <v>9080</v>
      </c>
      <c r="X1733" s="108"/>
      <c r="Y1733" s="108">
        <v>176</v>
      </c>
      <c r="Z1733" s="108"/>
      <c r="AA1733" s="108">
        <v>0</v>
      </c>
      <c r="AB1733" s="108"/>
      <c r="AC1733" s="108">
        <v>0</v>
      </c>
      <c r="AD1733" s="108"/>
      <c r="AE1733" s="108">
        <v>0</v>
      </c>
      <c r="AF1733" s="108"/>
      <c r="AG1733" s="108">
        <v>0</v>
      </c>
      <c r="AH1733" s="108"/>
      <c r="AI1733" s="108">
        <v>275084</v>
      </c>
      <c r="AJ1733" s="108"/>
      <c r="AK1733" s="108">
        <v>456558</v>
      </c>
      <c r="AL1733" s="109"/>
      <c r="AM1733" s="182">
        <v>0</v>
      </c>
      <c r="AN1733" s="109" t="s">
        <v>5655</v>
      </c>
      <c r="AO1733" s="109" t="str">
        <f t="shared" si="27"/>
        <v>No</v>
      </c>
    </row>
    <row r="1734" spans="1:41" s="19" customFormat="1" ht="11.45" customHeight="1" x14ac:dyDescent="0.2">
      <c r="A1734" s="5" t="s">
        <v>2789</v>
      </c>
      <c r="B1734" s="5" t="s">
        <v>2790</v>
      </c>
      <c r="C1734" s="5" t="s">
        <v>98</v>
      </c>
      <c r="D1734" s="174" t="s">
        <v>2791</v>
      </c>
      <c r="E1734" s="177" t="s">
        <v>2792</v>
      </c>
      <c r="F1734" s="19" t="s">
        <v>194</v>
      </c>
      <c r="G1734" s="5" t="s">
        <v>229</v>
      </c>
      <c r="H1734" s="27">
        <v>0</v>
      </c>
      <c r="I1734" s="106">
        <v>5</v>
      </c>
      <c r="J1734" s="107"/>
      <c r="K1734" s="108">
        <v>0</v>
      </c>
      <c r="L1734" s="108"/>
      <c r="M1734" s="108">
        <v>0</v>
      </c>
      <c r="N1734" s="108"/>
      <c r="O1734" s="108">
        <v>0</v>
      </c>
      <c r="P1734" s="108"/>
      <c r="Q1734" s="108">
        <v>108622</v>
      </c>
      <c r="R1734" s="108"/>
      <c r="S1734" s="108">
        <v>0</v>
      </c>
      <c r="T1734" s="108"/>
      <c r="U1734" s="108">
        <v>0</v>
      </c>
      <c r="V1734" s="108"/>
      <c r="W1734" s="108">
        <v>12965</v>
      </c>
      <c r="X1734" s="108"/>
      <c r="Y1734" s="108">
        <v>0</v>
      </c>
      <c r="Z1734" s="108"/>
      <c r="AA1734" s="108">
        <v>0</v>
      </c>
      <c r="AB1734" s="108"/>
      <c r="AC1734" s="108">
        <v>0</v>
      </c>
      <c r="AD1734" s="108"/>
      <c r="AE1734" s="108">
        <v>0</v>
      </c>
      <c r="AF1734" s="108"/>
      <c r="AG1734" s="108">
        <v>0</v>
      </c>
      <c r="AH1734" s="108"/>
      <c r="AI1734" s="108">
        <v>35201</v>
      </c>
      <c r="AJ1734" s="108"/>
      <c r="AK1734" s="108">
        <v>0</v>
      </c>
      <c r="AL1734" s="109"/>
      <c r="AM1734" s="182">
        <v>0</v>
      </c>
      <c r="AN1734" s="109" t="s">
        <v>5655</v>
      </c>
      <c r="AO1734" s="109" t="str">
        <f t="shared" si="27"/>
        <v>No</v>
      </c>
    </row>
    <row r="1735" spans="1:41" s="19" customFormat="1" ht="11.45" customHeight="1" x14ac:dyDescent="0.2">
      <c r="A1735" s="5" t="s">
        <v>4934</v>
      </c>
      <c r="B1735" s="5" t="s">
        <v>544</v>
      </c>
      <c r="C1735" s="5" t="s">
        <v>94</v>
      </c>
      <c r="D1735" s="174" t="s">
        <v>4935</v>
      </c>
      <c r="E1735" s="177" t="s">
        <v>4936</v>
      </c>
      <c r="F1735" s="19" t="s">
        <v>260</v>
      </c>
      <c r="G1735" s="5" t="s">
        <v>229</v>
      </c>
      <c r="H1735" s="27">
        <v>0</v>
      </c>
      <c r="I1735" s="106">
        <v>5</v>
      </c>
      <c r="J1735" s="107"/>
      <c r="K1735" s="108">
        <v>0</v>
      </c>
      <c r="L1735" s="108"/>
      <c r="M1735" s="108">
        <v>0</v>
      </c>
      <c r="N1735" s="108"/>
      <c r="O1735" s="108">
        <v>0</v>
      </c>
      <c r="P1735" s="108"/>
      <c r="Q1735" s="108">
        <v>194735</v>
      </c>
      <c r="R1735" s="108"/>
      <c r="S1735" s="108">
        <v>0</v>
      </c>
      <c r="T1735" s="108"/>
      <c r="U1735" s="108">
        <v>0</v>
      </c>
      <c r="V1735" s="108"/>
      <c r="W1735" s="108">
        <v>7677</v>
      </c>
      <c r="X1735" s="108"/>
      <c r="Y1735" s="108">
        <v>0</v>
      </c>
      <c r="Z1735" s="108"/>
      <c r="AA1735" s="108">
        <v>0</v>
      </c>
      <c r="AB1735" s="108"/>
      <c r="AC1735" s="108">
        <v>0</v>
      </c>
      <c r="AD1735" s="108"/>
      <c r="AE1735" s="108">
        <v>0</v>
      </c>
      <c r="AF1735" s="108"/>
      <c r="AG1735" s="108">
        <v>0</v>
      </c>
      <c r="AH1735" s="108"/>
      <c r="AI1735" s="108">
        <v>40768</v>
      </c>
      <c r="AJ1735" s="108"/>
      <c r="AK1735" s="108">
        <v>0</v>
      </c>
      <c r="AL1735" s="109"/>
      <c r="AM1735" s="182">
        <v>0</v>
      </c>
      <c r="AN1735" s="109" t="s">
        <v>5655</v>
      </c>
      <c r="AO1735" s="109" t="str">
        <f t="shared" si="27"/>
        <v>No</v>
      </c>
    </row>
    <row r="1736" spans="1:41" s="19" customFormat="1" ht="11.45" customHeight="1" x14ac:dyDescent="0.2">
      <c r="A1736" s="5" t="s">
        <v>3395</v>
      </c>
      <c r="B1736" s="5" t="s">
        <v>1242</v>
      </c>
      <c r="C1736" s="5" t="s">
        <v>98</v>
      </c>
      <c r="D1736" s="174" t="s">
        <v>3396</v>
      </c>
      <c r="E1736" s="177" t="s">
        <v>3397</v>
      </c>
      <c r="F1736" s="19" t="s">
        <v>194</v>
      </c>
      <c r="G1736" s="5" t="s">
        <v>229</v>
      </c>
      <c r="H1736" s="27">
        <v>0</v>
      </c>
      <c r="I1736" s="106">
        <v>5</v>
      </c>
      <c r="J1736" s="107"/>
      <c r="K1736" s="108">
        <v>0</v>
      </c>
      <c r="L1736" s="108"/>
      <c r="M1736" s="108">
        <v>0</v>
      </c>
      <c r="N1736" s="108"/>
      <c r="O1736" s="108">
        <v>0</v>
      </c>
      <c r="P1736" s="108"/>
      <c r="Q1736" s="108">
        <v>94988</v>
      </c>
      <c r="R1736" s="108"/>
      <c r="S1736" s="108">
        <v>0</v>
      </c>
      <c r="T1736" s="108"/>
      <c r="U1736" s="108">
        <v>0</v>
      </c>
      <c r="V1736" s="108"/>
      <c r="W1736" s="108">
        <v>8939</v>
      </c>
      <c r="X1736" s="108"/>
      <c r="Y1736" s="108">
        <v>0</v>
      </c>
      <c r="Z1736" s="108"/>
      <c r="AA1736" s="108">
        <v>0</v>
      </c>
      <c r="AB1736" s="108"/>
      <c r="AC1736" s="108">
        <v>0</v>
      </c>
      <c r="AD1736" s="108"/>
      <c r="AE1736" s="108">
        <v>0</v>
      </c>
      <c r="AF1736" s="108"/>
      <c r="AG1736" s="108">
        <v>0</v>
      </c>
      <c r="AH1736" s="108"/>
      <c r="AI1736" s="108">
        <v>21573</v>
      </c>
      <c r="AJ1736" s="108"/>
      <c r="AK1736" s="108">
        <v>0</v>
      </c>
      <c r="AL1736" s="109"/>
      <c r="AM1736" s="182">
        <v>0</v>
      </c>
      <c r="AN1736" s="109" t="s">
        <v>5655</v>
      </c>
      <c r="AO1736" s="109" t="str">
        <f t="shared" si="27"/>
        <v>No</v>
      </c>
    </row>
    <row r="1737" spans="1:41" s="19" customFormat="1" ht="11.45" customHeight="1" x14ac:dyDescent="0.2">
      <c r="A1737" s="5" t="s">
        <v>6466</v>
      </c>
      <c r="B1737" s="5" t="s">
        <v>382</v>
      </c>
      <c r="C1737" s="5" t="s">
        <v>55</v>
      </c>
      <c r="D1737" s="174">
        <v>5213</v>
      </c>
      <c r="E1737" s="177">
        <v>50213</v>
      </c>
      <c r="F1737" s="19" t="s">
        <v>242</v>
      </c>
      <c r="G1737" s="5" t="s">
        <v>192</v>
      </c>
      <c r="H1737" s="27">
        <v>3734090</v>
      </c>
      <c r="I1737" s="106">
        <v>5</v>
      </c>
      <c r="J1737" s="107"/>
      <c r="K1737" s="108">
        <v>5</v>
      </c>
      <c r="L1737" s="108"/>
      <c r="M1737" s="108">
        <v>187011</v>
      </c>
      <c r="N1737" s="108"/>
      <c r="O1737" s="108">
        <v>187011</v>
      </c>
      <c r="P1737" s="108"/>
      <c r="Q1737" s="108">
        <v>183644</v>
      </c>
      <c r="R1737" s="108"/>
      <c r="S1737" s="108">
        <v>3367</v>
      </c>
      <c r="T1737" s="108"/>
      <c r="U1737" s="108">
        <v>28401</v>
      </c>
      <c r="V1737" s="108"/>
      <c r="W1737" s="108">
        <v>27457</v>
      </c>
      <c r="X1737" s="108"/>
      <c r="Y1737" s="108">
        <v>944</v>
      </c>
      <c r="Z1737" s="108"/>
      <c r="AA1737" s="108">
        <v>187011</v>
      </c>
      <c r="AB1737" s="108"/>
      <c r="AC1737" s="108">
        <v>183644</v>
      </c>
      <c r="AD1737" s="108"/>
      <c r="AE1737" s="108">
        <v>28401</v>
      </c>
      <c r="AF1737" s="108"/>
      <c r="AG1737" s="108">
        <v>27457</v>
      </c>
      <c r="AH1737" s="108"/>
      <c r="AI1737" s="108">
        <v>1192110</v>
      </c>
      <c r="AJ1737" s="108"/>
      <c r="AK1737" s="108">
        <v>1812007</v>
      </c>
      <c r="AL1737" s="109"/>
      <c r="AM1737" s="182">
        <v>0</v>
      </c>
      <c r="AN1737" s="109" t="s">
        <v>5655</v>
      </c>
      <c r="AO1737" s="109" t="str">
        <f t="shared" si="27"/>
        <v>No</v>
      </c>
    </row>
    <row r="1738" spans="1:41" s="19" customFormat="1" ht="11.45" customHeight="1" x14ac:dyDescent="0.2">
      <c r="A1738" s="5" t="s">
        <v>1797</v>
      </c>
      <c r="B1738" s="5" t="s">
        <v>5609</v>
      </c>
      <c r="C1738" s="5" t="s">
        <v>40</v>
      </c>
      <c r="D1738" s="174" t="s">
        <v>1799</v>
      </c>
      <c r="E1738" s="177" t="s">
        <v>1800</v>
      </c>
      <c r="F1738" s="19" t="s">
        <v>194</v>
      </c>
      <c r="G1738" s="5" t="s">
        <v>229</v>
      </c>
      <c r="H1738" s="27">
        <v>0</v>
      </c>
      <c r="I1738" s="106">
        <v>5</v>
      </c>
      <c r="J1738" s="107"/>
      <c r="K1738" s="108">
        <v>0</v>
      </c>
      <c r="L1738" s="108"/>
      <c r="M1738" s="108">
        <v>0</v>
      </c>
      <c r="N1738" s="108"/>
      <c r="O1738" s="108">
        <v>0</v>
      </c>
      <c r="P1738" s="108"/>
      <c r="Q1738" s="108">
        <v>106414</v>
      </c>
      <c r="R1738" s="108"/>
      <c r="S1738" s="108">
        <v>0</v>
      </c>
      <c r="T1738" s="108"/>
      <c r="U1738" s="108">
        <v>0</v>
      </c>
      <c r="V1738" s="108"/>
      <c r="W1738" s="108">
        <v>8755</v>
      </c>
      <c r="X1738" s="108"/>
      <c r="Y1738" s="108">
        <v>0</v>
      </c>
      <c r="Z1738" s="108"/>
      <c r="AA1738" s="108">
        <v>0</v>
      </c>
      <c r="AB1738" s="108"/>
      <c r="AC1738" s="108">
        <v>0</v>
      </c>
      <c r="AD1738" s="108"/>
      <c r="AE1738" s="108">
        <v>0</v>
      </c>
      <c r="AF1738" s="108"/>
      <c r="AG1738" s="108">
        <v>0</v>
      </c>
      <c r="AH1738" s="108"/>
      <c r="AI1738" s="108">
        <v>8563</v>
      </c>
      <c r="AJ1738" s="108"/>
      <c r="AK1738" s="108">
        <v>0</v>
      </c>
      <c r="AL1738" s="109"/>
      <c r="AM1738" s="182">
        <v>0</v>
      </c>
      <c r="AN1738" s="109" t="s">
        <v>5655</v>
      </c>
      <c r="AO1738" s="109" t="str">
        <f t="shared" si="27"/>
        <v>No</v>
      </c>
    </row>
    <row r="1739" spans="1:41" s="19" customFormat="1" ht="11.45" customHeight="1" x14ac:dyDescent="0.2">
      <c r="A1739" s="5" t="s">
        <v>6467</v>
      </c>
      <c r="B1739" s="5" t="s">
        <v>516</v>
      </c>
      <c r="C1739" s="5" t="s">
        <v>18</v>
      </c>
      <c r="D1739" s="174">
        <v>9140</v>
      </c>
      <c r="E1739" s="177">
        <v>90140</v>
      </c>
      <c r="F1739" s="19" t="s">
        <v>194</v>
      </c>
      <c r="G1739" s="5" t="s">
        <v>192</v>
      </c>
      <c r="H1739" s="27">
        <v>3629114</v>
      </c>
      <c r="I1739" s="106">
        <v>5</v>
      </c>
      <c r="J1739" s="107"/>
      <c r="K1739" s="108">
        <v>0</v>
      </c>
      <c r="L1739" s="108"/>
      <c r="M1739" s="108">
        <v>0</v>
      </c>
      <c r="N1739" s="108"/>
      <c r="O1739" s="108">
        <v>90504</v>
      </c>
      <c r="P1739" s="108"/>
      <c r="Q1739" s="108">
        <v>82980</v>
      </c>
      <c r="R1739" s="108"/>
      <c r="S1739" s="108">
        <v>7524</v>
      </c>
      <c r="T1739" s="108"/>
      <c r="U1739" s="108">
        <v>8456</v>
      </c>
      <c r="V1739" s="108"/>
      <c r="W1739" s="108">
        <v>7688</v>
      </c>
      <c r="X1739" s="108"/>
      <c r="Y1739" s="108">
        <v>768</v>
      </c>
      <c r="Z1739" s="108"/>
      <c r="AA1739" s="108">
        <v>0</v>
      </c>
      <c r="AB1739" s="108"/>
      <c r="AC1739" s="108">
        <v>0</v>
      </c>
      <c r="AD1739" s="108"/>
      <c r="AE1739" s="108">
        <v>0</v>
      </c>
      <c r="AF1739" s="108"/>
      <c r="AG1739" s="108">
        <v>0</v>
      </c>
      <c r="AH1739" s="108"/>
      <c r="AI1739" s="108">
        <v>20823</v>
      </c>
      <c r="AJ1739" s="108"/>
      <c r="AK1739" s="108">
        <v>97606</v>
      </c>
      <c r="AL1739" s="109"/>
      <c r="AM1739" s="182">
        <v>0</v>
      </c>
      <c r="AN1739" s="109" t="s">
        <v>5655</v>
      </c>
      <c r="AO1739" s="109" t="str">
        <f t="shared" si="27"/>
        <v>No</v>
      </c>
    </row>
    <row r="1740" spans="1:41" s="19" customFormat="1" ht="11.45" customHeight="1" x14ac:dyDescent="0.2">
      <c r="A1740" s="5" t="s">
        <v>6468</v>
      </c>
      <c r="B1740" s="5" t="s">
        <v>651</v>
      </c>
      <c r="C1740" s="5" t="s">
        <v>55</v>
      </c>
      <c r="D1740" s="174">
        <v>5038</v>
      </c>
      <c r="E1740" s="177">
        <v>50038</v>
      </c>
      <c r="F1740" s="19" t="s">
        <v>194</v>
      </c>
      <c r="G1740" s="5" t="s">
        <v>5273</v>
      </c>
      <c r="H1740" s="27">
        <v>278165</v>
      </c>
      <c r="I1740" s="106">
        <v>5</v>
      </c>
      <c r="J1740" s="107"/>
      <c r="K1740" s="108">
        <v>0</v>
      </c>
      <c r="L1740" s="108"/>
      <c r="M1740" s="108">
        <v>0</v>
      </c>
      <c r="N1740" s="108"/>
      <c r="O1740" s="108">
        <v>0</v>
      </c>
      <c r="P1740" s="108"/>
      <c r="Q1740" s="108">
        <v>122046</v>
      </c>
      <c r="R1740" s="108"/>
      <c r="S1740" s="108">
        <v>0</v>
      </c>
      <c r="T1740" s="108"/>
      <c r="U1740" s="108">
        <v>0</v>
      </c>
      <c r="V1740" s="108"/>
      <c r="W1740" s="108">
        <v>9559</v>
      </c>
      <c r="X1740" s="108"/>
      <c r="Y1740" s="108">
        <v>0</v>
      </c>
      <c r="Z1740" s="108"/>
      <c r="AA1740" s="108">
        <v>0</v>
      </c>
      <c r="AB1740" s="108"/>
      <c r="AC1740" s="108">
        <v>0</v>
      </c>
      <c r="AD1740" s="108"/>
      <c r="AE1740" s="108">
        <v>0</v>
      </c>
      <c r="AF1740" s="108"/>
      <c r="AG1740" s="108">
        <v>0</v>
      </c>
      <c r="AH1740" s="108"/>
      <c r="AI1740" s="108">
        <v>35051</v>
      </c>
      <c r="AJ1740" s="108"/>
      <c r="AK1740" s="108">
        <v>0</v>
      </c>
      <c r="AL1740" s="109"/>
      <c r="AM1740" s="182">
        <v>0</v>
      </c>
      <c r="AN1740" s="109" t="s">
        <v>5655</v>
      </c>
      <c r="AO1740" s="109" t="str">
        <f t="shared" si="27"/>
        <v>No</v>
      </c>
    </row>
    <row r="1741" spans="1:41" s="19" customFormat="1" ht="11.45" customHeight="1" x14ac:dyDescent="0.2">
      <c r="A1741" s="5" t="s">
        <v>995</v>
      </c>
      <c r="B1741" s="5" t="s">
        <v>996</v>
      </c>
      <c r="C1741" s="5" t="s">
        <v>6</v>
      </c>
      <c r="D1741" s="174" t="s">
        <v>997</v>
      </c>
      <c r="E1741" s="177">
        <v>85</v>
      </c>
      <c r="F1741" s="19" t="s">
        <v>138</v>
      </c>
      <c r="G1741" s="5" t="s">
        <v>5273</v>
      </c>
      <c r="H1741" s="27">
        <v>0</v>
      </c>
      <c r="I1741" s="106">
        <v>5</v>
      </c>
      <c r="J1741" s="107"/>
      <c r="K1741" s="108">
        <v>0</v>
      </c>
      <c r="L1741" s="108"/>
      <c r="M1741" s="108">
        <v>0</v>
      </c>
      <c r="N1741" s="108"/>
      <c r="O1741" s="108">
        <v>0</v>
      </c>
      <c r="P1741" s="108"/>
      <c r="Q1741" s="108">
        <v>165269</v>
      </c>
      <c r="R1741" s="108"/>
      <c r="S1741" s="108">
        <v>0</v>
      </c>
      <c r="T1741" s="108"/>
      <c r="U1741" s="108">
        <v>0</v>
      </c>
      <c r="V1741" s="108"/>
      <c r="W1741" s="108">
        <v>5122</v>
      </c>
      <c r="X1741" s="108"/>
      <c r="Y1741" s="108">
        <v>0</v>
      </c>
      <c r="Z1741" s="108"/>
      <c r="AA1741" s="108">
        <v>0</v>
      </c>
      <c r="AB1741" s="108"/>
      <c r="AC1741" s="108">
        <v>0</v>
      </c>
      <c r="AD1741" s="108"/>
      <c r="AE1741" s="108">
        <v>0</v>
      </c>
      <c r="AF1741" s="108"/>
      <c r="AG1741" s="108">
        <v>0</v>
      </c>
      <c r="AH1741" s="108"/>
      <c r="AI1741" s="108">
        <v>8041</v>
      </c>
      <c r="AJ1741" s="108"/>
      <c r="AK1741" s="108">
        <v>0</v>
      </c>
      <c r="AL1741" s="109"/>
      <c r="AM1741" s="182">
        <v>0</v>
      </c>
      <c r="AN1741" s="109" t="s">
        <v>5655</v>
      </c>
      <c r="AO1741" s="109" t="str">
        <f t="shared" si="27"/>
        <v>No</v>
      </c>
    </row>
    <row r="1742" spans="1:41" s="19" customFormat="1" ht="11.45" customHeight="1" x14ac:dyDescent="0.2">
      <c r="A1742" s="5" t="s">
        <v>1212</v>
      </c>
      <c r="B1742" s="5" t="s">
        <v>1200</v>
      </c>
      <c r="C1742" s="5" t="s">
        <v>66</v>
      </c>
      <c r="D1742" s="174">
        <v>2201</v>
      </c>
      <c r="E1742" s="177">
        <v>20201</v>
      </c>
      <c r="F1742" s="19" t="s">
        <v>194</v>
      </c>
      <c r="G1742" s="5" t="s">
        <v>5273</v>
      </c>
      <c r="H1742" s="27">
        <v>5441567</v>
      </c>
      <c r="I1742" s="106">
        <v>5</v>
      </c>
      <c r="J1742" s="107"/>
      <c r="K1742" s="108">
        <v>0</v>
      </c>
      <c r="L1742" s="108"/>
      <c r="M1742" s="108">
        <v>0</v>
      </c>
      <c r="N1742" s="108"/>
      <c r="O1742" s="108">
        <v>0</v>
      </c>
      <c r="P1742" s="108"/>
      <c r="Q1742" s="108">
        <v>142629</v>
      </c>
      <c r="R1742" s="108"/>
      <c r="S1742" s="108">
        <v>0</v>
      </c>
      <c r="T1742" s="108"/>
      <c r="U1742" s="108">
        <v>0</v>
      </c>
      <c r="V1742" s="108"/>
      <c r="W1742" s="108">
        <v>9753</v>
      </c>
      <c r="X1742" s="108"/>
      <c r="Y1742" s="108">
        <v>0</v>
      </c>
      <c r="Z1742" s="108"/>
      <c r="AA1742" s="108">
        <v>0</v>
      </c>
      <c r="AB1742" s="108"/>
      <c r="AC1742" s="108">
        <v>0</v>
      </c>
      <c r="AD1742" s="108"/>
      <c r="AE1742" s="108">
        <v>0</v>
      </c>
      <c r="AF1742" s="108"/>
      <c r="AG1742" s="108">
        <v>0</v>
      </c>
      <c r="AH1742" s="108"/>
      <c r="AI1742" s="108">
        <v>66631</v>
      </c>
      <c r="AJ1742" s="108"/>
      <c r="AK1742" s="108">
        <v>0</v>
      </c>
      <c r="AL1742" s="109"/>
      <c r="AM1742" s="182">
        <v>0</v>
      </c>
      <c r="AN1742" s="109" t="s">
        <v>5655</v>
      </c>
      <c r="AO1742" s="109" t="str">
        <f t="shared" si="27"/>
        <v>No</v>
      </c>
    </row>
    <row r="1743" spans="1:41" s="19" customFormat="1" ht="11.45" customHeight="1" x14ac:dyDescent="0.2">
      <c r="A1743" s="5" t="s">
        <v>5771</v>
      </c>
      <c r="B1743" s="5" t="s">
        <v>5772</v>
      </c>
      <c r="C1743" s="5" t="s">
        <v>37</v>
      </c>
      <c r="D1743" s="174"/>
      <c r="E1743" s="177">
        <v>40262</v>
      </c>
      <c r="F1743" s="19" t="s">
        <v>194</v>
      </c>
      <c r="G1743" s="5" t="s">
        <v>5273</v>
      </c>
      <c r="H1743" s="27">
        <v>5502379</v>
      </c>
      <c r="I1743" s="106">
        <v>5</v>
      </c>
      <c r="J1743" s="107"/>
      <c r="K1743" s="108">
        <v>0</v>
      </c>
      <c r="L1743" s="108"/>
      <c r="M1743" s="108">
        <v>0</v>
      </c>
      <c r="N1743" s="108"/>
      <c r="O1743" s="108">
        <v>0</v>
      </c>
      <c r="P1743" s="108"/>
      <c r="Q1743" s="108">
        <v>229487</v>
      </c>
      <c r="R1743" s="108"/>
      <c r="S1743" s="108">
        <v>0</v>
      </c>
      <c r="T1743" s="108"/>
      <c r="U1743" s="108">
        <v>0</v>
      </c>
      <c r="V1743" s="108"/>
      <c r="W1743" s="108">
        <v>15580</v>
      </c>
      <c r="X1743" s="108"/>
      <c r="Y1743" s="108">
        <v>0</v>
      </c>
      <c r="Z1743" s="108"/>
      <c r="AA1743" s="108">
        <v>0</v>
      </c>
      <c r="AB1743" s="108"/>
      <c r="AC1743" s="108">
        <v>0</v>
      </c>
      <c r="AD1743" s="108"/>
      <c r="AE1743" s="108">
        <v>0</v>
      </c>
      <c r="AF1743" s="108"/>
      <c r="AG1743" s="108">
        <v>0</v>
      </c>
      <c r="AH1743" s="108"/>
      <c r="AI1743" s="108">
        <v>186659</v>
      </c>
      <c r="AJ1743" s="108"/>
      <c r="AK1743" s="108">
        <v>0</v>
      </c>
      <c r="AL1743" s="109"/>
      <c r="AM1743" s="182">
        <v>0</v>
      </c>
      <c r="AN1743" s="109" t="s">
        <v>5655</v>
      </c>
      <c r="AO1743" s="109" t="str">
        <f t="shared" si="27"/>
        <v>No</v>
      </c>
    </row>
    <row r="1744" spans="1:41" s="19" customFormat="1" ht="11.45" customHeight="1" x14ac:dyDescent="0.2">
      <c r="A1744" s="5" t="s">
        <v>6469</v>
      </c>
      <c r="B1744" s="5" t="s">
        <v>4326</v>
      </c>
      <c r="C1744" s="5" t="s">
        <v>87</v>
      </c>
      <c r="D1744" s="174" t="s">
        <v>4327</v>
      </c>
      <c r="E1744" s="177" t="s">
        <v>4328</v>
      </c>
      <c r="F1744" s="19" t="s">
        <v>242</v>
      </c>
      <c r="G1744" s="5" t="s">
        <v>229</v>
      </c>
      <c r="H1744" s="27">
        <v>0</v>
      </c>
      <c r="I1744" s="106">
        <v>5</v>
      </c>
      <c r="J1744" s="107"/>
      <c r="K1744" s="108">
        <v>0</v>
      </c>
      <c r="L1744" s="108"/>
      <c r="M1744" s="108">
        <v>0</v>
      </c>
      <c r="N1744" s="108"/>
      <c r="O1744" s="108">
        <v>0</v>
      </c>
      <c r="P1744" s="108"/>
      <c r="Q1744" s="108">
        <v>84914</v>
      </c>
      <c r="R1744" s="108"/>
      <c r="S1744" s="108">
        <v>0</v>
      </c>
      <c r="T1744" s="108"/>
      <c r="U1744" s="108">
        <v>0</v>
      </c>
      <c r="V1744" s="108"/>
      <c r="W1744" s="108">
        <v>8031</v>
      </c>
      <c r="X1744" s="108"/>
      <c r="Y1744" s="108">
        <v>0</v>
      </c>
      <c r="Z1744" s="108"/>
      <c r="AA1744" s="108">
        <v>0</v>
      </c>
      <c r="AB1744" s="108"/>
      <c r="AC1744" s="108">
        <v>0</v>
      </c>
      <c r="AD1744" s="108"/>
      <c r="AE1744" s="108">
        <v>0</v>
      </c>
      <c r="AF1744" s="108"/>
      <c r="AG1744" s="108">
        <v>0</v>
      </c>
      <c r="AH1744" s="108"/>
      <c r="AI1744" s="108">
        <v>59415</v>
      </c>
      <c r="AJ1744" s="108"/>
      <c r="AK1744" s="108">
        <v>0</v>
      </c>
      <c r="AL1744" s="109"/>
      <c r="AM1744" s="182">
        <v>0</v>
      </c>
      <c r="AN1744" s="109" t="s">
        <v>5655</v>
      </c>
      <c r="AO1744" s="109" t="str">
        <f t="shared" si="27"/>
        <v>No</v>
      </c>
    </row>
    <row r="1745" spans="1:41" s="19" customFormat="1" ht="11.45" customHeight="1" x14ac:dyDescent="0.2">
      <c r="A1745" s="5" t="s">
        <v>2354</v>
      </c>
      <c r="B1745" s="5" t="s">
        <v>2103</v>
      </c>
      <c r="C1745" s="5" t="s">
        <v>40</v>
      </c>
      <c r="D1745" s="174" t="s">
        <v>2355</v>
      </c>
      <c r="E1745" s="177" t="s">
        <v>2356</v>
      </c>
      <c r="F1745" s="19" t="s">
        <v>194</v>
      </c>
      <c r="G1745" s="5" t="s">
        <v>229</v>
      </c>
      <c r="H1745" s="27">
        <v>0</v>
      </c>
      <c r="I1745" s="106">
        <v>5</v>
      </c>
      <c r="J1745" s="107"/>
      <c r="K1745" s="108">
        <v>0</v>
      </c>
      <c r="L1745" s="108"/>
      <c r="M1745" s="108">
        <v>0</v>
      </c>
      <c r="N1745" s="108"/>
      <c r="O1745" s="108">
        <v>0</v>
      </c>
      <c r="P1745" s="108"/>
      <c r="Q1745" s="108">
        <v>74442</v>
      </c>
      <c r="R1745" s="108"/>
      <c r="S1745" s="108">
        <v>0</v>
      </c>
      <c r="T1745" s="108"/>
      <c r="U1745" s="108">
        <v>0</v>
      </c>
      <c r="V1745" s="108"/>
      <c r="W1745" s="108">
        <v>6219</v>
      </c>
      <c r="X1745" s="108"/>
      <c r="Y1745" s="108">
        <v>0</v>
      </c>
      <c r="Z1745" s="108"/>
      <c r="AA1745" s="108">
        <v>0</v>
      </c>
      <c r="AB1745" s="108"/>
      <c r="AC1745" s="108">
        <v>0</v>
      </c>
      <c r="AD1745" s="108"/>
      <c r="AE1745" s="108">
        <v>0</v>
      </c>
      <c r="AF1745" s="108"/>
      <c r="AG1745" s="108">
        <v>0</v>
      </c>
      <c r="AH1745" s="108"/>
      <c r="AI1745" s="108">
        <v>18922</v>
      </c>
      <c r="AJ1745" s="108"/>
      <c r="AK1745" s="108">
        <v>0</v>
      </c>
      <c r="AL1745" s="109"/>
      <c r="AM1745" s="182">
        <v>0</v>
      </c>
      <c r="AN1745" s="109" t="s">
        <v>5655</v>
      </c>
      <c r="AO1745" s="109" t="str">
        <f t="shared" si="27"/>
        <v>No</v>
      </c>
    </row>
    <row r="1746" spans="1:41" s="19" customFormat="1" ht="11.45" customHeight="1" x14ac:dyDescent="0.2">
      <c r="A1746" s="5" t="s">
        <v>4401</v>
      </c>
      <c r="B1746" s="5" t="s">
        <v>4402</v>
      </c>
      <c r="C1746" s="5" t="s">
        <v>63</v>
      </c>
      <c r="D1746" s="174" t="s">
        <v>4403</v>
      </c>
      <c r="E1746" s="177" t="s">
        <v>4404</v>
      </c>
      <c r="F1746" s="19" t="s">
        <v>242</v>
      </c>
      <c r="G1746" s="5" t="s">
        <v>229</v>
      </c>
      <c r="H1746" s="27">
        <v>0</v>
      </c>
      <c r="I1746" s="106">
        <v>5</v>
      </c>
      <c r="J1746" s="107"/>
      <c r="K1746" s="108">
        <v>0</v>
      </c>
      <c r="L1746" s="108"/>
      <c r="M1746" s="108">
        <v>0</v>
      </c>
      <c r="N1746" s="108"/>
      <c r="O1746" s="108">
        <v>0</v>
      </c>
      <c r="P1746" s="108"/>
      <c r="Q1746" s="108">
        <v>223852</v>
      </c>
      <c r="R1746" s="108"/>
      <c r="S1746" s="108">
        <v>0</v>
      </c>
      <c r="T1746" s="108"/>
      <c r="U1746" s="108">
        <v>0</v>
      </c>
      <c r="V1746" s="108"/>
      <c r="W1746" s="108">
        <v>7617</v>
      </c>
      <c r="X1746" s="108"/>
      <c r="Y1746" s="108">
        <v>0</v>
      </c>
      <c r="Z1746" s="108"/>
      <c r="AA1746" s="108">
        <v>0</v>
      </c>
      <c r="AB1746" s="108"/>
      <c r="AC1746" s="108">
        <v>0</v>
      </c>
      <c r="AD1746" s="108"/>
      <c r="AE1746" s="108">
        <v>0</v>
      </c>
      <c r="AF1746" s="108"/>
      <c r="AG1746" s="108">
        <v>0</v>
      </c>
      <c r="AH1746" s="108"/>
      <c r="AI1746" s="108">
        <v>11333</v>
      </c>
      <c r="AJ1746" s="108"/>
      <c r="AK1746" s="108">
        <v>0</v>
      </c>
      <c r="AL1746" s="109"/>
      <c r="AM1746" s="182">
        <v>0</v>
      </c>
      <c r="AN1746" s="109" t="s">
        <v>5655</v>
      </c>
      <c r="AO1746" s="109" t="str">
        <f t="shared" si="27"/>
        <v>No</v>
      </c>
    </row>
    <row r="1747" spans="1:41" s="19" customFormat="1" ht="11.45" customHeight="1" x14ac:dyDescent="0.2">
      <c r="A1747" s="5" t="s">
        <v>946</v>
      </c>
      <c r="B1747" s="5" t="s">
        <v>947</v>
      </c>
      <c r="C1747" s="5" t="s">
        <v>83</v>
      </c>
      <c r="D1747" s="174">
        <v>4151</v>
      </c>
      <c r="E1747" s="177">
        <v>40151</v>
      </c>
      <c r="F1747" s="19" t="s">
        <v>194</v>
      </c>
      <c r="G1747" s="5" t="s">
        <v>5273</v>
      </c>
      <c r="H1747" s="27">
        <v>139171</v>
      </c>
      <c r="I1747" s="106">
        <v>5</v>
      </c>
      <c r="J1747" s="107"/>
      <c r="K1747" s="108">
        <v>0</v>
      </c>
      <c r="L1747" s="108"/>
      <c r="M1747" s="108">
        <v>0</v>
      </c>
      <c r="N1747" s="108"/>
      <c r="O1747" s="108">
        <v>0</v>
      </c>
      <c r="P1747" s="108"/>
      <c r="Q1747" s="108">
        <v>19573</v>
      </c>
      <c r="R1747" s="108"/>
      <c r="S1747" s="108">
        <v>0</v>
      </c>
      <c r="T1747" s="108"/>
      <c r="U1747" s="108">
        <v>0</v>
      </c>
      <c r="V1747" s="108"/>
      <c r="W1747" s="108">
        <v>3013</v>
      </c>
      <c r="X1747" s="108"/>
      <c r="Y1747" s="108">
        <v>0</v>
      </c>
      <c r="Z1747" s="108"/>
      <c r="AA1747" s="108">
        <v>0</v>
      </c>
      <c r="AB1747" s="108"/>
      <c r="AC1747" s="108">
        <v>0</v>
      </c>
      <c r="AD1747" s="108"/>
      <c r="AE1747" s="108">
        <v>0</v>
      </c>
      <c r="AF1747" s="108"/>
      <c r="AG1747" s="108">
        <v>0</v>
      </c>
      <c r="AH1747" s="108"/>
      <c r="AI1747" s="108">
        <v>3863</v>
      </c>
      <c r="AJ1747" s="108"/>
      <c r="AK1747" s="108">
        <v>0</v>
      </c>
      <c r="AL1747" s="109"/>
      <c r="AM1747" s="182">
        <v>0</v>
      </c>
      <c r="AN1747" s="109" t="s">
        <v>5655</v>
      </c>
      <c r="AO1747" s="109" t="str">
        <f t="shared" si="27"/>
        <v>No</v>
      </c>
    </row>
    <row r="1748" spans="1:41" s="19" customFormat="1" ht="11.45" customHeight="1" x14ac:dyDescent="0.2">
      <c r="A1748" s="5" t="s">
        <v>3946</v>
      </c>
      <c r="B1748" s="5" t="s">
        <v>3947</v>
      </c>
      <c r="C1748" s="5" t="s">
        <v>64</v>
      </c>
      <c r="D1748" s="174" t="s">
        <v>3948</v>
      </c>
      <c r="E1748" s="177" t="s">
        <v>3949</v>
      </c>
      <c r="F1748" s="19" t="s">
        <v>194</v>
      </c>
      <c r="G1748" s="5" t="s">
        <v>229</v>
      </c>
      <c r="H1748" s="27">
        <v>0</v>
      </c>
      <c r="I1748" s="106">
        <v>5</v>
      </c>
      <c r="J1748" s="107"/>
      <c r="K1748" s="108">
        <v>0</v>
      </c>
      <c r="L1748" s="108"/>
      <c r="M1748" s="108">
        <v>0</v>
      </c>
      <c r="N1748" s="108"/>
      <c r="O1748" s="108">
        <v>0</v>
      </c>
      <c r="P1748" s="108"/>
      <c r="Q1748" s="108">
        <v>64598</v>
      </c>
      <c r="R1748" s="108"/>
      <c r="S1748" s="108">
        <v>0</v>
      </c>
      <c r="T1748" s="108"/>
      <c r="U1748" s="108">
        <v>0</v>
      </c>
      <c r="V1748" s="108"/>
      <c r="W1748" s="108">
        <v>5226</v>
      </c>
      <c r="X1748" s="108"/>
      <c r="Y1748" s="108">
        <v>0</v>
      </c>
      <c r="Z1748" s="108"/>
      <c r="AA1748" s="108">
        <v>0</v>
      </c>
      <c r="AB1748" s="108"/>
      <c r="AC1748" s="108">
        <v>0</v>
      </c>
      <c r="AD1748" s="108"/>
      <c r="AE1748" s="108">
        <v>0</v>
      </c>
      <c r="AF1748" s="108"/>
      <c r="AG1748" s="108">
        <v>0</v>
      </c>
      <c r="AH1748" s="108"/>
      <c r="AI1748" s="108">
        <v>26489</v>
      </c>
      <c r="AJ1748" s="108"/>
      <c r="AK1748" s="108">
        <v>0</v>
      </c>
      <c r="AL1748" s="109"/>
      <c r="AM1748" s="182">
        <v>0</v>
      </c>
      <c r="AN1748" s="109" t="s">
        <v>5655</v>
      </c>
      <c r="AO1748" s="109" t="str">
        <f t="shared" si="27"/>
        <v>No</v>
      </c>
    </row>
    <row r="1749" spans="1:41" s="19" customFormat="1" ht="11.45" customHeight="1" x14ac:dyDescent="0.2">
      <c r="A1749" s="5" t="s">
        <v>3311</v>
      </c>
      <c r="B1749" s="5" t="s">
        <v>6470</v>
      </c>
      <c r="C1749" s="5" t="s">
        <v>56</v>
      </c>
      <c r="D1749" s="174" t="s">
        <v>3312</v>
      </c>
      <c r="E1749" s="177" t="s">
        <v>3313</v>
      </c>
      <c r="F1749" s="19" t="s">
        <v>194</v>
      </c>
      <c r="G1749" s="5" t="s">
        <v>229</v>
      </c>
      <c r="H1749" s="27">
        <v>0</v>
      </c>
      <c r="I1749" s="106">
        <v>4</v>
      </c>
      <c r="J1749" s="107"/>
      <c r="K1749" s="108">
        <v>0</v>
      </c>
      <c r="L1749" s="108"/>
      <c r="M1749" s="108">
        <v>0</v>
      </c>
      <c r="N1749" s="108"/>
      <c r="O1749" s="108">
        <v>0</v>
      </c>
      <c r="P1749" s="108"/>
      <c r="Q1749" s="108">
        <v>145981</v>
      </c>
      <c r="R1749" s="108"/>
      <c r="S1749" s="108">
        <v>0</v>
      </c>
      <c r="T1749" s="108"/>
      <c r="U1749" s="108">
        <v>0</v>
      </c>
      <c r="V1749" s="108"/>
      <c r="W1749" s="108">
        <v>11943</v>
      </c>
      <c r="X1749" s="108"/>
      <c r="Y1749" s="108">
        <v>0</v>
      </c>
      <c r="Z1749" s="108"/>
      <c r="AA1749" s="108">
        <v>0</v>
      </c>
      <c r="AB1749" s="108"/>
      <c r="AC1749" s="108">
        <v>0</v>
      </c>
      <c r="AD1749" s="108"/>
      <c r="AE1749" s="108">
        <v>0</v>
      </c>
      <c r="AF1749" s="108"/>
      <c r="AG1749" s="108">
        <v>0</v>
      </c>
      <c r="AH1749" s="108"/>
      <c r="AI1749" s="108">
        <v>37236</v>
      </c>
      <c r="AJ1749" s="108"/>
      <c r="AK1749" s="108">
        <v>0</v>
      </c>
      <c r="AL1749" s="109"/>
      <c r="AM1749" s="182">
        <v>0</v>
      </c>
      <c r="AN1749" s="109" t="s">
        <v>5655</v>
      </c>
      <c r="AO1749" s="109" t="str">
        <f t="shared" si="27"/>
        <v>No</v>
      </c>
    </row>
    <row r="1750" spans="1:41" s="19" customFormat="1" ht="11.45" customHeight="1" x14ac:dyDescent="0.2">
      <c r="A1750" s="5" t="s">
        <v>5689</v>
      </c>
      <c r="B1750" s="5" t="s">
        <v>5690</v>
      </c>
      <c r="C1750" s="5" t="s">
        <v>20</v>
      </c>
      <c r="D1750" s="174"/>
      <c r="E1750" s="177">
        <v>90249</v>
      </c>
      <c r="F1750" s="19" t="s">
        <v>194</v>
      </c>
      <c r="G1750" s="5" t="s">
        <v>5273</v>
      </c>
      <c r="H1750" s="27">
        <v>12150996</v>
      </c>
      <c r="I1750" s="106">
        <v>4</v>
      </c>
      <c r="J1750" s="107"/>
      <c r="K1750" s="108">
        <v>0</v>
      </c>
      <c r="L1750" s="108"/>
      <c r="M1750" s="108">
        <v>0</v>
      </c>
      <c r="N1750" s="108"/>
      <c r="O1750" s="108">
        <v>0</v>
      </c>
      <c r="P1750" s="108"/>
      <c r="Q1750" s="108">
        <v>36832</v>
      </c>
      <c r="R1750" s="108"/>
      <c r="S1750" s="108">
        <v>0</v>
      </c>
      <c r="T1750" s="108"/>
      <c r="U1750" s="108">
        <v>0</v>
      </c>
      <c r="V1750" s="108"/>
      <c r="W1750" s="108">
        <v>8737</v>
      </c>
      <c r="X1750" s="108"/>
      <c r="Y1750" s="108">
        <v>0</v>
      </c>
      <c r="Z1750" s="108"/>
      <c r="AA1750" s="108">
        <v>0</v>
      </c>
      <c r="AB1750" s="108"/>
      <c r="AC1750" s="108">
        <v>0</v>
      </c>
      <c r="AD1750" s="108"/>
      <c r="AE1750" s="108">
        <v>0</v>
      </c>
      <c r="AF1750" s="108"/>
      <c r="AG1750" s="108">
        <v>0</v>
      </c>
      <c r="AH1750" s="108"/>
      <c r="AI1750" s="108">
        <v>47765</v>
      </c>
      <c r="AJ1750" s="108"/>
      <c r="AK1750" s="108">
        <v>0</v>
      </c>
      <c r="AL1750" s="109"/>
      <c r="AM1750" s="182">
        <v>0</v>
      </c>
      <c r="AN1750" s="109" t="s">
        <v>5655</v>
      </c>
      <c r="AO1750" s="109" t="str">
        <f t="shared" si="27"/>
        <v>No</v>
      </c>
    </row>
    <row r="1751" spans="1:41" s="19" customFormat="1" ht="11.45" customHeight="1" x14ac:dyDescent="0.2">
      <c r="A1751" s="5" t="s">
        <v>1132</v>
      </c>
      <c r="B1751" s="5" t="s">
        <v>1133</v>
      </c>
      <c r="C1751" s="5" t="s">
        <v>63</v>
      </c>
      <c r="D1751" s="174" t="s">
        <v>1134</v>
      </c>
      <c r="E1751" s="177">
        <v>88146</v>
      </c>
      <c r="F1751" s="19" t="s">
        <v>138</v>
      </c>
      <c r="G1751" s="5" t="s">
        <v>5273</v>
      </c>
      <c r="H1751" s="27">
        <v>0</v>
      </c>
      <c r="I1751" s="106">
        <v>4</v>
      </c>
      <c r="J1751" s="107"/>
      <c r="K1751" s="108">
        <v>0</v>
      </c>
      <c r="L1751" s="108"/>
      <c r="M1751" s="108">
        <v>0</v>
      </c>
      <c r="N1751" s="108"/>
      <c r="O1751" s="108">
        <v>0</v>
      </c>
      <c r="P1751" s="108"/>
      <c r="Q1751" s="108">
        <v>101925</v>
      </c>
      <c r="R1751" s="108"/>
      <c r="S1751" s="108">
        <v>0</v>
      </c>
      <c r="T1751" s="108"/>
      <c r="U1751" s="108">
        <v>0</v>
      </c>
      <c r="V1751" s="108"/>
      <c r="W1751" s="108">
        <v>7250</v>
      </c>
      <c r="X1751" s="108"/>
      <c r="Y1751" s="108">
        <v>0</v>
      </c>
      <c r="Z1751" s="108"/>
      <c r="AA1751" s="108">
        <v>0</v>
      </c>
      <c r="AB1751" s="108"/>
      <c r="AC1751" s="108">
        <v>0</v>
      </c>
      <c r="AD1751" s="108"/>
      <c r="AE1751" s="108">
        <v>0</v>
      </c>
      <c r="AF1751" s="108"/>
      <c r="AG1751" s="108">
        <v>0</v>
      </c>
      <c r="AH1751" s="108"/>
      <c r="AI1751" s="108">
        <v>6010</v>
      </c>
      <c r="AJ1751" s="108"/>
      <c r="AK1751" s="108">
        <v>0</v>
      </c>
      <c r="AL1751" s="109"/>
      <c r="AM1751" s="182">
        <v>0</v>
      </c>
      <c r="AN1751" s="109" t="s">
        <v>5655</v>
      </c>
      <c r="AO1751" s="109" t="str">
        <f t="shared" si="27"/>
        <v>No</v>
      </c>
    </row>
    <row r="1752" spans="1:41" s="19" customFormat="1" ht="11.45" customHeight="1" x14ac:dyDescent="0.2">
      <c r="A1752" s="5" t="s">
        <v>6471</v>
      </c>
      <c r="B1752" s="5" t="s">
        <v>321</v>
      </c>
      <c r="C1752" s="5" t="s">
        <v>91</v>
      </c>
      <c r="D1752" s="174">
        <v>3053</v>
      </c>
      <c r="E1752" s="177">
        <v>30053</v>
      </c>
      <c r="F1752" s="19" t="s">
        <v>194</v>
      </c>
      <c r="G1752" s="5" t="s">
        <v>5273</v>
      </c>
      <c r="H1752" s="27">
        <v>69501</v>
      </c>
      <c r="I1752" s="106">
        <v>4</v>
      </c>
      <c r="J1752" s="107"/>
      <c r="K1752" s="108">
        <v>0</v>
      </c>
      <c r="L1752" s="108"/>
      <c r="M1752" s="108">
        <v>0</v>
      </c>
      <c r="N1752" s="108"/>
      <c r="O1752" s="108">
        <v>0</v>
      </c>
      <c r="P1752" s="108"/>
      <c r="Q1752" s="108">
        <v>88475</v>
      </c>
      <c r="R1752" s="108"/>
      <c r="S1752" s="108">
        <v>0</v>
      </c>
      <c r="T1752" s="108"/>
      <c r="U1752" s="108">
        <v>0</v>
      </c>
      <c r="V1752" s="108"/>
      <c r="W1752" s="108">
        <v>8910</v>
      </c>
      <c r="X1752" s="108"/>
      <c r="Y1752" s="108">
        <v>0</v>
      </c>
      <c r="Z1752" s="108"/>
      <c r="AA1752" s="108">
        <v>0</v>
      </c>
      <c r="AB1752" s="108"/>
      <c r="AC1752" s="108">
        <v>0</v>
      </c>
      <c r="AD1752" s="108"/>
      <c r="AE1752" s="108">
        <v>0</v>
      </c>
      <c r="AF1752" s="108"/>
      <c r="AG1752" s="108">
        <v>0</v>
      </c>
      <c r="AH1752" s="108"/>
      <c r="AI1752" s="108">
        <v>55254</v>
      </c>
      <c r="AJ1752" s="108"/>
      <c r="AK1752" s="108">
        <v>0</v>
      </c>
      <c r="AL1752" s="109"/>
      <c r="AM1752" s="182">
        <v>0</v>
      </c>
      <c r="AN1752" s="109" t="s">
        <v>5655</v>
      </c>
      <c r="AO1752" s="109" t="str">
        <f t="shared" si="27"/>
        <v>No</v>
      </c>
    </row>
    <row r="1753" spans="1:41" s="19" customFormat="1" ht="11.45" customHeight="1" x14ac:dyDescent="0.2">
      <c r="A1753" s="5" t="s">
        <v>5747</v>
      </c>
      <c r="B1753" s="5" t="s">
        <v>370</v>
      </c>
      <c r="C1753" s="5" t="s">
        <v>45</v>
      </c>
      <c r="D1753" s="174"/>
      <c r="E1753" s="177" t="s">
        <v>5748</v>
      </c>
      <c r="F1753" s="19" t="s">
        <v>194</v>
      </c>
      <c r="G1753" s="5" t="s">
        <v>229</v>
      </c>
      <c r="H1753" s="27">
        <v>0</v>
      </c>
      <c r="I1753" s="106">
        <v>4</v>
      </c>
      <c r="J1753" s="107"/>
      <c r="K1753" s="108">
        <v>0</v>
      </c>
      <c r="L1753" s="108"/>
      <c r="M1753" s="108">
        <v>0</v>
      </c>
      <c r="N1753" s="108"/>
      <c r="O1753" s="108">
        <v>0</v>
      </c>
      <c r="P1753" s="108"/>
      <c r="Q1753" s="108">
        <v>67129</v>
      </c>
      <c r="R1753" s="108"/>
      <c r="S1753" s="108">
        <v>0</v>
      </c>
      <c r="T1753" s="108"/>
      <c r="U1753" s="108">
        <v>0</v>
      </c>
      <c r="V1753" s="108"/>
      <c r="W1753" s="108">
        <v>2746</v>
      </c>
      <c r="X1753" s="108"/>
      <c r="Y1753" s="108">
        <v>0</v>
      </c>
      <c r="Z1753" s="108"/>
      <c r="AA1753" s="108">
        <v>0</v>
      </c>
      <c r="AB1753" s="108"/>
      <c r="AC1753" s="108">
        <v>0</v>
      </c>
      <c r="AD1753" s="108"/>
      <c r="AE1753" s="108">
        <v>0</v>
      </c>
      <c r="AF1753" s="108"/>
      <c r="AG1753" s="108">
        <v>0</v>
      </c>
      <c r="AH1753" s="108"/>
      <c r="AI1753" s="108">
        <v>3922</v>
      </c>
      <c r="AJ1753" s="108"/>
      <c r="AK1753" s="108">
        <v>0</v>
      </c>
      <c r="AL1753" s="109"/>
      <c r="AM1753" s="182">
        <v>0</v>
      </c>
      <c r="AN1753" s="109" t="s">
        <v>5655</v>
      </c>
      <c r="AO1753" s="109" t="str">
        <f t="shared" si="27"/>
        <v>No</v>
      </c>
    </row>
    <row r="1754" spans="1:41" s="19" customFormat="1" ht="11.45" customHeight="1" x14ac:dyDescent="0.2">
      <c r="A1754" s="5" t="s">
        <v>3897</v>
      </c>
      <c r="B1754" s="5" t="s">
        <v>3898</v>
      </c>
      <c r="C1754" s="5" t="s">
        <v>64</v>
      </c>
      <c r="D1754" s="174" t="s">
        <v>3899</v>
      </c>
      <c r="E1754" s="177" t="s">
        <v>3900</v>
      </c>
      <c r="F1754" s="19" t="s">
        <v>242</v>
      </c>
      <c r="G1754" s="5" t="s">
        <v>229</v>
      </c>
      <c r="H1754" s="27">
        <v>0</v>
      </c>
      <c r="I1754" s="106">
        <v>4</v>
      </c>
      <c r="J1754" s="107"/>
      <c r="K1754" s="108">
        <v>0</v>
      </c>
      <c r="L1754" s="108"/>
      <c r="M1754" s="108">
        <v>0</v>
      </c>
      <c r="N1754" s="108"/>
      <c r="O1754" s="108">
        <v>0</v>
      </c>
      <c r="P1754" s="108"/>
      <c r="Q1754" s="108">
        <v>24108</v>
      </c>
      <c r="R1754" s="108"/>
      <c r="S1754" s="108">
        <v>0</v>
      </c>
      <c r="T1754" s="108"/>
      <c r="U1754" s="108">
        <v>0</v>
      </c>
      <c r="V1754" s="108"/>
      <c r="W1754" s="108">
        <v>1558</v>
      </c>
      <c r="X1754" s="108"/>
      <c r="Y1754" s="108">
        <v>0</v>
      </c>
      <c r="Z1754" s="108"/>
      <c r="AA1754" s="108">
        <v>0</v>
      </c>
      <c r="AB1754" s="108"/>
      <c r="AC1754" s="108">
        <v>0</v>
      </c>
      <c r="AD1754" s="108"/>
      <c r="AE1754" s="108">
        <v>0</v>
      </c>
      <c r="AF1754" s="108"/>
      <c r="AG1754" s="108">
        <v>0</v>
      </c>
      <c r="AH1754" s="108"/>
      <c r="AI1754" s="108">
        <v>608</v>
      </c>
      <c r="AJ1754" s="108"/>
      <c r="AK1754" s="108">
        <v>0</v>
      </c>
      <c r="AL1754" s="109"/>
      <c r="AM1754" s="182">
        <v>0</v>
      </c>
      <c r="AN1754" s="109" t="s">
        <v>5655</v>
      </c>
      <c r="AO1754" s="109" t="str">
        <f t="shared" si="27"/>
        <v>No</v>
      </c>
    </row>
    <row r="1755" spans="1:41" s="19" customFormat="1" ht="11.45" customHeight="1" x14ac:dyDescent="0.2">
      <c r="A1755" s="5" t="s">
        <v>4018</v>
      </c>
      <c r="B1755" s="5" t="s">
        <v>4019</v>
      </c>
      <c r="C1755" s="5" t="s">
        <v>59</v>
      </c>
      <c r="D1755" s="174" t="s">
        <v>4020</v>
      </c>
      <c r="E1755" s="177" t="s">
        <v>4021</v>
      </c>
      <c r="F1755" s="19" t="s">
        <v>194</v>
      </c>
      <c r="G1755" s="5" t="s">
        <v>229</v>
      </c>
      <c r="H1755" s="27">
        <v>0</v>
      </c>
      <c r="I1755" s="106">
        <v>4</v>
      </c>
      <c r="J1755" s="107"/>
      <c r="K1755" s="108">
        <v>0</v>
      </c>
      <c r="L1755" s="108"/>
      <c r="M1755" s="108">
        <v>0</v>
      </c>
      <c r="N1755" s="108"/>
      <c r="O1755" s="108">
        <v>0</v>
      </c>
      <c r="P1755" s="108"/>
      <c r="Q1755" s="108">
        <v>40683</v>
      </c>
      <c r="R1755" s="108"/>
      <c r="S1755" s="108">
        <v>0</v>
      </c>
      <c r="T1755" s="108"/>
      <c r="U1755" s="108">
        <v>0</v>
      </c>
      <c r="V1755" s="108"/>
      <c r="W1755" s="108">
        <v>3537</v>
      </c>
      <c r="X1755" s="108"/>
      <c r="Y1755" s="108">
        <v>0</v>
      </c>
      <c r="Z1755" s="108"/>
      <c r="AA1755" s="108">
        <v>0</v>
      </c>
      <c r="AB1755" s="108"/>
      <c r="AC1755" s="108">
        <v>0</v>
      </c>
      <c r="AD1755" s="108"/>
      <c r="AE1755" s="108">
        <v>0</v>
      </c>
      <c r="AF1755" s="108"/>
      <c r="AG1755" s="108">
        <v>0</v>
      </c>
      <c r="AH1755" s="108"/>
      <c r="AI1755" s="108">
        <v>12971</v>
      </c>
      <c r="AJ1755" s="108"/>
      <c r="AK1755" s="108">
        <v>0</v>
      </c>
      <c r="AL1755" s="109"/>
      <c r="AM1755" s="182">
        <v>0</v>
      </c>
      <c r="AN1755" s="109" t="s">
        <v>5655</v>
      </c>
      <c r="AO1755" s="109" t="str">
        <f t="shared" si="27"/>
        <v>No</v>
      </c>
    </row>
    <row r="1756" spans="1:41" s="19" customFormat="1" ht="11.45" customHeight="1" x14ac:dyDescent="0.2">
      <c r="A1756" s="5" t="s">
        <v>6472</v>
      </c>
      <c r="B1756" s="5" t="s">
        <v>2893</v>
      </c>
      <c r="C1756" s="5" t="s">
        <v>20</v>
      </c>
      <c r="D1756" s="174" t="s">
        <v>5568</v>
      </c>
      <c r="E1756" s="177" t="s">
        <v>5567</v>
      </c>
      <c r="F1756" s="19" t="s">
        <v>194</v>
      </c>
      <c r="G1756" s="5" t="s">
        <v>229</v>
      </c>
      <c r="H1756" s="27">
        <v>0</v>
      </c>
      <c r="I1756" s="106">
        <v>4</v>
      </c>
      <c r="J1756" s="107"/>
      <c r="K1756" s="108">
        <v>0</v>
      </c>
      <c r="L1756" s="108"/>
      <c r="M1756" s="108">
        <v>0</v>
      </c>
      <c r="N1756" s="108"/>
      <c r="O1756" s="108">
        <v>0</v>
      </c>
      <c r="P1756" s="108"/>
      <c r="Q1756" s="108">
        <v>158118</v>
      </c>
      <c r="R1756" s="108"/>
      <c r="S1756" s="108">
        <v>0</v>
      </c>
      <c r="T1756" s="108"/>
      <c r="U1756" s="108">
        <v>0</v>
      </c>
      <c r="V1756" s="108"/>
      <c r="W1756" s="108">
        <v>14353</v>
      </c>
      <c r="X1756" s="108"/>
      <c r="Y1756" s="108">
        <v>0</v>
      </c>
      <c r="Z1756" s="108"/>
      <c r="AA1756" s="108">
        <v>0</v>
      </c>
      <c r="AB1756" s="108"/>
      <c r="AC1756" s="108">
        <v>0</v>
      </c>
      <c r="AD1756" s="108"/>
      <c r="AE1756" s="108">
        <v>0</v>
      </c>
      <c r="AF1756" s="108"/>
      <c r="AG1756" s="108">
        <v>0</v>
      </c>
      <c r="AH1756" s="108"/>
      <c r="AI1756" s="108">
        <v>204562</v>
      </c>
      <c r="AJ1756" s="108"/>
      <c r="AK1756" s="108">
        <v>0</v>
      </c>
      <c r="AL1756" s="109"/>
      <c r="AM1756" s="182">
        <v>0</v>
      </c>
      <c r="AN1756" s="109" t="s">
        <v>5655</v>
      </c>
      <c r="AO1756" s="109" t="str">
        <f t="shared" si="27"/>
        <v>No</v>
      </c>
    </row>
    <row r="1757" spans="1:41" s="19" customFormat="1" ht="11.45" customHeight="1" x14ac:dyDescent="0.2">
      <c r="A1757" s="5" t="s">
        <v>3953</v>
      </c>
      <c r="B1757" s="5" t="s">
        <v>3954</v>
      </c>
      <c r="C1757" s="5" t="s">
        <v>64</v>
      </c>
      <c r="D1757" s="174" t="s">
        <v>3955</v>
      </c>
      <c r="E1757" s="177" t="s">
        <v>3956</v>
      </c>
      <c r="F1757" s="19" t="s">
        <v>242</v>
      </c>
      <c r="G1757" s="5" t="s">
        <v>229</v>
      </c>
      <c r="H1757" s="27">
        <v>0</v>
      </c>
      <c r="I1757" s="106">
        <v>4</v>
      </c>
      <c r="J1757" s="107"/>
      <c r="K1757" s="108">
        <v>0</v>
      </c>
      <c r="L1757" s="108"/>
      <c r="M1757" s="108">
        <v>0</v>
      </c>
      <c r="N1757" s="108"/>
      <c r="O1757" s="108">
        <v>0</v>
      </c>
      <c r="P1757" s="108"/>
      <c r="Q1757" s="108">
        <v>37037</v>
      </c>
      <c r="R1757" s="108"/>
      <c r="S1757" s="108">
        <v>0</v>
      </c>
      <c r="T1757" s="108"/>
      <c r="U1757" s="108">
        <v>0</v>
      </c>
      <c r="V1757" s="108"/>
      <c r="W1757" s="108">
        <v>1061</v>
      </c>
      <c r="X1757" s="108"/>
      <c r="Y1757" s="108">
        <v>0</v>
      </c>
      <c r="Z1757" s="108"/>
      <c r="AA1757" s="108">
        <v>0</v>
      </c>
      <c r="AB1757" s="108"/>
      <c r="AC1757" s="108">
        <v>0</v>
      </c>
      <c r="AD1757" s="108"/>
      <c r="AE1757" s="108">
        <v>0</v>
      </c>
      <c r="AF1757" s="108"/>
      <c r="AG1757" s="108">
        <v>0</v>
      </c>
      <c r="AH1757" s="108"/>
      <c r="AI1757" s="108">
        <v>3215</v>
      </c>
      <c r="AJ1757" s="108"/>
      <c r="AK1757" s="108">
        <v>0</v>
      </c>
      <c r="AL1757" s="109"/>
      <c r="AM1757" s="182">
        <v>0</v>
      </c>
      <c r="AN1757" s="109" t="s">
        <v>5655</v>
      </c>
      <c r="AO1757" s="109" t="str">
        <f t="shared" si="27"/>
        <v>No</v>
      </c>
    </row>
    <row r="1758" spans="1:41" s="19" customFormat="1" ht="11.45" customHeight="1" x14ac:dyDescent="0.2">
      <c r="A1758" s="5" t="s">
        <v>5511</v>
      </c>
      <c r="B1758" s="5" t="s">
        <v>1708</v>
      </c>
      <c r="C1758" s="5" t="s">
        <v>46</v>
      </c>
      <c r="D1758" s="174" t="s">
        <v>2982</v>
      </c>
      <c r="E1758" s="177" t="s">
        <v>2983</v>
      </c>
      <c r="F1758" s="19" t="s">
        <v>194</v>
      </c>
      <c r="G1758" s="5" t="s">
        <v>229</v>
      </c>
      <c r="H1758" s="27">
        <v>0</v>
      </c>
      <c r="I1758" s="106">
        <v>4</v>
      </c>
      <c r="J1758" s="107"/>
      <c r="K1758" s="108">
        <v>0</v>
      </c>
      <c r="L1758" s="108"/>
      <c r="M1758" s="108">
        <v>0</v>
      </c>
      <c r="N1758" s="108"/>
      <c r="O1758" s="108">
        <v>0</v>
      </c>
      <c r="P1758" s="108"/>
      <c r="Q1758" s="108">
        <v>48274</v>
      </c>
      <c r="R1758" s="108"/>
      <c r="S1758" s="108">
        <v>0</v>
      </c>
      <c r="T1758" s="108"/>
      <c r="U1758" s="108">
        <v>0</v>
      </c>
      <c r="V1758" s="108"/>
      <c r="W1758" s="108">
        <v>6248</v>
      </c>
      <c r="X1758" s="108"/>
      <c r="Y1758" s="108">
        <v>0</v>
      </c>
      <c r="Z1758" s="108"/>
      <c r="AA1758" s="108">
        <v>0</v>
      </c>
      <c r="AB1758" s="108"/>
      <c r="AC1758" s="108">
        <v>0</v>
      </c>
      <c r="AD1758" s="108"/>
      <c r="AE1758" s="108">
        <v>0</v>
      </c>
      <c r="AF1758" s="108"/>
      <c r="AG1758" s="108">
        <v>0</v>
      </c>
      <c r="AH1758" s="108"/>
      <c r="AI1758" s="108">
        <v>31882</v>
      </c>
      <c r="AJ1758" s="108"/>
      <c r="AK1758" s="108">
        <v>0</v>
      </c>
      <c r="AL1758" s="109"/>
      <c r="AM1758" s="182">
        <v>0</v>
      </c>
      <c r="AN1758" s="109" t="s">
        <v>5655</v>
      </c>
      <c r="AO1758" s="109" t="str">
        <f t="shared" si="27"/>
        <v>No</v>
      </c>
    </row>
    <row r="1759" spans="1:41" s="19" customFormat="1" ht="11.45" customHeight="1" x14ac:dyDescent="0.2">
      <c r="A1759" s="5" t="s">
        <v>4540</v>
      </c>
      <c r="B1759" s="5" t="s">
        <v>4541</v>
      </c>
      <c r="C1759" s="5" t="s">
        <v>161</v>
      </c>
      <c r="D1759" s="174" t="s">
        <v>4542</v>
      </c>
      <c r="E1759" s="177" t="s">
        <v>4543</v>
      </c>
      <c r="F1759" s="19" t="s">
        <v>242</v>
      </c>
      <c r="G1759" s="5" t="s">
        <v>229</v>
      </c>
      <c r="H1759" s="27">
        <v>0</v>
      </c>
      <c r="I1759" s="106">
        <v>4</v>
      </c>
      <c r="J1759" s="107"/>
      <c r="K1759" s="108">
        <v>0</v>
      </c>
      <c r="L1759" s="108"/>
      <c r="M1759" s="108">
        <v>0</v>
      </c>
      <c r="N1759" s="108"/>
      <c r="O1759" s="108">
        <v>0</v>
      </c>
      <c r="P1759" s="108"/>
      <c r="Q1759" s="108">
        <v>54833</v>
      </c>
      <c r="R1759" s="108"/>
      <c r="S1759" s="108">
        <v>0</v>
      </c>
      <c r="T1759" s="108"/>
      <c r="U1759" s="108">
        <v>0</v>
      </c>
      <c r="V1759" s="108"/>
      <c r="W1759" s="108">
        <v>6188</v>
      </c>
      <c r="X1759" s="108"/>
      <c r="Y1759" s="108">
        <v>0</v>
      </c>
      <c r="Z1759" s="108"/>
      <c r="AA1759" s="108">
        <v>0</v>
      </c>
      <c r="AB1759" s="108"/>
      <c r="AC1759" s="108">
        <v>0</v>
      </c>
      <c r="AD1759" s="108"/>
      <c r="AE1759" s="108">
        <v>0</v>
      </c>
      <c r="AF1759" s="108"/>
      <c r="AG1759" s="108">
        <v>0</v>
      </c>
      <c r="AH1759" s="108"/>
      <c r="AI1759" s="108">
        <v>16653</v>
      </c>
      <c r="AJ1759" s="108"/>
      <c r="AK1759" s="108">
        <v>0</v>
      </c>
      <c r="AL1759" s="109"/>
      <c r="AM1759" s="182">
        <v>0</v>
      </c>
      <c r="AN1759" s="109" t="s">
        <v>5655</v>
      </c>
      <c r="AO1759" s="109" t="str">
        <f t="shared" si="27"/>
        <v>No</v>
      </c>
    </row>
    <row r="1760" spans="1:41" s="19" customFormat="1" ht="11.45" customHeight="1" x14ac:dyDescent="0.2">
      <c r="A1760" s="5" t="s">
        <v>1565</v>
      </c>
      <c r="B1760" s="5" t="s">
        <v>365</v>
      </c>
      <c r="C1760" s="5" t="s">
        <v>73</v>
      </c>
      <c r="D1760" s="174" t="s">
        <v>1566</v>
      </c>
      <c r="E1760" s="177" t="s">
        <v>1567</v>
      </c>
      <c r="F1760" s="19" t="s">
        <v>194</v>
      </c>
      <c r="G1760" s="5" t="s">
        <v>229</v>
      </c>
      <c r="H1760" s="27">
        <v>0</v>
      </c>
      <c r="I1760" s="106">
        <v>4</v>
      </c>
      <c r="J1760" s="107"/>
      <c r="K1760" s="108">
        <v>0</v>
      </c>
      <c r="L1760" s="108"/>
      <c r="M1760" s="108">
        <v>0</v>
      </c>
      <c r="N1760" s="108"/>
      <c r="O1760" s="108">
        <v>0</v>
      </c>
      <c r="P1760" s="108"/>
      <c r="Q1760" s="108">
        <v>289157</v>
      </c>
      <c r="R1760" s="108"/>
      <c r="S1760" s="108">
        <v>0</v>
      </c>
      <c r="T1760" s="108"/>
      <c r="U1760" s="108">
        <v>0</v>
      </c>
      <c r="V1760" s="108"/>
      <c r="W1760" s="108">
        <v>12301</v>
      </c>
      <c r="X1760" s="108"/>
      <c r="Y1760" s="108">
        <v>0</v>
      </c>
      <c r="Z1760" s="108"/>
      <c r="AA1760" s="108">
        <v>0</v>
      </c>
      <c r="AB1760" s="108"/>
      <c r="AC1760" s="108">
        <v>0</v>
      </c>
      <c r="AD1760" s="108"/>
      <c r="AE1760" s="108">
        <v>0</v>
      </c>
      <c r="AF1760" s="108"/>
      <c r="AG1760" s="108">
        <v>0</v>
      </c>
      <c r="AH1760" s="108"/>
      <c r="AI1760" s="108">
        <v>78118</v>
      </c>
      <c r="AJ1760" s="108"/>
      <c r="AK1760" s="108">
        <v>0</v>
      </c>
      <c r="AL1760" s="109"/>
      <c r="AM1760" s="182">
        <v>0</v>
      </c>
      <c r="AN1760" s="109" t="s">
        <v>5655</v>
      </c>
      <c r="AO1760" s="109" t="str">
        <f t="shared" si="27"/>
        <v>No</v>
      </c>
    </row>
    <row r="1761" spans="1:41" s="19" customFormat="1" ht="11.45" customHeight="1" x14ac:dyDescent="0.2">
      <c r="A1761" s="5" t="s">
        <v>1614</v>
      </c>
      <c r="B1761" s="5" t="s">
        <v>1540</v>
      </c>
      <c r="C1761" s="5" t="s">
        <v>73</v>
      </c>
      <c r="D1761" s="174" t="s">
        <v>1615</v>
      </c>
      <c r="E1761" s="177" t="s">
        <v>1616</v>
      </c>
      <c r="F1761" s="19" t="s">
        <v>194</v>
      </c>
      <c r="G1761" s="5" t="s">
        <v>229</v>
      </c>
      <c r="H1761" s="27">
        <v>0</v>
      </c>
      <c r="I1761" s="106">
        <v>4</v>
      </c>
      <c r="J1761" s="107"/>
      <c r="K1761" s="108">
        <v>0</v>
      </c>
      <c r="L1761" s="108"/>
      <c r="M1761" s="108">
        <v>0</v>
      </c>
      <c r="N1761" s="108"/>
      <c r="O1761" s="108">
        <v>0</v>
      </c>
      <c r="P1761" s="108"/>
      <c r="Q1761" s="108">
        <v>183016</v>
      </c>
      <c r="R1761" s="108"/>
      <c r="S1761" s="108">
        <v>0</v>
      </c>
      <c r="T1761" s="108"/>
      <c r="U1761" s="108">
        <v>0</v>
      </c>
      <c r="V1761" s="108"/>
      <c r="W1761" s="108">
        <v>11415</v>
      </c>
      <c r="X1761" s="108"/>
      <c r="Y1761" s="108">
        <v>0</v>
      </c>
      <c r="Z1761" s="108"/>
      <c r="AA1761" s="108">
        <v>0</v>
      </c>
      <c r="AB1761" s="108"/>
      <c r="AC1761" s="108">
        <v>0</v>
      </c>
      <c r="AD1761" s="108"/>
      <c r="AE1761" s="108">
        <v>0</v>
      </c>
      <c r="AF1761" s="108"/>
      <c r="AG1761" s="108">
        <v>0</v>
      </c>
      <c r="AH1761" s="108"/>
      <c r="AI1761" s="108">
        <v>77981</v>
      </c>
      <c r="AJ1761" s="108"/>
      <c r="AK1761" s="108">
        <v>0</v>
      </c>
      <c r="AL1761" s="109"/>
      <c r="AM1761" s="182">
        <v>0</v>
      </c>
      <c r="AN1761" s="109" t="s">
        <v>5655</v>
      </c>
      <c r="AO1761" s="109" t="str">
        <f t="shared" si="27"/>
        <v>No</v>
      </c>
    </row>
    <row r="1762" spans="1:41" s="19" customFormat="1" ht="11.45" customHeight="1" x14ac:dyDescent="0.2">
      <c r="A1762" s="5" t="s">
        <v>4081</v>
      </c>
      <c r="B1762" s="5" t="s">
        <v>4082</v>
      </c>
      <c r="C1762" s="5" t="s">
        <v>64</v>
      </c>
      <c r="D1762" s="174" t="s">
        <v>4083</v>
      </c>
      <c r="E1762" s="177" t="s">
        <v>4084</v>
      </c>
      <c r="F1762" s="19" t="s">
        <v>194</v>
      </c>
      <c r="G1762" s="5" t="s">
        <v>229</v>
      </c>
      <c r="H1762" s="27">
        <v>0</v>
      </c>
      <c r="I1762" s="106">
        <v>4</v>
      </c>
      <c r="J1762" s="107"/>
      <c r="K1762" s="108">
        <v>0</v>
      </c>
      <c r="L1762" s="108"/>
      <c r="M1762" s="108">
        <v>0</v>
      </c>
      <c r="N1762" s="108"/>
      <c r="O1762" s="108">
        <v>0</v>
      </c>
      <c r="P1762" s="108"/>
      <c r="Q1762" s="108">
        <v>32367</v>
      </c>
      <c r="R1762" s="108"/>
      <c r="S1762" s="108">
        <v>0</v>
      </c>
      <c r="T1762" s="108"/>
      <c r="U1762" s="108">
        <v>0</v>
      </c>
      <c r="V1762" s="108"/>
      <c r="W1762" s="108">
        <v>1666</v>
      </c>
      <c r="X1762" s="108"/>
      <c r="Y1762" s="108">
        <v>0</v>
      </c>
      <c r="Z1762" s="108"/>
      <c r="AA1762" s="108">
        <v>0</v>
      </c>
      <c r="AB1762" s="108"/>
      <c r="AC1762" s="108">
        <v>0</v>
      </c>
      <c r="AD1762" s="108"/>
      <c r="AE1762" s="108">
        <v>0</v>
      </c>
      <c r="AF1762" s="108"/>
      <c r="AG1762" s="108">
        <v>0</v>
      </c>
      <c r="AH1762" s="108"/>
      <c r="AI1762" s="108">
        <v>13360</v>
      </c>
      <c r="AJ1762" s="108"/>
      <c r="AK1762" s="108">
        <v>0</v>
      </c>
      <c r="AL1762" s="109"/>
      <c r="AM1762" s="182">
        <v>0</v>
      </c>
      <c r="AN1762" s="109" t="s">
        <v>5655</v>
      </c>
      <c r="AO1762" s="109" t="str">
        <f t="shared" si="27"/>
        <v>No</v>
      </c>
    </row>
    <row r="1763" spans="1:41" s="19" customFormat="1" ht="11.45" customHeight="1" x14ac:dyDescent="0.2">
      <c r="A1763" s="5" t="s">
        <v>3089</v>
      </c>
      <c r="B1763" s="5" t="s">
        <v>3090</v>
      </c>
      <c r="C1763" s="5" t="s">
        <v>55</v>
      </c>
      <c r="D1763" s="174" t="s">
        <v>3091</v>
      </c>
      <c r="E1763" s="177" t="s">
        <v>3092</v>
      </c>
      <c r="F1763" s="19" t="s">
        <v>194</v>
      </c>
      <c r="G1763" s="5" t="s">
        <v>229</v>
      </c>
      <c r="H1763" s="27">
        <v>0</v>
      </c>
      <c r="I1763" s="106">
        <v>4</v>
      </c>
      <c r="J1763" s="107"/>
      <c r="K1763" s="108">
        <v>0</v>
      </c>
      <c r="L1763" s="108"/>
      <c r="M1763" s="108">
        <v>0</v>
      </c>
      <c r="N1763" s="108"/>
      <c r="O1763" s="108">
        <v>0</v>
      </c>
      <c r="P1763" s="108"/>
      <c r="Q1763" s="108">
        <v>64424</v>
      </c>
      <c r="R1763" s="108"/>
      <c r="S1763" s="108">
        <v>0</v>
      </c>
      <c r="T1763" s="108"/>
      <c r="U1763" s="108">
        <v>0</v>
      </c>
      <c r="V1763" s="108"/>
      <c r="W1763" s="108">
        <v>5511</v>
      </c>
      <c r="X1763" s="108"/>
      <c r="Y1763" s="108">
        <v>0</v>
      </c>
      <c r="Z1763" s="108"/>
      <c r="AA1763" s="108">
        <v>0</v>
      </c>
      <c r="AB1763" s="108"/>
      <c r="AC1763" s="108">
        <v>0</v>
      </c>
      <c r="AD1763" s="108"/>
      <c r="AE1763" s="108">
        <v>0</v>
      </c>
      <c r="AF1763" s="108"/>
      <c r="AG1763" s="108">
        <v>0</v>
      </c>
      <c r="AH1763" s="108"/>
      <c r="AI1763" s="108">
        <v>24644</v>
      </c>
      <c r="AJ1763" s="108"/>
      <c r="AK1763" s="108">
        <v>0</v>
      </c>
      <c r="AL1763" s="109"/>
      <c r="AM1763" s="182">
        <v>0</v>
      </c>
      <c r="AN1763" s="109" t="s">
        <v>5655</v>
      </c>
      <c r="AO1763" s="109" t="str">
        <f t="shared" si="27"/>
        <v>No</v>
      </c>
    </row>
    <row r="1764" spans="1:41" s="19" customFormat="1" ht="11.45" customHeight="1" x14ac:dyDescent="0.2">
      <c r="A1764" s="5" t="s">
        <v>1038</v>
      </c>
      <c r="B1764" s="5" t="s">
        <v>1039</v>
      </c>
      <c r="C1764" s="5" t="s">
        <v>20</v>
      </c>
      <c r="D1764" s="174" t="s">
        <v>1040</v>
      </c>
      <c r="E1764" s="177">
        <v>99256</v>
      </c>
      <c r="F1764" s="19" t="s">
        <v>138</v>
      </c>
      <c r="G1764" s="5" t="s">
        <v>5273</v>
      </c>
      <c r="H1764" s="27">
        <v>0</v>
      </c>
      <c r="I1764" s="106">
        <v>4</v>
      </c>
      <c r="J1764" s="107"/>
      <c r="K1764" s="108">
        <v>0</v>
      </c>
      <c r="L1764" s="108"/>
      <c r="M1764" s="108">
        <v>0</v>
      </c>
      <c r="N1764" s="108"/>
      <c r="O1764" s="108">
        <v>0</v>
      </c>
      <c r="P1764" s="108"/>
      <c r="Q1764" s="108">
        <v>65207</v>
      </c>
      <c r="R1764" s="108"/>
      <c r="S1764" s="108">
        <v>0</v>
      </c>
      <c r="T1764" s="108"/>
      <c r="U1764" s="108">
        <v>0</v>
      </c>
      <c r="V1764" s="108"/>
      <c r="W1764" s="108">
        <v>1607</v>
      </c>
      <c r="X1764" s="108"/>
      <c r="Y1764" s="108">
        <v>0</v>
      </c>
      <c r="Z1764" s="108"/>
      <c r="AA1764" s="108">
        <v>0</v>
      </c>
      <c r="AB1764" s="108"/>
      <c r="AC1764" s="108">
        <v>0</v>
      </c>
      <c r="AD1764" s="108"/>
      <c r="AE1764" s="108">
        <v>0</v>
      </c>
      <c r="AF1764" s="108"/>
      <c r="AG1764" s="108">
        <v>0</v>
      </c>
      <c r="AH1764" s="108"/>
      <c r="AI1764" s="108">
        <v>1226</v>
      </c>
      <c r="AJ1764" s="108"/>
      <c r="AK1764" s="108">
        <v>0</v>
      </c>
      <c r="AL1764" s="109"/>
      <c r="AM1764" s="182">
        <v>0</v>
      </c>
      <c r="AN1764" s="109" t="s">
        <v>5655</v>
      </c>
      <c r="AO1764" s="109" t="str">
        <f t="shared" si="27"/>
        <v>No</v>
      </c>
    </row>
    <row r="1765" spans="1:41" s="19" customFormat="1" ht="11.45" customHeight="1" x14ac:dyDescent="0.2">
      <c r="A1765" s="5" t="s">
        <v>4743</v>
      </c>
      <c r="B1765" s="5" t="s">
        <v>4744</v>
      </c>
      <c r="C1765" s="5" t="s">
        <v>72</v>
      </c>
      <c r="D1765" s="174" t="s">
        <v>4745</v>
      </c>
      <c r="E1765" s="177" t="s">
        <v>4746</v>
      </c>
      <c r="F1765" s="19" t="s">
        <v>194</v>
      </c>
      <c r="G1765" s="5" t="s">
        <v>229</v>
      </c>
      <c r="H1765" s="27">
        <v>0</v>
      </c>
      <c r="I1765" s="106">
        <v>4</v>
      </c>
      <c r="J1765" s="107"/>
      <c r="K1765" s="108">
        <v>0</v>
      </c>
      <c r="L1765" s="108"/>
      <c r="M1765" s="108">
        <v>0</v>
      </c>
      <c r="N1765" s="108"/>
      <c r="O1765" s="108">
        <v>0</v>
      </c>
      <c r="P1765" s="108"/>
      <c r="Q1765" s="108">
        <v>37039</v>
      </c>
      <c r="R1765" s="108"/>
      <c r="S1765" s="108">
        <v>0</v>
      </c>
      <c r="T1765" s="108"/>
      <c r="U1765" s="108">
        <v>0</v>
      </c>
      <c r="V1765" s="108"/>
      <c r="W1765" s="108">
        <v>1758</v>
      </c>
      <c r="X1765" s="108"/>
      <c r="Y1765" s="108">
        <v>0</v>
      </c>
      <c r="Z1765" s="108"/>
      <c r="AA1765" s="108">
        <v>0</v>
      </c>
      <c r="AB1765" s="108"/>
      <c r="AC1765" s="108">
        <v>0</v>
      </c>
      <c r="AD1765" s="108"/>
      <c r="AE1765" s="108">
        <v>0</v>
      </c>
      <c r="AF1765" s="108"/>
      <c r="AG1765" s="108">
        <v>0</v>
      </c>
      <c r="AH1765" s="108"/>
      <c r="AI1765" s="108">
        <v>3180</v>
      </c>
      <c r="AJ1765" s="108"/>
      <c r="AK1765" s="108">
        <v>0</v>
      </c>
      <c r="AL1765" s="109"/>
      <c r="AM1765" s="182">
        <v>0</v>
      </c>
      <c r="AN1765" s="109" t="s">
        <v>5655</v>
      </c>
      <c r="AO1765" s="109" t="str">
        <f t="shared" si="27"/>
        <v>No</v>
      </c>
    </row>
    <row r="1766" spans="1:41" s="19" customFormat="1" ht="11.45" customHeight="1" x14ac:dyDescent="0.2">
      <c r="A1766" s="5" t="s">
        <v>5556</v>
      </c>
      <c r="B1766" s="5" t="s">
        <v>5645</v>
      </c>
      <c r="C1766" s="5" t="s">
        <v>161</v>
      </c>
      <c r="D1766" s="174" t="s">
        <v>5555</v>
      </c>
      <c r="E1766" s="177" t="s">
        <v>5554</v>
      </c>
      <c r="F1766" s="19" t="s">
        <v>242</v>
      </c>
      <c r="G1766" s="5" t="s">
        <v>229</v>
      </c>
      <c r="H1766" s="27">
        <v>0</v>
      </c>
      <c r="I1766" s="106">
        <v>4</v>
      </c>
      <c r="J1766" s="107"/>
      <c r="K1766" s="108">
        <v>0</v>
      </c>
      <c r="L1766" s="108"/>
      <c r="M1766" s="108">
        <v>0</v>
      </c>
      <c r="N1766" s="108"/>
      <c r="O1766" s="108">
        <v>0</v>
      </c>
      <c r="P1766" s="108"/>
      <c r="Q1766" s="108">
        <v>20219</v>
      </c>
      <c r="R1766" s="108"/>
      <c r="S1766" s="108">
        <v>0</v>
      </c>
      <c r="T1766" s="108"/>
      <c r="U1766" s="108">
        <v>0</v>
      </c>
      <c r="V1766" s="108"/>
      <c r="W1766" s="108">
        <v>1329</v>
      </c>
      <c r="X1766" s="108"/>
      <c r="Y1766" s="108">
        <v>0</v>
      </c>
      <c r="Z1766" s="108"/>
      <c r="AA1766" s="108">
        <v>0</v>
      </c>
      <c r="AB1766" s="108"/>
      <c r="AC1766" s="108">
        <v>0</v>
      </c>
      <c r="AD1766" s="108"/>
      <c r="AE1766" s="108">
        <v>0</v>
      </c>
      <c r="AF1766" s="108"/>
      <c r="AG1766" s="108">
        <v>0</v>
      </c>
      <c r="AH1766" s="108"/>
      <c r="AI1766" s="108">
        <v>241</v>
      </c>
      <c r="AJ1766" s="108"/>
      <c r="AK1766" s="108">
        <v>0</v>
      </c>
      <c r="AL1766" s="109"/>
      <c r="AM1766" s="182">
        <v>0</v>
      </c>
      <c r="AN1766" s="109" t="s">
        <v>5655</v>
      </c>
      <c r="AO1766" s="109" t="str">
        <f t="shared" si="27"/>
        <v>No</v>
      </c>
    </row>
    <row r="1767" spans="1:41" s="19" customFormat="1" ht="11.45" customHeight="1" x14ac:dyDescent="0.2">
      <c r="A1767" s="5" t="s">
        <v>4213</v>
      </c>
      <c r="B1767" s="5" t="s">
        <v>870</v>
      </c>
      <c r="C1767" s="5" t="s">
        <v>64</v>
      </c>
      <c r="D1767" s="174" t="s">
        <v>4214</v>
      </c>
      <c r="E1767" s="177" t="s">
        <v>4215</v>
      </c>
      <c r="F1767" s="19" t="s">
        <v>194</v>
      </c>
      <c r="G1767" s="5" t="s">
        <v>229</v>
      </c>
      <c r="H1767" s="27">
        <v>0</v>
      </c>
      <c r="I1767" s="106">
        <v>4</v>
      </c>
      <c r="J1767" s="107"/>
      <c r="K1767" s="108">
        <v>0</v>
      </c>
      <c r="L1767" s="108"/>
      <c r="M1767" s="108">
        <v>0</v>
      </c>
      <c r="N1767" s="108"/>
      <c r="O1767" s="108">
        <v>0</v>
      </c>
      <c r="P1767" s="108"/>
      <c r="Q1767" s="108">
        <v>54819</v>
      </c>
      <c r="R1767" s="108"/>
      <c r="S1767" s="108">
        <v>0</v>
      </c>
      <c r="T1767" s="108"/>
      <c r="U1767" s="108">
        <v>0</v>
      </c>
      <c r="V1767" s="108"/>
      <c r="W1767" s="108">
        <v>2985</v>
      </c>
      <c r="X1767" s="108"/>
      <c r="Y1767" s="108">
        <v>0</v>
      </c>
      <c r="Z1767" s="108"/>
      <c r="AA1767" s="108">
        <v>0</v>
      </c>
      <c r="AB1767" s="108"/>
      <c r="AC1767" s="108">
        <v>0</v>
      </c>
      <c r="AD1767" s="108"/>
      <c r="AE1767" s="108">
        <v>0</v>
      </c>
      <c r="AF1767" s="108"/>
      <c r="AG1767" s="108">
        <v>0</v>
      </c>
      <c r="AH1767" s="108"/>
      <c r="AI1767" s="108">
        <v>8720</v>
      </c>
      <c r="AJ1767" s="108"/>
      <c r="AK1767" s="108">
        <v>0</v>
      </c>
      <c r="AL1767" s="109"/>
      <c r="AM1767" s="182">
        <v>0</v>
      </c>
      <c r="AN1767" s="109" t="s">
        <v>5655</v>
      </c>
      <c r="AO1767" s="109" t="str">
        <f t="shared" si="27"/>
        <v>No</v>
      </c>
    </row>
    <row r="1768" spans="1:41" s="19" customFormat="1" ht="11.45" customHeight="1" x14ac:dyDescent="0.2">
      <c r="A1768" s="5" t="s">
        <v>6473</v>
      </c>
      <c r="B1768" s="5" t="s">
        <v>237</v>
      </c>
      <c r="C1768" s="5" t="s">
        <v>73</v>
      </c>
      <c r="D1768" s="174">
        <v>2191</v>
      </c>
      <c r="E1768" s="177">
        <v>20191</v>
      </c>
      <c r="F1768" s="19" t="s">
        <v>194</v>
      </c>
      <c r="G1768" s="5" t="s">
        <v>5273</v>
      </c>
      <c r="H1768" s="27">
        <v>57442</v>
      </c>
      <c r="I1768" s="106">
        <v>4</v>
      </c>
      <c r="J1768" s="107"/>
      <c r="K1768" s="108">
        <v>0</v>
      </c>
      <c r="L1768" s="108"/>
      <c r="M1768" s="108">
        <v>0</v>
      </c>
      <c r="N1768" s="108"/>
      <c r="O1768" s="108">
        <v>0</v>
      </c>
      <c r="P1768" s="108"/>
      <c r="Q1768" s="108">
        <v>134521</v>
      </c>
      <c r="R1768" s="108"/>
      <c r="S1768" s="108">
        <v>0</v>
      </c>
      <c r="T1768" s="108"/>
      <c r="U1768" s="108">
        <v>0</v>
      </c>
      <c r="V1768" s="108"/>
      <c r="W1768" s="108">
        <v>11683</v>
      </c>
      <c r="X1768" s="108"/>
      <c r="Y1768" s="108">
        <v>0</v>
      </c>
      <c r="Z1768" s="108"/>
      <c r="AA1768" s="108">
        <v>0</v>
      </c>
      <c r="AB1768" s="108"/>
      <c r="AC1768" s="108">
        <v>0</v>
      </c>
      <c r="AD1768" s="108"/>
      <c r="AE1768" s="108">
        <v>0</v>
      </c>
      <c r="AF1768" s="108"/>
      <c r="AG1768" s="108">
        <v>0</v>
      </c>
      <c r="AH1768" s="108"/>
      <c r="AI1768" s="108">
        <v>76269</v>
      </c>
      <c r="AJ1768" s="108"/>
      <c r="AK1768" s="108">
        <v>0</v>
      </c>
      <c r="AL1768" s="109"/>
      <c r="AM1768" s="182">
        <v>0</v>
      </c>
      <c r="AN1768" s="109" t="s">
        <v>5655</v>
      </c>
      <c r="AO1768" s="109" t="str">
        <f t="shared" si="27"/>
        <v>No</v>
      </c>
    </row>
    <row r="1769" spans="1:41" s="19" customFormat="1" ht="11.45" customHeight="1" x14ac:dyDescent="0.2">
      <c r="A1769" s="5" t="s">
        <v>6474</v>
      </c>
      <c r="B1769" s="5" t="s">
        <v>367</v>
      </c>
      <c r="C1769" s="5" t="s">
        <v>45</v>
      </c>
      <c r="D1769" s="174"/>
      <c r="E1769" s="177">
        <v>50521</v>
      </c>
      <c r="F1769" s="19" t="s">
        <v>208</v>
      </c>
      <c r="G1769" s="5" t="s">
        <v>192</v>
      </c>
      <c r="H1769" s="27">
        <v>8608208</v>
      </c>
      <c r="I1769" s="106">
        <v>4</v>
      </c>
      <c r="J1769" s="107"/>
      <c r="K1769" s="108">
        <v>0</v>
      </c>
      <c r="L1769" s="108"/>
      <c r="M1769" s="108">
        <v>45457</v>
      </c>
      <c r="N1769" s="108"/>
      <c r="O1769" s="108">
        <v>45397</v>
      </c>
      <c r="P1769" s="108"/>
      <c r="Q1769" s="108">
        <v>45397</v>
      </c>
      <c r="R1769" s="108"/>
      <c r="S1769" s="108">
        <v>0</v>
      </c>
      <c r="T1769" s="108"/>
      <c r="U1769" s="108">
        <v>11366</v>
      </c>
      <c r="V1769" s="108"/>
      <c r="W1769" s="108">
        <v>11366</v>
      </c>
      <c r="X1769" s="108"/>
      <c r="Y1769" s="108">
        <v>0</v>
      </c>
      <c r="Z1769" s="108"/>
      <c r="AA1769" s="108">
        <v>0</v>
      </c>
      <c r="AB1769" s="108"/>
      <c r="AC1769" s="108">
        <v>0</v>
      </c>
      <c r="AD1769" s="108"/>
      <c r="AE1769" s="108">
        <v>0</v>
      </c>
      <c r="AF1769" s="108"/>
      <c r="AG1769" s="108">
        <v>0</v>
      </c>
      <c r="AH1769" s="108"/>
      <c r="AI1769" s="108">
        <v>403032</v>
      </c>
      <c r="AJ1769" s="108"/>
      <c r="AK1769" s="108">
        <v>743343</v>
      </c>
      <c r="AL1769" s="109"/>
      <c r="AM1769" s="182">
        <v>0</v>
      </c>
      <c r="AN1769" s="109" t="s">
        <v>5655</v>
      </c>
      <c r="AO1769" s="109" t="str">
        <f t="shared" si="27"/>
        <v>No</v>
      </c>
    </row>
    <row r="1770" spans="1:41" s="19" customFormat="1" ht="11.45" customHeight="1" x14ac:dyDescent="0.2">
      <c r="A1770" s="5" t="s">
        <v>5816</v>
      </c>
      <c r="B1770" s="5" t="s">
        <v>5817</v>
      </c>
      <c r="C1770" s="5" t="s">
        <v>20</v>
      </c>
      <c r="D1770" s="174"/>
      <c r="E1770" s="177">
        <v>90281</v>
      </c>
      <c r="F1770" s="19" t="s">
        <v>194</v>
      </c>
      <c r="G1770" s="5" t="s">
        <v>5273</v>
      </c>
      <c r="H1770" s="27">
        <v>12150996</v>
      </c>
      <c r="I1770" s="106">
        <v>4</v>
      </c>
      <c r="J1770" s="107"/>
      <c r="K1770" s="108">
        <v>0</v>
      </c>
      <c r="L1770" s="108"/>
      <c r="M1770" s="108">
        <v>0</v>
      </c>
      <c r="N1770" s="108"/>
      <c r="O1770" s="108">
        <v>0</v>
      </c>
      <c r="P1770" s="108"/>
      <c r="Q1770" s="108">
        <v>134510</v>
      </c>
      <c r="R1770" s="108"/>
      <c r="S1770" s="108">
        <v>0</v>
      </c>
      <c r="T1770" s="108"/>
      <c r="U1770" s="108">
        <v>0</v>
      </c>
      <c r="V1770" s="108"/>
      <c r="W1770" s="108">
        <v>13266</v>
      </c>
      <c r="X1770" s="108"/>
      <c r="Y1770" s="108">
        <v>0</v>
      </c>
      <c r="Z1770" s="108"/>
      <c r="AA1770" s="108">
        <v>0</v>
      </c>
      <c r="AB1770" s="108"/>
      <c r="AC1770" s="108">
        <v>0</v>
      </c>
      <c r="AD1770" s="108"/>
      <c r="AE1770" s="108">
        <v>0</v>
      </c>
      <c r="AF1770" s="108"/>
      <c r="AG1770" s="108">
        <v>0</v>
      </c>
      <c r="AH1770" s="108"/>
      <c r="AI1770" s="108">
        <v>196547</v>
      </c>
      <c r="AJ1770" s="108"/>
      <c r="AK1770" s="108">
        <v>0</v>
      </c>
      <c r="AL1770" s="109"/>
      <c r="AM1770" s="182">
        <v>0</v>
      </c>
      <c r="AN1770" s="109" t="s">
        <v>5655</v>
      </c>
      <c r="AO1770" s="109" t="str">
        <f t="shared" si="27"/>
        <v>No</v>
      </c>
    </row>
    <row r="1771" spans="1:41" s="19" customFormat="1" ht="11.45" customHeight="1" x14ac:dyDescent="0.2">
      <c r="A1771" s="5" t="s">
        <v>4479</v>
      </c>
      <c r="B1771" s="5" t="s">
        <v>4350</v>
      </c>
      <c r="C1771" s="5" t="s">
        <v>161</v>
      </c>
      <c r="D1771" s="174" t="s">
        <v>4480</v>
      </c>
      <c r="E1771" s="177" t="s">
        <v>4481</v>
      </c>
      <c r="F1771" s="19" t="s">
        <v>242</v>
      </c>
      <c r="G1771" s="5" t="s">
        <v>229</v>
      </c>
      <c r="H1771" s="27">
        <v>0</v>
      </c>
      <c r="I1771" s="106">
        <v>4</v>
      </c>
      <c r="J1771" s="107"/>
      <c r="K1771" s="108">
        <v>0</v>
      </c>
      <c r="L1771" s="108"/>
      <c r="M1771" s="108">
        <v>0</v>
      </c>
      <c r="N1771" s="108"/>
      <c r="O1771" s="108">
        <v>0</v>
      </c>
      <c r="P1771" s="108"/>
      <c r="Q1771" s="108">
        <v>54012</v>
      </c>
      <c r="R1771" s="108"/>
      <c r="S1771" s="108">
        <v>0</v>
      </c>
      <c r="T1771" s="108"/>
      <c r="U1771" s="108">
        <v>0</v>
      </c>
      <c r="V1771" s="108"/>
      <c r="W1771" s="108">
        <v>5491</v>
      </c>
      <c r="X1771" s="108"/>
      <c r="Y1771" s="108">
        <v>0</v>
      </c>
      <c r="Z1771" s="108"/>
      <c r="AA1771" s="108">
        <v>0</v>
      </c>
      <c r="AB1771" s="108"/>
      <c r="AC1771" s="108">
        <v>0</v>
      </c>
      <c r="AD1771" s="108"/>
      <c r="AE1771" s="108">
        <v>0</v>
      </c>
      <c r="AF1771" s="108"/>
      <c r="AG1771" s="108">
        <v>0</v>
      </c>
      <c r="AH1771" s="108"/>
      <c r="AI1771" s="108">
        <v>17117</v>
      </c>
      <c r="AJ1771" s="108"/>
      <c r="AK1771" s="108">
        <v>0</v>
      </c>
      <c r="AL1771" s="109"/>
      <c r="AM1771" s="182">
        <v>0</v>
      </c>
      <c r="AN1771" s="109" t="s">
        <v>5655</v>
      </c>
      <c r="AO1771" s="109" t="str">
        <f t="shared" si="27"/>
        <v>No</v>
      </c>
    </row>
    <row r="1772" spans="1:41" s="19" customFormat="1" ht="11.45" customHeight="1" x14ac:dyDescent="0.2">
      <c r="A1772" s="5" t="s">
        <v>3151</v>
      </c>
      <c r="B1772" s="5" t="s">
        <v>3152</v>
      </c>
      <c r="C1772" s="5" t="s">
        <v>98</v>
      </c>
      <c r="D1772" s="174" t="s">
        <v>3153</v>
      </c>
      <c r="E1772" s="177" t="s">
        <v>3154</v>
      </c>
      <c r="F1772" s="19" t="s">
        <v>194</v>
      </c>
      <c r="G1772" s="5" t="s">
        <v>229</v>
      </c>
      <c r="H1772" s="27">
        <v>0</v>
      </c>
      <c r="I1772" s="106">
        <v>4</v>
      </c>
      <c r="J1772" s="107"/>
      <c r="K1772" s="108">
        <v>0</v>
      </c>
      <c r="L1772" s="108"/>
      <c r="M1772" s="108">
        <v>0</v>
      </c>
      <c r="N1772" s="108"/>
      <c r="O1772" s="108">
        <v>0</v>
      </c>
      <c r="P1772" s="108"/>
      <c r="Q1772" s="108">
        <v>194528</v>
      </c>
      <c r="R1772" s="108"/>
      <c r="S1772" s="108">
        <v>0</v>
      </c>
      <c r="T1772" s="108"/>
      <c r="U1772" s="108">
        <v>0</v>
      </c>
      <c r="V1772" s="108"/>
      <c r="W1772" s="108">
        <v>14130</v>
      </c>
      <c r="X1772" s="108"/>
      <c r="Y1772" s="108">
        <v>0</v>
      </c>
      <c r="Z1772" s="108"/>
      <c r="AA1772" s="108">
        <v>0</v>
      </c>
      <c r="AB1772" s="108"/>
      <c r="AC1772" s="108">
        <v>0</v>
      </c>
      <c r="AD1772" s="108"/>
      <c r="AE1772" s="108">
        <v>0</v>
      </c>
      <c r="AF1772" s="108"/>
      <c r="AG1772" s="108">
        <v>0</v>
      </c>
      <c r="AH1772" s="108"/>
      <c r="AI1772" s="108">
        <v>44250</v>
      </c>
      <c r="AJ1772" s="108"/>
      <c r="AK1772" s="108">
        <v>0</v>
      </c>
      <c r="AL1772" s="109"/>
      <c r="AM1772" s="182">
        <v>0</v>
      </c>
      <c r="AN1772" s="109" t="s">
        <v>5655</v>
      </c>
      <c r="AO1772" s="109" t="str">
        <f t="shared" si="27"/>
        <v>No</v>
      </c>
    </row>
    <row r="1773" spans="1:41" s="19" customFormat="1" ht="11.45" customHeight="1" x14ac:dyDescent="0.2">
      <c r="A1773" s="5" t="s">
        <v>5211</v>
      </c>
      <c r="B1773" s="5" t="s">
        <v>5212</v>
      </c>
      <c r="C1773" s="5" t="s">
        <v>64</v>
      </c>
      <c r="D1773" s="174"/>
      <c r="E1773" s="177">
        <v>77077</v>
      </c>
      <c r="F1773" s="19" t="s">
        <v>138</v>
      </c>
      <c r="G1773" s="5" t="s">
        <v>5273</v>
      </c>
      <c r="H1773" s="27">
        <v>0</v>
      </c>
      <c r="I1773" s="106">
        <v>4</v>
      </c>
      <c r="J1773" s="107"/>
      <c r="K1773" s="108">
        <v>0</v>
      </c>
      <c r="L1773" s="108"/>
      <c r="M1773" s="108">
        <v>0</v>
      </c>
      <c r="N1773" s="108"/>
      <c r="O1773" s="108">
        <v>0</v>
      </c>
      <c r="P1773" s="108"/>
      <c r="Q1773" s="108">
        <v>201403</v>
      </c>
      <c r="R1773" s="108"/>
      <c r="S1773" s="108">
        <v>0</v>
      </c>
      <c r="T1773" s="108"/>
      <c r="U1773" s="108">
        <v>0</v>
      </c>
      <c r="V1773" s="108"/>
      <c r="W1773" s="108">
        <v>4794</v>
      </c>
      <c r="X1773" s="108"/>
      <c r="Y1773" s="108">
        <v>0</v>
      </c>
      <c r="Z1773" s="108"/>
      <c r="AA1773" s="108">
        <v>0</v>
      </c>
      <c r="AB1773" s="108"/>
      <c r="AC1773" s="108">
        <v>0</v>
      </c>
      <c r="AD1773" s="108"/>
      <c r="AE1773" s="108">
        <v>0</v>
      </c>
      <c r="AF1773" s="108"/>
      <c r="AG1773" s="108">
        <v>0</v>
      </c>
      <c r="AH1773" s="108"/>
      <c r="AI1773" s="108">
        <v>6158</v>
      </c>
      <c r="AJ1773" s="108"/>
      <c r="AK1773" s="108">
        <v>0</v>
      </c>
      <c r="AL1773" s="109"/>
      <c r="AM1773" s="182">
        <v>70</v>
      </c>
      <c r="AN1773" s="109" t="s">
        <v>5655</v>
      </c>
      <c r="AO1773" s="109" t="str">
        <f t="shared" si="27"/>
        <v>No</v>
      </c>
    </row>
    <row r="1774" spans="1:41" s="19" customFormat="1" ht="11.45" customHeight="1" x14ac:dyDescent="0.2">
      <c r="A1774" s="5" t="s">
        <v>4230</v>
      </c>
      <c r="B1774" s="5" t="s">
        <v>3830</v>
      </c>
      <c r="C1774" s="5" t="s">
        <v>48</v>
      </c>
      <c r="D1774" s="174" t="s">
        <v>4231</v>
      </c>
      <c r="E1774" s="177" t="s">
        <v>4232</v>
      </c>
      <c r="F1774" s="19" t="s">
        <v>194</v>
      </c>
      <c r="G1774" s="5" t="s">
        <v>229</v>
      </c>
      <c r="H1774" s="27">
        <v>0</v>
      </c>
      <c r="I1774" s="106">
        <v>4</v>
      </c>
      <c r="J1774" s="107"/>
      <c r="K1774" s="108">
        <v>0</v>
      </c>
      <c r="L1774" s="108"/>
      <c r="M1774" s="108">
        <v>0</v>
      </c>
      <c r="N1774" s="108"/>
      <c r="O1774" s="108">
        <v>0</v>
      </c>
      <c r="P1774" s="108"/>
      <c r="Q1774" s="108">
        <v>77611</v>
      </c>
      <c r="R1774" s="108"/>
      <c r="S1774" s="108">
        <v>0</v>
      </c>
      <c r="T1774" s="108"/>
      <c r="U1774" s="108">
        <v>0</v>
      </c>
      <c r="V1774" s="108"/>
      <c r="W1774" s="108">
        <v>3407</v>
      </c>
      <c r="X1774" s="108"/>
      <c r="Y1774" s="108">
        <v>0</v>
      </c>
      <c r="Z1774" s="108"/>
      <c r="AA1774" s="108">
        <v>0</v>
      </c>
      <c r="AB1774" s="108"/>
      <c r="AC1774" s="108">
        <v>0</v>
      </c>
      <c r="AD1774" s="108"/>
      <c r="AE1774" s="108">
        <v>0</v>
      </c>
      <c r="AF1774" s="108"/>
      <c r="AG1774" s="108">
        <v>0</v>
      </c>
      <c r="AH1774" s="108"/>
      <c r="AI1774" s="108">
        <v>8259</v>
      </c>
      <c r="AJ1774" s="108"/>
      <c r="AK1774" s="108">
        <v>0</v>
      </c>
      <c r="AL1774" s="109"/>
      <c r="AM1774" s="182">
        <v>0</v>
      </c>
      <c r="AN1774" s="109" t="s">
        <v>5655</v>
      </c>
      <c r="AO1774" s="109" t="str">
        <f t="shared" si="27"/>
        <v>No</v>
      </c>
    </row>
    <row r="1775" spans="1:41" s="19" customFormat="1" ht="11.45" customHeight="1" x14ac:dyDescent="0.2">
      <c r="A1775" s="5" t="s">
        <v>4440</v>
      </c>
      <c r="B1775" s="5" t="s">
        <v>6475</v>
      </c>
      <c r="C1775" s="5" t="s">
        <v>61</v>
      </c>
      <c r="D1775" s="174" t="s">
        <v>4441</v>
      </c>
      <c r="E1775" s="177" t="s">
        <v>4442</v>
      </c>
      <c r="F1775" s="19" t="s">
        <v>194</v>
      </c>
      <c r="G1775" s="5" t="s">
        <v>229</v>
      </c>
      <c r="H1775" s="27">
        <v>0</v>
      </c>
      <c r="I1775" s="106">
        <v>4</v>
      </c>
      <c r="J1775" s="107"/>
      <c r="K1775" s="108">
        <v>0</v>
      </c>
      <c r="L1775" s="108"/>
      <c r="M1775" s="108">
        <v>0</v>
      </c>
      <c r="N1775" s="108"/>
      <c r="O1775" s="108">
        <v>0</v>
      </c>
      <c r="P1775" s="108"/>
      <c r="Q1775" s="108">
        <v>79136</v>
      </c>
      <c r="R1775" s="108"/>
      <c r="S1775" s="108">
        <v>0</v>
      </c>
      <c r="T1775" s="108"/>
      <c r="U1775" s="108">
        <v>0</v>
      </c>
      <c r="V1775" s="108"/>
      <c r="W1775" s="108">
        <v>2507</v>
      </c>
      <c r="X1775" s="108"/>
      <c r="Y1775" s="108">
        <v>0</v>
      </c>
      <c r="Z1775" s="108"/>
      <c r="AA1775" s="108">
        <v>0</v>
      </c>
      <c r="AB1775" s="108"/>
      <c r="AC1775" s="108">
        <v>0</v>
      </c>
      <c r="AD1775" s="108"/>
      <c r="AE1775" s="108">
        <v>0</v>
      </c>
      <c r="AF1775" s="108"/>
      <c r="AG1775" s="108">
        <v>0</v>
      </c>
      <c r="AH1775" s="108"/>
      <c r="AI1775" s="108">
        <v>2882</v>
      </c>
      <c r="AJ1775" s="108"/>
      <c r="AK1775" s="108">
        <v>0</v>
      </c>
      <c r="AL1775" s="109"/>
      <c r="AM1775" s="182">
        <v>0</v>
      </c>
      <c r="AN1775" s="109" t="s">
        <v>5655</v>
      </c>
      <c r="AO1775" s="109" t="str">
        <f t="shared" si="27"/>
        <v>No</v>
      </c>
    </row>
    <row r="1776" spans="1:41" s="19" customFormat="1" ht="11.45" customHeight="1" x14ac:dyDescent="0.2">
      <c r="A1776" s="5" t="s">
        <v>5550</v>
      </c>
      <c r="B1776" s="5" t="s">
        <v>4386</v>
      </c>
      <c r="C1776" s="5" t="s">
        <v>161</v>
      </c>
      <c r="D1776" s="174" t="s">
        <v>5549</v>
      </c>
      <c r="E1776" s="177" t="s">
        <v>5548</v>
      </c>
      <c r="F1776" s="19" t="s">
        <v>242</v>
      </c>
      <c r="G1776" s="5" t="s">
        <v>229</v>
      </c>
      <c r="H1776" s="27">
        <v>0</v>
      </c>
      <c r="I1776" s="106">
        <v>4</v>
      </c>
      <c r="J1776" s="107"/>
      <c r="K1776" s="108">
        <v>0</v>
      </c>
      <c r="L1776" s="108"/>
      <c r="M1776" s="108">
        <v>0</v>
      </c>
      <c r="N1776" s="108"/>
      <c r="O1776" s="108">
        <v>0</v>
      </c>
      <c r="P1776" s="108"/>
      <c r="Q1776" s="108">
        <v>70009</v>
      </c>
      <c r="R1776" s="108"/>
      <c r="S1776" s="108">
        <v>0</v>
      </c>
      <c r="T1776" s="108"/>
      <c r="U1776" s="108">
        <v>0</v>
      </c>
      <c r="V1776" s="108"/>
      <c r="W1776" s="108">
        <v>5854</v>
      </c>
      <c r="X1776" s="108"/>
      <c r="Y1776" s="108">
        <v>0</v>
      </c>
      <c r="Z1776" s="108"/>
      <c r="AA1776" s="108">
        <v>0</v>
      </c>
      <c r="AB1776" s="108"/>
      <c r="AC1776" s="108">
        <v>0</v>
      </c>
      <c r="AD1776" s="108"/>
      <c r="AE1776" s="108">
        <v>0</v>
      </c>
      <c r="AF1776" s="108"/>
      <c r="AG1776" s="108">
        <v>0</v>
      </c>
      <c r="AH1776" s="108"/>
      <c r="AI1776" s="108">
        <v>13471</v>
      </c>
      <c r="AJ1776" s="108"/>
      <c r="AK1776" s="108">
        <v>0</v>
      </c>
      <c r="AL1776" s="109"/>
      <c r="AM1776" s="182">
        <v>0</v>
      </c>
      <c r="AN1776" s="109" t="s">
        <v>5655</v>
      </c>
      <c r="AO1776" s="109" t="str">
        <f t="shared" si="27"/>
        <v>No</v>
      </c>
    </row>
    <row r="1777" spans="1:41" s="19" customFormat="1" ht="11.45" customHeight="1" x14ac:dyDescent="0.2">
      <c r="A1777" s="5" t="s">
        <v>342</v>
      </c>
      <c r="B1777" s="5" t="s">
        <v>343</v>
      </c>
      <c r="C1777" s="5" t="s">
        <v>54</v>
      </c>
      <c r="D1777" s="174">
        <v>1088</v>
      </c>
      <c r="E1777" s="177">
        <v>10088</v>
      </c>
      <c r="F1777" s="19" t="s">
        <v>196</v>
      </c>
      <c r="G1777" s="5" t="s">
        <v>192</v>
      </c>
      <c r="H1777" s="27">
        <v>203914</v>
      </c>
      <c r="I1777" s="106">
        <v>4</v>
      </c>
      <c r="J1777" s="107"/>
      <c r="K1777" s="108">
        <v>0</v>
      </c>
      <c r="L1777" s="108"/>
      <c r="M1777" s="108">
        <v>85324</v>
      </c>
      <c r="N1777" s="108"/>
      <c r="O1777" s="108">
        <v>86025</v>
      </c>
      <c r="P1777" s="108"/>
      <c r="Q1777" s="108">
        <v>85496</v>
      </c>
      <c r="R1777" s="108"/>
      <c r="S1777" s="108">
        <v>529</v>
      </c>
      <c r="T1777" s="108"/>
      <c r="U1777" s="108">
        <v>16341</v>
      </c>
      <c r="V1777" s="108"/>
      <c r="W1777" s="108">
        <v>16281</v>
      </c>
      <c r="X1777" s="108"/>
      <c r="Y1777" s="108">
        <v>60</v>
      </c>
      <c r="Z1777" s="108"/>
      <c r="AA1777" s="108">
        <v>0</v>
      </c>
      <c r="AB1777" s="108"/>
      <c r="AC1777" s="108">
        <v>0</v>
      </c>
      <c r="AD1777" s="108"/>
      <c r="AE1777" s="108">
        <v>0</v>
      </c>
      <c r="AF1777" s="108"/>
      <c r="AG1777" s="108">
        <v>0</v>
      </c>
      <c r="AH1777" s="108"/>
      <c r="AI1777" s="108">
        <v>1111101</v>
      </c>
      <c r="AJ1777" s="108"/>
      <c r="AK1777" s="108">
        <v>4018914</v>
      </c>
      <c r="AL1777" s="109"/>
      <c r="AM1777" s="182">
        <v>0</v>
      </c>
      <c r="AN1777" s="109" t="s">
        <v>5655</v>
      </c>
      <c r="AO1777" s="109" t="str">
        <f t="shared" si="27"/>
        <v>No</v>
      </c>
    </row>
    <row r="1778" spans="1:41" s="19" customFormat="1" ht="11.45" customHeight="1" x14ac:dyDescent="0.2">
      <c r="A1778" s="5" t="s">
        <v>6476</v>
      </c>
      <c r="B1778" s="5" t="s">
        <v>506</v>
      </c>
      <c r="C1778" s="5" t="s">
        <v>52</v>
      </c>
      <c r="D1778" s="174"/>
      <c r="E1778" s="177">
        <v>11159</v>
      </c>
      <c r="F1778" s="19" t="s">
        <v>208</v>
      </c>
      <c r="G1778" s="5" t="s">
        <v>5273</v>
      </c>
      <c r="H1778" s="27">
        <v>4181019</v>
      </c>
      <c r="I1778" s="106">
        <v>4</v>
      </c>
      <c r="J1778" s="107"/>
      <c r="K1778" s="108">
        <v>0</v>
      </c>
      <c r="L1778" s="108"/>
      <c r="M1778" s="108">
        <v>0</v>
      </c>
      <c r="N1778" s="108"/>
      <c r="O1778" s="108">
        <v>0</v>
      </c>
      <c r="P1778" s="108"/>
      <c r="Q1778" s="108">
        <v>257520</v>
      </c>
      <c r="R1778" s="108"/>
      <c r="S1778" s="108">
        <v>0</v>
      </c>
      <c r="T1778" s="108"/>
      <c r="U1778" s="108">
        <v>0</v>
      </c>
      <c r="V1778" s="108"/>
      <c r="W1778" s="108">
        <v>8775</v>
      </c>
      <c r="X1778" s="108"/>
      <c r="Y1778" s="108">
        <v>0</v>
      </c>
      <c r="Z1778" s="108"/>
      <c r="AA1778" s="108">
        <v>0</v>
      </c>
      <c r="AB1778" s="108"/>
      <c r="AC1778" s="108">
        <v>0</v>
      </c>
      <c r="AD1778" s="108"/>
      <c r="AE1778" s="108">
        <v>0</v>
      </c>
      <c r="AF1778" s="108"/>
      <c r="AG1778" s="108">
        <v>0</v>
      </c>
      <c r="AH1778" s="108"/>
      <c r="AI1778" s="108">
        <v>62075</v>
      </c>
      <c r="AJ1778" s="108"/>
      <c r="AK1778" s="108">
        <v>0</v>
      </c>
      <c r="AL1778" s="109"/>
      <c r="AM1778" s="182">
        <v>0</v>
      </c>
      <c r="AN1778" s="109" t="s">
        <v>5655</v>
      </c>
      <c r="AO1778" s="109" t="str">
        <f t="shared" si="27"/>
        <v>No</v>
      </c>
    </row>
    <row r="1779" spans="1:41" s="19" customFormat="1" ht="11.45" customHeight="1" x14ac:dyDescent="0.2">
      <c r="A1779" s="5" t="s">
        <v>5763</v>
      </c>
      <c r="B1779" s="5" t="s">
        <v>835</v>
      </c>
      <c r="C1779" s="5" t="s">
        <v>20</v>
      </c>
      <c r="D1779" s="174"/>
      <c r="E1779" s="177">
        <v>90298</v>
      </c>
      <c r="F1779" s="19" t="s">
        <v>194</v>
      </c>
      <c r="G1779" s="5" t="s">
        <v>5273</v>
      </c>
      <c r="H1779" s="27">
        <v>214811</v>
      </c>
      <c r="I1779" s="106">
        <v>4</v>
      </c>
      <c r="J1779" s="107"/>
      <c r="K1779" s="108">
        <v>0</v>
      </c>
      <c r="L1779" s="108"/>
      <c r="M1779" s="108">
        <v>0</v>
      </c>
      <c r="N1779" s="108"/>
      <c r="O1779" s="108">
        <v>0</v>
      </c>
      <c r="P1779" s="108"/>
      <c r="Q1779" s="108">
        <v>68025</v>
      </c>
      <c r="R1779" s="108"/>
      <c r="S1779" s="108">
        <v>0</v>
      </c>
      <c r="T1779" s="108"/>
      <c r="U1779" s="108">
        <v>0</v>
      </c>
      <c r="V1779" s="108"/>
      <c r="W1779" s="108">
        <v>4963</v>
      </c>
      <c r="X1779" s="108"/>
      <c r="Y1779" s="108">
        <v>0</v>
      </c>
      <c r="Z1779" s="108"/>
      <c r="AA1779" s="108">
        <v>0</v>
      </c>
      <c r="AB1779" s="108"/>
      <c r="AC1779" s="108">
        <v>0</v>
      </c>
      <c r="AD1779" s="108"/>
      <c r="AE1779" s="108">
        <v>0</v>
      </c>
      <c r="AF1779" s="108"/>
      <c r="AG1779" s="108">
        <v>0</v>
      </c>
      <c r="AH1779" s="108"/>
      <c r="AI1779" s="108">
        <v>79613</v>
      </c>
      <c r="AJ1779" s="108"/>
      <c r="AK1779" s="108">
        <v>0</v>
      </c>
      <c r="AL1779" s="109"/>
      <c r="AM1779" s="182">
        <v>0</v>
      </c>
      <c r="AN1779" s="109" t="s">
        <v>5655</v>
      </c>
      <c r="AO1779" s="109" t="str">
        <f t="shared" si="27"/>
        <v>No</v>
      </c>
    </row>
    <row r="1780" spans="1:41" s="19" customFormat="1" ht="11.45" customHeight="1" x14ac:dyDescent="0.2">
      <c r="A1780" s="5" t="s">
        <v>1041</v>
      </c>
      <c r="B1780" s="5" t="s">
        <v>1042</v>
      </c>
      <c r="C1780" s="5" t="s">
        <v>20</v>
      </c>
      <c r="D1780" s="174" t="s">
        <v>1043</v>
      </c>
      <c r="E1780" s="177">
        <v>99262</v>
      </c>
      <c r="F1780" s="19" t="s">
        <v>138</v>
      </c>
      <c r="G1780" s="5" t="s">
        <v>5273</v>
      </c>
      <c r="H1780" s="27">
        <v>0</v>
      </c>
      <c r="I1780" s="106">
        <v>4</v>
      </c>
      <c r="J1780" s="107"/>
      <c r="K1780" s="108">
        <v>0</v>
      </c>
      <c r="L1780" s="108"/>
      <c r="M1780" s="108">
        <v>0</v>
      </c>
      <c r="N1780" s="108"/>
      <c r="O1780" s="108">
        <v>0</v>
      </c>
      <c r="P1780" s="108"/>
      <c r="Q1780" s="108">
        <v>107063</v>
      </c>
      <c r="R1780" s="108"/>
      <c r="S1780" s="108">
        <v>0</v>
      </c>
      <c r="T1780" s="108"/>
      <c r="U1780" s="108">
        <v>0</v>
      </c>
      <c r="V1780" s="108"/>
      <c r="W1780" s="108">
        <v>7876</v>
      </c>
      <c r="X1780" s="108"/>
      <c r="Y1780" s="108">
        <v>0</v>
      </c>
      <c r="Z1780" s="108"/>
      <c r="AA1780" s="108">
        <v>0</v>
      </c>
      <c r="AB1780" s="108"/>
      <c r="AC1780" s="108">
        <v>0</v>
      </c>
      <c r="AD1780" s="108"/>
      <c r="AE1780" s="108">
        <v>0</v>
      </c>
      <c r="AF1780" s="108"/>
      <c r="AG1780" s="108">
        <v>0</v>
      </c>
      <c r="AH1780" s="108"/>
      <c r="AI1780" s="108">
        <v>25067</v>
      </c>
      <c r="AJ1780" s="108"/>
      <c r="AK1780" s="108">
        <v>0</v>
      </c>
      <c r="AL1780" s="109"/>
      <c r="AM1780" s="182">
        <v>0</v>
      </c>
      <c r="AN1780" s="109" t="s">
        <v>5655</v>
      </c>
      <c r="AO1780" s="109" t="str">
        <f t="shared" si="27"/>
        <v>No</v>
      </c>
    </row>
    <row r="1781" spans="1:41" s="19" customFormat="1" ht="11.45" customHeight="1" x14ac:dyDescent="0.2">
      <c r="A1781" s="5" t="s">
        <v>5194</v>
      </c>
      <c r="B1781" s="5" t="s">
        <v>4364</v>
      </c>
      <c r="C1781" s="5" t="s">
        <v>94</v>
      </c>
      <c r="D1781" s="174"/>
      <c r="E1781" s="177" t="s">
        <v>5195</v>
      </c>
      <c r="F1781" s="19" t="s">
        <v>242</v>
      </c>
      <c r="G1781" s="5" t="s">
        <v>229</v>
      </c>
      <c r="H1781" s="27">
        <v>0</v>
      </c>
      <c r="I1781" s="106">
        <v>4</v>
      </c>
      <c r="J1781" s="107"/>
      <c r="K1781" s="108">
        <v>0</v>
      </c>
      <c r="L1781" s="108"/>
      <c r="M1781" s="108">
        <v>0</v>
      </c>
      <c r="N1781" s="108"/>
      <c r="O1781" s="108">
        <v>0</v>
      </c>
      <c r="P1781" s="108"/>
      <c r="Q1781" s="108">
        <v>99334</v>
      </c>
      <c r="R1781" s="108"/>
      <c r="S1781" s="108">
        <v>0</v>
      </c>
      <c r="T1781" s="108"/>
      <c r="U1781" s="108">
        <v>0</v>
      </c>
      <c r="V1781" s="108"/>
      <c r="W1781" s="108">
        <v>4692</v>
      </c>
      <c r="X1781" s="108"/>
      <c r="Y1781" s="108">
        <v>0</v>
      </c>
      <c r="Z1781" s="108"/>
      <c r="AA1781" s="108">
        <v>0</v>
      </c>
      <c r="AB1781" s="108"/>
      <c r="AC1781" s="108">
        <v>0</v>
      </c>
      <c r="AD1781" s="108"/>
      <c r="AE1781" s="108">
        <v>0</v>
      </c>
      <c r="AF1781" s="108"/>
      <c r="AG1781" s="108">
        <v>0</v>
      </c>
      <c r="AH1781" s="108"/>
      <c r="AI1781" s="108">
        <v>4997</v>
      </c>
      <c r="AJ1781" s="108"/>
      <c r="AK1781" s="108">
        <v>0</v>
      </c>
      <c r="AL1781" s="109"/>
      <c r="AM1781" s="182">
        <v>0</v>
      </c>
      <c r="AN1781" s="109" t="s">
        <v>5655</v>
      </c>
      <c r="AO1781" s="109" t="str">
        <f t="shared" si="27"/>
        <v>No</v>
      </c>
    </row>
    <row r="1782" spans="1:41" s="19" customFormat="1" ht="11.45" customHeight="1" x14ac:dyDescent="0.2">
      <c r="A1782" s="5" t="s">
        <v>4155</v>
      </c>
      <c r="B1782" s="5" t="s">
        <v>4156</v>
      </c>
      <c r="C1782" s="5" t="s">
        <v>64</v>
      </c>
      <c r="D1782" s="174" t="s">
        <v>4157</v>
      </c>
      <c r="E1782" s="177" t="s">
        <v>4158</v>
      </c>
      <c r="F1782" s="19" t="s">
        <v>242</v>
      </c>
      <c r="G1782" s="5" t="s">
        <v>229</v>
      </c>
      <c r="H1782" s="27">
        <v>0</v>
      </c>
      <c r="I1782" s="106">
        <v>4</v>
      </c>
      <c r="J1782" s="107"/>
      <c r="K1782" s="108">
        <v>0</v>
      </c>
      <c r="L1782" s="108"/>
      <c r="M1782" s="108">
        <v>0</v>
      </c>
      <c r="N1782" s="108"/>
      <c r="O1782" s="108">
        <v>0</v>
      </c>
      <c r="P1782" s="108"/>
      <c r="Q1782" s="108">
        <v>33328</v>
      </c>
      <c r="R1782" s="108"/>
      <c r="S1782" s="108">
        <v>0</v>
      </c>
      <c r="T1782" s="108"/>
      <c r="U1782" s="108">
        <v>0</v>
      </c>
      <c r="V1782" s="108"/>
      <c r="W1782" s="108">
        <v>1807</v>
      </c>
      <c r="X1782" s="108"/>
      <c r="Y1782" s="108">
        <v>0</v>
      </c>
      <c r="Z1782" s="108"/>
      <c r="AA1782" s="108">
        <v>0</v>
      </c>
      <c r="AB1782" s="108"/>
      <c r="AC1782" s="108">
        <v>0</v>
      </c>
      <c r="AD1782" s="108"/>
      <c r="AE1782" s="108">
        <v>0</v>
      </c>
      <c r="AF1782" s="108"/>
      <c r="AG1782" s="108">
        <v>0</v>
      </c>
      <c r="AH1782" s="108"/>
      <c r="AI1782" s="108">
        <v>5075</v>
      </c>
      <c r="AJ1782" s="108"/>
      <c r="AK1782" s="108">
        <v>0</v>
      </c>
      <c r="AL1782" s="109"/>
      <c r="AM1782" s="182">
        <v>0</v>
      </c>
      <c r="AN1782" s="109" t="s">
        <v>5655</v>
      </c>
      <c r="AO1782" s="109" t="str">
        <f t="shared" si="27"/>
        <v>No</v>
      </c>
    </row>
    <row r="1783" spans="1:41" s="19" customFormat="1" ht="11.45" customHeight="1" x14ac:dyDescent="0.2">
      <c r="A1783" s="5" t="s">
        <v>6477</v>
      </c>
      <c r="B1783" s="5" t="s">
        <v>476</v>
      </c>
      <c r="C1783" s="5" t="s">
        <v>46</v>
      </c>
      <c r="D1783" s="174">
        <v>5042</v>
      </c>
      <c r="E1783" s="177">
        <v>50042</v>
      </c>
      <c r="F1783" s="19" t="s">
        <v>194</v>
      </c>
      <c r="G1783" s="5" t="s">
        <v>5273</v>
      </c>
      <c r="H1783" s="27">
        <v>8608208</v>
      </c>
      <c r="I1783" s="106">
        <v>4</v>
      </c>
      <c r="J1783" s="107"/>
      <c r="K1783" s="108">
        <v>0</v>
      </c>
      <c r="L1783" s="108"/>
      <c r="M1783" s="108">
        <v>0</v>
      </c>
      <c r="N1783" s="108"/>
      <c r="O1783" s="108">
        <v>0</v>
      </c>
      <c r="P1783" s="108"/>
      <c r="Q1783" s="108">
        <v>141694</v>
      </c>
      <c r="R1783" s="108"/>
      <c r="S1783" s="108">
        <v>0</v>
      </c>
      <c r="T1783" s="108"/>
      <c r="U1783" s="108">
        <v>0</v>
      </c>
      <c r="V1783" s="108"/>
      <c r="W1783" s="108">
        <v>12613</v>
      </c>
      <c r="X1783" s="108"/>
      <c r="Y1783" s="108">
        <v>0</v>
      </c>
      <c r="Z1783" s="108"/>
      <c r="AA1783" s="108">
        <v>0</v>
      </c>
      <c r="AB1783" s="108"/>
      <c r="AC1783" s="108">
        <v>0</v>
      </c>
      <c r="AD1783" s="108"/>
      <c r="AE1783" s="108">
        <v>0</v>
      </c>
      <c r="AF1783" s="108"/>
      <c r="AG1783" s="108">
        <v>0</v>
      </c>
      <c r="AH1783" s="108"/>
      <c r="AI1783" s="108">
        <v>122564</v>
      </c>
      <c r="AJ1783" s="108"/>
      <c r="AK1783" s="108">
        <v>0</v>
      </c>
      <c r="AL1783" s="109"/>
      <c r="AM1783" s="182">
        <v>0</v>
      </c>
      <c r="AN1783" s="109" t="s">
        <v>5655</v>
      </c>
      <c r="AO1783" s="109" t="str">
        <f t="shared" si="27"/>
        <v>No</v>
      </c>
    </row>
    <row r="1784" spans="1:41" s="19" customFormat="1" ht="11.45" customHeight="1" x14ac:dyDescent="0.2">
      <c r="A1784" s="5" t="s">
        <v>2096</v>
      </c>
      <c r="B1784" s="5" t="s">
        <v>5614</v>
      </c>
      <c r="C1784" s="5" t="s">
        <v>40</v>
      </c>
      <c r="D1784" s="174" t="s">
        <v>2097</v>
      </c>
      <c r="E1784" s="177" t="s">
        <v>2098</v>
      </c>
      <c r="F1784" s="19" t="s">
        <v>194</v>
      </c>
      <c r="G1784" s="5" t="s">
        <v>229</v>
      </c>
      <c r="H1784" s="27">
        <v>0</v>
      </c>
      <c r="I1784" s="106">
        <v>4</v>
      </c>
      <c r="J1784" s="107"/>
      <c r="K1784" s="108">
        <v>0</v>
      </c>
      <c r="L1784" s="108"/>
      <c r="M1784" s="108">
        <v>0</v>
      </c>
      <c r="N1784" s="108"/>
      <c r="O1784" s="108">
        <v>0</v>
      </c>
      <c r="P1784" s="108"/>
      <c r="Q1784" s="108">
        <v>182183</v>
      </c>
      <c r="R1784" s="108"/>
      <c r="S1784" s="108">
        <v>0</v>
      </c>
      <c r="T1784" s="108"/>
      <c r="U1784" s="108">
        <v>0</v>
      </c>
      <c r="V1784" s="108"/>
      <c r="W1784" s="108">
        <v>9238</v>
      </c>
      <c r="X1784" s="108"/>
      <c r="Y1784" s="108">
        <v>0</v>
      </c>
      <c r="Z1784" s="108"/>
      <c r="AA1784" s="108">
        <v>0</v>
      </c>
      <c r="AB1784" s="108"/>
      <c r="AC1784" s="108">
        <v>0</v>
      </c>
      <c r="AD1784" s="108"/>
      <c r="AE1784" s="108">
        <v>0</v>
      </c>
      <c r="AF1784" s="108"/>
      <c r="AG1784" s="108">
        <v>0</v>
      </c>
      <c r="AH1784" s="108"/>
      <c r="AI1784" s="108">
        <v>13359</v>
      </c>
      <c r="AJ1784" s="108"/>
      <c r="AK1784" s="108">
        <v>0</v>
      </c>
      <c r="AL1784" s="109"/>
      <c r="AM1784" s="182">
        <v>0</v>
      </c>
      <c r="AN1784" s="109" t="s">
        <v>5655</v>
      </c>
      <c r="AO1784" s="109" t="str">
        <f t="shared" si="27"/>
        <v>No</v>
      </c>
    </row>
    <row r="1785" spans="1:41" s="19" customFormat="1" ht="11.45" customHeight="1" x14ac:dyDescent="0.2">
      <c r="A1785" s="5" t="s">
        <v>1406</v>
      </c>
      <c r="B1785" s="5" t="s">
        <v>1371</v>
      </c>
      <c r="C1785" s="5" t="s">
        <v>32</v>
      </c>
      <c r="D1785" s="174">
        <v>1132</v>
      </c>
      <c r="E1785" s="177">
        <v>10132</v>
      </c>
      <c r="F1785" s="19" t="s">
        <v>208</v>
      </c>
      <c r="G1785" s="5" t="s">
        <v>5273</v>
      </c>
      <c r="H1785" s="27">
        <v>924859</v>
      </c>
      <c r="I1785" s="106">
        <v>4</v>
      </c>
      <c r="J1785" s="107"/>
      <c r="K1785" s="108">
        <v>0</v>
      </c>
      <c r="L1785" s="108"/>
      <c r="M1785" s="108">
        <v>0</v>
      </c>
      <c r="N1785" s="108"/>
      <c r="O1785" s="108">
        <v>0</v>
      </c>
      <c r="P1785" s="108"/>
      <c r="Q1785" s="108">
        <v>56924</v>
      </c>
      <c r="R1785" s="108"/>
      <c r="S1785" s="108">
        <v>0</v>
      </c>
      <c r="T1785" s="108"/>
      <c r="U1785" s="108">
        <v>0</v>
      </c>
      <c r="V1785" s="108"/>
      <c r="W1785" s="108">
        <v>1655</v>
      </c>
      <c r="X1785" s="108"/>
      <c r="Y1785" s="108">
        <v>0</v>
      </c>
      <c r="Z1785" s="108"/>
      <c r="AA1785" s="108">
        <v>0</v>
      </c>
      <c r="AB1785" s="108"/>
      <c r="AC1785" s="108">
        <v>0</v>
      </c>
      <c r="AD1785" s="108"/>
      <c r="AE1785" s="108">
        <v>0</v>
      </c>
      <c r="AF1785" s="108"/>
      <c r="AG1785" s="108">
        <v>0</v>
      </c>
      <c r="AH1785" s="108"/>
      <c r="AI1785" s="108">
        <v>15051</v>
      </c>
      <c r="AJ1785" s="108"/>
      <c r="AK1785" s="108">
        <v>0</v>
      </c>
      <c r="AL1785" s="109"/>
      <c r="AM1785" s="182">
        <v>0</v>
      </c>
      <c r="AN1785" s="109" t="s">
        <v>5655</v>
      </c>
      <c r="AO1785" s="109" t="str">
        <f t="shared" si="27"/>
        <v>No</v>
      </c>
    </row>
    <row r="1786" spans="1:41" s="19" customFormat="1" ht="11.45" customHeight="1" x14ac:dyDescent="0.2">
      <c r="A1786" s="5" t="s">
        <v>3920</v>
      </c>
      <c r="B1786" s="5" t="s">
        <v>3921</v>
      </c>
      <c r="C1786" s="5" t="s">
        <v>64</v>
      </c>
      <c r="D1786" s="174" t="s">
        <v>3922</v>
      </c>
      <c r="E1786" s="177" t="s">
        <v>3923</v>
      </c>
      <c r="F1786" s="19" t="s">
        <v>194</v>
      </c>
      <c r="G1786" s="5" t="s">
        <v>229</v>
      </c>
      <c r="H1786" s="27">
        <v>0</v>
      </c>
      <c r="I1786" s="106">
        <v>4</v>
      </c>
      <c r="J1786" s="107"/>
      <c r="K1786" s="108">
        <v>0</v>
      </c>
      <c r="L1786" s="108"/>
      <c r="M1786" s="108">
        <v>0</v>
      </c>
      <c r="N1786" s="108"/>
      <c r="O1786" s="108">
        <v>0</v>
      </c>
      <c r="P1786" s="108"/>
      <c r="Q1786" s="108">
        <v>46107</v>
      </c>
      <c r="R1786" s="108"/>
      <c r="S1786" s="108">
        <v>0</v>
      </c>
      <c r="T1786" s="108"/>
      <c r="U1786" s="108">
        <v>0</v>
      </c>
      <c r="V1786" s="108"/>
      <c r="W1786" s="108">
        <v>1615</v>
      </c>
      <c r="X1786" s="108"/>
      <c r="Y1786" s="108">
        <v>0</v>
      </c>
      <c r="Z1786" s="108"/>
      <c r="AA1786" s="108">
        <v>0</v>
      </c>
      <c r="AB1786" s="108"/>
      <c r="AC1786" s="108">
        <v>0</v>
      </c>
      <c r="AD1786" s="108"/>
      <c r="AE1786" s="108">
        <v>0</v>
      </c>
      <c r="AF1786" s="108"/>
      <c r="AG1786" s="108">
        <v>0</v>
      </c>
      <c r="AH1786" s="108"/>
      <c r="AI1786" s="108">
        <v>4410</v>
      </c>
      <c r="AJ1786" s="108"/>
      <c r="AK1786" s="108">
        <v>0</v>
      </c>
      <c r="AL1786" s="109"/>
      <c r="AM1786" s="182">
        <v>0</v>
      </c>
      <c r="AN1786" s="109" t="s">
        <v>5655</v>
      </c>
      <c r="AO1786" s="109" t="str">
        <f t="shared" si="27"/>
        <v>No</v>
      </c>
    </row>
    <row r="1787" spans="1:41" s="19" customFormat="1" ht="11.45" customHeight="1" x14ac:dyDescent="0.2">
      <c r="A1787" s="5" t="s">
        <v>3928</v>
      </c>
      <c r="B1787" s="5" t="s">
        <v>3929</v>
      </c>
      <c r="C1787" s="5" t="s">
        <v>48</v>
      </c>
      <c r="D1787" s="174" t="s">
        <v>3930</v>
      </c>
      <c r="E1787" s="177" t="s">
        <v>3931</v>
      </c>
      <c r="F1787" s="19" t="s">
        <v>194</v>
      </c>
      <c r="G1787" s="5" t="s">
        <v>229</v>
      </c>
      <c r="H1787" s="27">
        <v>0</v>
      </c>
      <c r="I1787" s="106">
        <v>4</v>
      </c>
      <c r="J1787" s="107"/>
      <c r="K1787" s="108">
        <v>0</v>
      </c>
      <c r="L1787" s="108"/>
      <c r="M1787" s="108">
        <v>0</v>
      </c>
      <c r="N1787" s="108"/>
      <c r="O1787" s="108">
        <v>0</v>
      </c>
      <c r="P1787" s="108"/>
      <c r="Q1787" s="108">
        <v>74605</v>
      </c>
      <c r="R1787" s="108"/>
      <c r="S1787" s="108">
        <v>0</v>
      </c>
      <c r="T1787" s="108"/>
      <c r="U1787" s="108">
        <v>0</v>
      </c>
      <c r="V1787" s="108"/>
      <c r="W1787" s="108">
        <v>10200</v>
      </c>
      <c r="X1787" s="108"/>
      <c r="Y1787" s="108">
        <v>0</v>
      </c>
      <c r="Z1787" s="108"/>
      <c r="AA1787" s="108">
        <v>0</v>
      </c>
      <c r="AB1787" s="108"/>
      <c r="AC1787" s="108">
        <v>0</v>
      </c>
      <c r="AD1787" s="108"/>
      <c r="AE1787" s="108">
        <v>0</v>
      </c>
      <c r="AF1787" s="108"/>
      <c r="AG1787" s="108">
        <v>0</v>
      </c>
      <c r="AH1787" s="108"/>
      <c r="AI1787" s="108">
        <v>22396</v>
      </c>
      <c r="AJ1787" s="108"/>
      <c r="AK1787" s="108">
        <v>0</v>
      </c>
      <c r="AL1787" s="109"/>
      <c r="AM1787" s="182">
        <v>0</v>
      </c>
      <c r="AN1787" s="109" t="s">
        <v>5655</v>
      </c>
      <c r="AO1787" s="109" t="str">
        <f t="shared" si="27"/>
        <v>No</v>
      </c>
    </row>
    <row r="1788" spans="1:41" s="19" customFormat="1" ht="11.45" customHeight="1" x14ac:dyDescent="0.2">
      <c r="A1788" s="5" t="s">
        <v>2735</v>
      </c>
      <c r="B1788" s="5" t="s">
        <v>2736</v>
      </c>
      <c r="C1788" s="5" t="s">
        <v>98</v>
      </c>
      <c r="D1788" s="174" t="s">
        <v>2737</v>
      </c>
      <c r="E1788" s="177" t="s">
        <v>2738</v>
      </c>
      <c r="F1788" s="19" t="s">
        <v>194</v>
      </c>
      <c r="G1788" s="5" t="s">
        <v>229</v>
      </c>
      <c r="H1788" s="27">
        <v>0</v>
      </c>
      <c r="I1788" s="106">
        <v>4</v>
      </c>
      <c r="J1788" s="107"/>
      <c r="K1788" s="108">
        <v>0</v>
      </c>
      <c r="L1788" s="108"/>
      <c r="M1788" s="108">
        <v>0</v>
      </c>
      <c r="N1788" s="108"/>
      <c r="O1788" s="108">
        <v>0</v>
      </c>
      <c r="P1788" s="108"/>
      <c r="Q1788" s="108">
        <v>175075</v>
      </c>
      <c r="R1788" s="108"/>
      <c r="S1788" s="108">
        <v>0</v>
      </c>
      <c r="T1788" s="108"/>
      <c r="U1788" s="108">
        <v>0</v>
      </c>
      <c r="V1788" s="108"/>
      <c r="W1788" s="108">
        <v>17614</v>
      </c>
      <c r="X1788" s="108"/>
      <c r="Y1788" s="108">
        <v>0</v>
      </c>
      <c r="Z1788" s="108"/>
      <c r="AA1788" s="108">
        <v>0</v>
      </c>
      <c r="AB1788" s="108"/>
      <c r="AC1788" s="108">
        <v>0</v>
      </c>
      <c r="AD1788" s="108"/>
      <c r="AE1788" s="108">
        <v>0</v>
      </c>
      <c r="AF1788" s="108"/>
      <c r="AG1788" s="108">
        <v>0</v>
      </c>
      <c r="AH1788" s="108"/>
      <c r="AI1788" s="108">
        <v>50363</v>
      </c>
      <c r="AJ1788" s="108"/>
      <c r="AK1788" s="108">
        <v>0</v>
      </c>
      <c r="AL1788" s="109"/>
      <c r="AM1788" s="182">
        <v>29.04</v>
      </c>
      <c r="AN1788" s="109" t="s">
        <v>5655</v>
      </c>
      <c r="AO1788" s="109" t="str">
        <f t="shared" si="27"/>
        <v>No</v>
      </c>
    </row>
    <row r="1789" spans="1:41" s="19" customFormat="1" ht="11.45" customHeight="1" x14ac:dyDescent="0.2">
      <c r="A1789" s="5" t="s">
        <v>6478</v>
      </c>
      <c r="B1789" s="5" t="s">
        <v>2006</v>
      </c>
      <c r="C1789" s="5" t="s">
        <v>14</v>
      </c>
      <c r="D1789" s="174" t="s">
        <v>2007</v>
      </c>
      <c r="E1789" s="177" t="s">
        <v>2008</v>
      </c>
      <c r="F1789" s="19" t="s">
        <v>242</v>
      </c>
      <c r="G1789" s="5" t="s">
        <v>229</v>
      </c>
      <c r="H1789" s="27">
        <v>0</v>
      </c>
      <c r="I1789" s="106">
        <v>4</v>
      </c>
      <c r="J1789" s="107"/>
      <c r="K1789" s="108">
        <v>0</v>
      </c>
      <c r="L1789" s="108"/>
      <c r="M1789" s="108">
        <v>0</v>
      </c>
      <c r="N1789" s="108"/>
      <c r="O1789" s="108">
        <v>0</v>
      </c>
      <c r="P1789" s="108"/>
      <c r="Q1789" s="108">
        <v>52966</v>
      </c>
      <c r="R1789" s="108"/>
      <c r="S1789" s="108">
        <v>0</v>
      </c>
      <c r="T1789" s="108"/>
      <c r="U1789" s="108">
        <v>0</v>
      </c>
      <c r="V1789" s="108"/>
      <c r="W1789" s="108">
        <v>3263</v>
      </c>
      <c r="X1789" s="108"/>
      <c r="Y1789" s="108">
        <v>0</v>
      </c>
      <c r="Z1789" s="108"/>
      <c r="AA1789" s="108">
        <v>0</v>
      </c>
      <c r="AB1789" s="108"/>
      <c r="AC1789" s="108">
        <v>0</v>
      </c>
      <c r="AD1789" s="108"/>
      <c r="AE1789" s="108">
        <v>0</v>
      </c>
      <c r="AF1789" s="108"/>
      <c r="AG1789" s="108">
        <v>0</v>
      </c>
      <c r="AH1789" s="108"/>
      <c r="AI1789" s="108">
        <v>10058</v>
      </c>
      <c r="AJ1789" s="108"/>
      <c r="AK1789" s="108">
        <v>0</v>
      </c>
      <c r="AL1789" s="109"/>
      <c r="AM1789" s="182">
        <v>0</v>
      </c>
      <c r="AN1789" s="109" t="s">
        <v>5655</v>
      </c>
      <c r="AO1789" s="109" t="str">
        <f t="shared" si="27"/>
        <v>No</v>
      </c>
    </row>
    <row r="1790" spans="1:41" s="19" customFormat="1" ht="11.45" customHeight="1" x14ac:dyDescent="0.2">
      <c r="A1790" s="5" t="s">
        <v>6479</v>
      </c>
      <c r="B1790" s="5" t="s">
        <v>936</v>
      </c>
      <c r="C1790" s="5" t="s">
        <v>1</v>
      </c>
      <c r="D1790" s="174">
        <v>48</v>
      </c>
      <c r="E1790" s="177">
        <v>48</v>
      </c>
      <c r="F1790" s="19" t="s">
        <v>194</v>
      </c>
      <c r="G1790" s="5" t="s">
        <v>5273</v>
      </c>
      <c r="H1790" s="27">
        <v>51924</v>
      </c>
      <c r="I1790" s="106">
        <v>4</v>
      </c>
      <c r="J1790" s="107"/>
      <c r="K1790" s="108">
        <v>0</v>
      </c>
      <c r="L1790" s="108"/>
      <c r="M1790" s="108">
        <v>0</v>
      </c>
      <c r="N1790" s="108"/>
      <c r="O1790" s="108">
        <v>0</v>
      </c>
      <c r="P1790" s="108"/>
      <c r="Q1790" s="108">
        <v>137955</v>
      </c>
      <c r="R1790" s="108"/>
      <c r="S1790" s="108">
        <v>0</v>
      </c>
      <c r="T1790" s="108"/>
      <c r="U1790" s="108">
        <v>0</v>
      </c>
      <c r="V1790" s="108"/>
      <c r="W1790" s="108">
        <v>9112</v>
      </c>
      <c r="X1790" s="108"/>
      <c r="Y1790" s="108">
        <v>0</v>
      </c>
      <c r="Z1790" s="108"/>
      <c r="AA1790" s="108">
        <v>0</v>
      </c>
      <c r="AB1790" s="108"/>
      <c r="AC1790" s="108">
        <v>0</v>
      </c>
      <c r="AD1790" s="108"/>
      <c r="AE1790" s="108">
        <v>0</v>
      </c>
      <c r="AF1790" s="108"/>
      <c r="AG1790" s="108">
        <v>0</v>
      </c>
      <c r="AH1790" s="108"/>
      <c r="AI1790" s="108">
        <v>60986</v>
      </c>
      <c r="AJ1790" s="108"/>
      <c r="AK1790" s="108">
        <v>0</v>
      </c>
      <c r="AL1790" s="109"/>
      <c r="AM1790" s="182">
        <v>0</v>
      </c>
      <c r="AN1790" s="109" t="s">
        <v>5655</v>
      </c>
      <c r="AO1790" s="109" t="str">
        <f t="shared" si="27"/>
        <v>No</v>
      </c>
    </row>
    <row r="1791" spans="1:41" s="19" customFormat="1" ht="11.45" customHeight="1" x14ac:dyDescent="0.2">
      <c r="A1791" s="5" t="s">
        <v>5487</v>
      </c>
      <c r="B1791" s="5" t="s">
        <v>5604</v>
      </c>
      <c r="C1791" s="5" t="s">
        <v>37</v>
      </c>
      <c r="D1791" s="174"/>
      <c r="E1791" s="177">
        <v>40238</v>
      </c>
      <c r="F1791" s="19" t="s">
        <v>194</v>
      </c>
      <c r="G1791" s="5" t="s">
        <v>5273</v>
      </c>
      <c r="H1791" s="27">
        <v>5502379</v>
      </c>
      <c r="I1791" s="106">
        <v>4</v>
      </c>
      <c r="J1791" s="107"/>
      <c r="K1791" s="108">
        <v>0</v>
      </c>
      <c r="L1791" s="108"/>
      <c r="M1791" s="108">
        <v>0</v>
      </c>
      <c r="N1791" s="108"/>
      <c r="O1791" s="108">
        <v>0</v>
      </c>
      <c r="P1791" s="108"/>
      <c r="Q1791" s="108">
        <v>185249</v>
      </c>
      <c r="R1791" s="108"/>
      <c r="S1791" s="108">
        <v>0</v>
      </c>
      <c r="T1791" s="108"/>
      <c r="U1791" s="108">
        <v>0</v>
      </c>
      <c r="V1791" s="108"/>
      <c r="W1791" s="108">
        <v>13394</v>
      </c>
      <c r="X1791" s="108"/>
      <c r="Y1791" s="108">
        <v>0</v>
      </c>
      <c r="Z1791" s="108"/>
      <c r="AA1791" s="108">
        <v>0</v>
      </c>
      <c r="AB1791" s="108"/>
      <c r="AC1791" s="108">
        <v>0</v>
      </c>
      <c r="AD1791" s="108"/>
      <c r="AE1791" s="108">
        <v>0</v>
      </c>
      <c r="AF1791" s="108"/>
      <c r="AG1791" s="108">
        <v>0</v>
      </c>
      <c r="AH1791" s="108"/>
      <c r="AI1791" s="108">
        <v>100422</v>
      </c>
      <c r="AJ1791" s="108"/>
      <c r="AK1791" s="108">
        <v>0</v>
      </c>
      <c r="AL1791" s="109"/>
      <c r="AM1791" s="182">
        <v>0</v>
      </c>
      <c r="AN1791" s="109" t="s">
        <v>5655</v>
      </c>
      <c r="AO1791" s="109" t="str">
        <f t="shared" si="27"/>
        <v>No</v>
      </c>
    </row>
    <row r="1792" spans="1:41" s="19" customFormat="1" ht="11.45" customHeight="1" x14ac:dyDescent="0.2">
      <c r="A1792" s="5" t="s">
        <v>5806</v>
      </c>
      <c r="B1792" s="5" t="s">
        <v>823</v>
      </c>
      <c r="C1792" s="5" t="s">
        <v>37</v>
      </c>
      <c r="D1792" s="174"/>
      <c r="E1792" s="177">
        <v>40257</v>
      </c>
      <c r="F1792" s="19" t="s">
        <v>194</v>
      </c>
      <c r="G1792" s="5" t="s">
        <v>5273</v>
      </c>
      <c r="H1792" s="27">
        <v>5502379</v>
      </c>
      <c r="I1792" s="106">
        <v>4</v>
      </c>
      <c r="J1792" s="107"/>
      <c r="K1792" s="108">
        <v>0</v>
      </c>
      <c r="L1792" s="108"/>
      <c r="M1792" s="108">
        <v>0</v>
      </c>
      <c r="N1792" s="108"/>
      <c r="O1792" s="108">
        <v>0</v>
      </c>
      <c r="P1792" s="108"/>
      <c r="Q1792" s="108">
        <v>103849</v>
      </c>
      <c r="R1792" s="108"/>
      <c r="S1792" s="108">
        <v>0</v>
      </c>
      <c r="T1792" s="108"/>
      <c r="U1792" s="108">
        <v>0</v>
      </c>
      <c r="V1792" s="108"/>
      <c r="W1792" s="108">
        <v>8056</v>
      </c>
      <c r="X1792" s="108"/>
      <c r="Y1792" s="108">
        <v>0</v>
      </c>
      <c r="Z1792" s="108"/>
      <c r="AA1792" s="108">
        <v>0</v>
      </c>
      <c r="AB1792" s="108"/>
      <c r="AC1792" s="108">
        <v>0</v>
      </c>
      <c r="AD1792" s="108"/>
      <c r="AE1792" s="108">
        <v>0</v>
      </c>
      <c r="AF1792" s="108"/>
      <c r="AG1792" s="108">
        <v>0</v>
      </c>
      <c r="AH1792" s="108"/>
      <c r="AI1792" s="108">
        <v>81806</v>
      </c>
      <c r="AJ1792" s="108"/>
      <c r="AK1792" s="108">
        <v>0</v>
      </c>
      <c r="AL1792" s="109"/>
      <c r="AM1792" s="182">
        <v>0</v>
      </c>
      <c r="AN1792" s="109" t="s">
        <v>5655</v>
      </c>
      <c r="AO1792" s="109" t="str">
        <f t="shared" si="27"/>
        <v>No</v>
      </c>
    </row>
    <row r="1793" spans="1:41" s="19" customFormat="1" ht="11.45" customHeight="1" x14ac:dyDescent="0.2">
      <c r="A1793" s="5" t="s">
        <v>4000</v>
      </c>
      <c r="B1793" s="5" t="s">
        <v>604</v>
      </c>
      <c r="C1793" s="5" t="s">
        <v>48</v>
      </c>
      <c r="D1793" s="174" t="s">
        <v>4001</v>
      </c>
      <c r="E1793" s="177" t="s">
        <v>4002</v>
      </c>
      <c r="F1793" s="19" t="s">
        <v>194</v>
      </c>
      <c r="G1793" s="5" t="s">
        <v>229</v>
      </c>
      <c r="H1793" s="27">
        <v>0</v>
      </c>
      <c r="I1793" s="106">
        <v>4</v>
      </c>
      <c r="J1793" s="107"/>
      <c r="K1793" s="108">
        <v>0</v>
      </c>
      <c r="L1793" s="108"/>
      <c r="M1793" s="108">
        <v>0</v>
      </c>
      <c r="N1793" s="108"/>
      <c r="O1793" s="108">
        <v>0</v>
      </c>
      <c r="P1793" s="108"/>
      <c r="Q1793" s="108">
        <v>50721</v>
      </c>
      <c r="R1793" s="108"/>
      <c r="S1793" s="108">
        <v>0</v>
      </c>
      <c r="T1793" s="108"/>
      <c r="U1793" s="108">
        <v>0</v>
      </c>
      <c r="V1793" s="108"/>
      <c r="W1793" s="108">
        <v>3264</v>
      </c>
      <c r="X1793" s="108"/>
      <c r="Y1793" s="108">
        <v>0</v>
      </c>
      <c r="Z1793" s="108"/>
      <c r="AA1793" s="108">
        <v>0</v>
      </c>
      <c r="AB1793" s="108"/>
      <c r="AC1793" s="108">
        <v>0</v>
      </c>
      <c r="AD1793" s="108"/>
      <c r="AE1793" s="108">
        <v>0</v>
      </c>
      <c r="AF1793" s="108"/>
      <c r="AG1793" s="108">
        <v>0</v>
      </c>
      <c r="AH1793" s="108"/>
      <c r="AI1793" s="108">
        <v>6154</v>
      </c>
      <c r="AJ1793" s="108"/>
      <c r="AK1793" s="108">
        <v>0</v>
      </c>
      <c r="AL1793" s="109"/>
      <c r="AM1793" s="182">
        <v>0</v>
      </c>
      <c r="AN1793" s="109" t="s">
        <v>5655</v>
      </c>
      <c r="AO1793" s="109" t="str">
        <f t="shared" si="27"/>
        <v>No</v>
      </c>
    </row>
    <row r="1794" spans="1:41" s="19" customFormat="1" ht="11.45" customHeight="1" x14ac:dyDescent="0.2">
      <c r="A1794" s="5" t="s">
        <v>2395</v>
      </c>
      <c r="B1794" s="5" t="s">
        <v>2396</v>
      </c>
      <c r="C1794" s="5" t="s">
        <v>14</v>
      </c>
      <c r="D1794" s="174" t="s">
        <v>2397</v>
      </c>
      <c r="E1794" s="177" t="s">
        <v>2398</v>
      </c>
      <c r="F1794" s="19" t="s">
        <v>194</v>
      </c>
      <c r="G1794" s="5" t="s">
        <v>229</v>
      </c>
      <c r="H1794" s="27">
        <v>0</v>
      </c>
      <c r="I1794" s="106">
        <v>4</v>
      </c>
      <c r="J1794" s="107"/>
      <c r="K1794" s="108">
        <v>0</v>
      </c>
      <c r="L1794" s="108"/>
      <c r="M1794" s="108">
        <v>0</v>
      </c>
      <c r="N1794" s="108"/>
      <c r="O1794" s="108">
        <v>0</v>
      </c>
      <c r="P1794" s="108"/>
      <c r="Q1794" s="108">
        <v>59535</v>
      </c>
      <c r="R1794" s="108"/>
      <c r="S1794" s="108">
        <v>0</v>
      </c>
      <c r="T1794" s="108"/>
      <c r="U1794" s="108">
        <v>0</v>
      </c>
      <c r="V1794" s="108"/>
      <c r="W1794" s="108">
        <v>2374</v>
      </c>
      <c r="X1794" s="108"/>
      <c r="Y1794" s="108">
        <v>0</v>
      </c>
      <c r="Z1794" s="108"/>
      <c r="AA1794" s="108">
        <v>0</v>
      </c>
      <c r="AB1794" s="108"/>
      <c r="AC1794" s="108">
        <v>0</v>
      </c>
      <c r="AD1794" s="108"/>
      <c r="AE1794" s="108">
        <v>0</v>
      </c>
      <c r="AF1794" s="108"/>
      <c r="AG1794" s="108">
        <v>0</v>
      </c>
      <c r="AH1794" s="108"/>
      <c r="AI1794" s="108">
        <v>11363</v>
      </c>
      <c r="AJ1794" s="108"/>
      <c r="AK1794" s="108">
        <v>0</v>
      </c>
      <c r="AL1794" s="109"/>
      <c r="AM1794" s="182">
        <v>0</v>
      </c>
      <c r="AN1794" s="109" t="s">
        <v>5655</v>
      </c>
      <c r="AO1794" s="109" t="str">
        <f t="shared" si="27"/>
        <v>No</v>
      </c>
    </row>
    <row r="1795" spans="1:41" s="19" customFormat="1" ht="11.45" customHeight="1" x14ac:dyDescent="0.2">
      <c r="A1795" s="5" t="s">
        <v>6480</v>
      </c>
      <c r="B1795" s="5" t="s">
        <v>3120</v>
      </c>
      <c r="C1795" s="5" t="s">
        <v>55</v>
      </c>
      <c r="D1795" s="174" t="s">
        <v>3121</v>
      </c>
      <c r="E1795" s="177" t="s">
        <v>3122</v>
      </c>
      <c r="F1795" s="19" t="s">
        <v>194</v>
      </c>
      <c r="G1795" s="5" t="s">
        <v>229</v>
      </c>
      <c r="H1795" s="27">
        <v>0</v>
      </c>
      <c r="I1795" s="106">
        <v>4</v>
      </c>
      <c r="J1795" s="107"/>
      <c r="K1795" s="108">
        <v>0</v>
      </c>
      <c r="L1795" s="108"/>
      <c r="M1795" s="108">
        <v>0</v>
      </c>
      <c r="N1795" s="108"/>
      <c r="O1795" s="108">
        <v>0</v>
      </c>
      <c r="P1795" s="108"/>
      <c r="Q1795" s="108">
        <v>66093</v>
      </c>
      <c r="R1795" s="108"/>
      <c r="S1795" s="108">
        <v>0</v>
      </c>
      <c r="T1795" s="108"/>
      <c r="U1795" s="108">
        <v>0</v>
      </c>
      <c r="V1795" s="108"/>
      <c r="W1795" s="108">
        <v>6766</v>
      </c>
      <c r="X1795" s="108"/>
      <c r="Y1795" s="108">
        <v>0</v>
      </c>
      <c r="Z1795" s="108"/>
      <c r="AA1795" s="108">
        <v>0</v>
      </c>
      <c r="AB1795" s="108"/>
      <c r="AC1795" s="108">
        <v>0</v>
      </c>
      <c r="AD1795" s="108"/>
      <c r="AE1795" s="108">
        <v>0</v>
      </c>
      <c r="AF1795" s="108"/>
      <c r="AG1795" s="108">
        <v>0</v>
      </c>
      <c r="AH1795" s="108"/>
      <c r="AI1795" s="108">
        <v>18823</v>
      </c>
      <c r="AJ1795" s="108"/>
      <c r="AK1795" s="108">
        <v>0</v>
      </c>
      <c r="AL1795" s="109"/>
      <c r="AM1795" s="182">
        <v>0</v>
      </c>
      <c r="AN1795" s="109" t="s">
        <v>5655</v>
      </c>
      <c r="AO1795" s="109" t="str">
        <f t="shared" ref="AO1795:AO1858" si="28">IF(AN1795&amp;AL1795&amp;AJ1795&amp;AH1795&amp;AF1795&amp;AD1795&amp;AB1795&amp;Z1795&amp;X1795&amp;V1795&amp;T1795&amp;R1795&amp;P1795&amp;N1795&amp;L1795&amp;J1795&lt;&gt;"","Yes","No")</f>
        <v>No</v>
      </c>
    </row>
    <row r="1796" spans="1:41" s="19" customFormat="1" ht="11.45" customHeight="1" x14ac:dyDescent="0.2">
      <c r="A1796" s="5" t="s">
        <v>6481</v>
      </c>
      <c r="B1796" s="5" t="s">
        <v>2840</v>
      </c>
      <c r="C1796" s="5" t="s">
        <v>98</v>
      </c>
      <c r="D1796" s="174"/>
      <c r="E1796" s="177" t="s">
        <v>6482</v>
      </c>
      <c r="F1796" s="19" t="s">
        <v>194</v>
      </c>
      <c r="G1796" s="5" t="s">
        <v>229</v>
      </c>
      <c r="H1796" s="27">
        <v>0</v>
      </c>
      <c r="I1796" s="106">
        <v>4</v>
      </c>
      <c r="J1796" s="107"/>
      <c r="K1796" s="108">
        <v>0</v>
      </c>
      <c r="L1796" s="108"/>
      <c r="M1796" s="108">
        <v>0</v>
      </c>
      <c r="N1796" s="108"/>
      <c r="O1796" s="108">
        <v>0</v>
      </c>
      <c r="P1796" s="108"/>
      <c r="Q1796" s="108">
        <v>164921</v>
      </c>
      <c r="R1796" s="108"/>
      <c r="S1796" s="108">
        <v>0</v>
      </c>
      <c r="T1796" s="108"/>
      <c r="U1796" s="108">
        <v>0</v>
      </c>
      <c r="V1796" s="108"/>
      <c r="W1796" s="108">
        <v>11344</v>
      </c>
      <c r="X1796" s="108"/>
      <c r="Y1796" s="108">
        <v>0</v>
      </c>
      <c r="Z1796" s="108"/>
      <c r="AA1796" s="108">
        <v>0</v>
      </c>
      <c r="AB1796" s="108"/>
      <c r="AC1796" s="108">
        <v>0</v>
      </c>
      <c r="AD1796" s="108"/>
      <c r="AE1796" s="108">
        <v>0</v>
      </c>
      <c r="AF1796" s="108"/>
      <c r="AG1796" s="108">
        <v>0</v>
      </c>
      <c r="AH1796" s="108"/>
      <c r="AI1796" s="108">
        <v>14517</v>
      </c>
      <c r="AJ1796" s="108"/>
      <c r="AK1796" s="108">
        <v>0</v>
      </c>
      <c r="AL1796" s="109"/>
      <c r="AM1796" s="182">
        <v>0</v>
      </c>
      <c r="AN1796" s="109" t="s">
        <v>5655</v>
      </c>
      <c r="AO1796" s="109" t="str">
        <f t="shared" si="28"/>
        <v>No</v>
      </c>
    </row>
    <row r="1797" spans="1:41" s="19" customFormat="1" ht="11.45" customHeight="1" x14ac:dyDescent="0.2">
      <c r="A1797" s="5" t="s">
        <v>1159</v>
      </c>
      <c r="B1797" s="5" t="s">
        <v>1160</v>
      </c>
      <c r="C1797" s="5" t="s">
        <v>61</v>
      </c>
      <c r="D1797" s="174" t="s">
        <v>1161</v>
      </c>
      <c r="E1797" s="177">
        <v>88164</v>
      </c>
      <c r="F1797" s="19" t="s">
        <v>138</v>
      </c>
      <c r="G1797" s="5" t="s">
        <v>5273</v>
      </c>
      <c r="H1797" s="27">
        <v>0</v>
      </c>
      <c r="I1797" s="106">
        <v>4</v>
      </c>
      <c r="J1797" s="107"/>
      <c r="K1797" s="108">
        <v>0</v>
      </c>
      <c r="L1797" s="108"/>
      <c r="M1797" s="108">
        <v>0</v>
      </c>
      <c r="N1797" s="108"/>
      <c r="O1797" s="108">
        <v>0</v>
      </c>
      <c r="P1797" s="108"/>
      <c r="Q1797" s="108">
        <v>124696</v>
      </c>
      <c r="R1797" s="108"/>
      <c r="S1797" s="108">
        <v>0</v>
      </c>
      <c r="T1797" s="108"/>
      <c r="U1797" s="108">
        <v>0</v>
      </c>
      <c r="V1797" s="108"/>
      <c r="W1797" s="108">
        <v>5512</v>
      </c>
      <c r="X1797" s="108"/>
      <c r="Y1797" s="108">
        <v>0</v>
      </c>
      <c r="Z1797" s="108"/>
      <c r="AA1797" s="108">
        <v>0</v>
      </c>
      <c r="AB1797" s="108"/>
      <c r="AC1797" s="108">
        <v>0</v>
      </c>
      <c r="AD1797" s="108"/>
      <c r="AE1797" s="108">
        <v>0</v>
      </c>
      <c r="AF1797" s="108"/>
      <c r="AG1797" s="108">
        <v>0</v>
      </c>
      <c r="AH1797" s="108"/>
      <c r="AI1797" s="108">
        <v>12829</v>
      </c>
      <c r="AJ1797" s="108"/>
      <c r="AK1797" s="108">
        <v>0</v>
      </c>
      <c r="AL1797" s="109"/>
      <c r="AM1797" s="182">
        <v>0</v>
      </c>
      <c r="AN1797" s="109" t="s">
        <v>5655</v>
      </c>
      <c r="AO1797" s="109" t="str">
        <f t="shared" si="28"/>
        <v>No</v>
      </c>
    </row>
    <row r="1798" spans="1:41" s="19" customFormat="1" ht="11.45" customHeight="1" x14ac:dyDescent="0.2">
      <c r="A1798" s="5" t="s">
        <v>1047</v>
      </c>
      <c r="B1798" s="5" t="s">
        <v>1048</v>
      </c>
      <c r="C1798" s="5" t="s">
        <v>94</v>
      </c>
      <c r="D1798" s="174" t="s">
        <v>1049</v>
      </c>
      <c r="E1798" s="177">
        <v>4</v>
      </c>
      <c r="F1798" s="19" t="s">
        <v>138</v>
      </c>
      <c r="G1798" s="5" t="s">
        <v>5273</v>
      </c>
      <c r="H1798" s="27">
        <v>0</v>
      </c>
      <c r="I1798" s="106">
        <v>4</v>
      </c>
      <c r="J1798" s="107"/>
      <c r="K1798" s="108">
        <v>0</v>
      </c>
      <c r="L1798" s="108"/>
      <c r="M1798" s="108">
        <v>0</v>
      </c>
      <c r="N1798" s="108"/>
      <c r="O1798" s="108">
        <v>0</v>
      </c>
      <c r="P1798" s="108"/>
      <c r="Q1798" s="108">
        <v>113104</v>
      </c>
      <c r="R1798" s="108"/>
      <c r="S1798" s="108">
        <v>0</v>
      </c>
      <c r="T1798" s="108"/>
      <c r="U1798" s="108">
        <v>0</v>
      </c>
      <c r="V1798" s="108"/>
      <c r="W1798" s="108">
        <v>9074</v>
      </c>
      <c r="X1798" s="108"/>
      <c r="Y1798" s="108">
        <v>0</v>
      </c>
      <c r="Z1798" s="108"/>
      <c r="AA1798" s="108">
        <v>0</v>
      </c>
      <c r="AB1798" s="108"/>
      <c r="AC1798" s="108">
        <v>0</v>
      </c>
      <c r="AD1798" s="108"/>
      <c r="AE1798" s="108">
        <v>0</v>
      </c>
      <c r="AF1798" s="108"/>
      <c r="AG1798" s="108">
        <v>0</v>
      </c>
      <c r="AH1798" s="108"/>
      <c r="AI1798" s="108">
        <v>154408</v>
      </c>
      <c r="AJ1798" s="108"/>
      <c r="AK1798" s="108">
        <v>0</v>
      </c>
      <c r="AL1798" s="109"/>
      <c r="AM1798" s="182">
        <v>0</v>
      </c>
      <c r="AN1798" s="109" t="s">
        <v>5655</v>
      </c>
      <c r="AO1798" s="109" t="str">
        <f t="shared" si="28"/>
        <v>No</v>
      </c>
    </row>
    <row r="1799" spans="1:41" s="19" customFormat="1" ht="11.45" customHeight="1" x14ac:dyDescent="0.2">
      <c r="A1799" s="5" t="s">
        <v>5558</v>
      </c>
      <c r="B1799" s="5" t="s">
        <v>5646</v>
      </c>
      <c r="C1799" s="5" t="s">
        <v>161</v>
      </c>
      <c r="D1799" s="174"/>
      <c r="E1799" s="177" t="s">
        <v>5557</v>
      </c>
      <c r="F1799" s="19" t="s">
        <v>242</v>
      </c>
      <c r="G1799" s="5" t="s">
        <v>229</v>
      </c>
      <c r="H1799" s="27">
        <v>0</v>
      </c>
      <c r="I1799" s="106">
        <v>4</v>
      </c>
      <c r="J1799" s="107"/>
      <c r="K1799" s="108">
        <v>0</v>
      </c>
      <c r="L1799" s="108"/>
      <c r="M1799" s="108">
        <v>0</v>
      </c>
      <c r="N1799" s="108"/>
      <c r="O1799" s="108">
        <v>0</v>
      </c>
      <c r="P1799" s="108"/>
      <c r="Q1799" s="108">
        <v>27390</v>
      </c>
      <c r="R1799" s="108"/>
      <c r="S1799" s="108">
        <v>0</v>
      </c>
      <c r="T1799" s="108"/>
      <c r="U1799" s="108">
        <v>0</v>
      </c>
      <c r="V1799" s="108"/>
      <c r="W1799" s="108">
        <v>3784</v>
      </c>
      <c r="X1799" s="108"/>
      <c r="Y1799" s="108">
        <v>0</v>
      </c>
      <c r="Z1799" s="108"/>
      <c r="AA1799" s="108">
        <v>0</v>
      </c>
      <c r="AB1799" s="108"/>
      <c r="AC1799" s="108">
        <v>0</v>
      </c>
      <c r="AD1799" s="108"/>
      <c r="AE1799" s="108">
        <v>0</v>
      </c>
      <c r="AF1799" s="108"/>
      <c r="AG1799" s="108">
        <v>0</v>
      </c>
      <c r="AH1799" s="108"/>
      <c r="AI1799" s="108">
        <v>9057</v>
      </c>
      <c r="AJ1799" s="108"/>
      <c r="AK1799" s="108">
        <v>0</v>
      </c>
      <c r="AL1799" s="109"/>
      <c r="AM1799" s="182">
        <v>0</v>
      </c>
      <c r="AN1799" s="109" t="s">
        <v>5655</v>
      </c>
      <c r="AO1799" s="109" t="str">
        <f t="shared" si="28"/>
        <v>No</v>
      </c>
    </row>
    <row r="1800" spans="1:41" s="19" customFormat="1" ht="11.45" customHeight="1" x14ac:dyDescent="0.2">
      <c r="A1800" s="5" t="s">
        <v>3375</v>
      </c>
      <c r="B1800" s="5" t="s">
        <v>3376</v>
      </c>
      <c r="C1800" s="5" t="s">
        <v>46</v>
      </c>
      <c r="D1800" s="174" t="s">
        <v>3377</v>
      </c>
      <c r="E1800" s="177" t="s">
        <v>3378</v>
      </c>
      <c r="F1800" s="19" t="s">
        <v>194</v>
      </c>
      <c r="G1800" s="5" t="s">
        <v>229</v>
      </c>
      <c r="H1800" s="27">
        <v>0</v>
      </c>
      <c r="I1800" s="106">
        <v>4</v>
      </c>
      <c r="J1800" s="107"/>
      <c r="K1800" s="108">
        <v>0</v>
      </c>
      <c r="L1800" s="108"/>
      <c r="M1800" s="108">
        <v>0</v>
      </c>
      <c r="N1800" s="108"/>
      <c r="O1800" s="108">
        <v>0</v>
      </c>
      <c r="P1800" s="108"/>
      <c r="Q1800" s="108">
        <v>115659</v>
      </c>
      <c r="R1800" s="108"/>
      <c r="S1800" s="108">
        <v>0</v>
      </c>
      <c r="T1800" s="108"/>
      <c r="U1800" s="108">
        <v>0</v>
      </c>
      <c r="V1800" s="108"/>
      <c r="W1800" s="108">
        <v>10728</v>
      </c>
      <c r="X1800" s="108"/>
      <c r="Y1800" s="108">
        <v>0</v>
      </c>
      <c r="Z1800" s="108"/>
      <c r="AA1800" s="108">
        <v>0</v>
      </c>
      <c r="AB1800" s="108"/>
      <c r="AC1800" s="108">
        <v>0</v>
      </c>
      <c r="AD1800" s="108"/>
      <c r="AE1800" s="108">
        <v>0</v>
      </c>
      <c r="AF1800" s="108"/>
      <c r="AG1800" s="108">
        <v>0</v>
      </c>
      <c r="AH1800" s="108"/>
      <c r="AI1800" s="108">
        <v>38968</v>
      </c>
      <c r="AJ1800" s="108"/>
      <c r="AK1800" s="108">
        <v>0</v>
      </c>
      <c r="AL1800" s="109"/>
      <c r="AM1800" s="182">
        <v>0</v>
      </c>
      <c r="AN1800" s="109" t="s">
        <v>5655</v>
      </c>
      <c r="AO1800" s="109" t="str">
        <f t="shared" si="28"/>
        <v>No</v>
      </c>
    </row>
    <row r="1801" spans="1:41" s="19" customFormat="1" ht="11.45" customHeight="1" x14ac:dyDescent="0.2">
      <c r="A1801" s="5" t="s">
        <v>6483</v>
      </c>
      <c r="B1801" s="5" t="s">
        <v>4237</v>
      </c>
      <c r="C1801" s="5" t="s">
        <v>64</v>
      </c>
      <c r="D1801" s="174" t="s">
        <v>4238</v>
      </c>
      <c r="E1801" s="177" t="s">
        <v>4239</v>
      </c>
      <c r="F1801" s="19" t="s">
        <v>194</v>
      </c>
      <c r="G1801" s="5" t="s">
        <v>229</v>
      </c>
      <c r="H1801" s="27">
        <v>0</v>
      </c>
      <c r="I1801" s="106">
        <v>4</v>
      </c>
      <c r="J1801" s="107"/>
      <c r="K1801" s="108">
        <v>0</v>
      </c>
      <c r="L1801" s="108"/>
      <c r="M1801" s="108">
        <v>0</v>
      </c>
      <c r="N1801" s="108"/>
      <c r="O1801" s="108">
        <v>0</v>
      </c>
      <c r="P1801" s="108"/>
      <c r="Q1801" s="108">
        <v>14560</v>
      </c>
      <c r="R1801" s="108"/>
      <c r="S1801" s="108">
        <v>0</v>
      </c>
      <c r="T1801" s="108"/>
      <c r="U1801" s="108">
        <v>0</v>
      </c>
      <c r="V1801" s="108"/>
      <c r="W1801" s="108">
        <v>1048</v>
      </c>
      <c r="X1801" s="108"/>
      <c r="Y1801" s="108">
        <v>0</v>
      </c>
      <c r="Z1801" s="108"/>
      <c r="AA1801" s="108">
        <v>0</v>
      </c>
      <c r="AB1801" s="108"/>
      <c r="AC1801" s="108">
        <v>0</v>
      </c>
      <c r="AD1801" s="108"/>
      <c r="AE1801" s="108">
        <v>0</v>
      </c>
      <c r="AF1801" s="108"/>
      <c r="AG1801" s="108">
        <v>0</v>
      </c>
      <c r="AH1801" s="108"/>
      <c r="AI1801" s="108">
        <v>8114</v>
      </c>
      <c r="AJ1801" s="108"/>
      <c r="AK1801" s="108">
        <v>0</v>
      </c>
      <c r="AL1801" s="109"/>
      <c r="AM1801" s="182">
        <v>0</v>
      </c>
      <c r="AN1801" s="109" t="s">
        <v>5655</v>
      </c>
      <c r="AO1801" s="109" t="str">
        <f t="shared" si="28"/>
        <v>No</v>
      </c>
    </row>
    <row r="1802" spans="1:41" s="19" customFormat="1" ht="11.45" customHeight="1" x14ac:dyDescent="0.2">
      <c r="A1802" s="5" t="s">
        <v>3932</v>
      </c>
      <c r="B1802" s="5" t="s">
        <v>269</v>
      </c>
      <c r="C1802" s="5" t="s">
        <v>64</v>
      </c>
      <c r="D1802" s="174" t="s">
        <v>3933</v>
      </c>
      <c r="E1802" s="177" t="s">
        <v>3934</v>
      </c>
      <c r="F1802" s="19" t="s">
        <v>242</v>
      </c>
      <c r="G1802" s="5" t="s">
        <v>229</v>
      </c>
      <c r="H1802" s="27">
        <v>0</v>
      </c>
      <c r="I1802" s="106">
        <v>4</v>
      </c>
      <c r="J1802" s="107"/>
      <c r="K1802" s="108">
        <v>0</v>
      </c>
      <c r="L1802" s="108"/>
      <c r="M1802" s="108">
        <v>0</v>
      </c>
      <c r="N1802" s="108"/>
      <c r="O1802" s="108">
        <v>0</v>
      </c>
      <c r="P1802" s="108"/>
      <c r="Q1802" s="108">
        <v>26532</v>
      </c>
      <c r="R1802" s="108"/>
      <c r="S1802" s="108">
        <v>0</v>
      </c>
      <c r="T1802" s="108"/>
      <c r="U1802" s="108">
        <v>0</v>
      </c>
      <c r="V1802" s="108"/>
      <c r="W1802" s="108">
        <v>921</v>
      </c>
      <c r="X1802" s="108"/>
      <c r="Y1802" s="108">
        <v>0</v>
      </c>
      <c r="Z1802" s="108"/>
      <c r="AA1802" s="108">
        <v>0</v>
      </c>
      <c r="AB1802" s="108"/>
      <c r="AC1802" s="108">
        <v>0</v>
      </c>
      <c r="AD1802" s="108"/>
      <c r="AE1802" s="108">
        <v>0</v>
      </c>
      <c r="AF1802" s="108"/>
      <c r="AG1802" s="108">
        <v>0</v>
      </c>
      <c r="AH1802" s="108"/>
      <c r="AI1802" s="108">
        <v>2710</v>
      </c>
      <c r="AJ1802" s="108"/>
      <c r="AK1802" s="108">
        <v>0</v>
      </c>
      <c r="AL1802" s="109"/>
      <c r="AM1802" s="182">
        <v>0</v>
      </c>
      <c r="AN1802" s="109" t="s">
        <v>5655</v>
      </c>
      <c r="AO1802" s="109" t="str">
        <f t="shared" si="28"/>
        <v>No</v>
      </c>
    </row>
    <row r="1803" spans="1:41" s="19" customFormat="1" ht="11.45" customHeight="1" x14ac:dyDescent="0.2">
      <c r="A1803" s="5" t="s">
        <v>6484</v>
      </c>
      <c r="B1803" s="5" t="s">
        <v>558</v>
      </c>
      <c r="C1803" s="5" t="s">
        <v>59</v>
      </c>
      <c r="D1803" s="174"/>
      <c r="E1803" s="177">
        <v>70271</v>
      </c>
      <c r="F1803" s="19" t="s">
        <v>194</v>
      </c>
      <c r="G1803" s="5" t="s">
        <v>192</v>
      </c>
      <c r="H1803" s="27">
        <v>1519417</v>
      </c>
      <c r="I1803" s="106">
        <v>4</v>
      </c>
      <c r="J1803" s="107"/>
      <c r="K1803" s="108">
        <v>3</v>
      </c>
      <c r="L1803" s="108"/>
      <c r="M1803" s="108">
        <v>138539</v>
      </c>
      <c r="N1803" s="108"/>
      <c r="O1803" s="108">
        <v>132229</v>
      </c>
      <c r="P1803" s="108"/>
      <c r="Q1803" s="108">
        <v>131103</v>
      </c>
      <c r="R1803" s="108"/>
      <c r="S1803" s="108">
        <v>1126</v>
      </c>
      <c r="T1803" s="108"/>
      <c r="U1803" s="108">
        <v>19690</v>
      </c>
      <c r="V1803" s="108"/>
      <c r="W1803" s="108">
        <v>19277</v>
      </c>
      <c r="X1803" s="108"/>
      <c r="Y1803" s="108">
        <v>413</v>
      </c>
      <c r="Z1803" s="108"/>
      <c r="AA1803" s="108">
        <v>132229</v>
      </c>
      <c r="AB1803" s="108"/>
      <c r="AC1803" s="108">
        <v>131103</v>
      </c>
      <c r="AD1803" s="108"/>
      <c r="AE1803" s="108">
        <v>19690</v>
      </c>
      <c r="AF1803" s="108"/>
      <c r="AG1803" s="108">
        <v>19277</v>
      </c>
      <c r="AH1803" s="108"/>
      <c r="AI1803" s="108">
        <v>2017091</v>
      </c>
      <c r="AJ1803" s="108"/>
      <c r="AK1803" s="108">
        <v>2622218</v>
      </c>
      <c r="AL1803" s="109"/>
      <c r="AM1803" s="182">
        <v>0</v>
      </c>
      <c r="AN1803" s="109" t="s">
        <v>5655</v>
      </c>
      <c r="AO1803" s="109" t="str">
        <f t="shared" si="28"/>
        <v>No</v>
      </c>
    </row>
    <row r="1804" spans="1:41" s="19" customFormat="1" ht="11.45" customHeight="1" x14ac:dyDescent="0.2">
      <c r="A1804" s="5" t="s">
        <v>4548</v>
      </c>
      <c r="B1804" s="5" t="s">
        <v>4549</v>
      </c>
      <c r="C1804" s="5" t="s">
        <v>31</v>
      </c>
      <c r="D1804" s="174" t="s">
        <v>4550</v>
      </c>
      <c r="E1804" s="177" t="s">
        <v>4551</v>
      </c>
      <c r="F1804" s="19" t="s">
        <v>194</v>
      </c>
      <c r="G1804" s="5" t="s">
        <v>229</v>
      </c>
      <c r="H1804" s="27">
        <v>0</v>
      </c>
      <c r="I1804" s="106">
        <v>4</v>
      </c>
      <c r="J1804" s="107"/>
      <c r="K1804" s="108">
        <v>0</v>
      </c>
      <c r="L1804" s="108"/>
      <c r="M1804" s="108">
        <v>0</v>
      </c>
      <c r="N1804" s="108"/>
      <c r="O1804" s="108">
        <v>0</v>
      </c>
      <c r="P1804" s="108"/>
      <c r="Q1804" s="108">
        <v>31643</v>
      </c>
      <c r="R1804" s="108"/>
      <c r="S1804" s="108">
        <v>0</v>
      </c>
      <c r="T1804" s="108"/>
      <c r="U1804" s="108">
        <v>0</v>
      </c>
      <c r="V1804" s="108"/>
      <c r="W1804" s="108">
        <v>1816</v>
      </c>
      <c r="X1804" s="108"/>
      <c r="Y1804" s="108">
        <v>0</v>
      </c>
      <c r="Z1804" s="108"/>
      <c r="AA1804" s="108">
        <v>0</v>
      </c>
      <c r="AB1804" s="108"/>
      <c r="AC1804" s="108">
        <v>0</v>
      </c>
      <c r="AD1804" s="108"/>
      <c r="AE1804" s="108">
        <v>0</v>
      </c>
      <c r="AF1804" s="108"/>
      <c r="AG1804" s="108">
        <v>0</v>
      </c>
      <c r="AH1804" s="108"/>
      <c r="AI1804" s="108">
        <v>17784</v>
      </c>
      <c r="AJ1804" s="108"/>
      <c r="AK1804" s="108">
        <v>0</v>
      </c>
      <c r="AL1804" s="109"/>
      <c r="AM1804" s="182">
        <v>0</v>
      </c>
      <c r="AN1804" s="109" t="s">
        <v>5655</v>
      </c>
      <c r="AO1804" s="109" t="str">
        <f t="shared" si="28"/>
        <v>No</v>
      </c>
    </row>
    <row r="1805" spans="1:41" s="19" customFormat="1" ht="11.45" customHeight="1" x14ac:dyDescent="0.2">
      <c r="A1805" s="5" t="s">
        <v>6485</v>
      </c>
      <c r="B1805" s="5" t="s">
        <v>5800</v>
      </c>
      <c r="C1805" s="5" t="s">
        <v>20</v>
      </c>
      <c r="D1805" s="174"/>
      <c r="E1805" s="177">
        <v>90283</v>
      </c>
      <c r="F1805" s="19" t="s">
        <v>194</v>
      </c>
      <c r="G1805" s="5" t="s">
        <v>5273</v>
      </c>
      <c r="H1805" s="27">
        <v>12150996</v>
      </c>
      <c r="I1805" s="106">
        <v>4</v>
      </c>
      <c r="J1805" s="107"/>
      <c r="K1805" s="108">
        <v>0</v>
      </c>
      <c r="L1805" s="108"/>
      <c r="M1805" s="108">
        <v>0</v>
      </c>
      <c r="N1805" s="108"/>
      <c r="O1805" s="108">
        <v>0</v>
      </c>
      <c r="P1805" s="108"/>
      <c r="Q1805" s="108">
        <v>42535</v>
      </c>
      <c r="R1805" s="108"/>
      <c r="S1805" s="108">
        <v>0</v>
      </c>
      <c r="T1805" s="108"/>
      <c r="U1805" s="108">
        <v>0</v>
      </c>
      <c r="V1805" s="108"/>
      <c r="W1805" s="108">
        <v>6072</v>
      </c>
      <c r="X1805" s="108"/>
      <c r="Y1805" s="108">
        <v>0</v>
      </c>
      <c r="Z1805" s="108"/>
      <c r="AA1805" s="108">
        <v>0</v>
      </c>
      <c r="AB1805" s="108"/>
      <c r="AC1805" s="108">
        <v>0</v>
      </c>
      <c r="AD1805" s="108"/>
      <c r="AE1805" s="108">
        <v>0</v>
      </c>
      <c r="AF1805" s="108"/>
      <c r="AG1805" s="108">
        <v>0</v>
      </c>
      <c r="AH1805" s="108"/>
      <c r="AI1805" s="108">
        <v>25963</v>
      </c>
      <c r="AJ1805" s="108"/>
      <c r="AK1805" s="108">
        <v>0</v>
      </c>
      <c r="AL1805" s="109"/>
      <c r="AM1805" s="182">
        <v>0</v>
      </c>
      <c r="AN1805" s="109" t="s">
        <v>5655</v>
      </c>
      <c r="AO1805" s="109" t="str">
        <f t="shared" si="28"/>
        <v>No</v>
      </c>
    </row>
    <row r="1806" spans="1:41" s="19" customFormat="1" ht="11.45" customHeight="1" x14ac:dyDescent="0.2">
      <c r="A1806" s="5" t="s">
        <v>5458</v>
      </c>
      <c r="B1806" s="5" t="s">
        <v>5590</v>
      </c>
      <c r="C1806" s="5" t="s">
        <v>52</v>
      </c>
      <c r="D1806" s="174"/>
      <c r="E1806" s="177">
        <v>10184</v>
      </c>
      <c r="F1806" s="19" t="s">
        <v>138</v>
      </c>
      <c r="G1806" s="5" t="s">
        <v>5273</v>
      </c>
      <c r="H1806" s="27">
        <v>246695</v>
      </c>
      <c r="I1806" s="106">
        <v>4</v>
      </c>
      <c r="J1806" s="107"/>
      <c r="K1806" s="108">
        <v>0</v>
      </c>
      <c r="L1806" s="108"/>
      <c r="M1806" s="108">
        <v>0</v>
      </c>
      <c r="N1806" s="108"/>
      <c r="O1806" s="108">
        <v>0</v>
      </c>
      <c r="P1806" s="108"/>
      <c r="Q1806" s="108">
        <v>97021</v>
      </c>
      <c r="R1806" s="108"/>
      <c r="S1806" s="108">
        <v>0</v>
      </c>
      <c r="T1806" s="108"/>
      <c r="U1806" s="108">
        <v>0</v>
      </c>
      <c r="V1806" s="108"/>
      <c r="W1806" s="108">
        <v>3615</v>
      </c>
      <c r="X1806" s="108"/>
      <c r="Y1806" s="108">
        <v>0</v>
      </c>
      <c r="Z1806" s="108"/>
      <c r="AA1806" s="108">
        <v>0</v>
      </c>
      <c r="AB1806" s="108"/>
      <c r="AC1806" s="108">
        <v>0</v>
      </c>
      <c r="AD1806" s="108"/>
      <c r="AE1806" s="108">
        <v>0</v>
      </c>
      <c r="AF1806" s="108"/>
      <c r="AG1806" s="108">
        <v>0</v>
      </c>
      <c r="AH1806" s="108"/>
      <c r="AI1806" s="108">
        <v>4727</v>
      </c>
      <c r="AJ1806" s="108"/>
      <c r="AK1806" s="108">
        <v>0</v>
      </c>
      <c r="AL1806" s="109"/>
      <c r="AM1806" s="182">
        <v>0</v>
      </c>
      <c r="AN1806" s="109" t="s">
        <v>5655</v>
      </c>
      <c r="AO1806" s="109" t="str">
        <f t="shared" si="28"/>
        <v>No</v>
      </c>
    </row>
    <row r="1807" spans="1:41" s="19" customFormat="1" ht="11.45" customHeight="1" x14ac:dyDescent="0.2">
      <c r="A1807" s="5" t="s">
        <v>3192</v>
      </c>
      <c r="B1807" s="5" t="s">
        <v>559</v>
      </c>
      <c r="C1807" s="5" t="s">
        <v>98</v>
      </c>
      <c r="D1807" s="174" t="s">
        <v>3193</v>
      </c>
      <c r="E1807" s="177" t="s">
        <v>3194</v>
      </c>
      <c r="F1807" s="19" t="s">
        <v>194</v>
      </c>
      <c r="G1807" s="5" t="s">
        <v>229</v>
      </c>
      <c r="H1807" s="27">
        <v>0</v>
      </c>
      <c r="I1807" s="106">
        <v>4</v>
      </c>
      <c r="J1807" s="107"/>
      <c r="K1807" s="108">
        <v>0</v>
      </c>
      <c r="L1807" s="108"/>
      <c r="M1807" s="108">
        <v>0</v>
      </c>
      <c r="N1807" s="108"/>
      <c r="O1807" s="108">
        <v>0</v>
      </c>
      <c r="P1807" s="108"/>
      <c r="Q1807" s="108">
        <v>240784</v>
      </c>
      <c r="R1807" s="108"/>
      <c r="S1807" s="108">
        <v>0</v>
      </c>
      <c r="T1807" s="108"/>
      <c r="U1807" s="108">
        <v>0</v>
      </c>
      <c r="V1807" s="108"/>
      <c r="W1807" s="108">
        <v>11888</v>
      </c>
      <c r="X1807" s="108"/>
      <c r="Y1807" s="108">
        <v>0</v>
      </c>
      <c r="Z1807" s="108"/>
      <c r="AA1807" s="108">
        <v>0</v>
      </c>
      <c r="AB1807" s="108"/>
      <c r="AC1807" s="108">
        <v>0</v>
      </c>
      <c r="AD1807" s="108"/>
      <c r="AE1807" s="108">
        <v>0</v>
      </c>
      <c r="AF1807" s="108"/>
      <c r="AG1807" s="108">
        <v>0</v>
      </c>
      <c r="AH1807" s="108"/>
      <c r="AI1807" s="108">
        <v>15990</v>
      </c>
      <c r="AJ1807" s="108"/>
      <c r="AK1807" s="108">
        <v>0</v>
      </c>
      <c r="AL1807" s="109"/>
      <c r="AM1807" s="182">
        <v>0</v>
      </c>
      <c r="AN1807" s="109" t="s">
        <v>5655</v>
      </c>
      <c r="AO1807" s="109" t="str">
        <f t="shared" si="28"/>
        <v>No</v>
      </c>
    </row>
    <row r="1808" spans="1:41" s="19" customFormat="1" ht="11.45" customHeight="1" x14ac:dyDescent="0.2">
      <c r="A1808" s="5" t="s">
        <v>3957</v>
      </c>
      <c r="B1808" s="5" t="s">
        <v>250</v>
      </c>
      <c r="C1808" s="5" t="s">
        <v>48</v>
      </c>
      <c r="D1808" s="174" t="s">
        <v>3958</v>
      </c>
      <c r="E1808" s="177" t="s">
        <v>3959</v>
      </c>
      <c r="F1808" s="19" t="s">
        <v>194</v>
      </c>
      <c r="G1808" s="5" t="s">
        <v>229</v>
      </c>
      <c r="H1808" s="27">
        <v>0</v>
      </c>
      <c r="I1808" s="106">
        <v>4</v>
      </c>
      <c r="J1808" s="107"/>
      <c r="K1808" s="108">
        <v>0</v>
      </c>
      <c r="L1808" s="108"/>
      <c r="M1808" s="108">
        <v>0</v>
      </c>
      <c r="N1808" s="108"/>
      <c r="O1808" s="108">
        <v>0</v>
      </c>
      <c r="P1808" s="108"/>
      <c r="Q1808" s="108">
        <v>96642</v>
      </c>
      <c r="R1808" s="108"/>
      <c r="S1808" s="108">
        <v>0</v>
      </c>
      <c r="T1808" s="108"/>
      <c r="U1808" s="108">
        <v>0</v>
      </c>
      <c r="V1808" s="108"/>
      <c r="W1808" s="108">
        <v>1950</v>
      </c>
      <c r="X1808" s="108"/>
      <c r="Y1808" s="108">
        <v>0</v>
      </c>
      <c r="Z1808" s="108"/>
      <c r="AA1808" s="108">
        <v>0</v>
      </c>
      <c r="AB1808" s="108"/>
      <c r="AC1808" s="108">
        <v>0</v>
      </c>
      <c r="AD1808" s="108"/>
      <c r="AE1808" s="108">
        <v>0</v>
      </c>
      <c r="AF1808" s="108"/>
      <c r="AG1808" s="108">
        <v>0</v>
      </c>
      <c r="AH1808" s="108"/>
      <c r="AI1808" s="108">
        <v>4129</v>
      </c>
      <c r="AJ1808" s="108"/>
      <c r="AK1808" s="108">
        <v>0</v>
      </c>
      <c r="AL1808" s="109"/>
      <c r="AM1808" s="182">
        <v>0</v>
      </c>
      <c r="AN1808" s="109" t="s">
        <v>5655</v>
      </c>
      <c r="AO1808" s="109" t="str">
        <f t="shared" si="28"/>
        <v>No</v>
      </c>
    </row>
    <row r="1809" spans="1:41" s="19" customFormat="1" ht="11.45" customHeight="1" x14ac:dyDescent="0.2">
      <c r="A1809" s="5" t="s">
        <v>1952</v>
      </c>
      <c r="B1809" s="5" t="s">
        <v>1073</v>
      </c>
      <c r="C1809" s="5" t="s">
        <v>62</v>
      </c>
      <c r="D1809" s="174" t="s">
        <v>1953</v>
      </c>
      <c r="E1809" s="177" t="s">
        <v>1954</v>
      </c>
      <c r="F1809" s="19" t="s">
        <v>194</v>
      </c>
      <c r="G1809" s="5" t="s">
        <v>229</v>
      </c>
      <c r="H1809" s="27">
        <v>0</v>
      </c>
      <c r="I1809" s="106">
        <v>4</v>
      </c>
      <c r="J1809" s="107"/>
      <c r="K1809" s="108">
        <v>0</v>
      </c>
      <c r="L1809" s="108"/>
      <c r="M1809" s="108">
        <v>0</v>
      </c>
      <c r="N1809" s="108"/>
      <c r="O1809" s="108">
        <v>0</v>
      </c>
      <c r="P1809" s="108"/>
      <c r="Q1809" s="108">
        <v>116630</v>
      </c>
      <c r="R1809" s="108"/>
      <c r="S1809" s="108">
        <v>0</v>
      </c>
      <c r="T1809" s="108"/>
      <c r="U1809" s="108">
        <v>0</v>
      </c>
      <c r="V1809" s="108"/>
      <c r="W1809" s="108">
        <v>5907</v>
      </c>
      <c r="X1809" s="108"/>
      <c r="Y1809" s="108">
        <v>0</v>
      </c>
      <c r="Z1809" s="108"/>
      <c r="AA1809" s="108">
        <v>0</v>
      </c>
      <c r="AB1809" s="108"/>
      <c r="AC1809" s="108">
        <v>0</v>
      </c>
      <c r="AD1809" s="108"/>
      <c r="AE1809" s="108">
        <v>0</v>
      </c>
      <c r="AF1809" s="108"/>
      <c r="AG1809" s="108">
        <v>0</v>
      </c>
      <c r="AH1809" s="108"/>
      <c r="AI1809" s="108">
        <v>14498</v>
      </c>
      <c r="AJ1809" s="108"/>
      <c r="AK1809" s="108">
        <v>0</v>
      </c>
      <c r="AL1809" s="109"/>
      <c r="AM1809" s="182">
        <v>0</v>
      </c>
      <c r="AN1809" s="109" t="s">
        <v>5655</v>
      </c>
      <c r="AO1809" s="109" t="str">
        <f t="shared" si="28"/>
        <v>No</v>
      </c>
    </row>
    <row r="1810" spans="1:41" s="19" customFormat="1" ht="11.45" customHeight="1" x14ac:dyDescent="0.2">
      <c r="A1810" s="5" t="s">
        <v>3645</v>
      </c>
      <c r="B1810" s="5" t="s">
        <v>3646</v>
      </c>
      <c r="C1810" s="5" t="s">
        <v>51</v>
      </c>
      <c r="D1810" s="174" t="s">
        <v>3647</v>
      </c>
      <c r="E1810" s="177" t="s">
        <v>3648</v>
      </c>
      <c r="F1810" s="19" t="s">
        <v>194</v>
      </c>
      <c r="G1810" s="5" t="s">
        <v>229</v>
      </c>
      <c r="H1810" s="27">
        <v>0</v>
      </c>
      <c r="I1810" s="106">
        <v>4</v>
      </c>
      <c r="J1810" s="107"/>
      <c r="K1810" s="108">
        <v>0</v>
      </c>
      <c r="L1810" s="108"/>
      <c r="M1810" s="108">
        <v>0</v>
      </c>
      <c r="N1810" s="108"/>
      <c r="O1810" s="108">
        <v>0</v>
      </c>
      <c r="P1810" s="108"/>
      <c r="Q1810" s="108">
        <v>38646</v>
      </c>
      <c r="R1810" s="108"/>
      <c r="S1810" s="108">
        <v>0</v>
      </c>
      <c r="T1810" s="108"/>
      <c r="U1810" s="108">
        <v>0</v>
      </c>
      <c r="V1810" s="108"/>
      <c r="W1810" s="108">
        <v>2887</v>
      </c>
      <c r="X1810" s="108"/>
      <c r="Y1810" s="108">
        <v>0</v>
      </c>
      <c r="Z1810" s="108"/>
      <c r="AA1810" s="108">
        <v>0</v>
      </c>
      <c r="AB1810" s="108"/>
      <c r="AC1810" s="108">
        <v>0</v>
      </c>
      <c r="AD1810" s="108"/>
      <c r="AE1810" s="108">
        <v>0</v>
      </c>
      <c r="AF1810" s="108"/>
      <c r="AG1810" s="108">
        <v>0</v>
      </c>
      <c r="AH1810" s="108"/>
      <c r="AI1810" s="108">
        <v>6980</v>
      </c>
      <c r="AJ1810" s="108"/>
      <c r="AK1810" s="108">
        <v>0</v>
      </c>
      <c r="AL1810" s="109"/>
      <c r="AM1810" s="182">
        <v>0</v>
      </c>
      <c r="AN1810" s="109" t="s">
        <v>5655</v>
      </c>
      <c r="AO1810" s="109" t="str">
        <f t="shared" si="28"/>
        <v>No</v>
      </c>
    </row>
    <row r="1811" spans="1:41" s="19" customFormat="1" ht="11.45" customHeight="1" x14ac:dyDescent="0.2">
      <c r="A1811" s="5" t="s">
        <v>3883</v>
      </c>
      <c r="B1811" s="5" t="s">
        <v>3884</v>
      </c>
      <c r="C1811" s="5" t="s">
        <v>48</v>
      </c>
      <c r="D1811" s="174" t="s">
        <v>3885</v>
      </c>
      <c r="E1811" s="177" t="s">
        <v>3886</v>
      </c>
      <c r="F1811" s="19" t="s">
        <v>194</v>
      </c>
      <c r="G1811" s="5" t="s">
        <v>229</v>
      </c>
      <c r="H1811" s="27">
        <v>0</v>
      </c>
      <c r="I1811" s="106">
        <v>4</v>
      </c>
      <c r="J1811" s="107"/>
      <c r="K1811" s="108">
        <v>0</v>
      </c>
      <c r="L1811" s="108"/>
      <c r="M1811" s="108">
        <v>0</v>
      </c>
      <c r="N1811" s="108"/>
      <c r="O1811" s="108">
        <v>0</v>
      </c>
      <c r="P1811" s="108"/>
      <c r="Q1811" s="108">
        <v>149989</v>
      </c>
      <c r="R1811" s="108"/>
      <c r="S1811" s="108">
        <v>0</v>
      </c>
      <c r="T1811" s="108"/>
      <c r="U1811" s="108">
        <v>0</v>
      </c>
      <c r="V1811" s="108"/>
      <c r="W1811" s="108">
        <v>5498</v>
      </c>
      <c r="X1811" s="108"/>
      <c r="Y1811" s="108">
        <v>0</v>
      </c>
      <c r="Z1811" s="108"/>
      <c r="AA1811" s="108">
        <v>0</v>
      </c>
      <c r="AB1811" s="108"/>
      <c r="AC1811" s="108">
        <v>0</v>
      </c>
      <c r="AD1811" s="108"/>
      <c r="AE1811" s="108">
        <v>0</v>
      </c>
      <c r="AF1811" s="108"/>
      <c r="AG1811" s="108">
        <v>0</v>
      </c>
      <c r="AH1811" s="108"/>
      <c r="AI1811" s="108">
        <v>12442</v>
      </c>
      <c r="AJ1811" s="108"/>
      <c r="AK1811" s="108">
        <v>0</v>
      </c>
      <c r="AL1811" s="109"/>
      <c r="AM1811" s="182">
        <v>0</v>
      </c>
      <c r="AN1811" s="109" t="s">
        <v>5655</v>
      </c>
      <c r="AO1811" s="109" t="str">
        <f t="shared" si="28"/>
        <v>No</v>
      </c>
    </row>
    <row r="1812" spans="1:41" s="19" customFormat="1" ht="11.45" customHeight="1" x14ac:dyDescent="0.2">
      <c r="A1812" s="5" t="s">
        <v>6486</v>
      </c>
      <c r="B1812" s="5" t="s">
        <v>878</v>
      </c>
      <c r="C1812" s="5" t="s">
        <v>83</v>
      </c>
      <c r="D1812" s="174">
        <v>4123</v>
      </c>
      <c r="E1812" s="177">
        <v>40123</v>
      </c>
      <c r="F1812" s="19" t="s">
        <v>194</v>
      </c>
      <c r="G1812" s="5" t="s">
        <v>5273</v>
      </c>
      <c r="H1812" s="27">
        <v>2148346</v>
      </c>
      <c r="I1812" s="106">
        <v>4</v>
      </c>
      <c r="J1812" s="107"/>
      <c r="K1812" s="108">
        <v>0</v>
      </c>
      <c r="L1812" s="108"/>
      <c r="M1812" s="108">
        <v>0</v>
      </c>
      <c r="N1812" s="108"/>
      <c r="O1812" s="108">
        <v>0</v>
      </c>
      <c r="P1812" s="108"/>
      <c r="Q1812" s="108">
        <v>24204</v>
      </c>
      <c r="R1812" s="108"/>
      <c r="S1812" s="108">
        <v>0</v>
      </c>
      <c r="T1812" s="108"/>
      <c r="U1812" s="108">
        <v>0</v>
      </c>
      <c r="V1812" s="108"/>
      <c r="W1812" s="108">
        <v>3360</v>
      </c>
      <c r="X1812" s="108"/>
      <c r="Y1812" s="108">
        <v>0</v>
      </c>
      <c r="Z1812" s="108"/>
      <c r="AA1812" s="108">
        <v>0</v>
      </c>
      <c r="AB1812" s="108"/>
      <c r="AC1812" s="108">
        <v>0</v>
      </c>
      <c r="AD1812" s="108"/>
      <c r="AE1812" s="108">
        <v>0</v>
      </c>
      <c r="AF1812" s="108"/>
      <c r="AG1812" s="108">
        <v>0</v>
      </c>
      <c r="AH1812" s="108"/>
      <c r="AI1812" s="108">
        <v>15118</v>
      </c>
      <c r="AJ1812" s="108"/>
      <c r="AK1812" s="108">
        <v>0</v>
      </c>
      <c r="AL1812" s="109"/>
      <c r="AM1812" s="182">
        <v>0</v>
      </c>
      <c r="AN1812" s="109" t="s">
        <v>5655</v>
      </c>
      <c r="AO1812" s="109" t="str">
        <f t="shared" si="28"/>
        <v>No</v>
      </c>
    </row>
    <row r="1813" spans="1:41" s="19" customFormat="1" ht="11.45" customHeight="1" x14ac:dyDescent="0.2">
      <c r="A1813" s="5" t="s">
        <v>6487</v>
      </c>
      <c r="B1813" s="5" t="s">
        <v>6488</v>
      </c>
      <c r="C1813" s="5" t="s">
        <v>56</v>
      </c>
      <c r="D1813" s="174" t="s">
        <v>6489</v>
      </c>
      <c r="E1813" s="177" t="s">
        <v>6490</v>
      </c>
      <c r="F1813" s="19" t="s">
        <v>242</v>
      </c>
      <c r="G1813" s="5" t="s">
        <v>229</v>
      </c>
      <c r="H1813" s="27">
        <v>0</v>
      </c>
      <c r="I1813" s="106">
        <v>4</v>
      </c>
      <c r="J1813" s="107"/>
      <c r="K1813" s="108">
        <v>0</v>
      </c>
      <c r="L1813" s="108"/>
      <c r="M1813" s="108">
        <v>0</v>
      </c>
      <c r="N1813" s="108"/>
      <c r="O1813" s="108">
        <v>0</v>
      </c>
      <c r="P1813" s="108"/>
      <c r="Q1813" s="108">
        <v>41029</v>
      </c>
      <c r="R1813" s="108"/>
      <c r="S1813" s="108">
        <v>0</v>
      </c>
      <c r="T1813" s="108"/>
      <c r="U1813" s="108">
        <v>0</v>
      </c>
      <c r="V1813" s="108"/>
      <c r="W1813" s="108">
        <v>1844</v>
      </c>
      <c r="X1813" s="108"/>
      <c r="Y1813" s="108">
        <v>0</v>
      </c>
      <c r="Z1813" s="108"/>
      <c r="AA1813" s="108">
        <v>0</v>
      </c>
      <c r="AB1813" s="108"/>
      <c r="AC1813" s="108">
        <v>0</v>
      </c>
      <c r="AD1813" s="108"/>
      <c r="AE1813" s="108">
        <v>0</v>
      </c>
      <c r="AF1813" s="108"/>
      <c r="AG1813" s="108">
        <v>0</v>
      </c>
      <c r="AH1813" s="108"/>
      <c r="AI1813" s="108">
        <v>2751</v>
      </c>
      <c r="AJ1813" s="108"/>
      <c r="AK1813" s="108">
        <v>0</v>
      </c>
      <c r="AL1813" s="109"/>
      <c r="AM1813" s="182">
        <v>0</v>
      </c>
      <c r="AN1813" s="109" t="s">
        <v>5655</v>
      </c>
      <c r="AO1813" s="109" t="str">
        <f t="shared" si="28"/>
        <v>No</v>
      </c>
    </row>
    <row r="1814" spans="1:41" s="19" customFormat="1" ht="11.45" customHeight="1" x14ac:dyDescent="0.2">
      <c r="A1814" s="5" t="s">
        <v>6491</v>
      </c>
      <c r="B1814" s="5" t="s">
        <v>2740</v>
      </c>
      <c r="C1814" s="5" t="s">
        <v>55</v>
      </c>
      <c r="D1814" s="174"/>
      <c r="E1814" s="177" t="s">
        <v>6492</v>
      </c>
      <c r="F1814" s="19" t="s">
        <v>242</v>
      </c>
      <c r="G1814" s="5" t="s">
        <v>229</v>
      </c>
      <c r="H1814" s="27">
        <v>0</v>
      </c>
      <c r="I1814" s="106">
        <v>4</v>
      </c>
      <c r="J1814" s="107"/>
      <c r="K1814" s="108">
        <v>0</v>
      </c>
      <c r="L1814" s="108"/>
      <c r="M1814" s="108">
        <v>0</v>
      </c>
      <c r="N1814" s="108"/>
      <c r="O1814" s="108">
        <v>0</v>
      </c>
      <c r="P1814" s="108"/>
      <c r="Q1814" s="108">
        <v>72210</v>
      </c>
      <c r="R1814" s="108"/>
      <c r="S1814" s="108">
        <v>0</v>
      </c>
      <c r="T1814" s="108"/>
      <c r="U1814" s="108">
        <v>0</v>
      </c>
      <c r="V1814" s="108"/>
      <c r="W1814" s="108">
        <v>3056</v>
      </c>
      <c r="X1814" s="108"/>
      <c r="Y1814" s="108">
        <v>0</v>
      </c>
      <c r="Z1814" s="108"/>
      <c r="AA1814" s="108">
        <v>0</v>
      </c>
      <c r="AB1814" s="108"/>
      <c r="AC1814" s="108">
        <v>0</v>
      </c>
      <c r="AD1814" s="108"/>
      <c r="AE1814" s="108">
        <v>0</v>
      </c>
      <c r="AF1814" s="108"/>
      <c r="AG1814" s="108">
        <v>0</v>
      </c>
      <c r="AH1814" s="108"/>
      <c r="AI1814" s="108">
        <v>5102</v>
      </c>
      <c r="AJ1814" s="108"/>
      <c r="AK1814" s="108">
        <v>0</v>
      </c>
      <c r="AL1814" s="109"/>
      <c r="AM1814" s="182">
        <v>0</v>
      </c>
      <c r="AN1814" s="109" t="s">
        <v>5655</v>
      </c>
      <c r="AO1814" s="109" t="str">
        <f t="shared" si="28"/>
        <v>No</v>
      </c>
    </row>
    <row r="1815" spans="1:41" s="19" customFormat="1" ht="11.45" customHeight="1" x14ac:dyDescent="0.2">
      <c r="A1815" s="5" t="s">
        <v>1789</v>
      </c>
      <c r="B1815" s="5" t="s">
        <v>1790</v>
      </c>
      <c r="C1815" s="5" t="s">
        <v>40</v>
      </c>
      <c r="D1815" s="174" t="s">
        <v>1791</v>
      </c>
      <c r="E1815" s="177" t="s">
        <v>1792</v>
      </c>
      <c r="F1815" s="19" t="s">
        <v>194</v>
      </c>
      <c r="G1815" s="5" t="s">
        <v>229</v>
      </c>
      <c r="H1815" s="27">
        <v>0</v>
      </c>
      <c r="I1815" s="106">
        <v>4</v>
      </c>
      <c r="J1815" s="107"/>
      <c r="K1815" s="108">
        <v>0</v>
      </c>
      <c r="L1815" s="108"/>
      <c r="M1815" s="108">
        <v>0</v>
      </c>
      <c r="N1815" s="108"/>
      <c r="O1815" s="108">
        <v>0</v>
      </c>
      <c r="P1815" s="108"/>
      <c r="Q1815" s="108">
        <v>78853</v>
      </c>
      <c r="R1815" s="108"/>
      <c r="S1815" s="108">
        <v>0</v>
      </c>
      <c r="T1815" s="108"/>
      <c r="U1815" s="108">
        <v>0</v>
      </c>
      <c r="V1815" s="108"/>
      <c r="W1815" s="108">
        <v>6142</v>
      </c>
      <c r="X1815" s="108"/>
      <c r="Y1815" s="108">
        <v>0</v>
      </c>
      <c r="Z1815" s="108"/>
      <c r="AA1815" s="108">
        <v>0</v>
      </c>
      <c r="AB1815" s="108"/>
      <c r="AC1815" s="108">
        <v>0</v>
      </c>
      <c r="AD1815" s="108"/>
      <c r="AE1815" s="108">
        <v>0</v>
      </c>
      <c r="AF1815" s="108"/>
      <c r="AG1815" s="108">
        <v>0</v>
      </c>
      <c r="AH1815" s="108"/>
      <c r="AI1815" s="108">
        <v>8056</v>
      </c>
      <c r="AJ1815" s="108"/>
      <c r="AK1815" s="108">
        <v>0</v>
      </c>
      <c r="AL1815" s="109"/>
      <c r="AM1815" s="182">
        <v>0</v>
      </c>
      <c r="AN1815" s="109" t="s">
        <v>5655</v>
      </c>
      <c r="AO1815" s="109" t="str">
        <f t="shared" si="28"/>
        <v>No</v>
      </c>
    </row>
    <row r="1816" spans="1:41" s="19" customFormat="1" ht="11.45" customHeight="1" x14ac:dyDescent="0.2">
      <c r="A1816" s="5" t="s">
        <v>3444</v>
      </c>
      <c r="B1816" s="5" t="s">
        <v>3445</v>
      </c>
      <c r="C1816" s="5" t="s">
        <v>71</v>
      </c>
      <c r="D1816" s="174" t="s">
        <v>3446</v>
      </c>
      <c r="E1816" s="177" t="s">
        <v>3447</v>
      </c>
      <c r="F1816" s="19" t="s">
        <v>194</v>
      </c>
      <c r="G1816" s="5" t="s">
        <v>229</v>
      </c>
      <c r="H1816" s="27">
        <v>0</v>
      </c>
      <c r="I1816" s="106">
        <v>4</v>
      </c>
      <c r="J1816" s="107"/>
      <c r="K1816" s="108">
        <v>0</v>
      </c>
      <c r="L1816" s="108"/>
      <c r="M1816" s="108">
        <v>0</v>
      </c>
      <c r="N1816" s="108"/>
      <c r="O1816" s="108">
        <v>0</v>
      </c>
      <c r="P1816" s="108"/>
      <c r="Q1816" s="108">
        <v>69275</v>
      </c>
      <c r="R1816" s="108"/>
      <c r="S1816" s="108">
        <v>0</v>
      </c>
      <c r="T1816" s="108"/>
      <c r="U1816" s="108">
        <v>0</v>
      </c>
      <c r="V1816" s="108"/>
      <c r="W1816" s="108">
        <v>3302</v>
      </c>
      <c r="X1816" s="108"/>
      <c r="Y1816" s="108">
        <v>0</v>
      </c>
      <c r="Z1816" s="108"/>
      <c r="AA1816" s="108">
        <v>0</v>
      </c>
      <c r="AB1816" s="108"/>
      <c r="AC1816" s="108">
        <v>0</v>
      </c>
      <c r="AD1816" s="108"/>
      <c r="AE1816" s="108">
        <v>0</v>
      </c>
      <c r="AF1816" s="108"/>
      <c r="AG1816" s="108">
        <v>0</v>
      </c>
      <c r="AH1816" s="108"/>
      <c r="AI1816" s="108">
        <v>15560</v>
      </c>
      <c r="AJ1816" s="108"/>
      <c r="AK1816" s="108">
        <v>0</v>
      </c>
      <c r="AL1816" s="109"/>
      <c r="AM1816" s="182">
        <v>0</v>
      </c>
      <c r="AN1816" s="109" t="s">
        <v>5655</v>
      </c>
      <c r="AO1816" s="109" t="str">
        <f t="shared" si="28"/>
        <v>No</v>
      </c>
    </row>
    <row r="1817" spans="1:41" s="19" customFormat="1" ht="11.45" customHeight="1" x14ac:dyDescent="0.2">
      <c r="A1817" s="5" t="s">
        <v>5451</v>
      </c>
      <c r="B1817" s="5" t="s">
        <v>232</v>
      </c>
      <c r="C1817" s="5" t="s">
        <v>94</v>
      </c>
      <c r="D1817" s="174"/>
      <c r="E1817" s="177" t="s">
        <v>5450</v>
      </c>
      <c r="F1817" s="19" t="s">
        <v>208</v>
      </c>
      <c r="G1817" s="5" t="s">
        <v>229</v>
      </c>
      <c r="H1817" s="27">
        <v>0</v>
      </c>
      <c r="I1817" s="106">
        <v>4</v>
      </c>
      <c r="J1817" s="107"/>
      <c r="K1817" s="108">
        <v>0</v>
      </c>
      <c r="L1817" s="108"/>
      <c r="M1817" s="108">
        <v>0</v>
      </c>
      <c r="N1817" s="108"/>
      <c r="O1817" s="108">
        <v>0</v>
      </c>
      <c r="P1817" s="108"/>
      <c r="Q1817" s="108">
        <v>68580</v>
      </c>
      <c r="R1817" s="108"/>
      <c r="S1817" s="108">
        <v>0</v>
      </c>
      <c r="T1817" s="108"/>
      <c r="U1817" s="108">
        <v>0</v>
      </c>
      <c r="V1817" s="108"/>
      <c r="W1817" s="108">
        <v>4420</v>
      </c>
      <c r="X1817" s="108"/>
      <c r="Y1817" s="108">
        <v>0</v>
      </c>
      <c r="Z1817" s="108"/>
      <c r="AA1817" s="108">
        <v>0</v>
      </c>
      <c r="AB1817" s="108"/>
      <c r="AC1817" s="108">
        <v>0</v>
      </c>
      <c r="AD1817" s="108"/>
      <c r="AE1817" s="108">
        <v>0</v>
      </c>
      <c r="AF1817" s="108"/>
      <c r="AG1817" s="108">
        <v>0</v>
      </c>
      <c r="AH1817" s="108"/>
      <c r="AI1817" s="108">
        <v>3957</v>
      </c>
      <c r="AJ1817" s="108"/>
      <c r="AK1817" s="108">
        <v>0</v>
      </c>
      <c r="AL1817" s="109"/>
      <c r="AM1817" s="182">
        <v>0</v>
      </c>
      <c r="AN1817" s="109" t="s">
        <v>5655</v>
      </c>
      <c r="AO1817" s="109" t="str">
        <f t="shared" si="28"/>
        <v>No</v>
      </c>
    </row>
    <row r="1818" spans="1:41" s="19" customFormat="1" ht="11.45" customHeight="1" x14ac:dyDescent="0.2">
      <c r="A1818" s="5" t="s">
        <v>5803</v>
      </c>
      <c r="B1818" s="5" t="s">
        <v>5804</v>
      </c>
      <c r="C1818" s="5" t="s">
        <v>161</v>
      </c>
      <c r="D1818" s="174"/>
      <c r="E1818" s="177" t="s">
        <v>5805</v>
      </c>
      <c r="F1818" s="19" t="s">
        <v>242</v>
      </c>
      <c r="G1818" s="5" t="s">
        <v>229</v>
      </c>
      <c r="H1818" s="27">
        <v>0</v>
      </c>
      <c r="I1818" s="106">
        <v>4</v>
      </c>
      <c r="J1818" s="107"/>
      <c r="K1818" s="108">
        <v>0</v>
      </c>
      <c r="L1818" s="108"/>
      <c r="M1818" s="108">
        <v>0</v>
      </c>
      <c r="N1818" s="108"/>
      <c r="O1818" s="108">
        <v>0</v>
      </c>
      <c r="P1818" s="108"/>
      <c r="Q1818" s="108">
        <v>29056</v>
      </c>
      <c r="R1818" s="108"/>
      <c r="S1818" s="108">
        <v>0</v>
      </c>
      <c r="T1818" s="108"/>
      <c r="U1818" s="108">
        <v>0</v>
      </c>
      <c r="V1818" s="108"/>
      <c r="W1818" s="108">
        <v>3649</v>
      </c>
      <c r="X1818" s="108"/>
      <c r="Y1818" s="108">
        <v>0</v>
      </c>
      <c r="Z1818" s="108"/>
      <c r="AA1818" s="108">
        <v>0</v>
      </c>
      <c r="AB1818" s="108"/>
      <c r="AC1818" s="108">
        <v>0</v>
      </c>
      <c r="AD1818" s="108"/>
      <c r="AE1818" s="108">
        <v>0</v>
      </c>
      <c r="AF1818" s="108"/>
      <c r="AG1818" s="108">
        <v>0</v>
      </c>
      <c r="AH1818" s="108"/>
      <c r="AI1818" s="108">
        <v>8008</v>
      </c>
      <c r="AJ1818" s="108"/>
      <c r="AK1818" s="108">
        <v>0</v>
      </c>
      <c r="AL1818" s="109"/>
      <c r="AM1818" s="182">
        <v>0</v>
      </c>
      <c r="AN1818" s="109" t="s">
        <v>5655</v>
      </c>
      <c r="AO1818" s="109" t="str">
        <f t="shared" si="28"/>
        <v>No</v>
      </c>
    </row>
    <row r="1819" spans="1:41" s="19" customFormat="1" ht="11.45" customHeight="1" x14ac:dyDescent="0.2">
      <c r="A1819" s="5" t="s">
        <v>5818</v>
      </c>
      <c r="B1819" s="5" t="s">
        <v>5684</v>
      </c>
      <c r="C1819" s="5" t="s">
        <v>20</v>
      </c>
      <c r="D1819" s="174"/>
      <c r="E1819" s="177">
        <v>90276</v>
      </c>
      <c r="F1819" s="19" t="s">
        <v>194</v>
      </c>
      <c r="G1819" s="5" t="s">
        <v>5273</v>
      </c>
      <c r="H1819" s="27">
        <v>12150996</v>
      </c>
      <c r="I1819" s="106">
        <v>4</v>
      </c>
      <c r="J1819" s="107"/>
      <c r="K1819" s="108">
        <v>0</v>
      </c>
      <c r="L1819" s="108"/>
      <c r="M1819" s="108">
        <v>0</v>
      </c>
      <c r="N1819" s="108"/>
      <c r="O1819" s="108">
        <v>0</v>
      </c>
      <c r="P1819" s="108"/>
      <c r="Q1819" s="108">
        <v>210244</v>
      </c>
      <c r="R1819" s="108"/>
      <c r="S1819" s="108">
        <v>0</v>
      </c>
      <c r="T1819" s="108"/>
      <c r="U1819" s="108">
        <v>0</v>
      </c>
      <c r="V1819" s="108"/>
      <c r="W1819" s="108">
        <v>16155</v>
      </c>
      <c r="X1819" s="108"/>
      <c r="Y1819" s="108">
        <v>0</v>
      </c>
      <c r="Z1819" s="108"/>
      <c r="AA1819" s="108">
        <v>0</v>
      </c>
      <c r="AB1819" s="108"/>
      <c r="AC1819" s="108">
        <v>0</v>
      </c>
      <c r="AD1819" s="108"/>
      <c r="AE1819" s="108">
        <v>0</v>
      </c>
      <c r="AF1819" s="108"/>
      <c r="AG1819" s="108">
        <v>0</v>
      </c>
      <c r="AH1819" s="108"/>
      <c r="AI1819" s="108">
        <v>258283</v>
      </c>
      <c r="AJ1819" s="108"/>
      <c r="AK1819" s="108">
        <v>0</v>
      </c>
      <c r="AL1819" s="109"/>
      <c r="AM1819" s="182">
        <v>0</v>
      </c>
      <c r="AN1819" s="109" t="s">
        <v>5655</v>
      </c>
      <c r="AO1819" s="109" t="str">
        <f t="shared" si="28"/>
        <v>No</v>
      </c>
    </row>
    <row r="1820" spans="1:41" s="19" customFormat="1" ht="11.45" customHeight="1" x14ac:dyDescent="0.2">
      <c r="A1820" s="5" t="s">
        <v>1121</v>
      </c>
      <c r="B1820" s="5" t="s">
        <v>1122</v>
      </c>
      <c r="C1820" s="5" t="s">
        <v>1</v>
      </c>
      <c r="D1820" s="174" t="s">
        <v>1123</v>
      </c>
      <c r="E1820" s="177">
        <v>135</v>
      </c>
      <c r="F1820" s="19" t="s">
        <v>138</v>
      </c>
      <c r="G1820" s="5" t="s">
        <v>5273</v>
      </c>
      <c r="H1820" s="27">
        <v>0</v>
      </c>
      <c r="I1820" s="106">
        <v>4</v>
      </c>
      <c r="J1820" s="107"/>
      <c r="K1820" s="108">
        <v>0</v>
      </c>
      <c r="L1820" s="108"/>
      <c r="M1820" s="108">
        <v>0</v>
      </c>
      <c r="N1820" s="108"/>
      <c r="O1820" s="108">
        <v>0</v>
      </c>
      <c r="P1820" s="108"/>
      <c r="Q1820" s="108">
        <v>300488</v>
      </c>
      <c r="R1820" s="108"/>
      <c r="S1820" s="108">
        <v>0</v>
      </c>
      <c r="T1820" s="108"/>
      <c r="U1820" s="108">
        <v>0</v>
      </c>
      <c r="V1820" s="108"/>
      <c r="W1820" s="108">
        <v>8679</v>
      </c>
      <c r="X1820" s="108"/>
      <c r="Y1820" s="108">
        <v>0</v>
      </c>
      <c r="Z1820" s="108"/>
      <c r="AA1820" s="108">
        <v>0</v>
      </c>
      <c r="AB1820" s="108"/>
      <c r="AC1820" s="108">
        <v>0</v>
      </c>
      <c r="AD1820" s="108"/>
      <c r="AE1820" s="108">
        <v>0</v>
      </c>
      <c r="AF1820" s="108"/>
      <c r="AG1820" s="108">
        <v>0</v>
      </c>
      <c r="AH1820" s="108"/>
      <c r="AI1820" s="108">
        <v>16217</v>
      </c>
      <c r="AJ1820" s="108"/>
      <c r="AK1820" s="108">
        <v>0</v>
      </c>
      <c r="AL1820" s="109"/>
      <c r="AM1820" s="182">
        <v>0</v>
      </c>
      <c r="AN1820" s="109" t="s">
        <v>5655</v>
      </c>
      <c r="AO1820" s="109" t="str">
        <f t="shared" si="28"/>
        <v>No</v>
      </c>
    </row>
    <row r="1821" spans="1:41" s="19" customFormat="1" ht="11.45" customHeight="1" x14ac:dyDescent="0.2">
      <c r="A1821" s="5" t="s">
        <v>2102</v>
      </c>
      <c r="B1821" s="5" t="s">
        <v>5615</v>
      </c>
      <c r="C1821" s="5" t="s">
        <v>40</v>
      </c>
      <c r="D1821" s="174" t="s">
        <v>2104</v>
      </c>
      <c r="E1821" s="177" t="s">
        <v>2105</v>
      </c>
      <c r="F1821" s="19" t="s">
        <v>194</v>
      </c>
      <c r="G1821" s="5" t="s">
        <v>229</v>
      </c>
      <c r="H1821" s="27">
        <v>0</v>
      </c>
      <c r="I1821" s="106">
        <v>4</v>
      </c>
      <c r="J1821" s="107"/>
      <c r="K1821" s="108">
        <v>0</v>
      </c>
      <c r="L1821" s="108"/>
      <c r="M1821" s="108">
        <v>0</v>
      </c>
      <c r="N1821" s="108"/>
      <c r="O1821" s="108">
        <v>0</v>
      </c>
      <c r="P1821" s="108"/>
      <c r="Q1821" s="108">
        <v>109885</v>
      </c>
      <c r="R1821" s="108"/>
      <c r="S1821" s="108">
        <v>0</v>
      </c>
      <c r="T1821" s="108"/>
      <c r="U1821" s="108">
        <v>0</v>
      </c>
      <c r="V1821" s="108"/>
      <c r="W1821" s="108">
        <v>6844</v>
      </c>
      <c r="X1821" s="108"/>
      <c r="Y1821" s="108">
        <v>0</v>
      </c>
      <c r="Z1821" s="108"/>
      <c r="AA1821" s="108">
        <v>0</v>
      </c>
      <c r="AB1821" s="108"/>
      <c r="AC1821" s="108">
        <v>0</v>
      </c>
      <c r="AD1821" s="108"/>
      <c r="AE1821" s="108">
        <v>0</v>
      </c>
      <c r="AF1821" s="108"/>
      <c r="AG1821" s="108">
        <v>0</v>
      </c>
      <c r="AH1821" s="108"/>
      <c r="AI1821" s="108">
        <v>13340</v>
      </c>
      <c r="AJ1821" s="108"/>
      <c r="AK1821" s="108">
        <v>0</v>
      </c>
      <c r="AL1821" s="109"/>
      <c r="AM1821" s="182">
        <v>0</v>
      </c>
      <c r="AN1821" s="109" t="s">
        <v>5655</v>
      </c>
      <c r="AO1821" s="109" t="str">
        <f t="shared" si="28"/>
        <v>No</v>
      </c>
    </row>
    <row r="1822" spans="1:41" s="19" customFormat="1" ht="11.45" customHeight="1" x14ac:dyDescent="0.2">
      <c r="A1822" s="5" t="s">
        <v>5101</v>
      </c>
      <c r="B1822" s="5" t="s">
        <v>1108</v>
      </c>
      <c r="C1822" s="5" t="s">
        <v>80</v>
      </c>
      <c r="D1822" s="174" t="s">
        <v>5102</v>
      </c>
      <c r="E1822" s="177" t="s">
        <v>5103</v>
      </c>
      <c r="F1822" s="19" t="s">
        <v>194</v>
      </c>
      <c r="G1822" s="5" t="s">
        <v>229</v>
      </c>
      <c r="H1822" s="27">
        <v>0</v>
      </c>
      <c r="I1822" s="106">
        <v>4</v>
      </c>
      <c r="J1822" s="107"/>
      <c r="K1822" s="108">
        <v>0</v>
      </c>
      <c r="L1822" s="108"/>
      <c r="M1822" s="108">
        <v>0</v>
      </c>
      <c r="N1822" s="108"/>
      <c r="O1822" s="108">
        <v>0</v>
      </c>
      <c r="P1822" s="108"/>
      <c r="Q1822" s="108">
        <v>106542</v>
      </c>
      <c r="R1822" s="108"/>
      <c r="S1822" s="108">
        <v>0</v>
      </c>
      <c r="T1822" s="108"/>
      <c r="U1822" s="108">
        <v>0</v>
      </c>
      <c r="V1822" s="108"/>
      <c r="W1822" s="108">
        <v>13603</v>
      </c>
      <c r="X1822" s="108"/>
      <c r="Y1822" s="108">
        <v>0</v>
      </c>
      <c r="Z1822" s="108"/>
      <c r="AA1822" s="108">
        <v>0</v>
      </c>
      <c r="AB1822" s="108"/>
      <c r="AC1822" s="108">
        <v>0</v>
      </c>
      <c r="AD1822" s="108"/>
      <c r="AE1822" s="108">
        <v>0</v>
      </c>
      <c r="AF1822" s="108"/>
      <c r="AG1822" s="108">
        <v>0</v>
      </c>
      <c r="AH1822" s="108"/>
      <c r="AI1822" s="108">
        <v>48462</v>
      </c>
      <c r="AJ1822" s="108"/>
      <c r="AK1822" s="108">
        <v>0</v>
      </c>
      <c r="AL1822" s="109"/>
      <c r="AM1822" s="182">
        <v>0</v>
      </c>
      <c r="AN1822" s="109" t="s">
        <v>5655</v>
      </c>
      <c r="AO1822" s="109" t="str">
        <f t="shared" si="28"/>
        <v>No</v>
      </c>
    </row>
    <row r="1823" spans="1:41" s="19" customFormat="1" ht="11.45" customHeight="1" x14ac:dyDescent="0.2">
      <c r="A1823" s="5" t="s">
        <v>6493</v>
      </c>
      <c r="B1823" s="5" t="s">
        <v>3364</v>
      </c>
      <c r="C1823" s="5" t="s">
        <v>64</v>
      </c>
      <c r="D1823" s="174" t="s">
        <v>3778</v>
      </c>
      <c r="E1823" s="177" t="s">
        <v>3779</v>
      </c>
      <c r="F1823" s="19" t="s">
        <v>194</v>
      </c>
      <c r="G1823" s="5" t="s">
        <v>229</v>
      </c>
      <c r="H1823" s="27">
        <v>0</v>
      </c>
      <c r="I1823" s="106">
        <v>4</v>
      </c>
      <c r="J1823" s="107"/>
      <c r="K1823" s="108">
        <v>0</v>
      </c>
      <c r="L1823" s="108"/>
      <c r="M1823" s="108">
        <v>0</v>
      </c>
      <c r="N1823" s="108"/>
      <c r="O1823" s="108">
        <v>0</v>
      </c>
      <c r="P1823" s="108"/>
      <c r="Q1823" s="108">
        <v>62451</v>
      </c>
      <c r="R1823" s="108"/>
      <c r="S1823" s="108">
        <v>0</v>
      </c>
      <c r="T1823" s="108"/>
      <c r="U1823" s="108">
        <v>0</v>
      </c>
      <c r="V1823" s="108"/>
      <c r="W1823" s="108">
        <v>4253</v>
      </c>
      <c r="X1823" s="108"/>
      <c r="Y1823" s="108">
        <v>0</v>
      </c>
      <c r="Z1823" s="108"/>
      <c r="AA1823" s="108">
        <v>0</v>
      </c>
      <c r="AB1823" s="108"/>
      <c r="AC1823" s="108">
        <v>0</v>
      </c>
      <c r="AD1823" s="108"/>
      <c r="AE1823" s="108">
        <v>0</v>
      </c>
      <c r="AF1823" s="108"/>
      <c r="AG1823" s="108">
        <v>0</v>
      </c>
      <c r="AH1823" s="108"/>
      <c r="AI1823" s="108">
        <v>16395</v>
      </c>
      <c r="AJ1823" s="108"/>
      <c r="AK1823" s="108">
        <v>0</v>
      </c>
      <c r="AL1823" s="109"/>
      <c r="AM1823" s="182">
        <v>0</v>
      </c>
      <c r="AN1823" s="109" t="s">
        <v>5655</v>
      </c>
      <c r="AO1823" s="109" t="str">
        <f t="shared" si="28"/>
        <v>No</v>
      </c>
    </row>
    <row r="1824" spans="1:41" s="19" customFormat="1" ht="11.45" customHeight="1" x14ac:dyDescent="0.2">
      <c r="A1824" s="5" t="s">
        <v>2746</v>
      </c>
      <c r="B1824" s="5" t="s">
        <v>1552</v>
      </c>
      <c r="C1824" s="5" t="s">
        <v>73</v>
      </c>
      <c r="D1824" s="174" t="s">
        <v>1553</v>
      </c>
      <c r="E1824" s="177" t="s">
        <v>1554</v>
      </c>
      <c r="F1824" s="19" t="s">
        <v>194</v>
      </c>
      <c r="G1824" s="5" t="s">
        <v>229</v>
      </c>
      <c r="H1824" s="27">
        <v>0</v>
      </c>
      <c r="I1824" s="106">
        <v>4</v>
      </c>
      <c r="J1824" s="107"/>
      <c r="K1824" s="108">
        <v>0</v>
      </c>
      <c r="L1824" s="108"/>
      <c r="M1824" s="108">
        <v>0</v>
      </c>
      <c r="N1824" s="108"/>
      <c r="O1824" s="108">
        <v>0</v>
      </c>
      <c r="P1824" s="108"/>
      <c r="Q1824" s="108">
        <v>162558</v>
      </c>
      <c r="R1824" s="108"/>
      <c r="S1824" s="108">
        <v>0</v>
      </c>
      <c r="T1824" s="108"/>
      <c r="U1824" s="108">
        <v>0</v>
      </c>
      <c r="V1824" s="108"/>
      <c r="W1824" s="108">
        <v>8226</v>
      </c>
      <c r="X1824" s="108"/>
      <c r="Y1824" s="108">
        <v>0</v>
      </c>
      <c r="Z1824" s="108"/>
      <c r="AA1824" s="108">
        <v>0</v>
      </c>
      <c r="AB1824" s="108"/>
      <c r="AC1824" s="108">
        <v>0</v>
      </c>
      <c r="AD1824" s="108"/>
      <c r="AE1824" s="108">
        <v>0</v>
      </c>
      <c r="AF1824" s="108"/>
      <c r="AG1824" s="108">
        <v>0</v>
      </c>
      <c r="AH1824" s="108"/>
      <c r="AI1824" s="108">
        <v>23422</v>
      </c>
      <c r="AJ1824" s="108"/>
      <c r="AK1824" s="108">
        <v>0</v>
      </c>
      <c r="AL1824" s="109"/>
      <c r="AM1824" s="182">
        <v>0</v>
      </c>
      <c r="AN1824" s="109" t="s">
        <v>5655</v>
      </c>
      <c r="AO1824" s="109" t="str">
        <f t="shared" si="28"/>
        <v>No</v>
      </c>
    </row>
    <row r="1825" spans="1:41" s="19" customFormat="1" ht="11.45" customHeight="1" x14ac:dyDescent="0.2">
      <c r="A1825" s="5" t="s">
        <v>1305</v>
      </c>
      <c r="B1825" s="5" t="s">
        <v>1306</v>
      </c>
      <c r="C1825" s="5" t="s">
        <v>6</v>
      </c>
      <c r="D1825" s="174" t="s">
        <v>1307</v>
      </c>
      <c r="E1825" s="177">
        <v>239</v>
      </c>
      <c r="F1825" s="19" t="s">
        <v>138</v>
      </c>
      <c r="G1825" s="5" t="s">
        <v>5273</v>
      </c>
      <c r="H1825" s="27">
        <v>0</v>
      </c>
      <c r="I1825" s="106">
        <v>4</v>
      </c>
      <c r="J1825" s="107"/>
      <c r="K1825" s="108">
        <v>0</v>
      </c>
      <c r="L1825" s="108"/>
      <c r="M1825" s="108">
        <v>0</v>
      </c>
      <c r="N1825" s="108"/>
      <c r="O1825" s="108">
        <v>0</v>
      </c>
      <c r="P1825" s="108"/>
      <c r="Q1825" s="108">
        <v>12278</v>
      </c>
      <c r="R1825" s="108"/>
      <c r="S1825" s="108">
        <v>0</v>
      </c>
      <c r="T1825" s="108"/>
      <c r="U1825" s="108">
        <v>0</v>
      </c>
      <c r="V1825" s="108"/>
      <c r="W1825" s="108">
        <v>1602</v>
      </c>
      <c r="X1825" s="108"/>
      <c r="Y1825" s="108">
        <v>0</v>
      </c>
      <c r="Z1825" s="108"/>
      <c r="AA1825" s="108">
        <v>0</v>
      </c>
      <c r="AB1825" s="108"/>
      <c r="AC1825" s="108">
        <v>0</v>
      </c>
      <c r="AD1825" s="108"/>
      <c r="AE1825" s="108">
        <v>0</v>
      </c>
      <c r="AF1825" s="108"/>
      <c r="AG1825" s="108">
        <v>0</v>
      </c>
      <c r="AH1825" s="108"/>
      <c r="AI1825" s="108">
        <v>8468</v>
      </c>
      <c r="AJ1825" s="108"/>
      <c r="AK1825" s="108">
        <v>0</v>
      </c>
      <c r="AL1825" s="109"/>
      <c r="AM1825" s="182">
        <v>0</v>
      </c>
      <c r="AN1825" s="109" t="s">
        <v>5655</v>
      </c>
      <c r="AO1825" s="109" t="str">
        <f t="shared" si="28"/>
        <v>No</v>
      </c>
    </row>
    <row r="1826" spans="1:41" s="19" customFormat="1" ht="11.45" customHeight="1" x14ac:dyDescent="0.2">
      <c r="A1826" s="5" t="s">
        <v>3391</v>
      </c>
      <c r="B1826" s="5" t="s">
        <v>3392</v>
      </c>
      <c r="C1826" s="5" t="s">
        <v>98</v>
      </c>
      <c r="D1826" s="174" t="s">
        <v>3393</v>
      </c>
      <c r="E1826" s="177" t="s">
        <v>3394</v>
      </c>
      <c r="F1826" s="19" t="s">
        <v>194</v>
      </c>
      <c r="G1826" s="5" t="s">
        <v>229</v>
      </c>
      <c r="H1826" s="27">
        <v>0</v>
      </c>
      <c r="I1826" s="106">
        <v>4</v>
      </c>
      <c r="J1826" s="107"/>
      <c r="K1826" s="108">
        <v>0</v>
      </c>
      <c r="L1826" s="108"/>
      <c r="M1826" s="108">
        <v>0</v>
      </c>
      <c r="N1826" s="108"/>
      <c r="O1826" s="108">
        <v>0</v>
      </c>
      <c r="P1826" s="108"/>
      <c r="Q1826" s="108">
        <v>57314</v>
      </c>
      <c r="R1826" s="108"/>
      <c r="S1826" s="108">
        <v>0</v>
      </c>
      <c r="T1826" s="108"/>
      <c r="U1826" s="108">
        <v>0</v>
      </c>
      <c r="V1826" s="108"/>
      <c r="W1826" s="108">
        <v>6799</v>
      </c>
      <c r="X1826" s="108"/>
      <c r="Y1826" s="108">
        <v>0</v>
      </c>
      <c r="Z1826" s="108"/>
      <c r="AA1826" s="108">
        <v>0</v>
      </c>
      <c r="AB1826" s="108"/>
      <c r="AC1826" s="108">
        <v>0</v>
      </c>
      <c r="AD1826" s="108"/>
      <c r="AE1826" s="108">
        <v>0</v>
      </c>
      <c r="AF1826" s="108"/>
      <c r="AG1826" s="108">
        <v>0</v>
      </c>
      <c r="AH1826" s="108"/>
      <c r="AI1826" s="108">
        <v>61158</v>
      </c>
      <c r="AJ1826" s="108"/>
      <c r="AK1826" s="108">
        <v>0</v>
      </c>
      <c r="AL1826" s="109"/>
      <c r="AM1826" s="182">
        <v>0</v>
      </c>
      <c r="AN1826" s="109" t="s">
        <v>5655</v>
      </c>
      <c r="AO1826" s="109" t="str">
        <f t="shared" si="28"/>
        <v>No</v>
      </c>
    </row>
    <row r="1827" spans="1:41" s="19" customFormat="1" ht="11.45" customHeight="1" x14ac:dyDescent="0.2">
      <c r="A1827" s="5" t="s">
        <v>4765</v>
      </c>
      <c r="B1827" s="5" t="s">
        <v>4766</v>
      </c>
      <c r="C1827" s="5" t="s">
        <v>20</v>
      </c>
      <c r="D1827" s="174" t="s">
        <v>4767</v>
      </c>
      <c r="E1827" s="177" t="s">
        <v>4768</v>
      </c>
      <c r="F1827" s="19" t="s">
        <v>194</v>
      </c>
      <c r="G1827" s="5" t="s">
        <v>229</v>
      </c>
      <c r="H1827" s="27">
        <v>0</v>
      </c>
      <c r="I1827" s="106">
        <v>4</v>
      </c>
      <c r="J1827" s="107"/>
      <c r="K1827" s="108">
        <v>0</v>
      </c>
      <c r="L1827" s="108"/>
      <c r="M1827" s="108">
        <v>0</v>
      </c>
      <c r="N1827" s="108"/>
      <c r="O1827" s="108">
        <v>0</v>
      </c>
      <c r="P1827" s="108"/>
      <c r="Q1827" s="108">
        <v>150820</v>
      </c>
      <c r="R1827" s="108"/>
      <c r="S1827" s="108">
        <v>0</v>
      </c>
      <c r="T1827" s="108"/>
      <c r="U1827" s="108">
        <v>0</v>
      </c>
      <c r="V1827" s="108"/>
      <c r="W1827" s="108">
        <v>4699</v>
      </c>
      <c r="X1827" s="108"/>
      <c r="Y1827" s="108">
        <v>0</v>
      </c>
      <c r="Z1827" s="108"/>
      <c r="AA1827" s="108">
        <v>0</v>
      </c>
      <c r="AB1827" s="108"/>
      <c r="AC1827" s="108">
        <v>0</v>
      </c>
      <c r="AD1827" s="108"/>
      <c r="AE1827" s="108">
        <v>0</v>
      </c>
      <c r="AF1827" s="108"/>
      <c r="AG1827" s="108">
        <v>0</v>
      </c>
      <c r="AH1827" s="108"/>
      <c r="AI1827" s="108">
        <v>14048</v>
      </c>
      <c r="AJ1827" s="108"/>
      <c r="AK1827" s="108">
        <v>0</v>
      </c>
      <c r="AL1827" s="109"/>
      <c r="AM1827" s="182">
        <v>0</v>
      </c>
      <c r="AN1827" s="109" t="s">
        <v>5655</v>
      </c>
      <c r="AO1827" s="109" t="str">
        <f t="shared" si="28"/>
        <v>No</v>
      </c>
    </row>
    <row r="1828" spans="1:41" s="19" customFormat="1" ht="11.45" customHeight="1" x14ac:dyDescent="0.2">
      <c r="A1828" s="5" t="s">
        <v>2536</v>
      </c>
      <c r="B1828" s="5" t="s">
        <v>2103</v>
      </c>
      <c r="C1828" s="5" t="s">
        <v>14</v>
      </c>
      <c r="D1828" s="174" t="s">
        <v>2537</v>
      </c>
      <c r="E1828" s="177" t="s">
        <v>2538</v>
      </c>
      <c r="F1828" s="19" t="s">
        <v>194</v>
      </c>
      <c r="G1828" s="5" t="s">
        <v>229</v>
      </c>
      <c r="H1828" s="27">
        <v>0</v>
      </c>
      <c r="I1828" s="106">
        <v>4</v>
      </c>
      <c r="J1828" s="107"/>
      <c r="K1828" s="108">
        <v>0</v>
      </c>
      <c r="L1828" s="108"/>
      <c r="M1828" s="108">
        <v>0</v>
      </c>
      <c r="N1828" s="108"/>
      <c r="O1828" s="108">
        <v>0</v>
      </c>
      <c r="P1828" s="108"/>
      <c r="Q1828" s="108">
        <v>74923</v>
      </c>
      <c r="R1828" s="108"/>
      <c r="S1828" s="108">
        <v>0</v>
      </c>
      <c r="T1828" s="108"/>
      <c r="U1828" s="108">
        <v>0</v>
      </c>
      <c r="V1828" s="108"/>
      <c r="W1828" s="108">
        <v>4523</v>
      </c>
      <c r="X1828" s="108"/>
      <c r="Y1828" s="108">
        <v>0</v>
      </c>
      <c r="Z1828" s="108"/>
      <c r="AA1828" s="108">
        <v>0</v>
      </c>
      <c r="AB1828" s="108"/>
      <c r="AC1828" s="108">
        <v>0</v>
      </c>
      <c r="AD1828" s="108"/>
      <c r="AE1828" s="108">
        <v>0</v>
      </c>
      <c r="AF1828" s="108"/>
      <c r="AG1828" s="108">
        <v>0</v>
      </c>
      <c r="AH1828" s="108"/>
      <c r="AI1828" s="108">
        <v>3855</v>
      </c>
      <c r="AJ1828" s="108"/>
      <c r="AK1828" s="108">
        <v>0</v>
      </c>
      <c r="AL1828" s="109"/>
      <c r="AM1828" s="182">
        <v>0</v>
      </c>
      <c r="AN1828" s="109" t="s">
        <v>5655</v>
      </c>
      <c r="AO1828" s="109" t="str">
        <f t="shared" si="28"/>
        <v>No</v>
      </c>
    </row>
    <row r="1829" spans="1:41" s="19" customFormat="1" ht="11.45" customHeight="1" x14ac:dyDescent="0.2">
      <c r="A1829" s="5" t="s">
        <v>5807</v>
      </c>
      <c r="B1829" s="5" t="s">
        <v>5808</v>
      </c>
      <c r="C1829" s="5" t="s">
        <v>20</v>
      </c>
      <c r="D1829" s="174"/>
      <c r="E1829" s="177">
        <v>90254</v>
      </c>
      <c r="F1829" s="19" t="s">
        <v>194</v>
      </c>
      <c r="G1829" s="5" t="s">
        <v>5273</v>
      </c>
      <c r="H1829" s="27">
        <v>12150996</v>
      </c>
      <c r="I1829" s="106">
        <v>4</v>
      </c>
      <c r="J1829" s="107"/>
      <c r="K1829" s="108">
        <v>0</v>
      </c>
      <c r="L1829" s="108"/>
      <c r="M1829" s="108">
        <v>0</v>
      </c>
      <c r="N1829" s="108"/>
      <c r="O1829" s="108">
        <v>0</v>
      </c>
      <c r="P1829" s="108"/>
      <c r="Q1829" s="108">
        <v>101171</v>
      </c>
      <c r="R1829" s="108"/>
      <c r="S1829" s="108">
        <v>0</v>
      </c>
      <c r="T1829" s="108"/>
      <c r="U1829" s="108">
        <v>0</v>
      </c>
      <c r="V1829" s="108"/>
      <c r="W1829" s="108">
        <v>8331</v>
      </c>
      <c r="X1829" s="108"/>
      <c r="Y1829" s="108">
        <v>0</v>
      </c>
      <c r="Z1829" s="108"/>
      <c r="AA1829" s="108">
        <v>0</v>
      </c>
      <c r="AB1829" s="108"/>
      <c r="AC1829" s="108">
        <v>0</v>
      </c>
      <c r="AD1829" s="108"/>
      <c r="AE1829" s="108">
        <v>0</v>
      </c>
      <c r="AF1829" s="108"/>
      <c r="AG1829" s="108">
        <v>0</v>
      </c>
      <c r="AH1829" s="108"/>
      <c r="AI1829" s="108">
        <v>83231</v>
      </c>
      <c r="AJ1829" s="108"/>
      <c r="AK1829" s="108">
        <v>0</v>
      </c>
      <c r="AL1829" s="109"/>
      <c r="AM1829" s="182">
        <v>0</v>
      </c>
      <c r="AN1829" s="109" t="s">
        <v>5655</v>
      </c>
      <c r="AO1829" s="109" t="str">
        <f t="shared" si="28"/>
        <v>No</v>
      </c>
    </row>
    <row r="1830" spans="1:41" s="19" customFormat="1" ht="11.45" customHeight="1" x14ac:dyDescent="0.2">
      <c r="A1830" s="5" t="s">
        <v>952</v>
      </c>
      <c r="B1830" s="5" t="s">
        <v>406</v>
      </c>
      <c r="C1830" s="5" t="s">
        <v>73</v>
      </c>
      <c r="D1830" s="174">
        <v>2187</v>
      </c>
      <c r="E1830" s="177">
        <v>20187</v>
      </c>
      <c r="F1830" s="19" t="s">
        <v>194</v>
      </c>
      <c r="G1830" s="5" t="s">
        <v>5273</v>
      </c>
      <c r="H1830" s="27">
        <v>423566</v>
      </c>
      <c r="I1830" s="106">
        <v>4</v>
      </c>
      <c r="J1830" s="107"/>
      <c r="K1830" s="108">
        <v>0</v>
      </c>
      <c r="L1830" s="108"/>
      <c r="M1830" s="108">
        <v>0</v>
      </c>
      <c r="N1830" s="108"/>
      <c r="O1830" s="108">
        <v>0</v>
      </c>
      <c r="P1830" s="108"/>
      <c r="Q1830" s="108">
        <v>84923</v>
      </c>
      <c r="R1830" s="108"/>
      <c r="S1830" s="108">
        <v>0</v>
      </c>
      <c r="T1830" s="108"/>
      <c r="U1830" s="108">
        <v>0</v>
      </c>
      <c r="V1830" s="108"/>
      <c r="W1830" s="108">
        <v>7136</v>
      </c>
      <c r="X1830" s="108"/>
      <c r="Y1830" s="108">
        <v>0</v>
      </c>
      <c r="Z1830" s="108"/>
      <c r="AA1830" s="108">
        <v>0</v>
      </c>
      <c r="AB1830" s="108"/>
      <c r="AC1830" s="108">
        <v>0</v>
      </c>
      <c r="AD1830" s="108"/>
      <c r="AE1830" s="108">
        <v>0</v>
      </c>
      <c r="AF1830" s="108"/>
      <c r="AG1830" s="108">
        <v>0</v>
      </c>
      <c r="AH1830" s="108"/>
      <c r="AI1830" s="108">
        <v>146060</v>
      </c>
      <c r="AJ1830" s="108"/>
      <c r="AK1830" s="108">
        <v>0</v>
      </c>
      <c r="AL1830" s="109"/>
      <c r="AM1830" s="182">
        <v>0</v>
      </c>
      <c r="AN1830" s="109" t="s">
        <v>5655</v>
      </c>
      <c r="AO1830" s="109" t="str">
        <f t="shared" si="28"/>
        <v>No</v>
      </c>
    </row>
    <row r="1831" spans="1:41" s="19" customFormat="1" ht="11.45" customHeight="1" x14ac:dyDescent="0.2">
      <c r="A1831" s="5" t="s">
        <v>1167</v>
      </c>
      <c r="B1831" s="5" t="s">
        <v>1168</v>
      </c>
      <c r="C1831" s="5" t="s">
        <v>87</v>
      </c>
      <c r="D1831" s="174" t="s">
        <v>1169</v>
      </c>
      <c r="E1831" s="177">
        <v>88176</v>
      </c>
      <c r="F1831" s="19" t="s">
        <v>138</v>
      </c>
      <c r="G1831" s="5" t="s">
        <v>5273</v>
      </c>
      <c r="H1831" s="27">
        <v>0</v>
      </c>
      <c r="I1831" s="106">
        <v>4</v>
      </c>
      <c r="J1831" s="107"/>
      <c r="K1831" s="108">
        <v>0</v>
      </c>
      <c r="L1831" s="108"/>
      <c r="M1831" s="108">
        <v>0</v>
      </c>
      <c r="N1831" s="108"/>
      <c r="O1831" s="108">
        <v>0</v>
      </c>
      <c r="P1831" s="108"/>
      <c r="Q1831" s="108">
        <v>317735</v>
      </c>
      <c r="R1831" s="108"/>
      <c r="S1831" s="108">
        <v>0</v>
      </c>
      <c r="T1831" s="108"/>
      <c r="U1831" s="108">
        <v>0</v>
      </c>
      <c r="V1831" s="108"/>
      <c r="W1831" s="108">
        <v>8578</v>
      </c>
      <c r="X1831" s="108"/>
      <c r="Y1831" s="108">
        <v>0</v>
      </c>
      <c r="Z1831" s="108"/>
      <c r="AA1831" s="108">
        <v>0</v>
      </c>
      <c r="AB1831" s="108"/>
      <c r="AC1831" s="108">
        <v>0</v>
      </c>
      <c r="AD1831" s="108"/>
      <c r="AE1831" s="108">
        <v>0</v>
      </c>
      <c r="AF1831" s="108"/>
      <c r="AG1831" s="108">
        <v>0</v>
      </c>
      <c r="AH1831" s="108"/>
      <c r="AI1831" s="108">
        <v>7147</v>
      </c>
      <c r="AJ1831" s="108"/>
      <c r="AK1831" s="108">
        <v>0</v>
      </c>
      <c r="AL1831" s="109"/>
      <c r="AM1831" s="182">
        <v>0</v>
      </c>
      <c r="AN1831" s="109" t="s">
        <v>5655</v>
      </c>
      <c r="AO1831" s="109" t="str">
        <f t="shared" si="28"/>
        <v>No</v>
      </c>
    </row>
    <row r="1832" spans="1:41" s="19" customFormat="1" ht="11.45" customHeight="1" x14ac:dyDescent="0.2">
      <c r="A1832" s="5" t="s">
        <v>4860</v>
      </c>
      <c r="B1832" s="5" t="s">
        <v>4861</v>
      </c>
      <c r="C1832" s="5" t="s">
        <v>20</v>
      </c>
      <c r="D1832" s="174" t="s">
        <v>4862</v>
      </c>
      <c r="E1832" s="177" t="s">
        <v>4863</v>
      </c>
      <c r="F1832" s="19" t="s">
        <v>196</v>
      </c>
      <c r="G1832" s="5" t="s">
        <v>229</v>
      </c>
      <c r="H1832" s="27">
        <v>0</v>
      </c>
      <c r="I1832" s="106">
        <v>4</v>
      </c>
      <c r="J1832" s="107"/>
      <c r="K1832" s="108">
        <v>0</v>
      </c>
      <c r="L1832" s="108"/>
      <c r="M1832" s="108">
        <v>0</v>
      </c>
      <c r="N1832" s="108"/>
      <c r="O1832" s="108">
        <v>0</v>
      </c>
      <c r="P1832" s="108"/>
      <c r="Q1832" s="108">
        <v>178248</v>
      </c>
      <c r="R1832" s="108"/>
      <c r="S1832" s="108">
        <v>0</v>
      </c>
      <c r="T1832" s="108"/>
      <c r="U1832" s="108">
        <v>0</v>
      </c>
      <c r="V1832" s="108"/>
      <c r="W1832" s="108">
        <v>7416</v>
      </c>
      <c r="X1832" s="108"/>
      <c r="Y1832" s="108">
        <v>0</v>
      </c>
      <c r="Z1832" s="108"/>
      <c r="AA1832" s="108">
        <v>0</v>
      </c>
      <c r="AB1832" s="108"/>
      <c r="AC1832" s="108">
        <v>0</v>
      </c>
      <c r="AD1832" s="108"/>
      <c r="AE1832" s="108">
        <v>0</v>
      </c>
      <c r="AF1832" s="108"/>
      <c r="AG1832" s="108">
        <v>0</v>
      </c>
      <c r="AH1832" s="108"/>
      <c r="AI1832" s="108">
        <v>40140</v>
      </c>
      <c r="AJ1832" s="108"/>
      <c r="AK1832" s="108">
        <v>0</v>
      </c>
      <c r="AL1832" s="109"/>
      <c r="AM1832" s="182">
        <v>0</v>
      </c>
      <c r="AN1832" s="109" t="s">
        <v>5655</v>
      </c>
      <c r="AO1832" s="109" t="str">
        <f t="shared" si="28"/>
        <v>No</v>
      </c>
    </row>
    <row r="1833" spans="1:41" s="19" customFormat="1" ht="11.45" customHeight="1" x14ac:dyDescent="0.2">
      <c r="A1833" s="5" t="s">
        <v>6494</v>
      </c>
      <c r="B1833" s="5" t="s">
        <v>1337</v>
      </c>
      <c r="C1833" s="5" t="s">
        <v>18</v>
      </c>
      <c r="D1833" s="174" t="s">
        <v>1338</v>
      </c>
      <c r="E1833" s="177">
        <v>99382</v>
      </c>
      <c r="F1833" s="19" t="s">
        <v>138</v>
      </c>
      <c r="G1833" s="5" t="s">
        <v>5273</v>
      </c>
      <c r="H1833" s="27">
        <v>0</v>
      </c>
      <c r="I1833" s="106">
        <v>4</v>
      </c>
      <c r="J1833" s="107"/>
      <c r="K1833" s="108">
        <v>0</v>
      </c>
      <c r="L1833" s="108"/>
      <c r="M1833" s="108">
        <v>0</v>
      </c>
      <c r="N1833" s="108"/>
      <c r="O1833" s="108">
        <v>0</v>
      </c>
      <c r="P1833" s="108"/>
      <c r="Q1833" s="108">
        <v>263021</v>
      </c>
      <c r="R1833" s="108"/>
      <c r="S1833" s="108">
        <v>0</v>
      </c>
      <c r="T1833" s="108"/>
      <c r="U1833" s="108">
        <v>0</v>
      </c>
      <c r="V1833" s="108"/>
      <c r="W1833" s="108">
        <v>6424</v>
      </c>
      <c r="X1833" s="108"/>
      <c r="Y1833" s="108">
        <v>0</v>
      </c>
      <c r="Z1833" s="108"/>
      <c r="AA1833" s="108">
        <v>0</v>
      </c>
      <c r="AB1833" s="108"/>
      <c r="AC1833" s="108">
        <v>0</v>
      </c>
      <c r="AD1833" s="108"/>
      <c r="AE1833" s="108">
        <v>0</v>
      </c>
      <c r="AF1833" s="108"/>
      <c r="AG1833" s="108">
        <v>0</v>
      </c>
      <c r="AH1833" s="108"/>
      <c r="AI1833" s="108">
        <v>23463</v>
      </c>
      <c r="AJ1833" s="108"/>
      <c r="AK1833" s="108">
        <v>0</v>
      </c>
      <c r="AL1833" s="109"/>
      <c r="AM1833" s="182">
        <v>0</v>
      </c>
      <c r="AN1833" s="109" t="s">
        <v>5655</v>
      </c>
      <c r="AO1833" s="109" t="str">
        <f t="shared" si="28"/>
        <v>No</v>
      </c>
    </row>
    <row r="1834" spans="1:41" s="19" customFormat="1" ht="11.45" customHeight="1" x14ac:dyDescent="0.2">
      <c r="A1834" s="5" t="s">
        <v>6495</v>
      </c>
      <c r="B1834" s="5" t="s">
        <v>2626</v>
      </c>
      <c r="C1834" s="5" t="s">
        <v>98</v>
      </c>
      <c r="D1834" s="174" t="s">
        <v>2627</v>
      </c>
      <c r="E1834" s="177" t="s">
        <v>2628</v>
      </c>
      <c r="F1834" s="19" t="s">
        <v>196</v>
      </c>
      <c r="G1834" s="5" t="s">
        <v>229</v>
      </c>
      <c r="H1834" s="27">
        <v>0</v>
      </c>
      <c r="I1834" s="106">
        <v>4</v>
      </c>
      <c r="J1834" s="107"/>
      <c r="K1834" s="108">
        <v>0</v>
      </c>
      <c r="L1834" s="108"/>
      <c r="M1834" s="108">
        <v>0</v>
      </c>
      <c r="N1834" s="108"/>
      <c r="O1834" s="108">
        <v>0</v>
      </c>
      <c r="P1834" s="108"/>
      <c r="Q1834" s="108">
        <v>93123</v>
      </c>
      <c r="R1834" s="108"/>
      <c r="S1834" s="108">
        <v>0</v>
      </c>
      <c r="T1834" s="108"/>
      <c r="U1834" s="108">
        <v>0</v>
      </c>
      <c r="V1834" s="108"/>
      <c r="W1834" s="108">
        <v>7723</v>
      </c>
      <c r="X1834" s="108"/>
      <c r="Y1834" s="108">
        <v>0</v>
      </c>
      <c r="Z1834" s="108"/>
      <c r="AA1834" s="108">
        <v>0</v>
      </c>
      <c r="AB1834" s="108"/>
      <c r="AC1834" s="108">
        <v>0</v>
      </c>
      <c r="AD1834" s="108"/>
      <c r="AE1834" s="108">
        <v>0</v>
      </c>
      <c r="AF1834" s="108"/>
      <c r="AG1834" s="108">
        <v>0</v>
      </c>
      <c r="AH1834" s="108"/>
      <c r="AI1834" s="108">
        <v>114652</v>
      </c>
      <c r="AJ1834" s="108"/>
      <c r="AK1834" s="108">
        <v>0</v>
      </c>
      <c r="AL1834" s="109"/>
      <c r="AM1834" s="182">
        <v>0</v>
      </c>
      <c r="AN1834" s="109" t="s">
        <v>5655</v>
      </c>
      <c r="AO1834" s="109" t="str">
        <f t="shared" si="28"/>
        <v>No</v>
      </c>
    </row>
    <row r="1835" spans="1:41" s="19" customFormat="1" ht="11.45" customHeight="1" x14ac:dyDescent="0.2">
      <c r="A1835" s="5" t="s">
        <v>4103</v>
      </c>
      <c r="B1835" s="5" t="s">
        <v>1872</v>
      </c>
      <c r="C1835" s="5" t="s">
        <v>59</v>
      </c>
      <c r="D1835" s="174" t="s">
        <v>4104</v>
      </c>
      <c r="E1835" s="177" t="s">
        <v>4105</v>
      </c>
      <c r="F1835" s="19" t="s">
        <v>194</v>
      </c>
      <c r="G1835" s="5" t="s">
        <v>229</v>
      </c>
      <c r="H1835" s="27">
        <v>0</v>
      </c>
      <c r="I1835" s="106">
        <v>4</v>
      </c>
      <c r="J1835" s="107"/>
      <c r="K1835" s="108">
        <v>0</v>
      </c>
      <c r="L1835" s="108"/>
      <c r="M1835" s="108">
        <v>0</v>
      </c>
      <c r="N1835" s="108"/>
      <c r="O1835" s="108">
        <v>0</v>
      </c>
      <c r="P1835" s="108"/>
      <c r="Q1835" s="108">
        <v>34841</v>
      </c>
      <c r="R1835" s="108"/>
      <c r="S1835" s="108">
        <v>0</v>
      </c>
      <c r="T1835" s="108"/>
      <c r="U1835" s="108">
        <v>0</v>
      </c>
      <c r="V1835" s="108"/>
      <c r="W1835" s="108">
        <v>4238</v>
      </c>
      <c r="X1835" s="108"/>
      <c r="Y1835" s="108">
        <v>0</v>
      </c>
      <c r="Z1835" s="108"/>
      <c r="AA1835" s="108">
        <v>0</v>
      </c>
      <c r="AB1835" s="108"/>
      <c r="AC1835" s="108">
        <v>0</v>
      </c>
      <c r="AD1835" s="108"/>
      <c r="AE1835" s="108">
        <v>0</v>
      </c>
      <c r="AF1835" s="108"/>
      <c r="AG1835" s="108">
        <v>0</v>
      </c>
      <c r="AH1835" s="108"/>
      <c r="AI1835" s="108">
        <v>17040</v>
      </c>
      <c r="AJ1835" s="108"/>
      <c r="AK1835" s="108">
        <v>0</v>
      </c>
      <c r="AL1835" s="109"/>
      <c r="AM1835" s="182">
        <v>0</v>
      </c>
      <c r="AN1835" s="109" t="s">
        <v>5655</v>
      </c>
      <c r="AO1835" s="109" t="str">
        <f t="shared" si="28"/>
        <v>No</v>
      </c>
    </row>
    <row r="1836" spans="1:41" s="19" customFormat="1" ht="11.45" customHeight="1" x14ac:dyDescent="0.2">
      <c r="A1836" s="5" t="s">
        <v>5445</v>
      </c>
      <c r="B1836" s="5" t="s">
        <v>5584</v>
      </c>
      <c r="C1836" s="5" t="s">
        <v>1</v>
      </c>
      <c r="D1836" s="174"/>
      <c r="E1836" s="177" t="s">
        <v>5444</v>
      </c>
      <c r="F1836" s="19" t="s">
        <v>194</v>
      </c>
      <c r="G1836" s="5" t="s">
        <v>229</v>
      </c>
      <c r="H1836" s="27">
        <v>0</v>
      </c>
      <c r="I1836" s="106">
        <v>4</v>
      </c>
      <c r="J1836" s="107"/>
      <c r="K1836" s="108">
        <v>0</v>
      </c>
      <c r="L1836" s="108"/>
      <c r="M1836" s="108">
        <v>0</v>
      </c>
      <c r="N1836" s="108"/>
      <c r="O1836" s="108">
        <v>0</v>
      </c>
      <c r="P1836" s="108"/>
      <c r="Q1836" s="108">
        <v>32097</v>
      </c>
      <c r="R1836" s="108"/>
      <c r="S1836" s="108">
        <v>0</v>
      </c>
      <c r="T1836" s="108"/>
      <c r="U1836" s="108">
        <v>0</v>
      </c>
      <c r="V1836" s="108"/>
      <c r="W1836" s="108">
        <v>1679</v>
      </c>
      <c r="X1836" s="108"/>
      <c r="Y1836" s="108">
        <v>0</v>
      </c>
      <c r="Z1836" s="108"/>
      <c r="AA1836" s="108">
        <v>0</v>
      </c>
      <c r="AB1836" s="108"/>
      <c r="AC1836" s="108">
        <v>0</v>
      </c>
      <c r="AD1836" s="108"/>
      <c r="AE1836" s="108">
        <v>0</v>
      </c>
      <c r="AF1836" s="108"/>
      <c r="AG1836" s="108">
        <v>0</v>
      </c>
      <c r="AH1836" s="108"/>
      <c r="AI1836" s="108">
        <v>13434</v>
      </c>
      <c r="AJ1836" s="108"/>
      <c r="AK1836" s="108">
        <v>0</v>
      </c>
      <c r="AL1836" s="109"/>
      <c r="AM1836" s="182">
        <v>0</v>
      </c>
      <c r="AN1836" s="109" t="s">
        <v>5655</v>
      </c>
      <c r="AO1836" s="109" t="str">
        <f t="shared" si="28"/>
        <v>No</v>
      </c>
    </row>
    <row r="1837" spans="1:41" s="19" customFormat="1" ht="11.45" customHeight="1" x14ac:dyDescent="0.2">
      <c r="A1837" s="5" t="s">
        <v>6496</v>
      </c>
      <c r="B1837" s="5" t="s">
        <v>6497</v>
      </c>
      <c r="C1837" s="5" t="s">
        <v>161</v>
      </c>
      <c r="D1837" s="174" t="s">
        <v>6498</v>
      </c>
      <c r="E1837" s="177" t="s">
        <v>6499</v>
      </c>
      <c r="F1837" s="19" t="s">
        <v>242</v>
      </c>
      <c r="G1837" s="5" t="s">
        <v>229</v>
      </c>
      <c r="H1837" s="27">
        <v>0</v>
      </c>
      <c r="I1837" s="106">
        <v>4</v>
      </c>
      <c r="J1837" s="107"/>
      <c r="K1837" s="108">
        <v>0</v>
      </c>
      <c r="L1837" s="108"/>
      <c r="M1837" s="108">
        <v>0</v>
      </c>
      <c r="N1837" s="108"/>
      <c r="O1837" s="108">
        <v>0</v>
      </c>
      <c r="P1837" s="108"/>
      <c r="Q1837" s="108">
        <v>28499</v>
      </c>
      <c r="R1837" s="108"/>
      <c r="S1837" s="108">
        <v>0</v>
      </c>
      <c r="T1837" s="108"/>
      <c r="U1837" s="108">
        <v>0</v>
      </c>
      <c r="V1837" s="108"/>
      <c r="W1837" s="108">
        <v>1497</v>
      </c>
      <c r="X1837" s="108"/>
      <c r="Y1837" s="108">
        <v>0</v>
      </c>
      <c r="Z1837" s="108"/>
      <c r="AA1837" s="108">
        <v>0</v>
      </c>
      <c r="AB1837" s="108"/>
      <c r="AC1837" s="108">
        <v>0</v>
      </c>
      <c r="AD1837" s="108"/>
      <c r="AE1837" s="108">
        <v>0</v>
      </c>
      <c r="AF1837" s="108"/>
      <c r="AG1837" s="108">
        <v>0</v>
      </c>
      <c r="AH1837" s="108"/>
      <c r="AI1837" s="108">
        <v>2269</v>
      </c>
      <c r="AJ1837" s="108"/>
      <c r="AK1837" s="108">
        <v>0</v>
      </c>
      <c r="AL1837" s="109"/>
      <c r="AM1837" s="182">
        <v>0</v>
      </c>
      <c r="AN1837" s="109" t="s">
        <v>5655</v>
      </c>
      <c r="AO1837" s="109" t="str">
        <f t="shared" si="28"/>
        <v>No</v>
      </c>
    </row>
    <row r="1838" spans="1:41" s="19" customFormat="1" ht="11.45" customHeight="1" x14ac:dyDescent="0.2">
      <c r="A1838" s="5" t="s">
        <v>2080</v>
      </c>
      <c r="B1838" s="5" t="s">
        <v>2081</v>
      </c>
      <c r="C1838" s="5" t="s">
        <v>14</v>
      </c>
      <c r="D1838" s="174" t="s">
        <v>2082</v>
      </c>
      <c r="E1838" s="177" t="s">
        <v>2083</v>
      </c>
      <c r="F1838" s="19" t="s">
        <v>194</v>
      </c>
      <c r="G1838" s="5" t="s">
        <v>229</v>
      </c>
      <c r="H1838" s="27">
        <v>0</v>
      </c>
      <c r="I1838" s="106">
        <v>4</v>
      </c>
      <c r="J1838" s="107"/>
      <c r="K1838" s="108">
        <v>0</v>
      </c>
      <c r="L1838" s="108"/>
      <c r="M1838" s="108">
        <v>0</v>
      </c>
      <c r="N1838" s="108"/>
      <c r="O1838" s="108">
        <v>0</v>
      </c>
      <c r="P1838" s="108"/>
      <c r="Q1838" s="108">
        <v>81290</v>
      </c>
      <c r="R1838" s="108"/>
      <c r="S1838" s="108">
        <v>0</v>
      </c>
      <c r="T1838" s="108"/>
      <c r="U1838" s="108">
        <v>0</v>
      </c>
      <c r="V1838" s="108"/>
      <c r="W1838" s="108">
        <v>4184</v>
      </c>
      <c r="X1838" s="108"/>
      <c r="Y1838" s="108">
        <v>0</v>
      </c>
      <c r="Z1838" s="108"/>
      <c r="AA1838" s="108">
        <v>0</v>
      </c>
      <c r="AB1838" s="108"/>
      <c r="AC1838" s="108">
        <v>0</v>
      </c>
      <c r="AD1838" s="108"/>
      <c r="AE1838" s="108">
        <v>0</v>
      </c>
      <c r="AF1838" s="108"/>
      <c r="AG1838" s="108">
        <v>0</v>
      </c>
      <c r="AH1838" s="108"/>
      <c r="AI1838" s="108">
        <v>16750</v>
      </c>
      <c r="AJ1838" s="108"/>
      <c r="AK1838" s="108">
        <v>0</v>
      </c>
      <c r="AL1838" s="109"/>
      <c r="AM1838" s="182">
        <v>0</v>
      </c>
      <c r="AN1838" s="109" t="s">
        <v>5655</v>
      </c>
      <c r="AO1838" s="109" t="str">
        <f t="shared" si="28"/>
        <v>No</v>
      </c>
    </row>
    <row r="1839" spans="1:41" s="19" customFormat="1" ht="11.45" customHeight="1" x14ac:dyDescent="0.2">
      <c r="A1839" s="5" t="s">
        <v>5809</v>
      </c>
      <c r="B1839" s="5" t="s">
        <v>5810</v>
      </c>
      <c r="C1839" s="5" t="s">
        <v>73</v>
      </c>
      <c r="D1839" s="174"/>
      <c r="E1839" s="177" t="s">
        <v>5811</v>
      </c>
      <c r="F1839" s="19" t="s">
        <v>194</v>
      </c>
      <c r="G1839" s="5" t="s">
        <v>229</v>
      </c>
      <c r="H1839" s="27">
        <v>0</v>
      </c>
      <c r="I1839" s="106">
        <v>4</v>
      </c>
      <c r="J1839" s="107"/>
      <c r="K1839" s="108">
        <v>0</v>
      </c>
      <c r="L1839" s="108"/>
      <c r="M1839" s="108">
        <v>0</v>
      </c>
      <c r="N1839" s="108"/>
      <c r="O1839" s="108">
        <v>0</v>
      </c>
      <c r="P1839" s="108"/>
      <c r="Q1839" s="108">
        <v>135454</v>
      </c>
      <c r="R1839" s="108"/>
      <c r="S1839" s="108">
        <v>0</v>
      </c>
      <c r="T1839" s="108"/>
      <c r="U1839" s="108">
        <v>0</v>
      </c>
      <c r="V1839" s="108"/>
      <c r="W1839" s="108">
        <v>6207</v>
      </c>
      <c r="X1839" s="108"/>
      <c r="Y1839" s="108">
        <v>0</v>
      </c>
      <c r="Z1839" s="108"/>
      <c r="AA1839" s="108">
        <v>0</v>
      </c>
      <c r="AB1839" s="108"/>
      <c r="AC1839" s="108">
        <v>0</v>
      </c>
      <c r="AD1839" s="108"/>
      <c r="AE1839" s="108">
        <v>0</v>
      </c>
      <c r="AF1839" s="108"/>
      <c r="AG1839" s="108">
        <v>0</v>
      </c>
      <c r="AH1839" s="108"/>
      <c r="AI1839" s="108">
        <v>34461</v>
      </c>
      <c r="AJ1839" s="108"/>
      <c r="AK1839" s="108">
        <v>0</v>
      </c>
      <c r="AL1839" s="109"/>
      <c r="AM1839" s="182">
        <v>0</v>
      </c>
      <c r="AN1839" s="109" t="s">
        <v>5655</v>
      </c>
      <c r="AO1839" s="109" t="str">
        <f t="shared" si="28"/>
        <v>No</v>
      </c>
    </row>
    <row r="1840" spans="1:41" s="19" customFormat="1" ht="11.45" customHeight="1" x14ac:dyDescent="0.2">
      <c r="A1840" s="5" t="s">
        <v>2268</v>
      </c>
      <c r="B1840" s="5" t="s">
        <v>1693</v>
      </c>
      <c r="C1840" s="5" t="s">
        <v>40</v>
      </c>
      <c r="D1840" s="174" t="s">
        <v>2269</v>
      </c>
      <c r="E1840" s="177" t="s">
        <v>2270</v>
      </c>
      <c r="F1840" s="19" t="s">
        <v>194</v>
      </c>
      <c r="G1840" s="5" t="s">
        <v>229</v>
      </c>
      <c r="H1840" s="27">
        <v>0</v>
      </c>
      <c r="I1840" s="106">
        <v>4</v>
      </c>
      <c r="J1840" s="107"/>
      <c r="K1840" s="108">
        <v>0</v>
      </c>
      <c r="L1840" s="108"/>
      <c r="M1840" s="108">
        <v>0</v>
      </c>
      <c r="N1840" s="108"/>
      <c r="O1840" s="108">
        <v>0</v>
      </c>
      <c r="P1840" s="108"/>
      <c r="Q1840" s="108">
        <v>143047</v>
      </c>
      <c r="R1840" s="108"/>
      <c r="S1840" s="108">
        <v>0</v>
      </c>
      <c r="T1840" s="108"/>
      <c r="U1840" s="108">
        <v>0</v>
      </c>
      <c r="V1840" s="108"/>
      <c r="W1840" s="108">
        <v>5515</v>
      </c>
      <c r="X1840" s="108"/>
      <c r="Y1840" s="108">
        <v>0</v>
      </c>
      <c r="Z1840" s="108"/>
      <c r="AA1840" s="108">
        <v>0</v>
      </c>
      <c r="AB1840" s="108"/>
      <c r="AC1840" s="108">
        <v>0</v>
      </c>
      <c r="AD1840" s="108"/>
      <c r="AE1840" s="108">
        <v>0</v>
      </c>
      <c r="AF1840" s="108"/>
      <c r="AG1840" s="108">
        <v>0</v>
      </c>
      <c r="AH1840" s="108"/>
      <c r="AI1840" s="108">
        <v>8482</v>
      </c>
      <c r="AJ1840" s="108"/>
      <c r="AK1840" s="108">
        <v>0</v>
      </c>
      <c r="AL1840" s="109"/>
      <c r="AM1840" s="182">
        <v>0</v>
      </c>
      <c r="AN1840" s="109" t="s">
        <v>5655</v>
      </c>
      <c r="AO1840" s="109" t="str">
        <f t="shared" si="28"/>
        <v>No</v>
      </c>
    </row>
    <row r="1841" spans="1:41" s="19" customFormat="1" ht="11.45" customHeight="1" x14ac:dyDescent="0.2">
      <c r="A1841" s="5" t="s">
        <v>5885</v>
      </c>
      <c r="B1841" s="5" t="s">
        <v>5886</v>
      </c>
      <c r="C1841" s="5" t="s">
        <v>48</v>
      </c>
      <c r="D1841" s="174"/>
      <c r="E1841" s="177" t="s">
        <v>5887</v>
      </c>
      <c r="F1841" s="19" t="s">
        <v>242</v>
      </c>
      <c r="G1841" s="5" t="s">
        <v>229</v>
      </c>
      <c r="H1841" s="27">
        <v>0</v>
      </c>
      <c r="I1841" s="106">
        <v>4</v>
      </c>
      <c r="J1841" s="107"/>
      <c r="K1841" s="108">
        <v>0</v>
      </c>
      <c r="L1841" s="108"/>
      <c r="M1841" s="108">
        <v>0</v>
      </c>
      <c r="N1841" s="108"/>
      <c r="O1841" s="108">
        <v>0</v>
      </c>
      <c r="P1841" s="108"/>
      <c r="Q1841" s="108">
        <v>89758</v>
      </c>
      <c r="R1841" s="108"/>
      <c r="S1841" s="108">
        <v>0</v>
      </c>
      <c r="T1841" s="108"/>
      <c r="U1841" s="108">
        <v>0</v>
      </c>
      <c r="V1841" s="108"/>
      <c r="W1841" s="108">
        <v>4912</v>
      </c>
      <c r="X1841" s="108"/>
      <c r="Y1841" s="108">
        <v>0</v>
      </c>
      <c r="Z1841" s="108"/>
      <c r="AA1841" s="108">
        <v>0</v>
      </c>
      <c r="AB1841" s="108"/>
      <c r="AC1841" s="108">
        <v>0</v>
      </c>
      <c r="AD1841" s="108"/>
      <c r="AE1841" s="108">
        <v>0</v>
      </c>
      <c r="AF1841" s="108"/>
      <c r="AG1841" s="108">
        <v>0</v>
      </c>
      <c r="AH1841" s="108"/>
      <c r="AI1841" s="108">
        <v>5556</v>
      </c>
      <c r="AJ1841" s="108"/>
      <c r="AK1841" s="108">
        <v>0</v>
      </c>
      <c r="AL1841" s="109"/>
      <c r="AM1841" s="182">
        <v>0</v>
      </c>
      <c r="AN1841" s="109" t="s">
        <v>5655</v>
      </c>
      <c r="AO1841" s="109" t="str">
        <f t="shared" si="28"/>
        <v>No</v>
      </c>
    </row>
    <row r="1842" spans="1:41" s="19" customFormat="1" ht="11.45" customHeight="1" x14ac:dyDescent="0.2">
      <c r="A1842" s="5" t="s">
        <v>4824</v>
      </c>
      <c r="B1842" s="5" t="s">
        <v>4825</v>
      </c>
      <c r="C1842" s="5" t="s">
        <v>20</v>
      </c>
      <c r="D1842" s="174" t="s">
        <v>4826</v>
      </c>
      <c r="E1842" s="177" t="s">
        <v>4827</v>
      </c>
      <c r="F1842" s="19" t="s">
        <v>194</v>
      </c>
      <c r="G1842" s="5" t="s">
        <v>229</v>
      </c>
      <c r="H1842" s="27">
        <v>0</v>
      </c>
      <c r="I1842" s="106">
        <v>4</v>
      </c>
      <c r="J1842" s="107"/>
      <c r="K1842" s="108">
        <v>0</v>
      </c>
      <c r="L1842" s="108"/>
      <c r="M1842" s="108">
        <v>0</v>
      </c>
      <c r="N1842" s="108"/>
      <c r="O1842" s="108">
        <v>0</v>
      </c>
      <c r="P1842" s="108"/>
      <c r="Q1842" s="108">
        <v>75021</v>
      </c>
      <c r="R1842" s="108"/>
      <c r="S1842" s="108">
        <v>0</v>
      </c>
      <c r="T1842" s="108"/>
      <c r="U1842" s="108">
        <v>0</v>
      </c>
      <c r="V1842" s="108"/>
      <c r="W1842" s="108">
        <v>7493</v>
      </c>
      <c r="X1842" s="108"/>
      <c r="Y1842" s="108">
        <v>0</v>
      </c>
      <c r="Z1842" s="108"/>
      <c r="AA1842" s="108">
        <v>0</v>
      </c>
      <c r="AB1842" s="108"/>
      <c r="AC1842" s="108">
        <v>0</v>
      </c>
      <c r="AD1842" s="108"/>
      <c r="AE1842" s="108">
        <v>0</v>
      </c>
      <c r="AF1842" s="108"/>
      <c r="AG1842" s="108">
        <v>0</v>
      </c>
      <c r="AH1842" s="108"/>
      <c r="AI1842" s="108">
        <v>33734</v>
      </c>
      <c r="AJ1842" s="108"/>
      <c r="AK1842" s="108">
        <v>0</v>
      </c>
      <c r="AL1842" s="109"/>
      <c r="AM1842" s="182">
        <v>0</v>
      </c>
      <c r="AN1842" s="109" t="s">
        <v>5655</v>
      </c>
      <c r="AO1842" s="109" t="str">
        <f t="shared" si="28"/>
        <v>No</v>
      </c>
    </row>
    <row r="1843" spans="1:41" s="19" customFormat="1" ht="11.45" customHeight="1" x14ac:dyDescent="0.2">
      <c r="A1843" s="5" t="s">
        <v>4975</v>
      </c>
      <c r="B1843" s="5" t="s">
        <v>4976</v>
      </c>
      <c r="C1843" s="5" t="s">
        <v>80</v>
      </c>
      <c r="D1843" s="174" t="s">
        <v>4977</v>
      </c>
      <c r="E1843" s="177" t="s">
        <v>4978</v>
      </c>
      <c r="F1843" s="19" t="s">
        <v>196</v>
      </c>
      <c r="G1843" s="5" t="s">
        <v>229</v>
      </c>
      <c r="H1843" s="27">
        <v>0</v>
      </c>
      <c r="I1843" s="106">
        <v>4</v>
      </c>
      <c r="J1843" s="107"/>
      <c r="K1843" s="108">
        <v>0</v>
      </c>
      <c r="L1843" s="108"/>
      <c r="M1843" s="108">
        <v>0</v>
      </c>
      <c r="N1843" s="108"/>
      <c r="O1843" s="108">
        <v>0</v>
      </c>
      <c r="P1843" s="108"/>
      <c r="Q1843" s="108">
        <v>263135</v>
      </c>
      <c r="R1843" s="108"/>
      <c r="S1843" s="108">
        <v>0</v>
      </c>
      <c r="T1843" s="108"/>
      <c r="U1843" s="108">
        <v>0</v>
      </c>
      <c r="V1843" s="108"/>
      <c r="W1843" s="108">
        <v>11579</v>
      </c>
      <c r="X1843" s="108"/>
      <c r="Y1843" s="108">
        <v>0</v>
      </c>
      <c r="Z1843" s="108"/>
      <c r="AA1843" s="108">
        <v>0</v>
      </c>
      <c r="AB1843" s="108"/>
      <c r="AC1843" s="108">
        <v>0</v>
      </c>
      <c r="AD1843" s="108"/>
      <c r="AE1843" s="108">
        <v>0</v>
      </c>
      <c r="AF1843" s="108"/>
      <c r="AG1843" s="108">
        <v>0</v>
      </c>
      <c r="AH1843" s="108"/>
      <c r="AI1843" s="108">
        <v>90996</v>
      </c>
      <c r="AJ1843" s="108"/>
      <c r="AK1843" s="108">
        <v>0</v>
      </c>
      <c r="AL1843" s="109"/>
      <c r="AM1843" s="182">
        <v>0</v>
      </c>
      <c r="AN1843" s="109" t="s">
        <v>5655</v>
      </c>
      <c r="AO1843" s="109" t="str">
        <f t="shared" si="28"/>
        <v>No</v>
      </c>
    </row>
    <row r="1844" spans="1:41" s="19" customFormat="1" ht="11.45" customHeight="1" x14ac:dyDescent="0.2">
      <c r="A1844" s="5" t="s">
        <v>5814</v>
      </c>
      <c r="B1844" s="5" t="s">
        <v>5815</v>
      </c>
      <c r="C1844" s="5" t="s">
        <v>20</v>
      </c>
      <c r="D1844" s="174"/>
      <c r="E1844" s="177">
        <v>90255</v>
      </c>
      <c r="F1844" s="19" t="s">
        <v>194</v>
      </c>
      <c r="G1844" s="5" t="s">
        <v>5273</v>
      </c>
      <c r="H1844" s="27">
        <v>12150996</v>
      </c>
      <c r="I1844" s="106">
        <v>4</v>
      </c>
      <c r="J1844" s="107"/>
      <c r="K1844" s="108">
        <v>0</v>
      </c>
      <c r="L1844" s="108"/>
      <c r="M1844" s="108">
        <v>0</v>
      </c>
      <c r="N1844" s="108"/>
      <c r="O1844" s="108">
        <v>0</v>
      </c>
      <c r="P1844" s="108"/>
      <c r="Q1844" s="108">
        <v>30388</v>
      </c>
      <c r="R1844" s="108"/>
      <c r="S1844" s="108">
        <v>0</v>
      </c>
      <c r="T1844" s="108"/>
      <c r="U1844" s="108">
        <v>0</v>
      </c>
      <c r="V1844" s="108"/>
      <c r="W1844" s="108">
        <v>7006</v>
      </c>
      <c r="X1844" s="108"/>
      <c r="Y1844" s="108">
        <v>0</v>
      </c>
      <c r="Z1844" s="108"/>
      <c r="AA1844" s="108">
        <v>0</v>
      </c>
      <c r="AB1844" s="108"/>
      <c r="AC1844" s="108">
        <v>0</v>
      </c>
      <c r="AD1844" s="108"/>
      <c r="AE1844" s="108">
        <v>0</v>
      </c>
      <c r="AF1844" s="108"/>
      <c r="AG1844" s="108">
        <v>0</v>
      </c>
      <c r="AH1844" s="108"/>
      <c r="AI1844" s="108">
        <v>11012</v>
      </c>
      <c r="AJ1844" s="108"/>
      <c r="AK1844" s="108">
        <v>0</v>
      </c>
      <c r="AL1844" s="109"/>
      <c r="AM1844" s="182">
        <v>0</v>
      </c>
      <c r="AN1844" s="109" t="s">
        <v>5655</v>
      </c>
      <c r="AO1844" s="109" t="str">
        <f t="shared" si="28"/>
        <v>No</v>
      </c>
    </row>
    <row r="1845" spans="1:41" s="19" customFormat="1" ht="11.45" customHeight="1" x14ac:dyDescent="0.2">
      <c r="A1845" s="5" t="s">
        <v>4270</v>
      </c>
      <c r="B1845" s="5" t="s">
        <v>4271</v>
      </c>
      <c r="C1845" s="5" t="s">
        <v>64</v>
      </c>
      <c r="D1845" s="174" t="s">
        <v>4272</v>
      </c>
      <c r="E1845" s="177" t="s">
        <v>4273</v>
      </c>
      <c r="F1845" s="19" t="s">
        <v>194</v>
      </c>
      <c r="G1845" s="5" t="s">
        <v>229</v>
      </c>
      <c r="H1845" s="27">
        <v>0</v>
      </c>
      <c r="I1845" s="106">
        <v>4</v>
      </c>
      <c r="J1845" s="107"/>
      <c r="K1845" s="108">
        <v>0</v>
      </c>
      <c r="L1845" s="108"/>
      <c r="M1845" s="108">
        <v>0</v>
      </c>
      <c r="N1845" s="108"/>
      <c r="O1845" s="108">
        <v>0</v>
      </c>
      <c r="P1845" s="108"/>
      <c r="Q1845" s="108">
        <v>63793</v>
      </c>
      <c r="R1845" s="108"/>
      <c r="S1845" s="108">
        <v>0</v>
      </c>
      <c r="T1845" s="108"/>
      <c r="U1845" s="108">
        <v>0</v>
      </c>
      <c r="V1845" s="108"/>
      <c r="W1845" s="108">
        <v>4019</v>
      </c>
      <c r="X1845" s="108"/>
      <c r="Y1845" s="108">
        <v>0</v>
      </c>
      <c r="Z1845" s="108"/>
      <c r="AA1845" s="108">
        <v>0</v>
      </c>
      <c r="AB1845" s="108"/>
      <c r="AC1845" s="108">
        <v>0</v>
      </c>
      <c r="AD1845" s="108"/>
      <c r="AE1845" s="108">
        <v>0</v>
      </c>
      <c r="AF1845" s="108"/>
      <c r="AG1845" s="108">
        <v>0</v>
      </c>
      <c r="AH1845" s="108"/>
      <c r="AI1845" s="108">
        <v>10714</v>
      </c>
      <c r="AJ1845" s="108"/>
      <c r="AK1845" s="108">
        <v>0</v>
      </c>
      <c r="AL1845" s="109"/>
      <c r="AM1845" s="182">
        <v>0</v>
      </c>
      <c r="AN1845" s="109" t="s">
        <v>5655</v>
      </c>
      <c r="AO1845" s="109" t="str">
        <f t="shared" si="28"/>
        <v>No</v>
      </c>
    </row>
    <row r="1846" spans="1:41" s="19" customFormat="1" ht="11.45" customHeight="1" x14ac:dyDescent="0.2">
      <c r="A1846" s="5" t="s">
        <v>6500</v>
      </c>
      <c r="B1846" s="5" t="s">
        <v>2113</v>
      </c>
      <c r="C1846" s="5" t="s">
        <v>40</v>
      </c>
      <c r="D1846" s="174" t="s">
        <v>2114</v>
      </c>
      <c r="E1846" s="177" t="s">
        <v>2115</v>
      </c>
      <c r="F1846" s="19" t="s">
        <v>194</v>
      </c>
      <c r="G1846" s="5" t="s">
        <v>229</v>
      </c>
      <c r="H1846" s="27">
        <v>0</v>
      </c>
      <c r="I1846" s="106">
        <v>4</v>
      </c>
      <c r="J1846" s="107"/>
      <c r="K1846" s="108">
        <v>0</v>
      </c>
      <c r="L1846" s="108"/>
      <c r="M1846" s="108">
        <v>0</v>
      </c>
      <c r="N1846" s="108"/>
      <c r="O1846" s="108">
        <v>0</v>
      </c>
      <c r="P1846" s="108"/>
      <c r="Q1846" s="108">
        <v>147338</v>
      </c>
      <c r="R1846" s="108"/>
      <c r="S1846" s="108">
        <v>0</v>
      </c>
      <c r="T1846" s="108"/>
      <c r="U1846" s="108">
        <v>0</v>
      </c>
      <c r="V1846" s="108"/>
      <c r="W1846" s="108">
        <v>7468</v>
      </c>
      <c r="X1846" s="108"/>
      <c r="Y1846" s="108">
        <v>0</v>
      </c>
      <c r="Z1846" s="108"/>
      <c r="AA1846" s="108">
        <v>0</v>
      </c>
      <c r="AB1846" s="108"/>
      <c r="AC1846" s="108">
        <v>0</v>
      </c>
      <c r="AD1846" s="108"/>
      <c r="AE1846" s="108">
        <v>0</v>
      </c>
      <c r="AF1846" s="108"/>
      <c r="AG1846" s="108">
        <v>0</v>
      </c>
      <c r="AH1846" s="108"/>
      <c r="AI1846" s="108">
        <v>10360</v>
      </c>
      <c r="AJ1846" s="108"/>
      <c r="AK1846" s="108">
        <v>0</v>
      </c>
      <c r="AL1846" s="109"/>
      <c r="AM1846" s="182">
        <v>0</v>
      </c>
      <c r="AN1846" s="109" t="s">
        <v>5655</v>
      </c>
      <c r="AO1846" s="109" t="str">
        <f t="shared" si="28"/>
        <v>No</v>
      </c>
    </row>
    <row r="1847" spans="1:41" s="19" customFormat="1" ht="11.45" customHeight="1" x14ac:dyDescent="0.2">
      <c r="A1847" s="5" t="s">
        <v>3942</v>
      </c>
      <c r="B1847" s="5" t="s">
        <v>3943</v>
      </c>
      <c r="C1847" s="5" t="s">
        <v>64</v>
      </c>
      <c r="D1847" s="174" t="s">
        <v>3944</v>
      </c>
      <c r="E1847" s="177" t="s">
        <v>3945</v>
      </c>
      <c r="F1847" s="19" t="s">
        <v>194</v>
      </c>
      <c r="G1847" s="5" t="s">
        <v>229</v>
      </c>
      <c r="H1847" s="27">
        <v>0</v>
      </c>
      <c r="I1847" s="106">
        <v>4</v>
      </c>
      <c r="J1847" s="107"/>
      <c r="K1847" s="108">
        <v>0</v>
      </c>
      <c r="L1847" s="108"/>
      <c r="M1847" s="108">
        <v>0</v>
      </c>
      <c r="N1847" s="108"/>
      <c r="O1847" s="108">
        <v>0</v>
      </c>
      <c r="P1847" s="108"/>
      <c r="Q1847" s="108">
        <v>48762</v>
      </c>
      <c r="R1847" s="108"/>
      <c r="S1847" s="108">
        <v>0</v>
      </c>
      <c r="T1847" s="108"/>
      <c r="U1847" s="108">
        <v>0</v>
      </c>
      <c r="V1847" s="108"/>
      <c r="W1847" s="108">
        <v>4876</v>
      </c>
      <c r="X1847" s="108"/>
      <c r="Y1847" s="108">
        <v>0</v>
      </c>
      <c r="Z1847" s="108"/>
      <c r="AA1847" s="108">
        <v>0</v>
      </c>
      <c r="AB1847" s="108"/>
      <c r="AC1847" s="108">
        <v>0</v>
      </c>
      <c r="AD1847" s="108"/>
      <c r="AE1847" s="108">
        <v>0</v>
      </c>
      <c r="AF1847" s="108"/>
      <c r="AG1847" s="108">
        <v>0</v>
      </c>
      <c r="AH1847" s="108"/>
      <c r="AI1847" s="108">
        <v>26036</v>
      </c>
      <c r="AJ1847" s="108"/>
      <c r="AK1847" s="108">
        <v>0</v>
      </c>
      <c r="AL1847" s="109"/>
      <c r="AM1847" s="182">
        <v>0</v>
      </c>
      <c r="AN1847" s="109" t="s">
        <v>5655</v>
      </c>
      <c r="AO1847" s="109" t="str">
        <f t="shared" si="28"/>
        <v>No</v>
      </c>
    </row>
    <row r="1848" spans="1:41" s="19" customFormat="1" ht="11.45" customHeight="1" x14ac:dyDescent="0.2">
      <c r="A1848" s="5" t="s">
        <v>4220</v>
      </c>
      <c r="B1848" s="5" t="s">
        <v>2606</v>
      </c>
      <c r="C1848" s="5" t="s">
        <v>48</v>
      </c>
      <c r="D1848" s="174" t="s">
        <v>4221</v>
      </c>
      <c r="E1848" s="177" t="s">
        <v>4222</v>
      </c>
      <c r="F1848" s="19" t="s">
        <v>242</v>
      </c>
      <c r="G1848" s="5" t="s">
        <v>229</v>
      </c>
      <c r="H1848" s="27">
        <v>0</v>
      </c>
      <c r="I1848" s="106">
        <v>4</v>
      </c>
      <c r="J1848" s="107"/>
      <c r="K1848" s="108">
        <v>0</v>
      </c>
      <c r="L1848" s="108"/>
      <c r="M1848" s="108">
        <v>0</v>
      </c>
      <c r="N1848" s="108"/>
      <c r="O1848" s="108">
        <v>0</v>
      </c>
      <c r="P1848" s="108"/>
      <c r="Q1848" s="108">
        <v>70324</v>
      </c>
      <c r="R1848" s="108"/>
      <c r="S1848" s="108">
        <v>0</v>
      </c>
      <c r="T1848" s="108"/>
      <c r="U1848" s="108">
        <v>0</v>
      </c>
      <c r="V1848" s="108"/>
      <c r="W1848" s="108">
        <v>3985</v>
      </c>
      <c r="X1848" s="108"/>
      <c r="Y1848" s="108">
        <v>0</v>
      </c>
      <c r="Z1848" s="108"/>
      <c r="AA1848" s="108">
        <v>0</v>
      </c>
      <c r="AB1848" s="108"/>
      <c r="AC1848" s="108">
        <v>0</v>
      </c>
      <c r="AD1848" s="108"/>
      <c r="AE1848" s="108">
        <v>0</v>
      </c>
      <c r="AF1848" s="108"/>
      <c r="AG1848" s="108">
        <v>0</v>
      </c>
      <c r="AH1848" s="108"/>
      <c r="AI1848" s="108">
        <v>13397</v>
      </c>
      <c r="AJ1848" s="108"/>
      <c r="AK1848" s="108">
        <v>0</v>
      </c>
      <c r="AL1848" s="109"/>
      <c r="AM1848" s="182">
        <v>0</v>
      </c>
      <c r="AN1848" s="109" t="s">
        <v>5655</v>
      </c>
      <c r="AO1848" s="109" t="str">
        <f t="shared" si="28"/>
        <v>No</v>
      </c>
    </row>
    <row r="1849" spans="1:41" s="19" customFormat="1" ht="11.45" customHeight="1" x14ac:dyDescent="0.2">
      <c r="A1849" s="5" t="s">
        <v>2443</v>
      </c>
      <c r="B1849" s="5" t="s">
        <v>5623</v>
      </c>
      <c r="C1849" s="5" t="s">
        <v>40</v>
      </c>
      <c r="D1849" s="174" t="s">
        <v>2445</v>
      </c>
      <c r="E1849" s="177" t="s">
        <v>2446</v>
      </c>
      <c r="F1849" s="19" t="s">
        <v>194</v>
      </c>
      <c r="G1849" s="5" t="s">
        <v>229</v>
      </c>
      <c r="H1849" s="27">
        <v>0</v>
      </c>
      <c r="I1849" s="106">
        <v>4</v>
      </c>
      <c r="J1849" s="107"/>
      <c r="K1849" s="108">
        <v>0</v>
      </c>
      <c r="L1849" s="108"/>
      <c r="M1849" s="108">
        <v>0</v>
      </c>
      <c r="N1849" s="108"/>
      <c r="O1849" s="108">
        <v>0</v>
      </c>
      <c r="P1849" s="108"/>
      <c r="Q1849" s="108">
        <v>208940</v>
      </c>
      <c r="R1849" s="108"/>
      <c r="S1849" s="108">
        <v>0</v>
      </c>
      <c r="T1849" s="108"/>
      <c r="U1849" s="108">
        <v>0</v>
      </c>
      <c r="V1849" s="108"/>
      <c r="W1849" s="108">
        <v>9661</v>
      </c>
      <c r="X1849" s="108"/>
      <c r="Y1849" s="108">
        <v>0</v>
      </c>
      <c r="Z1849" s="108"/>
      <c r="AA1849" s="108">
        <v>0</v>
      </c>
      <c r="AB1849" s="108"/>
      <c r="AC1849" s="108">
        <v>0</v>
      </c>
      <c r="AD1849" s="108"/>
      <c r="AE1849" s="108">
        <v>0</v>
      </c>
      <c r="AF1849" s="108"/>
      <c r="AG1849" s="108">
        <v>0</v>
      </c>
      <c r="AH1849" s="108"/>
      <c r="AI1849" s="108">
        <v>10975</v>
      </c>
      <c r="AJ1849" s="108"/>
      <c r="AK1849" s="108">
        <v>0</v>
      </c>
      <c r="AL1849" s="109"/>
      <c r="AM1849" s="182">
        <v>0</v>
      </c>
      <c r="AN1849" s="109" t="s">
        <v>5655</v>
      </c>
      <c r="AO1849" s="109" t="str">
        <f t="shared" si="28"/>
        <v>No</v>
      </c>
    </row>
    <row r="1850" spans="1:41" s="19" customFormat="1" ht="11.45" customHeight="1" x14ac:dyDescent="0.2">
      <c r="A1850" s="5" t="s">
        <v>5416</v>
      </c>
      <c r="B1850" s="5" t="s">
        <v>5417</v>
      </c>
      <c r="C1850" s="5" t="s">
        <v>73</v>
      </c>
      <c r="D1850" s="174" t="s">
        <v>5418</v>
      </c>
      <c r="E1850" s="177" t="s">
        <v>5419</v>
      </c>
      <c r="F1850" s="19" t="s">
        <v>194</v>
      </c>
      <c r="G1850" s="5" t="s">
        <v>229</v>
      </c>
      <c r="H1850" s="27">
        <v>0</v>
      </c>
      <c r="I1850" s="106">
        <v>4</v>
      </c>
      <c r="J1850" s="107"/>
      <c r="K1850" s="108">
        <v>0</v>
      </c>
      <c r="L1850" s="108"/>
      <c r="M1850" s="108">
        <v>0</v>
      </c>
      <c r="N1850" s="108"/>
      <c r="O1850" s="108">
        <v>0</v>
      </c>
      <c r="P1850" s="108"/>
      <c r="Q1850" s="108">
        <v>186682</v>
      </c>
      <c r="R1850" s="108"/>
      <c r="S1850" s="108">
        <v>0</v>
      </c>
      <c r="T1850" s="108"/>
      <c r="U1850" s="108">
        <v>0</v>
      </c>
      <c r="V1850" s="108"/>
      <c r="W1850" s="108">
        <v>7923</v>
      </c>
      <c r="X1850" s="108"/>
      <c r="Y1850" s="108">
        <v>0</v>
      </c>
      <c r="Z1850" s="108"/>
      <c r="AA1850" s="108">
        <v>0</v>
      </c>
      <c r="AB1850" s="108"/>
      <c r="AC1850" s="108">
        <v>0</v>
      </c>
      <c r="AD1850" s="108"/>
      <c r="AE1850" s="108">
        <v>0</v>
      </c>
      <c r="AF1850" s="108"/>
      <c r="AG1850" s="108">
        <v>0</v>
      </c>
      <c r="AH1850" s="108"/>
      <c r="AI1850" s="108">
        <v>13104</v>
      </c>
      <c r="AJ1850" s="108"/>
      <c r="AK1850" s="108">
        <v>0</v>
      </c>
      <c r="AL1850" s="109"/>
      <c r="AM1850" s="182">
        <v>0</v>
      </c>
      <c r="AN1850" s="109" t="s">
        <v>5655</v>
      </c>
      <c r="AO1850" s="109" t="str">
        <f t="shared" si="28"/>
        <v>No</v>
      </c>
    </row>
    <row r="1851" spans="1:41" s="19" customFormat="1" ht="11.45" customHeight="1" x14ac:dyDescent="0.2">
      <c r="A1851" s="5" t="s">
        <v>4138</v>
      </c>
      <c r="B1851" s="5" t="s">
        <v>4139</v>
      </c>
      <c r="C1851" s="5" t="s">
        <v>64</v>
      </c>
      <c r="D1851" s="174" t="s">
        <v>4140</v>
      </c>
      <c r="E1851" s="177" t="s">
        <v>4141</v>
      </c>
      <c r="F1851" s="19" t="s">
        <v>194</v>
      </c>
      <c r="G1851" s="5" t="s">
        <v>229</v>
      </c>
      <c r="H1851" s="27">
        <v>0</v>
      </c>
      <c r="I1851" s="106">
        <v>4</v>
      </c>
      <c r="J1851" s="107"/>
      <c r="K1851" s="108">
        <v>0</v>
      </c>
      <c r="L1851" s="108"/>
      <c r="M1851" s="108">
        <v>0</v>
      </c>
      <c r="N1851" s="108"/>
      <c r="O1851" s="108">
        <v>0</v>
      </c>
      <c r="P1851" s="108"/>
      <c r="Q1851" s="108">
        <v>28274</v>
      </c>
      <c r="R1851" s="108"/>
      <c r="S1851" s="108">
        <v>0</v>
      </c>
      <c r="T1851" s="108"/>
      <c r="U1851" s="108">
        <v>0</v>
      </c>
      <c r="V1851" s="108"/>
      <c r="W1851" s="108">
        <v>1909</v>
      </c>
      <c r="X1851" s="108"/>
      <c r="Y1851" s="108">
        <v>0</v>
      </c>
      <c r="Z1851" s="108"/>
      <c r="AA1851" s="108">
        <v>0</v>
      </c>
      <c r="AB1851" s="108"/>
      <c r="AC1851" s="108">
        <v>0</v>
      </c>
      <c r="AD1851" s="108"/>
      <c r="AE1851" s="108">
        <v>0</v>
      </c>
      <c r="AF1851" s="108"/>
      <c r="AG1851" s="108">
        <v>0</v>
      </c>
      <c r="AH1851" s="108"/>
      <c r="AI1851" s="108">
        <v>9305</v>
      </c>
      <c r="AJ1851" s="108"/>
      <c r="AK1851" s="108">
        <v>0</v>
      </c>
      <c r="AL1851" s="109"/>
      <c r="AM1851" s="182">
        <v>0</v>
      </c>
      <c r="AN1851" s="109" t="s">
        <v>5655</v>
      </c>
      <c r="AO1851" s="109" t="str">
        <f t="shared" si="28"/>
        <v>No</v>
      </c>
    </row>
    <row r="1852" spans="1:41" s="19" customFormat="1" ht="11.45" customHeight="1" x14ac:dyDescent="0.2">
      <c r="A1852" s="5" t="s">
        <v>4775</v>
      </c>
      <c r="B1852" s="5" t="s">
        <v>4776</v>
      </c>
      <c r="C1852" s="5" t="s">
        <v>20</v>
      </c>
      <c r="D1852" s="174" t="s">
        <v>4777</v>
      </c>
      <c r="E1852" s="177" t="s">
        <v>4778</v>
      </c>
      <c r="F1852" s="19" t="s">
        <v>194</v>
      </c>
      <c r="G1852" s="5" t="s">
        <v>229</v>
      </c>
      <c r="H1852" s="27">
        <v>0</v>
      </c>
      <c r="I1852" s="106">
        <v>4</v>
      </c>
      <c r="J1852" s="107"/>
      <c r="K1852" s="108">
        <v>0</v>
      </c>
      <c r="L1852" s="108"/>
      <c r="M1852" s="108">
        <v>0</v>
      </c>
      <c r="N1852" s="108"/>
      <c r="O1852" s="108">
        <v>0</v>
      </c>
      <c r="P1852" s="108"/>
      <c r="Q1852" s="108">
        <v>71350</v>
      </c>
      <c r="R1852" s="108"/>
      <c r="S1852" s="108">
        <v>0</v>
      </c>
      <c r="T1852" s="108"/>
      <c r="U1852" s="108">
        <v>0</v>
      </c>
      <c r="V1852" s="108"/>
      <c r="W1852" s="108">
        <v>3245</v>
      </c>
      <c r="X1852" s="108"/>
      <c r="Y1852" s="108">
        <v>0</v>
      </c>
      <c r="Z1852" s="108"/>
      <c r="AA1852" s="108">
        <v>0</v>
      </c>
      <c r="AB1852" s="108"/>
      <c r="AC1852" s="108">
        <v>0</v>
      </c>
      <c r="AD1852" s="108"/>
      <c r="AE1852" s="108">
        <v>0</v>
      </c>
      <c r="AF1852" s="108"/>
      <c r="AG1852" s="108">
        <v>0</v>
      </c>
      <c r="AH1852" s="108"/>
      <c r="AI1852" s="108">
        <v>3194</v>
      </c>
      <c r="AJ1852" s="108"/>
      <c r="AK1852" s="108">
        <v>0</v>
      </c>
      <c r="AL1852" s="109"/>
      <c r="AM1852" s="182">
        <v>0</v>
      </c>
      <c r="AN1852" s="109" t="s">
        <v>5655</v>
      </c>
      <c r="AO1852" s="109" t="str">
        <f t="shared" si="28"/>
        <v>No</v>
      </c>
    </row>
    <row r="1853" spans="1:41" s="19" customFormat="1" ht="11.45" customHeight="1" x14ac:dyDescent="0.2">
      <c r="A1853" s="5" t="s">
        <v>2073</v>
      </c>
      <c r="B1853" s="5" t="s">
        <v>1342</v>
      </c>
      <c r="C1853" s="5" t="s">
        <v>40</v>
      </c>
      <c r="D1853" s="174" t="s">
        <v>2074</v>
      </c>
      <c r="E1853" s="177" t="s">
        <v>2075</v>
      </c>
      <c r="F1853" s="19" t="s">
        <v>194</v>
      </c>
      <c r="G1853" s="5" t="s">
        <v>229</v>
      </c>
      <c r="H1853" s="27">
        <v>0</v>
      </c>
      <c r="I1853" s="106">
        <v>4</v>
      </c>
      <c r="J1853" s="107"/>
      <c r="K1853" s="108">
        <v>0</v>
      </c>
      <c r="L1853" s="108"/>
      <c r="M1853" s="108">
        <v>0</v>
      </c>
      <c r="N1853" s="108"/>
      <c r="O1853" s="108">
        <v>0</v>
      </c>
      <c r="P1853" s="108"/>
      <c r="Q1853" s="108">
        <v>105006</v>
      </c>
      <c r="R1853" s="108"/>
      <c r="S1853" s="108">
        <v>0</v>
      </c>
      <c r="T1853" s="108"/>
      <c r="U1853" s="108">
        <v>0</v>
      </c>
      <c r="V1853" s="108"/>
      <c r="W1853" s="108">
        <v>7164</v>
      </c>
      <c r="X1853" s="108"/>
      <c r="Y1853" s="108">
        <v>0</v>
      </c>
      <c r="Z1853" s="108"/>
      <c r="AA1853" s="108">
        <v>0</v>
      </c>
      <c r="AB1853" s="108"/>
      <c r="AC1853" s="108">
        <v>0</v>
      </c>
      <c r="AD1853" s="108"/>
      <c r="AE1853" s="108">
        <v>0</v>
      </c>
      <c r="AF1853" s="108"/>
      <c r="AG1853" s="108">
        <v>0</v>
      </c>
      <c r="AH1853" s="108"/>
      <c r="AI1853" s="108">
        <v>19317</v>
      </c>
      <c r="AJ1853" s="108"/>
      <c r="AK1853" s="108">
        <v>0</v>
      </c>
      <c r="AL1853" s="109"/>
      <c r="AM1853" s="182">
        <v>0</v>
      </c>
      <c r="AN1853" s="109" t="s">
        <v>5655</v>
      </c>
      <c r="AO1853" s="109" t="str">
        <f t="shared" si="28"/>
        <v>No</v>
      </c>
    </row>
    <row r="1854" spans="1:41" s="19" customFormat="1" ht="11.45" customHeight="1" x14ac:dyDescent="0.2">
      <c r="A1854" s="5" t="s">
        <v>1324</v>
      </c>
      <c r="B1854" s="5" t="s">
        <v>1325</v>
      </c>
      <c r="C1854" s="5" t="s">
        <v>18</v>
      </c>
      <c r="D1854" s="174" t="s">
        <v>1326</v>
      </c>
      <c r="E1854" s="177">
        <v>99328</v>
      </c>
      <c r="F1854" s="19" t="s">
        <v>138</v>
      </c>
      <c r="G1854" s="5" t="s">
        <v>5273</v>
      </c>
      <c r="H1854" s="27">
        <v>0</v>
      </c>
      <c r="I1854" s="106">
        <v>4</v>
      </c>
      <c r="J1854" s="107"/>
      <c r="K1854" s="108">
        <v>0</v>
      </c>
      <c r="L1854" s="108"/>
      <c r="M1854" s="108">
        <v>0</v>
      </c>
      <c r="N1854" s="108"/>
      <c r="O1854" s="108">
        <v>0</v>
      </c>
      <c r="P1854" s="108"/>
      <c r="Q1854" s="108">
        <v>167589</v>
      </c>
      <c r="R1854" s="108"/>
      <c r="S1854" s="108">
        <v>0</v>
      </c>
      <c r="T1854" s="108"/>
      <c r="U1854" s="108">
        <v>0</v>
      </c>
      <c r="V1854" s="108"/>
      <c r="W1854" s="108">
        <v>8872</v>
      </c>
      <c r="X1854" s="108"/>
      <c r="Y1854" s="108">
        <v>0</v>
      </c>
      <c r="Z1854" s="108"/>
      <c r="AA1854" s="108">
        <v>0</v>
      </c>
      <c r="AB1854" s="108"/>
      <c r="AC1854" s="108">
        <v>0</v>
      </c>
      <c r="AD1854" s="108"/>
      <c r="AE1854" s="108">
        <v>0</v>
      </c>
      <c r="AF1854" s="108"/>
      <c r="AG1854" s="108">
        <v>0</v>
      </c>
      <c r="AH1854" s="108"/>
      <c r="AI1854" s="108">
        <v>9539</v>
      </c>
      <c r="AJ1854" s="108"/>
      <c r="AK1854" s="108">
        <v>0</v>
      </c>
      <c r="AL1854" s="109"/>
      <c r="AM1854" s="182">
        <v>0</v>
      </c>
      <c r="AN1854" s="109" t="s">
        <v>5655</v>
      </c>
      <c r="AO1854" s="109" t="str">
        <f t="shared" si="28"/>
        <v>No</v>
      </c>
    </row>
    <row r="1855" spans="1:41" s="19" customFormat="1" ht="11.45" customHeight="1" x14ac:dyDescent="0.2">
      <c r="A1855" s="5" t="s">
        <v>5078</v>
      </c>
      <c r="B1855" s="5" t="s">
        <v>5079</v>
      </c>
      <c r="C1855" s="5" t="s">
        <v>6</v>
      </c>
      <c r="D1855" s="174" t="s">
        <v>5080</v>
      </c>
      <c r="E1855" s="177" t="s">
        <v>5081</v>
      </c>
      <c r="F1855" s="19" t="s">
        <v>242</v>
      </c>
      <c r="G1855" s="5" t="s">
        <v>229</v>
      </c>
      <c r="H1855" s="27">
        <v>0</v>
      </c>
      <c r="I1855" s="106">
        <v>4</v>
      </c>
      <c r="J1855" s="107"/>
      <c r="K1855" s="108">
        <v>0</v>
      </c>
      <c r="L1855" s="108"/>
      <c r="M1855" s="108">
        <v>0</v>
      </c>
      <c r="N1855" s="108"/>
      <c r="O1855" s="108">
        <v>0</v>
      </c>
      <c r="P1855" s="108"/>
      <c r="Q1855" s="108">
        <v>110461</v>
      </c>
      <c r="R1855" s="108"/>
      <c r="S1855" s="108">
        <v>0</v>
      </c>
      <c r="T1855" s="108"/>
      <c r="U1855" s="108">
        <v>0</v>
      </c>
      <c r="V1855" s="108"/>
      <c r="W1855" s="108">
        <v>7410</v>
      </c>
      <c r="X1855" s="108"/>
      <c r="Y1855" s="108">
        <v>0</v>
      </c>
      <c r="Z1855" s="108"/>
      <c r="AA1855" s="108">
        <v>0</v>
      </c>
      <c r="AB1855" s="108"/>
      <c r="AC1855" s="108">
        <v>0</v>
      </c>
      <c r="AD1855" s="108"/>
      <c r="AE1855" s="108">
        <v>0</v>
      </c>
      <c r="AF1855" s="108"/>
      <c r="AG1855" s="108">
        <v>0</v>
      </c>
      <c r="AH1855" s="108"/>
      <c r="AI1855" s="108">
        <v>88987</v>
      </c>
      <c r="AJ1855" s="108"/>
      <c r="AK1855" s="108">
        <v>0</v>
      </c>
      <c r="AL1855" s="109"/>
      <c r="AM1855" s="182">
        <v>0</v>
      </c>
      <c r="AN1855" s="109" t="s">
        <v>5655</v>
      </c>
      <c r="AO1855" s="109" t="str">
        <f t="shared" si="28"/>
        <v>No</v>
      </c>
    </row>
    <row r="1856" spans="1:41" s="19" customFormat="1" ht="11.45" customHeight="1" x14ac:dyDescent="0.2">
      <c r="A1856" s="5" t="s">
        <v>5347</v>
      </c>
      <c r="B1856" s="5" t="s">
        <v>650</v>
      </c>
      <c r="C1856" s="5" t="s">
        <v>161</v>
      </c>
      <c r="D1856" s="174" t="s">
        <v>4399</v>
      </c>
      <c r="E1856" s="177" t="s">
        <v>4400</v>
      </c>
      <c r="F1856" s="19" t="s">
        <v>242</v>
      </c>
      <c r="G1856" s="5" t="s">
        <v>229</v>
      </c>
      <c r="H1856" s="27">
        <v>0</v>
      </c>
      <c r="I1856" s="106">
        <v>4</v>
      </c>
      <c r="J1856" s="107"/>
      <c r="K1856" s="108">
        <v>0</v>
      </c>
      <c r="L1856" s="108"/>
      <c r="M1856" s="108">
        <v>0</v>
      </c>
      <c r="N1856" s="108"/>
      <c r="O1856" s="108">
        <v>0</v>
      </c>
      <c r="P1856" s="108"/>
      <c r="Q1856" s="108">
        <v>53021</v>
      </c>
      <c r="R1856" s="108"/>
      <c r="S1856" s="108">
        <v>0</v>
      </c>
      <c r="T1856" s="108"/>
      <c r="U1856" s="108">
        <v>0</v>
      </c>
      <c r="V1856" s="108"/>
      <c r="W1856" s="108">
        <v>6748</v>
      </c>
      <c r="X1856" s="108"/>
      <c r="Y1856" s="108">
        <v>0</v>
      </c>
      <c r="Z1856" s="108"/>
      <c r="AA1856" s="108">
        <v>0</v>
      </c>
      <c r="AB1856" s="108"/>
      <c r="AC1856" s="108">
        <v>0</v>
      </c>
      <c r="AD1856" s="108"/>
      <c r="AE1856" s="108">
        <v>0</v>
      </c>
      <c r="AF1856" s="108"/>
      <c r="AG1856" s="108">
        <v>0</v>
      </c>
      <c r="AH1856" s="108"/>
      <c r="AI1856" s="108">
        <v>13775</v>
      </c>
      <c r="AJ1856" s="108"/>
      <c r="AK1856" s="108">
        <v>0</v>
      </c>
      <c r="AL1856" s="109"/>
      <c r="AM1856" s="182">
        <v>0</v>
      </c>
      <c r="AN1856" s="109" t="s">
        <v>5655</v>
      </c>
      <c r="AO1856" s="109" t="str">
        <f t="shared" si="28"/>
        <v>No</v>
      </c>
    </row>
    <row r="1857" spans="1:41" s="19" customFormat="1" ht="11.45" customHeight="1" x14ac:dyDescent="0.2">
      <c r="A1857" s="5" t="s">
        <v>3524</v>
      </c>
      <c r="B1857" s="5" t="s">
        <v>3525</v>
      </c>
      <c r="C1857" s="5" t="s">
        <v>79</v>
      </c>
      <c r="D1857" s="174" t="s">
        <v>3526</v>
      </c>
      <c r="E1857" s="177" t="s">
        <v>3527</v>
      </c>
      <c r="F1857" s="19" t="s">
        <v>194</v>
      </c>
      <c r="G1857" s="5" t="s">
        <v>229</v>
      </c>
      <c r="H1857" s="27">
        <v>0</v>
      </c>
      <c r="I1857" s="106">
        <v>4</v>
      </c>
      <c r="J1857" s="107"/>
      <c r="K1857" s="108">
        <v>0</v>
      </c>
      <c r="L1857" s="108"/>
      <c r="M1857" s="108">
        <v>0</v>
      </c>
      <c r="N1857" s="108"/>
      <c r="O1857" s="108">
        <v>0</v>
      </c>
      <c r="P1857" s="108"/>
      <c r="Q1857" s="108">
        <v>54024</v>
      </c>
      <c r="R1857" s="108"/>
      <c r="S1857" s="108">
        <v>0</v>
      </c>
      <c r="T1857" s="108"/>
      <c r="U1857" s="108">
        <v>0</v>
      </c>
      <c r="V1857" s="108"/>
      <c r="W1857" s="108">
        <v>7255</v>
      </c>
      <c r="X1857" s="108"/>
      <c r="Y1857" s="108">
        <v>0</v>
      </c>
      <c r="Z1857" s="108"/>
      <c r="AA1857" s="108">
        <v>0</v>
      </c>
      <c r="AB1857" s="108"/>
      <c r="AC1857" s="108">
        <v>0</v>
      </c>
      <c r="AD1857" s="108"/>
      <c r="AE1857" s="108">
        <v>0</v>
      </c>
      <c r="AF1857" s="108"/>
      <c r="AG1857" s="108">
        <v>0</v>
      </c>
      <c r="AH1857" s="108"/>
      <c r="AI1857" s="108">
        <v>27519</v>
      </c>
      <c r="AJ1857" s="108"/>
      <c r="AK1857" s="108">
        <v>0</v>
      </c>
      <c r="AL1857" s="109"/>
      <c r="AM1857" s="182">
        <v>0</v>
      </c>
      <c r="AN1857" s="109" t="s">
        <v>5655</v>
      </c>
      <c r="AO1857" s="109" t="str">
        <f t="shared" si="28"/>
        <v>No</v>
      </c>
    </row>
    <row r="1858" spans="1:41" s="19" customFormat="1" ht="11.45" customHeight="1" x14ac:dyDescent="0.2">
      <c r="A1858" s="5" t="s">
        <v>6501</v>
      </c>
      <c r="B1858" s="5" t="s">
        <v>940</v>
      </c>
      <c r="C1858" s="5" t="s">
        <v>62</v>
      </c>
      <c r="D1858" s="174">
        <v>4233</v>
      </c>
      <c r="E1858" s="177">
        <v>40233</v>
      </c>
      <c r="F1858" s="19" t="s">
        <v>194</v>
      </c>
      <c r="G1858" s="5" t="s">
        <v>5273</v>
      </c>
      <c r="H1858" s="27">
        <v>214881</v>
      </c>
      <c r="I1858" s="106">
        <v>3</v>
      </c>
      <c r="J1858" s="107"/>
      <c r="K1858" s="108">
        <v>0</v>
      </c>
      <c r="L1858" s="108"/>
      <c r="M1858" s="108">
        <v>0</v>
      </c>
      <c r="N1858" s="108"/>
      <c r="O1858" s="108">
        <v>0</v>
      </c>
      <c r="P1858" s="108"/>
      <c r="Q1858" s="108">
        <v>158491</v>
      </c>
      <c r="R1858" s="108"/>
      <c r="S1858" s="108">
        <v>0</v>
      </c>
      <c r="T1858" s="108"/>
      <c r="U1858" s="108">
        <v>0</v>
      </c>
      <c r="V1858" s="108"/>
      <c r="W1858" s="108">
        <v>12230</v>
      </c>
      <c r="X1858" s="108"/>
      <c r="Y1858" s="108">
        <v>0</v>
      </c>
      <c r="Z1858" s="108"/>
      <c r="AA1858" s="108">
        <v>0</v>
      </c>
      <c r="AB1858" s="108"/>
      <c r="AC1858" s="108">
        <v>0</v>
      </c>
      <c r="AD1858" s="108"/>
      <c r="AE1858" s="108">
        <v>0</v>
      </c>
      <c r="AF1858" s="108"/>
      <c r="AG1858" s="108">
        <v>0</v>
      </c>
      <c r="AH1858" s="108"/>
      <c r="AI1858" s="108">
        <v>148897</v>
      </c>
      <c r="AJ1858" s="108"/>
      <c r="AK1858" s="108">
        <v>0</v>
      </c>
      <c r="AL1858" s="109"/>
      <c r="AM1858" s="182">
        <v>0</v>
      </c>
      <c r="AN1858" s="109" t="s">
        <v>5655</v>
      </c>
      <c r="AO1858" s="109" t="str">
        <f t="shared" si="28"/>
        <v>No</v>
      </c>
    </row>
    <row r="1859" spans="1:41" s="19" customFormat="1" ht="11.45" customHeight="1" x14ac:dyDescent="0.2">
      <c r="A1859" s="5" t="s">
        <v>1611</v>
      </c>
      <c r="B1859" s="5" t="s">
        <v>637</v>
      </c>
      <c r="C1859" s="5" t="s">
        <v>73</v>
      </c>
      <c r="D1859" s="174" t="s">
        <v>1612</v>
      </c>
      <c r="E1859" s="177" t="s">
        <v>1613</v>
      </c>
      <c r="F1859" s="19" t="s">
        <v>194</v>
      </c>
      <c r="G1859" s="5" t="s">
        <v>229</v>
      </c>
      <c r="H1859" s="27">
        <v>0</v>
      </c>
      <c r="I1859" s="106">
        <v>3</v>
      </c>
      <c r="J1859" s="107"/>
      <c r="K1859" s="108">
        <v>0</v>
      </c>
      <c r="L1859" s="108"/>
      <c r="M1859" s="108">
        <v>0</v>
      </c>
      <c r="N1859" s="108"/>
      <c r="O1859" s="108">
        <v>0</v>
      </c>
      <c r="P1859" s="108"/>
      <c r="Q1859" s="108">
        <v>75010</v>
      </c>
      <c r="R1859" s="108"/>
      <c r="S1859" s="108">
        <v>0</v>
      </c>
      <c r="T1859" s="108"/>
      <c r="U1859" s="108">
        <v>0</v>
      </c>
      <c r="V1859" s="108"/>
      <c r="W1859" s="108">
        <v>5750</v>
      </c>
      <c r="X1859" s="108"/>
      <c r="Y1859" s="108">
        <v>0</v>
      </c>
      <c r="Z1859" s="108"/>
      <c r="AA1859" s="108">
        <v>0</v>
      </c>
      <c r="AB1859" s="108"/>
      <c r="AC1859" s="108">
        <v>0</v>
      </c>
      <c r="AD1859" s="108"/>
      <c r="AE1859" s="108">
        <v>0</v>
      </c>
      <c r="AF1859" s="108"/>
      <c r="AG1859" s="108">
        <v>0</v>
      </c>
      <c r="AH1859" s="108"/>
      <c r="AI1859" s="108">
        <v>17001</v>
      </c>
      <c r="AJ1859" s="108"/>
      <c r="AK1859" s="108">
        <v>0</v>
      </c>
      <c r="AL1859" s="109"/>
      <c r="AM1859" s="182">
        <v>0</v>
      </c>
      <c r="AN1859" s="109" t="s">
        <v>5655</v>
      </c>
      <c r="AO1859" s="109" t="str">
        <f t="shared" ref="AO1859:AO1922" si="29">IF(AN1859&amp;AL1859&amp;AJ1859&amp;AH1859&amp;AF1859&amp;AD1859&amp;AB1859&amp;Z1859&amp;X1859&amp;V1859&amp;T1859&amp;R1859&amp;P1859&amp;N1859&amp;L1859&amp;J1859&lt;&gt;"","Yes","No")</f>
        <v>No</v>
      </c>
    </row>
    <row r="1860" spans="1:41" s="19" customFormat="1" ht="11.45" customHeight="1" x14ac:dyDescent="0.2">
      <c r="A1860" s="5" t="s">
        <v>1731</v>
      </c>
      <c r="B1860" s="5" t="s">
        <v>1657</v>
      </c>
      <c r="C1860" s="5" t="s">
        <v>91</v>
      </c>
      <c r="D1860" s="174" t="s">
        <v>1732</v>
      </c>
      <c r="E1860" s="177" t="s">
        <v>1733</v>
      </c>
      <c r="F1860" s="19" t="s">
        <v>194</v>
      </c>
      <c r="G1860" s="5" t="s">
        <v>229</v>
      </c>
      <c r="H1860" s="27">
        <v>0</v>
      </c>
      <c r="I1860" s="106">
        <v>3</v>
      </c>
      <c r="J1860" s="107"/>
      <c r="K1860" s="108">
        <v>0</v>
      </c>
      <c r="L1860" s="108"/>
      <c r="M1860" s="108">
        <v>0</v>
      </c>
      <c r="N1860" s="108"/>
      <c r="O1860" s="108">
        <v>0</v>
      </c>
      <c r="P1860" s="108"/>
      <c r="Q1860" s="108">
        <v>129996</v>
      </c>
      <c r="R1860" s="108"/>
      <c r="S1860" s="108">
        <v>0</v>
      </c>
      <c r="T1860" s="108"/>
      <c r="U1860" s="108">
        <v>0</v>
      </c>
      <c r="V1860" s="108"/>
      <c r="W1860" s="108">
        <v>7814</v>
      </c>
      <c r="X1860" s="108"/>
      <c r="Y1860" s="108">
        <v>0</v>
      </c>
      <c r="Z1860" s="108"/>
      <c r="AA1860" s="108">
        <v>0</v>
      </c>
      <c r="AB1860" s="108"/>
      <c r="AC1860" s="108">
        <v>0</v>
      </c>
      <c r="AD1860" s="108"/>
      <c r="AE1860" s="108">
        <v>0</v>
      </c>
      <c r="AF1860" s="108"/>
      <c r="AG1860" s="108">
        <v>0</v>
      </c>
      <c r="AH1860" s="108"/>
      <c r="AI1860" s="108">
        <v>42374</v>
      </c>
      <c r="AJ1860" s="108"/>
      <c r="AK1860" s="108">
        <v>0</v>
      </c>
      <c r="AL1860" s="109"/>
      <c r="AM1860" s="182">
        <v>0</v>
      </c>
      <c r="AN1860" s="109" t="s">
        <v>5655</v>
      </c>
      <c r="AO1860" s="109" t="str">
        <f t="shared" si="29"/>
        <v>No</v>
      </c>
    </row>
    <row r="1861" spans="1:41" s="19" customFormat="1" ht="11.45" customHeight="1" x14ac:dyDescent="0.2">
      <c r="A1861" s="5" t="s">
        <v>2494</v>
      </c>
      <c r="B1861" s="5" t="s">
        <v>3606</v>
      </c>
      <c r="C1861" s="5" t="s">
        <v>40</v>
      </c>
      <c r="D1861" s="174" t="s">
        <v>2495</v>
      </c>
      <c r="E1861" s="177" t="s">
        <v>2496</v>
      </c>
      <c r="F1861" s="19" t="s">
        <v>194</v>
      </c>
      <c r="G1861" s="5" t="s">
        <v>229</v>
      </c>
      <c r="H1861" s="27">
        <v>0</v>
      </c>
      <c r="I1861" s="106">
        <v>3</v>
      </c>
      <c r="J1861" s="107"/>
      <c r="K1861" s="108">
        <v>0</v>
      </c>
      <c r="L1861" s="108"/>
      <c r="M1861" s="108">
        <v>0</v>
      </c>
      <c r="N1861" s="108"/>
      <c r="O1861" s="108">
        <v>0</v>
      </c>
      <c r="P1861" s="108"/>
      <c r="Q1861" s="108">
        <v>210447</v>
      </c>
      <c r="R1861" s="108"/>
      <c r="S1861" s="108">
        <v>0</v>
      </c>
      <c r="T1861" s="108"/>
      <c r="U1861" s="108">
        <v>0</v>
      </c>
      <c r="V1861" s="108"/>
      <c r="W1861" s="108">
        <v>7868</v>
      </c>
      <c r="X1861" s="108"/>
      <c r="Y1861" s="108">
        <v>0</v>
      </c>
      <c r="Z1861" s="108"/>
      <c r="AA1861" s="108">
        <v>0</v>
      </c>
      <c r="AB1861" s="108"/>
      <c r="AC1861" s="108">
        <v>0</v>
      </c>
      <c r="AD1861" s="108"/>
      <c r="AE1861" s="108">
        <v>0</v>
      </c>
      <c r="AF1861" s="108"/>
      <c r="AG1861" s="108">
        <v>0</v>
      </c>
      <c r="AH1861" s="108"/>
      <c r="AI1861" s="108">
        <v>5834</v>
      </c>
      <c r="AJ1861" s="108"/>
      <c r="AK1861" s="108">
        <v>0</v>
      </c>
      <c r="AL1861" s="109"/>
      <c r="AM1861" s="182">
        <v>0</v>
      </c>
      <c r="AN1861" s="109" t="s">
        <v>5655</v>
      </c>
      <c r="AO1861" s="109" t="str">
        <f t="shared" si="29"/>
        <v>No</v>
      </c>
    </row>
    <row r="1862" spans="1:41" s="19" customFormat="1" ht="11.45" customHeight="1" x14ac:dyDescent="0.2">
      <c r="A1862" s="5" t="s">
        <v>3985</v>
      </c>
      <c r="B1862" s="5" t="s">
        <v>3986</v>
      </c>
      <c r="C1862" s="5" t="s">
        <v>48</v>
      </c>
      <c r="D1862" s="174" t="s">
        <v>3987</v>
      </c>
      <c r="E1862" s="177" t="s">
        <v>3988</v>
      </c>
      <c r="F1862" s="19" t="s">
        <v>242</v>
      </c>
      <c r="G1862" s="5" t="s">
        <v>229</v>
      </c>
      <c r="H1862" s="27">
        <v>0</v>
      </c>
      <c r="I1862" s="106">
        <v>3</v>
      </c>
      <c r="J1862" s="107"/>
      <c r="K1862" s="108">
        <v>0</v>
      </c>
      <c r="L1862" s="108"/>
      <c r="M1862" s="108">
        <v>0</v>
      </c>
      <c r="N1862" s="108"/>
      <c r="O1862" s="108">
        <v>0</v>
      </c>
      <c r="P1862" s="108"/>
      <c r="Q1862" s="108">
        <v>103844</v>
      </c>
      <c r="R1862" s="108"/>
      <c r="S1862" s="108">
        <v>0</v>
      </c>
      <c r="T1862" s="108"/>
      <c r="U1862" s="108">
        <v>0</v>
      </c>
      <c r="V1862" s="108"/>
      <c r="W1862" s="108">
        <v>3493</v>
      </c>
      <c r="X1862" s="108"/>
      <c r="Y1862" s="108">
        <v>0</v>
      </c>
      <c r="Z1862" s="108"/>
      <c r="AA1862" s="108">
        <v>0</v>
      </c>
      <c r="AB1862" s="108"/>
      <c r="AC1862" s="108">
        <v>0</v>
      </c>
      <c r="AD1862" s="108"/>
      <c r="AE1862" s="108">
        <v>0</v>
      </c>
      <c r="AF1862" s="108"/>
      <c r="AG1862" s="108">
        <v>0</v>
      </c>
      <c r="AH1862" s="108"/>
      <c r="AI1862" s="108">
        <v>7037</v>
      </c>
      <c r="AJ1862" s="108"/>
      <c r="AK1862" s="108">
        <v>0</v>
      </c>
      <c r="AL1862" s="109"/>
      <c r="AM1862" s="182">
        <v>0</v>
      </c>
      <c r="AN1862" s="109" t="s">
        <v>5655</v>
      </c>
      <c r="AO1862" s="109" t="str">
        <f t="shared" si="29"/>
        <v>No</v>
      </c>
    </row>
    <row r="1863" spans="1:41" s="19" customFormat="1" ht="11.45" customHeight="1" x14ac:dyDescent="0.2">
      <c r="A1863" s="5" t="s">
        <v>2822</v>
      </c>
      <c r="B1863" s="5" t="s">
        <v>2823</v>
      </c>
      <c r="C1863" s="5" t="s">
        <v>98</v>
      </c>
      <c r="D1863" s="174" t="s">
        <v>2824</v>
      </c>
      <c r="E1863" s="177" t="s">
        <v>2825</v>
      </c>
      <c r="F1863" s="19" t="s">
        <v>194</v>
      </c>
      <c r="G1863" s="5" t="s">
        <v>229</v>
      </c>
      <c r="H1863" s="27">
        <v>0</v>
      </c>
      <c r="I1863" s="106">
        <v>3</v>
      </c>
      <c r="J1863" s="107"/>
      <c r="K1863" s="108">
        <v>0</v>
      </c>
      <c r="L1863" s="108"/>
      <c r="M1863" s="108">
        <v>0</v>
      </c>
      <c r="N1863" s="108"/>
      <c r="O1863" s="108">
        <v>0</v>
      </c>
      <c r="P1863" s="108"/>
      <c r="Q1863" s="108">
        <v>119999</v>
      </c>
      <c r="R1863" s="108"/>
      <c r="S1863" s="108">
        <v>0</v>
      </c>
      <c r="T1863" s="108"/>
      <c r="U1863" s="108">
        <v>0</v>
      </c>
      <c r="V1863" s="108"/>
      <c r="W1863" s="108">
        <v>8973</v>
      </c>
      <c r="X1863" s="108"/>
      <c r="Y1863" s="108">
        <v>0</v>
      </c>
      <c r="Z1863" s="108"/>
      <c r="AA1863" s="108">
        <v>0</v>
      </c>
      <c r="AB1863" s="108"/>
      <c r="AC1863" s="108">
        <v>0</v>
      </c>
      <c r="AD1863" s="108"/>
      <c r="AE1863" s="108">
        <v>0</v>
      </c>
      <c r="AF1863" s="108"/>
      <c r="AG1863" s="108">
        <v>0</v>
      </c>
      <c r="AH1863" s="108"/>
      <c r="AI1863" s="108">
        <v>33992</v>
      </c>
      <c r="AJ1863" s="108"/>
      <c r="AK1863" s="108">
        <v>0</v>
      </c>
      <c r="AL1863" s="109"/>
      <c r="AM1863" s="182">
        <v>0</v>
      </c>
      <c r="AN1863" s="109" t="s">
        <v>5655</v>
      </c>
      <c r="AO1863" s="109" t="str">
        <f t="shared" si="29"/>
        <v>No</v>
      </c>
    </row>
    <row r="1864" spans="1:41" s="19" customFormat="1" ht="11.45" customHeight="1" x14ac:dyDescent="0.2">
      <c r="A1864" s="5" t="s">
        <v>4736</v>
      </c>
      <c r="B1864" s="5" t="s">
        <v>4737</v>
      </c>
      <c r="C1864" s="5" t="s">
        <v>20</v>
      </c>
      <c r="D1864" s="174" t="s">
        <v>4738</v>
      </c>
      <c r="E1864" s="177" t="s">
        <v>4739</v>
      </c>
      <c r="F1864" s="19" t="s">
        <v>194</v>
      </c>
      <c r="G1864" s="5" t="s">
        <v>229</v>
      </c>
      <c r="H1864" s="27">
        <v>0</v>
      </c>
      <c r="I1864" s="106">
        <v>3</v>
      </c>
      <c r="J1864" s="107"/>
      <c r="K1864" s="108">
        <v>0</v>
      </c>
      <c r="L1864" s="108"/>
      <c r="M1864" s="108">
        <v>0</v>
      </c>
      <c r="N1864" s="108"/>
      <c r="O1864" s="108">
        <v>0</v>
      </c>
      <c r="P1864" s="108"/>
      <c r="Q1864" s="108">
        <v>101545</v>
      </c>
      <c r="R1864" s="108"/>
      <c r="S1864" s="108">
        <v>0</v>
      </c>
      <c r="T1864" s="108"/>
      <c r="U1864" s="108">
        <v>0</v>
      </c>
      <c r="V1864" s="108"/>
      <c r="W1864" s="108">
        <v>7830</v>
      </c>
      <c r="X1864" s="108"/>
      <c r="Y1864" s="108">
        <v>0</v>
      </c>
      <c r="Z1864" s="108"/>
      <c r="AA1864" s="108">
        <v>0</v>
      </c>
      <c r="AB1864" s="108"/>
      <c r="AC1864" s="108">
        <v>0</v>
      </c>
      <c r="AD1864" s="108"/>
      <c r="AE1864" s="108">
        <v>0</v>
      </c>
      <c r="AF1864" s="108"/>
      <c r="AG1864" s="108">
        <v>0</v>
      </c>
      <c r="AH1864" s="108"/>
      <c r="AI1864" s="108">
        <v>215244</v>
      </c>
      <c r="AJ1864" s="108"/>
      <c r="AK1864" s="108">
        <v>0</v>
      </c>
      <c r="AL1864" s="109"/>
      <c r="AM1864" s="182">
        <v>0</v>
      </c>
      <c r="AN1864" s="109" t="s">
        <v>5655</v>
      </c>
      <c r="AO1864" s="109" t="str">
        <f t="shared" si="29"/>
        <v>No</v>
      </c>
    </row>
    <row r="1865" spans="1:41" s="19" customFormat="1" ht="11.45" customHeight="1" x14ac:dyDescent="0.2">
      <c r="A1865" s="5" t="s">
        <v>2296</v>
      </c>
      <c r="B1865" s="5" t="s">
        <v>2297</v>
      </c>
      <c r="C1865" s="5" t="s">
        <v>14</v>
      </c>
      <c r="D1865" s="174" t="s">
        <v>2298</v>
      </c>
      <c r="E1865" s="177" t="s">
        <v>2299</v>
      </c>
      <c r="F1865" s="19" t="s">
        <v>194</v>
      </c>
      <c r="G1865" s="5" t="s">
        <v>229</v>
      </c>
      <c r="H1865" s="27">
        <v>0</v>
      </c>
      <c r="I1865" s="106">
        <v>3</v>
      </c>
      <c r="J1865" s="107"/>
      <c r="K1865" s="108">
        <v>0</v>
      </c>
      <c r="L1865" s="108"/>
      <c r="M1865" s="108">
        <v>0</v>
      </c>
      <c r="N1865" s="108"/>
      <c r="O1865" s="108">
        <v>0</v>
      </c>
      <c r="P1865" s="108"/>
      <c r="Q1865" s="108">
        <v>12706</v>
      </c>
      <c r="R1865" s="108"/>
      <c r="S1865" s="108">
        <v>0</v>
      </c>
      <c r="T1865" s="108"/>
      <c r="U1865" s="108">
        <v>0</v>
      </c>
      <c r="V1865" s="108"/>
      <c r="W1865" s="108">
        <v>1222</v>
      </c>
      <c r="X1865" s="108"/>
      <c r="Y1865" s="108">
        <v>0</v>
      </c>
      <c r="Z1865" s="108"/>
      <c r="AA1865" s="108">
        <v>0</v>
      </c>
      <c r="AB1865" s="108"/>
      <c r="AC1865" s="108">
        <v>0</v>
      </c>
      <c r="AD1865" s="108"/>
      <c r="AE1865" s="108">
        <v>0</v>
      </c>
      <c r="AF1865" s="108"/>
      <c r="AG1865" s="108">
        <v>0</v>
      </c>
      <c r="AH1865" s="108"/>
      <c r="AI1865" s="108">
        <v>6141</v>
      </c>
      <c r="AJ1865" s="108"/>
      <c r="AK1865" s="108">
        <v>0</v>
      </c>
      <c r="AL1865" s="109"/>
      <c r="AM1865" s="182">
        <v>0</v>
      </c>
      <c r="AN1865" s="109" t="s">
        <v>5655</v>
      </c>
      <c r="AO1865" s="109" t="str">
        <f t="shared" si="29"/>
        <v>No</v>
      </c>
    </row>
    <row r="1866" spans="1:41" s="19" customFormat="1" ht="11.45" customHeight="1" x14ac:dyDescent="0.2">
      <c r="A1866" s="5" t="s">
        <v>3835</v>
      </c>
      <c r="B1866" s="5" t="s">
        <v>3836</v>
      </c>
      <c r="C1866" s="5" t="s">
        <v>64</v>
      </c>
      <c r="D1866" s="174" t="s">
        <v>3837</v>
      </c>
      <c r="E1866" s="177" t="s">
        <v>3838</v>
      </c>
      <c r="F1866" s="19" t="s">
        <v>242</v>
      </c>
      <c r="G1866" s="5" t="s">
        <v>229</v>
      </c>
      <c r="H1866" s="27">
        <v>0</v>
      </c>
      <c r="I1866" s="106">
        <v>3</v>
      </c>
      <c r="J1866" s="107"/>
      <c r="K1866" s="108">
        <v>0</v>
      </c>
      <c r="L1866" s="108"/>
      <c r="M1866" s="108">
        <v>0</v>
      </c>
      <c r="N1866" s="108"/>
      <c r="O1866" s="108">
        <v>0</v>
      </c>
      <c r="P1866" s="108"/>
      <c r="Q1866" s="108">
        <v>32376</v>
      </c>
      <c r="R1866" s="108"/>
      <c r="S1866" s="108">
        <v>0</v>
      </c>
      <c r="T1866" s="108"/>
      <c r="U1866" s="108">
        <v>0</v>
      </c>
      <c r="V1866" s="108"/>
      <c r="W1866" s="108">
        <v>1665</v>
      </c>
      <c r="X1866" s="108"/>
      <c r="Y1866" s="108">
        <v>0</v>
      </c>
      <c r="Z1866" s="108"/>
      <c r="AA1866" s="108">
        <v>0</v>
      </c>
      <c r="AB1866" s="108"/>
      <c r="AC1866" s="108">
        <v>0</v>
      </c>
      <c r="AD1866" s="108"/>
      <c r="AE1866" s="108">
        <v>0</v>
      </c>
      <c r="AF1866" s="108"/>
      <c r="AG1866" s="108">
        <v>0</v>
      </c>
      <c r="AH1866" s="108"/>
      <c r="AI1866" s="108">
        <v>1778</v>
      </c>
      <c r="AJ1866" s="108"/>
      <c r="AK1866" s="108">
        <v>0</v>
      </c>
      <c r="AL1866" s="109"/>
      <c r="AM1866" s="182">
        <v>0</v>
      </c>
      <c r="AN1866" s="109" t="s">
        <v>5655</v>
      </c>
      <c r="AO1866" s="109" t="str">
        <f t="shared" si="29"/>
        <v>No</v>
      </c>
    </row>
    <row r="1867" spans="1:41" s="19" customFormat="1" ht="11.45" customHeight="1" x14ac:dyDescent="0.2">
      <c r="A1867" s="5" t="s">
        <v>1943</v>
      </c>
      <c r="B1867" s="5" t="s">
        <v>1811</v>
      </c>
      <c r="C1867" s="5" t="s">
        <v>40</v>
      </c>
      <c r="D1867" s="174" t="s">
        <v>1944</v>
      </c>
      <c r="E1867" s="177" t="s">
        <v>1945</v>
      </c>
      <c r="F1867" s="19" t="s">
        <v>194</v>
      </c>
      <c r="G1867" s="5" t="s">
        <v>229</v>
      </c>
      <c r="H1867" s="27">
        <v>0</v>
      </c>
      <c r="I1867" s="106">
        <v>3</v>
      </c>
      <c r="J1867" s="107"/>
      <c r="K1867" s="108">
        <v>0</v>
      </c>
      <c r="L1867" s="108"/>
      <c r="M1867" s="108">
        <v>0</v>
      </c>
      <c r="N1867" s="108"/>
      <c r="O1867" s="108">
        <v>0</v>
      </c>
      <c r="P1867" s="108"/>
      <c r="Q1867" s="108">
        <v>77087</v>
      </c>
      <c r="R1867" s="108"/>
      <c r="S1867" s="108">
        <v>0</v>
      </c>
      <c r="T1867" s="108"/>
      <c r="U1867" s="108">
        <v>0</v>
      </c>
      <c r="V1867" s="108"/>
      <c r="W1867" s="108">
        <v>5112</v>
      </c>
      <c r="X1867" s="108"/>
      <c r="Y1867" s="108">
        <v>0</v>
      </c>
      <c r="Z1867" s="108"/>
      <c r="AA1867" s="108">
        <v>0</v>
      </c>
      <c r="AB1867" s="108"/>
      <c r="AC1867" s="108">
        <v>0</v>
      </c>
      <c r="AD1867" s="108"/>
      <c r="AE1867" s="108">
        <v>0</v>
      </c>
      <c r="AF1867" s="108"/>
      <c r="AG1867" s="108">
        <v>0</v>
      </c>
      <c r="AH1867" s="108"/>
      <c r="AI1867" s="108">
        <v>8491</v>
      </c>
      <c r="AJ1867" s="108"/>
      <c r="AK1867" s="108">
        <v>0</v>
      </c>
      <c r="AL1867" s="109"/>
      <c r="AM1867" s="182">
        <v>0</v>
      </c>
      <c r="AN1867" s="109" t="s">
        <v>5655</v>
      </c>
      <c r="AO1867" s="109" t="str">
        <f t="shared" si="29"/>
        <v>No</v>
      </c>
    </row>
    <row r="1868" spans="1:41" s="19" customFormat="1" ht="11.45" customHeight="1" x14ac:dyDescent="0.2">
      <c r="A1868" s="5" t="s">
        <v>4066</v>
      </c>
      <c r="B1868" s="5" t="s">
        <v>4040</v>
      </c>
      <c r="C1868" s="5" t="s">
        <v>48</v>
      </c>
      <c r="D1868" s="174" t="s">
        <v>4067</v>
      </c>
      <c r="E1868" s="177" t="s">
        <v>4068</v>
      </c>
      <c r="F1868" s="19" t="s">
        <v>242</v>
      </c>
      <c r="G1868" s="5" t="s">
        <v>229</v>
      </c>
      <c r="H1868" s="27">
        <v>0</v>
      </c>
      <c r="I1868" s="106">
        <v>3</v>
      </c>
      <c r="J1868" s="107"/>
      <c r="K1868" s="108">
        <v>0</v>
      </c>
      <c r="L1868" s="108"/>
      <c r="M1868" s="108">
        <v>0</v>
      </c>
      <c r="N1868" s="108"/>
      <c r="O1868" s="108">
        <v>0</v>
      </c>
      <c r="P1868" s="108"/>
      <c r="Q1868" s="108">
        <v>35144</v>
      </c>
      <c r="R1868" s="108"/>
      <c r="S1868" s="108">
        <v>0</v>
      </c>
      <c r="T1868" s="108"/>
      <c r="U1868" s="108">
        <v>0</v>
      </c>
      <c r="V1868" s="108"/>
      <c r="W1868" s="108">
        <v>897</v>
      </c>
      <c r="X1868" s="108"/>
      <c r="Y1868" s="108">
        <v>0</v>
      </c>
      <c r="Z1868" s="108"/>
      <c r="AA1868" s="108">
        <v>0</v>
      </c>
      <c r="AB1868" s="108"/>
      <c r="AC1868" s="108">
        <v>0</v>
      </c>
      <c r="AD1868" s="108"/>
      <c r="AE1868" s="108">
        <v>0</v>
      </c>
      <c r="AF1868" s="108"/>
      <c r="AG1868" s="108">
        <v>0</v>
      </c>
      <c r="AH1868" s="108"/>
      <c r="AI1868" s="108">
        <v>1823</v>
      </c>
      <c r="AJ1868" s="108"/>
      <c r="AK1868" s="108">
        <v>0</v>
      </c>
      <c r="AL1868" s="109"/>
      <c r="AM1868" s="182">
        <v>0</v>
      </c>
      <c r="AN1868" s="109" t="s">
        <v>5655</v>
      </c>
      <c r="AO1868" s="109" t="str">
        <f t="shared" si="29"/>
        <v>No</v>
      </c>
    </row>
    <row r="1869" spans="1:41" s="19" customFormat="1" ht="11.45" customHeight="1" x14ac:dyDescent="0.2">
      <c r="A1869" s="5" t="s">
        <v>1810</v>
      </c>
      <c r="B1869" s="5" t="s">
        <v>5610</v>
      </c>
      <c r="C1869" s="5" t="s">
        <v>40</v>
      </c>
      <c r="D1869" s="174" t="s">
        <v>1812</v>
      </c>
      <c r="E1869" s="177" t="s">
        <v>1813</v>
      </c>
      <c r="F1869" s="19" t="s">
        <v>194</v>
      </c>
      <c r="G1869" s="5" t="s">
        <v>229</v>
      </c>
      <c r="H1869" s="27">
        <v>0</v>
      </c>
      <c r="I1869" s="106">
        <v>3</v>
      </c>
      <c r="J1869" s="107"/>
      <c r="K1869" s="108">
        <v>0</v>
      </c>
      <c r="L1869" s="108"/>
      <c r="M1869" s="108">
        <v>0</v>
      </c>
      <c r="N1869" s="108"/>
      <c r="O1869" s="108">
        <v>0</v>
      </c>
      <c r="P1869" s="108"/>
      <c r="Q1869" s="108">
        <v>68223</v>
      </c>
      <c r="R1869" s="108"/>
      <c r="S1869" s="108">
        <v>0</v>
      </c>
      <c r="T1869" s="108"/>
      <c r="U1869" s="108">
        <v>0</v>
      </c>
      <c r="V1869" s="108"/>
      <c r="W1869" s="108">
        <v>4857</v>
      </c>
      <c r="X1869" s="108"/>
      <c r="Y1869" s="108">
        <v>0</v>
      </c>
      <c r="Z1869" s="108"/>
      <c r="AA1869" s="108">
        <v>0</v>
      </c>
      <c r="AB1869" s="108"/>
      <c r="AC1869" s="108">
        <v>0</v>
      </c>
      <c r="AD1869" s="108"/>
      <c r="AE1869" s="108">
        <v>0</v>
      </c>
      <c r="AF1869" s="108"/>
      <c r="AG1869" s="108">
        <v>0</v>
      </c>
      <c r="AH1869" s="108"/>
      <c r="AI1869" s="108">
        <v>8030</v>
      </c>
      <c r="AJ1869" s="108"/>
      <c r="AK1869" s="108">
        <v>0</v>
      </c>
      <c r="AL1869" s="109"/>
      <c r="AM1869" s="182">
        <v>0</v>
      </c>
      <c r="AN1869" s="109" t="s">
        <v>5655</v>
      </c>
      <c r="AO1869" s="109" t="str">
        <f t="shared" si="29"/>
        <v>No</v>
      </c>
    </row>
    <row r="1870" spans="1:41" s="19" customFormat="1" ht="11.45" customHeight="1" x14ac:dyDescent="0.2">
      <c r="A1870" s="5" t="s">
        <v>3026</v>
      </c>
      <c r="B1870" s="5" t="s">
        <v>3027</v>
      </c>
      <c r="C1870" s="5" t="s">
        <v>98</v>
      </c>
      <c r="D1870" s="174" t="s">
        <v>3028</v>
      </c>
      <c r="E1870" s="177" t="s">
        <v>3029</v>
      </c>
      <c r="F1870" s="19" t="s">
        <v>194</v>
      </c>
      <c r="G1870" s="5" t="s">
        <v>229</v>
      </c>
      <c r="H1870" s="27">
        <v>0</v>
      </c>
      <c r="I1870" s="106">
        <v>3</v>
      </c>
      <c r="J1870" s="107"/>
      <c r="K1870" s="108">
        <v>0</v>
      </c>
      <c r="L1870" s="108"/>
      <c r="M1870" s="108">
        <v>0</v>
      </c>
      <c r="N1870" s="108"/>
      <c r="O1870" s="108">
        <v>0</v>
      </c>
      <c r="P1870" s="108"/>
      <c r="Q1870" s="108">
        <v>87780</v>
      </c>
      <c r="R1870" s="108"/>
      <c r="S1870" s="108">
        <v>0</v>
      </c>
      <c r="T1870" s="108"/>
      <c r="U1870" s="108">
        <v>0</v>
      </c>
      <c r="V1870" s="108"/>
      <c r="W1870" s="108">
        <v>8081</v>
      </c>
      <c r="X1870" s="108"/>
      <c r="Y1870" s="108">
        <v>0</v>
      </c>
      <c r="Z1870" s="108"/>
      <c r="AA1870" s="108">
        <v>0</v>
      </c>
      <c r="AB1870" s="108"/>
      <c r="AC1870" s="108">
        <v>0</v>
      </c>
      <c r="AD1870" s="108"/>
      <c r="AE1870" s="108">
        <v>0</v>
      </c>
      <c r="AF1870" s="108"/>
      <c r="AG1870" s="108">
        <v>0</v>
      </c>
      <c r="AH1870" s="108"/>
      <c r="AI1870" s="108">
        <v>25341</v>
      </c>
      <c r="AJ1870" s="108"/>
      <c r="AK1870" s="108">
        <v>0</v>
      </c>
      <c r="AL1870" s="109"/>
      <c r="AM1870" s="182">
        <v>4.53</v>
      </c>
      <c r="AN1870" s="109" t="s">
        <v>5655</v>
      </c>
      <c r="AO1870" s="109" t="str">
        <f t="shared" si="29"/>
        <v>No</v>
      </c>
    </row>
    <row r="1871" spans="1:41" s="19" customFormat="1" ht="11.45" customHeight="1" x14ac:dyDescent="0.2">
      <c r="A1871" s="5" t="s">
        <v>5641</v>
      </c>
      <c r="B1871" s="5" t="s">
        <v>5653</v>
      </c>
      <c r="C1871" s="5" t="s">
        <v>61</v>
      </c>
      <c r="D1871" s="174"/>
      <c r="E1871" s="177" t="s">
        <v>5642</v>
      </c>
      <c r="F1871" s="19" t="s">
        <v>194</v>
      </c>
      <c r="G1871" s="5" t="s">
        <v>229</v>
      </c>
      <c r="H1871" s="27">
        <v>0</v>
      </c>
      <c r="I1871" s="106">
        <v>3</v>
      </c>
      <c r="J1871" s="107"/>
      <c r="K1871" s="108">
        <v>0</v>
      </c>
      <c r="L1871" s="108"/>
      <c r="M1871" s="108">
        <v>0</v>
      </c>
      <c r="N1871" s="108"/>
      <c r="O1871" s="108">
        <v>0</v>
      </c>
      <c r="P1871" s="108"/>
      <c r="Q1871" s="108">
        <v>14595</v>
      </c>
      <c r="R1871" s="108"/>
      <c r="S1871" s="108">
        <v>0</v>
      </c>
      <c r="T1871" s="108"/>
      <c r="U1871" s="108">
        <v>0</v>
      </c>
      <c r="V1871" s="108"/>
      <c r="W1871" s="108">
        <v>2257</v>
      </c>
      <c r="X1871" s="108"/>
      <c r="Y1871" s="108">
        <v>0</v>
      </c>
      <c r="Z1871" s="108"/>
      <c r="AA1871" s="108">
        <v>0</v>
      </c>
      <c r="AB1871" s="108"/>
      <c r="AC1871" s="108">
        <v>0</v>
      </c>
      <c r="AD1871" s="108"/>
      <c r="AE1871" s="108">
        <v>0</v>
      </c>
      <c r="AF1871" s="108"/>
      <c r="AG1871" s="108">
        <v>0</v>
      </c>
      <c r="AH1871" s="108"/>
      <c r="AI1871" s="108">
        <v>4332</v>
      </c>
      <c r="AJ1871" s="108"/>
      <c r="AK1871" s="108">
        <v>0</v>
      </c>
      <c r="AL1871" s="109"/>
      <c r="AM1871" s="182">
        <v>0</v>
      </c>
      <c r="AN1871" s="109" t="s">
        <v>5655</v>
      </c>
      <c r="AO1871" s="109" t="str">
        <f t="shared" si="29"/>
        <v>No</v>
      </c>
    </row>
    <row r="1872" spans="1:41" s="19" customFormat="1" ht="11.45" customHeight="1" x14ac:dyDescent="0.2">
      <c r="A1872" s="5" t="s">
        <v>1035</v>
      </c>
      <c r="B1872" s="5" t="s">
        <v>1036</v>
      </c>
      <c r="C1872" s="5" t="s">
        <v>94</v>
      </c>
      <c r="D1872" s="174" t="s">
        <v>1037</v>
      </c>
      <c r="E1872" s="177">
        <v>103</v>
      </c>
      <c r="F1872" s="19" t="s">
        <v>138</v>
      </c>
      <c r="G1872" s="5" t="s">
        <v>5273</v>
      </c>
      <c r="H1872" s="27">
        <v>0</v>
      </c>
      <c r="I1872" s="106">
        <v>3</v>
      </c>
      <c r="J1872" s="107"/>
      <c r="K1872" s="108">
        <v>0</v>
      </c>
      <c r="L1872" s="108"/>
      <c r="M1872" s="108">
        <v>0</v>
      </c>
      <c r="N1872" s="108"/>
      <c r="O1872" s="108">
        <v>0</v>
      </c>
      <c r="P1872" s="108"/>
      <c r="Q1872" s="108">
        <v>44726</v>
      </c>
      <c r="R1872" s="108"/>
      <c r="S1872" s="108">
        <v>0</v>
      </c>
      <c r="T1872" s="108"/>
      <c r="U1872" s="108">
        <v>0</v>
      </c>
      <c r="V1872" s="108"/>
      <c r="W1872" s="108">
        <v>2693</v>
      </c>
      <c r="X1872" s="108"/>
      <c r="Y1872" s="108">
        <v>0</v>
      </c>
      <c r="Z1872" s="108"/>
      <c r="AA1872" s="108">
        <v>0</v>
      </c>
      <c r="AB1872" s="108"/>
      <c r="AC1872" s="108">
        <v>0</v>
      </c>
      <c r="AD1872" s="108"/>
      <c r="AE1872" s="108">
        <v>0</v>
      </c>
      <c r="AF1872" s="108"/>
      <c r="AG1872" s="108">
        <v>0</v>
      </c>
      <c r="AH1872" s="108"/>
      <c r="AI1872" s="108">
        <v>19629</v>
      </c>
      <c r="AJ1872" s="108"/>
      <c r="AK1872" s="108">
        <v>0</v>
      </c>
      <c r="AL1872" s="109"/>
      <c r="AM1872" s="182">
        <v>0</v>
      </c>
      <c r="AN1872" s="109" t="s">
        <v>5655</v>
      </c>
      <c r="AO1872" s="109" t="str">
        <f t="shared" si="29"/>
        <v>No</v>
      </c>
    </row>
    <row r="1873" spans="1:41" s="19" customFormat="1" ht="11.45" customHeight="1" x14ac:dyDescent="0.2">
      <c r="A1873" s="5" t="s">
        <v>4649</v>
      </c>
      <c r="B1873" s="5" t="s">
        <v>587</v>
      </c>
      <c r="C1873" s="5" t="s">
        <v>87</v>
      </c>
      <c r="D1873" s="174" t="s">
        <v>4650</v>
      </c>
      <c r="E1873" s="177" t="s">
        <v>4651</v>
      </c>
      <c r="F1873" s="19" t="s">
        <v>242</v>
      </c>
      <c r="G1873" s="5" t="s">
        <v>229</v>
      </c>
      <c r="H1873" s="27">
        <v>0</v>
      </c>
      <c r="I1873" s="106">
        <v>3</v>
      </c>
      <c r="J1873" s="107"/>
      <c r="K1873" s="108">
        <v>0</v>
      </c>
      <c r="L1873" s="108"/>
      <c r="M1873" s="108">
        <v>0</v>
      </c>
      <c r="N1873" s="108"/>
      <c r="O1873" s="108">
        <v>0</v>
      </c>
      <c r="P1873" s="108"/>
      <c r="Q1873" s="108">
        <v>10589</v>
      </c>
      <c r="R1873" s="108"/>
      <c r="S1873" s="108">
        <v>0</v>
      </c>
      <c r="T1873" s="108"/>
      <c r="U1873" s="108">
        <v>0</v>
      </c>
      <c r="V1873" s="108"/>
      <c r="W1873" s="108">
        <v>2526</v>
      </c>
      <c r="X1873" s="108"/>
      <c r="Y1873" s="108">
        <v>0</v>
      </c>
      <c r="Z1873" s="108"/>
      <c r="AA1873" s="108">
        <v>0</v>
      </c>
      <c r="AB1873" s="108"/>
      <c r="AC1873" s="108">
        <v>0</v>
      </c>
      <c r="AD1873" s="108"/>
      <c r="AE1873" s="108">
        <v>0</v>
      </c>
      <c r="AF1873" s="108"/>
      <c r="AG1873" s="108">
        <v>0</v>
      </c>
      <c r="AH1873" s="108"/>
      <c r="AI1873" s="108">
        <v>9198</v>
      </c>
      <c r="AJ1873" s="108"/>
      <c r="AK1873" s="108">
        <v>0</v>
      </c>
      <c r="AL1873" s="109"/>
      <c r="AM1873" s="182">
        <v>0</v>
      </c>
      <c r="AN1873" s="109" t="s">
        <v>5655</v>
      </c>
      <c r="AO1873" s="109" t="str">
        <f t="shared" si="29"/>
        <v>No</v>
      </c>
    </row>
    <row r="1874" spans="1:41" s="19" customFormat="1" ht="11.45" customHeight="1" x14ac:dyDescent="0.2">
      <c r="A1874" s="5" t="s">
        <v>1262</v>
      </c>
      <c r="B1874" s="5" t="s">
        <v>1263</v>
      </c>
      <c r="C1874" s="5" t="s">
        <v>87</v>
      </c>
      <c r="D1874" s="174" t="s">
        <v>1264</v>
      </c>
      <c r="E1874" s="177">
        <v>88194</v>
      </c>
      <c r="F1874" s="19" t="s">
        <v>138</v>
      </c>
      <c r="G1874" s="5" t="s">
        <v>5273</v>
      </c>
      <c r="H1874" s="27">
        <v>0</v>
      </c>
      <c r="I1874" s="106">
        <v>3</v>
      </c>
      <c r="J1874" s="107"/>
      <c r="K1874" s="108">
        <v>0</v>
      </c>
      <c r="L1874" s="108"/>
      <c r="M1874" s="108">
        <v>0</v>
      </c>
      <c r="N1874" s="108"/>
      <c r="O1874" s="108">
        <v>0</v>
      </c>
      <c r="P1874" s="108"/>
      <c r="Q1874" s="108">
        <v>203529</v>
      </c>
      <c r="R1874" s="108"/>
      <c r="S1874" s="108">
        <v>0</v>
      </c>
      <c r="T1874" s="108"/>
      <c r="U1874" s="108">
        <v>0</v>
      </c>
      <c r="V1874" s="108"/>
      <c r="W1874" s="108">
        <v>8009</v>
      </c>
      <c r="X1874" s="108"/>
      <c r="Y1874" s="108">
        <v>0</v>
      </c>
      <c r="Z1874" s="108"/>
      <c r="AA1874" s="108">
        <v>0</v>
      </c>
      <c r="AB1874" s="108"/>
      <c r="AC1874" s="108">
        <v>0</v>
      </c>
      <c r="AD1874" s="108"/>
      <c r="AE1874" s="108">
        <v>0</v>
      </c>
      <c r="AF1874" s="108"/>
      <c r="AG1874" s="108">
        <v>0</v>
      </c>
      <c r="AH1874" s="108"/>
      <c r="AI1874" s="108">
        <v>22935</v>
      </c>
      <c r="AJ1874" s="108"/>
      <c r="AK1874" s="108">
        <v>0</v>
      </c>
      <c r="AL1874" s="109"/>
      <c r="AM1874" s="182">
        <v>0</v>
      </c>
      <c r="AN1874" s="109" t="s">
        <v>5655</v>
      </c>
      <c r="AO1874" s="109" t="str">
        <f t="shared" si="29"/>
        <v>No</v>
      </c>
    </row>
    <row r="1875" spans="1:41" s="19" customFormat="1" ht="11.45" customHeight="1" x14ac:dyDescent="0.2">
      <c r="A1875" s="5" t="s">
        <v>6502</v>
      </c>
      <c r="B1875" s="5" t="s">
        <v>5089</v>
      </c>
      <c r="C1875" s="5" t="s">
        <v>6</v>
      </c>
      <c r="D1875" s="174" t="s">
        <v>6503</v>
      </c>
      <c r="E1875" s="177" t="s">
        <v>6504</v>
      </c>
      <c r="F1875" s="19" t="s">
        <v>242</v>
      </c>
      <c r="G1875" s="5" t="s">
        <v>229</v>
      </c>
      <c r="H1875" s="27">
        <v>0</v>
      </c>
      <c r="I1875" s="106">
        <v>3</v>
      </c>
      <c r="J1875" s="107"/>
      <c r="K1875" s="108">
        <v>0</v>
      </c>
      <c r="L1875" s="108"/>
      <c r="M1875" s="108">
        <v>0</v>
      </c>
      <c r="N1875" s="108"/>
      <c r="O1875" s="108">
        <v>0</v>
      </c>
      <c r="P1875" s="108"/>
      <c r="Q1875" s="108">
        <v>31972</v>
      </c>
      <c r="R1875" s="108"/>
      <c r="S1875" s="108">
        <v>0</v>
      </c>
      <c r="T1875" s="108"/>
      <c r="U1875" s="108">
        <v>0</v>
      </c>
      <c r="V1875" s="108"/>
      <c r="W1875" s="108">
        <v>4674</v>
      </c>
      <c r="X1875" s="108"/>
      <c r="Y1875" s="108">
        <v>0</v>
      </c>
      <c r="Z1875" s="108"/>
      <c r="AA1875" s="108">
        <v>0</v>
      </c>
      <c r="AB1875" s="108"/>
      <c r="AC1875" s="108">
        <v>0</v>
      </c>
      <c r="AD1875" s="108"/>
      <c r="AE1875" s="108">
        <v>0</v>
      </c>
      <c r="AF1875" s="108"/>
      <c r="AG1875" s="108">
        <v>0</v>
      </c>
      <c r="AH1875" s="108"/>
      <c r="AI1875" s="108">
        <v>8663</v>
      </c>
      <c r="AJ1875" s="108"/>
      <c r="AK1875" s="108">
        <v>0</v>
      </c>
      <c r="AL1875" s="109"/>
      <c r="AM1875" s="182">
        <v>0</v>
      </c>
      <c r="AN1875" s="109" t="s">
        <v>5655</v>
      </c>
      <c r="AO1875" s="109" t="str">
        <f t="shared" si="29"/>
        <v>No</v>
      </c>
    </row>
    <row r="1876" spans="1:41" s="19" customFormat="1" ht="11.45" customHeight="1" x14ac:dyDescent="0.2">
      <c r="A1876" s="5" t="s">
        <v>4897</v>
      </c>
      <c r="B1876" s="5" t="s">
        <v>4898</v>
      </c>
      <c r="C1876" s="5" t="s">
        <v>18</v>
      </c>
      <c r="D1876" s="174" t="s">
        <v>4899</v>
      </c>
      <c r="E1876" s="177" t="s">
        <v>4900</v>
      </c>
      <c r="F1876" s="19" t="s">
        <v>194</v>
      </c>
      <c r="G1876" s="5" t="s">
        <v>229</v>
      </c>
      <c r="H1876" s="27">
        <v>0</v>
      </c>
      <c r="I1876" s="106">
        <v>3</v>
      </c>
      <c r="J1876" s="107"/>
      <c r="K1876" s="108">
        <v>0</v>
      </c>
      <c r="L1876" s="108"/>
      <c r="M1876" s="108">
        <v>0</v>
      </c>
      <c r="N1876" s="108"/>
      <c r="O1876" s="108">
        <v>0</v>
      </c>
      <c r="P1876" s="108"/>
      <c r="Q1876" s="108">
        <v>46498</v>
      </c>
      <c r="R1876" s="108"/>
      <c r="S1876" s="108">
        <v>0</v>
      </c>
      <c r="T1876" s="108"/>
      <c r="U1876" s="108">
        <v>0</v>
      </c>
      <c r="V1876" s="108"/>
      <c r="W1876" s="108">
        <v>4455</v>
      </c>
      <c r="X1876" s="108"/>
      <c r="Y1876" s="108">
        <v>0</v>
      </c>
      <c r="Z1876" s="108"/>
      <c r="AA1876" s="108">
        <v>0</v>
      </c>
      <c r="AB1876" s="108"/>
      <c r="AC1876" s="108">
        <v>0</v>
      </c>
      <c r="AD1876" s="108"/>
      <c r="AE1876" s="108">
        <v>0</v>
      </c>
      <c r="AF1876" s="108"/>
      <c r="AG1876" s="108">
        <v>0</v>
      </c>
      <c r="AH1876" s="108"/>
      <c r="AI1876" s="108">
        <v>4601</v>
      </c>
      <c r="AJ1876" s="108"/>
      <c r="AK1876" s="108">
        <v>0</v>
      </c>
      <c r="AL1876" s="109"/>
      <c r="AM1876" s="182">
        <v>0</v>
      </c>
      <c r="AN1876" s="109" t="s">
        <v>5655</v>
      </c>
      <c r="AO1876" s="109" t="str">
        <f t="shared" si="29"/>
        <v>No</v>
      </c>
    </row>
    <row r="1877" spans="1:41" s="19" customFormat="1" ht="11.45" customHeight="1" x14ac:dyDescent="0.2">
      <c r="A1877" s="5" t="s">
        <v>6505</v>
      </c>
      <c r="B1877" s="5" t="s">
        <v>6506</v>
      </c>
      <c r="C1877" s="5" t="s">
        <v>83</v>
      </c>
      <c r="D1877" s="174"/>
      <c r="E1877" s="177" t="s">
        <v>6507</v>
      </c>
      <c r="F1877" s="19" t="s">
        <v>194</v>
      </c>
      <c r="G1877" s="5" t="s">
        <v>229</v>
      </c>
      <c r="H1877" s="27">
        <v>0</v>
      </c>
      <c r="I1877" s="106">
        <v>3</v>
      </c>
      <c r="J1877" s="107"/>
      <c r="K1877" s="108">
        <v>0</v>
      </c>
      <c r="L1877" s="108"/>
      <c r="M1877" s="108">
        <v>0</v>
      </c>
      <c r="N1877" s="108"/>
      <c r="O1877" s="108">
        <v>0</v>
      </c>
      <c r="P1877" s="108"/>
      <c r="Q1877" s="108">
        <v>38728</v>
      </c>
      <c r="R1877" s="108"/>
      <c r="S1877" s="108">
        <v>0</v>
      </c>
      <c r="T1877" s="108"/>
      <c r="U1877" s="108">
        <v>0</v>
      </c>
      <c r="V1877" s="108"/>
      <c r="W1877" s="108">
        <v>4160</v>
      </c>
      <c r="X1877" s="108"/>
      <c r="Y1877" s="108">
        <v>0</v>
      </c>
      <c r="Z1877" s="108"/>
      <c r="AA1877" s="108">
        <v>0</v>
      </c>
      <c r="AB1877" s="108"/>
      <c r="AC1877" s="108">
        <v>0</v>
      </c>
      <c r="AD1877" s="108"/>
      <c r="AE1877" s="108">
        <v>0</v>
      </c>
      <c r="AF1877" s="108"/>
      <c r="AG1877" s="108">
        <v>0</v>
      </c>
      <c r="AH1877" s="108"/>
      <c r="AI1877" s="108">
        <v>2160</v>
      </c>
      <c r="AJ1877" s="108"/>
      <c r="AK1877" s="108">
        <v>0</v>
      </c>
      <c r="AL1877" s="109"/>
      <c r="AM1877" s="182">
        <v>0</v>
      </c>
      <c r="AN1877" s="109" t="s">
        <v>5655</v>
      </c>
      <c r="AO1877" s="109" t="str">
        <f t="shared" si="29"/>
        <v>No</v>
      </c>
    </row>
    <row r="1878" spans="1:41" s="19" customFormat="1" ht="11.45" customHeight="1" x14ac:dyDescent="0.2">
      <c r="A1878" s="5" t="s">
        <v>4338</v>
      </c>
      <c r="B1878" s="5" t="s">
        <v>4339</v>
      </c>
      <c r="C1878" s="5" t="s">
        <v>61</v>
      </c>
      <c r="D1878" s="174" t="s">
        <v>4340</v>
      </c>
      <c r="E1878" s="177" t="s">
        <v>4341</v>
      </c>
      <c r="F1878" s="19" t="s">
        <v>194</v>
      </c>
      <c r="G1878" s="5" t="s">
        <v>229</v>
      </c>
      <c r="H1878" s="27">
        <v>0</v>
      </c>
      <c r="I1878" s="106">
        <v>3</v>
      </c>
      <c r="J1878" s="107"/>
      <c r="K1878" s="108">
        <v>0</v>
      </c>
      <c r="L1878" s="108"/>
      <c r="M1878" s="108">
        <v>0</v>
      </c>
      <c r="N1878" s="108"/>
      <c r="O1878" s="108">
        <v>0</v>
      </c>
      <c r="P1878" s="108"/>
      <c r="Q1878" s="108">
        <v>15484</v>
      </c>
      <c r="R1878" s="108"/>
      <c r="S1878" s="108">
        <v>0</v>
      </c>
      <c r="T1878" s="108"/>
      <c r="U1878" s="108">
        <v>0</v>
      </c>
      <c r="V1878" s="108"/>
      <c r="W1878" s="108">
        <v>708</v>
      </c>
      <c r="X1878" s="108"/>
      <c r="Y1878" s="108">
        <v>0</v>
      </c>
      <c r="Z1878" s="108"/>
      <c r="AA1878" s="108">
        <v>0</v>
      </c>
      <c r="AB1878" s="108"/>
      <c r="AC1878" s="108">
        <v>0</v>
      </c>
      <c r="AD1878" s="108"/>
      <c r="AE1878" s="108">
        <v>0</v>
      </c>
      <c r="AF1878" s="108"/>
      <c r="AG1878" s="108">
        <v>0</v>
      </c>
      <c r="AH1878" s="108"/>
      <c r="AI1878" s="108">
        <v>1463</v>
      </c>
      <c r="AJ1878" s="108"/>
      <c r="AK1878" s="108">
        <v>0</v>
      </c>
      <c r="AL1878" s="109"/>
      <c r="AM1878" s="182">
        <v>0</v>
      </c>
      <c r="AN1878" s="109" t="s">
        <v>5655</v>
      </c>
      <c r="AO1878" s="109" t="str">
        <f t="shared" si="29"/>
        <v>No</v>
      </c>
    </row>
    <row r="1879" spans="1:41" s="19" customFormat="1" ht="11.45" customHeight="1" x14ac:dyDescent="0.2">
      <c r="A1879" s="5" t="s">
        <v>1435</v>
      </c>
      <c r="B1879" s="5" t="s">
        <v>1436</v>
      </c>
      <c r="C1879" s="5" t="s">
        <v>98</v>
      </c>
      <c r="D1879" s="174" t="s">
        <v>1437</v>
      </c>
      <c r="E1879" s="177">
        <v>55300</v>
      </c>
      <c r="F1879" s="19" t="s">
        <v>138</v>
      </c>
      <c r="G1879" s="5" t="s">
        <v>5273</v>
      </c>
      <c r="H1879" s="27">
        <v>0</v>
      </c>
      <c r="I1879" s="106">
        <v>3</v>
      </c>
      <c r="J1879" s="107"/>
      <c r="K1879" s="108">
        <v>0</v>
      </c>
      <c r="L1879" s="108"/>
      <c r="M1879" s="108">
        <v>0</v>
      </c>
      <c r="N1879" s="108"/>
      <c r="O1879" s="108">
        <v>0</v>
      </c>
      <c r="P1879" s="108"/>
      <c r="Q1879" s="108">
        <v>178178</v>
      </c>
      <c r="R1879" s="108"/>
      <c r="S1879" s="108">
        <v>0</v>
      </c>
      <c r="T1879" s="108"/>
      <c r="U1879" s="108">
        <v>0</v>
      </c>
      <c r="V1879" s="108"/>
      <c r="W1879" s="108">
        <v>9975</v>
      </c>
      <c r="X1879" s="108"/>
      <c r="Y1879" s="108">
        <v>0</v>
      </c>
      <c r="Z1879" s="108"/>
      <c r="AA1879" s="108">
        <v>0</v>
      </c>
      <c r="AB1879" s="108"/>
      <c r="AC1879" s="108">
        <v>0</v>
      </c>
      <c r="AD1879" s="108"/>
      <c r="AE1879" s="108">
        <v>0</v>
      </c>
      <c r="AF1879" s="108"/>
      <c r="AG1879" s="108">
        <v>0</v>
      </c>
      <c r="AH1879" s="108"/>
      <c r="AI1879" s="108">
        <v>33520</v>
      </c>
      <c r="AJ1879" s="108"/>
      <c r="AK1879" s="108">
        <v>0</v>
      </c>
      <c r="AL1879" s="109"/>
      <c r="AM1879" s="182">
        <v>0</v>
      </c>
      <c r="AN1879" s="109" t="s">
        <v>5655</v>
      </c>
      <c r="AO1879" s="109" t="str">
        <f t="shared" si="29"/>
        <v>No</v>
      </c>
    </row>
    <row r="1880" spans="1:41" s="19" customFormat="1" ht="11.45" customHeight="1" x14ac:dyDescent="0.2">
      <c r="A1880" s="5" t="s">
        <v>5484</v>
      </c>
      <c r="B1880" s="5" t="s">
        <v>695</v>
      </c>
      <c r="C1880" s="5" t="s">
        <v>81</v>
      </c>
      <c r="D1880" s="174"/>
      <c r="E1880" s="177">
        <v>30990</v>
      </c>
      <c r="F1880" s="19" t="s">
        <v>242</v>
      </c>
      <c r="G1880" s="5" t="s">
        <v>5273</v>
      </c>
      <c r="H1880" s="27">
        <v>1733853</v>
      </c>
      <c r="I1880" s="106">
        <v>3</v>
      </c>
      <c r="J1880" s="107"/>
      <c r="K1880" s="108">
        <v>0</v>
      </c>
      <c r="L1880" s="108"/>
      <c r="M1880" s="108">
        <v>0</v>
      </c>
      <c r="N1880" s="108"/>
      <c r="O1880" s="108">
        <v>0</v>
      </c>
      <c r="P1880" s="108"/>
      <c r="Q1880" s="108">
        <v>157352</v>
      </c>
      <c r="R1880" s="108"/>
      <c r="S1880" s="108">
        <v>0</v>
      </c>
      <c r="T1880" s="108"/>
      <c r="U1880" s="108">
        <v>0</v>
      </c>
      <c r="V1880" s="108"/>
      <c r="W1880" s="108">
        <v>11432</v>
      </c>
      <c r="X1880" s="108"/>
      <c r="Y1880" s="108">
        <v>0</v>
      </c>
      <c r="Z1880" s="108"/>
      <c r="AA1880" s="108">
        <v>0</v>
      </c>
      <c r="AB1880" s="108"/>
      <c r="AC1880" s="108">
        <v>0</v>
      </c>
      <c r="AD1880" s="108"/>
      <c r="AE1880" s="108">
        <v>0</v>
      </c>
      <c r="AF1880" s="108"/>
      <c r="AG1880" s="108">
        <v>0</v>
      </c>
      <c r="AH1880" s="108"/>
      <c r="AI1880" s="108">
        <v>83111</v>
      </c>
      <c r="AJ1880" s="108"/>
      <c r="AK1880" s="108">
        <v>0</v>
      </c>
      <c r="AL1880" s="109"/>
      <c r="AM1880" s="182">
        <v>0</v>
      </c>
      <c r="AN1880" s="109" t="s">
        <v>5655</v>
      </c>
      <c r="AO1880" s="109" t="str">
        <f t="shared" si="29"/>
        <v>No</v>
      </c>
    </row>
    <row r="1881" spans="1:41" s="19" customFormat="1" ht="11.45" customHeight="1" x14ac:dyDescent="0.2">
      <c r="A1881" s="5" t="s">
        <v>4285</v>
      </c>
      <c r="B1881" s="5" t="s">
        <v>4286</v>
      </c>
      <c r="C1881" s="5" t="s">
        <v>64</v>
      </c>
      <c r="D1881" s="174" t="s">
        <v>4287</v>
      </c>
      <c r="E1881" s="177" t="s">
        <v>4288</v>
      </c>
      <c r="F1881" s="19" t="s">
        <v>194</v>
      </c>
      <c r="G1881" s="5" t="s">
        <v>229</v>
      </c>
      <c r="H1881" s="27">
        <v>0</v>
      </c>
      <c r="I1881" s="106">
        <v>3</v>
      </c>
      <c r="J1881" s="107"/>
      <c r="K1881" s="108">
        <v>0</v>
      </c>
      <c r="L1881" s="108"/>
      <c r="M1881" s="108">
        <v>0</v>
      </c>
      <c r="N1881" s="108"/>
      <c r="O1881" s="108">
        <v>0</v>
      </c>
      <c r="P1881" s="108"/>
      <c r="Q1881" s="108">
        <v>16897</v>
      </c>
      <c r="R1881" s="108"/>
      <c r="S1881" s="108">
        <v>0</v>
      </c>
      <c r="T1881" s="108"/>
      <c r="U1881" s="108">
        <v>0</v>
      </c>
      <c r="V1881" s="108"/>
      <c r="W1881" s="108">
        <v>998</v>
      </c>
      <c r="X1881" s="108"/>
      <c r="Y1881" s="108">
        <v>0</v>
      </c>
      <c r="Z1881" s="108"/>
      <c r="AA1881" s="108">
        <v>0</v>
      </c>
      <c r="AB1881" s="108"/>
      <c r="AC1881" s="108">
        <v>0</v>
      </c>
      <c r="AD1881" s="108"/>
      <c r="AE1881" s="108">
        <v>0</v>
      </c>
      <c r="AF1881" s="108"/>
      <c r="AG1881" s="108">
        <v>0</v>
      </c>
      <c r="AH1881" s="108"/>
      <c r="AI1881" s="108">
        <v>2150</v>
      </c>
      <c r="AJ1881" s="108"/>
      <c r="AK1881" s="108">
        <v>0</v>
      </c>
      <c r="AL1881" s="109"/>
      <c r="AM1881" s="182">
        <v>2.69</v>
      </c>
      <c r="AN1881" s="109" t="s">
        <v>5655</v>
      </c>
      <c r="AO1881" s="109" t="str">
        <f t="shared" si="29"/>
        <v>No</v>
      </c>
    </row>
    <row r="1882" spans="1:41" s="19" customFormat="1" ht="11.45" customHeight="1" x14ac:dyDescent="0.2">
      <c r="A1882" s="5" t="s">
        <v>5455</v>
      </c>
      <c r="B1882" s="5" t="s">
        <v>210</v>
      </c>
      <c r="C1882" s="5" t="s">
        <v>52</v>
      </c>
      <c r="D1882" s="174">
        <v>1159</v>
      </c>
      <c r="E1882" s="177">
        <v>10181</v>
      </c>
      <c r="F1882" s="19" t="s">
        <v>194</v>
      </c>
      <c r="G1882" s="5" t="s">
        <v>5273</v>
      </c>
      <c r="H1882" s="27">
        <v>4181019</v>
      </c>
      <c r="I1882" s="106">
        <v>3</v>
      </c>
      <c r="J1882" s="107"/>
      <c r="K1882" s="108">
        <v>0</v>
      </c>
      <c r="L1882" s="108"/>
      <c r="M1882" s="108">
        <v>0</v>
      </c>
      <c r="N1882" s="108"/>
      <c r="O1882" s="108">
        <v>0</v>
      </c>
      <c r="P1882" s="108"/>
      <c r="Q1882" s="108">
        <v>139072</v>
      </c>
      <c r="R1882" s="108"/>
      <c r="S1882" s="108">
        <v>0</v>
      </c>
      <c r="T1882" s="108"/>
      <c r="U1882" s="108">
        <v>0</v>
      </c>
      <c r="V1882" s="108"/>
      <c r="W1882" s="108">
        <v>8663</v>
      </c>
      <c r="X1882" s="108"/>
      <c r="Y1882" s="108">
        <v>0</v>
      </c>
      <c r="Z1882" s="108"/>
      <c r="AA1882" s="108">
        <v>0</v>
      </c>
      <c r="AB1882" s="108"/>
      <c r="AC1882" s="108">
        <v>0</v>
      </c>
      <c r="AD1882" s="108"/>
      <c r="AE1882" s="108">
        <v>0</v>
      </c>
      <c r="AF1882" s="108"/>
      <c r="AG1882" s="108">
        <v>0</v>
      </c>
      <c r="AH1882" s="108"/>
      <c r="AI1882" s="108">
        <v>63024</v>
      </c>
      <c r="AJ1882" s="108"/>
      <c r="AK1882" s="108">
        <v>0</v>
      </c>
      <c r="AL1882" s="109"/>
      <c r="AM1882" s="182">
        <v>0</v>
      </c>
      <c r="AN1882" s="109" t="s">
        <v>5655</v>
      </c>
      <c r="AO1882" s="109" t="str">
        <f t="shared" si="29"/>
        <v>No</v>
      </c>
    </row>
    <row r="1883" spans="1:41" s="19" customFormat="1" ht="11.45" customHeight="1" x14ac:dyDescent="0.2">
      <c r="A1883" s="5" t="s">
        <v>2662</v>
      </c>
      <c r="B1883" s="5" t="s">
        <v>2663</v>
      </c>
      <c r="C1883" s="5" t="s">
        <v>98</v>
      </c>
      <c r="D1883" s="174" t="s">
        <v>2664</v>
      </c>
      <c r="E1883" s="177" t="s">
        <v>2665</v>
      </c>
      <c r="F1883" s="19" t="s">
        <v>194</v>
      </c>
      <c r="G1883" s="5" t="s">
        <v>229</v>
      </c>
      <c r="H1883" s="27">
        <v>0</v>
      </c>
      <c r="I1883" s="106">
        <v>3</v>
      </c>
      <c r="J1883" s="107"/>
      <c r="K1883" s="108">
        <v>0</v>
      </c>
      <c r="L1883" s="108"/>
      <c r="M1883" s="108">
        <v>0</v>
      </c>
      <c r="N1883" s="108"/>
      <c r="O1883" s="108">
        <v>0</v>
      </c>
      <c r="P1883" s="108"/>
      <c r="Q1883" s="108">
        <v>159500</v>
      </c>
      <c r="R1883" s="108"/>
      <c r="S1883" s="108">
        <v>0</v>
      </c>
      <c r="T1883" s="108"/>
      <c r="U1883" s="108">
        <v>0</v>
      </c>
      <c r="V1883" s="108"/>
      <c r="W1883" s="108">
        <v>11270</v>
      </c>
      <c r="X1883" s="108"/>
      <c r="Y1883" s="108">
        <v>0</v>
      </c>
      <c r="Z1883" s="108"/>
      <c r="AA1883" s="108">
        <v>0</v>
      </c>
      <c r="AB1883" s="108"/>
      <c r="AC1883" s="108">
        <v>0</v>
      </c>
      <c r="AD1883" s="108"/>
      <c r="AE1883" s="108">
        <v>0</v>
      </c>
      <c r="AF1883" s="108"/>
      <c r="AG1883" s="108">
        <v>0</v>
      </c>
      <c r="AH1883" s="108"/>
      <c r="AI1883" s="108">
        <v>37671</v>
      </c>
      <c r="AJ1883" s="108"/>
      <c r="AK1883" s="108">
        <v>0</v>
      </c>
      <c r="AL1883" s="109"/>
      <c r="AM1883" s="182">
        <v>0</v>
      </c>
      <c r="AN1883" s="109" t="s">
        <v>5655</v>
      </c>
      <c r="AO1883" s="109" t="str">
        <f t="shared" si="29"/>
        <v>No</v>
      </c>
    </row>
    <row r="1884" spans="1:41" s="19" customFormat="1" ht="11.45" customHeight="1" x14ac:dyDescent="0.2">
      <c r="A1884" s="5" t="s">
        <v>1084</v>
      </c>
      <c r="B1884" s="5" t="s">
        <v>1085</v>
      </c>
      <c r="C1884" s="5" t="s">
        <v>64</v>
      </c>
      <c r="D1884" s="174" t="s">
        <v>1086</v>
      </c>
      <c r="E1884" s="177">
        <v>70004</v>
      </c>
      <c r="F1884" s="19" t="s">
        <v>138</v>
      </c>
      <c r="G1884" s="5" t="s">
        <v>5273</v>
      </c>
      <c r="H1884" s="27">
        <v>0</v>
      </c>
      <c r="I1884" s="106">
        <v>3</v>
      </c>
      <c r="J1884" s="107"/>
      <c r="K1884" s="108">
        <v>0</v>
      </c>
      <c r="L1884" s="108"/>
      <c r="M1884" s="108">
        <v>0</v>
      </c>
      <c r="N1884" s="108"/>
      <c r="O1884" s="108">
        <v>0</v>
      </c>
      <c r="P1884" s="108"/>
      <c r="Q1884" s="108">
        <v>209942</v>
      </c>
      <c r="R1884" s="108"/>
      <c r="S1884" s="108">
        <v>0</v>
      </c>
      <c r="T1884" s="108"/>
      <c r="U1884" s="108">
        <v>0</v>
      </c>
      <c r="V1884" s="108"/>
      <c r="W1884" s="108">
        <v>4314</v>
      </c>
      <c r="X1884" s="108"/>
      <c r="Y1884" s="108">
        <v>0</v>
      </c>
      <c r="Z1884" s="108"/>
      <c r="AA1884" s="108">
        <v>0</v>
      </c>
      <c r="AB1884" s="108"/>
      <c r="AC1884" s="108">
        <v>0</v>
      </c>
      <c r="AD1884" s="108"/>
      <c r="AE1884" s="108">
        <v>0</v>
      </c>
      <c r="AF1884" s="108"/>
      <c r="AG1884" s="108">
        <v>0</v>
      </c>
      <c r="AH1884" s="108"/>
      <c r="AI1884" s="108">
        <v>29394</v>
      </c>
      <c r="AJ1884" s="108"/>
      <c r="AK1884" s="108">
        <v>0</v>
      </c>
      <c r="AL1884" s="109"/>
      <c r="AM1884" s="182">
        <v>0</v>
      </c>
      <c r="AN1884" s="109" t="s">
        <v>5655</v>
      </c>
      <c r="AO1884" s="109" t="str">
        <f t="shared" si="29"/>
        <v>No</v>
      </c>
    </row>
    <row r="1885" spans="1:41" s="19" customFormat="1" ht="11.45" customHeight="1" x14ac:dyDescent="0.2">
      <c r="A1885" s="5" t="s">
        <v>6508</v>
      </c>
      <c r="B1885" s="5" t="s">
        <v>463</v>
      </c>
      <c r="C1885" s="5" t="s">
        <v>20</v>
      </c>
      <c r="D1885" s="174">
        <v>9167</v>
      </c>
      <c r="E1885" s="177">
        <v>90167</v>
      </c>
      <c r="F1885" s="19" t="s">
        <v>194</v>
      </c>
      <c r="G1885" s="5" t="s">
        <v>5273</v>
      </c>
      <c r="H1885" s="27">
        <v>72794</v>
      </c>
      <c r="I1885" s="106">
        <v>3</v>
      </c>
      <c r="J1885" s="107"/>
      <c r="K1885" s="108">
        <v>0</v>
      </c>
      <c r="L1885" s="108"/>
      <c r="M1885" s="108">
        <v>0</v>
      </c>
      <c r="N1885" s="108"/>
      <c r="O1885" s="108">
        <v>0</v>
      </c>
      <c r="P1885" s="108"/>
      <c r="Q1885" s="108">
        <v>71032</v>
      </c>
      <c r="R1885" s="108"/>
      <c r="S1885" s="108">
        <v>0</v>
      </c>
      <c r="T1885" s="108"/>
      <c r="U1885" s="108">
        <v>0</v>
      </c>
      <c r="V1885" s="108"/>
      <c r="W1885" s="108">
        <v>5472</v>
      </c>
      <c r="X1885" s="108"/>
      <c r="Y1885" s="108">
        <v>0</v>
      </c>
      <c r="Z1885" s="108"/>
      <c r="AA1885" s="108">
        <v>0</v>
      </c>
      <c r="AB1885" s="108"/>
      <c r="AC1885" s="108">
        <v>0</v>
      </c>
      <c r="AD1885" s="108"/>
      <c r="AE1885" s="108">
        <v>0</v>
      </c>
      <c r="AF1885" s="108"/>
      <c r="AG1885" s="108">
        <v>0</v>
      </c>
      <c r="AH1885" s="108"/>
      <c r="AI1885" s="108">
        <v>18197</v>
      </c>
      <c r="AJ1885" s="108"/>
      <c r="AK1885" s="108">
        <v>0</v>
      </c>
      <c r="AL1885" s="109"/>
      <c r="AM1885" s="182">
        <v>10.98</v>
      </c>
      <c r="AN1885" s="109" t="s">
        <v>5655</v>
      </c>
      <c r="AO1885" s="109" t="str">
        <f t="shared" si="29"/>
        <v>No</v>
      </c>
    </row>
    <row r="1886" spans="1:41" s="19" customFormat="1" ht="11.45" customHeight="1" x14ac:dyDescent="0.2">
      <c r="A1886" s="5" t="s">
        <v>1628</v>
      </c>
      <c r="B1886" s="5" t="s">
        <v>5598</v>
      </c>
      <c r="C1886" s="5" t="s">
        <v>73</v>
      </c>
      <c r="D1886" s="174" t="s">
        <v>1629</v>
      </c>
      <c r="E1886" s="177" t="s">
        <v>1630</v>
      </c>
      <c r="F1886" s="19" t="s">
        <v>194</v>
      </c>
      <c r="G1886" s="5" t="s">
        <v>229</v>
      </c>
      <c r="H1886" s="27">
        <v>0</v>
      </c>
      <c r="I1886" s="106">
        <v>3</v>
      </c>
      <c r="J1886" s="107"/>
      <c r="K1886" s="108">
        <v>0</v>
      </c>
      <c r="L1886" s="108"/>
      <c r="M1886" s="108">
        <v>0</v>
      </c>
      <c r="N1886" s="108"/>
      <c r="O1886" s="108">
        <v>0</v>
      </c>
      <c r="P1886" s="108"/>
      <c r="Q1886" s="108">
        <v>28099</v>
      </c>
      <c r="R1886" s="108"/>
      <c r="S1886" s="108">
        <v>0</v>
      </c>
      <c r="T1886" s="108"/>
      <c r="U1886" s="108">
        <v>0</v>
      </c>
      <c r="V1886" s="108"/>
      <c r="W1886" s="108">
        <v>2813</v>
      </c>
      <c r="X1886" s="108"/>
      <c r="Y1886" s="108">
        <v>0</v>
      </c>
      <c r="Z1886" s="108"/>
      <c r="AA1886" s="108">
        <v>0</v>
      </c>
      <c r="AB1886" s="108"/>
      <c r="AC1886" s="108">
        <v>0</v>
      </c>
      <c r="AD1886" s="108"/>
      <c r="AE1886" s="108">
        <v>0</v>
      </c>
      <c r="AF1886" s="108"/>
      <c r="AG1886" s="108">
        <v>0</v>
      </c>
      <c r="AH1886" s="108"/>
      <c r="AI1886" s="108">
        <v>9397</v>
      </c>
      <c r="AJ1886" s="108"/>
      <c r="AK1886" s="108">
        <v>0</v>
      </c>
      <c r="AL1886" s="109"/>
      <c r="AM1886" s="182">
        <v>0</v>
      </c>
      <c r="AN1886" s="109" t="s">
        <v>5655</v>
      </c>
      <c r="AO1886" s="109" t="str">
        <f t="shared" si="29"/>
        <v>No</v>
      </c>
    </row>
    <row r="1887" spans="1:41" s="19" customFormat="1" ht="11.45" customHeight="1" x14ac:dyDescent="0.2">
      <c r="A1887" s="5" t="s">
        <v>5842</v>
      </c>
      <c r="B1887" s="5" t="s">
        <v>5843</v>
      </c>
      <c r="C1887" s="5" t="s">
        <v>37</v>
      </c>
      <c r="D1887" s="174"/>
      <c r="E1887" s="177">
        <v>40255</v>
      </c>
      <c r="F1887" s="19" t="s">
        <v>194</v>
      </c>
      <c r="G1887" s="5" t="s">
        <v>5273</v>
      </c>
      <c r="H1887" s="27">
        <v>5502379</v>
      </c>
      <c r="I1887" s="106">
        <v>3</v>
      </c>
      <c r="J1887" s="107"/>
      <c r="K1887" s="108">
        <v>0</v>
      </c>
      <c r="L1887" s="108"/>
      <c r="M1887" s="108">
        <v>0</v>
      </c>
      <c r="N1887" s="108"/>
      <c r="O1887" s="108">
        <v>0</v>
      </c>
      <c r="P1887" s="108"/>
      <c r="Q1887" s="108">
        <v>130956</v>
      </c>
      <c r="R1887" s="108"/>
      <c r="S1887" s="108">
        <v>0</v>
      </c>
      <c r="T1887" s="108"/>
      <c r="U1887" s="108">
        <v>0</v>
      </c>
      <c r="V1887" s="108"/>
      <c r="W1887" s="108">
        <v>11826</v>
      </c>
      <c r="X1887" s="108"/>
      <c r="Y1887" s="108">
        <v>0</v>
      </c>
      <c r="Z1887" s="108"/>
      <c r="AA1887" s="108">
        <v>0</v>
      </c>
      <c r="AB1887" s="108"/>
      <c r="AC1887" s="108">
        <v>0</v>
      </c>
      <c r="AD1887" s="108"/>
      <c r="AE1887" s="108">
        <v>0</v>
      </c>
      <c r="AF1887" s="108"/>
      <c r="AG1887" s="108">
        <v>0</v>
      </c>
      <c r="AH1887" s="108"/>
      <c r="AI1887" s="108">
        <v>86339</v>
      </c>
      <c r="AJ1887" s="108"/>
      <c r="AK1887" s="108">
        <v>0</v>
      </c>
      <c r="AL1887" s="109"/>
      <c r="AM1887" s="182">
        <v>0</v>
      </c>
      <c r="AN1887" s="109" t="s">
        <v>5655</v>
      </c>
      <c r="AO1887" s="109" t="str">
        <f t="shared" si="29"/>
        <v>No</v>
      </c>
    </row>
    <row r="1888" spans="1:41" s="19" customFormat="1" ht="11.45" customHeight="1" x14ac:dyDescent="0.2">
      <c r="A1888" s="5" t="s">
        <v>1958</v>
      </c>
      <c r="B1888" s="5" t="s">
        <v>1895</v>
      </c>
      <c r="C1888" s="5" t="s">
        <v>40</v>
      </c>
      <c r="D1888" s="174" t="s">
        <v>1959</v>
      </c>
      <c r="E1888" s="177" t="s">
        <v>1960</v>
      </c>
      <c r="F1888" s="19" t="s">
        <v>194</v>
      </c>
      <c r="G1888" s="5" t="s">
        <v>229</v>
      </c>
      <c r="H1888" s="27">
        <v>0</v>
      </c>
      <c r="I1888" s="106">
        <v>3</v>
      </c>
      <c r="J1888" s="107"/>
      <c r="K1888" s="108">
        <v>0</v>
      </c>
      <c r="L1888" s="108"/>
      <c r="M1888" s="108">
        <v>0</v>
      </c>
      <c r="N1888" s="108"/>
      <c r="O1888" s="108">
        <v>0</v>
      </c>
      <c r="P1888" s="108"/>
      <c r="Q1888" s="108">
        <v>57688</v>
      </c>
      <c r="R1888" s="108"/>
      <c r="S1888" s="108">
        <v>0</v>
      </c>
      <c r="T1888" s="108"/>
      <c r="U1888" s="108">
        <v>0</v>
      </c>
      <c r="V1888" s="108"/>
      <c r="W1888" s="108">
        <v>5669</v>
      </c>
      <c r="X1888" s="108"/>
      <c r="Y1888" s="108">
        <v>0</v>
      </c>
      <c r="Z1888" s="108"/>
      <c r="AA1888" s="108">
        <v>0</v>
      </c>
      <c r="AB1888" s="108"/>
      <c r="AC1888" s="108">
        <v>0</v>
      </c>
      <c r="AD1888" s="108"/>
      <c r="AE1888" s="108">
        <v>0</v>
      </c>
      <c r="AF1888" s="108"/>
      <c r="AG1888" s="108">
        <v>0</v>
      </c>
      <c r="AH1888" s="108"/>
      <c r="AI1888" s="108">
        <v>11373</v>
      </c>
      <c r="AJ1888" s="108"/>
      <c r="AK1888" s="108">
        <v>0</v>
      </c>
      <c r="AL1888" s="109"/>
      <c r="AM1888" s="182">
        <v>0</v>
      </c>
      <c r="AN1888" s="109" t="s">
        <v>5655</v>
      </c>
      <c r="AO1888" s="109" t="str">
        <f t="shared" si="29"/>
        <v>No</v>
      </c>
    </row>
    <row r="1889" spans="1:41" s="19" customFormat="1" ht="11.45" customHeight="1" x14ac:dyDescent="0.2">
      <c r="A1889" s="5" t="s">
        <v>2590</v>
      </c>
      <c r="B1889" s="5" t="s">
        <v>2591</v>
      </c>
      <c r="C1889" s="5" t="s">
        <v>40</v>
      </c>
      <c r="D1889" s="174" t="s">
        <v>2592</v>
      </c>
      <c r="E1889" s="177" t="s">
        <v>2593</v>
      </c>
      <c r="F1889" s="19" t="s">
        <v>194</v>
      </c>
      <c r="G1889" s="5" t="s">
        <v>229</v>
      </c>
      <c r="H1889" s="27">
        <v>0</v>
      </c>
      <c r="I1889" s="106">
        <v>3</v>
      </c>
      <c r="J1889" s="107"/>
      <c r="K1889" s="108">
        <v>0</v>
      </c>
      <c r="L1889" s="108"/>
      <c r="M1889" s="108">
        <v>0</v>
      </c>
      <c r="N1889" s="108"/>
      <c r="O1889" s="108">
        <v>0</v>
      </c>
      <c r="P1889" s="108"/>
      <c r="Q1889" s="108">
        <v>50632</v>
      </c>
      <c r="R1889" s="108"/>
      <c r="S1889" s="108">
        <v>0</v>
      </c>
      <c r="T1889" s="108"/>
      <c r="U1889" s="108">
        <v>0</v>
      </c>
      <c r="V1889" s="108"/>
      <c r="W1889" s="108">
        <v>5544</v>
      </c>
      <c r="X1889" s="108"/>
      <c r="Y1889" s="108">
        <v>0</v>
      </c>
      <c r="Z1889" s="108"/>
      <c r="AA1889" s="108">
        <v>0</v>
      </c>
      <c r="AB1889" s="108"/>
      <c r="AC1889" s="108">
        <v>0</v>
      </c>
      <c r="AD1889" s="108"/>
      <c r="AE1889" s="108">
        <v>0</v>
      </c>
      <c r="AF1889" s="108"/>
      <c r="AG1889" s="108">
        <v>0</v>
      </c>
      <c r="AH1889" s="108"/>
      <c r="AI1889" s="108">
        <v>5359</v>
      </c>
      <c r="AJ1889" s="108"/>
      <c r="AK1889" s="108">
        <v>0</v>
      </c>
      <c r="AL1889" s="109"/>
      <c r="AM1889" s="182">
        <v>0</v>
      </c>
      <c r="AN1889" s="109" t="s">
        <v>5655</v>
      </c>
      <c r="AO1889" s="109" t="str">
        <f t="shared" si="29"/>
        <v>No</v>
      </c>
    </row>
    <row r="1890" spans="1:41" s="19" customFormat="1" ht="11.45" customHeight="1" x14ac:dyDescent="0.2">
      <c r="A1890" s="5" t="s">
        <v>4148</v>
      </c>
      <c r="B1890" s="5" t="s">
        <v>508</v>
      </c>
      <c r="C1890" s="5" t="s">
        <v>64</v>
      </c>
      <c r="D1890" s="174" t="s">
        <v>4149</v>
      </c>
      <c r="E1890" s="177" t="s">
        <v>4150</v>
      </c>
      <c r="F1890" s="19" t="s">
        <v>194</v>
      </c>
      <c r="G1890" s="5" t="s">
        <v>229</v>
      </c>
      <c r="H1890" s="27">
        <v>0</v>
      </c>
      <c r="I1890" s="106">
        <v>3</v>
      </c>
      <c r="J1890" s="107"/>
      <c r="K1890" s="108">
        <v>0</v>
      </c>
      <c r="L1890" s="108"/>
      <c r="M1890" s="108">
        <v>0</v>
      </c>
      <c r="N1890" s="108"/>
      <c r="O1890" s="108">
        <v>0</v>
      </c>
      <c r="P1890" s="108"/>
      <c r="Q1890" s="108">
        <v>9390</v>
      </c>
      <c r="R1890" s="108"/>
      <c r="S1890" s="108">
        <v>0</v>
      </c>
      <c r="T1890" s="108"/>
      <c r="U1890" s="108">
        <v>0</v>
      </c>
      <c r="V1890" s="108"/>
      <c r="W1890" s="108">
        <v>727</v>
      </c>
      <c r="X1890" s="108"/>
      <c r="Y1890" s="108">
        <v>0</v>
      </c>
      <c r="Z1890" s="108"/>
      <c r="AA1890" s="108">
        <v>0</v>
      </c>
      <c r="AB1890" s="108"/>
      <c r="AC1890" s="108">
        <v>0</v>
      </c>
      <c r="AD1890" s="108"/>
      <c r="AE1890" s="108">
        <v>0</v>
      </c>
      <c r="AF1890" s="108"/>
      <c r="AG1890" s="108">
        <v>0</v>
      </c>
      <c r="AH1890" s="108"/>
      <c r="AI1890" s="108">
        <v>1744</v>
      </c>
      <c r="AJ1890" s="108"/>
      <c r="AK1890" s="108">
        <v>0</v>
      </c>
      <c r="AL1890" s="109"/>
      <c r="AM1890" s="182">
        <v>0</v>
      </c>
      <c r="AN1890" s="109" t="s">
        <v>5655</v>
      </c>
      <c r="AO1890" s="109" t="str">
        <f t="shared" si="29"/>
        <v>No</v>
      </c>
    </row>
    <row r="1891" spans="1:41" s="19" customFormat="1" ht="11.45" customHeight="1" x14ac:dyDescent="0.2">
      <c r="A1891" s="5" t="s">
        <v>4678</v>
      </c>
      <c r="B1891" s="5" t="s">
        <v>4679</v>
      </c>
      <c r="C1891" s="5" t="s">
        <v>87</v>
      </c>
      <c r="D1891" s="174" t="s">
        <v>4680</v>
      </c>
      <c r="E1891" s="177" t="s">
        <v>4681</v>
      </c>
      <c r="F1891" s="19" t="s">
        <v>242</v>
      </c>
      <c r="G1891" s="5" t="s">
        <v>229</v>
      </c>
      <c r="H1891" s="27">
        <v>0</v>
      </c>
      <c r="I1891" s="106">
        <v>3</v>
      </c>
      <c r="J1891" s="107"/>
      <c r="K1891" s="108">
        <v>0</v>
      </c>
      <c r="L1891" s="108"/>
      <c r="M1891" s="108">
        <v>0</v>
      </c>
      <c r="N1891" s="108"/>
      <c r="O1891" s="108">
        <v>0</v>
      </c>
      <c r="P1891" s="108"/>
      <c r="Q1891" s="108">
        <v>17981</v>
      </c>
      <c r="R1891" s="108"/>
      <c r="S1891" s="108">
        <v>0</v>
      </c>
      <c r="T1891" s="108"/>
      <c r="U1891" s="108">
        <v>0</v>
      </c>
      <c r="V1891" s="108"/>
      <c r="W1891" s="108">
        <v>2575</v>
      </c>
      <c r="X1891" s="108"/>
      <c r="Y1891" s="108">
        <v>0</v>
      </c>
      <c r="Z1891" s="108"/>
      <c r="AA1891" s="108">
        <v>0</v>
      </c>
      <c r="AB1891" s="108"/>
      <c r="AC1891" s="108">
        <v>0</v>
      </c>
      <c r="AD1891" s="108"/>
      <c r="AE1891" s="108">
        <v>0</v>
      </c>
      <c r="AF1891" s="108"/>
      <c r="AG1891" s="108">
        <v>0</v>
      </c>
      <c r="AH1891" s="108"/>
      <c r="AI1891" s="108">
        <v>19928</v>
      </c>
      <c r="AJ1891" s="108"/>
      <c r="AK1891" s="108">
        <v>0</v>
      </c>
      <c r="AL1891" s="109"/>
      <c r="AM1891" s="182">
        <v>0</v>
      </c>
      <c r="AN1891" s="109" t="s">
        <v>5655</v>
      </c>
      <c r="AO1891" s="109" t="str">
        <f t="shared" si="29"/>
        <v>No</v>
      </c>
    </row>
    <row r="1892" spans="1:41" s="19" customFormat="1" ht="11.45" customHeight="1" x14ac:dyDescent="0.2">
      <c r="A1892" s="5" t="s">
        <v>2088</v>
      </c>
      <c r="B1892" s="5" t="s">
        <v>2089</v>
      </c>
      <c r="C1892" s="5" t="s">
        <v>40</v>
      </c>
      <c r="D1892" s="174" t="s">
        <v>2090</v>
      </c>
      <c r="E1892" s="177" t="s">
        <v>2091</v>
      </c>
      <c r="F1892" s="19" t="s">
        <v>194</v>
      </c>
      <c r="G1892" s="5" t="s">
        <v>229</v>
      </c>
      <c r="H1892" s="27">
        <v>0</v>
      </c>
      <c r="I1892" s="106">
        <v>3</v>
      </c>
      <c r="J1892" s="107"/>
      <c r="K1892" s="108">
        <v>0</v>
      </c>
      <c r="L1892" s="108"/>
      <c r="M1892" s="108">
        <v>0</v>
      </c>
      <c r="N1892" s="108"/>
      <c r="O1892" s="108">
        <v>0</v>
      </c>
      <c r="P1892" s="108"/>
      <c r="Q1892" s="108">
        <v>72323</v>
      </c>
      <c r="R1892" s="108"/>
      <c r="S1892" s="108">
        <v>0</v>
      </c>
      <c r="T1892" s="108"/>
      <c r="U1892" s="108">
        <v>0</v>
      </c>
      <c r="V1892" s="108"/>
      <c r="W1892" s="108">
        <v>5721</v>
      </c>
      <c r="X1892" s="108"/>
      <c r="Y1892" s="108">
        <v>0</v>
      </c>
      <c r="Z1892" s="108"/>
      <c r="AA1892" s="108">
        <v>0</v>
      </c>
      <c r="AB1892" s="108"/>
      <c r="AC1892" s="108">
        <v>0</v>
      </c>
      <c r="AD1892" s="108"/>
      <c r="AE1892" s="108">
        <v>0</v>
      </c>
      <c r="AF1892" s="108"/>
      <c r="AG1892" s="108">
        <v>0</v>
      </c>
      <c r="AH1892" s="108"/>
      <c r="AI1892" s="108">
        <v>11972</v>
      </c>
      <c r="AJ1892" s="108"/>
      <c r="AK1892" s="108">
        <v>0</v>
      </c>
      <c r="AL1892" s="109"/>
      <c r="AM1892" s="182">
        <v>0</v>
      </c>
      <c r="AN1892" s="109" t="s">
        <v>5655</v>
      </c>
      <c r="AO1892" s="109" t="str">
        <f t="shared" si="29"/>
        <v>No</v>
      </c>
    </row>
    <row r="1893" spans="1:41" s="19" customFormat="1" ht="11.45" customHeight="1" x14ac:dyDescent="0.2">
      <c r="A1893" s="5" t="s">
        <v>3232</v>
      </c>
      <c r="B1893" s="5" t="s">
        <v>3233</v>
      </c>
      <c r="C1893" s="5" t="s">
        <v>56</v>
      </c>
      <c r="D1893" s="174" t="s">
        <v>3234</v>
      </c>
      <c r="E1893" s="177" t="s">
        <v>3235</v>
      </c>
      <c r="F1893" s="19" t="s">
        <v>196</v>
      </c>
      <c r="G1893" s="5" t="s">
        <v>229</v>
      </c>
      <c r="H1893" s="27">
        <v>0</v>
      </c>
      <c r="I1893" s="106">
        <v>3</v>
      </c>
      <c r="J1893" s="107"/>
      <c r="K1893" s="108">
        <v>0</v>
      </c>
      <c r="L1893" s="108"/>
      <c r="M1893" s="108">
        <v>0</v>
      </c>
      <c r="N1893" s="108"/>
      <c r="O1893" s="108">
        <v>0</v>
      </c>
      <c r="P1893" s="108"/>
      <c r="Q1893" s="108">
        <v>137888</v>
      </c>
      <c r="R1893" s="108"/>
      <c r="S1893" s="108">
        <v>0</v>
      </c>
      <c r="T1893" s="108"/>
      <c r="U1893" s="108">
        <v>0</v>
      </c>
      <c r="V1893" s="108"/>
      <c r="W1893" s="108">
        <v>8242</v>
      </c>
      <c r="X1893" s="108"/>
      <c r="Y1893" s="108">
        <v>0</v>
      </c>
      <c r="Z1893" s="108"/>
      <c r="AA1893" s="108">
        <v>0</v>
      </c>
      <c r="AB1893" s="108"/>
      <c r="AC1893" s="108">
        <v>0</v>
      </c>
      <c r="AD1893" s="108"/>
      <c r="AE1893" s="108">
        <v>0</v>
      </c>
      <c r="AF1893" s="108"/>
      <c r="AG1893" s="108">
        <v>0</v>
      </c>
      <c r="AH1893" s="108"/>
      <c r="AI1893" s="108">
        <v>26493</v>
      </c>
      <c r="AJ1893" s="108"/>
      <c r="AK1893" s="108">
        <v>0</v>
      </c>
      <c r="AL1893" s="109"/>
      <c r="AM1893" s="182">
        <v>0</v>
      </c>
      <c r="AN1893" s="109" t="s">
        <v>5655</v>
      </c>
      <c r="AO1893" s="109" t="str">
        <f t="shared" si="29"/>
        <v>No</v>
      </c>
    </row>
    <row r="1894" spans="1:41" s="19" customFormat="1" ht="11.45" customHeight="1" x14ac:dyDescent="0.2">
      <c r="A1894" s="5" t="s">
        <v>1985</v>
      </c>
      <c r="B1894" s="5" t="s">
        <v>1986</v>
      </c>
      <c r="C1894" s="5" t="s">
        <v>50</v>
      </c>
      <c r="D1894" s="174" t="s">
        <v>1987</v>
      </c>
      <c r="E1894" s="177" t="s">
        <v>1988</v>
      </c>
      <c r="F1894" s="19" t="s">
        <v>242</v>
      </c>
      <c r="G1894" s="5" t="s">
        <v>229</v>
      </c>
      <c r="H1894" s="27">
        <v>0</v>
      </c>
      <c r="I1894" s="106">
        <v>3</v>
      </c>
      <c r="J1894" s="107"/>
      <c r="K1894" s="108">
        <v>0</v>
      </c>
      <c r="L1894" s="108"/>
      <c r="M1894" s="108">
        <v>0</v>
      </c>
      <c r="N1894" s="108"/>
      <c r="O1894" s="108">
        <v>0</v>
      </c>
      <c r="P1894" s="108"/>
      <c r="Q1894" s="108">
        <v>104810</v>
      </c>
      <c r="R1894" s="108"/>
      <c r="S1894" s="108">
        <v>0</v>
      </c>
      <c r="T1894" s="108"/>
      <c r="U1894" s="108">
        <v>0</v>
      </c>
      <c r="V1894" s="108"/>
      <c r="W1894" s="108">
        <v>5353</v>
      </c>
      <c r="X1894" s="108"/>
      <c r="Y1894" s="108">
        <v>0</v>
      </c>
      <c r="Z1894" s="108"/>
      <c r="AA1894" s="108">
        <v>0</v>
      </c>
      <c r="AB1894" s="108"/>
      <c r="AC1894" s="108">
        <v>0</v>
      </c>
      <c r="AD1894" s="108"/>
      <c r="AE1894" s="108">
        <v>0</v>
      </c>
      <c r="AF1894" s="108"/>
      <c r="AG1894" s="108">
        <v>0</v>
      </c>
      <c r="AH1894" s="108"/>
      <c r="AI1894" s="108">
        <v>5526</v>
      </c>
      <c r="AJ1894" s="108"/>
      <c r="AK1894" s="108">
        <v>0</v>
      </c>
      <c r="AL1894" s="109"/>
      <c r="AM1894" s="182">
        <v>0</v>
      </c>
      <c r="AN1894" s="109" t="s">
        <v>5655</v>
      </c>
      <c r="AO1894" s="109" t="str">
        <f t="shared" si="29"/>
        <v>No</v>
      </c>
    </row>
    <row r="1895" spans="1:41" s="19" customFormat="1" ht="11.45" customHeight="1" x14ac:dyDescent="0.2">
      <c r="A1895" s="5" t="s">
        <v>1347</v>
      </c>
      <c r="B1895" s="5" t="s">
        <v>1348</v>
      </c>
      <c r="C1895" s="5" t="s">
        <v>90</v>
      </c>
      <c r="D1895" s="174" t="s">
        <v>1349</v>
      </c>
      <c r="E1895" s="177">
        <v>88200</v>
      </c>
      <c r="F1895" s="19" t="s">
        <v>138</v>
      </c>
      <c r="G1895" s="5" t="s">
        <v>5273</v>
      </c>
      <c r="H1895" s="27">
        <v>0</v>
      </c>
      <c r="I1895" s="106">
        <v>3</v>
      </c>
      <c r="J1895" s="107"/>
      <c r="K1895" s="108">
        <v>0</v>
      </c>
      <c r="L1895" s="108"/>
      <c r="M1895" s="108">
        <v>0</v>
      </c>
      <c r="N1895" s="108"/>
      <c r="O1895" s="108">
        <v>0</v>
      </c>
      <c r="P1895" s="108"/>
      <c r="Q1895" s="108">
        <v>56454</v>
      </c>
      <c r="R1895" s="108"/>
      <c r="S1895" s="108">
        <v>0</v>
      </c>
      <c r="T1895" s="108"/>
      <c r="U1895" s="108">
        <v>0</v>
      </c>
      <c r="V1895" s="108"/>
      <c r="W1895" s="108">
        <v>1985</v>
      </c>
      <c r="X1895" s="108"/>
      <c r="Y1895" s="108">
        <v>0</v>
      </c>
      <c r="Z1895" s="108"/>
      <c r="AA1895" s="108">
        <v>0</v>
      </c>
      <c r="AB1895" s="108"/>
      <c r="AC1895" s="108">
        <v>0</v>
      </c>
      <c r="AD1895" s="108"/>
      <c r="AE1895" s="108">
        <v>0</v>
      </c>
      <c r="AF1895" s="108"/>
      <c r="AG1895" s="108">
        <v>0</v>
      </c>
      <c r="AH1895" s="108"/>
      <c r="AI1895" s="108">
        <v>4593</v>
      </c>
      <c r="AJ1895" s="108"/>
      <c r="AK1895" s="108">
        <v>0</v>
      </c>
      <c r="AL1895" s="109"/>
      <c r="AM1895" s="182">
        <v>0</v>
      </c>
      <c r="AN1895" s="109" t="s">
        <v>5655</v>
      </c>
      <c r="AO1895" s="109" t="str">
        <f t="shared" si="29"/>
        <v>No</v>
      </c>
    </row>
    <row r="1896" spans="1:41" s="19" customFormat="1" ht="11.45" customHeight="1" x14ac:dyDescent="0.2">
      <c r="A1896" s="5" t="s">
        <v>4169</v>
      </c>
      <c r="B1896" s="5" t="s">
        <v>1625</v>
      </c>
      <c r="C1896" s="5" t="s">
        <v>48</v>
      </c>
      <c r="D1896" s="174" t="s">
        <v>4170</v>
      </c>
      <c r="E1896" s="177" t="s">
        <v>4171</v>
      </c>
      <c r="F1896" s="19" t="s">
        <v>242</v>
      </c>
      <c r="G1896" s="5" t="s">
        <v>229</v>
      </c>
      <c r="H1896" s="27">
        <v>0</v>
      </c>
      <c r="I1896" s="106">
        <v>3</v>
      </c>
      <c r="J1896" s="107"/>
      <c r="K1896" s="108">
        <v>0</v>
      </c>
      <c r="L1896" s="108"/>
      <c r="M1896" s="108">
        <v>0</v>
      </c>
      <c r="N1896" s="108"/>
      <c r="O1896" s="108">
        <v>0</v>
      </c>
      <c r="P1896" s="108"/>
      <c r="Q1896" s="108">
        <v>71046</v>
      </c>
      <c r="R1896" s="108"/>
      <c r="S1896" s="108">
        <v>0</v>
      </c>
      <c r="T1896" s="108"/>
      <c r="U1896" s="108">
        <v>0</v>
      </c>
      <c r="V1896" s="108"/>
      <c r="W1896" s="108">
        <v>3199</v>
      </c>
      <c r="X1896" s="108"/>
      <c r="Y1896" s="108">
        <v>0</v>
      </c>
      <c r="Z1896" s="108"/>
      <c r="AA1896" s="108">
        <v>0</v>
      </c>
      <c r="AB1896" s="108"/>
      <c r="AC1896" s="108">
        <v>0</v>
      </c>
      <c r="AD1896" s="108"/>
      <c r="AE1896" s="108">
        <v>0</v>
      </c>
      <c r="AF1896" s="108"/>
      <c r="AG1896" s="108">
        <v>0</v>
      </c>
      <c r="AH1896" s="108"/>
      <c r="AI1896" s="108">
        <v>6992</v>
      </c>
      <c r="AJ1896" s="108"/>
      <c r="AK1896" s="108">
        <v>0</v>
      </c>
      <c r="AL1896" s="109"/>
      <c r="AM1896" s="182">
        <v>0</v>
      </c>
      <c r="AN1896" s="109" t="s">
        <v>5655</v>
      </c>
      <c r="AO1896" s="109" t="str">
        <f t="shared" si="29"/>
        <v>No</v>
      </c>
    </row>
    <row r="1897" spans="1:41" s="19" customFormat="1" ht="11.45" customHeight="1" x14ac:dyDescent="0.2">
      <c r="A1897" s="5" t="s">
        <v>4912</v>
      </c>
      <c r="B1897" s="5" t="s">
        <v>3239</v>
      </c>
      <c r="C1897" s="5" t="s">
        <v>18</v>
      </c>
      <c r="D1897" s="174" t="s">
        <v>4913</v>
      </c>
      <c r="E1897" s="177" t="s">
        <v>4914</v>
      </c>
      <c r="F1897" s="19" t="s">
        <v>194</v>
      </c>
      <c r="G1897" s="5" t="s">
        <v>229</v>
      </c>
      <c r="H1897" s="27">
        <v>0</v>
      </c>
      <c r="I1897" s="106">
        <v>3</v>
      </c>
      <c r="J1897" s="107"/>
      <c r="K1897" s="108">
        <v>0</v>
      </c>
      <c r="L1897" s="108"/>
      <c r="M1897" s="108">
        <v>0</v>
      </c>
      <c r="N1897" s="108"/>
      <c r="O1897" s="108">
        <v>0</v>
      </c>
      <c r="P1897" s="108"/>
      <c r="Q1897" s="108">
        <v>63076</v>
      </c>
      <c r="R1897" s="108"/>
      <c r="S1897" s="108">
        <v>0</v>
      </c>
      <c r="T1897" s="108"/>
      <c r="U1897" s="108">
        <v>0</v>
      </c>
      <c r="V1897" s="108"/>
      <c r="W1897" s="108">
        <v>4391</v>
      </c>
      <c r="X1897" s="108"/>
      <c r="Y1897" s="108">
        <v>0</v>
      </c>
      <c r="Z1897" s="108"/>
      <c r="AA1897" s="108">
        <v>0</v>
      </c>
      <c r="AB1897" s="108"/>
      <c r="AC1897" s="108">
        <v>0</v>
      </c>
      <c r="AD1897" s="108"/>
      <c r="AE1897" s="108">
        <v>0</v>
      </c>
      <c r="AF1897" s="108"/>
      <c r="AG1897" s="108">
        <v>0</v>
      </c>
      <c r="AH1897" s="108"/>
      <c r="AI1897" s="108">
        <v>15014</v>
      </c>
      <c r="AJ1897" s="108"/>
      <c r="AK1897" s="108">
        <v>0</v>
      </c>
      <c r="AL1897" s="109"/>
      <c r="AM1897" s="182">
        <v>0</v>
      </c>
      <c r="AN1897" s="109" t="s">
        <v>5655</v>
      </c>
      <c r="AO1897" s="109" t="str">
        <f t="shared" si="29"/>
        <v>No</v>
      </c>
    </row>
    <row r="1898" spans="1:41" s="19" customFormat="1" ht="11.45" customHeight="1" x14ac:dyDescent="0.2">
      <c r="A1898" s="5" t="s">
        <v>5525</v>
      </c>
      <c r="B1898" s="5" t="s">
        <v>3705</v>
      </c>
      <c r="C1898" s="5" t="s">
        <v>71</v>
      </c>
      <c r="D1898" s="174" t="s">
        <v>3706</v>
      </c>
      <c r="E1898" s="177" t="s">
        <v>3707</v>
      </c>
      <c r="F1898" s="19" t="s">
        <v>194</v>
      </c>
      <c r="G1898" s="5" t="s">
        <v>229</v>
      </c>
      <c r="H1898" s="27">
        <v>0</v>
      </c>
      <c r="I1898" s="106">
        <v>3</v>
      </c>
      <c r="J1898" s="107"/>
      <c r="K1898" s="108">
        <v>0</v>
      </c>
      <c r="L1898" s="108"/>
      <c r="M1898" s="108">
        <v>0</v>
      </c>
      <c r="N1898" s="108"/>
      <c r="O1898" s="108">
        <v>0</v>
      </c>
      <c r="P1898" s="108"/>
      <c r="Q1898" s="108">
        <v>47650</v>
      </c>
      <c r="R1898" s="108"/>
      <c r="S1898" s="108">
        <v>0</v>
      </c>
      <c r="T1898" s="108"/>
      <c r="U1898" s="108">
        <v>0</v>
      </c>
      <c r="V1898" s="108"/>
      <c r="W1898" s="108">
        <v>5367</v>
      </c>
      <c r="X1898" s="108"/>
      <c r="Y1898" s="108">
        <v>0</v>
      </c>
      <c r="Z1898" s="108"/>
      <c r="AA1898" s="108">
        <v>0</v>
      </c>
      <c r="AB1898" s="108"/>
      <c r="AC1898" s="108">
        <v>0</v>
      </c>
      <c r="AD1898" s="108"/>
      <c r="AE1898" s="108">
        <v>0</v>
      </c>
      <c r="AF1898" s="108"/>
      <c r="AG1898" s="108">
        <v>0</v>
      </c>
      <c r="AH1898" s="108"/>
      <c r="AI1898" s="108">
        <v>12463</v>
      </c>
      <c r="AJ1898" s="108"/>
      <c r="AK1898" s="108">
        <v>0</v>
      </c>
      <c r="AL1898" s="109"/>
      <c r="AM1898" s="182">
        <v>0</v>
      </c>
      <c r="AN1898" s="109" t="s">
        <v>5655</v>
      </c>
      <c r="AO1898" s="109" t="str">
        <f t="shared" si="29"/>
        <v>No</v>
      </c>
    </row>
    <row r="1899" spans="1:41" s="19" customFormat="1" ht="11.45" customHeight="1" x14ac:dyDescent="0.2">
      <c r="A1899" s="5" t="s">
        <v>6509</v>
      </c>
      <c r="B1899" s="5" t="s">
        <v>905</v>
      </c>
      <c r="C1899" s="5" t="s">
        <v>20</v>
      </c>
      <c r="D1899" s="174">
        <v>9194</v>
      </c>
      <c r="E1899" s="177">
        <v>90194</v>
      </c>
      <c r="F1899" s="19" t="s">
        <v>194</v>
      </c>
      <c r="G1899" s="5" t="s">
        <v>5273</v>
      </c>
      <c r="H1899" s="27">
        <v>65088</v>
      </c>
      <c r="I1899" s="106">
        <v>3</v>
      </c>
      <c r="J1899" s="107"/>
      <c r="K1899" s="108">
        <v>0</v>
      </c>
      <c r="L1899" s="108"/>
      <c r="M1899" s="108">
        <v>0</v>
      </c>
      <c r="N1899" s="108"/>
      <c r="O1899" s="108">
        <v>0</v>
      </c>
      <c r="P1899" s="108"/>
      <c r="Q1899" s="108">
        <v>49188</v>
      </c>
      <c r="R1899" s="108"/>
      <c r="S1899" s="108">
        <v>0</v>
      </c>
      <c r="T1899" s="108"/>
      <c r="U1899" s="108">
        <v>0</v>
      </c>
      <c r="V1899" s="108"/>
      <c r="W1899" s="108">
        <v>4542</v>
      </c>
      <c r="X1899" s="108"/>
      <c r="Y1899" s="108">
        <v>0</v>
      </c>
      <c r="Z1899" s="108"/>
      <c r="AA1899" s="108">
        <v>0</v>
      </c>
      <c r="AB1899" s="108"/>
      <c r="AC1899" s="108">
        <v>0</v>
      </c>
      <c r="AD1899" s="108"/>
      <c r="AE1899" s="108">
        <v>0</v>
      </c>
      <c r="AF1899" s="108"/>
      <c r="AG1899" s="108">
        <v>0</v>
      </c>
      <c r="AH1899" s="108"/>
      <c r="AI1899" s="108">
        <v>12826</v>
      </c>
      <c r="AJ1899" s="108"/>
      <c r="AK1899" s="108">
        <v>0</v>
      </c>
      <c r="AL1899" s="109"/>
      <c r="AM1899" s="182">
        <v>0</v>
      </c>
      <c r="AN1899" s="109" t="s">
        <v>5655</v>
      </c>
      <c r="AO1899" s="109" t="str">
        <f t="shared" si="29"/>
        <v>No</v>
      </c>
    </row>
    <row r="1900" spans="1:41" s="19" customFormat="1" ht="11.45" customHeight="1" x14ac:dyDescent="0.2">
      <c r="A1900" s="5" t="s">
        <v>3989</v>
      </c>
      <c r="B1900" s="5" t="s">
        <v>3990</v>
      </c>
      <c r="C1900" s="5" t="s">
        <v>64</v>
      </c>
      <c r="D1900" s="174" t="s">
        <v>3991</v>
      </c>
      <c r="E1900" s="177" t="s">
        <v>3992</v>
      </c>
      <c r="F1900" s="19" t="s">
        <v>194</v>
      </c>
      <c r="G1900" s="5" t="s">
        <v>229</v>
      </c>
      <c r="H1900" s="27">
        <v>0</v>
      </c>
      <c r="I1900" s="106">
        <v>3</v>
      </c>
      <c r="J1900" s="107"/>
      <c r="K1900" s="108">
        <v>0</v>
      </c>
      <c r="L1900" s="108"/>
      <c r="M1900" s="108">
        <v>0</v>
      </c>
      <c r="N1900" s="108"/>
      <c r="O1900" s="108">
        <v>0</v>
      </c>
      <c r="P1900" s="108"/>
      <c r="Q1900" s="108">
        <v>15498</v>
      </c>
      <c r="R1900" s="108"/>
      <c r="S1900" s="108">
        <v>0</v>
      </c>
      <c r="T1900" s="108"/>
      <c r="U1900" s="108">
        <v>0</v>
      </c>
      <c r="V1900" s="108"/>
      <c r="W1900" s="108">
        <v>812</v>
      </c>
      <c r="X1900" s="108"/>
      <c r="Y1900" s="108">
        <v>0</v>
      </c>
      <c r="Z1900" s="108"/>
      <c r="AA1900" s="108">
        <v>0</v>
      </c>
      <c r="AB1900" s="108"/>
      <c r="AC1900" s="108">
        <v>0</v>
      </c>
      <c r="AD1900" s="108"/>
      <c r="AE1900" s="108">
        <v>0</v>
      </c>
      <c r="AF1900" s="108"/>
      <c r="AG1900" s="108">
        <v>0</v>
      </c>
      <c r="AH1900" s="108"/>
      <c r="AI1900" s="108">
        <v>255</v>
      </c>
      <c r="AJ1900" s="108"/>
      <c r="AK1900" s="108">
        <v>0</v>
      </c>
      <c r="AL1900" s="109"/>
      <c r="AM1900" s="182">
        <v>0</v>
      </c>
      <c r="AN1900" s="109" t="s">
        <v>5655</v>
      </c>
      <c r="AO1900" s="109" t="str">
        <f t="shared" si="29"/>
        <v>No</v>
      </c>
    </row>
    <row r="1901" spans="1:41" s="19" customFormat="1" ht="11.45" customHeight="1" x14ac:dyDescent="0.2">
      <c r="A1901" s="5" t="s">
        <v>1180</v>
      </c>
      <c r="B1901" s="5" t="s">
        <v>1181</v>
      </c>
      <c r="C1901" s="5" t="s">
        <v>51</v>
      </c>
      <c r="D1901" s="174">
        <v>6112</v>
      </c>
      <c r="E1901" s="177">
        <v>60112</v>
      </c>
      <c r="F1901" s="19" t="s">
        <v>196</v>
      </c>
      <c r="G1901" s="5" t="s">
        <v>5273</v>
      </c>
      <c r="H1901" s="27">
        <v>899703</v>
      </c>
      <c r="I1901" s="106">
        <v>3</v>
      </c>
      <c r="J1901" s="107"/>
      <c r="K1901" s="108">
        <v>0</v>
      </c>
      <c r="L1901" s="108"/>
      <c r="M1901" s="108">
        <v>0</v>
      </c>
      <c r="N1901" s="108"/>
      <c r="O1901" s="108">
        <v>0</v>
      </c>
      <c r="P1901" s="108"/>
      <c r="Q1901" s="108">
        <v>237496</v>
      </c>
      <c r="R1901" s="108"/>
      <c r="S1901" s="108">
        <v>0</v>
      </c>
      <c r="T1901" s="108"/>
      <c r="U1901" s="108">
        <v>0</v>
      </c>
      <c r="V1901" s="108"/>
      <c r="W1901" s="108">
        <v>12249</v>
      </c>
      <c r="X1901" s="108"/>
      <c r="Y1901" s="108">
        <v>0</v>
      </c>
      <c r="Z1901" s="108"/>
      <c r="AA1901" s="108">
        <v>0</v>
      </c>
      <c r="AB1901" s="108"/>
      <c r="AC1901" s="108">
        <v>0</v>
      </c>
      <c r="AD1901" s="108"/>
      <c r="AE1901" s="108">
        <v>0</v>
      </c>
      <c r="AF1901" s="108"/>
      <c r="AG1901" s="108">
        <v>0</v>
      </c>
      <c r="AH1901" s="108"/>
      <c r="AI1901" s="108">
        <v>18227</v>
      </c>
      <c r="AJ1901" s="108"/>
      <c r="AK1901" s="108">
        <v>0</v>
      </c>
      <c r="AL1901" s="109"/>
      <c r="AM1901" s="182">
        <v>0</v>
      </c>
      <c r="AN1901" s="109" t="s">
        <v>5655</v>
      </c>
      <c r="AO1901" s="109" t="str">
        <f t="shared" si="29"/>
        <v>No</v>
      </c>
    </row>
    <row r="1902" spans="1:41" s="19" customFormat="1" ht="11.45" customHeight="1" x14ac:dyDescent="0.2">
      <c r="A1902" s="5" t="s">
        <v>5832</v>
      </c>
      <c r="B1902" s="5" t="s">
        <v>5833</v>
      </c>
      <c r="C1902" s="5" t="s">
        <v>73</v>
      </c>
      <c r="D1902" s="174" t="s">
        <v>5834</v>
      </c>
      <c r="E1902" s="177" t="s">
        <v>5835</v>
      </c>
      <c r="F1902" s="19" t="s">
        <v>194</v>
      </c>
      <c r="G1902" s="5" t="s">
        <v>229</v>
      </c>
      <c r="H1902" s="27">
        <v>0</v>
      </c>
      <c r="I1902" s="106">
        <v>3</v>
      </c>
      <c r="J1902" s="107"/>
      <c r="K1902" s="108">
        <v>0</v>
      </c>
      <c r="L1902" s="108"/>
      <c r="M1902" s="108">
        <v>0</v>
      </c>
      <c r="N1902" s="108"/>
      <c r="O1902" s="108">
        <v>0</v>
      </c>
      <c r="P1902" s="108"/>
      <c r="Q1902" s="108">
        <v>3666</v>
      </c>
      <c r="R1902" s="108"/>
      <c r="S1902" s="108">
        <v>0</v>
      </c>
      <c r="T1902" s="108"/>
      <c r="U1902" s="108">
        <v>0</v>
      </c>
      <c r="V1902" s="108"/>
      <c r="W1902" s="108">
        <v>495</v>
      </c>
      <c r="X1902" s="108"/>
      <c r="Y1902" s="108">
        <v>0</v>
      </c>
      <c r="Z1902" s="108"/>
      <c r="AA1902" s="108">
        <v>0</v>
      </c>
      <c r="AB1902" s="108"/>
      <c r="AC1902" s="108">
        <v>0</v>
      </c>
      <c r="AD1902" s="108"/>
      <c r="AE1902" s="108">
        <v>0</v>
      </c>
      <c r="AF1902" s="108"/>
      <c r="AG1902" s="108">
        <v>0</v>
      </c>
      <c r="AH1902" s="108"/>
      <c r="AI1902" s="108">
        <v>2896</v>
      </c>
      <c r="AJ1902" s="108"/>
      <c r="AK1902" s="108">
        <v>0</v>
      </c>
      <c r="AL1902" s="109"/>
      <c r="AM1902" s="182">
        <v>0</v>
      </c>
      <c r="AN1902" s="109" t="s">
        <v>5655</v>
      </c>
      <c r="AO1902" s="109" t="str">
        <f t="shared" si="29"/>
        <v>No</v>
      </c>
    </row>
    <row r="1903" spans="1:41" s="19" customFormat="1" ht="11.45" customHeight="1" x14ac:dyDescent="0.2">
      <c r="A1903" s="5" t="s">
        <v>6510</v>
      </c>
      <c r="B1903" s="5" t="s">
        <v>1199</v>
      </c>
      <c r="C1903" s="5" t="s">
        <v>40</v>
      </c>
      <c r="D1903" s="174">
        <v>4193</v>
      </c>
      <c r="E1903" s="177">
        <v>40193</v>
      </c>
      <c r="F1903" s="19" t="s">
        <v>194</v>
      </c>
      <c r="G1903" s="5" t="s">
        <v>5273</v>
      </c>
      <c r="H1903" s="27">
        <v>51456</v>
      </c>
      <c r="I1903" s="106">
        <v>3</v>
      </c>
      <c r="J1903" s="107"/>
      <c r="K1903" s="108">
        <v>0</v>
      </c>
      <c r="L1903" s="108"/>
      <c r="M1903" s="108">
        <v>0</v>
      </c>
      <c r="N1903" s="108"/>
      <c r="O1903" s="108">
        <v>0</v>
      </c>
      <c r="P1903" s="108"/>
      <c r="Q1903" s="108">
        <v>91735</v>
      </c>
      <c r="R1903" s="108"/>
      <c r="S1903" s="108">
        <v>0</v>
      </c>
      <c r="T1903" s="108"/>
      <c r="U1903" s="108">
        <v>0</v>
      </c>
      <c r="V1903" s="108"/>
      <c r="W1903" s="108">
        <v>8631</v>
      </c>
      <c r="X1903" s="108"/>
      <c r="Y1903" s="108">
        <v>0</v>
      </c>
      <c r="Z1903" s="108"/>
      <c r="AA1903" s="108">
        <v>0</v>
      </c>
      <c r="AB1903" s="108"/>
      <c r="AC1903" s="108">
        <v>0</v>
      </c>
      <c r="AD1903" s="108"/>
      <c r="AE1903" s="108">
        <v>0</v>
      </c>
      <c r="AF1903" s="108"/>
      <c r="AG1903" s="108">
        <v>0</v>
      </c>
      <c r="AH1903" s="108"/>
      <c r="AI1903" s="108">
        <v>18317</v>
      </c>
      <c r="AJ1903" s="108"/>
      <c r="AK1903" s="108">
        <v>0</v>
      </c>
      <c r="AL1903" s="109"/>
      <c r="AM1903" s="182">
        <v>0</v>
      </c>
      <c r="AN1903" s="109" t="s">
        <v>5655</v>
      </c>
      <c r="AO1903" s="109" t="str">
        <f t="shared" si="29"/>
        <v>No</v>
      </c>
    </row>
    <row r="1904" spans="1:41" s="19" customFormat="1" ht="11.45" customHeight="1" x14ac:dyDescent="0.2">
      <c r="A1904" s="5" t="s">
        <v>1867</v>
      </c>
      <c r="B1904" s="5" t="s">
        <v>1868</v>
      </c>
      <c r="C1904" s="5" t="s">
        <v>40</v>
      </c>
      <c r="D1904" s="174" t="s">
        <v>1869</v>
      </c>
      <c r="E1904" s="177" t="s">
        <v>1870</v>
      </c>
      <c r="F1904" s="19" t="s">
        <v>194</v>
      </c>
      <c r="G1904" s="5" t="s">
        <v>229</v>
      </c>
      <c r="H1904" s="27">
        <v>0</v>
      </c>
      <c r="I1904" s="106">
        <v>3</v>
      </c>
      <c r="J1904" s="107"/>
      <c r="K1904" s="108">
        <v>0</v>
      </c>
      <c r="L1904" s="108"/>
      <c r="M1904" s="108">
        <v>0</v>
      </c>
      <c r="N1904" s="108"/>
      <c r="O1904" s="108">
        <v>0</v>
      </c>
      <c r="P1904" s="108"/>
      <c r="Q1904" s="108">
        <v>57878</v>
      </c>
      <c r="R1904" s="108"/>
      <c r="S1904" s="108">
        <v>0</v>
      </c>
      <c r="T1904" s="108"/>
      <c r="U1904" s="108">
        <v>0</v>
      </c>
      <c r="V1904" s="108"/>
      <c r="W1904" s="108">
        <v>3626</v>
      </c>
      <c r="X1904" s="108"/>
      <c r="Y1904" s="108">
        <v>0</v>
      </c>
      <c r="Z1904" s="108"/>
      <c r="AA1904" s="108">
        <v>0</v>
      </c>
      <c r="AB1904" s="108"/>
      <c r="AC1904" s="108">
        <v>0</v>
      </c>
      <c r="AD1904" s="108"/>
      <c r="AE1904" s="108">
        <v>0</v>
      </c>
      <c r="AF1904" s="108"/>
      <c r="AG1904" s="108">
        <v>0</v>
      </c>
      <c r="AH1904" s="108"/>
      <c r="AI1904" s="108">
        <v>8317</v>
      </c>
      <c r="AJ1904" s="108"/>
      <c r="AK1904" s="108">
        <v>0</v>
      </c>
      <c r="AL1904" s="109"/>
      <c r="AM1904" s="182">
        <v>0</v>
      </c>
      <c r="AN1904" s="109" t="s">
        <v>5655</v>
      </c>
      <c r="AO1904" s="109" t="str">
        <f t="shared" si="29"/>
        <v>No</v>
      </c>
    </row>
    <row r="1905" spans="1:41" s="19" customFormat="1" ht="11.45" customHeight="1" x14ac:dyDescent="0.2">
      <c r="A1905" s="5" t="s">
        <v>2509</v>
      </c>
      <c r="B1905" s="5" t="s">
        <v>5624</v>
      </c>
      <c r="C1905" s="5" t="s">
        <v>40</v>
      </c>
      <c r="D1905" s="174" t="s">
        <v>2510</v>
      </c>
      <c r="E1905" s="177" t="s">
        <v>2511</v>
      </c>
      <c r="F1905" s="19" t="s">
        <v>194</v>
      </c>
      <c r="G1905" s="5" t="s">
        <v>229</v>
      </c>
      <c r="H1905" s="27">
        <v>0</v>
      </c>
      <c r="I1905" s="106">
        <v>3</v>
      </c>
      <c r="J1905" s="107"/>
      <c r="K1905" s="108">
        <v>0</v>
      </c>
      <c r="L1905" s="108"/>
      <c r="M1905" s="108">
        <v>0</v>
      </c>
      <c r="N1905" s="108"/>
      <c r="O1905" s="108">
        <v>0</v>
      </c>
      <c r="P1905" s="108"/>
      <c r="Q1905" s="108">
        <v>66500</v>
      </c>
      <c r="R1905" s="108"/>
      <c r="S1905" s="108">
        <v>0</v>
      </c>
      <c r="T1905" s="108"/>
      <c r="U1905" s="108">
        <v>0</v>
      </c>
      <c r="V1905" s="108"/>
      <c r="W1905" s="108">
        <v>4816</v>
      </c>
      <c r="X1905" s="108"/>
      <c r="Y1905" s="108">
        <v>0</v>
      </c>
      <c r="Z1905" s="108"/>
      <c r="AA1905" s="108">
        <v>0</v>
      </c>
      <c r="AB1905" s="108"/>
      <c r="AC1905" s="108">
        <v>0</v>
      </c>
      <c r="AD1905" s="108"/>
      <c r="AE1905" s="108">
        <v>0</v>
      </c>
      <c r="AF1905" s="108"/>
      <c r="AG1905" s="108">
        <v>0</v>
      </c>
      <c r="AH1905" s="108"/>
      <c r="AI1905" s="108">
        <v>11228</v>
      </c>
      <c r="AJ1905" s="108"/>
      <c r="AK1905" s="108">
        <v>0</v>
      </c>
      <c r="AL1905" s="109"/>
      <c r="AM1905" s="182">
        <v>0</v>
      </c>
      <c r="AN1905" s="109" t="s">
        <v>5655</v>
      </c>
      <c r="AO1905" s="109" t="str">
        <f t="shared" si="29"/>
        <v>No</v>
      </c>
    </row>
    <row r="1906" spans="1:41" s="19" customFormat="1" ht="11.45" customHeight="1" x14ac:dyDescent="0.2">
      <c r="A1906" s="5" t="s">
        <v>3850</v>
      </c>
      <c r="B1906" s="5" t="s">
        <v>3851</v>
      </c>
      <c r="C1906" s="5" t="s">
        <v>64</v>
      </c>
      <c r="D1906" s="174" t="s">
        <v>3852</v>
      </c>
      <c r="E1906" s="177" t="s">
        <v>3853</v>
      </c>
      <c r="F1906" s="19" t="s">
        <v>242</v>
      </c>
      <c r="G1906" s="5" t="s">
        <v>229</v>
      </c>
      <c r="H1906" s="27">
        <v>0</v>
      </c>
      <c r="I1906" s="106">
        <v>3</v>
      </c>
      <c r="J1906" s="107"/>
      <c r="K1906" s="108">
        <v>0</v>
      </c>
      <c r="L1906" s="108"/>
      <c r="M1906" s="108">
        <v>0</v>
      </c>
      <c r="N1906" s="108"/>
      <c r="O1906" s="108">
        <v>0</v>
      </c>
      <c r="P1906" s="108"/>
      <c r="Q1906" s="108">
        <v>83462</v>
      </c>
      <c r="R1906" s="108"/>
      <c r="S1906" s="108">
        <v>0</v>
      </c>
      <c r="T1906" s="108"/>
      <c r="U1906" s="108">
        <v>0</v>
      </c>
      <c r="V1906" s="108"/>
      <c r="W1906" s="108">
        <v>1675</v>
      </c>
      <c r="X1906" s="108"/>
      <c r="Y1906" s="108">
        <v>0</v>
      </c>
      <c r="Z1906" s="108"/>
      <c r="AA1906" s="108">
        <v>0</v>
      </c>
      <c r="AB1906" s="108"/>
      <c r="AC1906" s="108">
        <v>0</v>
      </c>
      <c r="AD1906" s="108"/>
      <c r="AE1906" s="108">
        <v>0</v>
      </c>
      <c r="AF1906" s="108"/>
      <c r="AG1906" s="108">
        <v>0</v>
      </c>
      <c r="AH1906" s="108"/>
      <c r="AI1906" s="108">
        <v>2080</v>
      </c>
      <c r="AJ1906" s="108"/>
      <c r="AK1906" s="108">
        <v>0</v>
      </c>
      <c r="AL1906" s="109"/>
      <c r="AM1906" s="182">
        <v>0</v>
      </c>
      <c r="AN1906" s="109" t="s">
        <v>5655</v>
      </c>
      <c r="AO1906" s="109" t="str">
        <f t="shared" si="29"/>
        <v>No</v>
      </c>
    </row>
    <row r="1907" spans="1:41" s="19" customFormat="1" ht="11.45" customHeight="1" x14ac:dyDescent="0.2">
      <c r="A1907" s="5" t="s">
        <v>4785</v>
      </c>
      <c r="B1907" s="5" t="s">
        <v>4786</v>
      </c>
      <c r="C1907" s="5" t="s">
        <v>20</v>
      </c>
      <c r="D1907" s="174" t="s">
        <v>4787</v>
      </c>
      <c r="E1907" s="177" t="s">
        <v>4788</v>
      </c>
      <c r="F1907" s="19" t="s">
        <v>194</v>
      </c>
      <c r="G1907" s="5" t="s">
        <v>229</v>
      </c>
      <c r="H1907" s="27">
        <v>0</v>
      </c>
      <c r="I1907" s="106">
        <v>3</v>
      </c>
      <c r="J1907" s="107"/>
      <c r="K1907" s="108">
        <v>0</v>
      </c>
      <c r="L1907" s="108"/>
      <c r="M1907" s="108">
        <v>0</v>
      </c>
      <c r="N1907" s="108"/>
      <c r="O1907" s="108">
        <v>0</v>
      </c>
      <c r="P1907" s="108"/>
      <c r="Q1907" s="108">
        <v>110857</v>
      </c>
      <c r="R1907" s="108"/>
      <c r="S1907" s="108">
        <v>0</v>
      </c>
      <c r="T1907" s="108"/>
      <c r="U1907" s="108">
        <v>0</v>
      </c>
      <c r="V1907" s="108"/>
      <c r="W1907" s="108">
        <v>6830</v>
      </c>
      <c r="X1907" s="108"/>
      <c r="Y1907" s="108">
        <v>0</v>
      </c>
      <c r="Z1907" s="108"/>
      <c r="AA1907" s="108">
        <v>0</v>
      </c>
      <c r="AB1907" s="108"/>
      <c r="AC1907" s="108">
        <v>0</v>
      </c>
      <c r="AD1907" s="108"/>
      <c r="AE1907" s="108">
        <v>0</v>
      </c>
      <c r="AF1907" s="108"/>
      <c r="AG1907" s="108">
        <v>0</v>
      </c>
      <c r="AH1907" s="108"/>
      <c r="AI1907" s="108">
        <v>86060</v>
      </c>
      <c r="AJ1907" s="108"/>
      <c r="AK1907" s="108">
        <v>0</v>
      </c>
      <c r="AL1907" s="109"/>
      <c r="AM1907" s="182">
        <v>0</v>
      </c>
      <c r="AN1907" s="109" t="s">
        <v>5655</v>
      </c>
      <c r="AO1907" s="109" t="str">
        <f t="shared" si="29"/>
        <v>No</v>
      </c>
    </row>
    <row r="1908" spans="1:41" s="19" customFormat="1" ht="11.45" customHeight="1" x14ac:dyDescent="0.2">
      <c r="A1908" s="5" t="s">
        <v>5773</v>
      </c>
      <c r="B1908" s="5" t="s">
        <v>5774</v>
      </c>
      <c r="C1908" s="5" t="s">
        <v>161</v>
      </c>
      <c r="D1908" s="174" t="s">
        <v>5775</v>
      </c>
      <c r="E1908" s="177" t="s">
        <v>5776</v>
      </c>
      <c r="F1908" s="19" t="s">
        <v>242</v>
      </c>
      <c r="G1908" s="5" t="s">
        <v>229</v>
      </c>
      <c r="H1908" s="27">
        <v>0</v>
      </c>
      <c r="I1908" s="106">
        <v>3</v>
      </c>
      <c r="J1908" s="107"/>
      <c r="K1908" s="108">
        <v>0</v>
      </c>
      <c r="L1908" s="108"/>
      <c r="M1908" s="108">
        <v>0</v>
      </c>
      <c r="N1908" s="108"/>
      <c r="O1908" s="108">
        <v>0</v>
      </c>
      <c r="P1908" s="108"/>
      <c r="Q1908" s="108">
        <v>21750</v>
      </c>
      <c r="R1908" s="108"/>
      <c r="S1908" s="108">
        <v>0</v>
      </c>
      <c r="T1908" s="108"/>
      <c r="U1908" s="108">
        <v>0</v>
      </c>
      <c r="V1908" s="108"/>
      <c r="W1908" s="108">
        <v>745</v>
      </c>
      <c r="X1908" s="108"/>
      <c r="Y1908" s="108">
        <v>0</v>
      </c>
      <c r="Z1908" s="108"/>
      <c r="AA1908" s="108">
        <v>0</v>
      </c>
      <c r="AB1908" s="108"/>
      <c r="AC1908" s="108">
        <v>0</v>
      </c>
      <c r="AD1908" s="108"/>
      <c r="AE1908" s="108">
        <v>0</v>
      </c>
      <c r="AF1908" s="108"/>
      <c r="AG1908" s="108">
        <v>0</v>
      </c>
      <c r="AH1908" s="108"/>
      <c r="AI1908" s="108">
        <v>2651</v>
      </c>
      <c r="AJ1908" s="108"/>
      <c r="AK1908" s="108">
        <v>0</v>
      </c>
      <c r="AL1908" s="109"/>
      <c r="AM1908" s="182">
        <v>0</v>
      </c>
      <c r="AN1908" s="109" t="s">
        <v>5655</v>
      </c>
      <c r="AO1908" s="109" t="str">
        <f t="shared" si="29"/>
        <v>No</v>
      </c>
    </row>
    <row r="1909" spans="1:41" s="19" customFormat="1" ht="11.45" customHeight="1" x14ac:dyDescent="0.2">
      <c r="A1909" s="5" t="s">
        <v>2739</v>
      </c>
      <c r="B1909" s="5" t="s">
        <v>2740</v>
      </c>
      <c r="C1909" s="5" t="s">
        <v>55</v>
      </c>
      <c r="D1909" s="174" t="s">
        <v>2741</v>
      </c>
      <c r="E1909" s="177" t="s">
        <v>2742</v>
      </c>
      <c r="F1909" s="19" t="s">
        <v>194</v>
      </c>
      <c r="G1909" s="5" t="s">
        <v>229</v>
      </c>
      <c r="H1909" s="27">
        <v>0</v>
      </c>
      <c r="I1909" s="106">
        <v>3</v>
      </c>
      <c r="J1909" s="107"/>
      <c r="K1909" s="108">
        <v>0</v>
      </c>
      <c r="L1909" s="108"/>
      <c r="M1909" s="108">
        <v>0</v>
      </c>
      <c r="N1909" s="108"/>
      <c r="O1909" s="108">
        <v>0</v>
      </c>
      <c r="P1909" s="108"/>
      <c r="Q1909" s="108">
        <v>50303</v>
      </c>
      <c r="R1909" s="108"/>
      <c r="S1909" s="108">
        <v>0</v>
      </c>
      <c r="T1909" s="108"/>
      <c r="U1909" s="108">
        <v>0</v>
      </c>
      <c r="V1909" s="108"/>
      <c r="W1909" s="108">
        <v>4687</v>
      </c>
      <c r="X1909" s="108"/>
      <c r="Y1909" s="108">
        <v>0</v>
      </c>
      <c r="Z1909" s="108"/>
      <c r="AA1909" s="108">
        <v>0</v>
      </c>
      <c r="AB1909" s="108"/>
      <c r="AC1909" s="108">
        <v>0</v>
      </c>
      <c r="AD1909" s="108"/>
      <c r="AE1909" s="108">
        <v>0</v>
      </c>
      <c r="AF1909" s="108"/>
      <c r="AG1909" s="108">
        <v>0</v>
      </c>
      <c r="AH1909" s="108"/>
      <c r="AI1909" s="108">
        <v>27662</v>
      </c>
      <c r="AJ1909" s="108"/>
      <c r="AK1909" s="108">
        <v>0</v>
      </c>
      <c r="AL1909" s="109"/>
      <c r="AM1909" s="182">
        <v>0</v>
      </c>
      <c r="AN1909" s="109" t="s">
        <v>5655</v>
      </c>
      <c r="AO1909" s="109" t="str">
        <f t="shared" si="29"/>
        <v>No</v>
      </c>
    </row>
    <row r="1910" spans="1:41" s="19" customFormat="1" ht="11.45" customHeight="1" x14ac:dyDescent="0.2">
      <c r="A1910" s="5" t="s">
        <v>1417</v>
      </c>
      <c r="B1910" s="5" t="s">
        <v>857</v>
      </c>
      <c r="C1910" s="5" t="s">
        <v>48</v>
      </c>
      <c r="D1910" s="174">
        <v>7054</v>
      </c>
      <c r="E1910" s="177" t="s">
        <v>6511</v>
      </c>
      <c r="F1910" s="19" t="s">
        <v>194</v>
      </c>
      <c r="G1910" s="5" t="s">
        <v>229</v>
      </c>
      <c r="H1910" s="27">
        <v>0</v>
      </c>
      <c r="I1910" s="106">
        <v>3</v>
      </c>
      <c r="J1910" s="107"/>
      <c r="K1910" s="108">
        <v>0</v>
      </c>
      <c r="L1910" s="108"/>
      <c r="M1910" s="108">
        <v>0</v>
      </c>
      <c r="N1910" s="108"/>
      <c r="O1910" s="108">
        <v>0</v>
      </c>
      <c r="P1910" s="108"/>
      <c r="Q1910" s="108">
        <v>113011</v>
      </c>
      <c r="R1910" s="108"/>
      <c r="S1910" s="108">
        <v>0</v>
      </c>
      <c r="T1910" s="108"/>
      <c r="U1910" s="108">
        <v>0</v>
      </c>
      <c r="V1910" s="108"/>
      <c r="W1910" s="108">
        <v>2952</v>
      </c>
      <c r="X1910" s="108"/>
      <c r="Y1910" s="108">
        <v>0</v>
      </c>
      <c r="Z1910" s="108"/>
      <c r="AA1910" s="108">
        <v>0</v>
      </c>
      <c r="AB1910" s="108"/>
      <c r="AC1910" s="108">
        <v>0</v>
      </c>
      <c r="AD1910" s="108"/>
      <c r="AE1910" s="108">
        <v>0</v>
      </c>
      <c r="AF1910" s="108"/>
      <c r="AG1910" s="108">
        <v>0</v>
      </c>
      <c r="AH1910" s="108"/>
      <c r="AI1910" s="108">
        <v>5240</v>
      </c>
      <c r="AJ1910" s="108"/>
      <c r="AK1910" s="108">
        <v>0</v>
      </c>
      <c r="AL1910" s="109"/>
      <c r="AM1910" s="182">
        <v>0</v>
      </c>
      <c r="AN1910" s="109" t="s">
        <v>5655</v>
      </c>
      <c r="AO1910" s="109" t="str">
        <f t="shared" si="29"/>
        <v>No</v>
      </c>
    </row>
    <row r="1911" spans="1:41" s="19" customFormat="1" ht="11.45" customHeight="1" x14ac:dyDescent="0.2">
      <c r="A1911" s="5" t="s">
        <v>5819</v>
      </c>
      <c r="B1911" s="5" t="s">
        <v>5820</v>
      </c>
      <c r="C1911" s="5" t="s">
        <v>45</v>
      </c>
      <c r="D1911" s="174"/>
      <c r="E1911" s="177" t="s">
        <v>5821</v>
      </c>
      <c r="F1911" s="19" t="s">
        <v>194</v>
      </c>
      <c r="G1911" s="5" t="s">
        <v>229</v>
      </c>
      <c r="H1911" s="27">
        <v>0</v>
      </c>
      <c r="I1911" s="106">
        <v>3</v>
      </c>
      <c r="J1911" s="107"/>
      <c r="K1911" s="108">
        <v>0</v>
      </c>
      <c r="L1911" s="108"/>
      <c r="M1911" s="108">
        <v>0</v>
      </c>
      <c r="N1911" s="108"/>
      <c r="O1911" s="108">
        <v>0</v>
      </c>
      <c r="P1911" s="108"/>
      <c r="Q1911" s="108">
        <v>90922</v>
      </c>
      <c r="R1911" s="108"/>
      <c r="S1911" s="108">
        <v>0</v>
      </c>
      <c r="T1911" s="108"/>
      <c r="U1911" s="108">
        <v>0</v>
      </c>
      <c r="V1911" s="108"/>
      <c r="W1911" s="108">
        <v>4311</v>
      </c>
      <c r="X1911" s="108"/>
      <c r="Y1911" s="108">
        <v>0</v>
      </c>
      <c r="Z1911" s="108"/>
      <c r="AA1911" s="108">
        <v>0</v>
      </c>
      <c r="AB1911" s="108"/>
      <c r="AC1911" s="108">
        <v>0</v>
      </c>
      <c r="AD1911" s="108"/>
      <c r="AE1911" s="108">
        <v>0</v>
      </c>
      <c r="AF1911" s="108"/>
      <c r="AG1911" s="108">
        <v>0</v>
      </c>
      <c r="AH1911" s="108"/>
      <c r="AI1911" s="108">
        <v>11136</v>
      </c>
      <c r="AJ1911" s="108"/>
      <c r="AK1911" s="108">
        <v>0</v>
      </c>
      <c r="AL1911" s="109"/>
      <c r="AM1911" s="182">
        <v>0</v>
      </c>
      <c r="AN1911" s="109" t="s">
        <v>5655</v>
      </c>
      <c r="AO1911" s="109" t="str">
        <f t="shared" si="29"/>
        <v>No</v>
      </c>
    </row>
    <row r="1912" spans="1:41" s="19" customFormat="1" ht="11.45" customHeight="1" x14ac:dyDescent="0.2">
      <c r="A1912" s="5" t="s">
        <v>4233</v>
      </c>
      <c r="B1912" s="5" t="s">
        <v>4234</v>
      </c>
      <c r="C1912" s="5" t="s">
        <v>64</v>
      </c>
      <c r="D1912" s="174" t="s">
        <v>4235</v>
      </c>
      <c r="E1912" s="177" t="s">
        <v>4236</v>
      </c>
      <c r="F1912" s="19" t="s">
        <v>194</v>
      </c>
      <c r="G1912" s="5" t="s">
        <v>229</v>
      </c>
      <c r="H1912" s="27">
        <v>0</v>
      </c>
      <c r="I1912" s="106">
        <v>3</v>
      </c>
      <c r="J1912" s="107"/>
      <c r="K1912" s="108">
        <v>0</v>
      </c>
      <c r="L1912" s="108"/>
      <c r="M1912" s="108">
        <v>0</v>
      </c>
      <c r="N1912" s="108"/>
      <c r="O1912" s="108">
        <v>0</v>
      </c>
      <c r="P1912" s="108"/>
      <c r="Q1912" s="108">
        <v>15386</v>
      </c>
      <c r="R1912" s="108"/>
      <c r="S1912" s="108">
        <v>0</v>
      </c>
      <c r="T1912" s="108"/>
      <c r="U1912" s="108">
        <v>0</v>
      </c>
      <c r="V1912" s="108"/>
      <c r="W1912" s="108">
        <v>3150</v>
      </c>
      <c r="X1912" s="108"/>
      <c r="Y1912" s="108">
        <v>0</v>
      </c>
      <c r="Z1912" s="108"/>
      <c r="AA1912" s="108">
        <v>0</v>
      </c>
      <c r="AB1912" s="108"/>
      <c r="AC1912" s="108">
        <v>0</v>
      </c>
      <c r="AD1912" s="108"/>
      <c r="AE1912" s="108">
        <v>0</v>
      </c>
      <c r="AF1912" s="108"/>
      <c r="AG1912" s="108">
        <v>0</v>
      </c>
      <c r="AH1912" s="108"/>
      <c r="AI1912" s="108">
        <v>6519</v>
      </c>
      <c r="AJ1912" s="108"/>
      <c r="AK1912" s="108">
        <v>0</v>
      </c>
      <c r="AL1912" s="109"/>
      <c r="AM1912" s="182">
        <v>0</v>
      </c>
      <c r="AN1912" s="109" t="s">
        <v>5655</v>
      </c>
      <c r="AO1912" s="109" t="str">
        <f t="shared" si="29"/>
        <v>No</v>
      </c>
    </row>
    <row r="1913" spans="1:41" s="19" customFormat="1" ht="11.45" customHeight="1" x14ac:dyDescent="0.2">
      <c r="A1913" s="5" t="s">
        <v>4926</v>
      </c>
      <c r="B1913" s="5" t="s">
        <v>4927</v>
      </c>
      <c r="C1913" s="5" t="s">
        <v>18</v>
      </c>
      <c r="D1913" s="174" t="s">
        <v>4928</v>
      </c>
      <c r="E1913" s="177" t="s">
        <v>4929</v>
      </c>
      <c r="F1913" s="19" t="s">
        <v>194</v>
      </c>
      <c r="G1913" s="5" t="s">
        <v>229</v>
      </c>
      <c r="H1913" s="27">
        <v>0</v>
      </c>
      <c r="I1913" s="106">
        <v>3</v>
      </c>
      <c r="J1913" s="107"/>
      <c r="K1913" s="108">
        <v>0</v>
      </c>
      <c r="L1913" s="108"/>
      <c r="M1913" s="108">
        <v>0</v>
      </c>
      <c r="N1913" s="108"/>
      <c r="O1913" s="108">
        <v>0</v>
      </c>
      <c r="P1913" s="108"/>
      <c r="Q1913" s="108">
        <v>74424</v>
      </c>
      <c r="R1913" s="108"/>
      <c r="S1913" s="108">
        <v>0</v>
      </c>
      <c r="T1913" s="108"/>
      <c r="U1913" s="108">
        <v>0</v>
      </c>
      <c r="V1913" s="108"/>
      <c r="W1913" s="108">
        <v>4021</v>
      </c>
      <c r="X1913" s="108"/>
      <c r="Y1913" s="108">
        <v>0</v>
      </c>
      <c r="Z1913" s="108"/>
      <c r="AA1913" s="108">
        <v>0</v>
      </c>
      <c r="AB1913" s="108"/>
      <c r="AC1913" s="108">
        <v>0</v>
      </c>
      <c r="AD1913" s="108"/>
      <c r="AE1913" s="108">
        <v>0</v>
      </c>
      <c r="AF1913" s="108"/>
      <c r="AG1913" s="108">
        <v>0</v>
      </c>
      <c r="AH1913" s="108"/>
      <c r="AI1913" s="108">
        <v>38136</v>
      </c>
      <c r="AJ1913" s="108"/>
      <c r="AK1913" s="108">
        <v>0</v>
      </c>
      <c r="AL1913" s="109"/>
      <c r="AM1913" s="182">
        <v>0</v>
      </c>
      <c r="AN1913" s="109" t="s">
        <v>5655</v>
      </c>
      <c r="AO1913" s="109" t="str">
        <f t="shared" si="29"/>
        <v>No</v>
      </c>
    </row>
    <row r="1914" spans="1:41" s="19" customFormat="1" ht="11.45" customHeight="1" x14ac:dyDescent="0.2">
      <c r="A1914" s="5" t="s">
        <v>5535</v>
      </c>
      <c r="B1914" s="5" t="s">
        <v>5634</v>
      </c>
      <c r="C1914" s="5" t="s">
        <v>89</v>
      </c>
      <c r="D1914" s="174"/>
      <c r="E1914" s="177" t="s">
        <v>5534</v>
      </c>
      <c r="F1914" s="19" t="s">
        <v>194</v>
      </c>
      <c r="G1914" s="5" t="s">
        <v>229</v>
      </c>
      <c r="H1914" s="27">
        <v>0</v>
      </c>
      <c r="I1914" s="106">
        <v>3</v>
      </c>
      <c r="J1914" s="107"/>
      <c r="K1914" s="108">
        <v>0</v>
      </c>
      <c r="L1914" s="108"/>
      <c r="M1914" s="108">
        <v>0</v>
      </c>
      <c r="N1914" s="108"/>
      <c r="O1914" s="108">
        <v>0</v>
      </c>
      <c r="P1914" s="108"/>
      <c r="Q1914" s="108">
        <v>25858</v>
      </c>
      <c r="R1914" s="108"/>
      <c r="S1914" s="108">
        <v>0</v>
      </c>
      <c r="T1914" s="108"/>
      <c r="U1914" s="108">
        <v>0</v>
      </c>
      <c r="V1914" s="108"/>
      <c r="W1914" s="108">
        <v>1744</v>
      </c>
      <c r="X1914" s="108"/>
      <c r="Y1914" s="108">
        <v>0</v>
      </c>
      <c r="Z1914" s="108"/>
      <c r="AA1914" s="108">
        <v>0</v>
      </c>
      <c r="AB1914" s="108"/>
      <c r="AC1914" s="108">
        <v>0</v>
      </c>
      <c r="AD1914" s="108"/>
      <c r="AE1914" s="108">
        <v>0</v>
      </c>
      <c r="AF1914" s="108"/>
      <c r="AG1914" s="108">
        <v>0</v>
      </c>
      <c r="AH1914" s="108"/>
      <c r="AI1914" s="108">
        <v>12638</v>
      </c>
      <c r="AJ1914" s="108"/>
      <c r="AK1914" s="108">
        <v>0</v>
      </c>
      <c r="AL1914" s="109"/>
      <c r="AM1914" s="182">
        <v>0</v>
      </c>
      <c r="AN1914" s="109" t="s">
        <v>5655</v>
      </c>
      <c r="AO1914" s="109" t="str">
        <f t="shared" si="29"/>
        <v>No</v>
      </c>
    </row>
    <row r="1915" spans="1:41" s="19" customFormat="1" ht="11.45" customHeight="1" x14ac:dyDescent="0.2">
      <c r="A1915" s="5" t="s">
        <v>6512</v>
      </c>
      <c r="B1915" s="5" t="s">
        <v>627</v>
      </c>
      <c r="C1915" s="5" t="s">
        <v>98</v>
      </c>
      <c r="D1915" s="174"/>
      <c r="E1915" s="177">
        <v>55312</v>
      </c>
      <c r="F1915" s="19" t="s">
        <v>194</v>
      </c>
      <c r="G1915" s="5" t="s">
        <v>192</v>
      </c>
      <c r="H1915" s="27">
        <v>1376476</v>
      </c>
      <c r="I1915" s="106">
        <v>3</v>
      </c>
      <c r="J1915" s="107"/>
      <c r="K1915" s="108">
        <v>3</v>
      </c>
      <c r="L1915" s="108"/>
      <c r="M1915" s="108">
        <v>14129</v>
      </c>
      <c r="N1915" s="108"/>
      <c r="O1915" s="108">
        <v>14835</v>
      </c>
      <c r="P1915" s="108"/>
      <c r="Q1915" s="108">
        <v>14129</v>
      </c>
      <c r="R1915" s="108"/>
      <c r="S1915" s="108">
        <v>706</v>
      </c>
      <c r="T1915" s="108" t="s">
        <v>102</v>
      </c>
      <c r="U1915" s="108">
        <v>3045</v>
      </c>
      <c r="V1915" s="108"/>
      <c r="W1915" s="108">
        <v>2900</v>
      </c>
      <c r="X1915" s="108"/>
      <c r="Y1915" s="108">
        <v>145</v>
      </c>
      <c r="Z1915" s="108" t="s">
        <v>102</v>
      </c>
      <c r="AA1915" s="108">
        <v>14835</v>
      </c>
      <c r="AB1915" s="108"/>
      <c r="AC1915" s="108">
        <v>14129</v>
      </c>
      <c r="AD1915" s="108"/>
      <c r="AE1915" s="108">
        <v>3045</v>
      </c>
      <c r="AF1915" s="108"/>
      <c r="AG1915" s="108">
        <v>2900</v>
      </c>
      <c r="AH1915" s="108"/>
      <c r="AI1915" s="108">
        <v>156683</v>
      </c>
      <c r="AJ1915" s="108"/>
      <c r="AK1915" s="108">
        <v>160893</v>
      </c>
      <c r="AL1915" s="109" t="s">
        <v>102</v>
      </c>
      <c r="AM1915" s="182">
        <v>0</v>
      </c>
      <c r="AN1915" s="109" t="s">
        <v>5655</v>
      </c>
      <c r="AO1915" s="109" t="str">
        <f t="shared" si="29"/>
        <v>Yes</v>
      </c>
    </row>
    <row r="1916" spans="1:41" s="19" customFormat="1" ht="11.45" customHeight="1" x14ac:dyDescent="0.2">
      <c r="A1916" s="5" t="s">
        <v>5541</v>
      </c>
      <c r="B1916" s="5" t="s">
        <v>672</v>
      </c>
      <c r="C1916" s="5" t="s">
        <v>64</v>
      </c>
      <c r="D1916" s="174"/>
      <c r="E1916" s="177" t="s">
        <v>5540</v>
      </c>
      <c r="F1916" s="19" t="s">
        <v>194</v>
      </c>
      <c r="G1916" s="5" t="s">
        <v>229</v>
      </c>
      <c r="H1916" s="27">
        <v>0</v>
      </c>
      <c r="I1916" s="106">
        <v>3</v>
      </c>
      <c r="J1916" s="107"/>
      <c r="K1916" s="108">
        <v>0</v>
      </c>
      <c r="L1916" s="108"/>
      <c r="M1916" s="108">
        <v>0</v>
      </c>
      <c r="N1916" s="108"/>
      <c r="O1916" s="108">
        <v>0</v>
      </c>
      <c r="P1916" s="108"/>
      <c r="Q1916" s="108">
        <v>61799</v>
      </c>
      <c r="R1916" s="108"/>
      <c r="S1916" s="108">
        <v>0</v>
      </c>
      <c r="T1916" s="108"/>
      <c r="U1916" s="108">
        <v>0</v>
      </c>
      <c r="V1916" s="108"/>
      <c r="W1916" s="108">
        <v>2493</v>
      </c>
      <c r="X1916" s="108"/>
      <c r="Y1916" s="108">
        <v>0</v>
      </c>
      <c r="Z1916" s="108"/>
      <c r="AA1916" s="108">
        <v>0</v>
      </c>
      <c r="AB1916" s="108"/>
      <c r="AC1916" s="108">
        <v>0</v>
      </c>
      <c r="AD1916" s="108"/>
      <c r="AE1916" s="108">
        <v>0</v>
      </c>
      <c r="AF1916" s="108"/>
      <c r="AG1916" s="108">
        <v>0</v>
      </c>
      <c r="AH1916" s="108"/>
      <c r="AI1916" s="108">
        <v>4321</v>
      </c>
      <c r="AJ1916" s="108"/>
      <c r="AK1916" s="108">
        <v>0</v>
      </c>
      <c r="AL1916" s="109"/>
      <c r="AM1916" s="182">
        <v>0</v>
      </c>
      <c r="AN1916" s="109" t="s">
        <v>5655</v>
      </c>
      <c r="AO1916" s="109" t="str">
        <f t="shared" si="29"/>
        <v>No</v>
      </c>
    </row>
    <row r="1917" spans="1:41" s="19" customFormat="1" ht="11.45" customHeight="1" x14ac:dyDescent="0.2">
      <c r="A1917" s="5" t="s">
        <v>6513</v>
      </c>
      <c r="B1917" s="5" t="s">
        <v>4555</v>
      </c>
      <c r="C1917" s="5" t="s">
        <v>63</v>
      </c>
      <c r="D1917" s="174" t="s">
        <v>4556</v>
      </c>
      <c r="E1917" s="177" t="s">
        <v>4557</v>
      </c>
      <c r="F1917" s="19" t="s">
        <v>242</v>
      </c>
      <c r="G1917" s="5" t="s">
        <v>229</v>
      </c>
      <c r="H1917" s="27">
        <v>0</v>
      </c>
      <c r="I1917" s="106">
        <v>3</v>
      </c>
      <c r="J1917" s="107"/>
      <c r="K1917" s="108">
        <v>0</v>
      </c>
      <c r="L1917" s="108"/>
      <c r="M1917" s="108">
        <v>0</v>
      </c>
      <c r="N1917" s="108"/>
      <c r="O1917" s="108">
        <v>0</v>
      </c>
      <c r="P1917" s="108"/>
      <c r="Q1917" s="108">
        <v>50128</v>
      </c>
      <c r="R1917" s="108"/>
      <c r="S1917" s="108">
        <v>0</v>
      </c>
      <c r="T1917" s="108"/>
      <c r="U1917" s="108">
        <v>0</v>
      </c>
      <c r="V1917" s="108"/>
      <c r="W1917" s="108">
        <v>1942</v>
      </c>
      <c r="X1917" s="108"/>
      <c r="Y1917" s="108">
        <v>0</v>
      </c>
      <c r="Z1917" s="108"/>
      <c r="AA1917" s="108">
        <v>0</v>
      </c>
      <c r="AB1917" s="108"/>
      <c r="AC1917" s="108">
        <v>0</v>
      </c>
      <c r="AD1917" s="108"/>
      <c r="AE1917" s="108">
        <v>0</v>
      </c>
      <c r="AF1917" s="108"/>
      <c r="AG1917" s="108">
        <v>0</v>
      </c>
      <c r="AH1917" s="108"/>
      <c r="AI1917" s="108">
        <v>6129</v>
      </c>
      <c r="AJ1917" s="108"/>
      <c r="AK1917" s="108">
        <v>0</v>
      </c>
      <c r="AL1917" s="109"/>
      <c r="AM1917" s="182">
        <v>0</v>
      </c>
      <c r="AN1917" s="109" t="s">
        <v>5655</v>
      </c>
      <c r="AO1917" s="109" t="str">
        <f t="shared" si="29"/>
        <v>No</v>
      </c>
    </row>
    <row r="1918" spans="1:41" s="19" customFormat="1" ht="11.45" customHeight="1" x14ac:dyDescent="0.2">
      <c r="A1918" s="5" t="s">
        <v>1268</v>
      </c>
      <c r="B1918" s="5" t="s">
        <v>710</v>
      </c>
      <c r="C1918" s="5" t="s">
        <v>72</v>
      </c>
      <c r="D1918" s="174" t="s">
        <v>1269</v>
      </c>
      <c r="E1918" s="177">
        <v>90011</v>
      </c>
      <c r="F1918" s="19" t="s">
        <v>138</v>
      </c>
      <c r="G1918" s="5" t="s">
        <v>5273</v>
      </c>
      <c r="H1918" s="27">
        <v>0</v>
      </c>
      <c r="I1918" s="106">
        <v>3</v>
      </c>
      <c r="J1918" s="107"/>
      <c r="K1918" s="108">
        <v>0</v>
      </c>
      <c r="L1918" s="108"/>
      <c r="M1918" s="108">
        <v>0</v>
      </c>
      <c r="N1918" s="108"/>
      <c r="O1918" s="108">
        <v>0</v>
      </c>
      <c r="P1918" s="108"/>
      <c r="Q1918" s="108">
        <v>129548</v>
      </c>
      <c r="R1918" s="108"/>
      <c r="S1918" s="108">
        <v>0</v>
      </c>
      <c r="T1918" s="108"/>
      <c r="U1918" s="108">
        <v>0</v>
      </c>
      <c r="V1918" s="108"/>
      <c r="W1918" s="108">
        <v>5015</v>
      </c>
      <c r="X1918" s="108"/>
      <c r="Y1918" s="108">
        <v>0</v>
      </c>
      <c r="Z1918" s="108"/>
      <c r="AA1918" s="108">
        <v>0</v>
      </c>
      <c r="AB1918" s="108"/>
      <c r="AC1918" s="108">
        <v>0</v>
      </c>
      <c r="AD1918" s="108"/>
      <c r="AE1918" s="108">
        <v>0</v>
      </c>
      <c r="AF1918" s="108"/>
      <c r="AG1918" s="108">
        <v>0</v>
      </c>
      <c r="AH1918" s="108"/>
      <c r="AI1918" s="108">
        <v>12887</v>
      </c>
      <c r="AJ1918" s="108"/>
      <c r="AK1918" s="108">
        <v>0</v>
      </c>
      <c r="AL1918" s="109"/>
      <c r="AM1918" s="182">
        <v>0</v>
      </c>
      <c r="AN1918" s="109" t="s">
        <v>5655</v>
      </c>
      <c r="AO1918" s="109" t="str">
        <f t="shared" si="29"/>
        <v>No</v>
      </c>
    </row>
    <row r="1919" spans="1:41" s="19" customFormat="1" ht="11.45" customHeight="1" x14ac:dyDescent="0.2">
      <c r="A1919" s="5" t="s">
        <v>1878</v>
      </c>
      <c r="B1919" s="5" t="s">
        <v>1879</v>
      </c>
      <c r="C1919" s="5" t="s">
        <v>40</v>
      </c>
      <c r="D1919" s="174" t="s">
        <v>1880</v>
      </c>
      <c r="E1919" s="177" t="s">
        <v>1881</v>
      </c>
      <c r="F1919" s="19" t="s">
        <v>194</v>
      </c>
      <c r="G1919" s="5" t="s">
        <v>229</v>
      </c>
      <c r="H1919" s="27">
        <v>0</v>
      </c>
      <c r="I1919" s="106">
        <v>3</v>
      </c>
      <c r="J1919" s="107"/>
      <c r="K1919" s="108">
        <v>0</v>
      </c>
      <c r="L1919" s="108"/>
      <c r="M1919" s="108">
        <v>0</v>
      </c>
      <c r="N1919" s="108"/>
      <c r="O1919" s="108">
        <v>0</v>
      </c>
      <c r="P1919" s="108"/>
      <c r="Q1919" s="108">
        <v>70353</v>
      </c>
      <c r="R1919" s="108"/>
      <c r="S1919" s="108">
        <v>0</v>
      </c>
      <c r="T1919" s="108"/>
      <c r="U1919" s="108">
        <v>0</v>
      </c>
      <c r="V1919" s="108"/>
      <c r="W1919" s="108">
        <v>4143</v>
      </c>
      <c r="X1919" s="108"/>
      <c r="Y1919" s="108">
        <v>0</v>
      </c>
      <c r="Z1919" s="108"/>
      <c r="AA1919" s="108">
        <v>0</v>
      </c>
      <c r="AB1919" s="108"/>
      <c r="AC1919" s="108">
        <v>0</v>
      </c>
      <c r="AD1919" s="108"/>
      <c r="AE1919" s="108">
        <v>0</v>
      </c>
      <c r="AF1919" s="108"/>
      <c r="AG1919" s="108">
        <v>0</v>
      </c>
      <c r="AH1919" s="108"/>
      <c r="AI1919" s="108">
        <v>6977</v>
      </c>
      <c r="AJ1919" s="108"/>
      <c r="AK1919" s="108">
        <v>0</v>
      </c>
      <c r="AL1919" s="109"/>
      <c r="AM1919" s="182">
        <v>0</v>
      </c>
      <c r="AN1919" s="109" t="s">
        <v>5655</v>
      </c>
      <c r="AO1919" s="109" t="str">
        <f t="shared" si="29"/>
        <v>No</v>
      </c>
    </row>
    <row r="1920" spans="1:41" s="19" customFormat="1" ht="11.45" customHeight="1" x14ac:dyDescent="0.2">
      <c r="A1920" s="5" t="s">
        <v>6514</v>
      </c>
      <c r="B1920" s="5" t="s">
        <v>4675</v>
      </c>
      <c r="C1920" s="5" t="s">
        <v>63</v>
      </c>
      <c r="D1920" s="174" t="s">
        <v>4676</v>
      </c>
      <c r="E1920" s="177" t="s">
        <v>4677</v>
      </c>
      <c r="F1920" s="19" t="s">
        <v>242</v>
      </c>
      <c r="G1920" s="5" t="s">
        <v>229</v>
      </c>
      <c r="H1920" s="27">
        <v>0</v>
      </c>
      <c r="I1920" s="106">
        <v>3</v>
      </c>
      <c r="J1920" s="107"/>
      <c r="K1920" s="108">
        <v>0</v>
      </c>
      <c r="L1920" s="108"/>
      <c r="M1920" s="108">
        <v>0</v>
      </c>
      <c r="N1920" s="108"/>
      <c r="O1920" s="108">
        <v>0</v>
      </c>
      <c r="P1920" s="108"/>
      <c r="Q1920" s="108">
        <v>48723</v>
      </c>
      <c r="R1920" s="108"/>
      <c r="S1920" s="108">
        <v>0</v>
      </c>
      <c r="T1920" s="108"/>
      <c r="U1920" s="108">
        <v>0</v>
      </c>
      <c r="V1920" s="108"/>
      <c r="W1920" s="108">
        <v>2894</v>
      </c>
      <c r="X1920" s="108"/>
      <c r="Y1920" s="108">
        <v>0</v>
      </c>
      <c r="Z1920" s="108"/>
      <c r="AA1920" s="108">
        <v>0</v>
      </c>
      <c r="AB1920" s="108"/>
      <c r="AC1920" s="108">
        <v>0</v>
      </c>
      <c r="AD1920" s="108"/>
      <c r="AE1920" s="108">
        <v>0</v>
      </c>
      <c r="AF1920" s="108"/>
      <c r="AG1920" s="108">
        <v>0</v>
      </c>
      <c r="AH1920" s="108"/>
      <c r="AI1920" s="108">
        <v>4649</v>
      </c>
      <c r="AJ1920" s="108"/>
      <c r="AK1920" s="108">
        <v>0</v>
      </c>
      <c r="AL1920" s="109"/>
      <c r="AM1920" s="182">
        <v>0</v>
      </c>
      <c r="AN1920" s="109" t="s">
        <v>5655</v>
      </c>
      <c r="AO1920" s="109" t="str">
        <f t="shared" si="29"/>
        <v>No</v>
      </c>
    </row>
    <row r="1921" spans="1:41" s="19" customFormat="1" ht="11.45" customHeight="1" x14ac:dyDescent="0.2">
      <c r="A1921" s="5" t="s">
        <v>5836</v>
      </c>
      <c r="B1921" s="5" t="s">
        <v>5837</v>
      </c>
      <c r="C1921" s="5" t="s">
        <v>161</v>
      </c>
      <c r="D1921" s="174" t="s">
        <v>5838</v>
      </c>
      <c r="E1921" s="177" t="s">
        <v>5839</v>
      </c>
      <c r="F1921" s="19" t="s">
        <v>242</v>
      </c>
      <c r="G1921" s="5" t="s">
        <v>229</v>
      </c>
      <c r="H1921" s="27">
        <v>0</v>
      </c>
      <c r="I1921" s="106">
        <v>3</v>
      </c>
      <c r="J1921" s="107"/>
      <c r="K1921" s="108">
        <v>0</v>
      </c>
      <c r="L1921" s="108"/>
      <c r="M1921" s="108">
        <v>0</v>
      </c>
      <c r="N1921" s="108"/>
      <c r="O1921" s="108">
        <v>0</v>
      </c>
      <c r="P1921" s="108"/>
      <c r="Q1921" s="108">
        <v>12297</v>
      </c>
      <c r="R1921" s="108"/>
      <c r="S1921" s="108">
        <v>0</v>
      </c>
      <c r="T1921" s="108"/>
      <c r="U1921" s="108">
        <v>0</v>
      </c>
      <c r="V1921" s="108"/>
      <c r="W1921" s="108">
        <v>466</v>
      </c>
      <c r="X1921" s="108"/>
      <c r="Y1921" s="108">
        <v>0</v>
      </c>
      <c r="Z1921" s="108"/>
      <c r="AA1921" s="108">
        <v>0</v>
      </c>
      <c r="AB1921" s="108"/>
      <c r="AC1921" s="108">
        <v>0</v>
      </c>
      <c r="AD1921" s="108"/>
      <c r="AE1921" s="108">
        <v>0</v>
      </c>
      <c r="AF1921" s="108"/>
      <c r="AG1921" s="108">
        <v>0</v>
      </c>
      <c r="AH1921" s="108"/>
      <c r="AI1921" s="108">
        <v>1044</v>
      </c>
      <c r="AJ1921" s="108"/>
      <c r="AK1921" s="108">
        <v>0</v>
      </c>
      <c r="AL1921" s="109"/>
      <c r="AM1921" s="182">
        <v>0</v>
      </c>
      <c r="AN1921" s="109" t="s">
        <v>5655</v>
      </c>
      <c r="AO1921" s="109" t="str">
        <f t="shared" si="29"/>
        <v>No</v>
      </c>
    </row>
    <row r="1922" spans="1:41" s="19" customFormat="1" ht="11.45" customHeight="1" x14ac:dyDescent="0.2">
      <c r="A1922" s="5" t="s">
        <v>2521</v>
      </c>
      <c r="B1922" s="5" t="s">
        <v>842</v>
      </c>
      <c r="C1922" s="5" t="s">
        <v>40</v>
      </c>
      <c r="D1922" s="174" t="s">
        <v>2522</v>
      </c>
      <c r="E1922" s="177" t="s">
        <v>2523</v>
      </c>
      <c r="F1922" s="19" t="s">
        <v>194</v>
      </c>
      <c r="G1922" s="5" t="s">
        <v>229</v>
      </c>
      <c r="H1922" s="27">
        <v>0</v>
      </c>
      <c r="I1922" s="106">
        <v>3</v>
      </c>
      <c r="J1922" s="107"/>
      <c r="K1922" s="108">
        <v>0</v>
      </c>
      <c r="L1922" s="108"/>
      <c r="M1922" s="108">
        <v>0</v>
      </c>
      <c r="N1922" s="108"/>
      <c r="O1922" s="108">
        <v>0</v>
      </c>
      <c r="P1922" s="108"/>
      <c r="Q1922" s="108">
        <v>101114</v>
      </c>
      <c r="R1922" s="108"/>
      <c r="S1922" s="108">
        <v>0</v>
      </c>
      <c r="T1922" s="108"/>
      <c r="U1922" s="108">
        <v>0</v>
      </c>
      <c r="V1922" s="108"/>
      <c r="W1922" s="108">
        <v>5525</v>
      </c>
      <c r="X1922" s="108"/>
      <c r="Y1922" s="108">
        <v>0</v>
      </c>
      <c r="Z1922" s="108"/>
      <c r="AA1922" s="108">
        <v>0</v>
      </c>
      <c r="AB1922" s="108"/>
      <c r="AC1922" s="108">
        <v>0</v>
      </c>
      <c r="AD1922" s="108"/>
      <c r="AE1922" s="108">
        <v>0</v>
      </c>
      <c r="AF1922" s="108"/>
      <c r="AG1922" s="108">
        <v>0</v>
      </c>
      <c r="AH1922" s="108"/>
      <c r="AI1922" s="108">
        <v>14442</v>
      </c>
      <c r="AJ1922" s="108"/>
      <c r="AK1922" s="108">
        <v>0</v>
      </c>
      <c r="AL1922" s="109"/>
      <c r="AM1922" s="182">
        <v>0</v>
      </c>
      <c r="AN1922" s="109" t="s">
        <v>5655</v>
      </c>
      <c r="AO1922" s="109" t="str">
        <f t="shared" si="29"/>
        <v>No</v>
      </c>
    </row>
    <row r="1923" spans="1:41" s="19" customFormat="1" ht="11.45" customHeight="1" x14ac:dyDescent="0.2">
      <c r="A1923" s="5" t="s">
        <v>2239</v>
      </c>
      <c r="B1923" s="5" t="s">
        <v>2240</v>
      </c>
      <c r="C1923" s="5" t="s">
        <v>40</v>
      </c>
      <c r="D1923" s="174" t="s">
        <v>2241</v>
      </c>
      <c r="E1923" s="177" t="s">
        <v>2242</v>
      </c>
      <c r="F1923" s="19" t="s">
        <v>194</v>
      </c>
      <c r="G1923" s="5" t="s">
        <v>229</v>
      </c>
      <c r="H1923" s="27">
        <v>0</v>
      </c>
      <c r="I1923" s="106">
        <v>3</v>
      </c>
      <c r="J1923" s="107"/>
      <c r="K1923" s="108">
        <v>0</v>
      </c>
      <c r="L1923" s="108"/>
      <c r="M1923" s="108">
        <v>0</v>
      </c>
      <c r="N1923" s="108"/>
      <c r="O1923" s="108">
        <v>0</v>
      </c>
      <c r="P1923" s="108"/>
      <c r="Q1923" s="108">
        <v>116326</v>
      </c>
      <c r="R1923" s="108"/>
      <c r="S1923" s="108">
        <v>0</v>
      </c>
      <c r="T1923" s="108"/>
      <c r="U1923" s="108">
        <v>0</v>
      </c>
      <c r="V1923" s="108"/>
      <c r="W1923" s="108">
        <v>5984</v>
      </c>
      <c r="X1923" s="108"/>
      <c r="Y1923" s="108">
        <v>0</v>
      </c>
      <c r="Z1923" s="108"/>
      <c r="AA1923" s="108">
        <v>0</v>
      </c>
      <c r="AB1923" s="108"/>
      <c r="AC1923" s="108">
        <v>0</v>
      </c>
      <c r="AD1923" s="108"/>
      <c r="AE1923" s="108">
        <v>0</v>
      </c>
      <c r="AF1923" s="108"/>
      <c r="AG1923" s="108">
        <v>0</v>
      </c>
      <c r="AH1923" s="108"/>
      <c r="AI1923" s="108">
        <v>14282</v>
      </c>
      <c r="AJ1923" s="108"/>
      <c r="AK1923" s="108">
        <v>0</v>
      </c>
      <c r="AL1923" s="109"/>
      <c r="AM1923" s="182">
        <v>0</v>
      </c>
      <c r="AN1923" s="109" t="s">
        <v>5655</v>
      </c>
      <c r="AO1923" s="109" t="str">
        <f t="shared" ref="AO1923:AO1986" si="30">IF(AN1923&amp;AL1923&amp;AJ1923&amp;AH1923&amp;AF1923&amp;AD1923&amp;AB1923&amp;Z1923&amp;X1923&amp;V1923&amp;T1923&amp;R1923&amp;P1923&amp;N1923&amp;L1923&amp;J1923&lt;&gt;"","Yes","No")</f>
        <v>No</v>
      </c>
    </row>
    <row r="1924" spans="1:41" s="19" customFormat="1" ht="11.45" customHeight="1" x14ac:dyDescent="0.2">
      <c r="A1924" s="5" t="s">
        <v>4754</v>
      </c>
      <c r="B1924" s="5" t="s">
        <v>4755</v>
      </c>
      <c r="C1924" s="5" t="s">
        <v>20</v>
      </c>
      <c r="D1924" s="174" t="s">
        <v>4756</v>
      </c>
      <c r="E1924" s="177" t="s">
        <v>4757</v>
      </c>
      <c r="F1924" s="19" t="s">
        <v>196</v>
      </c>
      <c r="G1924" s="5" t="s">
        <v>229</v>
      </c>
      <c r="H1924" s="27">
        <v>0</v>
      </c>
      <c r="I1924" s="106">
        <v>3</v>
      </c>
      <c r="J1924" s="107"/>
      <c r="K1924" s="108">
        <v>0</v>
      </c>
      <c r="L1924" s="108"/>
      <c r="M1924" s="108">
        <v>0</v>
      </c>
      <c r="N1924" s="108"/>
      <c r="O1924" s="108">
        <v>0</v>
      </c>
      <c r="P1924" s="108"/>
      <c r="Q1924" s="108">
        <v>162356</v>
      </c>
      <c r="R1924" s="108"/>
      <c r="S1924" s="108">
        <v>0</v>
      </c>
      <c r="T1924" s="108"/>
      <c r="U1924" s="108">
        <v>0</v>
      </c>
      <c r="V1924" s="108"/>
      <c r="W1924" s="108">
        <v>9826</v>
      </c>
      <c r="X1924" s="108"/>
      <c r="Y1924" s="108">
        <v>0</v>
      </c>
      <c r="Z1924" s="108"/>
      <c r="AA1924" s="108">
        <v>0</v>
      </c>
      <c r="AB1924" s="108"/>
      <c r="AC1924" s="108">
        <v>0</v>
      </c>
      <c r="AD1924" s="108"/>
      <c r="AE1924" s="108">
        <v>0</v>
      </c>
      <c r="AF1924" s="108"/>
      <c r="AG1924" s="108">
        <v>0</v>
      </c>
      <c r="AH1924" s="108"/>
      <c r="AI1924" s="108">
        <v>35444</v>
      </c>
      <c r="AJ1924" s="108"/>
      <c r="AK1924" s="108">
        <v>0</v>
      </c>
      <c r="AL1924" s="109"/>
      <c r="AM1924" s="182">
        <v>0</v>
      </c>
      <c r="AN1924" s="109" t="s">
        <v>5655</v>
      </c>
      <c r="AO1924" s="109" t="str">
        <f t="shared" si="30"/>
        <v>No</v>
      </c>
    </row>
    <row r="1925" spans="1:41" s="19" customFormat="1" ht="11.45" customHeight="1" x14ac:dyDescent="0.2">
      <c r="A1925" s="5" t="s">
        <v>4409</v>
      </c>
      <c r="B1925" s="5" t="s">
        <v>587</v>
      </c>
      <c r="C1925" s="5" t="s">
        <v>87</v>
      </c>
      <c r="D1925" s="174" t="s">
        <v>4410</v>
      </c>
      <c r="E1925" s="177" t="s">
        <v>4411</v>
      </c>
      <c r="F1925" s="19" t="s">
        <v>194</v>
      </c>
      <c r="G1925" s="5" t="s">
        <v>229</v>
      </c>
      <c r="H1925" s="27">
        <v>0</v>
      </c>
      <c r="I1925" s="106">
        <v>3</v>
      </c>
      <c r="J1925" s="107"/>
      <c r="K1925" s="108">
        <v>0</v>
      </c>
      <c r="L1925" s="108"/>
      <c r="M1925" s="108">
        <v>0</v>
      </c>
      <c r="N1925" s="108"/>
      <c r="O1925" s="108">
        <v>0</v>
      </c>
      <c r="P1925" s="108"/>
      <c r="Q1925" s="108">
        <v>23870</v>
      </c>
      <c r="R1925" s="108"/>
      <c r="S1925" s="108">
        <v>0</v>
      </c>
      <c r="T1925" s="108"/>
      <c r="U1925" s="108">
        <v>0</v>
      </c>
      <c r="V1925" s="108"/>
      <c r="W1925" s="108">
        <v>2917</v>
      </c>
      <c r="X1925" s="108"/>
      <c r="Y1925" s="108">
        <v>0</v>
      </c>
      <c r="Z1925" s="108"/>
      <c r="AA1925" s="108">
        <v>0</v>
      </c>
      <c r="AB1925" s="108"/>
      <c r="AC1925" s="108">
        <v>0</v>
      </c>
      <c r="AD1925" s="108"/>
      <c r="AE1925" s="108">
        <v>0</v>
      </c>
      <c r="AF1925" s="108"/>
      <c r="AG1925" s="108">
        <v>0</v>
      </c>
      <c r="AH1925" s="108"/>
      <c r="AI1925" s="108">
        <v>13272</v>
      </c>
      <c r="AJ1925" s="108"/>
      <c r="AK1925" s="108">
        <v>0</v>
      </c>
      <c r="AL1925" s="109"/>
      <c r="AM1925" s="182">
        <v>0</v>
      </c>
      <c r="AN1925" s="109" t="s">
        <v>5655</v>
      </c>
      <c r="AO1925" s="109" t="str">
        <f t="shared" si="30"/>
        <v>No</v>
      </c>
    </row>
    <row r="1926" spans="1:41" s="19" customFormat="1" ht="11.45" customHeight="1" x14ac:dyDescent="0.2">
      <c r="A1926" s="5" t="s">
        <v>4088</v>
      </c>
      <c r="B1926" s="5" t="s">
        <v>4089</v>
      </c>
      <c r="C1926" s="5" t="s">
        <v>48</v>
      </c>
      <c r="D1926" s="174" t="s">
        <v>4090</v>
      </c>
      <c r="E1926" s="177" t="s">
        <v>4091</v>
      </c>
      <c r="F1926" s="19" t="s">
        <v>242</v>
      </c>
      <c r="G1926" s="5" t="s">
        <v>229</v>
      </c>
      <c r="H1926" s="27">
        <v>0</v>
      </c>
      <c r="I1926" s="106">
        <v>3</v>
      </c>
      <c r="J1926" s="107"/>
      <c r="K1926" s="108">
        <v>0</v>
      </c>
      <c r="L1926" s="108"/>
      <c r="M1926" s="108">
        <v>0</v>
      </c>
      <c r="N1926" s="108"/>
      <c r="O1926" s="108">
        <v>0</v>
      </c>
      <c r="P1926" s="108"/>
      <c r="Q1926" s="108">
        <v>34805</v>
      </c>
      <c r="R1926" s="108"/>
      <c r="S1926" s="108">
        <v>0</v>
      </c>
      <c r="T1926" s="108"/>
      <c r="U1926" s="108">
        <v>0</v>
      </c>
      <c r="V1926" s="108"/>
      <c r="W1926" s="108">
        <v>1227</v>
      </c>
      <c r="X1926" s="108"/>
      <c r="Y1926" s="108">
        <v>0</v>
      </c>
      <c r="Z1926" s="108"/>
      <c r="AA1926" s="108">
        <v>0</v>
      </c>
      <c r="AB1926" s="108"/>
      <c r="AC1926" s="108">
        <v>0</v>
      </c>
      <c r="AD1926" s="108"/>
      <c r="AE1926" s="108">
        <v>0</v>
      </c>
      <c r="AF1926" s="108"/>
      <c r="AG1926" s="108">
        <v>0</v>
      </c>
      <c r="AH1926" s="108"/>
      <c r="AI1926" s="108">
        <v>3168</v>
      </c>
      <c r="AJ1926" s="108"/>
      <c r="AK1926" s="108">
        <v>0</v>
      </c>
      <c r="AL1926" s="109"/>
      <c r="AM1926" s="182">
        <v>0</v>
      </c>
      <c r="AN1926" s="109" t="s">
        <v>5655</v>
      </c>
      <c r="AO1926" s="109" t="str">
        <f t="shared" si="30"/>
        <v>No</v>
      </c>
    </row>
    <row r="1927" spans="1:41" s="19" customFormat="1" ht="11.45" customHeight="1" x14ac:dyDescent="0.2">
      <c r="A1927" s="5" t="s">
        <v>3801</v>
      </c>
      <c r="B1927" s="5" t="s">
        <v>1891</v>
      </c>
      <c r="C1927" s="5" t="s">
        <v>59</v>
      </c>
      <c r="D1927" s="174" t="s">
        <v>3802</v>
      </c>
      <c r="E1927" s="177" t="s">
        <v>3803</v>
      </c>
      <c r="F1927" s="19" t="s">
        <v>194</v>
      </c>
      <c r="G1927" s="5" t="s">
        <v>229</v>
      </c>
      <c r="H1927" s="27">
        <v>0</v>
      </c>
      <c r="I1927" s="106">
        <v>3</v>
      </c>
      <c r="J1927" s="107"/>
      <c r="K1927" s="108">
        <v>0</v>
      </c>
      <c r="L1927" s="108"/>
      <c r="M1927" s="108">
        <v>0</v>
      </c>
      <c r="N1927" s="108"/>
      <c r="O1927" s="108">
        <v>0</v>
      </c>
      <c r="P1927" s="108"/>
      <c r="Q1927" s="108">
        <v>32988</v>
      </c>
      <c r="R1927" s="108"/>
      <c r="S1927" s="108">
        <v>0</v>
      </c>
      <c r="T1927" s="108"/>
      <c r="U1927" s="108">
        <v>0</v>
      </c>
      <c r="V1927" s="108"/>
      <c r="W1927" s="108">
        <v>3454</v>
      </c>
      <c r="X1927" s="108"/>
      <c r="Y1927" s="108">
        <v>0</v>
      </c>
      <c r="Z1927" s="108"/>
      <c r="AA1927" s="108">
        <v>0</v>
      </c>
      <c r="AB1927" s="108"/>
      <c r="AC1927" s="108">
        <v>0</v>
      </c>
      <c r="AD1927" s="108"/>
      <c r="AE1927" s="108">
        <v>0</v>
      </c>
      <c r="AF1927" s="108"/>
      <c r="AG1927" s="108">
        <v>0</v>
      </c>
      <c r="AH1927" s="108"/>
      <c r="AI1927" s="108">
        <v>16256</v>
      </c>
      <c r="AJ1927" s="108"/>
      <c r="AK1927" s="108">
        <v>0</v>
      </c>
      <c r="AL1927" s="109"/>
      <c r="AM1927" s="182">
        <v>0</v>
      </c>
      <c r="AN1927" s="109" t="s">
        <v>5655</v>
      </c>
      <c r="AO1927" s="109" t="str">
        <f t="shared" si="30"/>
        <v>No</v>
      </c>
    </row>
    <row r="1928" spans="1:41" s="19" customFormat="1" ht="11.45" customHeight="1" x14ac:dyDescent="0.2">
      <c r="A1928" s="5" t="s">
        <v>4848</v>
      </c>
      <c r="B1928" s="5" t="s">
        <v>4849</v>
      </c>
      <c r="C1928" s="5" t="s">
        <v>20</v>
      </c>
      <c r="D1928" s="174" t="s">
        <v>4850</v>
      </c>
      <c r="E1928" s="177" t="s">
        <v>4851</v>
      </c>
      <c r="F1928" s="19" t="s">
        <v>194</v>
      </c>
      <c r="G1928" s="5" t="s">
        <v>229</v>
      </c>
      <c r="H1928" s="27">
        <v>0</v>
      </c>
      <c r="I1928" s="106">
        <v>3</v>
      </c>
      <c r="J1928" s="107"/>
      <c r="K1928" s="108">
        <v>0</v>
      </c>
      <c r="L1928" s="108"/>
      <c r="M1928" s="108">
        <v>0</v>
      </c>
      <c r="N1928" s="108"/>
      <c r="O1928" s="108">
        <v>0</v>
      </c>
      <c r="P1928" s="108"/>
      <c r="Q1928" s="108">
        <v>19184</v>
      </c>
      <c r="R1928" s="108"/>
      <c r="S1928" s="108">
        <v>0</v>
      </c>
      <c r="T1928" s="108"/>
      <c r="U1928" s="108">
        <v>0</v>
      </c>
      <c r="V1928" s="108"/>
      <c r="W1928" s="108">
        <v>1880</v>
      </c>
      <c r="X1928" s="108"/>
      <c r="Y1928" s="108">
        <v>0</v>
      </c>
      <c r="Z1928" s="108"/>
      <c r="AA1928" s="108">
        <v>0</v>
      </c>
      <c r="AB1928" s="108"/>
      <c r="AC1928" s="108">
        <v>0</v>
      </c>
      <c r="AD1928" s="108"/>
      <c r="AE1928" s="108">
        <v>0</v>
      </c>
      <c r="AF1928" s="108"/>
      <c r="AG1928" s="108">
        <v>0</v>
      </c>
      <c r="AH1928" s="108"/>
      <c r="AI1928" s="108">
        <v>20245</v>
      </c>
      <c r="AJ1928" s="108"/>
      <c r="AK1928" s="108">
        <v>0</v>
      </c>
      <c r="AL1928" s="109"/>
      <c r="AM1928" s="182">
        <v>0</v>
      </c>
      <c r="AN1928" s="109" t="s">
        <v>5655</v>
      </c>
      <c r="AO1928" s="109" t="str">
        <f t="shared" si="30"/>
        <v>No</v>
      </c>
    </row>
    <row r="1929" spans="1:41" s="19" customFormat="1" ht="11.45" customHeight="1" x14ac:dyDescent="0.2">
      <c r="A1929" s="5" t="s">
        <v>3296</v>
      </c>
      <c r="B1929" s="5" t="s">
        <v>3297</v>
      </c>
      <c r="C1929" s="5" t="s">
        <v>56</v>
      </c>
      <c r="D1929" s="174" t="s">
        <v>3298</v>
      </c>
      <c r="E1929" s="177" t="s">
        <v>3299</v>
      </c>
      <c r="F1929" s="19" t="s">
        <v>196</v>
      </c>
      <c r="G1929" s="5" t="s">
        <v>229</v>
      </c>
      <c r="H1929" s="27">
        <v>0</v>
      </c>
      <c r="I1929" s="106">
        <v>3</v>
      </c>
      <c r="J1929" s="107"/>
      <c r="K1929" s="108">
        <v>0</v>
      </c>
      <c r="L1929" s="108"/>
      <c r="M1929" s="108">
        <v>0</v>
      </c>
      <c r="N1929" s="108"/>
      <c r="O1929" s="108">
        <v>0</v>
      </c>
      <c r="P1929" s="108"/>
      <c r="Q1929" s="108">
        <v>77369</v>
      </c>
      <c r="R1929" s="108"/>
      <c r="S1929" s="108">
        <v>0</v>
      </c>
      <c r="T1929" s="108"/>
      <c r="U1929" s="108">
        <v>0</v>
      </c>
      <c r="V1929" s="108"/>
      <c r="W1929" s="108">
        <v>10507</v>
      </c>
      <c r="X1929" s="108"/>
      <c r="Y1929" s="108">
        <v>0</v>
      </c>
      <c r="Z1929" s="108"/>
      <c r="AA1929" s="108">
        <v>0</v>
      </c>
      <c r="AB1929" s="108"/>
      <c r="AC1929" s="108">
        <v>0</v>
      </c>
      <c r="AD1929" s="108"/>
      <c r="AE1929" s="108">
        <v>0</v>
      </c>
      <c r="AF1929" s="108"/>
      <c r="AG1929" s="108">
        <v>0</v>
      </c>
      <c r="AH1929" s="108"/>
      <c r="AI1929" s="108">
        <v>27212</v>
      </c>
      <c r="AJ1929" s="108"/>
      <c r="AK1929" s="108">
        <v>0</v>
      </c>
      <c r="AL1929" s="109"/>
      <c r="AM1929" s="182">
        <v>0</v>
      </c>
      <c r="AN1929" s="109" t="s">
        <v>5655</v>
      </c>
      <c r="AO1929" s="109" t="str">
        <f t="shared" si="30"/>
        <v>No</v>
      </c>
    </row>
    <row r="1930" spans="1:41" s="19" customFormat="1" ht="11.45" customHeight="1" x14ac:dyDescent="0.2">
      <c r="A1930" s="5" t="s">
        <v>4151</v>
      </c>
      <c r="B1930" s="5" t="s">
        <v>4152</v>
      </c>
      <c r="C1930" s="5" t="s">
        <v>48</v>
      </c>
      <c r="D1930" s="174" t="s">
        <v>4153</v>
      </c>
      <c r="E1930" s="177" t="s">
        <v>4154</v>
      </c>
      <c r="F1930" s="19" t="s">
        <v>194</v>
      </c>
      <c r="G1930" s="5" t="s">
        <v>229</v>
      </c>
      <c r="H1930" s="27">
        <v>0</v>
      </c>
      <c r="I1930" s="106">
        <v>3</v>
      </c>
      <c r="J1930" s="107"/>
      <c r="K1930" s="108">
        <v>0</v>
      </c>
      <c r="L1930" s="108"/>
      <c r="M1930" s="108">
        <v>0</v>
      </c>
      <c r="N1930" s="108"/>
      <c r="O1930" s="108">
        <v>0</v>
      </c>
      <c r="P1930" s="108"/>
      <c r="Q1930" s="108">
        <v>17464</v>
      </c>
      <c r="R1930" s="108"/>
      <c r="S1930" s="108">
        <v>0</v>
      </c>
      <c r="T1930" s="108"/>
      <c r="U1930" s="108">
        <v>0</v>
      </c>
      <c r="V1930" s="108"/>
      <c r="W1930" s="108">
        <v>2305</v>
      </c>
      <c r="X1930" s="108"/>
      <c r="Y1930" s="108">
        <v>0</v>
      </c>
      <c r="Z1930" s="108"/>
      <c r="AA1930" s="108">
        <v>0</v>
      </c>
      <c r="AB1930" s="108"/>
      <c r="AC1930" s="108">
        <v>0</v>
      </c>
      <c r="AD1930" s="108"/>
      <c r="AE1930" s="108">
        <v>0</v>
      </c>
      <c r="AF1930" s="108"/>
      <c r="AG1930" s="108">
        <v>0</v>
      </c>
      <c r="AH1930" s="108"/>
      <c r="AI1930" s="108">
        <v>9844</v>
      </c>
      <c r="AJ1930" s="108"/>
      <c r="AK1930" s="108">
        <v>0</v>
      </c>
      <c r="AL1930" s="109"/>
      <c r="AM1930" s="182">
        <v>0</v>
      </c>
      <c r="AN1930" s="109" t="s">
        <v>5655</v>
      </c>
      <c r="AO1930" s="109" t="str">
        <f t="shared" si="30"/>
        <v>No</v>
      </c>
    </row>
    <row r="1931" spans="1:41" s="19" customFormat="1" ht="11.45" customHeight="1" x14ac:dyDescent="0.2">
      <c r="A1931" s="5" t="s">
        <v>4562</v>
      </c>
      <c r="B1931" s="5" t="s">
        <v>4563</v>
      </c>
      <c r="C1931" s="5" t="s">
        <v>63</v>
      </c>
      <c r="D1931" s="174" t="s">
        <v>4564</v>
      </c>
      <c r="E1931" s="177" t="s">
        <v>4565</v>
      </c>
      <c r="F1931" s="19" t="s">
        <v>242</v>
      </c>
      <c r="G1931" s="5" t="s">
        <v>229</v>
      </c>
      <c r="H1931" s="27">
        <v>0</v>
      </c>
      <c r="I1931" s="106">
        <v>3</v>
      </c>
      <c r="J1931" s="107"/>
      <c r="K1931" s="108">
        <v>0</v>
      </c>
      <c r="L1931" s="108"/>
      <c r="M1931" s="108">
        <v>0</v>
      </c>
      <c r="N1931" s="108"/>
      <c r="O1931" s="108">
        <v>0</v>
      </c>
      <c r="P1931" s="108"/>
      <c r="Q1931" s="108">
        <v>52728</v>
      </c>
      <c r="R1931" s="108"/>
      <c r="S1931" s="108">
        <v>0</v>
      </c>
      <c r="T1931" s="108"/>
      <c r="U1931" s="108">
        <v>0</v>
      </c>
      <c r="V1931" s="108"/>
      <c r="W1931" s="108">
        <v>3712</v>
      </c>
      <c r="X1931" s="108"/>
      <c r="Y1931" s="108">
        <v>0</v>
      </c>
      <c r="Z1931" s="108"/>
      <c r="AA1931" s="108">
        <v>0</v>
      </c>
      <c r="AB1931" s="108"/>
      <c r="AC1931" s="108">
        <v>0</v>
      </c>
      <c r="AD1931" s="108"/>
      <c r="AE1931" s="108">
        <v>0</v>
      </c>
      <c r="AF1931" s="108"/>
      <c r="AG1931" s="108">
        <v>0</v>
      </c>
      <c r="AH1931" s="108"/>
      <c r="AI1931" s="108">
        <v>7183</v>
      </c>
      <c r="AJ1931" s="108"/>
      <c r="AK1931" s="108">
        <v>0</v>
      </c>
      <c r="AL1931" s="109"/>
      <c r="AM1931" s="182">
        <v>0</v>
      </c>
      <c r="AN1931" s="109" t="s">
        <v>5655</v>
      </c>
      <c r="AO1931" s="109" t="str">
        <f t="shared" si="30"/>
        <v>No</v>
      </c>
    </row>
    <row r="1932" spans="1:41" s="19" customFormat="1" ht="11.45" customHeight="1" x14ac:dyDescent="0.2">
      <c r="A1932" s="5" t="s">
        <v>6515</v>
      </c>
      <c r="B1932" s="5" t="s">
        <v>5618</v>
      </c>
      <c r="C1932" s="5" t="s">
        <v>40</v>
      </c>
      <c r="D1932" s="174" t="s">
        <v>2163</v>
      </c>
      <c r="E1932" s="177" t="s">
        <v>2164</v>
      </c>
      <c r="F1932" s="19" t="s">
        <v>194</v>
      </c>
      <c r="G1932" s="5" t="s">
        <v>229</v>
      </c>
      <c r="H1932" s="27">
        <v>0</v>
      </c>
      <c r="I1932" s="106">
        <v>3</v>
      </c>
      <c r="J1932" s="107"/>
      <c r="K1932" s="108">
        <v>0</v>
      </c>
      <c r="L1932" s="108"/>
      <c r="M1932" s="108">
        <v>0</v>
      </c>
      <c r="N1932" s="108"/>
      <c r="O1932" s="108">
        <v>0</v>
      </c>
      <c r="P1932" s="108"/>
      <c r="Q1932" s="108">
        <v>92030</v>
      </c>
      <c r="R1932" s="108"/>
      <c r="S1932" s="108">
        <v>0</v>
      </c>
      <c r="T1932" s="108"/>
      <c r="U1932" s="108">
        <v>0</v>
      </c>
      <c r="V1932" s="108"/>
      <c r="W1932" s="108">
        <v>6501</v>
      </c>
      <c r="X1932" s="108"/>
      <c r="Y1932" s="108">
        <v>0</v>
      </c>
      <c r="Z1932" s="108"/>
      <c r="AA1932" s="108">
        <v>0</v>
      </c>
      <c r="AB1932" s="108"/>
      <c r="AC1932" s="108">
        <v>0</v>
      </c>
      <c r="AD1932" s="108"/>
      <c r="AE1932" s="108">
        <v>0</v>
      </c>
      <c r="AF1932" s="108"/>
      <c r="AG1932" s="108">
        <v>0</v>
      </c>
      <c r="AH1932" s="108"/>
      <c r="AI1932" s="108">
        <v>10566</v>
      </c>
      <c r="AJ1932" s="108"/>
      <c r="AK1932" s="108">
        <v>0</v>
      </c>
      <c r="AL1932" s="109"/>
      <c r="AM1932" s="182">
        <v>0</v>
      </c>
      <c r="AN1932" s="109" t="s">
        <v>5655</v>
      </c>
      <c r="AO1932" s="109" t="str">
        <f t="shared" si="30"/>
        <v>No</v>
      </c>
    </row>
    <row r="1933" spans="1:41" s="19" customFormat="1" ht="11.45" customHeight="1" x14ac:dyDescent="0.2">
      <c r="A1933" s="5" t="s">
        <v>2754</v>
      </c>
      <c r="B1933" s="5" t="s">
        <v>2755</v>
      </c>
      <c r="C1933" s="5" t="s">
        <v>98</v>
      </c>
      <c r="D1933" s="174" t="s">
        <v>2756</v>
      </c>
      <c r="E1933" s="177" t="s">
        <v>2757</v>
      </c>
      <c r="F1933" s="19" t="s">
        <v>194</v>
      </c>
      <c r="G1933" s="5" t="s">
        <v>229</v>
      </c>
      <c r="H1933" s="27">
        <v>0</v>
      </c>
      <c r="I1933" s="106">
        <v>3</v>
      </c>
      <c r="J1933" s="107"/>
      <c r="K1933" s="108">
        <v>0</v>
      </c>
      <c r="L1933" s="108"/>
      <c r="M1933" s="108">
        <v>0</v>
      </c>
      <c r="N1933" s="108"/>
      <c r="O1933" s="108">
        <v>0</v>
      </c>
      <c r="P1933" s="108"/>
      <c r="Q1933" s="108">
        <v>152264</v>
      </c>
      <c r="R1933" s="108"/>
      <c r="S1933" s="108">
        <v>0</v>
      </c>
      <c r="T1933" s="108"/>
      <c r="U1933" s="108">
        <v>0</v>
      </c>
      <c r="V1933" s="108"/>
      <c r="W1933" s="108">
        <v>9341</v>
      </c>
      <c r="X1933" s="108"/>
      <c r="Y1933" s="108">
        <v>0</v>
      </c>
      <c r="Z1933" s="108"/>
      <c r="AA1933" s="108">
        <v>0</v>
      </c>
      <c r="AB1933" s="108"/>
      <c r="AC1933" s="108">
        <v>0</v>
      </c>
      <c r="AD1933" s="108"/>
      <c r="AE1933" s="108">
        <v>0</v>
      </c>
      <c r="AF1933" s="108"/>
      <c r="AG1933" s="108">
        <v>0</v>
      </c>
      <c r="AH1933" s="108"/>
      <c r="AI1933" s="108">
        <v>24597</v>
      </c>
      <c r="AJ1933" s="108"/>
      <c r="AK1933" s="108">
        <v>0</v>
      </c>
      <c r="AL1933" s="109"/>
      <c r="AM1933" s="182">
        <v>0</v>
      </c>
      <c r="AN1933" s="109" t="s">
        <v>5655</v>
      </c>
      <c r="AO1933" s="109" t="str">
        <f t="shared" si="30"/>
        <v>No</v>
      </c>
    </row>
    <row r="1934" spans="1:41" s="19" customFormat="1" ht="11.45" customHeight="1" x14ac:dyDescent="0.2">
      <c r="A1934" s="5" t="s">
        <v>5216</v>
      </c>
      <c r="B1934" s="5" t="s">
        <v>5217</v>
      </c>
      <c r="C1934" s="5" t="s">
        <v>20</v>
      </c>
      <c r="D1934" s="174" t="s">
        <v>5218</v>
      </c>
      <c r="E1934" s="177" t="s">
        <v>5219</v>
      </c>
      <c r="F1934" s="19" t="s">
        <v>194</v>
      </c>
      <c r="G1934" s="5" t="s">
        <v>229</v>
      </c>
      <c r="H1934" s="27">
        <v>0</v>
      </c>
      <c r="I1934" s="106">
        <v>3</v>
      </c>
      <c r="J1934" s="107"/>
      <c r="K1934" s="108">
        <v>0</v>
      </c>
      <c r="L1934" s="108"/>
      <c r="M1934" s="108">
        <v>0</v>
      </c>
      <c r="N1934" s="108"/>
      <c r="O1934" s="108">
        <v>0</v>
      </c>
      <c r="P1934" s="108"/>
      <c r="Q1934" s="108">
        <v>34571</v>
      </c>
      <c r="R1934" s="108"/>
      <c r="S1934" s="108">
        <v>0</v>
      </c>
      <c r="T1934" s="108"/>
      <c r="U1934" s="108">
        <v>0</v>
      </c>
      <c r="V1934" s="108"/>
      <c r="W1934" s="108">
        <v>3445</v>
      </c>
      <c r="X1934" s="108"/>
      <c r="Y1934" s="108">
        <v>0</v>
      </c>
      <c r="Z1934" s="108"/>
      <c r="AA1934" s="108">
        <v>0</v>
      </c>
      <c r="AB1934" s="108"/>
      <c r="AC1934" s="108">
        <v>0</v>
      </c>
      <c r="AD1934" s="108"/>
      <c r="AE1934" s="108">
        <v>0</v>
      </c>
      <c r="AF1934" s="108"/>
      <c r="AG1934" s="108">
        <v>0</v>
      </c>
      <c r="AH1934" s="108"/>
      <c r="AI1934" s="108">
        <v>25597</v>
      </c>
      <c r="AJ1934" s="108"/>
      <c r="AK1934" s="108">
        <v>0</v>
      </c>
      <c r="AL1934" s="109"/>
      <c r="AM1934" s="182">
        <v>0</v>
      </c>
      <c r="AN1934" s="109" t="s">
        <v>5655</v>
      </c>
      <c r="AO1934" s="109" t="str">
        <f t="shared" si="30"/>
        <v>No</v>
      </c>
    </row>
    <row r="1935" spans="1:41" s="19" customFormat="1" ht="11.45" customHeight="1" x14ac:dyDescent="0.2">
      <c r="A1935" s="5" t="s">
        <v>6516</v>
      </c>
      <c r="B1935" s="5" t="s">
        <v>6517</v>
      </c>
      <c r="C1935" s="5" t="s">
        <v>31</v>
      </c>
      <c r="D1935" s="174" t="s">
        <v>6518</v>
      </c>
      <c r="E1935" s="177" t="s">
        <v>6519</v>
      </c>
      <c r="F1935" s="19" t="s">
        <v>194</v>
      </c>
      <c r="G1935" s="5" t="s">
        <v>229</v>
      </c>
      <c r="H1935" s="27">
        <v>0</v>
      </c>
      <c r="I1935" s="106">
        <v>3</v>
      </c>
      <c r="J1935" s="107"/>
      <c r="K1935" s="108">
        <v>0</v>
      </c>
      <c r="L1935" s="108"/>
      <c r="M1935" s="108">
        <v>0</v>
      </c>
      <c r="N1935" s="108"/>
      <c r="O1935" s="108">
        <v>0</v>
      </c>
      <c r="P1935" s="108"/>
      <c r="Q1935" s="108">
        <v>61093</v>
      </c>
      <c r="R1935" s="108"/>
      <c r="S1935" s="108">
        <v>0</v>
      </c>
      <c r="T1935" s="108"/>
      <c r="U1935" s="108">
        <v>0</v>
      </c>
      <c r="V1935" s="108"/>
      <c r="W1935" s="108">
        <v>4353</v>
      </c>
      <c r="X1935" s="108"/>
      <c r="Y1935" s="108">
        <v>0</v>
      </c>
      <c r="Z1935" s="108"/>
      <c r="AA1935" s="108">
        <v>0</v>
      </c>
      <c r="AB1935" s="108"/>
      <c r="AC1935" s="108">
        <v>0</v>
      </c>
      <c r="AD1935" s="108"/>
      <c r="AE1935" s="108">
        <v>0</v>
      </c>
      <c r="AF1935" s="108"/>
      <c r="AG1935" s="108">
        <v>0</v>
      </c>
      <c r="AH1935" s="108"/>
      <c r="AI1935" s="108">
        <v>10213</v>
      </c>
      <c r="AJ1935" s="108"/>
      <c r="AK1935" s="108">
        <v>0</v>
      </c>
      <c r="AL1935" s="109"/>
      <c r="AM1935" s="182">
        <v>0</v>
      </c>
      <c r="AN1935" s="109" t="s">
        <v>5655</v>
      </c>
      <c r="AO1935" s="109" t="str">
        <f t="shared" si="30"/>
        <v>No</v>
      </c>
    </row>
    <row r="1936" spans="1:41" s="19" customFormat="1" ht="11.45" customHeight="1" x14ac:dyDescent="0.2">
      <c r="A1936" s="5" t="s">
        <v>4025</v>
      </c>
      <c r="B1936" s="5" t="s">
        <v>4026</v>
      </c>
      <c r="C1936" s="5" t="s">
        <v>48</v>
      </c>
      <c r="D1936" s="174" t="s">
        <v>4027</v>
      </c>
      <c r="E1936" s="177" t="s">
        <v>4028</v>
      </c>
      <c r="F1936" s="19" t="s">
        <v>242</v>
      </c>
      <c r="G1936" s="5" t="s">
        <v>229</v>
      </c>
      <c r="H1936" s="27">
        <v>0</v>
      </c>
      <c r="I1936" s="106">
        <v>3</v>
      </c>
      <c r="J1936" s="107"/>
      <c r="K1936" s="108">
        <v>0</v>
      </c>
      <c r="L1936" s="108"/>
      <c r="M1936" s="108">
        <v>0</v>
      </c>
      <c r="N1936" s="108"/>
      <c r="O1936" s="108">
        <v>0</v>
      </c>
      <c r="P1936" s="108"/>
      <c r="Q1936" s="108">
        <v>66675</v>
      </c>
      <c r="R1936" s="108"/>
      <c r="S1936" s="108">
        <v>0</v>
      </c>
      <c r="T1936" s="108"/>
      <c r="U1936" s="108">
        <v>0</v>
      </c>
      <c r="V1936" s="108"/>
      <c r="W1936" s="108">
        <v>1852</v>
      </c>
      <c r="X1936" s="108"/>
      <c r="Y1936" s="108">
        <v>0</v>
      </c>
      <c r="Z1936" s="108"/>
      <c r="AA1936" s="108">
        <v>0</v>
      </c>
      <c r="AB1936" s="108"/>
      <c r="AC1936" s="108">
        <v>0</v>
      </c>
      <c r="AD1936" s="108"/>
      <c r="AE1936" s="108">
        <v>0</v>
      </c>
      <c r="AF1936" s="108"/>
      <c r="AG1936" s="108">
        <v>0</v>
      </c>
      <c r="AH1936" s="108"/>
      <c r="AI1936" s="108">
        <v>2289</v>
      </c>
      <c r="AJ1936" s="108"/>
      <c r="AK1936" s="108">
        <v>0</v>
      </c>
      <c r="AL1936" s="109"/>
      <c r="AM1936" s="182">
        <v>0</v>
      </c>
      <c r="AN1936" s="109" t="s">
        <v>5655</v>
      </c>
      <c r="AO1936" s="109" t="str">
        <f t="shared" si="30"/>
        <v>No</v>
      </c>
    </row>
    <row r="1937" spans="1:41" s="19" customFormat="1" ht="11.45" customHeight="1" x14ac:dyDescent="0.2">
      <c r="A1937" s="5" t="s">
        <v>4558</v>
      </c>
      <c r="B1937" s="5" t="s">
        <v>4559</v>
      </c>
      <c r="C1937" s="5" t="s">
        <v>87</v>
      </c>
      <c r="D1937" s="174" t="s">
        <v>4560</v>
      </c>
      <c r="E1937" s="177" t="s">
        <v>4561</v>
      </c>
      <c r="F1937" s="19" t="s">
        <v>242</v>
      </c>
      <c r="G1937" s="5" t="s">
        <v>229</v>
      </c>
      <c r="H1937" s="27">
        <v>0</v>
      </c>
      <c r="I1937" s="106">
        <v>3</v>
      </c>
      <c r="J1937" s="107"/>
      <c r="K1937" s="108">
        <v>0</v>
      </c>
      <c r="L1937" s="108"/>
      <c r="M1937" s="108">
        <v>0</v>
      </c>
      <c r="N1937" s="108"/>
      <c r="O1937" s="108">
        <v>0</v>
      </c>
      <c r="P1937" s="108"/>
      <c r="Q1937" s="108">
        <v>12241</v>
      </c>
      <c r="R1937" s="108"/>
      <c r="S1937" s="108">
        <v>0</v>
      </c>
      <c r="T1937" s="108"/>
      <c r="U1937" s="108">
        <v>0</v>
      </c>
      <c r="V1937" s="108"/>
      <c r="W1937" s="108">
        <v>2177</v>
      </c>
      <c r="X1937" s="108"/>
      <c r="Y1937" s="108">
        <v>0</v>
      </c>
      <c r="Z1937" s="108"/>
      <c r="AA1937" s="108">
        <v>0</v>
      </c>
      <c r="AB1937" s="108"/>
      <c r="AC1937" s="108">
        <v>0</v>
      </c>
      <c r="AD1937" s="108"/>
      <c r="AE1937" s="108">
        <v>0</v>
      </c>
      <c r="AF1937" s="108"/>
      <c r="AG1937" s="108">
        <v>0</v>
      </c>
      <c r="AH1937" s="108"/>
      <c r="AI1937" s="108">
        <v>8771</v>
      </c>
      <c r="AJ1937" s="108"/>
      <c r="AK1937" s="108">
        <v>0</v>
      </c>
      <c r="AL1937" s="109"/>
      <c r="AM1937" s="182">
        <v>0</v>
      </c>
      <c r="AN1937" s="109" t="s">
        <v>5655</v>
      </c>
      <c r="AO1937" s="109" t="str">
        <f t="shared" si="30"/>
        <v>No</v>
      </c>
    </row>
    <row r="1938" spans="1:41" s="19" customFormat="1" ht="11.45" customHeight="1" x14ac:dyDescent="0.2">
      <c r="A1938" s="5" t="s">
        <v>6520</v>
      </c>
      <c r="B1938" s="5" t="s">
        <v>6521</v>
      </c>
      <c r="C1938" s="5" t="s">
        <v>31</v>
      </c>
      <c r="D1938" s="174" t="s">
        <v>6522</v>
      </c>
      <c r="E1938" s="177" t="s">
        <v>6523</v>
      </c>
      <c r="F1938" s="19" t="s">
        <v>194</v>
      </c>
      <c r="G1938" s="5" t="s">
        <v>229</v>
      </c>
      <c r="H1938" s="27">
        <v>0</v>
      </c>
      <c r="I1938" s="106">
        <v>3</v>
      </c>
      <c r="J1938" s="107"/>
      <c r="K1938" s="108">
        <v>0</v>
      </c>
      <c r="L1938" s="108"/>
      <c r="M1938" s="108">
        <v>0</v>
      </c>
      <c r="N1938" s="108"/>
      <c r="O1938" s="108">
        <v>0</v>
      </c>
      <c r="P1938" s="108"/>
      <c r="Q1938" s="108">
        <v>76533</v>
      </c>
      <c r="R1938" s="108"/>
      <c r="S1938" s="108">
        <v>0</v>
      </c>
      <c r="T1938" s="108"/>
      <c r="U1938" s="108">
        <v>0</v>
      </c>
      <c r="V1938" s="108"/>
      <c r="W1938" s="108">
        <v>8396</v>
      </c>
      <c r="X1938" s="108"/>
      <c r="Y1938" s="108">
        <v>0</v>
      </c>
      <c r="Z1938" s="108"/>
      <c r="AA1938" s="108">
        <v>0</v>
      </c>
      <c r="AB1938" s="108"/>
      <c r="AC1938" s="108">
        <v>0</v>
      </c>
      <c r="AD1938" s="108"/>
      <c r="AE1938" s="108">
        <v>0</v>
      </c>
      <c r="AF1938" s="108"/>
      <c r="AG1938" s="108">
        <v>0</v>
      </c>
      <c r="AH1938" s="108"/>
      <c r="AI1938" s="108">
        <v>237777</v>
      </c>
      <c r="AJ1938" s="108"/>
      <c r="AK1938" s="108">
        <v>0</v>
      </c>
      <c r="AL1938" s="109"/>
      <c r="AM1938" s="182">
        <v>0</v>
      </c>
      <c r="AN1938" s="109" t="s">
        <v>5655</v>
      </c>
      <c r="AO1938" s="109" t="str">
        <f t="shared" si="30"/>
        <v>No</v>
      </c>
    </row>
    <row r="1939" spans="1:41" s="19" customFormat="1" ht="11.45" customHeight="1" x14ac:dyDescent="0.2">
      <c r="A1939" s="5" t="s">
        <v>5539</v>
      </c>
      <c r="B1939" s="5" t="s">
        <v>5636</v>
      </c>
      <c r="C1939" s="5" t="s">
        <v>89</v>
      </c>
      <c r="D1939" s="174"/>
      <c r="E1939" s="177" t="s">
        <v>5538</v>
      </c>
      <c r="F1939" s="19" t="s">
        <v>194</v>
      </c>
      <c r="G1939" s="5" t="s">
        <v>229</v>
      </c>
      <c r="H1939" s="27">
        <v>0</v>
      </c>
      <c r="I1939" s="106">
        <v>3</v>
      </c>
      <c r="J1939" s="107"/>
      <c r="K1939" s="108">
        <v>0</v>
      </c>
      <c r="L1939" s="108"/>
      <c r="M1939" s="108">
        <v>0</v>
      </c>
      <c r="N1939" s="108"/>
      <c r="O1939" s="108">
        <v>0</v>
      </c>
      <c r="P1939" s="108"/>
      <c r="Q1939" s="108">
        <v>83935</v>
      </c>
      <c r="R1939" s="108"/>
      <c r="S1939" s="108">
        <v>0</v>
      </c>
      <c r="T1939" s="108"/>
      <c r="U1939" s="108">
        <v>0</v>
      </c>
      <c r="V1939" s="108"/>
      <c r="W1939" s="108">
        <v>5070</v>
      </c>
      <c r="X1939" s="108"/>
      <c r="Y1939" s="108">
        <v>0</v>
      </c>
      <c r="Z1939" s="108"/>
      <c r="AA1939" s="108">
        <v>0</v>
      </c>
      <c r="AB1939" s="108"/>
      <c r="AC1939" s="108">
        <v>0</v>
      </c>
      <c r="AD1939" s="108"/>
      <c r="AE1939" s="108">
        <v>0</v>
      </c>
      <c r="AF1939" s="108"/>
      <c r="AG1939" s="108">
        <v>0</v>
      </c>
      <c r="AH1939" s="108"/>
      <c r="AI1939" s="108">
        <v>6178</v>
      </c>
      <c r="AJ1939" s="108"/>
      <c r="AK1939" s="108">
        <v>0</v>
      </c>
      <c r="AL1939" s="109"/>
      <c r="AM1939" s="182">
        <v>0</v>
      </c>
      <c r="AN1939" s="109" t="s">
        <v>5655</v>
      </c>
      <c r="AO1939" s="109" t="str">
        <f t="shared" si="30"/>
        <v>No</v>
      </c>
    </row>
    <row r="1940" spans="1:41" s="19" customFormat="1" ht="11.45" customHeight="1" x14ac:dyDescent="0.2">
      <c r="A1940" s="5" t="s">
        <v>1029</v>
      </c>
      <c r="B1940" s="5" t="s">
        <v>1030</v>
      </c>
      <c r="C1940" s="5" t="s">
        <v>6</v>
      </c>
      <c r="D1940" s="174" t="s">
        <v>1031</v>
      </c>
      <c r="E1940" s="177">
        <v>14</v>
      </c>
      <c r="F1940" s="19" t="s">
        <v>138</v>
      </c>
      <c r="G1940" s="5" t="s">
        <v>5273</v>
      </c>
      <c r="H1940" s="27">
        <v>0</v>
      </c>
      <c r="I1940" s="106">
        <v>3</v>
      </c>
      <c r="J1940" s="107"/>
      <c r="K1940" s="108">
        <v>0</v>
      </c>
      <c r="L1940" s="108"/>
      <c r="M1940" s="108">
        <v>0</v>
      </c>
      <c r="N1940" s="108"/>
      <c r="O1940" s="108">
        <v>0</v>
      </c>
      <c r="P1940" s="108"/>
      <c r="Q1940" s="108">
        <v>134804</v>
      </c>
      <c r="R1940" s="108"/>
      <c r="S1940" s="108">
        <v>0</v>
      </c>
      <c r="T1940" s="108"/>
      <c r="U1940" s="108">
        <v>0</v>
      </c>
      <c r="V1940" s="108"/>
      <c r="W1940" s="108">
        <v>9984</v>
      </c>
      <c r="X1940" s="108"/>
      <c r="Y1940" s="108">
        <v>0</v>
      </c>
      <c r="Z1940" s="108"/>
      <c r="AA1940" s="108">
        <v>0</v>
      </c>
      <c r="AB1940" s="108"/>
      <c r="AC1940" s="108">
        <v>0</v>
      </c>
      <c r="AD1940" s="108"/>
      <c r="AE1940" s="108">
        <v>0</v>
      </c>
      <c r="AF1940" s="108"/>
      <c r="AG1940" s="108">
        <v>0</v>
      </c>
      <c r="AH1940" s="108"/>
      <c r="AI1940" s="108">
        <v>51504</v>
      </c>
      <c r="AJ1940" s="108"/>
      <c r="AK1940" s="108">
        <v>0</v>
      </c>
      <c r="AL1940" s="109"/>
      <c r="AM1940" s="182">
        <v>0</v>
      </c>
      <c r="AN1940" s="109" t="s">
        <v>5655</v>
      </c>
      <c r="AO1940" s="109" t="str">
        <f t="shared" si="30"/>
        <v>No</v>
      </c>
    </row>
    <row r="1941" spans="1:41" s="19" customFormat="1" ht="11.45" customHeight="1" x14ac:dyDescent="0.2">
      <c r="A1941" s="5" t="s">
        <v>5443</v>
      </c>
      <c r="B1941" s="5" t="s">
        <v>5583</v>
      </c>
      <c r="C1941" s="5" t="s">
        <v>1</v>
      </c>
      <c r="D1941" s="174"/>
      <c r="E1941" s="177" t="s">
        <v>5442</v>
      </c>
      <c r="F1941" s="19" t="s">
        <v>194</v>
      </c>
      <c r="G1941" s="5" t="s">
        <v>229</v>
      </c>
      <c r="H1941" s="27">
        <v>0</v>
      </c>
      <c r="I1941" s="106">
        <v>3</v>
      </c>
      <c r="J1941" s="107"/>
      <c r="K1941" s="108">
        <v>0</v>
      </c>
      <c r="L1941" s="108"/>
      <c r="M1941" s="108">
        <v>0</v>
      </c>
      <c r="N1941" s="108"/>
      <c r="O1941" s="108">
        <v>0</v>
      </c>
      <c r="P1941" s="108"/>
      <c r="Q1941" s="108">
        <v>88367</v>
      </c>
      <c r="R1941" s="108"/>
      <c r="S1941" s="108">
        <v>0</v>
      </c>
      <c r="T1941" s="108"/>
      <c r="U1941" s="108">
        <v>0</v>
      </c>
      <c r="V1941" s="108"/>
      <c r="W1941" s="108">
        <v>5181</v>
      </c>
      <c r="X1941" s="108"/>
      <c r="Y1941" s="108">
        <v>0</v>
      </c>
      <c r="Z1941" s="108"/>
      <c r="AA1941" s="108">
        <v>0</v>
      </c>
      <c r="AB1941" s="108"/>
      <c r="AC1941" s="108">
        <v>0</v>
      </c>
      <c r="AD1941" s="108"/>
      <c r="AE1941" s="108">
        <v>0</v>
      </c>
      <c r="AF1941" s="108"/>
      <c r="AG1941" s="108">
        <v>0</v>
      </c>
      <c r="AH1941" s="108"/>
      <c r="AI1941" s="108">
        <v>33965</v>
      </c>
      <c r="AJ1941" s="108"/>
      <c r="AK1941" s="108">
        <v>0</v>
      </c>
      <c r="AL1941" s="109"/>
      <c r="AM1941" s="182">
        <v>0</v>
      </c>
      <c r="AN1941" s="109" t="s">
        <v>5655</v>
      </c>
      <c r="AO1941" s="109" t="str">
        <f t="shared" si="30"/>
        <v>No</v>
      </c>
    </row>
    <row r="1942" spans="1:41" s="19" customFormat="1" ht="11.45" customHeight="1" x14ac:dyDescent="0.2">
      <c r="A1942" s="5" t="s">
        <v>6524</v>
      </c>
      <c r="B1942" s="5" t="s">
        <v>6525</v>
      </c>
      <c r="C1942" s="5" t="s">
        <v>91</v>
      </c>
      <c r="D1942" s="174"/>
      <c r="E1942" s="177">
        <v>30203</v>
      </c>
      <c r="F1942" s="19" t="s">
        <v>194</v>
      </c>
      <c r="G1942" s="5" t="s">
        <v>5273</v>
      </c>
      <c r="H1942" s="27">
        <v>1439666</v>
      </c>
      <c r="I1942" s="106">
        <v>3</v>
      </c>
      <c r="J1942" s="107"/>
      <c r="K1942" s="108">
        <v>0</v>
      </c>
      <c r="L1942" s="108"/>
      <c r="M1942" s="108">
        <v>0</v>
      </c>
      <c r="N1942" s="108"/>
      <c r="O1942" s="108">
        <v>0</v>
      </c>
      <c r="P1942" s="108"/>
      <c r="Q1942" s="108">
        <v>18525</v>
      </c>
      <c r="R1942" s="108"/>
      <c r="S1942" s="108">
        <v>0</v>
      </c>
      <c r="T1942" s="108"/>
      <c r="U1942" s="108">
        <v>0</v>
      </c>
      <c r="V1942" s="108"/>
      <c r="W1942" s="108">
        <v>2283</v>
      </c>
      <c r="X1942" s="108"/>
      <c r="Y1942" s="108">
        <v>0</v>
      </c>
      <c r="Z1942" s="108"/>
      <c r="AA1942" s="108">
        <v>0</v>
      </c>
      <c r="AB1942" s="108"/>
      <c r="AC1942" s="108">
        <v>0</v>
      </c>
      <c r="AD1942" s="108"/>
      <c r="AE1942" s="108">
        <v>0</v>
      </c>
      <c r="AF1942" s="108"/>
      <c r="AG1942" s="108">
        <v>0</v>
      </c>
      <c r="AH1942" s="108"/>
      <c r="AI1942" s="108">
        <v>83961</v>
      </c>
      <c r="AJ1942" s="108"/>
      <c r="AK1942" s="108">
        <v>0</v>
      </c>
      <c r="AL1942" s="109"/>
      <c r="AM1942" s="182">
        <v>0</v>
      </c>
      <c r="AN1942" s="109" t="s">
        <v>5655</v>
      </c>
      <c r="AO1942" s="109" t="str">
        <f t="shared" si="30"/>
        <v>No</v>
      </c>
    </row>
    <row r="1943" spans="1:41" s="19" customFormat="1" ht="11.45" customHeight="1" x14ac:dyDescent="0.2">
      <c r="A1943" s="5" t="s">
        <v>4714</v>
      </c>
      <c r="B1943" s="5" t="s">
        <v>4715</v>
      </c>
      <c r="C1943" s="5" t="s">
        <v>20</v>
      </c>
      <c r="D1943" s="174" t="s">
        <v>4716</v>
      </c>
      <c r="E1943" s="177" t="s">
        <v>4717</v>
      </c>
      <c r="F1943" s="19" t="s">
        <v>194</v>
      </c>
      <c r="G1943" s="5" t="s">
        <v>229</v>
      </c>
      <c r="H1943" s="27">
        <v>0</v>
      </c>
      <c r="I1943" s="106">
        <v>3</v>
      </c>
      <c r="J1943" s="107"/>
      <c r="K1943" s="108">
        <v>0</v>
      </c>
      <c r="L1943" s="108"/>
      <c r="M1943" s="108">
        <v>0</v>
      </c>
      <c r="N1943" s="108"/>
      <c r="O1943" s="108">
        <v>0</v>
      </c>
      <c r="P1943" s="108"/>
      <c r="Q1943" s="108">
        <v>121945</v>
      </c>
      <c r="R1943" s="108"/>
      <c r="S1943" s="108">
        <v>0</v>
      </c>
      <c r="T1943" s="108"/>
      <c r="U1943" s="108">
        <v>0</v>
      </c>
      <c r="V1943" s="108"/>
      <c r="W1943" s="108">
        <v>5739</v>
      </c>
      <c r="X1943" s="108"/>
      <c r="Y1943" s="108">
        <v>0</v>
      </c>
      <c r="Z1943" s="108"/>
      <c r="AA1943" s="108">
        <v>0</v>
      </c>
      <c r="AB1943" s="108"/>
      <c r="AC1943" s="108">
        <v>0</v>
      </c>
      <c r="AD1943" s="108"/>
      <c r="AE1943" s="108">
        <v>0</v>
      </c>
      <c r="AF1943" s="108"/>
      <c r="AG1943" s="108">
        <v>0</v>
      </c>
      <c r="AH1943" s="108"/>
      <c r="AI1943" s="108">
        <v>13251</v>
      </c>
      <c r="AJ1943" s="108"/>
      <c r="AK1943" s="108">
        <v>0</v>
      </c>
      <c r="AL1943" s="109"/>
      <c r="AM1943" s="182">
        <v>0</v>
      </c>
      <c r="AN1943" s="109" t="s">
        <v>5655</v>
      </c>
      <c r="AO1943" s="109" t="str">
        <f t="shared" si="30"/>
        <v>No</v>
      </c>
    </row>
    <row r="1944" spans="1:41" s="19" customFormat="1" ht="11.45" customHeight="1" x14ac:dyDescent="0.2">
      <c r="A1944" s="5" t="s">
        <v>2486</v>
      </c>
      <c r="B1944" s="5" t="s">
        <v>2487</v>
      </c>
      <c r="C1944" s="5" t="s">
        <v>40</v>
      </c>
      <c r="D1944" s="174" t="s">
        <v>2488</v>
      </c>
      <c r="E1944" s="177" t="s">
        <v>2489</v>
      </c>
      <c r="F1944" s="19" t="s">
        <v>194</v>
      </c>
      <c r="G1944" s="5" t="s">
        <v>229</v>
      </c>
      <c r="H1944" s="27">
        <v>0</v>
      </c>
      <c r="I1944" s="106">
        <v>3</v>
      </c>
      <c r="J1944" s="107"/>
      <c r="K1944" s="108">
        <v>0</v>
      </c>
      <c r="L1944" s="108"/>
      <c r="M1944" s="108">
        <v>0</v>
      </c>
      <c r="N1944" s="108"/>
      <c r="O1944" s="108">
        <v>0</v>
      </c>
      <c r="P1944" s="108"/>
      <c r="Q1944" s="108">
        <v>169262</v>
      </c>
      <c r="R1944" s="108"/>
      <c r="S1944" s="108">
        <v>0</v>
      </c>
      <c r="T1944" s="108"/>
      <c r="U1944" s="108">
        <v>0</v>
      </c>
      <c r="V1944" s="108"/>
      <c r="W1944" s="108">
        <v>8050</v>
      </c>
      <c r="X1944" s="108"/>
      <c r="Y1944" s="108">
        <v>0</v>
      </c>
      <c r="Z1944" s="108"/>
      <c r="AA1944" s="108">
        <v>0</v>
      </c>
      <c r="AB1944" s="108"/>
      <c r="AC1944" s="108">
        <v>0</v>
      </c>
      <c r="AD1944" s="108"/>
      <c r="AE1944" s="108">
        <v>0</v>
      </c>
      <c r="AF1944" s="108"/>
      <c r="AG1944" s="108">
        <v>0</v>
      </c>
      <c r="AH1944" s="108"/>
      <c r="AI1944" s="108">
        <v>12323</v>
      </c>
      <c r="AJ1944" s="108"/>
      <c r="AK1944" s="108">
        <v>0</v>
      </c>
      <c r="AL1944" s="109"/>
      <c r="AM1944" s="182">
        <v>0</v>
      </c>
      <c r="AN1944" s="109" t="s">
        <v>5655</v>
      </c>
      <c r="AO1944" s="109" t="str">
        <f t="shared" si="30"/>
        <v>No</v>
      </c>
    </row>
    <row r="1945" spans="1:41" s="19" customFormat="1" ht="11.45" customHeight="1" x14ac:dyDescent="0.2">
      <c r="A1945" s="5" t="s">
        <v>6526</v>
      </c>
      <c r="B1945" s="5" t="s">
        <v>209</v>
      </c>
      <c r="C1945" s="5" t="s">
        <v>40</v>
      </c>
      <c r="D1945" s="174">
        <v>4230</v>
      </c>
      <c r="E1945" s="177">
        <v>40230</v>
      </c>
      <c r="F1945" s="19" t="s">
        <v>194</v>
      </c>
      <c r="G1945" s="5" t="s">
        <v>192</v>
      </c>
      <c r="H1945" s="27">
        <v>4515419</v>
      </c>
      <c r="I1945" s="106">
        <v>3</v>
      </c>
      <c r="J1945" s="107"/>
      <c r="K1945" s="108">
        <v>2</v>
      </c>
      <c r="L1945" s="108"/>
      <c r="M1945" s="108">
        <v>60503</v>
      </c>
      <c r="N1945" s="108"/>
      <c r="O1945" s="108">
        <v>60503</v>
      </c>
      <c r="P1945" s="108"/>
      <c r="Q1945" s="108">
        <v>58080</v>
      </c>
      <c r="R1945" s="108"/>
      <c r="S1945" s="108">
        <v>2423</v>
      </c>
      <c r="T1945" s="108"/>
      <c r="U1945" s="108">
        <v>11956</v>
      </c>
      <c r="V1945" s="108"/>
      <c r="W1945" s="108">
        <v>11512</v>
      </c>
      <c r="X1945" s="108"/>
      <c r="Y1945" s="108">
        <v>444</v>
      </c>
      <c r="Z1945" s="108"/>
      <c r="AA1945" s="108">
        <v>60503</v>
      </c>
      <c r="AB1945" s="108"/>
      <c r="AC1945" s="108">
        <v>58080</v>
      </c>
      <c r="AD1945" s="108"/>
      <c r="AE1945" s="108">
        <v>11956</v>
      </c>
      <c r="AF1945" s="108"/>
      <c r="AG1945" s="108">
        <v>11512</v>
      </c>
      <c r="AH1945" s="108"/>
      <c r="AI1945" s="108">
        <v>387978</v>
      </c>
      <c r="AJ1945" s="108"/>
      <c r="AK1945" s="108">
        <v>364699</v>
      </c>
      <c r="AL1945" s="109"/>
      <c r="AM1945" s="182">
        <v>0</v>
      </c>
      <c r="AN1945" s="109" t="s">
        <v>5655</v>
      </c>
      <c r="AO1945" s="109" t="str">
        <f t="shared" si="30"/>
        <v>No</v>
      </c>
    </row>
    <row r="1946" spans="1:41" s="19" customFormat="1" ht="11.45" customHeight="1" x14ac:dyDescent="0.2">
      <c r="A1946" s="5" t="s">
        <v>1699</v>
      </c>
      <c r="B1946" s="5" t="s">
        <v>1700</v>
      </c>
      <c r="C1946" s="5" t="s">
        <v>91</v>
      </c>
      <c r="D1946" s="174" t="s">
        <v>1701</v>
      </c>
      <c r="E1946" s="177" t="s">
        <v>1702</v>
      </c>
      <c r="F1946" s="19" t="s">
        <v>194</v>
      </c>
      <c r="G1946" s="5" t="s">
        <v>229</v>
      </c>
      <c r="H1946" s="27">
        <v>0</v>
      </c>
      <c r="I1946" s="106">
        <v>3</v>
      </c>
      <c r="J1946" s="107"/>
      <c r="K1946" s="108">
        <v>0</v>
      </c>
      <c r="L1946" s="108"/>
      <c r="M1946" s="108">
        <v>0</v>
      </c>
      <c r="N1946" s="108"/>
      <c r="O1946" s="108">
        <v>0</v>
      </c>
      <c r="P1946" s="108"/>
      <c r="Q1946" s="108">
        <v>11873</v>
      </c>
      <c r="R1946" s="108"/>
      <c r="S1946" s="108">
        <v>0</v>
      </c>
      <c r="T1946" s="108"/>
      <c r="U1946" s="108">
        <v>0</v>
      </c>
      <c r="V1946" s="108"/>
      <c r="W1946" s="108">
        <v>1723</v>
      </c>
      <c r="X1946" s="108"/>
      <c r="Y1946" s="108">
        <v>0</v>
      </c>
      <c r="Z1946" s="108"/>
      <c r="AA1946" s="108">
        <v>0</v>
      </c>
      <c r="AB1946" s="108"/>
      <c r="AC1946" s="108">
        <v>0</v>
      </c>
      <c r="AD1946" s="108"/>
      <c r="AE1946" s="108">
        <v>0</v>
      </c>
      <c r="AF1946" s="108"/>
      <c r="AG1946" s="108">
        <v>0</v>
      </c>
      <c r="AH1946" s="108"/>
      <c r="AI1946" s="108">
        <v>14728</v>
      </c>
      <c r="AJ1946" s="108"/>
      <c r="AK1946" s="108">
        <v>0</v>
      </c>
      <c r="AL1946" s="109"/>
      <c r="AM1946" s="182">
        <v>0</v>
      </c>
      <c r="AN1946" s="109" t="s">
        <v>5655</v>
      </c>
      <c r="AO1946" s="109" t="str">
        <f t="shared" si="30"/>
        <v>No</v>
      </c>
    </row>
    <row r="1947" spans="1:41" s="19" customFormat="1" ht="11.45" customHeight="1" x14ac:dyDescent="0.2">
      <c r="A1947" s="5" t="s">
        <v>4930</v>
      </c>
      <c r="B1947" s="5" t="s">
        <v>4931</v>
      </c>
      <c r="C1947" s="5" t="s">
        <v>94</v>
      </c>
      <c r="D1947" s="174" t="s">
        <v>4932</v>
      </c>
      <c r="E1947" s="177" t="s">
        <v>4933</v>
      </c>
      <c r="F1947" s="19" t="s">
        <v>194</v>
      </c>
      <c r="G1947" s="5" t="s">
        <v>229</v>
      </c>
      <c r="H1947" s="27">
        <v>0</v>
      </c>
      <c r="I1947" s="106">
        <v>3</v>
      </c>
      <c r="J1947" s="107"/>
      <c r="K1947" s="108">
        <v>0</v>
      </c>
      <c r="L1947" s="108"/>
      <c r="M1947" s="108">
        <v>0</v>
      </c>
      <c r="N1947" s="108"/>
      <c r="O1947" s="108">
        <v>0</v>
      </c>
      <c r="P1947" s="108"/>
      <c r="Q1947" s="108">
        <v>54632</v>
      </c>
      <c r="R1947" s="108"/>
      <c r="S1947" s="108">
        <v>0</v>
      </c>
      <c r="T1947" s="108"/>
      <c r="U1947" s="108">
        <v>0</v>
      </c>
      <c r="V1947" s="108"/>
      <c r="W1947" s="108">
        <v>3249</v>
      </c>
      <c r="X1947" s="108"/>
      <c r="Y1947" s="108">
        <v>0</v>
      </c>
      <c r="Z1947" s="108"/>
      <c r="AA1947" s="108">
        <v>0</v>
      </c>
      <c r="AB1947" s="108"/>
      <c r="AC1947" s="108">
        <v>0</v>
      </c>
      <c r="AD1947" s="108"/>
      <c r="AE1947" s="108">
        <v>0</v>
      </c>
      <c r="AF1947" s="108"/>
      <c r="AG1947" s="108">
        <v>0</v>
      </c>
      <c r="AH1947" s="108"/>
      <c r="AI1947" s="108">
        <v>9555</v>
      </c>
      <c r="AJ1947" s="108"/>
      <c r="AK1947" s="108">
        <v>0</v>
      </c>
      <c r="AL1947" s="109"/>
      <c r="AM1947" s="182">
        <v>0</v>
      </c>
      <c r="AN1947" s="109" t="s">
        <v>5655</v>
      </c>
      <c r="AO1947" s="109" t="str">
        <f t="shared" si="30"/>
        <v>No</v>
      </c>
    </row>
    <row r="1948" spans="1:41" s="19" customFormat="1" ht="11.45" customHeight="1" x14ac:dyDescent="0.2">
      <c r="A1948" s="5" t="s">
        <v>1906</v>
      </c>
      <c r="B1948" s="5" t="s">
        <v>1907</v>
      </c>
      <c r="C1948" s="5" t="s">
        <v>40</v>
      </c>
      <c r="D1948" s="174" t="s">
        <v>1908</v>
      </c>
      <c r="E1948" s="177" t="s">
        <v>1909</v>
      </c>
      <c r="F1948" s="19" t="s">
        <v>194</v>
      </c>
      <c r="G1948" s="5" t="s">
        <v>229</v>
      </c>
      <c r="H1948" s="27">
        <v>0</v>
      </c>
      <c r="I1948" s="106">
        <v>3</v>
      </c>
      <c r="J1948" s="107"/>
      <c r="K1948" s="108">
        <v>0</v>
      </c>
      <c r="L1948" s="108"/>
      <c r="M1948" s="108">
        <v>0</v>
      </c>
      <c r="N1948" s="108"/>
      <c r="O1948" s="108">
        <v>0</v>
      </c>
      <c r="P1948" s="108"/>
      <c r="Q1948" s="108">
        <v>96986</v>
      </c>
      <c r="R1948" s="108"/>
      <c r="S1948" s="108">
        <v>0</v>
      </c>
      <c r="T1948" s="108"/>
      <c r="U1948" s="108">
        <v>0</v>
      </c>
      <c r="V1948" s="108"/>
      <c r="W1948" s="108">
        <v>5599</v>
      </c>
      <c r="X1948" s="108"/>
      <c r="Y1948" s="108">
        <v>0</v>
      </c>
      <c r="Z1948" s="108"/>
      <c r="AA1948" s="108">
        <v>0</v>
      </c>
      <c r="AB1948" s="108"/>
      <c r="AC1948" s="108">
        <v>0</v>
      </c>
      <c r="AD1948" s="108"/>
      <c r="AE1948" s="108">
        <v>0</v>
      </c>
      <c r="AF1948" s="108"/>
      <c r="AG1948" s="108">
        <v>0</v>
      </c>
      <c r="AH1948" s="108"/>
      <c r="AI1948" s="108">
        <v>14090</v>
      </c>
      <c r="AJ1948" s="108"/>
      <c r="AK1948" s="108">
        <v>0</v>
      </c>
      <c r="AL1948" s="109"/>
      <c r="AM1948" s="182">
        <v>0</v>
      </c>
      <c r="AN1948" s="109" t="s">
        <v>5655</v>
      </c>
      <c r="AO1948" s="109" t="str">
        <f t="shared" si="30"/>
        <v>No</v>
      </c>
    </row>
    <row r="1949" spans="1:41" s="19" customFormat="1" ht="11.45" customHeight="1" x14ac:dyDescent="0.2">
      <c r="A1949" s="5" t="s">
        <v>2540</v>
      </c>
      <c r="B1949" s="5" t="s">
        <v>2541</v>
      </c>
      <c r="C1949" s="5" t="s">
        <v>40</v>
      </c>
      <c r="D1949" s="174" t="s">
        <v>2542</v>
      </c>
      <c r="E1949" s="177" t="s">
        <v>2543</v>
      </c>
      <c r="F1949" s="19" t="s">
        <v>194</v>
      </c>
      <c r="G1949" s="5" t="s">
        <v>229</v>
      </c>
      <c r="H1949" s="27">
        <v>0</v>
      </c>
      <c r="I1949" s="106">
        <v>3</v>
      </c>
      <c r="J1949" s="107"/>
      <c r="K1949" s="108">
        <v>0</v>
      </c>
      <c r="L1949" s="108"/>
      <c r="M1949" s="108">
        <v>0</v>
      </c>
      <c r="N1949" s="108"/>
      <c r="O1949" s="108">
        <v>0</v>
      </c>
      <c r="P1949" s="108"/>
      <c r="Q1949" s="108">
        <v>62633</v>
      </c>
      <c r="R1949" s="108"/>
      <c r="S1949" s="108">
        <v>0</v>
      </c>
      <c r="T1949" s="108"/>
      <c r="U1949" s="108">
        <v>0</v>
      </c>
      <c r="V1949" s="108"/>
      <c r="W1949" s="108">
        <v>4966</v>
      </c>
      <c r="X1949" s="108"/>
      <c r="Y1949" s="108">
        <v>0</v>
      </c>
      <c r="Z1949" s="108"/>
      <c r="AA1949" s="108">
        <v>0</v>
      </c>
      <c r="AB1949" s="108"/>
      <c r="AC1949" s="108">
        <v>0</v>
      </c>
      <c r="AD1949" s="108"/>
      <c r="AE1949" s="108">
        <v>0</v>
      </c>
      <c r="AF1949" s="108"/>
      <c r="AG1949" s="108">
        <v>0</v>
      </c>
      <c r="AH1949" s="108"/>
      <c r="AI1949" s="108">
        <v>2855</v>
      </c>
      <c r="AJ1949" s="108"/>
      <c r="AK1949" s="108">
        <v>0</v>
      </c>
      <c r="AL1949" s="109"/>
      <c r="AM1949" s="182">
        <v>0</v>
      </c>
      <c r="AN1949" s="109" t="s">
        <v>5655</v>
      </c>
      <c r="AO1949" s="109" t="str">
        <f t="shared" si="30"/>
        <v>No</v>
      </c>
    </row>
    <row r="1950" spans="1:41" s="19" customFormat="1" ht="11.45" customHeight="1" x14ac:dyDescent="0.2">
      <c r="A1950" s="5" t="s">
        <v>2260</v>
      </c>
      <c r="B1950" s="5" t="s">
        <v>2261</v>
      </c>
      <c r="C1950" s="5" t="s">
        <v>40</v>
      </c>
      <c r="D1950" s="174" t="s">
        <v>2262</v>
      </c>
      <c r="E1950" s="177" t="s">
        <v>2263</v>
      </c>
      <c r="F1950" s="19" t="s">
        <v>194</v>
      </c>
      <c r="G1950" s="5" t="s">
        <v>229</v>
      </c>
      <c r="H1950" s="27">
        <v>0</v>
      </c>
      <c r="I1950" s="106">
        <v>3</v>
      </c>
      <c r="J1950" s="107"/>
      <c r="K1950" s="108">
        <v>0</v>
      </c>
      <c r="L1950" s="108"/>
      <c r="M1950" s="108">
        <v>0</v>
      </c>
      <c r="N1950" s="108"/>
      <c r="O1950" s="108">
        <v>0</v>
      </c>
      <c r="P1950" s="108"/>
      <c r="Q1950" s="108">
        <v>37680</v>
      </c>
      <c r="R1950" s="108"/>
      <c r="S1950" s="108">
        <v>0</v>
      </c>
      <c r="T1950" s="108"/>
      <c r="U1950" s="108">
        <v>0</v>
      </c>
      <c r="V1950" s="108"/>
      <c r="W1950" s="108">
        <v>4167</v>
      </c>
      <c r="X1950" s="108"/>
      <c r="Y1950" s="108">
        <v>0</v>
      </c>
      <c r="Z1950" s="108"/>
      <c r="AA1950" s="108">
        <v>0</v>
      </c>
      <c r="AB1950" s="108"/>
      <c r="AC1950" s="108">
        <v>0</v>
      </c>
      <c r="AD1950" s="108"/>
      <c r="AE1950" s="108">
        <v>0</v>
      </c>
      <c r="AF1950" s="108"/>
      <c r="AG1950" s="108">
        <v>0</v>
      </c>
      <c r="AH1950" s="108"/>
      <c r="AI1950" s="108">
        <v>5859</v>
      </c>
      <c r="AJ1950" s="108"/>
      <c r="AK1950" s="108">
        <v>0</v>
      </c>
      <c r="AL1950" s="109"/>
      <c r="AM1950" s="182">
        <v>0</v>
      </c>
      <c r="AN1950" s="109" t="s">
        <v>5655</v>
      </c>
      <c r="AO1950" s="109" t="str">
        <f t="shared" si="30"/>
        <v>No</v>
      </c>
    </row>
    <row r="1951" spans="1:41" s="19" customFormat="1" ht="11.45" customHeight="1" x14ac:dyDescent="0.2">
      <c r="A1951" s="5" t="s">
        <v>3866</v>
      </c>
      <c r="B1951" s="5" t="s">
        <v>3867</v>
      </c>
      <c r="C1951" s="5" t="s">
        <v>64</v>
      </c>
      <c r="D1951" s="174" t="s">
        <v>3895</v>
      </c>
      <c r="E1951" s="177" t="s">
        <v>3896</v>
      </c>
      <c r="F1951" s="19" t="s">
        <v>242</v>
      </c>
      <c r="G1951" s="5" t="s">
        <v>229</v>
      </c>
      <c r="H1951" s="27">
        <v>0</v>
      </c>
      <c r="I1951" s="106">
        <v>3</v>
      </c>
      <c r="J1951" s="107"/>
      <c r="K1951" s="108">
        <v>0</v>
      </c>
      <c r="L1951" s="108"/>
      <c r="M1951" s="108">
        <v>0</v>
      </c>
      <c r="N1951" s="108"/>
      <c r="O1951" s="108">
        <v>0</v>
      </c>
      <c r="P1951" s="108"/>
      <c r="Q1951" s="108">
        <v>22877</v>
      </c>
      <c r="R1951" s="108"/>
      <c r="S1951" s="108">
        <v>0</v>
      </c>
      <c r="T1951" s="108"/>
      <c r="U1951" s="108">
        <v>0</v>
      </c>
      <c r="V1951" s="108"/>
      <c r="W1951" s="108">
        <v>1709</v>
      </c>
      <c r="X1951" s="108"/>
      <c r="Y1951" s="108">
        <v>0</v>
      </c>
      <c r="Z1951" s="108"/>
      <c r="AA1951" s="108">
        <v>0</v>
      </c>
      <c r="AB1951" s="108"/>
      <c r="AC1951" s="108">
        <v>0</v>
      </c>
      <c r="AD1951" s="108"/>
      <c r="AE1951" s="108">
        <v>0</v>
      </c>
      <c r="AF1951" s="108"/>
      <c r="AG1951" s="108">
        <v>0</v>
      </c>
      <c r="AH1951" s="108"/>
      <c r="AI1951" s="108">
        <v>8802</v>
      </c>
      <c r="AJ1951" s="108"/>
      <c r="AK1951" s="108">
        <v>0</v>
      </c>
      <c r="AL1951" s="109"/>
      <c r="AM1951" s="182">
        <v>0</v>
      </c>
      <c r="AN1951" s="109" t="s">
        <v>5655</v>
      </c>
      <c r="AO1951" s="109" t="str">
        <f t="shared" si="30"/>
        <v>No</v>
      </c>
    </row>
    <row r="1952" spans="1:41" s="19" customFormat="1" ht="11.45" customHeight="1" x14ac:dyDescent="0.2">
      <c r="A1952" s="5" t="s">
        <v>6527</v>
      </c>
      <c r="B1952" s="5" t="s">
        <v>5654</v>
      </c>
      <c r="C1952" s="5" t="s">
        <v>61</v>
      </c>
      <c r="D1952" s="174"/>
      <c r="E1952" s="177" t="s">
        <v>5640</v>
      </c>
      <c r="F1952" s="19" t="s">
        <v>194</v>
      </c>
      <c r="G1952" s="5" t="s">
        <v>229</v>
      </c>
      <c r="H1952" s="27">
        <v>0</v>
      </c>
      <c r="I1952" s="106">
        <v>3</v>
      </c>
      <c r="J1952" s="107"/>
      <c r="K1952" s="108">
        <v>0</v>
      </c>
      <c r="L1952" s="108"/>
      <c r="M1952" s="108">
        <v>0</v>
      </c>
      <c r="N1952" s="108"/>
      <c r="O1952" s="108">
        <v>0</v>
      </c>
      <c r="P1952" s="108"/>
      <c r="Q1952" s="108">
        <v>20135</v>
      </c>
      <c r="R1952" s="108"/>
      <c r="S1952" s="108">
        <v>0</v>
      </c>
      <c r="T1952" s="108"/>
      <c r="U1952" s="108">
        <v>0</v>
      </c>
      <c r="V1952" s="108"/>
      <c r="W1952" s="108">
        <v>2840</v>
      </c>
      <c r="X1952" s="108"/>
      <c r="Y1952" s="108">
        <v>0</v>
      </c>
      <c r="Z1952" s="108"/>
      <c r="AA1952" s="108">
        <v>0</v>
      </c>
      <c r="AB1952" s="108"/>
      <c r="AC1952" s="108">
        <v>0</v>
      </c>
      <c r="AD1952" s="108"/>
      <c r="AE1952" s="108">
        <v>0</v>
      </c>
      <c r="AF1952" s="108"/>
      <c r="AG1952" s="108">
        <v>0</v>
      </c>
      <c r="AH1952" s="108"/>
      <c r="AI1952" s="108">
        <v>6905</v>
      </c>
      <c r="AJ1952" s="108"/>
      <c r="AK1952" s="108">
        <v>0</v>
      </c>
      <c r="AL1952" s="109"/>
      <c r="AM1952" s="182">
        <v>0</v>
      </c>
      <c r="AN1952" s="109" t="s">
        <v>5655</v>
      </c>
      <c r="AO1952" s="109" t="str">
        <f t="shared" si="30"/>
        <v>No</v>
      </c>
    </row>
    <row r="1953" spans="1:41" s="19" customFormat="1" ht="11.45" customHeight="1" x14ac:dyDescent="0.2">
      <c r="A1953" s="5" t="s">
        <v>3938</v>
      </c>
      <c r="B1953" s="5" t="s">
        <v>3939</v>
      </c>
      <c r="C1953" s="5" t="s">
        <v>64</v>
      </c>
      <c r="D1953" s="174" t="s">
        <v>3940</v>
      </c>
      <c r="E1953" s="177" t="s">
        <v>3941</v>
      </c>
      <c r="F1953" s="19" t="s">
        <v>194</v>
      </c>
      <c r="G1953" s="5" t="s">
        <v>229</v>
      </c>
      <c r="H1953" s="27">
        <v>0</v>
      </c>
      <c r="I1953" s="106">
        <v>3</v>
      </c>
      <c r="J1953" s="107"/>
      <c r="K1953" s="108">
        <v>0</v>
      </c>
      <c r="L1953" s="108"/>
      <c r="M1953" s="108">
        <v>0</v>
      </c>
      <c r="N1953" s="108"/>
      <c r="O1953" s="108">
        <v>0</v>
      </c>
      <c r="P1953" s="108"/>
      <c r="Q1953" s="108">
        <v>14196</v>
      </c>
      <c r="R1953" s="108"/>
      <c r="S1953" s="108">
        <v>0</v>
      </c>
      <c r="T1953" s="108"/>
      <c r="U1953" s="108">
        <v>0</v>
      </c>
      <c r="V1953" s="108"/>
      <c r="W1953" s="108">
        <v>3480</v>
      </c>
      <c r="X1953" s="108"/>
      <c r="Y1953" s="108">
        <v>0</v>
      </c>
      <c r="Z1953" s="108"/>
      <c r="AA1953" s="108">
        <v>0</v>
      </c>
      <c r="AB1953" s="108"/>
      <c r="AC1953" s="108">
        <v>0</v>
      </c>
      <c r="AD1953" s="108"/>
      <c r="AE1953" s="108">
        <v>0</v>
      </c>
      <c r="AF1953" s="108"/>
      <c r="AG1953" s="108">
        <v>0</v>
      </c>
      <c r="AH1953" s="108"/>
      <c r="AI1953" s="108">
        <v>8002</v>
      </c>
      <c r="AJ1953" s="108"/>
      <c r="AK1953" s="108">
        <v>0</v>
      </c>
      <c r="AL1953" s="109"/>
      <c r="AM1953" s="182">
        <v>0</v>
      </c>
      <c r="AN1953" s="109" t="s">
        <v>5655</v>
      </c>
      <c r="AO1953" s="109" t="str">
        <f t="shared" si="30"/>
        <v>No</v>
      </c>
    </row>
    <row r="1954" spans="1:41" s="19" customFormat="1" ht="11.45" customHeight="1" x14ac:dyDescent="0.2">
      <c r="A1954" s="5" t="s">
        <v>4163</v>
      </c>
      <c r="B1954" s="5" t="s">
        <v>872</v>
      </c>
      <c r="C1954" s="5" t="s">
        <v>48</v>
      </c>
      <c r="D1954" s="174" t="s">
        <v>4164</v>
      </c>
      <c r="E1954" s="177" t="s">
        <v>4165</v>
      </c>
      <c r="F1954" s="19" t="s">
        <v>194</v>
      </c>
      <c r="G1954" s="5" t="s">
        <v>229</v>
      </c>
      <c r="H1954" s="27">
        <v>0</v>
      </c>
      <c r="I1954" s="106">
        <v>3</v>
      </c>
      <c r="J1954" s="107"/>
      <c r="K1954" s="108">
        <v>0</v>
      </c>
      <c r="L1954" s="108"/>
      <c r="M1954" s="108">
        <v>0</v>
      </c>
      <c r="N1954" s="108"/>
      <c r="O1954" s="108">
        <v>0</v>
      </c>
      <c r="P1954" s="108"/>
      <c r="Q1954" s="108">
        <v>62607</v>
      </c>
      <c r="R1954" s="108"/>
      <c r="S1954" s="108">
        <v>0</v>
      </c>
      <c r="T1954" s="108"/>
      <c r="U1954" s="108">
        <v>0</v>
      </c>
      <c r="V1954" s="108"/>
      <c r="W1954" s="108">
        <v>2277</v>
      </c>
      <c r="X1954" s="108"/>
      <c r="Y1954" s="108">
        <v>0</v>
      </c>
      <c r="Z1954" s="108"/>
      <c r="AA1954" s="108">
        <v>0</v>
      </c>
      <c r="AB1954" s="108"/>
      <c r="AC1954" s="108">
        <v>0</v>
      </c>
      <c r="AD1954" s="108"/>
      <c r="AE1954" s="108">
        <v>0</v>
      </c>
      <c r="AF1954" s="108"/>
      <c r="AG1954" s="108">
        <v>0</v>
      </c>
      <c r="AH1954" s="108"/>
      <c r="AI1954" s="108">
        <v>8633</v>
      </c>
      <c r="AJ1954" s="108"/>
      <c r="AK1954" s="108">
        <v>0</v>
      </c>
      <c r="AL1954" s="109"/>
      <c r="AM1954" s="182">
        <v>0</v>
      </c>
      <c r="AN1954" s="109" t="s">
        <v>5655</v>
      </c>
      <c r="AO1954" s="109" t="str">
        <f t="shared" si="30"/>
        <v>No</v>
      </c>
    </row>
    <row r="1955" spans="1:41" s="19" customFormat="1" ht="11.45" customHeight="1" x14ac:dyDescent="0.2">
      <c r="A1955" s="5" t="s">
        <v>6528</v>
      </c>
      <c r="B1955" s="5" t="s">
        <v>6529</v>
      </c>
      <c r="C1955" s="5" t="s">
        <v>18</v>
      </c>
      <c r="D1955" s="174"/>
      <c r="E1955" s="177" t="s">
        <v>6530</v>
      </c>
      <c r="F1955" s="19" t="s">
        <v>194</v>
      </c>
      <c r="G1955" s="5" t="s">
        <v>229</v>
      </c>
      <c r="H1955" s="27">
        <v>0</v>
      </c>
      <c r="I1955" s="106">
        <v>3</v>
      </c>
      <c r="J1955" s="107"/>
      <c r="K1955" s="108">
        <v>0</v>
      </c>
      <c r="L1955" s="108"/>
      <c r="M1955" s="108">
        <v>0</v>
      </c>
      <c r="N1955" s="108"/>
      <c r="O1955" s="108">
        <v>0</v>
      </c>
      <c r="P1955" s="108"/>
      <c r="Q1955" s="108">
        <v>40131</v>
      </c>
      <c r="R1955" s="108"/>
      <c r="S1955" s="108">
        <v>0</v>
      </c>
      <c r="T1955" s="108"/>
      <c r="U1955" s="108">
        <v>0</v>
      </c>
      <c r="V1955" s="108"/>
      <c r="W1955" s="108">
        <v>2322</v>
      </c>
      <c r="X1955" s="108"/>
      <c r="Y1955" s="108">
        <v>0</v>
      </c>
      <c r="Z1955" s="108"/>
      <c r="AA1955" s="108">
        <v>0</v>
      </c>
      <c r="AB1955" s="108"/>
      <c r="AC1955" s="108">
        <v>0</v>
      </c>
      <c r="AD1955" s="108"/>
      <c r="AE1955" s="108">
        <v>0</v>
      </c>
      <c r="AF1955" s="108"/>
      <c r="AG1955" s="108">
        <v>0</v>
      </c>
      <c r="AH1955" s="108"/>
      <c r="AI1955" s="108">
        <v>4797</v>
      </c>
      <c r="AJ1955" s="108"/>
      <c r="AK1955" s="108">
        <v>0</v>
      </c>
      <c r="AL1955" s="109"/>
      <c r="AM1955" s="182">
        <v>0</v>
      </c>
      <c r="AN1955" s="109" t="s">
        <v>5655</v>
      </c>
      <c r="AO1955" s="109" t="str">
        <f t="shared" si="30"/>
        <v>No</v>
      </c>
    </row>
    <row r="1956" spans="1:41" s="19" customFormat="1" ht="11.45" customHeight="1" x14ac:dyDescent="0.2">
      <c r="A1956" s="5" t="s">
        <v>4586</v>
      </c>
      <c r="B1956" s="5" t="s">
        <v>4587</v>
      </c>
      <c r="C1956" s="5" t="s">
        <v>63</v>
      </c>
      <c r="D1956" s="174" t="s">
        <v>4588</v>
      </c>
      <c r="E1956" s="177" t="s">
        <v>4589</v>
      </c>
      <c r="F1956" s="19" t="s">
        <v>194</v>
      </c>
      <c r="G1956" s="5" t="s">
        <v>229</v>
      </c>
      <c r="H1956" s="27">
        <v>0</v>
      </c>
      <c r="I1956" s="106">
        <v>3</v>
      </c>
      <c r="J1956" s="107"/>
      <c r="K1956" s="108">
        <v>0</v>
      </c>
      <c r="L1956" s="108"/>
      <c r="M1956" s="108">
        <v>0</v>
      </c>
      <c r="N1956" s="108"/>
      <c r="O1956" s="108">
        <v>0</v>
      </c>
      <c r="P1956" s="108"/>
      <c r="Q1956" s="108">
        <v>35052</v>
      </c>
      <c r="R1956" s="108"/>
      <c r="S1956" s="108">
        <v>0</v>
      </c>
      <c r="T1956" s="108"/>
      <c r="U1956" s="108">
        <v>0</v>
      </c>
      <c r="V1956" s="108"/>
      <c r="W1956" s="108">
        <v>1231</v>
      </c>
      <c r="X1956" s="108"/>
      <c r="Y1956" s="108">
        <v>0</v>
      </c>
      <c r="Z1956" s="108"/>
      <c r="AA1956" s="108">
        <v>0</v>
      </c>
      <c r="AB1956" s="108"/>
      <c r="AC1956" s="108">
        <v>0</v>
      </c>
      <c r="AD1956" s="108"/>
      <c r="AE1956" s="108">
        <v>0</v>
      </c>
      <c r="AF1956" s="108"/>
      <c r="AG1956" s="108">
        <v>0</v>
      </c>
      <c r="AH1956" s="108"/>
      <c r="AI1956" s="108">
        <v>1315</v>
      </c>
      <c r="AJ1956" s="108"/>
      <c r="AK1956" s="108">
        <v>0</v>
      </c>
      <c r="AL1956" s="109"/>
      <c r="AM1956" s="182">
        <v>0</v>
      </c>
      <c r="AN1956" s="109" t="s">
        <v>5655</v>
      </c>
      <c r="AO1956" s="109" t="str">
        <f t="shared" si="30"/>
        <v>No</v>
      </c>
    </row>
    <row r="1957" spans="1:41" s="19" customFormat="1" ht="11.45" customHeight="1" x14ac:dyDescent="0.2">
      <c r="A1957" s="5" t="s">
        <v>6531</v>
      </c>
      <c r="B1957" s="5" t="s">
        <v>6532</v>
      </c>
      <c r="C1957" s="5" t="s">
        <v>54</v>
      </c>
      <c r="D1957" s="174" t="s">
        <v>6533</v>
      </c>
      <c r="E1957" s="177">
        <v>11146</v>
      </c>
      <c r="F1957" s="19" t="s">
        <v>138</v>
      </c>
      <c r="G1957" s="5" t="s">
        <v>5273</v>
      </c>
      <c r="H1957" s="27">
        <v>0</v>
      </c>
      <c r="I1957" s="106">
        <v>3</v>
      </c>
      <c r="J1957" s="107"/>
      <c r="K1957" s="108">
        <v>0</v>
      </c>
      <c r="L1957" s="108"/>
      <c r="M1957" s="108">
        <v>0</v>
      </c>
      <c r="N1957" s="108"/>
      <c r="O1957" s="108">
        <v>0</v>
      </c>
      <c r="P1957" s="108"/>
      <c r="Q1957" s="108">
        <v>42372</v>
      </c>
      <c r="R1957" s="108"/>
      <c r="S1957" s="108">
        <v>0</v>
      </c>
      <c r="T1957" s="108"/>
      <c r="U1957" s="108">
        <v>0</v>
      </c>
      <c r="V1957" s="108"/>
      <c r="W1957" s="108">
        <v>2793</v>
      </c>
      <c r="X1957" s="108"/>
      <c r="Y1957" s="108">
        <v>0</v>
      </c>
      <c r="Z1957" s="108"/>
      <c r="AA1957" s="108">
        <v>0</v>
      </c>
      <c r="AB1957" s="108"/>
      <c r="AC1957" s="108">
        <v>0</v>
      </c>
      <c r="AD1957" s="108"/>
      <c r="AE1957" s="108">
        <v>0</v>
      </c>
      <c r="AF1957" s="108"/>
      <c r="AG1957" s="108">
        <v>0</v>
      </c>
      <c r="AH1957" s="108"/>
      <c r="AI1957" s="108">
        <v>3891</v>
      </c>
      <c r="AJ1957" s="108"/>
      <c r="AK1957" s="108">
        <v>0</v>
      </c>
      <c r="AL1957" s="109"/>
      <c r="AM1957" s="182">
        <v>0</v>
      </c>
      <c r="AN1957" s="109" t="s">
        <v>5655</v>
      </c>
      <c r="AO1957" s="109" t="str">
        <f t="shared" si="30"/>
        <v>No</v>
      </c>
    </row>
    <row r="1958" spans="1:41" s="19" customFormat="1" ht="11.45" customHeight="1" x14ac:dyDescent="0.2">
      <c r="A1958" s="5" t="s">
        <v>4266</v>
      </c>
      <c r="B1958" s="5" t="s">
        <v>4267</v>
      </c>
      <c r="C1958" s="5" t="s">
        <v>48</v>
      </c>
      <c r="D1958" s="174" t="s">
        <v>4268</v>
      </c>
      <c r="E1958" s="177" t="s">
        <v>4269</v>
      </c>
      <c r="F1958" s="19" t="s">
        <v>242</v>
      </c>
      <c r="G1958" s="5" t="s">
        <v>229</v>
      </c>
      <c r="H1958" s="27">
        <v>0</v>
      </c>
      <c r="I1958" s="106">
        <v>3</v>
      </c>
      <c r="J1958" s="107"/>
      <c r="K1958" s="108">
        <v>0</v>
      </c>
      <c r="L1958" s="108"/>
      <c r="M1958" s="108">
        <v>0</v>
      </c>
      <c r="N1958" s="108"/>
      <c r="O1958" s="108">
        <v>0</v>
      </c>
      <c r="P1958" s="108"/>
      <c r="Q1958" s="108">
        <v>25059</v>
      </c>
      <c r="R1958" s="108"/>
      <c r="S1958" s="108">
        <v>0</v>
      </c>
      <c r="T1958" s="108"/>
      <c r="U1958" s="108">
        <v>0</v>
      </c>
      <c r="V1958" s="108"/>
      <c r="W1958" s="108">
        <v>1549</v>
      </c>
      <c r="X1958" s="108"/>
      <c r="Y1958" s="108">
        <v>0</v>
      </c>
      <c r="Z1958" s="108"/>
      <c r="AA1958" s="108">
        <v>0</v>
      </c>
      <c r="AB1958" s="108"/>
      <c r="AC1958" s="108">
        <v>0</v>
      </c>
      <c r="AD1958" s="108"/>
      <c r="AE1958" s="108">
        <v>0</v>
      </c>
      <c r="AF1958" s="108"/>
      <c r="AG1958" s="108">
        <v>0</v>
      </c>
      <c r="AH1958" s="108"/>
      <c r="AI1958" s="108">
        <v>6796</v>
      </c>
      <c r="AJ1958" s="108"/>
      <c r="AK1958" s="108">
        <v>0</v>
      </c>
      <c r="AL1958" s="109"/>
      <c r="AM1958" s="182">
        <v>0</v>
      </c>
      <c r="AN1958" s="109" t="s">
        <v>5655</v>
      </c>
      <c r="AO1958" s="109" t="str">
        <f t="shared" si="30"/>
        <v>No</v>
      </c>
    </row>
    <row r="1959" spans="1:41" s="19" customFormat="1" ht="11.45" customHeight="1" x14ac:dyDescent="0.2">
      <c r="A1959" s="5" t="s">
        <v>1582</v>
      </c>
      <c r="B1959" s="5" t="s">
        <v>1583</v>
      </c>
      <c r="C1959" s="5" t="s">
        <v>73</v>
      </c>
      <c r="D1959" s="174" t="s">
        <v>1584</v>
      </c>
      <c r="E1959" s="177" t="s">
        <v>1585</v>
      </c>
      <c r="F1959" s="19" t="s">
        <v>194</v>
      </c>
      <c r="G1959" s="5" t="s">
        <v>229</v>
      </c>
      <c r="H1959" s="27">
        <v>0</v>
      </c>
      <c r="I1959" s="106">
        <v>3</v>
      </c>
      <c r="J1959" s="107"/>
      <c r="K1959" s="108">
        <v>0</v>
      </c>
      <c r="L1959" s="108"/>
      <c r="M1959" s="108">
        <v>0</v>
      </c>
      <c r="N1959" s="108"/>
      <c r="O1959" s="108">
        <v>0</v>
      </c>
      <c r="P1959" s="108"/>
      <c r="Q1959" s="108">
        <v>35519</v>
      </c>
      <c r="R1959" s="108"/>
      <c r="S1959" s="108">
        <v>0</v>
      </c>
      <c r="T1959" s="108"/>
      <c r="U1959" s="108">
        <v>0</v>
      </c>
      <c r="V1959" s="108"/>
      <c r="W1959" s="108">
        <v>2538</v>
      </c>
      <c r="X1959" s="108"/>
      <c r="Y1959" s="108">
        <v>0</v>
      </c>
      <c r="Z1959" s="108"/>
      <c r="AA1959" s="108">
        <v>0</v>
      </c>
      <c r="AB1959" s="108"/>
      <c r="AC1959" s="108">
        <v>0</v>
      </c>
      <c r="AD1959" s="108"/>
      <c r="AE1959" s="108">
        <v>0</v>
      </c>
      <c r="AF1959" s="108"/>
      <c r="AG1959" s="108">
        <v>0</v>
      </c>
      <c r="AH1959" s="108"/>
      <c r="AI1959" s="108">
        <v>6158</v>
      </c>
      <c r="AJ1959" s="108"/>
      <c r="AK1959" s="108">
        <v>0</v>
      </c>
      <c r="AL1959" s="109"/>
      <c r="AM1959" s="182">
        <v>0</v>
      </c>
      <c r="AN1959" s="109" t="s">
        <v>5655</v>
      </c>
      <c r="AO1959" s="109" t="str">
        <f t="shared" si="30"/>
        <v>No</v>
      </c>
    </row>
    <row r="1960" spans="1:41" s="19" customFormat="1" ht="11.45" customHeight="1" x14ac:dyDescent="0.2">
      <c r="A1960" s="5" t="s">
        <v>1910</v>
      </c>
      <c r="B1960" s="5" t="s">
        <v>1911</v>
      </c>
      <c r="C1960" s="5" t="s">
        <v>40</v>
      </c>
      <c r="D1960" s="174" t="s">
        <v>1912</v>
      </c>
      <c r="E1960" s="177" t="s">
        <v>1913</v>
      </c>
      <c r="F1960" s="19" t="s">
        <v>194</v>
      </c>
      <c r="G1960" s="5" t="s">
        <v>229</v>
      </c>
      <c r="H1960" s="27">
        <v>0</v>
      </c>
      <c r="I1960" s="106">
        <v>3</v>
      </c>
      <c r="J1960" s="107"/>
      <c r="K1960" s="108">
        <v>0</v>
      </c>
      <c r="L1960" s="108"/>
      <c r="M1960" s="108">
        <v>0</v>
      </c>
      <c r="N1960" s="108"/>
      <c r="O1960" s="108">
        <v>0</v>
      </c>
      <c r="P1960" s="108"/>
      <c r="Q1960" s="108">
        <v>56767</v>
      </c>
      <c r="R1960" s="108"/>
      <c r="S1960" s="108">
        <v>0</v>
      </c>
      <c r="T1960" s="108"/>
      <c r="U1960" s="108">
        <v>0</v>
      </c>
      <c r="V1960" s="108"/>
      <c r="W1960" s="108">
        <v>4024</v>
      </c>
      <c r="X1960" s="108"/>
      <c r="Y1960" s="108">
        <v>0</v>
      </c>
      <c r="Z1960" s="108"/>
      <c r="AA1960" s="108">
        <v>0</v>
      </c>
      <c r="AB1960" s="108"/>
      <c r="AC1960" s="108">
        <v>0</v>
      </c>
      <c r="AD1960" s="108"/>
      <c r="AE1960" s="108">
        <v>0</v>
      </c>
      <c r="AF1960" s="108"/>
      <c r="AG1960" s="108">
        <v>0</v>
      </c>
      <c r="AH1960" s="108"/>
      <c r="AI1960" s="108">
        <v>4913</v>
      </c>
      <c r="AJ1960" s="108"/>
      <c r="AK1960" s="108">
        <v>0</v>
      </c>
      <c r="AL1960" s="109"/>
      <c r="AM1960" s="182">
        <v>0</v>
      </c>
      <c r="AN1960" s="109" t="s">
        <v>5655</v>
      </c>
      <c r="AO1960" s="109" t="str">
        <f t="shared" si="30"/>
        <v>No</v>
      </c>
    </row>
    <row r="1961" spans="1:41" s="19" customFormat="1" ht="11.45" customHeight="1" x14ac:dyDescent="0.2">
      <c r="A1961" s="5" t="s">
        <v>2899</v>
      </c>
      <c r="B1961" s="5" t="s">
        <v>2900</v>
      </c>
      <c r="C1961" s="5" t="s">
        <v>56</v>
      </c>
      <c r="D1961" s="174" t="s">
        <v>2901</v>
      </c>
      <c r="E1961" s="177" t="s">
        <v>2902</v>
      </c>
      <c r="F1961" s="19" t="s">
        <v>196</v>
      </c>
      <c r="G1961" s="5" t="s">
        <v>229</v>
      </c>
      <c r="H1961" s="27">
        <v>0</v>
      </c>
      <c r="I1961" s="106">
        <v>3</v>
      </c>
      <c r="J1961" s="107"/>
      <c r="K1961" s="108">
        <v>0</v>
      </c>
      <c r="L1961" s="108"/>
      <c r="M1961" s="108">
        <v>0</v>
      </c>
      <c r="N1961" s="108"/>
      <c r="O1961" s="108">
        <v>0</v>
      </c>
      <c r="P1961" s="108"/>
      <c r="Q1961" s="108">
        <v>112918</v>
      </c>
      <c r="R1961" s="108"/>
      <c r="S1961" s="108">
        <v>0</v>
      </c>
      <c r="T1961" s="108"/>
      <c r="U1961" s="108">
        <v>0</v>
      </c>
      <c r="V1961" s="108"/>
      <c r="W1961" s="108">
        <v>9681</v>
      </c>
      <c r="X1961" s="108"/>
      <c r="Y1961" s="108">
        <v>0</v>
      </c>
      <c r="Z1961" s="108"/>
      <c r="AA1961" s="108">
        <v>0</v>
      </c>
      <c r="AB1961" s="108"/>
      <c r="AC1961" s="108">
        <v>0</v>
      </c>
      <c r="AD1961" s="108"/>
      <c r="AE1961" s="108">
        <v>0</v>
      </c>
      <c r="AF1961" s="108"/>
      <c r="AG1961" s="108">
        <v>0</v>
      </c>
      <c r="AH1961" s="108"/>
      <c r="AI1961" s="108">
        <v>53622</v>
      </c>
      <c r="AJ1961" s="108"/>
      <c r="AK1961" s="108">
        <v>0</v>
      </c>
      <c r="AL1961" s="109"/>
      <c r="AM1961" s="182">
        <v>0</v>
      </c>
      <c r="AN1961" s="109" t="s">
        <v>5655</v>
      </c>
      <c r="AO1961" s="109" t="str">
        <f t="shared" si="30"/>
        <v>No</v>
      </c>
    </row>
    <row r="1962" spans="1:41" s="19" customFormat="1" ht="11.45" customHeight="1" x14ac:dyDescent="0.2">
      <c r="A1962" s="5" t="s">
        <v>5760</v>
      </c>
      <c r="B1962" s="5" t="s">
        <v>5761</v>
      </c>
      <c r="C1962" s="5" t="s">
        <v>20</v>
      </c>
      <c r="D1962" s="174"/>
      <c r="E1962" s="177">
        <v>90246</v>
      </c>
      <c r="F1962" s="19" t="s">
        <v>194</v>
      </c>
      <c r="G1962" s="5" t="s">
        <v>5273</v>
      </c>
      <c r="H1962" s="27">
        <v>12150996</v>
      </c>
      <c r="I1962" s="106">
        <v>3</v>
      </c>
      <c r="J1962" s="107"/>
      <c r="K1962" s="108">
        <v>0</v>
      </c>
      <c r="L1962" s="108"/>
      <c r="M1962" s="108">
        <v>0</v>
      </c>
      <c r="N1962" s="108"/>
      <c r="O1962" s="108">
        <v>0</v>
      </c>
      <c r="P1962" s="108"/>
      <c r="Q1962" s="108">
        <v>77369</v>
      </c>
      <c r="R1962" s="108"/>
      <c r="S1962" s="108">
        <v>0</v>
      </c>
      <c r="T1962" s="108"/>
      <c r="U1962" s="108">
        <v>0</v>
      </c>
      <c r="V1962" s="108"/>
      <c r="W1962" s="108">
        <v>5136</v>
      </c>
      <c r="X1962" s="108"/>
      <c r="Y1962" s="108">
        <v>0</v>
      </c>
      <c r="Z1962" s="108"/>
      <c r="AA1962" s="108">
        <v>0</v>
      </c>
      <c r="AB1962" s="108"/>
      <c r="AC1962" s="108">
        <v>0</v>
      </c>
      <c r="AD1962" s="108"/>
      <c r="AE1962" s="108">
        <v>0</v>
      </c>
      <c r="AF1962" s="108"/>
      <c r="AG1962" s="108">
        <v>0</v>
      </c>
      <c r="AH1962" s="108"/>
      <c r="AI1962" s="108">
        <v>9014</v>
      </c>
      <c r="AJ1962" s="108"/>
      <c r="AK1962" s="108">
        <v>0</v>
      </c>
      <c r="AL1962" s="109"/>
      <c r="AM1962" s="182">
        <v>0</v>
      </c>
      <c r="AN1962" s="109" t="s">
        <v>5655</v>
      </c>
      <c r="AO1962" s="109" t="str">
        <f t="shared" si="30"/>
        <v>No</v>
      </c>
    </row>
    <row r="1963" spans="1:41" s="19" customFormat="1" ht="11.45" customHeight="1" x14ac:dyDescent="0.2">
      <c r="A1963" s="5" t="s">
        <v>3465</v>
      </c>
      <c r="B1963" s="5" t="s">
        <v>3466</v>
      </c>
      <c r="C1963" s="5" t="s">
        <v>71</v>
      </c>
      <c r="D1963" s="174" t="s">
        <v>3467</v>
      </c>
      <c r="E1963" s="177" t="s">
        <v>3468</v>
      </c>
      <c r="F1963" s="19" t="s">
        <v>194</v>
      </c>
      <c r="G1963" s="5" t="s">
        <v>229</v>
      </c>
      <c r="H1963" s="27">
        <v>0</v>
      </c>
      <c r="I1963" s="106">
        <v>3</v>
      </c>
      <c r="J1963" s="107"/>
      <c r="K1963" s="108">
        <v>0</v>
      </c>
      <c r="L1963" s="108"/>
      <c r="M1963" s="108">
        <v>0</v>
      </c>
      <c r="N1963" s="108"/>
      <c r="O1963" s="108">
        <v>0</v>
      </c>
      <c r="P1963" s="108"/>
      <c r="Q1963" s="108">
        <v>98520</v>
      </c>
      <c r="R1963" s="108"/>
      <c r="S1963" s="108">
        <v>0</v>
      </c>
      <c r="T1963" s="108"/>
      <c r="U1963" s="108">
        <v>0</v>
      </c>
      <c r="V1963" s="108"/>
      <c r="W1963" s="108">
        <v>3790</v>
      </c>
      <c r="X1963" s="108"/>
      <c r="Y1963" s="108">
        <v>0</v>
      </c>
      <c r="Z1963" s="108"/>
      <c r="AA1963" s="108">
        <v>0</v>
      </c>
      <c r="AB1963" s="108"/>
      <c r="AC1963" s="108">
        <v>0</v>
      </c>
      <c r="AD1963" s="108"/>
      <c r="AE1963" s="108">
        <v>0</v>
      </c>
      <c r="AF1963" s="108"/>
      <c r="AG1963" s="108">
        <v>0</v>
      </c>
      <c r="AH1963" s="108"/>
      <c r="AI1963" s="108">
        <v>13037</v>
      </c>
      <c r="AJ1963" s="108"/>
      <c r="AK1963" s="108">
        <v>0</v>
      </c>
      <c r="AL1963" s="109"/>
      <c r="AM1963" s="182">
        <v>0</v>
      </c>
      <c r="AN1963" s="109" t="s">
        <v>5655</v>
      </c>
      <c r="AO1963" s="109" t="str">
        <f t="shared" si="30"/>
        <v>No</v>
      </c>
    </row>
    <row r="1964" spans="1:41" s="19" customFormat="1" ht="11.45" customHeight="1" x14ac:dyDescent="0.2">
      <c r="A1964" s="5" t="s">
        <v>3669</v>
      </c>
      <c r="B1964" s="5" t="s">
        <v>3670</v>
      </c>
      <c r="C1964" s="5" t="s">
        <v>71</v>
      </c>
      <c r="D1964" s="174" t="s">
        <v>3671</v>
      </c>
      <c r="E1964" s="177" t="s">
        <v>3672</v>
      </c>
      <c r="F1964" s="19" t="s">
        <v>194</v>
      </c>
      <c r="G1964" s="5" t="s">
        <v>229</v>
      </c>
      <c r="H1964" s="27">
        <v>0</v>
      </c>
      <c r="I1964" s="106">
        <v>3</v>
      </c>
      <c r="J1964" s="107"/>
      <c r="K1964" s="108">
        <v>0</v>
      </c>
      <c r="L1964" s="108"/>
      <c r="M1964" s="108">
        <v>0</v>
      </c>
      <c r="N1964" s="108"/>
      <c r="O1964" s="108">
        <v>0</v>
      </c>
      <c r="P1964" s="108"/>
      <c r="Q1964" s="108">
        <v>27832</v>
      </c>
      <c r="R1964" s="108"/>
      <c r="S1964" s="108">
        <v>0</v>
      </c>
      <c r="T1964" s="108"/>
      <c r="U1964" s="108">
        <v>0</v>
      </c>
      <c r="V1964" s="108"/>
      <c r="W1964" s="108">
        <v>3510</v>
      </c>
      <c r="X1964" s="108"/>
      <c r="Y1964" s="108">
        <v>0</v>
      </c>
      <c r="Z1964" s="108"/>
      <c r="AA1964" s="108">
        <v>0</v>
      </c>
      <c r="AB1964" s="108"/>
      <c r="AC1964" s="108">
        <v>0</v>
      </c>
      <c r="AD1964" s="108"/>
      <c r="AE1964" s="108">
        <v>0</v>
      </c>
      <c r="AF1964" s="108"/>
      <c r="AG1964" s="108">
        <v>0</v>
      </c>
      <c r="AH1964" s="108"/>
      <c r="AI1964" s="108">
        <v>38761</v>
      </c>
      <c r="AJ1964" s="108"/>
      <c r="AK1964" s="108">
        <v>0</v>
      </c>
      <c r="AL1964" s="109"/>
      <c r="AM1964" s="182">
        <v>0</v>
      </c>
      <c r="AN1964" s="109" t="s">
        <v>5655</v>
      </c>
      <c r="AO1964" s="109" t="str">
        <f t="shared" si="30"/>
        <v>No</v>
      </c>
    </row>
    <row r="1965" spans="1:41" s="19" customFormat="1" ht="11.45" customHeight="1" x14ac:dyDescent="0.2">
      <c r="A1965" s="5" t="s">
        <v>1467</v>
      </c>
      <c r="B1965" s="5" t="s">
        <v>1468</v>
      </c>
      <c r="C1965" s="5" t="s">
        <v>54</v>
      </c>
      <c r="D1965" s="174" t="s">
        <v>1469</v>
      </c>
      <c r="E1965" s="177" t="s">
        <v>1470</v>
      </c>
      <c r="F1965" s="19" t="s">
        <v>194</v>
      </c>
      <c r="G1965" s="5" t="s">
        <v>229</v>
      </c>
      <c r="H1965" s="27">
        <v>0</v>
      </c>
      <c r="I1965" s="106">
        <v>3</v>
      </c>
      <c r="J1965" s="107"/>
      <c r="K1965" s="108">
        <v>0</v>
      </c>
      <c r="L1965" s="108"/>
      <c r="M1965" s="108">
        <v>0</v>
      </c>
      <c r="N1965" s="108"/>
      <c r="O1965" s="108">
        <v>0</v>
      </c>
      <c r="P1965" s="108"/>
      <c r="Q1965" s="108">
        <v>3208</v>
      </c>
      <c r="R1965" s="108"/>
      <c r="S1965" s="108">
        <v>0</v>
      </c>
      <c r="T1965" s="108"/>
      <c r="U1965" s="108">
        <v>0</v>
      </c>
      <c r="V1965" s="108"/>
      <c r="W1965" s="108">
        <v>438</v>
      </c>
      <c r="X1965" s="108"/>
      <c r="Y1965" s="108">
        <v>0</v>
      </c>
      <c r="Z1965" s="108"/>
      <c r="AA1965" s="108">
        <v>0</v>
      </c>
      <c r="AB1965" s="108"/>
      <c r="AC1965" s="108">
        <v>0</v>
      </c>
      <c r="AD1965" s="108"/>
      <c r="AE1965" s="108">
        <v>0</v>
      </c>
      <c r="AF1965" s="108"/>
      <c r="AG1965" s="108">
        <v>0</v>
      </c>
      <c r="AH1965" s="108"/>
      <c r="AI1965" s="108">
        <v>3646</v>
      </c>
      <c r="AJ1965" s="108"/>
      <c r="AK1965" s="108">
        <v>0</v>
      </c>
      <c r="AL1965" s="109"/>
      <c r="AM1965" s="182">
        <v>0</v>
      </c>
      <c r="AN1965" s="109" t="s">
        <v>5655</v>
      </c>
      <c r="AO1965" s="109" t="str">
        <f t="shared" si="30"/>
        <v>No</v>
      </c>
    </row>
    <row r="1966" spans="1:41" s="19" customFormat="1" ht="11.45" customHeight="1" x14ac:dyDescent="0.2">
      <c r="A1966" s="5" t="s">
        <v>4172</v>
      </c>
      <c r="B1966" s="5" t="s">
        <v>4173</v>
      </c>
      <c r="C1966" s="5" t="s">
        <v>59</v>
      </c>
      <c r="D1966" s="174" t="s">
        <v>4174</v>
      </c>
      <c r="E1966" s="177" t="s">
        <v>4175</v>
      </c>
      <c r="F1966" s="19" t="s">
        <v>194</v>
      </c>
      <c r="G1966" s="5" t="s">
        <v>229</v>
      </c>
      <c r="H1966" s="27">
        <v>0</v>
      </c>
      <c r="I1966" s="106">
        <v>3</v>
      </c>
      <c r="J1966" s="107"/>
      <c r="K1966" s="108">
        <v>0</v>
      </c>
      <c r="L1966" s="108"/>
      <c r="M1966" s="108">
        <v>0</v>
      </c>
      <c r="N1966" s="108"/>
      <c r="O1966" s="108">
        <v>0</v>
      </c>
      <c r="P1966" s="108"/>
      <c r="Q1966" s="108">
        <v>44356</v>
      </c>
      <c r="R1966" s="108"/>
      <c r="S1966" s="108">
        <v>0</v>
      </c>
      <c r="T1966" s="108"/>
      <c r="U1966" s="108">
        <v>0</v>
      </c>
      <c r="V1966" s="108"/>
      <c r="W1966" s="108">
        <v>2668</v>
      </c>
      <c r="X1966" s="108"/>
      <c r="Y1966" s="108">
        <v>0</v>
      </c>
      <c r="Z1966" s="108"/>
      <c r="AA1966" s="108">
        <v>0</v>
      </c>
      <c r="AB1966" s="108"/>
      <c r="AC1966" s="108">
        <v>0</v>
      </c>
      <c r="AD1966" s="108"/>
      <c r="AE1966" s="108">
        <v>0</v>
      </c>
      <c r="AF1966" s="108"/>
      <c r="AG1966" s="108">
        <v>0</v>
      </c>
      <c r="AH1966" s="108"/>
      <c r="AI1966" s="108">
        <v>19809</v>
      </c>
      <c r="AJ1966" s="108"/>
      <c r="AK1966" s="108">
        <v>0</v>
      </c>
      <c r="AL1966" s="109"/>
      <c r="AM1966" s="182">
        <v>0</v>
      </c>
      <c r="AN1966" s="109" t="s">
        <v>5655</v>
      </c>
      <c r="AO1966" s="109" t="str">
        <f t="shared" si="30"/>
        <v>No</v>
      </c>
    </row>
    <row r="1967" spans="1:41" s="19" customFormat="1" ht="11.45" customHeight="1" x14ac:dyDescent="0.2">
      <c r="A1967" s="5" t="s">
        <v>5822</v>
      </c>
      <c r="B1967" s="5" t="s">
        <v>5823</v>
      </c>
      <c r="C1967" s="5" t="s">
        <v>20</v>
      </c>
      <c r="D1967" s="174" t="s">
        <v>5824</v>
      </c>
      <c r="E1967" s="177" t="s">
        <v>5825</v>
      </c>
      <c r="F1967" s="19" t="s">
        <v>194</v>
      </c>
      <c r="G1967" s="5" t="s">
        <v>229</v>
      </c>
      <c r="H1967" s="27">
        <v>0</v>
      </c>
      <c r="I1967" s="106">
        <v>3</v>
      </c>
      <c r="J1967" s="107"/>
      <c r="K1967" s="108">
        <v>0</v>
      </c>
      <c r="L1967" s="108"/>
      <c r="M1967" s="108">
        <v>0</v>
      </c>
      <c r="N1967" s="108"/>
      <c r="O1967" s="108">
        <v>0</v>
      </c>
      <c r="P1967" s="108"/>
      <c r="Q1967" s="108">
        <v>38628</v>
      </c>
      <c r="R1967" s="108"/>
      <c r="S1967" s="108">
        <v>0</v>
      </c>
      <c r="T1967" s="108"/>
      <c r="U1967" s="108">
        <v>0</v>
      </c>
      <c r="V1967" s="108"/>
      <c r="W1967" s="108">
        <v>2546</v>
      </c>
      <c r="X1967" s="108"/>
      <c r="Y1967" s="108">
        <v>0</v>
      </c>
      <c r="Z1967" s="108"/>
      <c r="AA1967" s="108">
        <v>0</v>
      </c>
      <c r="AB1967" s="108"/>
      <c r="AC1967" s="108">
        <v>0</v>
      </c>
      <c r="AD1967" s="108"/>
      <c r="AE1967" s="108">
        <v>0</v>
      </c>
      <c r="AF1967" s="108"/>
      <c r="AG1967" s="108">
        <v>0</v>
      </c>
      <c r="AH1967" s="108"/>
      <c r="AI1967" s="108">
        <v>15263</v>
      </c>
      <c r="AJ1967" s="108"/>
      <c r="AK1967" s="108">
        <v>0</v>
      </c>
      <c r="AL1967" s="109"/>
      <c r="AM1967" s="182">
        <v>0</v>
      </c>
      <c r="AN1967" s="109" t="s">
        <v>5655</v>
      </c>
      <c r="AO1967" s="109" t="str">
        <f t="shared" si="30"/>
        <v>No</v>
      </c>
    </row>
    <row r="1968" spans="1:41" s="19" customFormat="1" ht="11.45" customHeight="1" x14ac:dyDescent="0.2">
      <c r="A1968" s="5" t="s">
        <v>148</v>
      </c>
      <c r="B1968" s="5" t="s">
        <v>640</v>
      </c>
      <c r="C1968" s="5" t="s">
        <v>83</v>
      </c>
      <c r="D1968" s="174">
        <v>4114</v>
      </c>
      <c r="E1968" s="177">
        <v>40114</v>
      </c>
      <c r="F1968" s="19" t="s">
        <v>194</v>
      </c>
      <c r="G1968" s="5" t="s">
        <v>5273</v>
      </c>
      <c r="H1968" s="27">
        <v>306196</v>
      </c>
      <c r="I1968" s="106">
        <v>3</v>
      </c>
      <c r="J1968" s="107"/>
      <c r="K1968" s="108">
        <v>0</v>
      </c>
      <c r="L1968" s="108"/>
      <c r="M1968" s="108">
        <v>0</v>
      </c>
      <c r="N1968" s="108"/>
      <c r="O1968" s="108">
        <v>0</v>
      </c>
      <c r="P1968" s="108"/>
      <c r="Q1968" s="108">
        <v>15265</v>
      </c>
      <c r="R1968" s="108"/>
      <c r="S1968" s="108">
        <v>0</v>
      </c>
      <c r="T1968" s="108"/>
      <c r="U1968" s="108">
        <v>0</v>
      </c>
      <c r="V1968" s="108"/>
      <c r="W1968" s="108">
        <v>2853</v>
      </c>
      <c r="X1968" s="108"/>
      <c r="Y1968" s="108">
        <v>0</v>
      </c>
      <c r="Z1968" s="108"/>
      <c r="AA1968" s="108">
        <v>0</v>
      </c>
      <c r="AB1968" s="108"/>
      <c r="AC1968" s="108">
        <v>0</v>
      </c>
      <c r="AD1968" s="108"/>
      <c r="AE1968" s="108">
        <v>0</v>
      </c>
      <c r="AF1968" s="108"/>
      <c r="AG1968" s="108">
        <v>0</v>
      </c>
      <c r="AH1968" s="108"/>
      <c r="AI1968" s="108">
        <v>2149</v>
      </c>
      <c r="AJ1968" s="108"/>
      <c r="AK1968" s="108">
        <v>0</v>
      </c>
      <c r="AL1968" s="109"/>
      <c r="AM1968" s="182">
        <v>0</v>
      </c>
      <c r="AN1968" s="109" t="s">
        <v>5655</v>
      </c>
      <c r="AO1968" s="109" t="str">
        <f t="shared" si="30"/>
        <v>No</v>
      </c>
    </row>
    <row r="1969" spans="1:41" s="19" customFormat="1" ht="11.45" customHeight="1" x14ac:dyDescent="0.2">
      <c r="A1969" s="5" t="s">
        <v>1422</v>
      </c>
      <c r="B1969" s="5" t="s">
        <v>459</v>
      </c>
      <c r="C1969" s="5" t="s">
        <v>89</v>
      </c>
      <c r="D1969" s="174">
        <v>6133</v>
      </c>
      <c r="E1969" s="177">
        <v>60133</v>
      </c>
      <c r="F1969" s="19" t="s">
        <v>242</v>
      </c>
      <c r="G1969" s="5" t="s">
        <v>192</v>
      </c>
      <c r="H1969" s="27">
        <v>5121892</v>
      </c>
      <c r="I1969" s="106">
        <v>3</v>
      </c>
      <c r="J1969" s="107"/>
      <c r="K1969" s="108">
        <v>2</v>
      </c>
      <c r="L1969" s="108"/>
      <c r="M1969" s="108">
        <v>75628</v>
      </c>
      <c r="N1969" s="108"/>
      <c r="O1969" s="108">
        <v>57323</v>
      </c>
      <c r="P1969" s="108"/>
      <c r="Q1969" s="108">
        <v>57235</v>
      </c>
      <c r="R1969" s="108"/>
      <c r="S1969" s="108">
        <v>88</v>
      </c>
      <c r="T1969" s="108"/>
      <c r="U1969" s="108">
        <v>12615</v>
      </c>
      <c r="V1969" s="108"/>
      <c r="W1969" s="108">
        <v>12411</v>
      </c>
      <c r="X1969" s="108"/>
      <c r="Y1969" s="108">
        <v>204</v>
      </c>
      <c r="Z1969" s="108"/>
      <c r="AA1969" s="108">
        <v>57323</v>
      </c>
      <c r="AB1969" s="108"/>
      <c r="AC1969" s="108">
        <v>57235</v>
      </c>
      <c r="AD1969" s="108"/>
      <c r="AE1969" s="108">
        <v>12615</v>
      </c>
      <c r="AF1969" s="108"/>
      <c r="AG1969" s="108">
        <v>12411</v>
      </c>
      <c r="AH1969" s="108"/>
      <c r="AI1969" s="108">
        <v>519001</v>
      </c>
      <c r="AJ1969" s="108"/>
      <c r="AK1969" s="108">
        <v>664326</v>
      </c>
      <c r="AL1969" s="109"/>
      <c r="AM1969" s="182">
        <v>0</v>
      </c>
      <c r="AN1969" s="109" t="s">
        <v>5655</v>
      </c>
      <c r="AO1969" s="109" t="str">
        <f t="shared" si="30"/>
        <v>No</v>
      </c>
    </row>
    <row r="1970" spans="1:41" s="19" customFormat="1" ht="11.45" customHeight="1" x14ac:dyDescent="0.2">
      <c r="A1970" s="5" t="s">
        <v>6534</v>
      </c>
      <c r="B1970" s="5" t="s">
        <v>4729</v>
      </c>
      <c r="C1970" s="5" t="s">
        <v>20</v>
      </c>
      <c r="D1970" s="174" t="s">
        <v>4730</v>
      </c>
      <c r="E1970" s="177" t="s">
        <v>4731</v>
      </c>
      <c r="F1970" s="19" t="s">
        <v>194</v>
      </c>
      <c r="G1970" s="5" t="s">
        <v>229</v>
      </c>
      <c r="H1970" s="27">
        <v>0</v>
      </c>
      <c r="I1970" s="106">
        <v>3</v>
      </c>
      <c r="J1970" s="107"/>
      <c r="K1970" s="108">
        <v>0</v>
      </c>
      <c r="L1970" s="108"/>
      <c r="M1970" s="108">
        <v>0</v>
      </c>
      <c r="N1970" s="108"/>
      <c r="O1970" s="108">
        <v>0</v>
      </c>
      <c r="P1970" s="108"/>
      <c r="Q1970" s="108">
        <v>63947</v>
      </c>
      <c r="R1970" s="108"/>
      <c r="S1970" s="108">
        <v>0</v>
      </c>
      <c r="T1970" s="108"/>
      <c r="U1970" s="108">
        <v>0</v>
      </c>
      <c r="V1970" s="108"/>
      <c r="W1970" s="108">
        <v>3385</v>
      </c>
      <c r="X1970" s="108"/>
      <c r="Y1970" s="108">
        <v>0</v>
      </c>
      <c r="Z1970" s="108"/>
      <c r="AA1970" s="108">
        <v>0</v>
      </c>
      <c r="AB1970" s="108"/>
      <c r="AC1970" s="108">
        <v>0</v>
      </c>
      <c r="AD1970" s="108"/>
      <c r="AE1970" s="108">
        <v>0</v>
      </c>
      <c r="AF1970" s="108"/>
      <c r="AG1970" s="108">
        <v>0</v>
      </c>
      <c r="AH1970" s="108"/>
      <c r="AI1970" s="108">
        <v>10409</v>
      </c>
      <c r="AJ1970" s="108"/>
      <c r="AK1970" s="108">
        <v>0</v>
      </c>
      <c r="AL1970" s="109"/>
      <c r="AM1970" s="182">
        <v>0</v>
      </c>
      <c r="AN1970" s="109" t="s">
        <v>5655</v>
      </c>
      <c r="AO1970" s="109" t="str">
        <f t="shared" si="30"/>
        <v>No</v>
      </c>
    </row>
    <row r="1971" spans="1:41" s="19" customFormat="1" ht="11.45" customHeight="1" x14ac:dyDescent="0.2">
      <c r="A1971" s="5" t="s">
        <v>4885</v>
      </c>
      <c r="B1971" s="5" t="s">
        <v>4886</v>
      </c>
      <c r="C1971" s="5" t="s">
        <v>72</v>
      </c>
      <c r="D1971" s="174" t="s">
        <v>4887</v>
      </c>
      <c r="E1971" s="177" t="s">
        <v>4888</v>
      </c>
      <c r="F1971" s="19" t="s">
        <v>194</v>
      </c>
      <c r="G1971" s="5" t="s">
        <v>229</v>
      </c>
      <c r="H1971" s="27">
        <v>0</v>
      </c>
      <c r="I1971" s="106">
        <v>3</v>
      </c>
      <c r="J1971" s="107"/>
      <c r="K1971" s="108">
        <v>0</v>
      </c>
      <c r="L1971" s="108"/>
      <c r="M1971" s="108">
        <v>0</v>
      </c>
      <c r="N1971" s="108"/>
      <c r="O1971" s="108">
        <v>0</v>
      </c>
      <c r="P1971" s="108"/>
      <c r="Q1971" s="108">
        <v>33795</v>
      </c>
      <c r="R1971" s="108"/>
      <c r="S1971" s="108">
        <v>0</v>
      </c>
      <c r="T1971" s="108"/>
      <c r="U1971" s="108">
        <v>0</v>
      </c>
      <c r="V1971" s="108"/>
      <c r="W1971" s="108">
        <v>2335</v>
      </c>
      <c r="X1971" s="108"/>
      <c r="Y1971" s="108">
        <v>0</v>
      </c>
      <c r="Z1971" s="108"/>
      <c r="AA1971" s="108">
        <v>0</v>
      </c>
      <c r="AB1971" s="108"/>
      <c r="AC1971" s="108">
        <v>0</v>
      </c>
      <c r="AD1971" s="108"/>
      <c r="AE1971" s="108">
        <v>0</v>
      </c>
      <c r="AF1971" s="108"/>
      <c r="AG1971" s="108">
        <v>0</v>
      </c>
      <c r="AH1971" s="108"/>
      <c r="AI1971" s="108">
        <v>11859</v>
      </c>
      <c r="AJ1971" s="108"/>
      <c r="AK1971" s="108">
        <v>0</v>
      </c>
      <c r="AL1971" s="109"/>
      <c r="AM1971" s="182">
        <v>0</v>
      </c>
      <c r="AN1971" s="109" t="s">
        <v>5655</v>
      </c>
      <c r="AO1971" s="109" t="str">
        <f t="shared" si="30"/>
        <v>No</v>
      </c>
    </row>
    <row r="1972" spans="1:41" s="19" customFormat="1" ht="11.45" customHeight="1" x14ac:dyDescent="0.2">
      <c r="A1972" s="5" t="s">
        <v>3772</v>
      </c>
      <c r="B1972" s="5" t="s">
        <v>3773</v>
      </c>
      <c r="C1972" s="5" t="s">
        <v>48</v>
      </c>
      <c r="D1972" s="174" t="s">
        <v>3774</v>
      </c>
      <c r="E1972" s="177" t="s">
        <v>3775</v>
      </c>
      <c r="F1972" s="19" t="s">
        <v>194</v>
      </c>
      <c r="G1972" s="5" t="s">
        <v>229</v>
      </c>
      <c r="H1972" s="27">
        <v>0</v>
      </c>
      <c r="I1972" s="106">
        <v>3</v>
      </c>
      <c r="J1972" s="107"/>
      <c r="K1972" s="108">
        <v>0</v>
      </c>
      <c r="L1972" s="108"/>
      <c r="M1972" s="108">
        <v>0</v>
      </c>
      <c r="N1972" s="108"/>
      <c r="O1972" s="108">
        <v>0</v>
      </c>
      <c r="P1972" s="108"/>
      <c r="Q1972" s="108">
        <v>77251</v>
      </c>
      <c r="R1972" s="108"/>
      <c r="S1972" s="108">
        <v>0</v>
      </c>
      <c r="T1972" s="108"/>
      <c r="U1972" s="108">
        <v>0</v>
      </c>
      <c r="V1972" s="108"/>
      <c r="W1972" s="108">
        <v>4541</v>
      </c>
      <c r="X1972" s="108"/>
      <c r="Y1972" s="108">
        <v>0</v>
      </c>
      <c r="Z1972" s="108"/>
      <c r="AA1972" s="108">
        <v>0</v>
      </c>
      <c r="AB1972" s="108"/>
      <c r="AC1972" s="108">
        <v>0</v>
      </c>
      <c r="AD1972" s="108"/>
      <c r="AE1972" s="108">
        <v>0</v>
      </c>
      <c r="AF1972" s="108"/>
      <c r="AG1972" s="108">
        <v>0</v>
      </c>
      <c r="AH1972" s="108"/>
      <c r="AI1972" s="108">
        <v>4622</v>
      </c>
      <c r="AJ1972" s="108"/>
      <c r="AK1972" s="108">
        <v>0</v>
      </c>
      <c r="AL1972" s="109"/>
      <c r="AM1972" s="182">
        <v>0</v>
      </c>
      <c r="AN1972" s="109" t="s">
        <v>5655</v>
      </c>
      <c r="AO1972" s="109" t="str">
        <f t="shared" si="30"/>
        <v>No</v>
      </c>
    </row>
    <row r="1973" spans="1:41" s="19" customFormat="1" ht="11.45" customHeight="1" x14ac:dyDescent="0.2">
      <c r="A1973" s="5" t="s">
        <v>5829</v>
      </c>
      <c r="B1973" s="5" t="s">
        <v>5684</v>
      </c>
      <c r="C1973" s="5" t="s">
        <v>20</v>
      </c>
      <c r="D1973" s="174"/>
      <c r="E1973" s="177">
        <v>90279</v>
      </c>
      <c r="F1973" s="19" t="s">
        <v>194</v>
      </c>
      <c r="G1973" s="5" t="s">
        <v>5273</v>
      </c>
      <c r="H1973" s="27">
        <v>12150996</v>
      </c>
      <c r="I1973" s="106">
        <v>3</v>
      </c>
      <c r="J1973" s="107"/>
      <c r="K1973" s="108">
        <v>0</v>
      </c>
      <c r="L1973" s="108"/>
      <c r="M1973" s="108">
        <v>0</v>
      </c>
      <c r="N1973" s="108"/>
      <c r="O1973" s="108">
        <v>0</v>
      </c>
      <c r="P1973" s="108"/>
      <c r="Q1973" s="108">
        <v>31603</v>
      </c>
      <c r="R1973" s="108"/>
      <c r="S1973" s="108">
        <v>0</v>
      </c>
      <c r="T1973" s="108"/>
      <c r="U1973" s="108">
        <v>0</v>
      </c>
      <c r="V1973" s="108"/>
      <c r="W1973" s="108">
        <v>2902</v>
      </c>
      <c r="X1973" s="108"/>
      <c r="Y1973" s="108">
        <v>0</v>
      </c>
      <c r="Z1973" s="108"/>
      <c r="AA1973" s="108">
        <v>0</v>
      </c>
      <c r="AB1973" s="108"/>
      <c r="AC1973" s="108">
        <v>0</v>
      </c>
      <c r="AD1973" s="108"/>
      <c r="AE1973" s="108">
        <v>0</v>
      </c>
      <c r="AF1973" s="108"/>
      <c r="AG1973" s="108">
        <v>0</v>
      </c>
      <c r="AH1973" s="108"/>
      <c r="AI1973" s="108">
        <v>6053</v>
      </c>
      <c r="AJ1973" s="108"/>
      <c r="AK1973" s="108">
        <v>0</v>
      </c>
      <c r="AL1973" s="109"/>
      <c r="AM1973" s="182">
        <v>0</v>
      </c>
      <c r="AN1973" s="109" t="s">
        <v>5655</v>
      </c>
      <c r="AO1973" s="109" t="str">
        <f t="shared" si="30"/>
        <v>No</v>
      </c>
    </row>
    <row r="1974" spans="1:41" s="19" customFormat="1" ht="11.45" customHeight="1" x14ac:dyDescent="0.2">
      <c r="A1974" s="5" t="s">
        <v>5146</v>
      </c>
      <c r="B1974" s="5" t="s">
        <v>392</v>
      </c>
      <c r="C1974" s="5" t="s">
        <v>161</v>
      </c>
      <c r="D1974" s="174" t="s">
        <v>4489</v>
      </c>
      <c r="E1974" s="177" t="s">
        <v>5586</v>
      </c>
      <c r="F1974" s="19" t="s">
        <v>196</v>
      </c>
      <c r="G1974" s="5" t="s">
        <v>229</v>
      </c>
      <c r="H1974" s="27">
        <v>0</v>
      </c>
      <c r="I1974" s="106">
        <v>3</v>
      </c>
      <c r="J1974" s="107"/>
      <c r="K1974" s="108">
        <v>0</v>
      </c>
      <c r="L1974" s="108"/>
      <c r="M1974" s="108">
        <v>0</v>
      </c>
      <c r="N1974" s="108"/>
      <c r="O1974" s="108">
        <v>0</v>
      </c>
      <c r="P1974" s="108"/>
      <c r="Q1974" s="108">
        <v>59367</v>
      </c>
      <c r="R1974" s="108"/>
      <c r="S1974" s="108">
        <v>0</v>
      </c>
      <c r="T1974" s="108"/>
      <c r="U1974" s="108">
        <v>0</v>
      </c>
      <c r="V1974" s="108"/>
      <c r="W1974" s="108">
        <v>1881</v>
      </c>
      <c r="X1974" s="108"/>
      <c r="Y1974" s="108">
        <v>0</v>
      </c>
      <c r="Z1974" s="108"/>
      <c r="AA1974" s="108">
        <v>0</v>
      </c>
      <c r="AB1974" s="108"/>
      <c r="AC1974" s="108">
        <v>0</v>
      </c>
      <c r="AD1974" s="108"/>
      <c r="AE1974" s="108">
        <v>0</v>
      </c>
      <c r="AF1974" s="108"/>
      <c r="AG1974" s="108">
        <v>0</v>
      </c>
      <c r="AH1974" s="108"/>
      <c r="AI1974" s="108">
        <v>33696</v>
      </c>
      <c r="AJ1974" s="108"/>
      <c r="AK1974" s="108">
        <v>0</v>
      </c>
      <c r="AL1974" s="109"/>
      <c r="AM1974" s="182">
        <v>0</v>
      </c>
      <c r="AN1974" s="109" t="s">
        <v>5655</v>
      </c>
      <c r="AO1974" s="109" t="str">
        <f t="shared" si="30"/>
        <v>No</v>
      </c>
    </row>
    <row r="1975" spans="1:41" s="19" customFormat="1" ht="11.45" customHeight="1" x14ac:dyDescent="0.2">
      <c r="A1975" s="5" t="s">
        <v>6535</v>
      </c>
      <c r="B1975" s="5" t="s">
        <v>1643</v>
      </c>
      <c r="C1975" s="5" t="s">
        <v>81</v>
      </c>
      <c r="D1975" s="174" t="s">
        <v>1644</v>
      </c>
      <c r="E1975" s="177" t="s">
        <v>1645</v>
      </c>
      <c r="F1975" s="19" t="s">
        <v>194</v>
      </c>
      <c r="G1975" s="5" t="s">
        <v>229</v>
      </c>
      <c r="H1975" s="27">
        <v>0</v>
      </c>
      <c r="I1975" s="106">
        <v>3</v>
      </c>
      <c r="J1975" s="107"/>
      <c r="K1975" s="108">
        <v>0</v>
      </c>
      <c r="L1975" s="108"/>
      <c r="M1975" s="108">
        <v>0</v>
      </c>
      <c r="N1975" s="108"/>
      <c r="O1975" s="108">
        <v>0</v>
      </c>
      <c r="P1975" s="108"/>
      <c r="Q1975" s="108">
        <v>64650</v>
      </c>
      <c r="R1975" s="108"/>
      <c r="S1975" s="108">
        <v>0</v>
      </c>
      <c r="T1975" s="108"/>
      <c r="U1975" s="108">
        <v>0</v>
      </c>
      <c r="V1975" s="108"/>
      <c r="W1975" s="108">
        <v>5725</v>
      </c>
      <c r="X1975" s="108"/>
      <c r="Y1975" s="108">
        <v>0</v>
      </c>
      <c r="Z1975" s="108"/>
      <c r="AA1975" s="108">
        <v>0</v>
      </c>
      <c r="AB1975" s="108"/>
      <c r="AC1975" s="108">
        <v>0</v>
      </c>
      <c r="AD1975" s="108"/>
      <c r="AE1975" s="108">
        <v>0</v>
      </c>
      <c r="AF1975" s="108"/>
      <c r="AG1975" s="108">
        <v>0</v>
      </c>
      <c r="AH1975" s="108"/>
      <c r="AI1975" s="108">
        <v>32660</v>
      </c>
      <c r="AJ1975" s="108"/>
      <c r="AK1975" s="108">
        <v>0</v>
      </c>
      <c r="AL1975" s="109"/>
      <c r="AM1975" s="182">
        <v>0</v>
      </c>
      <c r="AN1975" s="109" t="s">
        <v>5655</v>
      </c>
      <c r="AO1975" s="109" t="str">
        <f t="shared" si="30"/>
        <v>No</v>
      </c>
    </row>
    <row r="1976" spans="1:41" s="19" customFormat="1" ht="11.45" customHeight="1" x14ac:dyDescent="0.2">
      <c r="A1976" s="5" t="s">
        <v>5872</v>
      </c>
      <c r="B1976" s="5" t="s">
        <v>5873</v>
      </c>
      <c r="C1976" s="5" t="s">
        <v>161</v>
      </c>
      <c r="D1976" s="174" t="s">
        <v>5874</v>
      </c>
      <c r="E1976" s="177" t="s">
        <v>5875</v>
      </c>
      <c r="F1976" s="19" t="s">
        <v>242</v>
      </c>
      <c r="G1976" s="5" t="s">
        <v>229</v>
      </c>
      <c r="H1976" s="27">
        <v>0</v>
      </c>
      <c r="I1976" s="106">
        <v>3</v>
      </c>
      <c r="J1976" s="107"/>
      <c r="K1976" s="108">
        <v>0</v>
      </c>
      <c r="L1976" s="108"/>
      <c r="M1976" s="108">
        <v>0</v>
      </c>
      <c r="N1976" s="108"/>
      <c r="O1976" s="108">
        <v>0</v>
      </c>
      <c r="P1976" s="108"/>
      <c r="Q1976" s="108">
        <v>5635</v>
      </c>
      <c r="R1976" s="108"/>
      <c r="S1976" s="108">
        <v>0</v>
      </c>
      <c r="T1976" s="108"/>
      <c r="U1976" s="108">
        <v>0</v>
      </c>
      <c r="V1976" s="108"/>
      <c r="W1976" s="108">
        <v>387</v>
      </c>
      <c r="X1976" s="108"/>
      <c r="Y1976" s="108">
        <v>0</v>
      </c>
      <c r="Z1976" s="108"/>
      <c r="AA1976" s="108">
        <v>0</v>
      </c>
      <c r="AB1976" s="108"/>
      <c r="AC1976" s="108">
        <v>0</v>
      </c>
      <c r="AD1976" s="108"/>
      <c r="AE1976" s="108">
        <v>0</v>
      </c>
      <c r="AF1976" s="108"/>
      <c r="AG1976" s="108">
        <v>0</v>
      </c>
      <c r="AH1976" s="108"/>
      <c r="AI1976" s="108">
        <v>1279</v>
      </c>
      <c r="AJ1976" s="108"/>
      <c r="AK1976" s="108">
        <v>0</v>
      </c>
      <c r="AL1976" s="109"/>
      <c r="AM1976" s="182">
        <v>0</v>
      </c>
      <c r="AN1976" s="109" t="s">
        <v>5655</v>
      </c>
      <c r="AO1976" s="109" t="str">
        <f t="shared" si="30"/>
        <v>No</v>
      </c>
    </row>
    <row r="1977" spans="1:41" s="19" customFormat="1" ht="11.45" customHeight="1" x14ac:dyDescent="0.2">
      <c r="A1977" s="5" t="s">
        <v>3981</v>
      </c>
      <c r="B1977" s="5" t="s">
        <v>3982</v>
      </c>
      <c r="C1977" s="5" t="s">
        <v>48</v>
      </c>
      <c r="D1977" s="174" t="s">
        <v>3983</v>
      </c>
      <c r="E1977" s="177" t="s">
        <v>3984</v>
      </c>
      <c r="F1977" s="19" t="s">
        <v>194</v>
      </c>
      <c r="G1977" s="5" t="s">
        <v>229</v>
      </c>
      <c r="H1977" s="27">
        <v>0</v>
      </c>
      <c r="I1977" s="106">
        <v>3</v>
      </c>
      <c r="J1977" s="107"/>
      <c r="K1977" s="108">
        <v>0</v>
      </c>
      <c r="L1977" s="108"/>
      <c r="M1977" s="108">
        <v>0</v>
      </c>
      <c r="N1977" s="108"/>
      <c r="O1977" s="108">
        <v>0</v>
      </c>
      <c r="P1977" s="108"/>
      <c r="Q1977" s="108">
        <v>40512</v>
      </c>
      <c r="R1977" s="108"/>
      <c r="S1977" s="108">
        <v>0</v>
      </c>
      <c r="T1977" s="108"/>
      <c r="U1977" s="108">
        <v>0</v>
      </c>
      <c r="V1977" s="108"/>
      <c r="W1977" s="108">
        <v>3597</v>
      </c>
      <c r="X1977" s="108"/>
      <c r="Y1977" s="108">
        <v>0</v>
      </c>
      <c r="Z1977" s="108"/>
      <c r="AA1977" s="108">
        <v>0</v>
      </c>
      <c r="AB1977" s="108"/>
      <c r="AC1977" s="108">
        <v>0</v>
      </c>
      <c r="AD1977" s="108"/>
      <c r="AE1977" s="108">
        <v>0</v>
      </c>
      <c r="AF1977" s="108"/>
      <c r="AG1977" s="108">
        <v>0</v>
      </c>
      <c r="AH1977" s="108"/>
      <c r="AI1977" s="108">
        <v>21575</v>
      </c>
      <c r="AJ1977" s="108"/>
      <c r="AK1977" s="108">
        <v>0</v>
      </c>
      <c r="AL1977" s="109"/>
      <c r="AM1977" s="182">
        <v>0</v>
      </c>
      <c r="AN1977" s="109" t="s">
        <v>5655</v>
      </c>
      <c r="AO1977" s="109" t="str">
        <f t="shared" si="30"/>
        <v>No</v>
      </c>
    </row>
    <row r="1978" spans="1:41" s="19" customFormat="1" ht="11.45" customHeight="1" x14ac:dyDescent="0.2">
      <c r="A1978" s="5" t="s">
        <v>4043</v>
      </c>
      <c r="B1978" s="5" t="s">
        <v>778</v>
      </c>
      <c r="C1978" s="5" t="s">
        <v>64</v>
      </c>
      <c r="D1978" s="174" t="s">
        <v>4044</v>
      </c>
      <c r="E1978" s="177" t="s">
        <v>4045</v>
      </c>
      <c r="F1978" s="19" t="s">
        <v>194</v>
      </c>
      <c r="G1978" s="5" t="s">
        <v>229</v>
      </c>
      <c r="H1978" s="27">
        <v>0</v>
      </c>
      <c r="I1978" s="106">
        <v>3</v>
      </c>
      <c r="J1978" s="107"/>
      <c r="K1978" s="108">
        <v>0</v>
      </c>
      <c r="L1978" s="108"/>
      <c r="M1978" s="108">
        <v>0</v>
      </c>
      <c r="N1978" s="108"/>
      <c r="O1978" s="108">
        <v>0</v>
      </c>
      <c r="P1978" s="108"/>
      <c r="Q1978" s="108">
        <v>33557</v>
      </c>
      <c r="R1978" s="108"/>
      <c r="S1978" s="108">
        <v>0</v>
      </c>
      <c r="T1978" s="108"/>
      <c r="U1978" s="108">
        <v>0</v>
      </c>
      <c r="V1978" s="108"/>
      <c r="W1978" s="108">
        <v>2128</v>
      </c>
      <c r="X1978" s="108"/>
      <c r="Y1978" s="108">
        <v>0</v>
      </c>
      <c r="Z1978" s="108"/>
      <c r="AA1978" s="108">
        <v>0</v>
      </c>
      <c r="AB1978" s="108"/>
      <c r="AC1978" s="108">
        <v>0</v>
      </c>
      <c r="AD1978" s="108"/>
      <c r="AE1978" s="108">
        <v>0</v>
      </c>
      <c r="AF1978" s="108"/>
      <c r="AG1978" s="108">
        <v>0</v>
      </c>
      <c r="AH1978" s="108"/>
      <c r="AI1978" s="108">
        <v>2528</v>
      </c>
      <c r="AJ1978" s="108"/>
      <c r="AK1978" s="108">
        <v>0</v>
      </c>
      <c r="AL1978" s="109"/>
      <c r="AM1978" s="182">
        <v>0</v>
      </c>
      <c r="AN1978" s="109" t="s">
        <v>5655</v>
      </c>
      <c r="AO1978" s="109" t="str">
        <f t="shared" si="30"/>
        <v>No</v>
      </c>
    </row>
    <row r="1979" spans="1:41" s="19" customFormat="1" ht="11.45" customHeight="1" x14ac:dyDescent="0.2">
      <c r="A1979" s="5" t="s">
        <v>1404</v>
      </c>
      <c r="B1979" s="5" t="s">
        <v>5844</v>
      </c>
      <c r="C1979" s="5" t="s">
        <v>73</v>
      </c>
      <c r="D1979" s="174" t="s">
        <v>1405</v>
      </c>
      <c r="E1979" s="177">
        <v>22929</v>
      </c>
      <c r="F1979" s="19" t="s">
        <v>138</v>
      </c>
      <c r="G1979" s="5" t="s">
        <v>5273</v>
      </c>
      <c r="H1979" s="27">
        <v>0</v>
      </c>
      <c r="I1979" s="106">
        <v>2</v>
      </c>
      <c r="J1979" s="107"/>
      <c r="K1979" s="108">
        <v>0</v>
      </c>
      <c r="L1979" s="108"/>
      <c r="M1979" s="108">
        <v>0</v>
      </c>
      <c r="N1979" s="108"/>
      <c r="O1979" s="108">
        <v>0</v>
      </c>
      <c r="P1979" s="108"/>
      <c r="Q1979" s="108">
        <v>226479</v>
      </c>
      <c r="R1979" s="108"/>
      <c r="S1979" s="108">
        <v>0</v>
      </c>
      <c r="T1979" s="108"/>
      <c r="U1979" s="108">
        <v>0</v>
      </c>
      <c r="V1979" s="108"/>
      <c r="W1979" s="108">
        <v>7276</v>
      </c>
      <c r="X1979" s="108"/>
      <c r="Y1979" s="108">
        <v>0</v>
      </c>
      <c r="Z1979" s="108"/>
      <c r="AA1979" s="108">
        <v>0</v>
      </c>
      <c r="AB1979" s="108"/>
      <c r="AC1979" s="108">
        <v>0</v>
      </c>
      <c r="AD1979" s="108"/>
      <c r="AE1979" s="108">
        <v>0</v>
      </c>
      <c r="AF1979" s="108"/>
      <c r="AG1979" s="108">
        <v>0</v>
      </c>
      <c r="AH1979" s="108"/>
      <c r="AI1979" s="108">
        <v>15799</v>
      </c>
      <c r="AJ1979" s="108"/>
      <c r="AK1979" s="108">
        <v>0</v>
      </c>
      <c r="AL1979" s="109"/>
      <c r="AM1979" s="182">
        <v>29.9</v>
      </c>
      <c r="AN1979" s="109" t="s">
        <v>5655</v>
      </c>
      <c r="AO1979" s="109" t="str">
        <f t="shared" si="30"/>
        <v>No</v>
      </c>
    </row>
    <row r="1980" spans="1:41" s="19" customFormat="1" ht="11.45" customHeight="1" x14ac:dyDescent="0.2">
      <c r="A1980" s="5" t="s">
        <v>2200</v>
      </c>
      <c r="B1980" s="5" t="s">
        <v>2201</v>
      </c>
      <c r="C1980" s="5" t="s">
        <v>40</v>
      </c>
      <c r="D1980" s="174" t="s">
        <v>2202</v>
      </c>
      <c r="E1980" s="177" t="s">
        <v>2203</v>
      </c>
      <c r="F1980" s="19" t="s">
        <v>194</v>
      </c>
      <c r="G1980" s="5" t="s">
        <v>229</v>
      </c>
      <c r="H1980" s="27">
        <v>0</v>
      </c>
      <c r="I1980" s="106">
        <v>2</v>
      </c>
      <c r="J1980" s="107"/>
      <c r="K1980" s="108">
        <v>0</v>
      </c>
      <c r="L1980" s="108"/>
      <c r="M1980" s="108">
        <v>0</v>
      </c>
      <c r="N1980" s="108"/>
      <c r="O1980" s="108">
        <v>0</v>
      </c>
      <c r="P1980" s="108"/>
      <c r="Q1980" s="108">
        <v>31014</v>
      </c>
      <c r="R1980" s="108"/>
      <c r="S1980" s="108">
        <v>0</v>
      </c>
      <c r="T1980" s="108"/>
      <c r="U1980" s="108">
        <v>0</v>
      </c>
      <c r="V1980" s="108"/>
      <c r="W1980" s="108">
        <v>2421</v>
      </c>
      <c r="X1980" s="108"/>
      <c r="Y1980" s="108">
        <v>0</v>
      </c>
      <c r="Z1980" s="108"/>
      <c r="AA1980" s="108">
        <v>0</v>
      </c>
      <c r="AB1980" s="108"/>
      <c r="AC1980" s="108">
        <v>0</v>
      </c>
      <c r="AD1980" s="108"/>
      <c r="AE1980" s="108">
        <v>0</v>
      </c>
      <c r="AF1980" s="108"/>
      <c r="AG1980" s="108">
        <v>0</v>
      </c>
      <c r="AH1980" s="108"/>
      <c r="AI1980" s="108">
        <v>4351</v>
      </c>
      <c r="AJ1980" s="108"/>
      <c r="AK1980" s="108">
        <v>0</v>
      </c>
      <c r="AL1980" s="109"/>
      <c r="AM1980" s="182">
        <v>0</v>
      </c>
      <c r="AN1980" s="109" t="s">
        <v>5655</v>
      </c>
      <c r="AO1980" s="109" t="str">
        <f t="shared" si="30"/>
        <v>No</v>
      </c>
    </row>
    <row r="1981" spans="1:41" s="19" customFormat="1" ht="11.45" customHeight="1" x14ac:dyDescent="0.2">
      <c r="A1981" s="5" t="s">
        <v>6536</v>
      </c>
      <c r="B1981" s="5" t="s">
        <v>684</v>
      </c>
      <c r="C1981" s="5" t="s">
        <v>94</v>
      </c>
      <c r="D1981" s="174">
        <v>28</v>
      </c>
      <c r="E1981" s="177">
        <v>28</v>
      </c>
      <c r="F1981" s="19" t="s">
        <v>194</v>
      </c>
      <c r="G1981" s="5" t="s">
        <v>192</v>
      </c>
      <c r="H1981" s="27">
        <v>3059393</v>
      </c>
      <c r="I1981" s="106">
        <v>2</v>
      </c>
      <c r="J1981" s="107"/>
      <c r="K1981" s="108">
        <v>0</v>
      </c>
      <c r="L1981" s="108"/>
      <c r="M1981" s="108">
        <v>40415</v>
      </c>
      <c r="N1981" s="108"/>
      <c r="O1981" s="108">
        <v>40162</v>
      </c>
      <c r="P1981" s="108"/>
      <c r="Q1981" s="108">
        <v>40162</v>
      </c>
      <c r="R1981" s="108"/>
      <c r="S1981" s="108">
        <v>0</v>
      </c>
      <c r="T1981" s="108"/>
      <c r="U1981" s="108">
        <v>5071</v>
      </c>
      <c r="V1981" s="108"/>
      <c r="W1981" s="108">
        <v>5071</v>
      </c>
      <c r="X1981" s="108"/>
      <c r="Y1981" s="108">
        <v>0</v>
      </c>
      <c r="Z1981" s="108"/>
      <c r="AA1981" s="108">
        <v>0</v>
      </c>
      <c r="AB1981" s="108"/>
      <c r="AC1981" s="108">
        <v>0</v>
      </c>
      <c r="AD1981" s="108"/>
      <c r="AE1981" s="108">
        <v>0</v>
      </c>
      <c r="AF1981" s="108"/>
      <c r="AG1981" s="108">
        <v>0</v>
      </c>
      <c r="AH1981" s="108"/>
      <c r="AI1981" s="108">
        <v>443016</v>
      </c>
      <c r="AJ1981" s="108"/>
      <c r="AK1981" s="108">
        <v>1754343</v>
      </c>
      <c r="AL1981" s="109"/>
      <c r="AM1981" s="182">
        <v>0</v>
      </c>
      <c r="AN1981" s="109" t="s">
        <v>5655</v>
      </c>
      <c r="AO1981" s="109" t="str">
        <f t="shared" si="30"/>
        <v>No</v>
      </c>
    </row>
    <row r="1982" spans="1:41" s="19" customFormat="1" ht="11.45" customHeight="1" x14ac:dyDescent="0.2">
      <c r="A1982" s="5" t="s">
        <v>1432</v>
      </c>
      <c r="B1982" s="5" t="s">
        <v>1433</v>
      </c>
      <c r="C1982" s="5" t="s">
        <v>6</v>
      </c>
      <c r="D1982" s="174" t="s">
        <v>1434</v>
      </c>
      <c r="E1982" s="177">
        <v>279</v>
      </c>
      <c r="F1982" s="19" t="s">
        <v>138</v>
      </c>
      <c r="G1982" s="5" t="s">
        <v>5273</v>
      </c>
      <c r="H1982" s="27">
        <v>0</v>
      </c>
      <c r="I1982" s="106">
        <v>2</v>
      </c>
      <c r="J1982" s="107"/>
      <c r="K1982" s="108">
        <v>0</v>
      </c>
      <c r="L1982" s="108"/>
      <c r="M1982" s="108">
        <v>0</v>
      </c>
      <c r="N1982" s="108"/>
      <c r="O1982" s="108">
        <v>0</v>
      </c>
      <c r="P1982" s="108"/>
      <c r="Q1982" s="108">
        <v>9768</v>
      </c>
      <c r="R1982" s="108"/>
      <c r="S1982" s="108">
        <v>0</v>
      </c>
      <c r="T1982" s="108"/>
      <c r="U1982" s="108">
        <v>0</v>
      </c>
      <c r="V1982" s="108"/>
      <c r="W1982" s="108">
        <v>682</v>
      </c>
      <c r="X1982" s="108"/>
      <c r="Y1982" s="108">
        <v>0</v>
      </c>
      <c r="Z1982" s="108"/>
      <c r="AA1982" s="108">
        <v>0</v>
      </c>
      <c r="AB1982" s="108"/>
      <c r="AC1982" s="108">
        <v>0</v>
      </c>
      <c r="AD1982" s="108"/>
      <c r="AE1982" s="108">
        <v>0</v>
      </c>
      <c r="AF1982" s="108"/>
      <c r="AG1982" s="108">
        <v>0</v>
      </c>
      <c r="AH1982" s="108"/>
      <c r="AI1982" s="108">
        <v>1153</v>
      </c>
      <c r="AJ1982" s="108"/>
      <c r="AK1982" s="108">
        <v>0</v>
      </c>
      <c r="AL1982" s="109"/>
      <c r="AM1982" s="182">
        <v>0</v>
      </c>
      <c r="AN1982" s="109" t="s">
        <v>5655</v>
      </c>
      <c r="AO1982" s="109" t="str">
        <f t="shared" si="30"/>
        <v>No</v>
      </c>
    </row>
    <row r="1983" spans="1:41" s="19" customFormat="1" ht="11.45" customHeight="1" x14ac:dyDescent="0.2">
      <c r="A1983" s="5" t="s">
        <v>3408</v>
      </c>
      <c r="B1983" s="5" t="s">
        <v>3409</v>
      </c>
      <c r="C1983" s="5" t="s">
        <v>98</v>
      </c>
      <c r="D1983" s="174" t="s">
        <v>3410</v>
      </c>
      <c r="E1983" s="177" t="s">
        <v>3411</v>
      </c>
      <c r="F1983" s="19" t="s">
        <v>194</v>
      </c>
      <c r="G1983" s="5" t="s">
        <v>229</v>
      </c>
      <c r="H1983" s="27">
        <v>0</v>
      </c>
      <c r="I1983" s="106">
        <v>2</v>
      </c>
      <c r="J1983" s="107"/>
      <c r="K1983" s="108">
        <v>0</v>
      </c>
      <c r="L1983" s="108"/>
      <c r="M1983" s="108">
        <v>0</v>
      </c>
      <c r="N1983" s="108"/>
      <c r="O1983" s="108">
        <v>0</v>
      </c>
      <c r="P1983" s="108"/>
      <c r="Q1983" s="108">
        <v>69029</v>
      </c>
      <c r="R1983" s="108"/>
      <c r="S1983" s="108">
        <v>0</v>
      </c>
      <c r="T1983" s="108"/>
      <c r="U1983" s="108">
        <v>0</v>
      </c>
      <c r="V1983" s="108"/>
      <c r="W1983" s="108">
        <v>8357</v>
      </c>
      <c r="X1983" s="108"/>
      <c r="Y1983" s="108">
        <v>0</v>
      </c>
      <c r="Z1983" s="108"/>
      <c r="AA1983" s="108">
        <v>0</v>
      </c>
      <c r="AB1983" s="108"/>
      <c r="AC1983" s="108">
        <v>0</v>
      </c>
      <c r="AD1983" s="108"/>
      <c r="AE1983" s="108">
        <v>0</v>
      </c>
      <c r="AF1983" s="108"/>
      <c r="AG1983" s="108">
        <v>0</v>
      </c>
      <c r="AH1983" s="108"/>
      <c r="AI1983" s="108">
        <v>21542</v>
      </c>
      <c r="AJ1983" s="108"/>
      <c r="AK1983" s="108">
        <v>0</v>
      </c>
      <c r="AL1983" s="109"/>
      <c r="AM1983" s="182">
        <v>0</v>
      </c>
      <c r="AN1983" s="109" t="s">
        <v>5655</v>
      </c>
      <c r="AO1983" s="109" t="str">
        <f t="shared" si="30"/>
        <v>No</v>
      </c>
    </row>
    <row r="1984" spans="1:41" s="19" customFormat="1" ht="11.45" customHeight="1" x14ac:dyDescent="0.2">
      <c r="A1984" s="5" t="s">
        <v>6537</v>
      </c>
      <c r="B1984" s="5" t="s">
        <v>777</v>
      </c>
      <c r="C1984" s="5" t="s">
        <v>55</v>
      </c>
      <c r="D1984" s="174" t="s">
        <v>2677</v>
      </c>
      <c r="E1984" s="177">
        <v>50243</v>
      </c>
      <c r="F1984" s="19" t="s">
        <v>194</v>
      </c>
      <c r="G1984" s="5" t="s">
        <v>5273</v>
      </c>
      <c r="H1984" s="27">
        <v>278165</v>
      </c>
      <c r="I1984" s="106">
        <v>2</v>
      </c>
      <c r="J1984" s="107"/>
      <c r="K1984" s="108">
        <v>0</v>
      </c>
      <c r="L1984" s="108"/>
      <c r="M1984" s="108">
        <v>0</v>
      </c>
      <c r="N1984" s="108"/>
      <c r="O1984" s="108">
        <v>0</v>
      </c>
      <c r="P1984" s="108"/>
      <c r="Q1984" s="108">
        <v>42792</v>
      </c>
      <c r="R1984" s="108"/>
      <c r="S1984" s="108">
        <v>0</v>
      </c>
      <c r="T1984" s="108"/>
      <c r="U1984" s="108">
        <v>0</v>
      </c>
      <c r="V1984" s="108"/>
      <c r="W1984" s="108">
        <v>3746</v>
      </c>
      <c r="X1984" s="108"/>
      <c r="Y1984" s="108">
        <v>0</v>
      </c>
      <c r="Z1984" s="108"/>
      <c r="AA1984" s="108">
        <v>0</v>
      </c>
      <c r="AB1984" s="108"/>
      <c r="AC1984" s="108">
        <v>0</v>
      </c>
      <c r="AD1984" s="108"/>
      <c r="AE1984" s="108">
        <v>0</v>
      </c>
      <c r="AF1984" s="108"/>
      <c r="AG1984" s="108">
        <v>0</v>
      </c>
      <c r="AH1984" s="108"/>
      <c r="AI1984" s="108">
        <v>7531</v>
      </c>
      <c r="AJ1984" s="108"/>
      <c r="AK1984" s="108">
        <v>0</v>
      </c>
      <c r="AL1984" s="109"/>
      <c r="AM1984" s="182">
        <v>0</v>
      </c>
      <c r="AN1984" s="109" t="s">
        <v>5655</v>
      </c>
      <c r="AO1984" s="109" t="str">
        <f t="shared" si="30"/>
        <v>No</v>
      </c>
    </row>
    <row r="1985" spans="1:41" s="19" customFormat="1" ht="11.45" customHeight="1" x14ac:dyDescent="0.2">
      <c r="A1985" s="5" t="s">
        <v>4145</v>
      </c>
      <c r="B1985" s="5" t="s">
        <v>1537</v>
      </c>
      <c r="C1985" s="5" t="s">
        <v>64</v>
      </c>
      <c r="D1985" s="174" t="s">
        <v>4146</v>
      </c>
      <c r="E1985" s="177" t="s">
        <v>4147</v>
      </c>
      <c r="F1985" s="19" t="s">
        <v>242</v>
      </c>
      <c r="G1985" s="5" t="s">
        <v>229</v>
      </c>
      <c r="H1985" s="27">
        <v>0</v>
      </c>
      <c r="I1985" s="106">
        <v>2</v>
      </c>
      <c r="J1985" s="107"/>
      <c r="K1985" s="108">
        <v>0</v>
      </c>
      <c r="L1985" s="108"/>
      <c r="M1985" s="108">
        <v>0</v>
      </c>
      <c r="N1985" s="108"/>
      <c r="O1985" s="108">
        <v>0</v>
      </c>
      <c r="P1985" s="108"/>
      <c r="Q1985" s="108">
        <v>19274</v>
      </c>
      <c r="R1985" s="108"/>
      <c r="S1985" s="108">
        <v>0</v>
      </c>
      <c r="T1985" s="108"/>
      <c r="U1985" s="108">
        <v>0</v>
      </c>
      <c r="V1985" s="108"/>
      <c r="W1985" s="108">
        <v>1662</v>
      </c>
      <c r="X1985" s="108"/>
      <c r="Y1985" s="108">
        <v>0</v>
      </c>
      <c r="Z1985" s="108"/>
      <c r="AA1985" s="108">
        <v>0</v>
      </c>
      <c r="AB1985" s="108"/>
      <c r="AC1985" s="108">
        <v>0</v>
      </c>
      <c r="AD1985" s="108"/>
      <c r="AE1985" s="108">
        <v>0</v>
      </c>
      <c r="AF1985" s="108"/>
      <c r="AG1985" s="108">
        <v>0</v>
      </c>
      <c r="AH1985" s="108"/>
      <c r="AI1985" s="108">
        <v>2445</v>
      </c>
      <c r="AJ1985" s="108"/>
      <c r="AK1985" s="108">
        <v>0</v>
      </c>
      <c r="AL1985" s="109"/>
      <c r="AM1985" s="182">
        <v>0</v>
      </c>
      <c r="AN1985" s="109" t="s">
        <v>5655</v>
      </c>
      <c r="AO1985" s="109" t="str">
        <f t="shared" si="30"/>
        <v>No</v>
      </c>
    </row>
    <row r="1986" spans="1:41" s="19" customFormat="1" ht="11.45" customHeight="1" x14ac:dyDescent="0.2">
      <c r="A1986" s="5" t="s">
        <v>3846</v>
      </c>
      <c r="B1986" s="5" t="s">
        <v>3847</v>
      </c>
      <c r="C1986" s="5" t="s">
        <v>59</v>
      </c>
      <c r="D1986" s="174" t="s">
        <v>3848</v>
      </c>
      <c r="E1986" s="177" t="s">
        <v>3849</v>
      </c>
      <c r="F1986" s="19" t="s">
        <v>242</v>
      </c>
      <c r="G1986" s="5" t="s">
        <v>229</v>
      </c>
      <c r="H1986" s="27">
        <v>0</v>
      </c>
      <c r="I1986" s="106">
        <v>2</v>
      </c>
      <c r="J1986" s="107"/>
      <c r="K1986" s="108">
        <v>0</v>
      </c>
      <c r="L1986" s="108"/>
      <c r="M1986" s="108">
        <v>0</v>
      </c>
      <c r="N1986" s="108"/>
      <c r="O1986" s="108">
        <v>0</v>
      </c>
      <c r="P1986" s="108"/>
      <c r="Q1986" s="108">
        <v>39741</v>
      </c>
      <c r="R1986" s="108"/>
      <c r="S1986" s="108">
        <v>0</v>
      </c>
      <c r="T1986" s="108"/>
      <c r="U1986" s="108">
        <v>0</v>
      </c>
      <c r="V1986" s="108"/>
      <c r="W1986" s="108">
        <v>1953</v>
      </c>
      <c r="X1986" s="108"/>
      <c r="Y1986" s="108">
        <v>0</v>
      </c>
      <c r="Z1986" s="108"/>
      <c r="AA1986" s="108">
        <v>0</v>
      </c>
      <c r="AB1986" s="108"/>
      <c r="AC1986" s="108">
        <v>0</v>
      </c>
      <c r="AD1986" s="108"/>
      <c r="AE1986" s="108">
        <v>0</v>
      </c>
      <c r="AF1986" s="108"/>
      <c r="AG1986" s="108">
        <v>0</v>
      </c>
      <c r="AH1986" s="108"/>
      <c r="AI1986" s="108">
        <v>1462</v>
      </c>
      <c r="AJ1986" s="108"/>
      <c r="AK1986" s="108">
        <v>0</v>
      </c>
      <c r="AL1986" s="109"/>
      <c r="AM1986" s="182">
        <v>0</v>
      </c>
      <c r="AN1986" s="109" t="s">
        <v>5655</v>
      </c>
      <c r="AO1986" s="109" t="str">
        <f t="shared" si="30"/>
        <v>No</v>
      </c>
    </row>
    <row r="1987" spans="1:41" s="19" customFormat="1" ht="11.45" customHeight="1" x14ac:dyDescent="0.2">
      <c r="A1987" s="5" t="s">
        <v>4830</v>
      </c>
      <c r="B1987" s="5" t="s">
        <v>4831</v>
      </c>
      <c r="C1987" s="5" t="s">
        <v>20</v>
      </c>
      <c r="D1987" s="174" t="s">
        <v>4832</v>
      </c>
      <c r="E1987" s="177" t="s">
        <v>4833</v>
      </c>
      <c r="F1987" s="19" t="s">
        <v>194</v>
      </c>
      <c r="G1987" s="5" t="s">
        <v>229</v>
      </c>
      <c r="H1987" s="27">
        <v>0</v>
      </c>
      <c r="I1987" s="106">
        <v>2</v>
      </c>
      <c r="J1987" s="107"/>
      <c r="K1987" s="108">
        <v>0</v>
      </c>
      <c r="L1987" s="108"/>
      <c r="M1987" s="108">
        <v>0</v>
      </c>
      <c r="N1987" s="108"/>
      <c r="O1987" s="108">
        <v>0</v>
      </c>
      <c r="P1987" s="108"/>
      <c r="Q1987" s="108">
        <v>23524</v>
      </c>
      <c r="R1987" s="108"/>
      <c r="S1987" s="108">
        <v>0</v>
      </c>
      <c r="T1987" s="108"/>
      <c r="U1987" s="108">
        <v>0</v>
      </c>
      <c r="V1987" s="108"/>
      <c r="W1987" s="108">
        <v>2422</v>
      </c>
      <c r="X1987" s="108"/>
      <c r="Y1987" s="108">
        <v>0</v>
      </c>
      <c r="Z1987" s="108"/>
      <c r="AA1987" s="108">
        <v>0</v>
      </c>
      <c r="AB1987" s="108"/>
      <c r="AC1987" s="108">
        <v>0</v>
      </c>
      <c r="AD1987" s="108"/>
      <c r="AE1987" s="108">
        <v>0</v>
      </c>
      <c r="AF1987" s="108"/>
      <c r="AG1987" s="108">
        <v>0</v>
      </c>
      <c r="AH1987" s="108"/>
      <c r="AI1987" s="108">
        <v>15337</v>
      </c>
      <c r="AJ1987" s="108"/>
      <c r="AK1987" s="108">
        <v>0</v>
      </c>
      <c r="AL1987" s="109"/>
      <c r="AM1987" s="182">
        <v>0</v>
      </c>
      <c r="AN1987" s="109" t="s">
        <v>5655</v>
      </c>
      <c r="AO1987" s="109" t="str">
        <f t="shared" ref="AO1987:AO2050" si="31">IF(AN1987&amp;AL1987&amp;AJ1987&amp;AH1987&amp;AF1987&amp;AD1987&amp;AB1987&amp;Z1987&amp;X1987&amp;V1987&amp;T1987&amp;R1987&amp;P1987&amp;N1987&amp;L1987&amp;J1987&lt;&gt;"","Yes","No")</f>
        <v>No</v>
      </c>
    </row>
    <row r="1988" spans="1:41" s="19" customFormat="1" ht="11.45" customHeight="1" x14ac:dyDescent="0.2">
      <c r="A1988" s="5" t="s">
        <v>2076</v>
      </c>
      <c r="B1988" s="5" t="s">
        <v>2077</v>
      </c>
      <c r="C1988" s="5" t="s">
        <v>40</v>
      </c>
      <c r="D1988" s="174" t="s">
        <v>2078</v>
      </c>
      <c r="E1988" s="177" t="s">
        <v>2079</v>
      </c>
      <c r="F1988" s="19" t="s">
        <v>194</v>
      </c>
      <c r="G1988" s="5" t="s">
        <v>229</v>
      </c>
      <c r="H1988" s="27">
        <v>0</v>
      </c>
      <c r="I1988" s="106">
        <v>2</v>
      </c>
      <c r="J1988" s="107"/>
      <c r="K1988" s="108">
        <v>0</v>
      </c>
      <c r="L1988" s="108"/>
      <c r="M1988" s="108">
        <v>0</v>
      </c>
      <c r="N1988" s="108"/>
      <c r="O1988" s="108">
        <v>0</v>
      </c>
      <c r="P1988" s="108"/>
      <c r="Q1988" s="108">
        <v>24681</v>
      </c>
      <c r="R1988" s="108"/>
      <c r="S1988" s="108">
        <v>0</v>
      </c>
      <c r="T1988" s="108"/>
      <c r="U1988" s="108">
        <v>0</v>
      </c>
      <c r="V1988" s="108"/>
      <c r="W1988" s="108">
        <v>1837</v>
      </c>
      <c r="X1988" s="108"/>
      <c r="Y1988" s="108">
        <v>0</v>
      </c>
      <c r="Z1988" s="108"/>
      <c r="AA1988" s="108">
        <v>0</v>
      </c>
      <c r="AB1988" s="108"/>
      <c r="AC1988" s="108">
        <v>0</v>
      </c>
      <c r="AD1988" s="108"/>
      <c r="AE1988" s="108">
        <v>0</v>
      </c>
      <c r="AF1988" s="108"/>
      <c r="AG1988" s="108">
        <v>0</v>
      </c>
      <c r="AH1988" s="108"/>
      <c r="AI1988" s="108">
        <v>2699</v>
      </c>
      <c r="AJ1988" s="108"/>
      <c r="AK1988" s="108">
        <v>0</v>
      </c>
      <c r="AL1988" s="109"/>
      <c r="AM1988" s="182">
        <v>0</v>
      </c>
      <c r="AN1988" s="109" t="s">
        <v>5655</v>
      </c>
      <c r="AO1988" s="109" t="str">
        <f t="shared" si="31"/>
        <v>No</v>
      </c>
    </row>
    <row r="1989" spans="1:41" s="19" customFormat="1" ht="11.45" customHeight="1" x14ac:dyDescent="0.2">
      <c r="A1989" s="5" t="s">
        <v>6538</v>
      </c>
      <c r="B1989" s="5" t="s">
        <v>6539</v>
      </c>
      <c r="C1989" s="5" t="s">
        <v>18</v>
      </c>
      <c r="D1989" s="174" t="s">
        <v>6540</v>
      </c>
      <c r="E1989" s="177">
        <v>99334</v>
      </c>
      <c r="F1989" s="19" t="s">
        <v>138</v>
      </c>
      <c r="G1989" s="5" t="s">
        <v>5273</v>
      </c>
      <c r="H1989" s="27">
        <v>0</v>
      </c>
      <c r="I1989" s="106">
        <v>2</v>
      </c>
      <c r="J1989" s="107"/>
      <c r="K1989" s="108">
        <v>0</v>
      </c>
      <c r="L1989" s="108"/>
      <c r="M1989" s="108">
        <v>0</v>
      </c>
      <c r="N1989" s="108"/>
      <c r="O1989" s="108">
        <v>0</v>
      </c>
      <c r="P1989" s="108"/>
      <c r="Q1989" s="108">
        <v>113522</v>
      </c>
      <c r="R1989" s="108"/>
      <c r="S1989" s="108">
        <v>0</v>
      </c>
      <c r="T1989" s="108"/>
      <c r="U1989" s="108">
        <v>0</v>
      </c>
      <c r="V1989" s="108"/>
      <c r="W1989" s="108">
        <v>3278</v>
      </c>
      <c r="X1989" s="108"/>
      <c r="Y1989" s="108">
        <v>0</v>
      </c>
      <c r="Z1989" s="108"/>
      <c r="AA1989" s="108">
        <v>0</v>
      </c>
      <c r="AB1989" s="108"/>
      <c r="AC1989" s="108">
        <v>0</v>
      </c>
      <c r="AD1989" s="108"/>
      <c r="AE1989" s="108">
        <v>0</v>
      </c>
      <c r="AF1989" s="108"/>
      <c r="AG1989" s="108">
        <v>0</v>
      </c>
      <c r="AH1989" s="108"/>
      <c r="AI1989" s="108">
        <v>6027</v>
      </c>
      <c r="AJ1989" s="108"/>
      <c r="AK1989" s="108">
        <v>0</v>
      </c>
      <c r="AL1989" s="109"/>
      <c r="AM1989" s="182">
        <v>0</v>
      </c>
      <c r="AN1989" s="109" t="s">
        <v>5655</v>
      </c>
      <c r="AO1989" s="109" t="str">
        <f t="shared" si="31"/>
        <v>No</v>
      </c>
    </row>
    <row r="1990" spans="1:41" s="19" customFormat="1" ht="11.45" customHeight="1" x14ac:dyDescent="0.2">
      <c r="A1990" s="5" t="s">
        <v>5851</v>
      </c>
      <c r="B1990" s="5" t="s">
        <v>5852</v>
      </c>
      <c r="C1990" s="5" t="s">
        <v>20</v>
      </c>
      <c r="D1990" s="174">
        <v>9227</v>
      </c>
      <c r="E1990" s="177">
        <v>90227</v>
      </c>
      <c r="F1990" s="19" t="s">
        <v>194</v>
      </c>
      <c r="G1990" s="5" t="s">
        <v>5273</v>
      </c>
      <c r="H1990" s="27">
        <v>214811</v>
      </c>
      <c r="I1990" s="106">
        <v>2</v>
      </c>
      <c r="J1990" s="107"/>
      <c r="K1990" s="108">
        <v>0</v>
      </c>
      <c r="L1990" s="108"/>
      <c r="M1990" s="108">
        <v>0</v>
      </c>
      <c r="N1990" s="108"/>
      <c r="O1990" s="108">
        <v>0</v>
      </c>
      <c r="P1990" s="108"/>
      <c r="Q1990" s="108">
        <v>84231</v>
      </c>
      <c r="R1990" s="108"/>
      <c r="S1990" s="108">
        <v>0</v>
      </c>
      <c r="T1990" s="108"/>
      <c r="U1990" s="108">
        <v>0</v>
      </c>
      <c r="V1990" s="108"/>
      <c r="W1990" s="108">
        <v>5780</v>
      </c>
      <c r="X1990" s="108"/>
      <c r="Y1990" s="108">
        <v>0</v>
      </c>
      <c r="Z1990" s="108"/>
      <c r="AA1990" s="108">
        <v>0</v>
      </c>
      <c r="AB1990" s="108"/>
      <c r="AC1990" s="108">
        <v>0</v>
      </c>
      <c r="AD1990" s="108"/>
      <c r="AE1990" s="108">
        <v>0</v>
      </c>
      <c r="AF1990" s="108"/>
      <c r="AG1990" s="108">
        <v>0</v>
      </c>
      <c r="AH1990" s="108"/>
      <c r="AI1990" s="108">
        <v>50714</v>
      </c>
      <c r="AJ1990" s="108"/>
      <c r="AK1990" s="108">
        <v>0</v>
      </c>
      <c r="AL1990" s="109"/>
      <c r="AM1990" s="182">
        <v>0</v>
      </c>
      <c r="AN1990" s="109" t="s">
        <v>5655</v>
      </c>
      <c r="AO1990" s="109" t="str">
        <f t="shared" si="31"/>
        <v>No</v>
      </c>
    </row>
    <row r="1991" spans="1:41" s="19" customFormat="1" ht="11.45" customHeight="1" x14ac:dyDescent="0.2">
      <c r="A1991" s="5" t="s">
        <v>5531</v>
      </c>
      <c r="B1991" s="5" t="s">
        <v>5632</v>
      </c>
      <c r="C1991" s="5" t="s">
        <v>89</v>
      </c>
      <c r="D1991" s="174"/>
      <c r="E1991" s="177" t="s">
        <v>5530</v>
      </c>
      <c r="F1991" s="19" t="s">
        <v>196</v>
      </c>
      <c r="G1991" s="5" t="s">
        <v>229</v>
      </c>
      <c r="H1991" s="27">
        <v>0</v>
      </c>
      <c r="I1991" s="106">
        <v>2</v>
      </c>
      <c r="J1991" s="107"/>
      <c r="K1991" s="108">
        <v>0</v>
      </c>
      <c r="L1991" s="108"/>
      <c r="M1991" s="108">
        <v>0</v>
      </c>
      <c r="N1991" s="108"/>
      <c r="O1991" s="108">
        <v>0</v>
      </c>
      <c r="P1991" s="108"/>
      <c r="Q1991" s="108">
        <v>83931</v>
      </c>
      <c r="R1991" s="108"/>
      <c r="S1991" s="108">
        <v>0</v>
      </c>
      <c r="T1991" s="108"/>
      <c r="U1991" s="108">
        <v>0</v>
      </c>
      <c r="V1991" s="108"/>
      <c r="W1991" s="108">
        <v>4251</v>
      </c>
      <c r="X1991" s="108"/>
      <c r="Y1991" s="108">
        <v>0</v>
      </c>
      <c r="Z1991" s="108"/>
      <c r="AA1991" s="108">
        <v>0</v>
      </c>
      <c r="AB1991" s="108"/>
      <c r="AC1991" s="108">
        <v>0</v>
      </c>
      <c r="AD1991" s="108"/>
      <c r="AE1991" s="108">
        <v>0</v>
      </c>
      <c r="AF1991" s="108"/>
      <c r="AG1991" s="108">
        <v>0</v>
      </c>
      <c r="AH1991" s="108"/>
      <c r="AI1991" s="108">
        <v>8815</v>
      </c>
      <c r="AJ1991" s="108"/>
      <c r="AK1991" s="108">
        <v>0</v>
      </c>
      <c r="AL1991" s="109"/>
      <c r="AM1991" s="182">
        <v>0</v>
      </c>
      <c r="AN1991" s="109" t="s">
        <v>5655</v>
      </c>
      <c r="AO1991" s="109" t="str">
        <f t="shared" si="31"/>
        <v>No</v>
      </c>
    </row>
    <row r="1992" spans="1:41" s="19" customFormat="1" ht="11.45" customHeight="1" x14ac:dyDescent="0.2">
      <c r="A1992" s="5" t="s">
        <v>3701</v>
      </c>
      <c r="B1992" s="5" t="s">
        <v>3702</v>
      </c>
      <c r="C1992" s="5" t="s">
        <v>71</v>
      </c>
      <c r="D1992" s="174" t="s">
        <v>3703</v>
      </c>
      <c r="E1992" s="177" t="s">
        <v>3704</v>
      </c>
      <c r="F1992" s="19" t="s">
        <v>194</v>
      </c>
      <c r="G1992" s="5" t="s">
        <v>229</v>
      </c>
      <c r="H1992" s="27">
        <v>0</v>
      </c>
      <c r="I1992" s="106">
        <v>2</v>
      </c>
      <c r="J1992" s="107"/>
      <c r="K1992" s="108">
        <v>0</v>
      </c>
      <c r="L1992" s="108"/>
      <c r="M1992" s="108">
        <v>0</v>
      </c>
      <c r="N1992" s="108"/>
      <c r="O1992" s="108">
        <v>0</v>
      </c>
      <c r="P1992" s="108"/>
      <c r="Q1992" s="108">
        <v>24431</v>
      </c>
      <c r="R1992" s="108"/>
      <c r="S1992" s="108">
        <v>0</v>
      </c>
      <c r="T1992" s="108"/>
      <c r="U1992" s="108">
        <v>0</v>
      </c>
      <c r="V1992" s="108"/>
      <c r="W1992" s="108">
        <v>1605</v>
      </c>
      <c r="X1992" s="108"/>
      <c r="Y1992" s="108">
        <v>0</v>
      </c>
      <c r="Z1992" s="108"/>
      <c r="AA1992" s="108">
        <v>0</v>
      </c>
      <c r="AB1992" s="108"/>
      <c r="AC1992" s="108">
        <v>0</v>
      </c>
      <c r="AD1992" s="108"/>
      <c r="AE1992" s="108">
        <v>0</v>
      </c>
      <c r="AF1992" s="108"/>
      <c r="AG1992" s="108">
        <v>0</v>
      </c>
      <c r="AH1992" s="108"/>
      <c r="AI1992" s="108">
        <v>3604</v>
      </c>
      <c r="AJ1992" s="108"/>
      <c r="AK1992" s="108">
        <v>0</v>
      </c>
      <c r="AL1992" s="109"/>
      <c r="AM1992" s="182">
        <v>0</v>
      </c>
      <c r="AN1992" s="109" t="s">
        <v>5655</v>
      </c>
      <c r="AO1992" s="109" t="str">
        <f t="shared" si="31"/>
        <v>No</v>
      </c>
    </row>
    <row r="1993" spans="1:41" s="19" customFormat="1" ht="11.45" customHeight="1" x14ac:dyDescent="0.2">
      <c r="A1993" s="5" t="s">
        <v>5464</v>
      </c>
      <c r="B1993" s="5" t="s">
        <v>1496</v>
      </c>
      <c r="C1993" s="5" t="s">
        <v>54</v>
      </c>
      <c r="D1993" s="174" t="s">
        <v>1497</v>
      </c>
      <c r="E1993" s="177" t="s">
        <v>1498</v>
      </c>
      <c r="F1993" s="19" t="s">
        <v>242</v>
      </c>
      <c r="G1993" s="5" t="s">
        <v>229</v>
      </c>
      <c r="H1993" s="27">
        <v>0</v>
      </c>
      <c r="I1993" s="106">
        <v>2</v>
      </c>
      <c r="J1993" s="107"/>
      <c r="K1993" s="108">
        <v>0</v>
      </c>
      <c r="L1993" s="108"/>
      <c r="M1993" s="108">
        <v>0</v>
      </c>
      <c r="N1993" s="108"/>
      <c r="O1993" s="108">
        <v>0</v>
      </c>
      <c r="P1993" s="108"/>
      <c r="Q1993" s="108">
        <v>13000</v>
      </c>
      <c r="R1993" s="108"/>
      <c r="S1993" s="108">
        <v>0</v>
      </c>
      <c r="T1993" s="108"/>
      <c r="U1993" s="108">
        <v>0</v>
      </c>
      <c r="V1993" s="108"/>
      <c r="W1993" s="108">
        <v>1547</v>
      </c>
      <c r="X1993" s="108"/>
      <c r="Y1993" s="108">
        <v>0</v>
      </c>
      <c r="Z1993" s="108"/>
      <c r="AA1993" s="108">
        <v>0</v>
      </c>
      <c r="AB1993" s="108"/>
      <c r="AC1993" s="108">
        <v>0</v>
      </c>
      <c r="AD1993" s="108"/>
      <c r="AE1993" s="108">
        <v>0</v>
      </c>
      <c r="AF1993" s="108"/>
      <c r="AG1993" s="108">
        <v>0</v>
      </c>
      <c r="AH1993" s="108"/>
      <c r="AI1993" s="108">
        <v>23704</v>
      </c>
      <c r="AJ1993" s="108"/>
      <c r="AK1993" s="108">
        <v>0</v>
      </c>
      <c r="AL1993" s="109"/>
      <c r="AM1993" s="182">
        <v>0</v>
      </c>
      <c r="AN1993" s="109" t="s">
        <v>5655</v>
      </c>
      <c r="AO1993" s="109" t="str">
        <f t="shared" si="31"/>
        <v>No</v>
      </c>
    </row>
    <row r="1994" spans="1:41" s="19" customFormat="1" ht="11.45" customHeight="1" x14ac:dyDescent="0.2">
      <c r="A1994" s="5" t="s">
        <v>5854</v>
      </c>
      <c r="B1994" s="5" t="s">
        <v>5855</v>
      </c>
      <c r="C1994" s="5" t="s">
        <v>20</v>
      </c>
      <c r="D1994" s="174"/>
      <c r="E1994" s="177">
        <v>90280</v>
      </c>
      <c r="F1994" s="19" t="s">
        <v>194</v>
      </c>
      <c r="G1994" s="5" t="s">
        <v>5273</v>
      </c>
      <c r="H1994" s="27">
        <v>12150996</v>
      </c>
      <c r="I1994" s="106">
        <v>2</v>
      </c>
      <c r="J1994" s="107"/>
      <c r="K1994" s="108">
        <v>0</v>
      </c>
      <c r="L1994" s="108"/>
      <c r="M1994" s="108">
        <v>0</v>
      </c>
      <c r="N1994" s="108"/>
      <c r="O1994" s="108">
        <v>0</v>
      </c>
      <c r="P1994" s="108"/>
      <c r="Q1994" s="108">
        <v>77378</v>
      </c>
      <c r="R1994" s="108"/>
      <c r="S1994" s="108">
        <v>0</v>
      </c>
      <c r="T1994" s="108"/>
      <c r="U1994" s="108">
        <v>0</v>
      </c>
      <c r="V1994" s="108"/>
      <c r="W1994" s="108">
        <v>7412</v>
      </c>
      <c r="X1994" s="108"/>
      <c r="Y1994" s="108">
        <v>0</v>
      </c>
      <c r="Z1994" s="108"/>
      <c r="AA1994" s="108">
        <v>0</v>
      </c>
      <c r="AB1994" s="108"/>
      <c r="AC1994" s="108">
        <v>0</v>
      </c>
      <c r="AD1994" s="108"/>
      <c r="AE1994" s="108">
        <v>0</v>
      </c>
      <c r="AF1994" s="108"/>
      <c r="AG1994" s="108">
        <v>0</v>
      </c>
      <c r="AH1994" s="108"/>
      <c r="AI1994" s="108">
        <v>63003</v>
      </c>
      <c r="AJ1994" s="108"/>
      <c r="AK1994" s="108">
        <v>0</v>
      </c>
      <c r="AL1994" s="109"/>
      <c r="AM1994" s="182">
        <v>0</v>
      </c>
      <c r="AN1994" s="109" t="s">
        <v>5655</v>
      </c>
      <c r="AO1994" s="109" t="str">
        <f t="shared" si="31"/>
        <v>No</v>
      </c>
    </row>
    <row r="1995" spans="1:41" s="19" customFormat="1" ht="11.45" customHeight="1" x14ac:dyDescent="0.2">
      <c r="A1995" s="5" t="s">
        <v>3123</v>
      </c>
      <c r="B1995" s="5" t="s">
        <v>3124</v>
      </c>
      <c r="C1995" s="5" t="s">
        <v>98</v>
      </c>
      <c r="D1995" s="174" t="s">
        <v>3125</v>
      </c>
      <c r="E1995" s="177" t="s">
        <v>3126</v>
      </c>
      <c r="F1995" s="19" t="s">
        <v>196</v>
      </c>
      <c r="G1995" s="5" t="s">
        <v>229</v>
      </c>
      <c r="H1995" s="27">
        <v>0</v>
      </c>
      <c r="I1995" s="106">
        <v>2</v>
      </c>
      <c r="J1995" s="107"/>
      <c r="K1995" s="108">
        <v>0</v>
      </c>
      <c r="L1995" s="108"/>
      <c r="M1995" s="108">
        <v>0</v>
      </c>
      <c r="N1995" s="108"/>
      <c r="O1995" s="108">
        <v>0</v>
      </c>
      <c r="P1995" s="108"/>
      <c r="Q1995" s="108">
        <v>25910</v>
      </c>
      <c r="R1995" s="108"/>
      <c r="S1995" s="108">
        <v>0</v>
      </c>
      <c r="T1995" s="108"/>
      <c r="U1995" s="108">
        <v>0</v>
      </c>
      <c r="V1995" s="108"/>
      <c r="W1995" s="108">
        <v>3784</v>
      </c>
      <c r="X1995" s="108"/>
      <c r="Y1995" s="108">
        <v>0</v>
      </c>
      <c r="Z1995" s="108"/>
      <c r="AA1995" s="108">
        <v>0</v>
      </c>
      <c r="AB1995" s="108"/>
      <c r="AC1995" s="108">
        <v>0</v>
      </c>
      <c r="AD1995" s="108"/>
      <c r="AE1995" s="108">
        <v>0</v>
      </c>
      <c r="AF1995" s="108"/>
      <c r="AG1995" s="108">
        <v>0</v>
      </c>
      <c r="AH1995" s="108"/>
      <c r="AI1995" s="108">
        <v>8038</v>
      </c>
      <c r="AJ1995" s="108"/>
      <c r="AK1995" s="108">
        <v>0</v>
      </c>
      <c r="AL1995" s="109"/>
      <c r="AM1995" s="182">
        <v>0</v>
      </c>
      <c r="AN1995" s="109" t="s">
        <v>5655</v>
      </c>
      <c r="AO1995" s="109" t="str">
        <f t="shared" si="31"/>
        <v>No</v>
      </c>
    </row>
    <row r="1996" spans="1:41" s="19" customFormat="1" ht="11.45" customHeight="1" x14ac:dyDescent="0.2">
      <c r="A1996" s="5" t="s">
        <v>2455</v>
      </c>
      <c r="B1996" s="5" t="s">
        <v>2456</v>
      </c>
      <c r="C1996" s="5" t="s">
        <v>40</v>
      </c>
      <c r="D1996" s="174" t="s">
        <v>2457</v>
      </c>
      <c r="E1996" s="177" t="s">
        <v>2458</v>
      </c>
      <c r="F1996" s="19" t="s">
        <v>194</v>
      </c>
      <c r="G1996" s="5" t="s">
        <v>229</v>
      </c>
      <c r="H1996" s="27">
        <v>0</v>
      </c>
      <c r="I1996" s="106">
        <v>2</v>
      </c>
      <c r="J1996" s="107"/>
      <c r="K1996" s="108">
        <v>0</v>
      </c>
      <c r="L1996" s="108"/>
      <c r="M1996" s="108">
        <v>0</v>
      </c>
      <c r="N1996" s="108"/>
      <c r="O1996" s="108">
        <v>0</v>
      </c>
      <c r="P1996" s="108"/>
      <c r="Q1996" s="108">
        <v>59596</v>
      </c>
      <c r="R1996" s="108"/>
      <c r="S1996" s="108">
        <v>0</v>
      </c>
      <c r="T1996" s="108"/>
      <c r="U1996" s="108">
        <v>0</v>
      </c>
      <c r="V1996" s="108"/>
      <c r="W1996" s="108">
        <v>3805</v>
      </c>
      <c r="X1996" s="108"/>
      <c r="Y1996" s="108">
        <v>0</v>
      </c>
      <c r="Z1996" s="108"/>
      <c r="AA1996" s="108">
        <v>0</v>
      </c>
      <c r="AB1996" s="108"/>
      <c r="AC1996" s="108">
        <v>0</v>
      </c>
      <c r="AD1996" s="108"/>
      <c r="AE1996" s="108">
        <v>0</v>
      </c>
      <c r="AF1996" s="108"/>
      <c r="AG1996" s="108">
        <v>0</v>
      </c>
      <c r="AH1996" s="108"/>
      <c r="AI1996" s="108">
        <v>9705</v>
      </c>
      <c r="AJ1996" s="108"/>
      <c r="AK1996" s="108">
        <v>0</v>
      </c>
      <c r="AL1996" s="109"/>
      <c r="AM1996" s="182">
        <v>0</v>
      </c>
      <c r="AN1996" s="109" t="s">
        <v>5655</v>
      </c>
      <c r="AO1996" s="109" t="str">
        <f t="shared" si="31"/>
        <v>No</v>
      </c>
    </row>
    <row r="1997" spans="1:41" s="19" customFormat="1" ht="11.45" customHeight="1" x14ac:dyDescent="0.2">
      <c r="A1997" s="5" t="s">
        <v>4915</v>
      </c>
      <c r="B1997" s="5" t="s">
        <v>4916</v>
      </c>
      <c r="C1997" s="5" t="s">
        <v>20</v>
      </c>
      <c r="D1997" s="174" t="s">
        <v>4917</v>
      </c>
      <c r="E1997" s="177" t="s">
        <v>4918</v>
      </c>
      <c r="F1997" s="19" t="s">
        <v>194</v>
      </c>
      <c r="G1997" s="5" t="s">
        <v>229</v>
      </c>
      <c r="H1997" s="27">
        <v>0</v>
      </c>
      <c r="I1997" s="106">
        <v>2</v>
      </c>
      <c r="J1997" s="107"/>
      <c r="K1997" s="108">
        <v>0</v>
      </c>
      <c r="L1997" s="108"/>
      <c r="M1997" s="108">
        <v>0</v>
      </c>
      <c r="N1997" s="108"/>
      <c r="O1997" s="108">
        <v>0</v>
      </c>
      <c r="P1997" s="108"/>
      <c r="Q1997" s="108">
        <v>16758</v>
      </c>
      <c r="R1997" s="108"/>
      <c r="S1997" s="108">
        <v>0</v>
      </c>
      <c r="T1997" s="108"/>
      <c r="U1997" s="108">
        <v>0</v>
      </c>
      <c r="V1997" s="108"/>
      <c r="W1997" s="108">
        <v>894</v>
      </c>
      <c r="X1997" s="108"/>
      <c r="Y1997" s="108">
        <v>0</v>
      </c>
      <c r="Z1997" s="108"/>
      <c r="AA1997" s="108">
        <v>0</v>
      </c>
      <c r="AB1997" s="108"/>
      <c r="AC1997" s="108">
        <v>0</v>
      </c>
      <c r="AD1997" s="108"/>
      <c r="AE1997" s="108">
        <v>0</v>
      </c>
      <c r="AF1997" s="108"/>
      <c r="AG1997" s="108">
        <v>0</v>
      </c>
      <c r="AH1997" s="108"/>
      <c r="AI1997" s="108">
        <v>601</v>
      </c>
      <c r="AJ1997" s="108"/>
      <c r="AK1997" s="108">
        <v>0</v>
      </c>
      <c r="AL1997" s="109"/>
      <c r="AM1997" s="182">
        <v>0</v>
      </c>
      <c r="AN1997" s="109" t="s">
        <v>5655</v>
      </c>
      <c r="AO1997" s="109" t="str">
        <f t="shared" si="31"/>
        <v>No</v>
      </c>
    </row>
    <row r="1998" spans="1:41" s="19" customFormat="1" ht="11.45" customHeight="1" x14ac:dyDescent="0.2">
      <c r="A1998" s="5" t="s">
        <v>3839</v>
      </c>
      <c r="B1998" s="5" t="s">
        <v>3840</v>
      </c>
      <c r="C1998" s="5" t="s">
        <v>48</v>
      </c>
      <c r="D1998" s="174" t="s">
        <v>3841</v>
      </c>
      <c r="E1998" s="177" t="s">
        <v>3842</v>
      </c>
      <c r="F1998" s="19" t="s">
        <v>194</v>
      </c>
      <c r="G1998" s="5" t="s">
        <v>229</v>
      </c>
      <c r="H1998" s="27">
        <v>0</v>
      </c>
      <c r="I1998" s="106">
        <v>2</v>
      </c>
      <c r="J1998" s="107"/>
      <c r="K1998" s="108">
        <v>0</v>
      </c>
      <c r="L1998" s="108"/>
      <c r="M1998" s="108">
        <v>0</v>
      </c>
      <c r="N1998" s="108"/>
      <c r="O1998" s="108">
        <v>0</v>
      </c>
      <c r="P1998" s="108"/>
      <c r="Q1998" s="108">
        <v>45225</v>
      </c>
      <c r="R1998" s="108"/>
      <c r="S1998" s="108">
        <v>0</v>
      </c>
      <c r="T1998" s="108"/>
      <c r="U1998" s="108">
        <v>0</v>
      </c>
      <c r="V1998" s="108"/>
      <c r="W1998" s="108">
        <v>1264</v>
      </c>
      <c r="X1998" s="108"/>
      <c r="Y1998" s="108">
        <v>0</v>
      </c>
      <c r="Z1998" s="108"/>
      <c r="AA1998" s="108">
        <v>0</v>
      </c>
      <c r="AB1998" s="108"/>
      <c r="AC1998" s="108">
        <v>0</v>
      </c>
      <c r="AD1998" s="108"/>
      <c r="AE1998" s="108">
        <v>0</v>
      </c>
      <c r="AF1998" s="108"/>
      <c r="AG1998" s="108">
        <v>0</v>
      </c>
      <c r="AH1998" s="108"/>
      <c r="AI1998" s="108">
        <v>1761</v>
      </c>
      <c r="AJ1998" s="108"/>
      <c r="AK1998" s="108">
        <v>0</v>
      </c>
      <c r="AL1998" s="109"/>
      <c r="AM1998" s="182">
        <v>0</v>
      </c>
      <c r="AN1998" s="109" t="s">
        <v>5655</v>
      </c>
      <c r="AO1998" s="109" t="str">
        <f t="shared" si="31"/>
        <v>No</v>
      </c>
    </row>
    <row r="1999" spans="1:41" s="19" customFormat="1" ht="11.45" customHeight="1" x14ac:dyDescent="0.2">
      <c r="A1999" s="5" t="s">
        <v>1851</v>
      </c>
      <c r="B1999" s="5" t="s">
        <v>1852</v>
      </c>
      <c r="C1999" s="5" t="s">
        <v>40</v>
      </c>
      <c r="D1999" s="174" t="s">
        <v>1853</v>
      </c>
      <c r="E1999" s="177" t="s">
        <v>1854</v>
      </c>
      <c r="F1999" s="19" t="s">
        <v>194</v>
      </c>
      <c r="G1999" s="5" t="s">
        <v>229</v>
      </c>
      <c r="H1999" s="27">
        <v>0</v>
      </c>
      <c r="I1999" s="106">
        <v>2</v>
      </c>
      <c r="J1999" s="107"/>
      <c r="K1999" s="108">
        <v>0</v>
      </c>
      <c r="L1999" s="108"/>
      <c r="M1999" s="108">
        <v>0</v>
      </c>
      <c r="N1999" s="108"/>
      <c r="O1999" s="108">
        <v>0</v>
      </c>
      <c r="P1999" s="108"/>
      <c r="Q1999" s="108">
        <v>46908</v>
      </c>
      <c r="R1999" s="108"/>
      <c r="S1999" s="108">
        <v>0</v>
      </c>
      <c r="T1999" s="108"/>
      <c r="U1999" s="108">
        <v>0</v>
      </c>
      <c r="V1999" s="108"/>
      <c r="W1999" s="108">
        <v>3435</v>
      </c>
      <c r="X1999" s="108"/>
      <c r="Y1999" s="108">
        <v>0</v>
      </c>
      <c r="Z1999" s="108"/>
      <c r="AA1999" s="108">
        <v>0</v>
      </c>
      <c r="AB1999" s="108"/>
      <c r="AC1999" s="108">
        <v>0</v>
      </c>
      <c r="AD1999" s="108"/>
      <c r="AE1999" s="108">
        <v>0</v>
      </c>
      <c r="AF1999" s="108"/>
      <c r="AG1999" s="108">
        <v>0</v>
      </c>
      <c r="AH1999" s="108"/>
      <c r="AI1999" s="108">
        <v>6091</v>
      </c>
      <c r="AJ1999" s="108"/>
      <c r="AK1999" s="108">
        <v>0</v>
      </c>
      <c r="AL1999" s="109"/>
      <c r="AM1999" s="182">
        <v>0</v>
      </c>
      <c r="AN1999" s="109" t="s">
        <v>5655</v>
      </c>
      <c r="AO1999" s="109" t="str">
        <f t="shared" si="31"/>
        <v>No</v>
      </c>
    </row>
    <row r="2000" spans="1:41" s="19" customFormat="1" ht="11.45" customHeight="1" x14ac:dyDescent="0.2">
      <c r="A2000" s="5" t="s">
        <v>5840</v>
      </c>
      <c r="B2000" s="5" t="s">
        <v>5841</v>
      </c>
      <c r="C2000" s="5" t="s">
        <v>20</v>
      </c>
      <c r="D2000" s="174"/>
      <c r="E2000" s="177">
        <v>90288</v>
      </c>
      <c r="F2000" s="19" t="s">
        <v>194</v>
      </c>
      <c r="G2000" s="5" t="s">
        <v>5273</v>
      </c>
      <c r="H2000" s="27">
        <v>12150996</v>
      </c>
      <c r="I2000" s="106">
        <v>2</v>
      </c>
      <c r="J2000" s="107"/>
      <c r="K2000" s="108">
        <v>0</v>
      </c>
      <c r="L2000" s="108"/>
      <c r="M2000" s="108">
        <v>0</v>
      </c>
      <c r="N2000" s="108"/>
      <c r="O2000" s="108">
        <v>0</v>
      </c>
      <c r="P2000" s="108"/>
      <c r="Q2000" s="108">
        <v>21737</v>
      </c>
      <c r="R2000" s="108"/>
      <c r="S2000" s="108">
        <v>0</v>
      </c>
      <c r="T2000" s="108"/>
      <c r="U2000" s="108">
        <v>0</v>
      </c>
      <c r="V2000" s="108"/>
      <c r="W2000" s="108">
        <v>2504</v>
      </c>
      <c r="X2000" s="108"/>
      <c r="Y2000" s="108">
        <v>0</v>
      </c>
      <c r="Z2000" s="108"/>
      <c r="AA2000" s="108">
        <v>0</v>
      </c>
      <c r="AB2000" s="108"/>
      <c r="AC2000" s="108">
        <v>0</v>
      </c>
      <c r="AD2000" s="108"/>
      <c r="AE2000" s="108">
        <v>0</v>
      </c>
      <c r="AF2000" s="108"/>
      <c r="AG2000" s="108">
        <v>0</v>
      </c>
      <c r="AH2000" s="108"/>
      <c r="AI2000" s="108">
        <v>8166</v>
      </c>
      <c r="AJ2000" s="108"/>
      <c r="AK2000" s="108">
        <v>0</v>
      </c>
      <c r="AL2000" s="109"/>
      <c r="AM2000" s="182">
        <v>0</v>
      </c>
      <c r="AN2000" s="109" t="s">
        <v>5655</v>
      </c>
      <c r="AO2000" s="109" t="str">
        <f t="shared" si="31"/>
        <v>No</v>
      </c>
    </row>
    <row r="2001" spans="1:41" s="19" customFormat="1" ht="11.45" customHeight="1" x14ac:dyDescent="0.2">
      <c r="A2001" s="5" t="s">
        <v>6541</v>
      </c>
      <c r="B2001" s="5" t="s">
        <v>2499</v>
      </c>
      <c r="C2001" s="5" t="s">
        <v>40</v>
      </c>
      <c r="D2001" s="174" t="s">
        <v>2500</v>
      </c>
      <c r="E2001" s="177" t="s">
        <v>2501</v>
      </c>
      <c r="F2001" s="19" t="s">
        <v>194</v>
      </c>
      <c r="G2001" s="5" t="s">
        <v>229</v>
      </c>
      <c r="H2001" s="27">
        <v>0</v>
      </c>
      <c r="I2001" s="106">
        <v>2</v>
      </c>
      <c r="J2001" s="107"/>
      <c r="K2001" s="108">
        <v>0</v>
      </c>
      <c r="L2001" s="108"/>
      <c r="M2001" s="108">
        <v>0</v>
      </c>
      <c r="N2001" s="108"/>
      <c r="O2001" s="108">
        <v>0</v>
      </c>
      <c r="P2001" s="108"/>
      <c r="Q2001" s="108">
        <v>35795</v>
      </c>
      <c r="R2001" s="108"/>
      <c r="S2001" s="108">
        <v>0</v>
      </c>
      <c r="T2001" s="108"/>
      <c r="U2001" s="108">
        <v>0</v>
      </c>
      <c r="V2001" s="108"/>
      <c r="W2001" s="108">
        <v>2992</v>
      </c>
      <c r="X2001" s="108"/>
      <c r="Y2001" s="108">
        <v>0</v>
      </c>
      <c r="Z2001" s="108"/>
      <c r="AA2001" s="108">
        <v>0</v>
      </c>
      <c r="AB2001" s="108"/>
      <c r="AC2001" s="108">
        <v>0</v>
      </c>
      <c r="AD2001" s="108"/>
      <c r="AE2001" s="108">
        <v>0</v>
      </c>
      <c r="AF2001" s="108"/>
      <c r="AG2001" s="108">
        <v>0</v>
      </c>
      <c r="AH2001" s="108"/>
      <c r="AI2001" s="108">
        <v>5111</v>
      </c>
      <c r="AJ2001" s="108"/>
      <c r="AK2001" s="108">
        <v>0</v>
      </c>
      <c r="AL2001" s="109"/>
      <c r="AM2001" s="182">
        <v>0</v>
      </c>
      <c r="AN2001" s="109" t="s">
        <v>5655</v>
      </c>
      <c r="AO2001" s="109" t="str">
        <f t="shared" si="31"/>
        <v>No</v>
      </c>
    </row>
    <row r="2002" spans="1:41" s="19" customFormat="1" ht="11.45" customHeight="1" x14ac:dyDescent="0.2">
      <c r="A2002" s="5" t="s">
        <v>3946</v>
      </c>
      <c r="B2002" s="5" t="s">
        <v>3993</v>
      </c>
      <c r="C2002" s="5" t="s">
        <v>48</v>
      </c>
      <c r="D2002" s="174" t="s">
        <v>3994</v>
      </c>
      <c r="E2002" s="177" t="s">
        <v>3995</v>
      </c>
      <c r="F2002" s="19" t="s">
        <v>194</v>
      </c>
      <c r="G2002" s="5" t="s">
        <v>229</v>
      </c>
      <c r="H2002" s="27">
        <v>0</v>
      </c>
      <c r="I2002" s="106">
        <v>2</v>
      </c>
      <c r="J2002" s="107"/>
      <c r="K2002" s="108">
        <v>0</v>
      </c>
      <c r="L2002" s="108"/>
      <c r="M2002" s="108">
        <v>0</v>
      </c>
      <c r="N2002" s="108"/>
      <c r="O2002" s="108">
        <v>0</v>
      </c>
      <c r="P2002" s="108"/>
      <c r="Q2002" s="108">
        <v>6838</v>
      </c>
      <c r="R2002" s="108"/>
      <c r="S2002" s="108">
        <v>0</v>
      </c>
      <c r="T2002" s="108"/>
      <c r="U2002" s="108">
        <v>0</v>
      </c>
      <c r="V2002" s="108"/>
      <c r="W2002" s="108">
        <v>889</v>
      </c>
      <c r="X2002" s="108"/>
      <c r="Y2002" s="108">
        <v>0</v>
      </c>
      <c r="Z2002" s="108"/>
      <c r="AA2002" s="108">
        <v>0</v>
      </c>
      <c r="AB2002" s="108"/>
      <c r="AC2002" s="108">
        <v>0</v>
      </c>
      <c r="AD2002" s="108"/>
      <c r="AE2002" s="108">
        <v>0</v>
      </c>
      <c r="AF2002" s="108"/>
      <c r="AG2002" s="108">
        <v>0</v>
      </c>
      <c r="AH2002" s="108"/>
      <c r="AI2002" s="108">
        <v>3353</v>
      </c>
      <c r="AJ2002" s="108"/>
      <c r="AK2002" s="108">
        <v>0</v>
      </c>
      <c r="AL2002" s="109"/>
      <c r="AM2002" s="182">
        <v>0</v>
      </c>
      <c r="AN2002" s="109" t="s">
        <v>5655</v>
      </c>
      <c r="AO2002" s="109" t="str">
        <f t="shared" si="31"/>
        <v>No</v>
      </c>
    </row>
    <row r="2003" spans="1:41" s="19" customFormat="1" ht="11.45" customHeight="1" x14ac:dyDescent="0.2">
      <c r="A2003" s="5" t="s">
        <v>3843</v>
      </c>
      <c r="B2003" s="5" t="s">
        <v>3843</v>
      </c>
      <c r="C2003" s="5" t="s">
        <v>64</v>
      </c>
      <c r="D2003" s="174" t="s">
        <v>3844</v>
      </c>
      <c r="E2003" s="177" t="s">
        <v>3845</v>
      </c>
      <c r="F2003" s="19" t="s">
        <v>194</v>
      </c>
      <c r="G2003" s="5" t="s">
        <v>229</v>
      </c>
      <c r="H2003" s="27">
        <v>0</v>
      </c>
      <c r="I2003" s="106">
        <v>2</v>
      </c>
      <c r="J2003" s="107"/>
      <c r="K2003" s="108">
        <v>0</v>
      </c>
      <c r="L2003" s="108"/>
      <c r="M2003" s="108">
        <v>0</v>
      </c>
      <c r="N2003" s="108"/>
      <c r="O2003" s="108">
        <v>0</v>
      </c>
      <c r="P2003" s="108"/>
      <c r="Q2003" s="108">
        <v>23166</v>
      </c>
      <c r="R2003" s="108"/>
      <c r="S2003" s="108">
        <v>0</v>
      </c>
      <c r="T2003" s="108"/>
      <c r="U2003" s="108">
        <v>0</v>
      </c>
      <c r="V2003" s="108"/>
      <c r="W2003" s="108">
        <v>542</v>
      </c>
      <c r="X2003" s="108"/>
      <c r="Y2003" s="108">
        <v>0</v>
      </c>
      <c r="Z2003" s="108"/>
      <c r="AA2003" s="108">
        <v>0</v>
      </c>
      <c r="AB2003" s="108"/>
      <c r="AC2003" s="108">
        <v>0</v>
      </c>
      <c r="AD2003" s="108"/>
      <c r="AE2003" s="108">
        <v>0</v>
      </c>
      <c r="AF2003" s="108"/>
      <c r="AG2003" s="108">
        <v>0</v>
      </c>
      <c r="AH2003" s="108"/>
      <c r="AI2003" s="108">
        <v>1135</v>
      </c>
      <c r="AJ2003" s="108"/>
      <c r="AK2003" s="108">
        <v>0</v>
      </c>
      <c r="AL2003" s="109"/>
      <c r="AM2003" s="182">
        <v>0</v>
      </c>
      <c r="AN2003" s="109" t="s">
        <v>5655</v>
      </c>
      <c r="AO2003" s="109" t="str">
        <f t="shared" si="31"/>
        <v>No</v>
      </c>
    </row>
    <row r="2004" spans="1:41" s="19" customFormat="1" ht="11.45" customHeight="1" x14ac:dyDescent="0.2">
      <c r="A2004" s="5" t="s">
        <v>5543</v>
      </c>
      <c r="B2004" s="5" t="s">
        <v>5638</v>
      </c>
      <c r="C2004" s="5" t="s">
        <v>161</v>
      </c>
      <c r="D2004" s="174" t="s">
        <v>5542</v>
      </c>
      <c r="E2004" s="177">
        <v>80015</v>
      </c>
      <c r="F2004" s="19" t="s">
        <v>138</v>
      </c>
      <c r="G2004" s="5" t="s">
        <v>5273</v>
      </c>
      <c r="H2004" s="27">
        <v>0</v>
      </c>
      <c r="I2004" s="106">
        <v>2</v>
      </c>
      <c r="J2004" s="107"/>
      <c r="K2004" s="108">
        <v>0</v>
      </c>
      <c r="L2004" s="108"/>
      <c r="M2004" s="108">
        <v>0</v>
      </c>
      <c r="N2004" s="108"/>
      <c r="O2004" s="108">
        <v>0</v>
      </c>
      <c r="P2004" s="108"/>
      <c r="Q2004" s="108">
        <v>23179</v>
      </c>
      <c r="R2004" s="108"/>
      <c r="S2004" s="108">
        <v>0</v>
      </c>
      <c r="T2004" s="108"/>
      <c r="U2004" s="108">
        <v>0</v>
      </c>
      <c r="V2004" s="108"/>
      <c r="W2004" s="108">
        <v>2720</v>
      </c>
      <c r="X2004" s="108"/>
      <c r="Y2004" s="108">
        <v>0</v>
      </c>
      <c r="Z2004" s="108"/>
      <c r="AA2004" s="108">
        <v>0</v>
      </c>
      <c r="AB2004" s="108"/>
      <c r="AC2004" s="108">
        <v>0</v>
      </c>
      <c r="AD2004" s="108"/>
      <c r="AE2004" s="108">
        <v>0</v>
      </c>
      <c r="AF2004" s="108"/>
      <c r="AG2004" s="108">
        <v>0</v>
      </c>
      <c r="AH2004" s="108"/>
      <c r="AI2004" s="108">
        <v>3469</v>
      </c>
      <c r="AJ2004" s="108"/>
      <c r="AK2004" s="108">
        <v>0</v>
      </c>
      <c r="AL2004" s="109"/>
      <c r="AM2004" s="182">
        <v>0</v>
      </c>
      <c r="AN2004" s="109" t="s">
        <v>5655</v>
      </c>
      <c r="AO2004" s="109" t="str">
        <f t="shared" si="31"/>
        <v>No</v>
      </c>
    </row>
    <row r="2005" spans="1:41" s="19" customFormat="1" ht="11.45" customHeight="1" x14ac:dyDescent="0.2">
      <c r="A2005" s="5" t="s">
        <v>4838</v>
      </c>
      <c r="B2005" s="5" t="s">
        <v>4839</v>
      </c>
      <c r="C2005" s="5" t="s">
        <v>20</v>
      </c>
      <c r="D2005" s="174" t="s">
        <v>4840</v>
      </c>
      <c r="E2005" s="177" t="s">
        <v>4841</v>
      </c>
      <c r="F2005" s="19" t="s">
        <v>194</v>
      </c>
      <c r="G2005" s="5" t="s">
        <v>229</v>
      </c>
      <c r="H2005" s="27">
        <v>0</v>
      </c>
      <c r="I2005" s="106">
        <v>2</v>
      </c>
      <c r="J2005" s="107"/>
      <c r="K2005" s="108">
        <v>0</v>
      </c>
      <c r="L2005" s="108"/>
      <c r="M2005" s="108">
        <v>0</v>
      </c>
      <c r="N2005" s="108"/>
      <c r="O2005" s="108">
        <v>0</v>
      </c>
      <c r="P2005" s="108"/>
      <c r="Q2005" s="108">
        <v>18331</v>
      </c>
      <c r="R2005" s="108"/>
      <c r="S2005" s="108">
        <v>0</v>
      </c>
      <c r="T2005" s="108"/>
      <c r="U2005" s="108">
        <v>0</v>
      </c>
      <c r="V2005" s="108"/>
      <c r="W2005" s="108">
        <v>2207</v>
      </c>
      <c r="X2005" s="108"/>
      <c r="Y2005" s="108">
        <v>0</v>
      </c>
      <c r="Z2005" s="108"/>
      <c r="AA2005" s="108">
        <v>0</v>
      </c>
      <c r="AB2005" s="108"/>
      <c r="AC2005" s="108">
        <v>0</v>
      </c>
      <c r="AD2005" s="108"/>
      <c r="AE2005" s="108">
        <v>0</v>
      </c>
      <c r="AF2005" s="108"/>
      <c r="AG2005" s="108">
        <v>0</v>
      </c>
      <c r="AH2005" s="108"/>
      <c r="AI2005" s="108">
        <v>6368</v>
      </c>
      <c r="AJ2005" s="108"/>
      <c r="AK2005" s="108">
        <v>0</v>
      </c>
      <c r="AL2005" s="109"/>
      <c r="AM2005" s="182">
        <v>0</v>
      </c>
      <c r="AN2005" s="109" t="s">
        <v>5655</v>
      </c>
      <c r="AO2005" s="109" t="str">
        <f t="shared" si="31"/>
        <v>No</v>
      </c>
    </row>
    <row r="2006" spans="1:41" s="19" customFormat="1" ht="11.45" customHeight="1" x14ac:dyDescent="0.2">
      <c r="A2006" s="5" t="s">
        <v>5850</v>
      </c>
      <c r="B2006" s="5" t="s">
        <v>5684</v>
      </c>
      <c r="C2006" s="5" t="s">
        <v>20</v>
      </c>
      <c r="D2006" s="174"/>
      <c r="E2006" s="177">
        <v>90273</v>
      </c>
      <c r="F2006" s="19" t="s">
        <v>194</v>
      </c>
      <c r="G2006" s="5" t="s">
        <v>5273</v>
      </c>
      <c r="H2006" s="27">
        <v>12150996</v>
      </c>
      <c r="I2006" s="106">
        <v>2</v>
      </c>
      <c r="J2006" s="107"/>
      <c r="K2006" s="108">
        <v>0</v>
      </c>
      <c r="L2006" s="108"/>
      <c r="M2006" s="108">
        <v>0</v>
      </c>
      <c r="N2006" s="108"/>
      <c r="O2006" s="108">
        <v>0</v>
      </c>
      <c r="P2006" s="108"/>
      <c r="Q2006" s="108">
        <v>56647</v>
      </c>
      <c r="R2006" s="108"/>
      <c r="S2006" s="108">
        <v>0</v>
      </c>
      <c r="T2006" s="108"/>
      <c r="U2006" s="108">
        <v>0</v>
      </c>
      <c r="V2006" s="108"/>
      <c r="W2006" s="108">
        <v>6533</v>
      </c>
      <c r="X2006" s="108"/>
      <c r="Y2006" s="108">
        <v>0</v>
      </c>
      <c r="Z2006" s="108"/>
      <c r="AA2006" s="108">
        <v>0</v>
      </c>
      <c r="AB2006" s="108"/>
      <c r="AC2006" s="108">
        <v>0</v>
      </c>
      <c r="AD2006" s="108"/>
      <c r="AE2006" s="108">
        <v>0</v>
      </c>
      <c r="AF2006" s="108"/>
      <c r="AG2006" s="108">
        <v>0</v>
      </c>
      <c r="AH2006" s="108"/>
      <c r="AI2006" s="108">
        <v>227718</v>
      </c>
      <c r="AJ2006" s="108"/>
      <c r="AK2006" s="108">
        <v>0</v>
      </c>
      <c r="AL2006" s="109"/>
      <c r="AM2006" s="182">
        <v>0</v>
      </c>
      <c r="AN2006" s="109" t="s">
        <v>5655</v>
      </c>
      <c r="AO2006" s="109" t="str">
        <f t="shared" si="31"/>
        <v>No</v>
      </c>
    </row>
    <row r="2007" spans="1:41" s="19" customFormat="1" ht="11.45" customHeight="1" x14ac:dyDescent="0.2">
      <c r="A2007" s="5" t="s">
        <v>4035</v>
      </c>
      <c r="B2007" s="5" t="s">
        <v>4036</v>
      </c>
      <c r="C2007" s="5" t="s">
        <v>59</v>
      </c>
      <c r="D2007" s="174" t="s">
        <v>4037</v>
      </c>
      <c r="E2007" s="177" t="s">
        <v>4038</v>
      </c>
      <c r="F2007" s="19" t="s">
        <v>194</v>
      </c>
      <c r="G2007" s="5" t="s">
        <v>229</v>
      </c>
      <c r="H2007" s="27">
        <v>0</v>
      </c>
      <c r="I2007" s="106">
        <v>2</v>
      </c>
      <c r="J2007" s="107"/>
      <c r="K2007" s="108">
        <v>0</v>
      </c>
      <c r="L2007" s="108"/>
      <c r="M2007" s="108">
        <v>0</v>
      </c>
      <c r="N2007" s="108"/>
      <c r="O2007" s="108">
        <v>0</v>
      </c>
      <c r="P2007" s="108"/>
      <c r="Q2007" s="108">
        <v>22674</v>
      </c>
      <c r="R2007" s="108"/>
      <c r="S2007" s="108">
        <v>0</v>
      </c>
      <c r="T2007" s="108"/>
      <c r="U2007" s="108">
        <v>0</v>
      </c>
      <c r="V2007" s="108"/>
      <c r="W2007" s="108">
        <v>2008</v>
      </c>
      <c r="X2007" s="108"/>
      <c r="Y2007" s="108">
        <v>0</v>
      </c>
      <c r="Z2007" s="108"/>
      <c r="AA2007" s="108">
        <v>0</v>
      </c>
      <c r="AB2007" s="108"/>
      <c r="AC2007" s="108">
        <v>0</v>
      </c>
      <c r="AD2007" s="108"/>
      <c r="AE2007" s="108">
        <v>0</v>
      </c>
      <c r="AF2007" s="108"/>
      <c r="AG2007" s="108">
        <v>0</v>
      </c>
      <c r="AH2007" s="108"/>
      <c r="AI2007" s="108">
        <v>7473</v>
      </c>
      <c r="AJ2007" s="108"/>
      <c r="AK2007" s="108">
        <v>0</v>
      </c>
      <c r="AL2007" s="109"/>
      <c r="AM2007" s="182">
        <v>0</v>
      </c>
      <c r="AN2007" s="109" t="s">
        <v>5655</v>
      </c>
      <c r="AO2007" s="109" t="str">
        <f t="shared" si="31"/>
        <v>No</v>
      </c>
    </row>
    <row r="2008" spans="1:41" s="19" customFormat="1" ht="11.45" customHeight="1" x14ac:dyDescent="0.2">
      <c r="A2008" s="5" t="s">
        <v>3790</v>
      </c>
      <c r="B2008" s="5" t="s">
        <v>266</v>
      </c>
      <c r="C2008" s="5" t="s">
        <v>48</v>
      </c>
      <c r="D2008" s="174" t="s">
        <v>3791</v>
      </c>
      <c r="E2008" s="177" t="s">
        <v>3792</v>
      </c>
      <c r="F2008" s="19" t="s">
        <v>194</v>
      </c>
      <c r="G2008" s="5" t="s">
        <v>229</v>
      </c>
      <c r="H2008" s="27">
        <v>0</v>
      </c>
      <c r="I2008" s="106">
        <v>2</v>
      </c>
      <c r="J2008" s="107"/>
      <c r="K2008" s="108">
        <v>0</v>
      </c>
      <c r="L2008" s="108"/>
      <c r="M2008" s="108">
        <v>0</v>
      </c>
      <c r="N2008" s="108"/>
      <c r="O2008" s="108">
        <v>0</v>
      </c>
      <c r="P2008" s="108"/>
      <c r="Q2008" s="108">
        <v>30396</v>
      </c>
      <c r="R2008" s="108"/>
      <c r="S2008" s="108">
        <v>0</v>
      </c>
      <c r="T2008" s="108"/>
      <c r="U2008" s="108">
        <v>0</v>
      </c>
      <c r="V2008" s="108"/>
      <c r="W2008" s="108">
        <v>2606</v>
      </c>
      <c r="X2008" s="108"/>
      <c r="Y2008" s="108">
        <v>0</v>
      </c>
      <c r="Z2008" s="108"/>
      <c r="AA2008" s="108">
        <v>0</v>
      </c>
      <c r="AB2008" s="108"/>
      <c r="AC2008" s="108">
        <v>0</v>
      </c>
      <c r="AD2008" s="108"/>
      <c r="AE2008" s="108">
        <v>0</v>
      </c>
      <c r="AF2008" s="108"/>
      <c r="AG2008" s="108">
        <v>0</v>
      </c>
      <c r="AH2008" s="108"/>
      <c r="AI2008" s="108">
        <v>15562</v>
      </c>
      <c r="AJ2008" s="108"/>
      <c r="AK2008" s="108">
        <v>0</v>
      </c>
      <c r="AL2008" s="109"/>
      <c r="AM2008" s="182">
        <v>0</v>
      </c>
      <c r="AN2008" s="109" t="s">
        <v>5655</v>
      </c>
      <c r="AO2008" s="109" t="str">
        <f t="shared" si="31"/>
        <v>No</v>
      </c>
    </row>
    <row r="2009" spans="1:41" s="19" customFormat="1" ht="11.45" customHeight="1" x14ac:dyDescent="0.2">
      <c r="A2009" s="5" t="s">
        <v>6542</v>
      </c>
      <c r="B2009" s="5" t="s">
        <v>3738</v>
      </c>
      <c r="C2009" s="5" t="s">
        <v>64</v>
      </c>
      <c r="D2009" s="174" t="s">
        <v>4312</v>
      </c>
      <c r="E2009" s="177" t="s">
        <v>4313</v>
      </c>
      <c r="F2009" s="19" t="s">
        <v>194</v>
      </c>
      <c r="G2009" s="5" t="s">
        <v>229</v>
      </c>
      <c r="H2009" s="27">
        <v>0</v>
      </c>
      <c r="I2009" s="106">
        <v>2</v>
      </c>
      <c r="J2009" s="107"/>
      <c r="K2009" s="108">
        <v>0</v>
      </c>
      <c r="L2009" s="108"/>
      <c r="M2009" s="108">
        <v>0</v>
      </c>
      <c r="N2009" s="108"/>
      <c r="O2009" s="108">
        <v>0</v>
      </c>
      <c r="P2009" s="108"/>
      <c r="Q2009" s="108">
        <v>16248</v>
      </c>
      <c r="R2009" s="108"/>
      <c r="S2009" s="108">
        <v>0</v>
      </c>
      <c r="T2009" s="108"/>
      <c r="U2009" s="108">
        <v>0</v>
      </c>
      <c r="V2009" s="108"/>
      <c r="W2009" s="108">
        <v>1217</v>
      </c>
      <c r="X2009" s="108"/>
      <c r="Y2009" s="108">
        <v>0</v>
      </c>
      <c r="Z2009" s="108"/>
      <c r="AA2009" s="108">
        <v>0</v>
      </c>
      <c r="AB2009" s="108"/>
      <c r="AC2009" s="108">
        <v>0</v>
      </c>
      <c r="AD2009" s="108"/>
      <c r="AE2009" s="108">
        <v>0</v>
      </c>
      <c r="AF2009" s="108"/>
      <c r="AG2009" s="108">
        <v>0</v>
      </c>
      <c r="AH2009" s="108"/>
      <c r="AI2009" s="108">
        <v>8798</v>
      </c>
      <c r="AJ2009" s="108"/>
      <c r="AK2009" s="108">
        <v>0</v>
      </c>
      <c r="AL2009" s="109"/>
      <c r="AM2009" s="182">
        <v>0</v>
      </c>
      <c r="AN2009" s="109" t="s">
        <v>5655</v>
      </c>
      <c r="AO2009" s="109" t="str">
        <f t="shared" si="31"/>
        <v>No</v>
      </c>
    </row>
    <row r="2010" spans="1:41" s="19" customFormat="1" ht="11.45" customHeight="1" x14ac:dyDescent="0.2">
      <c r="A2010" s="5" t="s">
        <v>4504</v>
      </c>
      <c r="B2010" s="5" t="s">
        <v>4505</v>
      </c>
      <c r="C2010" s="5" t="s">
        <v>63</v>
      </c>
      <c r="D2010" s="174" t="s">
        <v>4506</v>
      </c>
      <c r="E2010" s="177" t="s">
        <v>4507</v>
      </c>
      <c r="F2010" s="19" t="s">
        <v>242</v>
      </c>
      <c r="G2010" s="5" t="s">
        <v>229</v>
      </c>
      <c r="H2010" s="27">
        <v>0</v>
      </c>
      <c r="I2010" s="106">
        <v>2</v>
      </c>
      <c r="J2010" s="107"/>
      <c r="K2010" s="108">
        <v>0</v>
      </c>
      <c r="L2010" s="108"/>
      <c r="M2010" s="108">
        <v>0</v>
      </c>
      <c r="N2010" s="108"/>
      <c r="O2010" s="108">
        <v>0</v>
      </c>
      <c r="P2010" s="108"/>
      <c r="Q2010" s="108">
        <v>11548</v>
      </c>
      <c r="R2010" s="108"/>
      <c r="S2010" s="108">
        <v>0</v>
      </c>
      <c r="T2010" s="108"/>
      <c r="U2010" s="108">
        <v>0</v>
      </c>
      <c r="V2010" s="108"/>
      <c r="W2010" s="108">
        <v>1659</v>
      </c>
      <c r="X2010" s="108"/>
      <c r="Y2010" s="108">
        <v>0</v>
      </c>
      <c r="Z2010" s="108"/>
      <c r="AA2010" s="108">
        <v>0</v>
      </c>
      <c r="AB2010" s="108"/>
      <c r="AC2010" s="108">
        <v>0</v>
      </c>
      <c r="AD2010" s="108"/>
      <c r="AE2010" s="108">
        <v>0</v>
      </c>
      <c r="AF2010" s="108"/>
      <c r="AG2010" s="108">
        <v>0</v>
      </c>
      <c r="AH2010" s="108"/>
      <c r="AI2010" s="108">
        <v>10908</v>
      </c>
      <c r="AJ2010" s="108"/>
      <c r="AK2010" s="108">
        <v>0</v>
      </c>
      <c r="AL2010" s="109"/>
      <c r="AM2010" s="182">
        <v>0</v>
      </c>
      <c r="AN2010" s="109" t="s">
        <v>5655</v>
      </c>
      <c r="AO2010" s="109" t="str">
        <f t="shared" si="31"/>
        <v>No</v>
      </c>
    </row>
    <row r="2011" spans="1:41" s="19" customFormat="1" ht="11.45" customHeight="1" x14ac:dyDescent="0.2">
      <c r="A2011" s="5" t="s">
        <v>2153</v>
      </c>
      <c r="B2011" s="5" t="s">
        <v>5617</v>
      </c>
      <c r="C2011" s="5" t="s">
        <v>40</v>
      </c>
      <c r="D2011" s="174" t="s">
        <v>2154</v>
      </c>
      <c r="E2011" s="177" t="s">
        <v>2155</v>
      </c>
      <c r="F2011" s="19" t="s">
        <v>194</v>
      </c>
      <c r="G2011" s="5" t="s">
        <v>229</v>
      </c>
      <c r="H2011" s="27">
        <v>0</v>
      </c>
      <c r="I2011" s="106">
        <v>2</v>
      </c>
      <c r="J2011" s="107"/>
      <c r="K2011" s="108">
        <v>0</v>
      </c>
      <c r="L2011" s="108"/>
      <c r="M2011" s="108">
        <v>0</v>
      </c>
      <c r="N2011" s="108"/>
      <c r="O2011" s="108">
        <v>0</v>
      </c>
      <c r="P2011" s="108"/>
      <c r="Q2011" s="108">
        <v>47155</v>
      </c>
      <c r="R2011" s="108"/>
      <c r="S2011" s="108">
        <v>0</v>
      </c>
      <c r="T2011" s="108"/>
      <c r="U2011" s="108">
        <v>0</v>
      </c>
      <c r="V2011" s="108"/>
      <c r="W2011" s="108">
        <v>3371</v>
      </c>
      <c r="X2011" s="108"/>
      <c r="Y2011" s="108">
        <v>0</v>
      </c>
      <c r="Z2011" s="108"/>
      <c r="AA2011" s="108">
        <v>0</v>
      </c>
      <c r="AB2011" s="108"/>
      <c r="AC2011" s="108">
        <v>0</v>
      </c>
      <c r="AD2011" s="108"/>
      <c r="AE2011" s="108">
        <v>0</v>
      </c>
      <c r="AF2011" s="108"/>
      <c r="AG2011" s="108">
        <v>0</v>
      </c>
      <c r="AH2011" s="108"/>
      <c r="AI2011" s="108">
        <v>3596</v>
      </c>
      <c r="AJ2011" s="108"/>
      <c r="AK2011" s="108">
        <v>0</v>
      </c>
      <c r="AL2011" s="109"/>
      <c r="AM2011" s="182">
        <v>0</v>
      </c>
      <c r="AN2011" s="109" t="s">
        <v>5655</v>
      </c>
      <c r="AO2011" s="109" t="str">
        <f t="shared" si="31"/>
        <v>No</v>
      </c>
    </row>
    <row r="2012" spans="1:41" s="19" customFormat="1" ht="11.45" customHeight="1" x14ac:dyDescent="0.2">
      <c r="A2012" s="5" t="s">
        <v>3924</v>
      </c>
      <c r="B2012" s="5" t="s">
        <v>3925</v>
      </c>
      <c r="C2012" s="5" t="s">
        <v>48</v>
      </c>
      <c r="D2012" s="174" t="s">
        <v>3926</v>
      </c>
      <c r="E2012" s="177" t="s">
        <v>3927</v>
      </c>
      <c r="F2012" s="19" t="s">
        <v>194</v>
      </c>
      <c r="G2012" s="5" t="s">
        <v>229</v>
      </c>
      <c r="H2012" s="27">
        <v>0</v>
      </c>
      <c r="I2012" s="106">
        <v>2</v>
      </c>
      <c r="J2012" s="107"/>
      <c r="K2012" s="108">
        <v>0</v>
      </c>
      <c r="L2012" s="108"/>
      <c r="M2012" s="108">
        <v>0</v>
      </c>
      <c r="N2012" s="108"/>
      <c r="O2012" s="108">
        <v>0</v>
      </c>
      <c r="P2012" s="108"/>
      <c r="Q2012" s="108">
        <v>50113</v>
      </c>
      <c r="R2012" s="108"/>
      <c r="S2012" s="108">
        <v>0</v>
      </c>
      <c r="T2012" s="108"/>
      <c r="U2012" s="108">
        <v>0</v>
      </c>
      <c r="V2012" s="108"/>
      <c r="W2012" s="108">
        <v>2964</v>
      </c>
      <c r="X2012" s="108"/>
      <c r="Y2012" s="108">
        <v>0</v>
      </c>
      <c r="Z2012" s="108"/>
      <c r="AA2012" s="108">
        <v>0</v>
      </c>
      <c r="AB2012" s="108"/>
      <c r="AC2012" s="108">
        <v>0</v>
      </c>
      <c r="AD2012" s="108"/>
      <c r="AE2012" s="108">
        <v>0</v>
      </c>
      <c r="AF2012" s="108"/>
      <c r="AG2012" s="108">
        <v>0</v>
      </c>
      <c r="AH2012" s="108"/>
      <c r="AI2012" s="108">
        <v>9135</v>
      </c>
      <c r="AJ2012" s="108"/>
      <c r="AK2012" s="108">
        <v>0</v>
      </c>
      <c r="AL2012" s="109"/>
      <c r="AM2012" s="182">
        <v>0</v>
      </c>
      <c r="AN2012" s="109" t="s">
        <v>5655</v>
      </c>
      <c r="AO2012" s="109" t="str">
        <f t="shared" si="31"/>
        <v>No</v>
      </c>
    </row>
    <row r="2013" spans="1:41" s="19" customFormat="1" ht="11.45" customHeight="1" x14ac:dyDescent="0.2">
      <c r="A2013" s="5" t="s">
        <v>3737</v>
      </c>
      <c r="B2013" s="5" t="s">
        <v>3738</v>
      </c>
      <c r="C2013" s="5" t="s">
        <v>64</v>
      </c>
      <c r="D2013" s="174" t="s">
        <v>3739</v>
      </c>
      <c r="E2013" s="177" t="s">
        <v>3740</v>
      </c>
      <c r="F2013" s="19" t="s">
        <v>242</v>
      </c>
      <c r="G2013" s="5" t="s">
        <v>229</v>
      </c>
      <c r="H2013" s="27">
        <v>0</v>
      </c>
      <c r="I2013" s="106">
        <v>2</v>
      </c>
      <c r="J2013" s="107"/>
      <c r="K2013" s="108">
        <v>0</v>
      </c>
      <c r="L2013" s="108"/>
      <c r="M2013" s="108">
        <v>0</v>
      </c>
      <c r="N2013" s="108"/>
      <c r="O2013" s="108">
        <v>0</v>
      </c>
      <c r="P2013" s="108"/>
      <c r="Q2013" s="108">
        <v>21983</v>
      </c>
      <c r="R2013" s="108"/>
      <c r="S2013" s="108">
        <v>0</v>
      </c>
      <c r="T2013" s="108"/>
      <c r="U2013" s="108">
        <v>0</v>
      </c>
      <c r="V2013" s="108"/>
      <c r="W2013" s="108">
        <v>416</v>
      </c>
      <c r="X2013" s="108"/>
      <c r="Y2013" s="108">
        <v>0</v>
      </c>
      <c r="Z2013" s="108"/>
      <c r="AA2013" s="108">
        <v>0</v>
      </c>
      <c r="AB2013" s="108"/>
      <c r="AC2013" s="108">
        <v>0</v>
      </c>
      <c r="AD2013" s="108"/>
      <c r="AE2013" s="108">
        <v>0</v>
      </c>
      <c r="AF2013" s="108"/>
      <c r="AG2013" s="108">
        <v>0</v>
      </c>
      <c r="AH2013" s="108"/>
      <c r="AI2013" s="108">
        <v>1412</v>
      </c>
      <c r="AJ2013" s="108"/>
      <c r="AK2013" s="108">
        <v>0</v>
      </c>
      <c r="AL2013" s="109"/>
      <c r="AM2013" s="182">
        <v>0</v>
      </c>
      <c r="AN2013" s="109" t="s">
        <v>5655</v>
      </c>
      <c r="AO2013" s="109" t="str">
        <f t="shared" si="31"/>
        <v>No</v>
      </c>
    </row>
    <row r="2014" spans="1:41" s="19" customFormat="1" ht="11.45" customHeight="1" x14ac:dyDescent="0.2">
      <c r="A2014" s="5" t="s">
        <v>2459</v>
      </c>
      <c r="B2014" s="5" t="s">
        <v>2460</v>
      </c>
      <c r="C2014" s="5" t="s">
        <v>40</v>
      </c>
      <c r="D2014" s="174" t="s">
        <v>2461</v>
      </c>
      <c r="E2014" s="177" t="s">
        <v>2462</v>
      </c>
      <c r="F2014" s="19" t="s">
        <v>194</v>
      </c>
      <c r="G2014" s="5" t="s">
        <v>229</v>
      </c>
      <c r="H2014" s="27">
        <v>0</v>
      </c>
      <c r="I2014" s="106">
        <v>2</v>
      </c>
      <c r="J2014" s="107"/>
      <c r="K2014" s="108">
        <v>0</v>
      </c>
      <c r="L2014" s="108"/>
      <c r="M2014" s="108">
        <v>0</v>
      </c>
      <c r="N2014" s="108"/>
      <c r="O2014" s="108">
        <v>0</v>
      </c>
      <c r="P2014" s="108"/>
      <c r="Q2014" s="108">
        <v>42816</v>
      </c>
      <c r="R2014" s="108"/>
      <c r="S2014" s="108">
        <v>0</v>
      </c>
      <c r="T2014" s="108"/>
      <c r="U2014" s="108">
        <v>0</v>
      </c>
      <c r="V2014" s="108"/>
      <c r="W2014" s="108">
        <v>3962</v>
      </c>
      <c r="X2014" s="108"/>
      <c r="Y2014" s="108">
        <v>0</v>
      </c>
      <c r="Z2014" s="108"/>
      <c r="AA2014" s="108">
        <v>0</v>
      </c>
      <c r="AB2014" s="108"/>
      <c r="AC2014" s="108">
        <v>0</v>
      </c>
      <c r="AD2014" s="108"/>
      <c r="AE2014" s="108">
        <v>0</v>
      </c>
      <c r="AF2014" s="108"/>
      <c r="AG2014" s="108">
        <v>0</v>
      </c>
      <c r="AH2014" s="108"/>
      <c r="AI2014" s="108">
        <v>5798</v>
      </c>
      <c r="AJ2014" s="108"/>
      <c r="AK2014" s="108">
        <v>0</v>
      </c>
      <c r="AL2014" s="109"/>
      <c r="AM2014" s="182">
        <v>0</v>
      </c>
      <c r="AN2014" s="109" t="s">
        <v>5655</v>
      </c>
      <c r="AO2014" s="109" t="str">
        <f t="shared" si="31"/>
        <v>No</v>
      </c>
    </row>
    <row r="2015" spans="1:41" s="19" customFormat="1" ht="11.45" customHeight="1" x14ac:dyDescent="0.2">
      <c r="A2015" s="5" t="s">
        <v>5845</v>
      </c>
      <c r="B2015" s="5" t="s">
        <v>5846</v>
      </c>
      <c r="C2015" s="5" t="s">
        <v>20</v>
      </c>
      <c r="D2015" s="174"/>
      <c r="E2015" s="177">
        <v>90290</v>
      </c>
      <c r="F2015" s="19" t="s">
        <v>194</v>
      </c>
      <c r="G2015" s="5" t="s">
        <v>5273</v>
      </c>
      <c r="H2015" s="27">
        <v>12150996</v>
      </c>
      <c r="I2015" s="106">
        <v>2</v>
      </c>
      <c r="J2015" s="107"/>
      <c r="K2015" s="108">
        <v>0</v>
      </c>
      <c r="L2015" s="108"/>
      <c r="M2015" s="108">
        <v>0</v>
      </c>
      <c r="N2015" s="108"/>
      <c r="O2015" s="108">
        <v>0</v>
      </c>
      <c r="P2015" s="108"/>
      <c r="Q2015" s="108">
        <v>13166</v>
      </c>
      <c r="R2015" s="108"/>
      <c r="S2015" s="108">
        <v>0</v>
      </c>
      <c r="T2015" s="108"/>
      <c r="U2015" s="108">
        <v>0</v>
      </c>
      <c r="V2015" s="108"/>
      <c r="W2015" s="108">
        <v>1555</v>
      </c>
      <c r="X2015" s="108"/>
      <c r="Y2015" s="108">
        <v>0</v>
      </c>
      <c r="Z2015" s="108"/>
      <c r="AA2015" s="108">
        <v>0</v>
      </c>
      <c r="AB2015" s="108"/>
      <c r="AC2015" s="108">
        <v>0</v>
      </c>
      <c r="AD2015" s="108"/>
      <c r="AE2015" s="108">
        <v>0</v>
      </c>
      <c r="AF2015" s="108"/>
      <c r="AG2015" s="108">
        <v>0</v>
      </c>
      <c r="AH2015" s="108"/>
      <c r="AI2015" s="108">
        <v>6483</v>
      </c>
      <c r="AJ2015" s="108"/>
      <c r="AK2015" s="108">
        <v>0</v>
      </c>
      <c r="AL2015" s="109"/>
      <c r="AM2015" s="182">
        <v>0</v>
      </c>
      <c r="AN2015" s="109" t="s">
        <v>5655</v>
      </c>
      <c r="AO2015" s="109" t="str">
        <f t="shared" si="31"/>
        <v>No</v>
      </c>
    </row>
    <row r="2016" spans="1:41" s="19" customFormat="1" ht="11.45" customHeight="1" x14ac:dyDescent="0.2">
      <c r="A2016" s="5" t="s">
        <v>4314</v>
      </c>
      <c r="B2016" s="5" t="s">
        <v>4315</v>
      </c>
      <c r="C2016" s="5" t="s">
        <v>48</v>
      </c>
      <c r="D2016" s="174" t="s">
        <v>4316</v>
      </c>
      <c r="E2016" s="177" t="s">
        <v>4317</v>
      </c>
      <c r="F2016" s="19" t="s">
        <v>194</v>
      </c>
      <c r="G2016" s="5" t="s">
        <v>229</v>
      </c>
      <c r="H2016" s="27">
        <v>0</v>
      </c>
      <c r="I2016" s="106">
        <v>2</v>
      </c>
      <c r="J2016" s="107"/>
      <c r="K2016" s="108">
        <v>0</v>
      </c>
      <c r="L2016" s="108"/>
      <c r="M2016" s="108">
        <v>0</v>
      </c>
      <c r="N2016" s="108"/>
      <c r="O2016" s="108">
        <v>0</v>
      </c>
      <c r="P2016" s="108"/>
      <c r="Q2016" s="108">
        <v>13530</v>
      </c>
      <c r="R2016" s="108"/>
      <c r="S2016" s="108">
        <v>0</v>
      </c>
      <c r="T2016" s="108"/>
      <c r="U2016" s="108">
        <v>0</v>
      </c>
      <c r="V2016" s="108"/>
      <c r="W2016" s="108">
        <v>2501</v>
      </c>
      <c r="X2016" s="108"/>
      <c r="Y2016" s="108">
        <v>0</v>
      </c>
      <c r="Z2016" s="108"/>
      <c r="AA2016" s="108">
        <v>0</v>
      </c>
      <c r="AB2016" s="108"/>
      <c r="AC2016" s="108">
        <v>0</v>
      </c>
      <c r="AD2016" s="108"/>
      <c r="AE2016" s="108">
        <v>0</v>
      </c>
      <c r="AF2016" s="108"/>
      <c r="AG2016" s="108">
        <v>0</v>
      </c>
      <c r="AH2016" s="108"/>
      <c r="AI2016" s="108">
        <v>8709</v>
      </c>
      <c r="AJ2016" s="108"/>
      <c r="AK2016" s="108">
        <v>0</v>
      </c>
      <c r="AL2016" s="109"/>
      <c r="AM2016" s="182">
        <v>0</v>
      </c>
      <c r="AN2016" s="109" t="s">
        <v>5655</v>
      </c>
      <c r="AO2016" s="109" t="str">
        <f t="shared" si="31"/>
        <v>No</v>
      </c>
    </row>
    <row r="2017" spans="1:41" s="19" customFormat="1" ht="11.45" customHeight="1" x14ac:dyDescent="0.2">
      <c r="A2017" s="5" t="s">
        <v>1308</v>
      </c>
      <c r="B2017" s="5" t="s">
        <v>1309</v>
      </c>
      <c r="C2017" s="5" t="s">
        <v>6</v>
      </c>
      <c r="D2017" s="174" t="s">
        <v>1310</v>
      </c>
      <c r="E2017" s="177">
        <v>30</v>
      </c>
      <c r="F2017" s="19" t="s">
        <v>138</v>
      </c>
      <c r="G2017" s="5" t="s">
        <v>5273</v>
      </c>
      <c r="H2017" s="27">
        <v>0</v>
      </c>
      <c r="I2017" s="106">
        <v>2</v>
      </c>
      <c r="J2017" s="107"/>
      <c r="K2017" s="108">
        <v>0</v>
      </c>
      <c r="L2017" s="108"/>
      <c r="M2017" s="108">
        <v>0</v>
      </c>
      <c r="N2017" s="108"/>
      <c r="O2017" s="108">
        <v>0</v>
      </c>
      <c r="P2017" s="108"/>
      <c r="Q2017" s="108">
        <v>63665</v>
      </c>
      <c r="R2017" s="108"/>
      <c r="S2017" s="108">
        <v>0</v>
      </c>
      <c r="T2017" s="108"/>
      <c r="U2017" s="108">
        <v>0</v>
      </c>
      <c r="V2017" s="108"/>
      <c r="W2017" s="108">
        <v>3041</v>
      </c>
      <c r="X2017" s="108"/>
      <c r="Y2017" s="108">
        <v>0</v>
      </c>
      <c r="Z2017" s="108"/>
      <c r="AA2017" s="108">
        <v>0</v>
      </c>
      <c r="AB2017" s="108"/>
      <c r="AC2017" s="108">
        <v>0</v>
      </c>
      <c r="AD2017" s="108"/>
      <c r="AE2017" s="108">
        <v>0</v>
      </c>
      <c r="AF2017" s="108"/>
      <c r="AG2017" s="108">
        <v>0</v>
      </c>
      <c r="AH2017" s="108"/>
      <c r="AI2017" s="108">
        <v>2926</v>
      </c>
      <c r="AJ2017" s="108"/>
      <c r="AK2017" s="108">
        <v>0</v>
      </c>
      <c r="AL2017" s="109"/>
      <c r="AM2017" s="182">
        <v>0</v>
      </c>
      <c r="AN2017" s="109" t="s">
        <v>5655</v>
      </c>
      <c r="AO2017" s="109" t="str">
        <f t="shared" si="31"/>
        <v>No</v>
      </c>
    </row>
    <row r="2018" spans="1:41" s="19" customFormat="1" ht="11.45" customHeight="1" x14ac:dyDescent="0.2">
      <c r="A2018" s="5" t="s">
        <v>4805</v>
      </c>
      <c r="B2018" s="5" t="s">
        <v>4806</v>
      </c>
      <c r="C2018" s="5" t="s">
        <v>20</v>
      </c>
      <c r="D2018" s="174" t="s">
        <v>4807</v>
      </c>
      <c r="E2018" s="177" t="s">
        <v>4808</v>
      </c>
      <c r="F2018" s="19" t="s">
        <v>194</v>
      </c>
      <c r="G2018" s="5" t="s">
        <v>229</v>
      </c>
      <c r="H2018" s="27">
        <v>0</v>
      </c>
      <c r="I2018" s="106">
        <v>2</v>
      </c>
      <c r="J2018" s="107"/>
      <c r="K2018" s="108">
        <v>0</v>
      </c>
      <c r="L2018" s="108"/>
      <c r="M2018" s="108">
        <v>0</v>
      </c>
      <c r="N2018" s="108"/>
      <c r="O2018" s="108">
        <v>0</v>
      </c>
      <c r="P2018" s="108"/>
      <c r="Q2018" s="108">
        <v>99620</v>
      </c>
      <c r="R2018" s="108"/>
      <c r="S2018" s="108">
        <v>0</v>
      </c>
      <c r="T2018" s="108"/>
      <c r="U2018" s="108">
        <v>0</v>
      </c>
      <c r="V2018" s="108"/>
      <c r="W2018" s="108">
        <v>7874</v>
      </c>
      <c r="X2018" s="108"/>
      <c r="Y2018" s="108">
        <v>0</v>
      </c>
      <c r="Z2018" s="108"/>
      <c r="AA2018" s="108">
        <v>0</v>
      </c>
      <c r="AB2018" s="108"/>
      <c r="AC2018" s="108">
        <v>0</v>
      </c>
      <c r="AD2018" s="108"/>
      <c r="AE2018" s="108">
        <v>0</v>
      </c>
      <c r="AF2018" s="108"/>
      <c r="AG2018" s="108">
        <v>0</v>
      </c>
      <c r="AH2018" s="108"/>
      <c r="AI2018" s="108">
        <v>88236</v>
      </c>
      <c r="AJ2018" s="108"/>
      <c r="AK2018" s="108">
        <v>0</v>
      </c>
      <c r="AL2018" s="109"/>
      <c r="AM2018" s="182">
        <v>0</v>
      </c>
      <c r="AN2018" s="109" t="s">
        <v>5655</v>
      </c>
      <c r="AO2018" s="109" t="str">
        <f t="shared" si="31"/>
        <v>No</v>
      </c>
    </row>
    <row r="2019" spans="1:41" s="19" customFormat="1" ht="11.45" customHeight="1" x14ac:dyDescent="0.2">
      <c r="A2019" s="5" t="s">
        <v>4518</v>
      </c>
      <c r="B2019" s="5" t="s">
        <v>4519</v>
      </c>
      <c r="C2019" s="5" t="s">
        <v>61</v>
      </c>
      <c r="D2019" s="174" t="s">
        <v>4520</v>
      </c>
      <c r="E2019" s="177" t="s">
        <v>4521</v>
      </c>
      <c r="F2019" s="19" t="s">
        <v>242</v>
      </c>
      <c r="G2019" s="5" t="s">
        <v>229</v>
      </c>
      <c r="H2019" s="27">
        <v>0</v>
      </c>
      <c r="I2019" s="106">
        <v>2</v>
      </c>
      <c r="J2019" s="107"/>
      <c r="K2019" s="108">
        <v>0</v>
      </c>
      <c r="L2019" s="108"/>
      <c r="M2019" s="108">
        <v>0</v>
      </c>
      <c r="N2019" s="108"/>
      <c r="O2019" s="108">
        <v>0</v>
      </c>
      <c r="P2019" s="108"/>
      <c r="Q2019" s="108">
        <v>14193</v>
      </c>
      <c r="R2019" s="108"/>
      <c r="S2019" s="108">
        <v>0</v>
      </c>
      <c r="T2019" s="108"/>
      <c r="U2019" s="108">
        <v>0</v>
      </c>
      <c r="V2019" s="108"/>
      <c r="W2019" s="108">
        <v>1018</v>
      </c>
      <c r="X2019" s="108"/>
      <c r="Y2019" s="108">
        <v>0</v>
      </c>
      <c r="Z2019" s="108"/>
      <c r="AA2019" s="108">
        <v>0</v>
      </c>
      <c r="AB2019" s="108"/>
      <c r="AC2019" s="108">
        <v>0</v>
      </c>
      <c r="AD2019" s="108"/>
      <c r="AE2019" s="108">
        <v>0</v>
      </c>
      <c r="AF2019" s="108"/>
      <c r="AG2019" s="108">
        <v>0</v>
      </c>
      <c r="AH2019" s="108"/>
      <c r="AI2019" s="108">
        <v>1533</v>
      </c>
      <c r="AJ2019" s="108"/>
      <c r="AK2019" s="108">
        <v>0</v>
      </c>
      <c r="AL2019" s="109"/>
      <c r="AM2019" s="182">
        <v>0</v>
      </c>
      <c r="AN2019" s="109" t="s">
        <v>5655</v>
      </c>
      <c r="AO2019" s="109" t="str">
        <f t="shared" si="31"/>
        <v>No</v>
      </c>
    </row>
    <row r="2020" spans="1:41" s="19" customFormat="1" ht="11.45" customHeight="1" x14ac:dyDescent="0.2">
      <c r="A2020" s="5" t="s">
        <v>4493</v>
      </c>
      <c r="B2020" s="5" t="s">
        <v>587</v>
      </c>
      <c r="C2020" s="5" t="s">
        <v>87</v>
      </c>
      <c r="D2020" s="174" t="s">
        <v>4494</v>
      </c>
      <c r="E2020" s="177" t="s">
        <v>4495</v>
      </c>
      <c r="F2020" s="19" t="s">
        <v>242</v>
      </c>
      <c r="G2020" s="5" t="s">
        <v>229</v>
      </c>
      <c r="H2020" s="27">
        <v>0</v>
      </c>
      <c r="I2020" s="106">
        <v>2</v>
      </c>
      <c r="J2020" s="107"/>
      <c r="K2020" s="108">
        <v>0</v>
      </c>
      <c r="L2020" s="108"/>
      <c r="M2020" s="108">
        <v>0</v>
      </c>
      <c r="N2020" s="108"/>
      <c r="O2020" s="108">
        <v>0</v>
      </c>
      <c r="P2020" s="108"/>
      <c r="Q2020" s="108">
        <v>28936</v>
      </c>
      <c r="R2020" s="108"/>
      <c r="S2020" s="108">
        <v>0</v>
      </c>
      <c r="T2020" s="108"/>
      <c r="U2020" s="108">
        <v>0</v>
      </c>
      <c r="V2020" s="108"/>
      <c r="W2020" s="108">
        <v>3506</v>
      </c>
      <c r="X2020" s="108"/>
      <c r="Y2020" s="108">
        <v>0</v>
      </c>
      <c r="Z2020" s="108"/>
      <c r="AA2020" s="108">
        <v>0</v>
      </c>
      <c r="AB2020" s="108"/>
      <c r="AC2020" s="108">
        <v>0</v>
      </c>
      <c r="AD2020" s="108"/>
      <c r="AE2020" s="108">
        <v>0</v>
      </c>
      <c r="AF2020" s="108"/>
      <c r="AG2020" s="108">
        <v>0</v>
      </c>
      <c r="AH2020" s="108"/>
      <c r="AI2020" s="108">
        <v>19073</v>
      </c>
      <c r="AJ2020" s="108"/>
      <c r="AK2020" s="108">
        <v>0</v>
      </c>
      <c r="AL2020" s="109"/>
      <c r="AM2020" s="182">
        <v>0</v>
      </c>
      <c r="AN2020" s="109" t="s">
        <v>5655</v>
      </c>
      <c r="AO2020" s="109" t="str">
        <f t="shared" si="31"/>
        <v>No</v>
      </c>
    </row>
    <row r="2021" spans="1:41" s="19" customFormat="1" ht="11.45" customHeight="1" x14ac:dyDescent="0.2">
      <c r="A2021" s="5" t="s">
        <v>6543</v>
      </c>
      <c r="B2021" s="5" t="s">
        <v>4747</v>
      </c>
      <c r="C2021" s="5" t="s">
        <v>72</v>
      </c>
      <c r="D2021" s="174" t="s">
        <v>4748</v>
      </c>
      <c r="E2021" s="177" t="s">
        <v>4749</v>
      </c>
      <c r="F2021" s="19" t="s">
        <v>194</v>
      </c>
      <c r="G2021" s="5" t="s">
        <v>229</v>
      </c>
      <c r="H2021" s="27">
        <v>0</v>
      </c>
      <c r="I2021" s="106">
        <v>2</v>
      </c>
      <c r="J2021" s="107"/>
      <c r="K2021" s="108">
        <v>0</v>
      </c>
      <c r="L2021" s="108"/>
      <c r="M2021" s="108">
        <v>0</v>
      </c>
      <c r="N2021" s="108"/>
      <c r="O2021" s="108">
        <v>0</v>
      </c>
      <c r="P2021" s="108"/>
      <c r="Q2021" s="108">
        <v>13588</v>
      </c>
      <c r="R2021" s="108"/>
      <c r="S2021" s="108">
        <v>0</v>
      </c>
      <c r="T2021" s="108"/>
      <c r="U2021" s="108">
        <v>0</v>
      </c>
      <c r="V2021" s="108"/>
      <c r="W2021" s="108">
        <v>1752</v>
      </c>
      <c r="X2021" s="108"/>
      <c r="Y2021" s="108">
        <v>0</v>
      </c>
      <c r="Z2021" s="108"/>
      <c r="AA2021" s="108">
        <v>0</v>
      </c>
      <c r="AB2021" s="108"/>
      <c r="AC2021" s="108">
        <v>0</v>
      </c>
      <c r="AD2021" s="108"/>
      <c r="AE2021" s="108">
        <v>0</v>
      </c>
      <c r="AF2021" s="108"/>
      <c r="AG2021" s="108">
        <v>0</v>
      </c>
      <c r="AH2021" s="108"/>
      <c r="AI2021" s="108">
        <v>11262</v>
      </c>
      <c r="AJ2021" s="108"/>
      <c r="AK2021" s="108">
        <v>0</v>
      </c>
      <c r="AL2021" s="109"/>
      <c r="AM2021" s="182">
        <v>0</v>
      </c>
      <c r="AN2021" s="109" t="s">
        <v>5655</v>
      </c>
      <c r="AO2021" s="109" t="str">
        <f t="shared" si="31"/>
        <v>No</v>
      </c>
    </row>
    <row r="2022" spans="1:41" s="19" customFormat="1" ht="11.45" customHeight="1" x14ac:dyDescent="0.2">
      <c r="A2022" s="5" t="s">
        <v>255</v>
      </c>
      <c r="B2022" s="5" t="s">
        <v>2487</v>
      </c>
      <c r="C2022" s="5" t="s">
        <v>98</v>
      </c>
      <c r="D2022" s="174" t="s">
        <v>3083</v>
      </c>
      <c r="E2022" s="177" t="s">
        <v>3084</v>
      </c>
      <c r="F2022" s="19" t="s">
        <v>194</v>
      </c>
      <c r="G2022" s="5" t="s">
        <v>229</v>
      </c>
      <c r="H2022" s="27">
        <v>0</v>
      </c>
      <c r="I2022" s="106">
        <v>2</v>
      </c>
      <c r="J2022" s="107"/>
      <c r="K2022" s="108">
        <v>0</v>
      </c>
      <c r="L2022" s="108"/>
      <c r="M2022" s="108">
        <v>0</v>
      </c>
      <c r="N2022" s="108"/>
      <c r="O2022" s="108">
        <v>0</v>
      </c>
      <c r="P2022" s="108"/>
      <c r="Q2022" s="108">
        <v>79310</v>
      </c>
      <c r="R2022" s="108"/>
      <c r="S2022" s="108">
        <v>0</v>
      </c>
      <c r="T2022" s="108"/>
      <c r="U2022" s="108">
        <v>0</v>
      </c>
      <c r="V2022" s="108"/>
      <c r="W2022" s="108">
        <v>7387</v>
      </c>
      <c r="X2022" s="108"/>
      <c r="Y2022" s="108">
        <v>0</v>
      </c>
      <c r="Z2022" s="108"/>
      <c r="AA2022" s="108">
        <v>0</v>
      </c>
      <c r="AB2022" s="108"/>
      <c r="AC2022" s="108">
        <v>0</v>
      </c>
      <c r="AD2022" s="108"/>
      <c r="AE2022" s="108">
        <v>0</v>
      </c>
      <c r="AF2022" s="108"/>
      <c r="AG2022" s="108">
        <v>0</v>
      </c>
      <c r="AH2022" s="108"/>
      <c r="AI2022" s="108">
        <v>16950</v>
      </c>
      <c r="AJ2022" s="108"/>
      <c r="AK2022" s="108">
        <v>0</v>
      </c>
      <c r="AL2022" s="109"/>
      <c r="AM2022" s="182">
        <v>0</v>
      </c>
      <c r="AN2022" s="109" t="s">
        <v>5655</v>
      </c>
      <c r="AO2022" s="109" t="str">
        <f t="shared" si="31"/>
        <v>No</v>
      </c>
    </row>
    <row r="2023" spans="1:41" s="19" customFormat="1" ht="11.45" customHeight="1" x14ac:dyDescent="0.2">
      <c r="A2023" s="5" t="s">
        <v>3759</v>
      </c>
      <c r="B2023" s="5" t="s">
        <v>510</v>
      </c>
      <c r="C2023" s="5" t="s">
        <v>59</v>
      </c>
      <c r="D2023" s="174" t="s">
        <v>3760</v>
      </c>
      <c r="E2023" s="177" t="s">
        <v>3761</v>
      </c>
      <c r="F2023" s="19" t="s">
        <v>194</v>
      </c>
      <c r="G2023" s="5" t="s">
        <v>229</v>
      </c>
      <c r="H2023" s="27">
        <v>0</v>
      </c>
      <c r="I2023" s="106">
        <v>2</v>
      </c>
      <c r="J2023" s="107"/>
      <c r="K2023" s="108">
        <v>0</v>
      </c>
      <c r="L2023" s="108"/>
      <c r="M2023" s="108">
        <v>0</v>
      </c>
      <c r="N2023" s="108"/>
      <c r="O2023" s="108">
        <v>0</v>
      </c>
      <c r="P2023" s="108"/>
      <c r="Q2023" s="108">
        <v>14495</v>
      </c>
      <c r="R2023" s="108"/>
      <c r="S2023" s="108">
        <v>0</v>
      </c>
      <c r="T2023" s="108"/>
      <c r="U2023" s="108">
        <v>0</v>
      </c>
      <c r="V2023" s="108"/>
      <c r="W2023" s="108">
        <v>1750</v>
      </c>
      <c r="X2023" s="108"/>
      <c r="Y2023" s="108">
        <v>0</v>
      </c>
      <c r="Z2023" s="108"/>
      <c r="AA2023" s="108">
        <v>0</v>
      </c>
      <c r="AB2023" s="108"/>
      <c r="AC2023" s="108">
        <v>0</v>
      </c>
      <c r="AD2023" s="108"/>
      <c r="AE2023" s="108">
        <v>0</v>
      </c>
      <c r="AF2023" s="108"/>
      <c r="AG2023" s="108">
        <v>0</v>
      </c>
      <c r="AH2023" s="108"/>
      <c r="AI2023" s="108">
        <v>6137</v>
      </c>
      <c r="AJ2023" s="108"/>
      <c r="AK2023" s="108">
        <v>0</v>
      </c>
      <c r="AL2023" s="109"/>
      <c r="AM2023" s="182">
        <v>0</v>
      </c>
      <c r="AN2023" s="109" t="s">
        <v>5655</v>
      </c>
      <c r="AO2023" s="109" t="str">
        <f t="shared" si="31"/>
        <v>No</v>
      </c>
    </row>
    <row r="2024" spans="1:41" s="19" customFormat="1" ht="11.45" customHeight="1" x14ac:dyDescent="0.2">
      <c r="A2024" s="5" t="s">
        <v>4844</v>
      </c>
      <c r="B2024" s="5" t="s">
        <v>4845</v>
      </c>
      <c r="C2024" s="5" t="s">
        <v>20</v>
      </c>
      <c r="D2024" s="174" t="s">
        <v>4846</v>
      </c>
      <c r="E2024" s="177" t="s">
        <v>4847</v>
      </c>
      <c r="F2024" s="19" t="s">
        <v>194</v>
      </c>
      <c r="G2024" s="5" t="s">
        <v>229</v>
      </c>
      <c r="H2024" s="27">
        <v>0</v>
      </c>
      <c r="I2024" s="106">
        <v>2</v>
      </c>
      <c r="J2024" s="107"/>
      <c r="K2024" s="108">
        <v>0</v>
      </c>
      <c r="L2024" s="108"/>
      <c r="M2024" s="108">
        <v>0</v>
      </c>
      <c r="N2024" s="108"/>
      <c r="O2024" s="108">
        <v>0</v>
      </c>
      <c r="P2024" s="108"/>
      <c r="Q2024" s="108">
        <v>22277</v>
      </c>
      <c r="R2024" s="108"/>
      <c r="S2024" s="108">
        <v>0</v>
      </c>
      <c r="T2024" s="108"/>
      <c r="U2024" s="108">
        <v>0</v>
      </c>
      <c r="V2024" s="108"/>
      <c r="W2024" s="108">
        <v>1682</v>
      </c>
      <c r="X2024" s="108"/>
      <c r="Y2024" s="108">
        <v>0</v>
      </c>
      <c r="Z2024" s="108"/>
      <c r="AA2024" s="108">
        <v>0</v>
      </c>
      <c r="AB2024" s="108"/>
      <c r="AC2024" s="108">
        <v>0</v>
      </c>
      <c r="AD2024" s="108"/>
      <c r="AE2024" s="108">
        <v>0</v>
      </c>
      <c r="AF2024" s="108"/>
      <c r="AG2024" s="108">
        <v>0</v>
      </c>
      <c r="AH2024" s="108"/>
      <c r="AI2024" s="108">
        <v>3262</v>
      </c>
      <c r="AJ2024" s="108"/>
      <c r="AK2024" s="108">
        <v>0</v>
      </c>
      <c r="AL2024" s="109"/>
      <c r="AM2024" s="182">
        <v>0</v>
      </c>
      <c r="AN2024" s="109" t="s">
        <v>5655</v>
      </c>
      <c r="AO2024" s="109" t="str">
        <f t="shared" si="31"/>
        <v>No</v>
      </c>
    </row>
    <row r="2025" spans="1:41" s="19" customFormat="1" ht="11.45" customHeight="1" x14ac:dyDescent="0.2">
      <c r="A2025" s="5" t="s">
        <v>5888</v>
      </c>
      <c r="B2025" s="5" t="s">
        <v>5684</v>
      </c>
      <c r="C2025" s="5" t="s">
        <v>20</v>
      </c>
      <c r="D2025" s="174"/>
      <c r="E2025" s="177">
        <v>90274</v>
      </c>
      <c r="F2025" s="19" t="s">
        <v>194</v>
      </c>
      <c r="G2025" s="5" t="s">
        <v>5273</v>
      </c>
      <c r="H2025" s="27">
        <v>12150996</v>
      </c>
      <c r="I2025" s="106">
        <v>2</v>
      </c>
      <c r="J2025" s="107"/>
      <c r="K2025" s="108">
        <v>0</v>
      </c>
      <c r="L2025" s="108"/>
      <c r="M2025" s="108">
        <v>0</v>
      </c>
      <c r="N2025" s="108"/>
      <c r="O2025" s="108">
        <v>0</v>
      </c>
      <c r="P2025" s="108"/>
      <c r="Q2025" s="108">
        <v>34782</v>
      </c>
      <c r="R2025" s="108"/>
      <c r="S2025" s="108">
        <v>0</v>
      </c>
      <c r="T2025" s="108"/>
      <c r="U2025" s="108">
        <v>0</v>
      </c>
      <c r="V2025" s="108"/>
      <c r="W2025" s="108">
        <v>6751</v>
      </c>
      <c r="X2025" s="108"/>
      <c r="Y2025" s="108">
        <v>0</v>
      </c>
      <c r="Z2025" s="108"/>
      <c r="AA2025" s="108">
        <v>0</v>
      </c>
      <c r="AB2025" s="108"/>
      <c r="AC2025" s="108">
        <v>0</v>
      </c>
      <c r="AD2025" s="108"/>
      <c r="AE2025" s="108">
        <v>0</v>
      </c>
      <c r="AF2025" s="108"/>
      <c r="AG2025" s="108">
        <v>0</v>
      </c>
      <c r="AH2025" s="108"/>
      <c r="AI2025" s="108">
        <v>71835</v>
      </c>
      <c r="AJ2025" s="108"/>
      <c r="AK2025" s="108">
        <v>0</v>
      </c>
      <c r="AL2025" s="109"/>
      <c r="AM2025" s="182">
        <v>0</v>
      </c>
      <c r="AN2025" s="109" t="s">
        <v>5655</v>
      </c>
      <c r="AO2025" s="109" t="str">
        <f t="shared" si="31"/>
        <v>No</v>
      </c>
    </row>
    <row r="2026" spans="1:41" s="19" customFormat="1" ht="11.45" customHeight="1" x14ac:dyDescent="0.2">
      <c r="A2026" s="5" t="s">
        <v>5830</v>
      </c>
      <c r="B2026" s="5" t="s">
        <v>5831</v>
      </c>
      <c r="C2026" s="5" t="s">
        <v>83</v>
      </c>
      <c r="D2026" s="174">
        <v>4163</v>
      </c>
      <c r="E2026" s="177">
        <v>40163</v>
      </c>
      <c r="F2026" s="19" t="s">
        <v>194</v>
      </c>
      <c r="G2026" s="5" t="s">
        <v>5273</v>
      </c>
      <c r="H2026" s="27">
        <v>2148346</v>
      </c>
      <c r="I2026" s="106">
        <v>2</v>
      </c>
      <c r="J2026" s="107"/>
      <c r="K2026" s="108">
        <v>0</v>
      </c>
      <c r="L2026" s="108"/>
      <c r="M2026" s="108">
        <v>0</v>
      </c>
      <c r="N2026" s="108"/>
      <c r="O2026" s="108">
        <v>0</v>
      </c>
      <c r="P2026" s="108"/>
      <c r="Q2026" s="108">
        <v>2819</v>
      </c>
      <c r="R2026" s="108" t="s">
        <v>102</v>
      </c>
      <c r="S2026" s="108">
        <v>0</v>
      </c>
      <c r="T2026" s="108"/>
      <c r="U2026" s="108">
        <v>0</v>
      </c>
      <c r="V2026" s="108"/>
      <c r="W2026" s="108">
        <v>544</v>
      </c>
      <c r="X2026" s="108"/>
      <c r="Y2026" s="108">
        <v>0</v>
      </c>
      <c r="Z2026" s="108"/>
      <c r="AA2026" s="108">
        <v>0</v>
      </c>
      <c r="AB2026" s="108"/>
      <c r="AC2026" s="108">
        <v>0</v>
      </c>
      <c r="AD2026" s="108"/>
      <c r="AE2026" s="108">
        <v>0</v>
      </c>
      <c r="AF2026" s="108"/>
      <c r="AG2026" s="108">
        <v>0</v>
      </c>
      <c r="AH2026" s="108"/>
      <c r="AI2026" s="108">
        <v>4445</v>
      </c>
      <c r="AJ2026" s="108"/>
      <c r="AK2026" s="108">
        <v>0</v>
      </c>
      <c r="AL2026" s="109"/>
      <c r="AM2026" s="182">
        <v>0</v>
      </c>
      <c r="AN2026" s="109" t="s">
        <v>5655</v>
      </c>
      <c r="AO2026" s="109" t="str">
        <f t="shared" si="31"/>
        <v>Yes</v>
      </c>
    </row>
    <row r="2027" spans="1:41" s="19" customFormat="1" ht="11.45" customHeight="1" x14ac:dyDescent="0.2">
      <c r="A2027" s="5" t="s">
        <v>1330</v>
      </c>
      <c r="B2027" s="5" t="s">
        <v>1331</v>
      </c>
      <c r="C2027" s="5" t="s">
        <v>20</v>
      </c>
      <c r="D2027" s="174" t="s">
        <v>1332</v>
      </c>
      <c r="E2027" s="177">
        <v>99358</v>
      </c>
      <c r="F2027" s="19" t="s">
        <v>138</v>
      </c>
      <c r="G2027" s="5" t="s">
        <v>5273</v>
      </c>
      <c r="H2027" s="27">
        <v>0</v>
      </c>
      <c r="I2027" s="106">
        <v>2</v>
      </c>
      <c r="J2027" s="107"/>
      <c r="K2027" s="108">
        <v>0</v>
      </c>
      <c r="L2027" s="108"/>
      <c r="M2027" s="108">
        <v>0</v>
      </c>
      <c r="N2027" s="108"/>
      <c r="O2027" s="108">
        <v>0</v>
      </c>
      <c r="P2027" s="108"/>
      <c r="Q2027" s="108">
        <v>17125</v>
      </c>
      <c r="R2027" s="108"/>
      <c r="S2027" s="108">
        <v>0</v>
      </c>
      <c r="T2027" s="108"/>
      <c r="U2027" s="108">
        <v>0</v>
      </c>
      <c r="V2027" s="108"/>
      <c r="W2027" s="108">
        <v>1016</v>
      </c>
      <c r="X2027" s="108"/>
      <c r="Y2027" s="108">
        <v>0</v>
      </c>
      <c r="Z2027" s="108"/>
      <c r="AA2027" s="108">
        <v>0</v>
      </c>
      <c r="AB2027" s="108"/>
      <c r="AC2027" s="108">
        <v>0</v>
      </c>
      <c r="AD2027" s="108"/>
      <c r="AE2027" s="108">
        <v>0</v>
      </c>
      <c r="AF2027" s="108"/>
      <c r="AG2027" s="108">
        <v>0</v>
      </c>
      <c r="AH2027" s="108"/>
      <c r="AI2027" s="108">
        <v>2638</v>
      </c>
      <c r="AJ2027" s="108"/>
      <c r="AK2027" s="108">
        <v>0</v>
      </c>
      <c r="AL2027" s="109"/>
      <c r="AM2027" s="182">
        <v>4.5</v>
      </c>
      <c r="AN2027" s="109" t="s">
        <v>5655</v>
      </c>
      <c r="AO2027" s="109" t="str">
        <f t="shared" si="31"/>
        <v>No</v>
      </c>
    </row>
    <row r="2028" spans="1:41" s="19" customFormat="1" ht="11.45" customHeight="1" x14ac:dyDescent="0.2">
      <c r="A2028" s="5" t="s">
        <v>4142</v>
      </c>
      <c r="B2028" s="5" t="s">
        <v>1190</v>
      </c>
      <c r="C2028" s="5" t="s">
        <v>48</v>
      </c>
      <c r="D2028" s="174" t="s">
        <v>4143</v>
      </c>
      <c r="E2028" s="177" t="s">
        <v>4144</v>
      </c>
      <c r="F2028" s="19" t="s">
        <v>242</v>
      </c>
      <c r="G2028" s="5" t="s">
        <v>229</v>
      </c>
      <c r="H2028" s="27">
        <v>0</v>
      </c>
      <c r="I2028" s="106">
        <v>2</v>
      </c>
      <c r="J2028" s="107"/>
      <c r="K2028" s="108">
        <v>0</v>
      </c>
      <c r="L2028" s="108"/>
      <c r="M2028" s="108">
        <v>0</v>
      </c>
      <c r="N2028" s="108"/>
      <c r="O2028" s="108">
        <v>0</v>
      </c>
      <c r="P2028" s="108"/>
      <c r="Q2028" s="108">
        <v>38487</v>
      </c>
      <c r="R2028" s="108"/>
      <c r="S2028" s="108">
        <v>0</v>
      </c>
      <c r="T2028" s="108"/>
      <c r="U2028" s="108">
        <v>0</v>
      </c>
      <c r="V2028" s="108"/>
      <c r="W2028" s="108">
        <v>2774</v>
      </c>
      <c r="X2028" s="108"/>
      <c r="Y2028" s="108">
        <v>0</v>
      </c>
      <c r="Z2028" s="108"/>
      <c r="AA2028" s="108">
        <v>0</v>
      </c>
      <c r="AB2028" s="108"/>
      <c r="AC2028" s="108">
        <v>0</v>
      </c>
      <c r="AD2028" s="108"/>
      <c r="AE2028" s="108">
        <v>0</v>
      </c>
      <c r="AF2028" s="108"/>
      <c r="AG2028" s="108">
        <v>0</v>
      </c>
      <c r="AH2028" s="108"/>
      <c r="AI2028" s="108">
        <v>2728</v>
      </c>
      <c r="AJ2028" s="108"/>
      <c r="AK2028" s="108">
        <v>0</v>
      </c>
      <c r="AL2028" s="109"/>
      <c r="AM2028" s="182">
        <v>0</v>
      </c>
      <c r="AN2028" s="109" t="s">
        <v>5655</v>
      </c>
      <c r="AO2028" s="109" t="str">
        <f t="shared" si="31"/>
        <v>No</v>
      </c>
    </row>
    <row r="2029" spans="1:41" s="19" customFormat="1" ht="11.45" customHeight="1" x14ac:dyDescent="0.2">
      <c r="A2029" s="5" t="s">
        <v>4046</v>
      </c>
      <c r="B2029" s="5" t="s">
        <v>614</v>
      </c>
      <c r="C2029" s="5" t="s">
        <v>59</v>
      </c>
      <c r="D2029" s="174" t="s">
        <v>4047</v>
      </c>
      <c r="E2029" s="177" t="s">
        <v>4048</v>
      </c>
      <c r="F2029" s="19" t="s">
        <v>194</v>
      </c>
      <c r="G2029" s="5" t="s">
        <v>229</v>
      </c>
      <c r="H2029" s="27">
        <v>0</v>
      </c>
      <c r="I2029" s="106">
        <v>2</v>
      </c>
      <c r="J2029" s="107"/>
      <c r="K2029" s="108">
        <v>0</v>
      </c>
      <c r="L2029" s="108"/>
      <c r="M2029" s="108">
        <v>0</v>
      </c>
      <c r="N2029" s="108"/>
      <c r="O2029" s="108">
        <v>0</v>
      </c>
      <c r="P2029" s="108"/>
      <c r="Q2029" s="108">
        <v>21563</v>
      </c>
      <c r="R2029" s="108"/>
      <c r="S2029" s="108">
        <v>0</v>
      </c>
      <c r="T2029" s="108"/>
      <c r="U2029" s="108">
        <v>0</v>
      </c>
      <c r="V2029" s="108"/>
      <c r="W2029" s="108">
        <v>1992</v>
      </c>
      <c r="X2029" s="108"/>
      <c r="Y2029" s="108">
        <v>0</v>
      </c>
      <c r="Z2029" s="108"/>
      <c r="AA2029" s="108">
        <v>0</v>
      </c>
      <c r="AB2029" s="108"/>
      <c r="AC2029" s="108">
        <v>0</v>
      </c>
      <c r="AD2029" s="108"/>
      <c r="AE2029" s="108">
        <v>0</v>
      </c>
      <c r="AF2029" s="108"/>
      <c r="AG2029" s="108">
        <v>0</v>
      </c>
      <c r="AH2029" s="108"/>
      <c r="AI2029" s="108">
        <v>15738</v>
      </c>
      <c r="AJ2029" s="108"/>
      <c r="AK2029" s="108">
        <v>0</v>
      </c>
      <c r="AL2029" s="109"/>
      <c r="AM2029" s="182">
        <v>0</v>
      </c>
      <c r="AN2029" s="109" t="s">
        <v>5655</v>
      </c>
      <c r="AO2029" s="109" t="str">
        <f t="shared" si="31"/>
        <v>No</v>
      </c>
    </row>
    <row r="2030" spans="1:41" s="19" customFormat="1" ht="11.45" customHeight="1" x14ac:dyDescent="0.2">
      <c r="A2030" s="5" t="s">
        <v>2406</v>
      </c>
      <c r="B2030" s="5" t="s">
        <v>611</v>
      </c>
      <c r="C2030" s="5" t="s">
        <v>40</v>
      </c>
      <c r="D2030" s="174" t="s">
        <v>2407</v>
      </c>
      <c r="E2030" s="177" t="s">
        <v>2408</v>
      </c>
      <c r="F2030" s="19" t="s">
        <v>194</v>
      </c>
      <c r="G2030" s="5" t="s">
        <v>229</v>
      </c>
      <c r="H2030" s="27">
        <v>0</v>
      </c>
      <c r="I2030" s="106">
        <v>2</v>
      </c>
      <c r="J2030" s="107"/>
      <c r="K2030" s="108">
        <v>0</v>
      </c>
      <c r="L2030" s="108"/>
      <c r="M2030" s="108">
        <v>0</v>
      </c>
      <c r="N2030" s="108"/>
      <c r="O2030" s="108">
        <v>0</v>
      </c>
      <c r="P2030" s="108"/>
      <c r="Q2030" s="108">
        <v>109864</v>
      </c>
      <c r="R2030" s="108"/>
      <c r="S2030" s="108">
        <v>0</v>
      </c>
      <c r="T2030" s="108"/>
      <c r="U2030" s="108">
        <v>0</v>
      </c>
      <c r="V2030" s="108"/>
      <c r="W2030" s="108">
        <v>5065</v>
      </c>
      <c r="X2030" s="108"/>
      <c r="Y2030" s="108">
        <v>0</v>
      </c>
      <c r="Z2030" s="108"/>
      <c r="AA2030" s="108">
        <v>0</v>
      </c>
      <c r="AB2030" s="108"/>
      <c r="AC2030" s="108">
        <v>0</v>
      </c>
      <c r="AD2030" s="108"/>
      <c r="AE2030" s="108">
        <v>0</v>
      </c>
      <c r="AF2030" s="108"/>
      <c r="AG2030" s="108">
        <v>0</v>
      </c>
      <c r="AH2030" s="108"/>
      <c r="AI2030" s="108">
        <v>7193</v>
      </c>
      <c r="AJ2030" s="108"/>
      <c r="AK2030" s="108">
        <v>0</v>
      </c>
      <c r="AL2030" s="109"/>
      <c r="AM2030" s="182">
        <v>0</v>
      </c>
      <c r="AN2030" s="109" t="s">
        <v>5655</v>
      </c>
      <c r="AO2030" s="109" t="str">
        <f t="shared" si="31"/>
        <v>No</v>
      </c>
    </row>
    <row r="2031" spans="1:41" s="19" customFormat="1" ht="11.45" customHeight="1" x14ac:dyDescent="0.2">
      <c r="A2031" s="5" t="s">
        <v>4374</v>
      </c>
      <c r="B2031" s="5" t="s">
        <v>6544</v>
      </c>
      <c r="C2031" s="5" t="s">
        <v>61</v>
      </c>
      <c r="D2031" s="174" t="s">
        <v>4375</v>
      </c>
      <c r="E2031" s="177" t="s">
        <v>4376</v>
      </c>
      <c r="F2031" s="19" t="s">
        <v>194</v>
      </c>
      <c r="G2031" s="5" t="s">
        <v>229</v>
      </c>
      <c r="H2031" s="27">
        <v>0</v>
      </c>
      <c r="I2031" s="106">
        <v>2</v>
      </c>
      <c r="J2031" s="107"/>
      <c r="K2031" s="108">
        <v>0</v>
      </c>
      <c r="L2031" s="108"/>
      <c r="M2031" s="108">
        <v>0</v>
      </c>
      <c r="N2031" s="108"/>
      <c r="O2031" s="108">
        <v>0</v>
      </c>
      <c r="P2031" s="108"/>
      <c r="Q2031" s="108">
        <v>27677</v>
      </c>
      <c r="R2031" s="108"/>
      <c r="S2031" s="108">
        <v>0</v>
      </c>
      <c r="T2031" s="108"/>
      <c r="U2031" s="108">
        <v>0</v>
      </c>
      <c r="V2031" s="108"/>
      <c r="W2031" s="108">
        <v>1118</v>
      </c>
      <c r="X2031" s="108"/>
      <c r="Y2031" s="108">
        <v>0</v>
      </c>
      <c r="Z2031" s="108"/>
      <c r="AA2031" s="108">
        <v>0</v>
      </c>
      <c r="AB2031" s="108"/>
      <c r="AC2031" s="108">
        <v>0</v>
      </c>
      <c r="AD2031" s="108"/>
      <c r="AE2031" s="108">
        <v>0</v>
      </c>
      <c r="AF2031" s="108"/>
      <c r="AG2031" s="108">
        <v>0</v>
      </c>
      <c r="AH2031" s="108"/>
      <c r="AI2031" s="108">
        <v>863</v>
      </c>
      <c r="AJ2031" s="108"/>
      <c r="AK2031" s="108">
        <v>0</v>
      </c>
      <c r="AL2031" s="109"/>
      <c r="AM2031" s="182">
        <v>0</v>
      </c>
      <c r="AN2031" s="109" t="s">
        <v>5655</v>
      </c>
      <c r="AO2031" s="109" t="str">
        <f t="shared" si="31"/>
        <v>No</v>
      </c>
    </row>
    <row r="2032" spans="1:41" s="19" customFormat="1" ht="11.45" customHeight="1" x14ac:dyDescent="0.2">
      <c r="A2032" s="5" t="s">
        <v>6545</v>
      </c>
      <c r="B2032" s="5" t="s">
        <v>2006</v>
      </c>
      <c r="C2032" s="5" t="s">
        <v>50</v>
      </c>
      <c r="D2032" s="174"/>
      <c r="E2032" s="177" t="s">
        <v>6546</v>
      </c>
      <c r="F2032" s="19" t="s">
        <v>242</v>
      </c>
      <c r="G2032" s="5" t="s">
        <v>229</v>
      </c>
      <c r="H2032" s="27">
        <v>0</v>
      </c>
      <c r="I2032" s="106">
        <v>2</v>
      </c>
      <c r="J2032" s="107"/>
      <c r="K2032" s="108">
        <v>0</v>
      </c>
      <c r="L2032" s="108"/>
      <c r="M2032" s="108">
        <v>0</v>
      </c>
      <c r="N2032" s="108"/>
      <c r="O2032" s="108">
        <v>0</v>
      </c>
      <c r="P2032" s="108"/>
      <c r="Q2032" s="108">
        <v>32238</v>
      </c>
      <c r="R2032" s="108"/>
      <c r="S2032" s="108">
        <v>0</v>
      </c>
      <c r="T2032" s="108"/>
      <c r="U2032" s="108">
        <v>0</v>
      </c>
      <c r="V2032" s="108"/>
      <c r="W2032" s="108">
        <v>2411</v>
      </c>
      <c r="X2032" s="108"/>
      <c r="Y2032" s="108">
        <v>0</v>
      </c>
      <c r="Z2032" s="108"/>
      <c r="AA2032" s="108">
        <v>0</v>
      </c>
      <c r="AB2032" s="108"/>
      <c r="AC2032" s="108">
        <v>0</v>
      </c>
      <c r="AD2032" s="108"/>
      <c r="AE2032" s="108">
        <v>0</v>
      </c>
      <c r="AF2032" s="108"/>
      <c r="AG2032" s="108">
        <v>0</v>
      </c>
      <c r="AH2032" s="108"/>
      <c r="AI2032" s="108">
        <v>1507</v>
      </c>
      <c r="AJ2032" s="108"/>
      <c r="AK2032" s="108">
        <v>0</v>
      </c>
      <c r="AL2032" s="109"/>
      <c r="AM2032" s="182">
        <v>0</v>
      </c>
      <c r="AN2032" s="109" t="s">
        <v>5655</v>
      </c>
      <c r="AO2032" s="109" t="str">
        <f t="shared" si="31"/>
        <v>No</v>
      </c>
    </row>
    <row r="2033" spans="1:41" s="19" customFormat="1" ht="11.45" customHeight="1" x14ac:dyDescent="0.2">
      <c r="A2033" s="5" t="s">
        <v>3555</v>
      </c>
      <c r="B2033" s="5" t="s">
        <v>3556</v>
      </c>
      <c r="C2033" s="5" t="s">
        <v>79</v>
      </c>
      <c r="D2033" s="174" t="s">
        <v>3557</v>
      </c>
      <c r="E2033" s="177" t="s">
        <v>3558</v>
      </c>
      <c r="F2033" s="19" t="s">
        <v>194</v>
      </c>
      <c r="G2033" s="5" t="s">
        <v>229</v>
      </c>
      <c r="H2033" s="27">
        <v>0</v>
      </c>
      <c r="I2033" s="106">
        <v>2</v>
      </c>
      <c r="J2033" s="107"/>
      <c r="K2033" s="108">
        <v>0</v>
      </c>
      <c r="L2033" s="108"/>
      <c r="M2033" s="108">
        <v>0</v>
      </c>
      <c r="N2033" s="108"/>
      <c r="O2033" s="108">
        <v>0</v>
      </c>
      <c r="P2033" s="108"/>
      <c r="Q2033" s="108">
        <v>6723</v>
      </c>
      <c r="R2033" s="108"/>
      <c r="S2033" s="108">
        <v>0</v>
      </c>
      <c r="T2033" s="108"/>
      <c r="U2033" s="108">
        <v>0</v>
      </c>
      <c r="V2033" s="108"/>
      <c r="W2033" s="108">
        <v>2687</v>
      </c>
      <c r="X2033" s="108"/>
      <c r="Y2033" s="108">
        <v>0</v>
      </c>
      <c r="Z2033" s="108"/>
      <c r="AA2033" s="108">
        <v>0</v>
      </c>
      <c r="AB2033" s="108"/>
      <c r="AC2033" s="108">
        <v>0</v>
      </c>
      <c r="AD2033" s="108"/>
      <c r="AE2033" s="108">
        <v>0</v>
      </c>
      <c r="AF2033" s="108"/>
      <c r="AG2033" s="108">
        <v>0</v>
      </c>
      <c r="AH2033" s="108"/>
      <c r="AI2033" s="108">
        <v>9936</v>
      </c>
      <c r="AJ2033" s="108"/>
      <c r="AK2033" s="108">
        <v>0</v>
      </c>
      <c r="AL2033" s="109"/>
      <c r="AM2033" s="182">
        <v>0</v>
      </c>
      <c r="AN2033" s="109" t="s">
        <v>5655</v>
      </c>
      <c r="AO2033" s="109" t="str">
        <f t="shared" si="31"/>
        <v>No</v>
      </c>
    </row>
    <row r="2034" spans="1:41" s="19" customFormat="1" ht="11.45" customHeight="1" x14ac:dyDescent="0.2">
      <c r="A2034" s="5" t="s">
        <v>2467</v>
      </c>
      <c r="B2034" s="5" t="s">
        <v>2468</v>
      </c>
      <c r="C2034" s="5" t="s">
        <v>40</v>
      </c>
      <c r="D2034" s="174" t="s">
        <v>2469</v>
      </c>
      <c r="E2034" s="177" t="s">
        <v>2470</v>
      </c>
      <c r="F2034" s="19" t="s">
        <v>194</v>
      </c>
      <c r="G2034" s="5" t="s">
        <v>229</v>
      </c>
      <c r="H2034" s="27">
        <v>0</v>
      </c>
      <c r="I2034" s="106">
        <v>2</v>
      </c>
      <c r="J2034" s="107"/>
      <c r="K2034" s="108">
        <v>0</v>
      </c>
      <c r="L2034" s="108"/>
      <c r="M2034" s="108">
        <v>0</v>
      </c>
      <c r="N2034" s="108"/>
      <c r="O2034" s="108">
        <v>0</v>
      </c>
      <c r="P2034" s="108"/>
      <c r="Q2034" s="108">
        <v>59469</v>
      </c>
      <c r="R2034" s="108"/>
      <c r="S2034" s="108">
        <v>0</v>
      </c>
      <c r="T2034" s="108"/>
      <c r="U2034" s="108">
        <v>0</v>
      </c>
      <c r="V2034" s="108"/>
      <c r="W2034" s="108">
        <v>4034</v>
      </c>
      <c r="X2034" s="108"/>
      <c r="Y2034" s="108">
        <v>0</v>
      </c>
      <c r="Z2034" s="108"/>
      <c r="AA2034" s="108">
        <v>0</v>
      </c>
      <c r="AB2034" s="108"/>
      <c r="AC2034" s="108">
        <v>0</v>
      </c>
      <c r="AD2034" s="108"/>
      <c r="AE2034" s="108">
        <v>0</v>
      </c>
      <c r="AF2034" s="108"/>
      <c r="AG2034" s="108">
        <v>0</v>
      </c>
      <c r="AH2034" s="108"/>
      <c r="AI2034" s="108">
        <v>4255</v>
      </c>
      <c r="AJ2034" s="108"/>
      <c r="AK2034" s="108">
        <v>0</v>
      </c>
      <c r="AL2034" s="109"/>
      <c r="AM2034" s="182">
        <v>0</v>
      </c>
      <c r="AN2034" s="109" t="s">
        <v>5655</v>
      </c>
      <c r="AO2034" s="109" t="str">
        <f t="shared" si="31"/>
        <v>No</v>
      </c>
    </row>
    <row r="2035" spans="1:41" s="19" customFormat="1" ht="11.45" customHeight="1" x14ac:dyDescent="0.2">
      <c r="A2035" s="5" t="s">
        <v>3343</v>
      </c>
      <c r="B2035" s="5" t="s">
        <v>726</v>
      </c>
      <c r="C2035" s="5" t="s">
        <v>98</v>
      </c>
      <c r="D2035" s="174" t="s">
        <v>3344</v>
      </c>
      <c r="E2035" s="177" t="s">
        <v>3345</v>
      </c>
      <c r="F2035" s="19" t="s">
        <v>194</v>
      </c>
      <c r="G2035" s="5" t="s">
        <v>229</v>
      </c>
      <c r="H2035" s="27">
        <v>0</v>
      </c>
      <c r="I2035" s="106">
        <v>2</v>
      </c>
      <c r="J2035" s="107"/>
      <c r="K2035" s="108">
        <v>0</v>
      </c>
      <c r="L2035" s="108"/>
      <c r="M2035" s="108">
        <v>0</v>
      </c>
      <c r="N2035" s="108"/>
      <c r="O2035" s="108">
        <v>0</v>
      </c>
      <c r="P2035" s="108"/>
      <c r="Q2035" s="108">
        <v>39788</v>
      </c>
      <c r="R2035" s="108"/>
      <c r="S2035" s="108">
        <v>0</v>
      </c>
      <c r="T2035" s="108"/>
      <c r="U2035" s="108">
        <v>0</v>
      </c>
      <c r="V2035" s="108"/>
      <c r="W2035" s="108">
        <v>5717</v>
      </c>
      <c r="X2035" s="108"/>
      <c r="Y2035" s="108">
        <v>0</v>
      </c>
      <c r="Z2035" s="108"/>
      <c r="AA2035" s="108">
        <v>0</v>
      </c>
      <c r="AB2035" s="108"/>
      <c r="AC2035" s="108">
        <v>0</v>
      </c>
      <c r="AD2035" s="108"/>
      <c r="AE2035" s="108">
        <v>0</v>
      </c>
      <c r="AF2035" s="108"/>
      <c r="AG2035" s="108">
        <v>0</v>
      </c>
      <c r="AH2035" s="108"/>
      <c r="AI2035" s="108">
        <v>13236</v>
      </c>
      <c r="AJ2035" s="108"/>
      <c r="AK2035" s="108">
        <v>0</v>
      </c>
      <c r="AL2035" s="109"/>
      <c r="AM2035" s="182">
        <v>0</v>
      </c>
      <c r="AN2035" s="109" t="s">
        <v>5655</v>
      </c>
      <c r="AO2035" s="109" t="str">
        <f t="shared" si="31"/>
        <v>No</v>
      </c>
    </row>
    <row r="2036" spans="1:41" s="19" customFormat="1" ht="11.45" customHeight="1" x14ac:dyDescent="0.2">
      <c r="A2036" s="5" t="s">
        <v>1009</v>
      </c>
      <c r="B2036" s="5" t="s">
        <v>1010</v>
      </c>
      <c r="C2036" s="5" t="s">
        <v>61</v>
      </c>
      <c r="D2036" s="174" t="s">
        <v>1011</v>
      </c>
      <c r="E2036" s="177">
        <v>88116</v>
      </c>
      <c r="F2036" s="19" t="s">
        <v>138</v>
      </c>
      <c r="G2036" s="5" t="s">
        <v>5273</v>
      </c>
      <c r="H2036" s="27">
        <v>0</v>
      </c>
      <c r="I2036" s="106">
        <v>2</v>
      </c>
      <c r="J2036" s="107"/>
      <c r="K2036" s="108">
        <v>0</v>
      </c>
      <c r="L2036" s="108"/>
      <c r="M2036" s="108">
        <v>0</v>
      </c>
      <c r="N2036" s="108"/>
      <c r="O2036" s="108">
        <v>0</v>
      </c>
      <c r="P2036" s="108"/>
      <c r="Q2036" s="108">
        <v>30637</v>
      </c>
      <c r="R2036" s="108"/>
      <c r="S2036" s="108">
        <v>0</v>
      </c>
      <c r="T2036" s="108"/>
      <c r="U2036" s="108">
        <v>0</v>
      </c>
      <c r="V2036" s="108"/>
      <c r="W2036" s="108">
        <v>1106</v>
      </c>
      <c r="X2036" s="108"/>
      <c r="Y2036" s="108">
        <v>0</v>
      </c>
      <c r="Z2036" s="108"/>
      <c r="AA2036" s="108">
        <v>0</v>
      </c>
      <c r="AB2036" s="108"/>
      <c r="AC2036" s="108">
        <v>0</v>
      </c>
      <c r="AD2036" s="108"/>
      <c r="AE2036" s="108">
        <v>0</v>
      </c>
      <c r="AF2036" s="108"/>
      <c r="AG2036" s="108">
        <v>0</v>
      </c>
      <c r="AH2036" s="108"/>
      <c r="AI2036" s="108">
        <v>3195</v>
      </c>
      <c r="AJ2036" s="108"/>
      <c r="AK2036" s="108">
        <v>0</v>
      </c>
      <c r="AL2036" s="109"/>
      <c r="AM2036" s="182">
        <v>0</v>
      </c>
      <c r="AN2036" s="109" t="s">
        <v>5655</v>
      </c>
      <c r="AO2036" s="109" t="str">
        <f t="shared" si="31"/>
        <v>No</v>
      </c>
    </row>
    <row r="2037" spans="1:41" s="19" customFormat="1" ht="11.45" customHeight="1" x14ac:dyDescent="0.2">
      <c r="A2037" s="5" t="s">
        <v>1785</v>
      </c>
      <c r="B2037" s="5" t="s">
        <v>1786</v>
      </c>
      <c r="C2037" s="5" t="s">
        <v>40</v>
      </c>
      <c r="D2037" s="174" t="s">
        <v>1787</v>
      </c>
      <c r="E2037" s="177" t="s">
        <v>1788</v>
      </c>
      <c r="F2037" s="19" t="s">
        <v>194</v>
      </c>
      <c r="G2037" s="5" t="s">
        <v>229</v>
      </c>
      <c r="H2037" s="27">
        <v>0</v>
      </c>
      <c r="I2037" s="106">
        <v>2</v>
      </c>
      <c r="J2037" s="107"/>
      <c r="K2037" s="108">
        <v>0</v>
      </c>
      <c r="L2037" s="108"/>
      <c r="M2037" s="108">
        <v>0</v>
      </c>
      <c r="N2037" s="108"/>
      <c r="O2037" s="108">
        <v>0</v>
      </c>
      <c r="P2037" s="108"/>
      <c r="Q2037" s="108">
        <v>119531</v>
      </c>
      <c r="R2037" s="108"/>
      <c r="S2037" s="108">
        <v>0</v>
      </c>
      <c r="T2037" s="108"/>
      <c r="U2037" s="108">
        <v>0</v>
      </c>
      <c r="V2037" s="108"/>
      <c r="W2037" s="108">
        <v>5235</v>
      </c>
      <c r="X2037" s="108"/>
      <c r="Y2037" s="108">
        <v>0</v>
      </c>
      <c r="Z2037" s="108"/>
      <c r="AA2037" s="108">
        <v>0</v>
      </c>
      <c r="AB2037" s="108"/>
      <c r="AC2037" s="108">
        <v>0</v>
      </c>
      <c r="AD2037" s="108"/>
      <c r="AE2037" s="108">
        <v>0</v>
      </c>
      <c r="AF2037" s="108"/>
      <c r="AG2037" s="108">
        <v>0</v>
      </c>
      <c r="AH2037" s="108"/>
      <c r="AI2037" s="108">
        <v>6302</v>
      </c>
      <c r="AJ2037" s="108"/>
      <c r="AK2037" s="108">
        <v>0</v>
      </c>
      <c r="AL2037" s="109"/>
      <c r="AM2037" s="182">
        <v>0</v>
      </c>
      <c r="AN2037" s="109" t="s">
        <v>5655</v>
      </c>
      <c r="AO2037" s="109" t="str">
        <f t="shared" si="31"/>
        <v>No</v>
      </c>
    </row>
    <row r="2038" spans="1:41" s="19" customFormat="1" ht="11.45" customHeight="1" x14ac:dyDescent="0.2">
      <c r="A2038" s="5" t="s">
        <v>4318</v>
      </c>
      <c r="B2038" s="5" t="s">
        <v>4319</v>
      </c>
      <c r="C2038" s="5" t="s">
        <v>48</v>
      </c>
      <c r="D2038" s="174" t="s">
        <v>4320</v>
      </c>
      <c r="E2038" s="177" t="s">
        <v>4321</v>
      </c>
      <c r="F2038" s="19" t="s">
        <v>242</v>
      </c>
      <c r="G2038" s="5" t="s">
        <v>229</v>
      </c>
      <c r="H2038" s="27">
        <v>0</v>
      </c>
      <c r="I2038" s="106">
        <v>2</v>
      </c>
      <c r="J2038" s="107"/>
      <c r="K2038" s="108">
        <v>0</v>
      </c>
      <c r="L2038" s="108"/>
      <c r="M2038" s="108">
        <v>0</v>
      </c>
      <c r="N2038" s="108"/>
      <c r="O2038" s="108">
        <v>0</v>
      </c>
      <c r="P2038" s="108"/>
      <c r="Q2038" s="108">
        <v>33310</v>
      </c>
      <c r="R2038" s="108"/>
      <c r="S2038" s="108">
        <v>0</v>
      </c>
      <c r="T2038" s="108"/>
      <c r="U2038" s="108">
        <v>0</v>
      </c>
      <c r="V2038" s="108"/>
      <c r="W2038" s="108">
        <v>3216</v>
      </c>
      <c r="X2038" s="108"/>
      <c r="Y2038" s="108">
        <v>0</v>
      </c>
      <c r="Z2038" s="108"/>
      <c r="AA2038" s="108">
        <v>0</v>
      </c>
      <c r="AB2038" s="108"/>
      <c r="AC2038" s="108">
        <v>0</v>
      </c>
      <c r="AD2038" s="108"/>
      <c r="AE2038" s="108">
        <v>0</v>
      </c>
      <c r="AF2038" s="108"/>
      <c r="AG2038" s="108">
        <v>0</v>
      </c>
      <c r="AH2038" s="108"/>
      <c r="AI2038" s="108">
        <v>8277</v>
      </c>
      <c r="AJ2038" s="108"/>
      <c r="AK2038" s="108">
        <v>0</v>
      </c>
      <c r="AL2038" s="109"/>
      <c r="AM2038" s="182">
        <v>0</v>
      </c>
      <c r="AN2038" s="109" t="s">
        <v>5655</v>
      </c>
      <c r="AO2038" s="109" t="str">
        <f t="shared" si="31"/>
        <v>No</v>
      </c>
    </row>
    <row r="2039" spans="1:41" s="19" customFormat="1" ht="11.45" customHeight="1" x14ac:dyDescent="0.2">
      <c r="A2039" s="5" t="s">
        <v>147</v>
      </c>
      <c r="B2039" s="5" t="s">
        <v>1369</v>
      </c>
      <c r="C2039" s="5" t="s">
        <v>80</v>
      </c>
      <c r="D2039" s="174">
        <v>63</v>
      </c>
      <c r="E2039" s="177">
        <v>63</v>
      </c>
      <c r="F2039" s="19" t="s">
        <v>194</v>
      </c>
      <c r="G2039" s="5" t="s">
        <v>5273</v>
      </c>
      <c r="H2039" s="27">
        <v>55805</v>
      </c>
      <c r="I2039" s="106">
        <v>2</v>
      </c>
      <c r="J2039" s="107"/>
      <c r="K2039" s="108">
        <v>0</v>
      </c>
      <c r="L2039" s="108"/>
      <c r="M2039" s="108">
        <v>0</v>
      </c>
      <c r="N2039" s="108"/>
      <c r="O2039" s="108">
        <v>0</v>
      </c>
      <c r="P2039" s="108"/>
      <c r="Q2039" s="108">
        <v>29328</v>
      </c>
      <c r="R2039" s="108"/>
      <c r="S2039" s="108">
        <v>0</v>
      </c>
      <c r="T2039" s="108"/>
      <c r="U2039" s="108">
        <v>0</v>
      </c>
      <c r="V2039" s="108"/>
      <c r="W2039" s="108">
        <v>2075</v>
      </c>
      <c r="X2039" s="108"/>
      <c r="Y2039" s="108">
        <v>0</v>
      </c>
      <c r="Z2039" s="108"/>
      <c r="AA2039" s="108">
        <v>0</v>
      </c>
      <c r="AB2039" s="108"/>
      <c r="AC2039" s="108">
        <v>0</v>
      </c>
      <c r="AD2039" s="108"/>
      <c r="AE2039" s="108">
        <v>0</v>
      </c>
      <c r="AF2039" s="108"/>
      <c r="AG2039" s="108">
        <v>0</v>
      </c>
      <c r="AH2039" s="108"/>
      <c r="AI2039" s="108">
        <v>9458</v>
      </c>
      <c r="AJ2039" s="108"/>
      <c r="AK2039" s="108">
        <v>0</v>
      </c>
      <c r="AL2039" s="109"/>
      <c r="AM2039" s="182">
        <v>0</v>
      </c>
      <c r="AN2039" s="109" t="s">
        <v>5655</v>
      </c>
      <c r="AO2039" s="109" t="str">
        <f t="shared" si="31"/>
        <v>No</v>
      </c>
    </row>
    <row r="2040" spans="1:41" s="19" customFormat="1" ht="11.45" customHeight="1" x14ac:dyDescent="0.2">
      <c r="A2040" s="5" t="s">
        <v>1949</v>
      </c>
      <c r="B2040" s="5" t="s">
        <v>1949</v>
      </c>
      <c r="C2040" s="5" t="s">
        <v>83</v>
      </c>
      <c r="D2040" s="174" t="s">
        <v>1950</v>
      </c>
      <c r="E2040" s="177" t="s">
        <v>1951</v>
      </c>
      <c r="F2040" s="19" t="s">
        <v>194</v>
      </c>
      <c r="G2040" s="5" t="s">
        <v>229</v>
      </c>
      <c r="H2040" s="27">
        <v>0</v>
      </c>
      <c r="I2040" s="106">
        <v>2</v>
      </c>
      <c r="J2040" s="107"/>
      <c r="K2040" s="108">
        <v>0</v>
      </c>
      <c r="L2040" s="108"/>
      <c r="M2040" s="108">
        <v>0</v>
      </c>
      <c r="N2040" s="108"/>
      <c r="O2040" s="108">
        <v>0</v>
      </c>
      <c r="P2040" s="108"/>
      <c r="Q2040" s="108">
        <v>18782</v>
      </c>
      <c r="R2040" s="108"/>
      <c r="S2040" s="108">
        <v>0</v>
      </c>
      <c r="T2040" s="108"/>
      <c r="U2040" s="108">
        <v>0</v>
      </c>
      <c r="V2040" s="108"/>
      <c r="W2040" s="108">
        <v>2554</v>
      </c>
      <c r="X2040" s="108"/>
      <c r="Y2040" s="108">
        <v>0</v>
      </c>
      <c r="Z2040" s="108"/>
      <c r="AA2040" s="108">
        <v>0</v>
      </c>
      <c r="AB2040" s="108"/>
      <c r="AC2040" s="108">
        <v>0</v>
      </c>
      <c r="AD2040" s="108"/>
      <c r="AE2040" s="108">
        <v>0</v>
      </c>
      <c r="AF2040" s="108"/>
      <c r="AG2040" s="108">
        <v>0</v>
      </c>
      <c r="AH2040" s="108"/>
      <c r="AI2040" s="108">
        <v>16043</v>
      </c>
      <c r="AJ2040" s="108"/>
      <c r="AK2040" s="108">
        <v>0</v>
      </c>
      <c r="AL2040" s="109"/>
      <c r="AM2040" s="182">
        <v>0</v>
      </c>
      <c r="AN2040" s="109" t="s">
        <v>5655</v>
      </c>
      <c r="AO2040" s="109" t="str">
        <f t="shared" si="31"/>
        <v>No</v>
      </c>
    </row>
    <row r="2041" spans="1:41" s="19" customFormat="1" ht="11.45" customHeight="1" x14ac:dyDescent="0.2">
      <c r="A2041" s="5" t="s">
        <v>2327</v>
      </c>
      <c r="B2041" s="5" t="s">
        <v>5620</v>
      </c>
      <c r="C2041" s="5" t="s">
        <v>40</v>
      </c>
      <c r="D2041" s="174" t="s">
        <v>2328</v>
      </c>
      <c r="E2041" s="177" t="s">
        <v>2329</v>
      </c>
      <c r="F2041" s="19" t="s">
        <v>194</v>
      </c>
      <c r="G2041" s="5" t="s">
        <v>229</v>
      </c>
      <c r="H2041" s="27">
        <v>0</v>
      </c>
      <c r="I2041" s="106">
        <v>2</v>
      </c>
      <c r="J2041" s="107"/>
      <c r="K2041" s="108">
        <v>0</v>
      </c>
      <c r="L2041" s="108"/>
      <c r="M2041" s="108">
        <v>0</v>
      </c>
      <c r="N2041" s="108"/>
      <c r="O2041" s="108">
        <v>0</v>
      </c>
      <c r="P2041" s="108"/>
      <c r="Q2041" s="108">
        <v>37787</v>
      </c>
      <c r="R2041" s="108"/>
      <c r="S2041" s="108">
        <v>0</v>
      </c>
      <c r="T2041" s="108"/>
      <c r="U2041" s="108">
        <v>0</v>
      </c>
      <c r="V2041" s="108"/>
      <c r="W2041" s="108">
        <v>3840</v>
      </c>
      <c r="X2041" s="108"/>
      <c r="Y2041" s="108">
        <v>0</v>
      </c>
      <c r="Z2041" s="108"/>
      <c r="AA2041" s="108">
        <v>0</v>
      </c>
      <c r="AB2041" s="108"/>
      <c r="AC2041" s="108">
        <v>0</v>
      </c>
      <c r="AD2041" s="108"/>
      <c r="AE2041" s="108">
        <v>0</v>
      </c>
      <c r="AF2041" s="108"/>
      <c r="AG2041" s="108">
        <v>0</v>
      </c>
      <c r="AH2041" s="108"/>
      <c r="AI2041" s="108">
        <v>10695</v>
      </c>
      <c r="AJ2041" s="108"/>
      <c r="AK2041" s="108">
        <v>0</v>
      </c>
      <c r="AL2041" s="109"/>
      <c r="AM2041" s="182">
        <v>0</v>
      </c>
      <c r="AN2041" s="109" t="s">
        <v>5655</v>
      </c>
      <c r="AO2041" s="109" t="str">
        <f t="shared" si="31"/>
        <v>No</v>
      </c>
    </row>
    <row r="2042" spans="1:41" s="19" customFormat="1" ht="11.45" customHeight="1" x14ac:dyDescent="0.2">
      <c r="A2042" s="5" t="s">
        <v>4635</v>
      </c>
      <c r="B2042" s="5" t="s">
        <v>4636</v>
      </c>
      <c r="C2042" s="5" t="s">
        <v>61</v>
      </c>
      <c r="D2042" s="174" t="s">
        <v>4637</v>
      </c>
      <c r="E2042" s="177" t="s">
        <v>4638</v>
      </c>
      <c r="F2042" s="19" t="s">
        <v>242</v>
      </c>
      <c r="G2042" s="5" t="s">
        <v>229</v>
      </c>
      <c r="H2042" s="27">
        <v>0</v>
      </c>
      <c r="I2042" s="106">
        <v>2</v>
      </c>
      <c r="J2042" s="107"/>
      <c r="K2042" s="108">
        <v>0</v>
      </c>
      <c r="L2042" s="108"/>
      <c r="M2042" s="108">
        <v>0</v>
      </c>
      <c r="N2042" s="108"/>
      <c r="O2042" s="108">
        <v>0</v>
      </c>
      <c r="P2042" s="108"/>
      <c r="Q2042" s="108">
        <v>22960</v>
      </c>
      <c r="R2042" s="108"/>
      <c r="S2042" s="108">
        <v>0</v>
      </c>
      <c r="T2042" s="108"/>
      <c r="U2042" s="108">
        <v>0</v>
      </c>
      <c r="V2042" s="108"/>
      <c r="W2042" s="108">
        <v>990</v>
      </c>
      <c r="X2042" s="108"/>
      <c r="Y2042" s="108">
        <v>0</v>
      </c>
      <c r="Z2042" s="108"/>
      <c r="AA2042" s="108">
        <v>0</v>
      </c>
      <c r="AB2042" s="108"/>
      <c r="AC2042" s="108">
        <v>0</v>
      </c>
      <c r="AD2042" s="108"/>
      <c r="AE2042" s="108">
        <v>0</v>
      </c>
      <c r="AF2042" s="108"/>
      <c r="AG2042" s="108">
        <v>0</v>
      </c>
      <c r="AH2042" s="108"/>
      <c r="AI2042" s="108">
        <v>1273</v>
      </c>
      <c r="AJ2042" s="108"/>
      <c r="AK2042" s="108">
        <v>0</v>
      </c>
      <c r="AL2042" s="109"/>
      <c r="AM2042" s="182">
        <v>0</v>
      </c>
      <c r="AN2042" s="109" t="s">
        <v>5655</v>
      </c>
      <c r="AO2042" s="109" t="str">
        <f t="shared" si="31"/>
        <v>No</v>
      </c>
    </row>
    <row r="2043" spans="1:41" s="19" customFormat="1" ht="11.45" customHeight="1" x14ac:dyDescent="0.2">
      <c r="A2043" s="5" t="s">
        <v>1333</v>
      </c>
      <c r="B2043" s="5" t="s">
        <v>1334</v>
      </c>
      <c r="C2043" s="5" t="s">
        <v>20</v>
      </c>
      <c r="D2043" s="174" t="s">
        <v>1335</v>
      </c>
      <c r="E2043" s="177">
        <v>99364</v>
      </c>
      <c r="F2043" s="19" t="s">
        <v>138</v>
      </c>
      <c r="G2043" s="5" t="s">
        <v>5273</v>
      </c>
      <c r="H2043" s="27">
        <v>0</v>
      </c>
      <c r="I2043" s="106">
        <v>2</v>
      </c>
      <c r="J2043" s="107"/>
      <c r="K2043" s="108">
        <v>0</v>
      </c>
      <c r="L2043" s="108"/>
      <c r="M2043" s="108">
        <v>0</v>
      </c>
      <c r="N2043" s="108"/>
      <c r="O2043" s="108">
        <v>0</v>
      </c>
      <c r="P2043" s="108"/>
      <c r="Q2043" s="108">
        <v>27904</v>
      </c>
      <c r="R2043" s="108"/>
      <c r="S2043" s="108">
        <v>0</v>
      </c>
      <c r="T2043" s="108"/>
      <c r="U2043" s="108">
        <v>0</v>
      </c>
      <c r="V2043" s="108"/>
      <c r="W2043" s="108">
        <v>945</v>
      </c>
      <c r="X2043" s="108"/>
      <c r="Y2043" s="108">
        <v>0</v>
      </c>
      <c r="Z2043" s="108"/>
      <c r="AA2043" s="108">
        <v>0</v>
      </c>
      <c r="AB2043" s="108"/>
      <c r="AC2043" s="108">
        <v>0</v>
      </c>
      <c r="AD2043" s="108"/>
      <c r="AE2043" s="108">
        <v>0</v>
      </c>
      <c r="AF2043" s="108"/>
      <c r="AG2043" s="108">
        <v>0</v>
      </c>
      <c r="AH2043" s="108"/>
      <c r="AI2043" s="108">
        <v>3226</v>
      </c>
      <c r="AJ2043" s="108"/>
      <c r="AK2043" s="108">
        <v>0</v>
      </c>
      <c r="AL2043" s="109"/>
      <c r="AM2043" s="182">
        <v>0</v>
      </c>
      <c r="AN2043" s="109" t="s">
        <v>5655</v>
      </c>
      <c r="AO2043" s="109" t="str">
        <f t="shared" si="31"/>
        <v>No</v>
      </c>
    </row>
    <row r="2044" spans="1:41" s="19" customFormat="1" ht="11.45" customHeight="1" x14ac:dyDescent="0.2">
      <c r="A2044" s="5" t="s">
        <v>2602</v>
      </c>
      <c r="B2044" s="5" t="s">
        <v>2603</v>
      </c>
      <c r="C2044" s="5" t="s">
        <v>98</v>
      </c>
      <c r="D2044" s="174" t="s">
        <v>2604</v>
      </c>
      <c r="E2044" s="177" t="s">
        <v>2605</v>
      </c>
      <c r="F2044" s="19" t="s">
        <v>194</v>
      </c>
      <c r="G2044" s="5" t="s">
        <v>229</v>
      </c>
      <c r="H2044" s="27">
        <v>0</v>
      </c>
      <c r="I2044" s="106">
        <v>2</v>
      </c>
      <c r="J2044" s="107"/>
      <c r="K2044" s="108">
        <v>0</v>
      </c>
      <c r="L2044" s="108"/>
      <c r="M2044" s="108">
        <v>0</v>
      </c>
      <c r="N2044" s="108"/>
      <c r="O2044" s="108">
        <v>0</v>
      </c>
      <c r="P2044" s="108"/>
      <c r="Q2044" s="108">
        <v>68184</v>
      </c>
      <c r="R2044" s="108"/>
      <c r="S2044" s="108">
        <v>0</v>
      </c>
      <c r="T2044" s="108"/>
      <c r="U2044" s="108">
        <v>0</v>
      </c>
      <c r="V2044" s="108"/>
      <c r="W2044" s="108">
        <v>5825</v>
      </c>
      <c r="X2044" s="108"/>
      <c r="Y2044" s="108">
        <v>0</v>
      </c>
      <c r="Z2044" s="108"/>
      <c r="AA2044" s="108">
        <v>0</v>
      </c>
      <c r="AB2044" s="108"/>
      <c r="AC2044" s="108">
        <v>0</v>
      </c>
      <c r="AD2044" s="108"/>
      <c r="AE2044" s="108">
        <v>0</v>
      </c>
      <c r="AF2044" s="108"/>
      <c r="AG2044" s="108">
        <v>0</v>
      </c>
      <c r="AH2044" s="108"/>
      <c r="AI2044" s="108">
        <v>16580</v>
      </c>
      <c r="AJ2044" s="108"/>
      <c r="AK2044" s="108">
        <v>0</v>
      </c>
      <c r="AL2044" s="109"/>
      <c r="AM2044" s="182">
        <v>0</v>
      </c>
      <c r="AN2044" s="109" t="s">
        <v>5655</v>
      </c>
      <c r="AO2044" s="109" t="str">
        <f t="shared" si="31"/>
        <v>No</v>
      </c>
    </row>
    <row r="2045" spans="1:41" s="19" customFormat="1" ht="11.45" customHeight="1" x14ac:dyDescent="0.2">
      <c r="A2045" s="5" t="s">
        <v>5490</v>
      </c>
      <c r="B2045" s="5" t="s">
        <v>5608</v>
      </c>
      <c r="C2045" s="5" t="s">
        <v>37</v>
      </c>
      <c r="D2045" s="174"/>
      <c r="E2045" s="177">
        <v>44932</v>
      </c>
      <c r="F2045" s="19" t="s">
        <v>194</v>
      </c>
      <c r="G2045" s="5" t="s">
        <v>5273</v>
      </c>
      <c r="H2045" s="27">
        <v>5502379</v>
      </c>
      <c r="I2045" s="106">
        <v>2</v>
      </c>
      <c r="J2045" s="107"/>
      <c r="K2045" s="108">
        <v>0</v>
      </c>
      <c r="L2045" s="108"/>
      <c r="M2045" s="108">
        <v>0</v>
      </c>
      <c r="N2045" s="108"/>
      <c r="O2045" s="108">
        <v>0</v>
      </c>
      <c r="P2045" s="108"/>
      <c r="Q2045" s="108">
        <v>53903</v>
      </c>
      <c r="R2045" s="108"/>
      <c r="S2045" s="108">
        <v>0</v>
      </c>
      <c r="T2045" s="108"/>
      <c r="U2045" s="108">
        <v>0</v>
      </c>
      <c r="V2045" s="108"/>
      <c r="W2045" s="108">
        <v>3850</v>
      </c>
      <c r="X2045" s="108"/>
      <c r="Y2045" s="108">
        <v>0</v>
      </c>
      <c r="Z2045" s="108"/>
      <c r="AA2045" s="108">
        <v>0</v>
      </c>
      <c r="AB2045" s="108"/>
      <c r="AC2045" s="108">
        <v>0</v>
      </c>
      <c r="AD2045" s="108"/>
      <c r="AE2045" s="108">
        <v>0</v>
      </c>
      <c r="AF2045" s="108"/>
      <c r="AG2045" s="108">
        <v>0</v>
      </c>
      <c r="AH2045" s="108"/>
      <c r="AI2045" s="108">
        <v>52386</v>
      </c>
      <c r="AJ2045" s="108"/>
      <c r="AK2045" s="108">
        <v>0</v>
      </c>
      <c r="AL2045" s="109"/>
      <c r="AM2045" s="182">
        <v>0</v>
      </c>
      <c r="AN2045" s="109" t="s">
        <v>5655</v>
      </c>
      <c r="AO2045" s="109" t="str">
        <f t="shared" si="31"/>
        <v>No</v>
      </c>
    </row>
    <row r="2046" spans="1:41" s="19" customFormat="1" ht="11.45" customHeight="1" x14ac:dyDescent="0.2">
      <c r="A2046" s="5" t="s">
        <v>3804</v>
      </c>
      <c r="B2046" s="5" t="s">
        <v>3805</v>
      </c>
      <c r="C2046" s="5" t="s">
        <v>48</v>
      </c>
      <c r="D2046" s="174" t="s">
        <v>3806</v>
      </c>
      <c r="E2046" s="177" t="s">
        <v>3807</v>
      </c>
      <c r="F2046" s="19" t="s">
        <v>194</v>
      </c>
      <c r="G2046" s="5" t="s">
        <v>229</v>
      </c>
      <c r="H2046" s="27">
        <v>0</v>
      </c>
      <c r="I2046" s="106">
        <v>2</v>
      </c>
      <c r="J2046" s="107"/>
      <c r="K2046" s="108">
        <v>0</v>
      </c>
      <c r="L2046" s="108"/>
      <c r="M2046" s="108">
        <v>0</v>
      </c>
      <c r="N2046" s="108"/>
      <c r="O2046" s="108">
        <v>0</v>
      </c>
      <c r="P2046" s="108"/>
      <c r="Q2046" s="108">
        <v>19502</v>
      </c>
      <c r="R2046" s="108"/>
      <c r="S2046" s="108">
        <v>0</v>
      </c>
      <c r="T2046" s="108"/>
      <c r="U2046" s="108">
        <v>0</v>
      </c>
      <c r="V2046" s="108"/>
      <c r="W2046" s="108">
        <v>1102</v>
      </c>
      <c r="X2046" s="108"/>
      <c r="Y2046" s="108">
        <v>0</v>
      </c>
      <c r="Z2046" s="108"/>
      <c r="AA2046" s="108">
        <v>0</v>
      </c>
      <c r="AB2046" s="108"/>
      <c r="AC2046" s="108">
        <v>0</v>
      </c>
      <c r="AD2046" s="108"/>
      <c r="AE2046" s="108">
        <v>0</v>
      </c>
      <c r="AF2046" s="108"/>
      <c r="AG2046" s="108">
        <v>0</v>
      </c>
      <c r="AH2046" s="108"/>
      <c r="AI2046" s="108">
        <v>2594</v>
      </c>
      <c r="AJ2046" s="108"/>
      <c r="AK2046" s="108">
        <v>0</v>
      </c>
      <c r="AL2046" s="109"/>
      <c r="AM2046" s="182">
        <v>0</v>
      </c>
      <c r="AN2046" s="109" t="s">
        <v>5655</v>
      </c>
      <c r="AO2046" s="109" t="str">
        <f t="shared" si="31"/>
        <v>No</v>
      </c>
    </row>
    <row r="2047" spans="1:41" s="19" customFormat="1" ht="11.45" customHeight="1" x14ac:dyDescent="0.2">
      <c r="A2047" s="5" t="s">
        <v>5847</v>
      </c>
      <c r="B2047" s="5" t="s">
        <v>5848</v>
      </c>
      <c r="C2047" s="5" t="s">
        <v>37</v>
      </c>
      <c r="D2047" s="174"/>
      <c r="E2047" s="177">
        <v>40250</v>
      </c>
      <c r="F2047" s="19" t="s">
        <v>194</v>
      </c>
      <c r="G2047" s="5" t="s">
        <v>5273</v>
      </c>
      <c r="H2047" s="27">
        <v>5502379</v>
      </c>
      <c r="I2047" s="106">
        <v>2</v>
      </c>
      <c r="J2047" s="107"/>
      <c r="K2047" s="108">
        <v>0</v>
      </c>
      <c r="L2047" s="108"/>
      <c r="M2047" s="108">
        <v>0</v>
      </c>
      <c r="N2047" s="108"/>
      <c r="O2047" s="108">
        <v>0</v>
      </c>
      <c r="P2047" s="108"/>
      <c r="Q2047" s="108">
        <v>47640</v>
      </c>
      <c r="R2047" s="108"/>
      <c r="S2047" s="108">
        <v>0</v>
      </c>
      <c r="T2047" s="108"/>
      <c r="U2047" s="108">
        <v>0</v>
      </c>
      <c r="V2047" s="108"/>
      <c r="W2047" s="108">
        <v>4462</v>
      </c>
      <c r="X2047" s="108"/>
      <c r="Y2047" s="108">
        <v>0</v>
      </c>
      <c r="Z2047" s="108"/>
      <c r="AA2047" s="108">
        <v>0</v>
      </c>
      <c r="AB2047" s="108"/>
      <c r="AC2047" s="108">
        <v>0</v>
      </c>
      <c r="AD2047" s="108"/>
      <c r="AE2047" s="108">
        <v>0</v>
      </c>
      <c r="AF2047" s="108"/>
      <c r="AG2047" s="108">
        <v>0</v>
      </c>
      <c r="AH2047" s="108"/>
      <c r="AI2047" s="108">
        <v>91498</v>
      </c>
      <c r="AJ2047" s="108"/>
      <c r="AK2047" s="108">
        <v>0</v>
      </c>
      <c r="AL2047" s="109"/>
      <c r="AM2047" s="182">
        <v>0</v>
      </c>
      <c r="AN2047" s="109" t="s">
        <v>5655</v>
      </c>
      <c r="AO2047" s="109" t="str">
        <f t="shared" si="31"/>
        <v>No</v>
      </c>
    </row>
    <row r="2048" spans="1:41" s="19" customFormat="1" ht="11.45" customHeight="1" x14ac:dyDescent="0.2">
      <c r="A2048" s="5" t="s">
        <v>1695</v>
      </c>
      <c r="B2048" s="5" t="s">
        <v>1696</v>
      </c>
      <c r="C2048" s="5" t="s">
        <v>91</v>
      </c>
      <c r="D2048" s="174" t="s">
        <v>1697</v>
      </c>
      <c r="E2048" s="177" t="s">
        <v>1698</v>
      </c>
      <c r="F2048" s="19" t="s">
        <v>242</v>
      </c>
      <c r="G2048" s="5" t="s">
        <v>229</v>
      </c>
      <c r="H2048" s="27">
        <v>0</v>
      </c>
      <c r="I2048" s="106">
        <v>2</v>
      </c>
      <c r="J2048" s="107"/>
      <c r="K2048" s="108">
        <v>0</v>
      </c>
      <c r="L2048" s="108"/>
      <c r="M2048" s="108">
        <v>0</v>
      </c>
      <c r="N2048" s="108"/>
      <c r="O2048" s="108">
        <v>0</v>
      </c>
      <c r="P2048" s="108"/>
      <c r="Q2048" s="108">
        <v>60428</v>
      </c>
      <c r="R2048" s="108"/>
      <c r="S2048" s="108">
        <v>0</v>
      </c>
      <c r="T2048" s="108"/>
      <c r="U2048" s="108">
        <v>0</v>
      </c>
      <c r="V2048" s="108"/>
      <c r="W2048" s="108">
        <v>5137</v>
      </c>
      <c r="X2048" s="108"/>
      <c r="Y2048" s="108">
        <v>0</v>
      </c>
      <c r="Z2048" s="108"/>
      <c r="AA2048" s="108">
        <v>0</v>
      </c>
      <c r="AB2048" s="108"/>
      <c r="AC2048" s="108">
        <v>0</v>
      </c>
      <c r="AD2048" s="108"/>
      <c r="AE2048" s="108">
        <v>0</v>
      </c>
      <c r="AF2048" s="108"/>
      <c r="AG2048" s="108">
        <v>0</v>
      </c>
      <c r="AH2048" s="108"/>
      <c r="AI2048" s="108">
        <v>12739</v>
      </c>
      <c r="AJ2048" s="108"/>
      <c r="AK2048" s="108">
        <v>0</v>
      </c>
      <c r="AL2048" s="109"/>
      <c r="AM2048" s="182">
        <v>0</v>
      </c>
      <c r="AN2048" s="109" t="s">
        <v>5655</v>
      </c>
      <c r="AO2048" s="109" t="str">
        <f t="shared" si="31"/>
        <v>No</v>
      </c>
    </row>
    <row r="2049" spans="1:41" s="19" customFormat="1" ht="11.45" customHeight="1" x14ac:dyDescent="0.2">
      <c r="A2049" s="5" t="s">
        <v>5853</v>
      </c>
      <c r="B2049" s="5" t="s">
        <v>687</v>
      </c>
      <c r="C2049" s="5" t="s">
        <v>37</v>
      </c>
      <c r="D2049" s="174"/>
      <c r="E2049" s="177">
        <v>40258</v>
      </c>
      <c r="F2049" s="19" t="s">
        <v>242</v>
      </c>
      <c r="G2049" s="5" t="s">
        <v>192</v>
      </c>
      <c r="H2049" s="27">
        <v>2441770</v>
      </c>
      <c r="I2049" s="106">
        <v>2</v>
      </c>
      <c r="J2049" s="107"/>
      <c r="K2049" s="108">
        <v>0</v>
      </c>
      <c r="L2049" s="108"/>
      <c r="M2049" s="108">
        <v>47552</v>
      </c>
      <c r="N2049" s="108"/>
      <c r="O2049" s="108">
        <v>46080</v>
      </c>
      <c r="P2049" s="108"/>
      <c r="Q2049" s="108">
        <v>42234</v>
      </c>
      <c r="R2049" s="108"/>
      <c r="S2049" s="108">
        <v>3846</v>
      </c>
      <c r="T2049" s="108"/>
      <c r="U2049" s="108">
        <v>5797</v>
      </c>
      <c r="V2049" s="108"/>
      <c r="W2049" s="108">
        <v>5519</v>
      </c>
      <c r="X2049" s="108"/>
      <c r="Y2049" s="108">
        <v>278</v>
      </c>
      <c r="Z2049" s="108"/>
      <c r="AA2049" s="108">
        <v>0</v>
      </c>
      <c r="AB2049" s="108"/>
      <c r="AC2049" s="108">
        <v>0</v>
      </c>
      <c r="AD2049" s="108"/>
      <c r="AE2049" s="108">
        <v>0</v>
      </c>
      <c r="AF2049" s="108"/>
      <c r="AG2049" s="108">
        <v>0</v>
      </c>
      <c r="AH2049" s="108"/>
      <c r="AI2049" s="108">
        <v>45437</v>
      </c>
      <c r="AJ2049" s="108"/>
      <c r="AK2049" s="108">
        <v>55429</v>
      </c>
      <c r="AL2049" s="109"/>
      <c r="AM2049" s="182">
        <v>0</v>
      </c>
      <c r="AN2049" s="109" t="s">
        <v>5655</v>
      </c>
      <c r="AO2049" s="109" t="str">
        <f t="shared" si="31"/>
        <v>No</v>
      </c>
    </row>
    <row r="2050" spans="1:41" s="19" customFormat="1" ht="11.45" customHeight="1" x14ac:dyDescent="0.2">
      <c r="A2050" s="5" t="s">
        <v>1886</v>
      </c>
      <c r="B2050" s="5" t="s">
        <v>1887</v>
      </c>
      <c r="C2050" s="5" t="s">
        <v>40</v>
      </c>
      <c r="D2050" s="174" t="s">
        <v>1888</v>
      </c>
      <c r="E2050" s="177" t="s">
        <v>1889</v>
      </c>
      <c r="F2050" s="19" t="s">
        <v>194</v>
      </c>
      <c r="G2050" s="5" t="s">
        <v>229</v>
      </c>
      <c r="H2050" s="27">
        <v>0</v>
      </c>
      <c r="I2050" s="106">
        <v>2</v>
      </c>
      <c r="J2050" s="107"/>
      <c r="K2050" s="108">
        <v>0</v>
      </c>
      <c r="L2050" s="108"/>
      <c r="M2050" s="108">
        <v>0</v>
      </c>
      <c r="N2050" s="108"/>
      <c r="O2050" s="108">
        <v>0</v>
      </c>
      <c r="P2050" s="108"/>
      <c r="Q2050" s="108">
        <v>66636</v>
      </c>
      <c r="R2050" s="108"/>
      <c r="S2050" s="108">
        <v>0</v>
      </c>
      <c r="T2050" s="108"/>
      <c r="U2050" s="108">
        <v>0</v>
      </c>
      <c r="V2050" s="108"/>
      <c r="W2050" s="108">
        <v>3896</v>
      </c>
      <c r="X2050" s="108"/>
      <c r="Y2050" s="108">
        <v>0</v>
      </c>
      <c r="Z2050" s="108"/>
      <c r="AA2050" s="108">
        <v>0</v>
      </c>
      <c r="AB2050" s="108"/>
      <c r="AC2050" s="108">
        <v>0</v>
      </c>
      <c r="AD2050" s="108"/>
      <c r="AE2050" s="108">
        <v>0</v>
      </c>
      <c r="AF2050" s="108"/>
      <c r="AG2050" s="108">
        <v>0</v>
      </c>
      <c r="AH2050" s="108"/>
      <c r="AI2050" s="108">
        <v>15100</v>
      </c>
      <c r="AJ2050" s="108"/>
      <c r="AK2050" s="108">
        <v>0</v>
      </c>
      <c r="AL2050" s="109"/>
      <c r="AM2050" s="182">
        <v>0</v>
      </c>
      <c r="AN2050" s="109" t="s">
        <v>5655</v>
      </c>
      <c r="AO2050" s="109" t="str">
        <f t="shared" si="31"/>
        <v>No</v>
      </c>
    </row>
    <row r="2051" spans="1:41" s="19" customFormat="1" ht="11.45" customHeight="1" x14ac:dyDescent="0.2">
      <c r="A2051" s="5" t="s">
        <v>158</v>
      </c>
      <c r="B2051" s="5" t="s">
        <v>443</v>
      </c>
      <c r="C2051" s="5" t="s">
        <v>98</v>
      </c>
      <c r="D2051" s="174">
        <v>5210</v>
      </c>
      <c r="E2051" s="177">
        <v>50210</v>
      </c>
      <c r="F2051" s="19" t="s">
        <v>194</v>
      </c>
      <c r="G2051" s="5" t="s">
        <v>5273</v>
      </c>
      <c r="H2051" s="27">
        <v>68444</v>
      </c>
      <c r="I2051" s="106">
        <v>2</v>
      </c>
      <c r="J2051" s="107"/>
      <c r="K2051" s="108">
        <v>0</v>
      </c>
      <c r="L2051" s="108"/>
      <c r="M2051" s="108">
        <v>0</v>
      </c>
      <c r="N2051" s="108"/>
      <c r="O2051" s="108">
        <v>0</v>
      </c>
      <c r="P2051" s="108"/>
      <c r="Q2051" s="108">
        <v>40432</v>
      </c>
      <c r="R2051" s="108"/>
      <c r="S2051" s="108">
        <v>0</v>
      </c>
      <c r="T2051" s="108"/>
      <c r="U2051" s="108">
        <v>0</v>
      </c>
      <c r="V2051" s="108"/>
      <c r="W2051" s="108">
        <v>5627</v>
      </c>
      <c r="X2051" s="108"/>
      <c r="Y2051" s="108">
        <v>0</v>
      </c>
      <c r="Z2051" s="108"/>
      <c r="AA2051" s="108">
        <v>0</v>
      </c>
      <c r="AB2051" s="108"/>
      <c r="AC2051" s="108">
        <v>0</v>
      </c>
      <c r="AD2051" s="108"/>
      <c r="AE2051" s="108">
        <v>0</v>
      </c>
      <c r="AF2051" s="108"/>
      <c r="AG2051" s="108">
        <v>0</v>
      </c>
      <c r="AH2051" s="108"/>
      <c r="AI2051" s="108">
        <v>18938</v>
      </c>
      <c r="AJ2051" s="108"/>
      <c r="AK2051" s="108">
        <v>0</v>
      </c>
      <c r="AL2051" s="109"/>
      <c r="AM2051" s="182">
        <v>0</v>
      </c>
      <c r="AN2051" s="109" t="s">
        <v>5655</v>
      </c>
      <c r="AO2051" s="109" t="str">
        <f t="shared" ref="AO2051:AO2114" si="32">IF(AN2051&amp;AL2051&amp;AJ2051&amp;AH2051&amp;AF2051&amp;AD2051&amp;AB2051&amp;Z2051&amp;X2051&amp;V2051&amp;T2051&amp;R2051&amp;P2051&amp;N2051&amp;L2051&amp;J2051&lt;&gt;"","Yes","No")</f>
        <v>No</v>
      </c>
    </row>
    <row r="2052" spans="1:41" s="19" customFormat="1" ht="11.45" customHeight="1" x14ac:dyDescent="0.2">
      <c r="A2052" s="5" t="s">
        <v>2247</v>
      </c>
      <c r="B2052" s="5" t="s">
        <v>5619</v>
      </c>
      <c r="C2052" s="5" t="s">
        <v>40</v>
      </c>
      <c r="D2052" s="174" t="s">
        <v>2248</v>
      </c>
      <c r="E2052" s="177" t="s">
        <v>2249</v>
      </c>
      <c r="F2052" s="19" t="s">
        <v>194</v>
      </c>
      <c r="G2052" s="5" t="s">
        <v>229</v>
      </c>
      <c r="H2052" s="27">
        <v>0</v>
      </c>
      <c r="I2052" s="106">
        <v>2</v>
      </c>
      <c r="J2052" s="107"/>
      <c r="K2052" s="108">
        <v>0</v>
      </c>
      <c r="L2052" s="108"/>
      <c r="M2052" s="108">
        <v>0</v>
      </c>
      <c r="N2052" s="108"/>
      <c r="O2052" s="108">
        <v>0</v>
      </c>
      <c r="P2052" s="108"/>
      <c r="Q2052" s="108">
        <v>59597</v>
      </c>
      <c r="R2052" s="108"/>
      <c r="S2052" s="108">
        <v>0</v>
      </c>
      <c r="T2052" s="108"/>
      <c r="U2052" s="108">
        <v>0</v>
      </c>
      <c r="V2052" s="108"/>
      <c r="W2052" s="108">
        <v>3336</v>
      </c>
      <c r="X2052" s="108"/>
      <c r="Y2052" s="108">
        <v>0</v>
      </c>
      <c r="Z2052" s="108"/>
      <c r="AA2052" s="108">
        <v>0</v>
      </c>
      <c r="AB2052" s="108"/>
      <c r="AC2052" s="108">
        <v>0</v>
      </c>
      <c r="AD2052" s="108"/>
      <c r="AE2052" s="108">
        <v>0</v>
      </c>
      <c r="AF2052" s="108"/>
      <c r="AG2052" s="108">
        <v>0</v>
      </c>
      <c r="AH2052" s="108"/>
      <c r="AI2052" s="108">
        <v>7734</v>
      </c>
      <c r="AJ2052" s="108"/>
      <c r="AK2052" s="108">
        <v>0</v>
      </c>
      <c r="AL2052" s="109"/>
      <c r="AM2052" s="182">
        <v>0</v>
      </c>
      <c r="AN2052" s="109" t="s">
        <v>5655</v>
      </c>
      <c r="AO2052" s="109" t="str">
        <f t="shared" si="32"/>
        <v>No</v>
      </c>
    </row>
    <row r="2053" spans="1:41" s="19" customFormat="1" ht="11.45" customHeight="1" x14ac:dyDescent="0.2">
      <c r="A2053" s="5" t="s">
        <v>2956</v>
      </c>
      <c r="B2053" s="5" t="s">
        <v>2957</v>
      </c>
      <c r="C2053" s="5" t="s">
        <v>98</v>
      </c>
      <c r="D2053" s="174" t="s">
        <v>2958</v>
      </c>
      <c r="E2053" s="177" t="s">
        <v>2959</v>
      </c>
      <c r="F2053" s="19" t="s">
        <v>194</v>
      </c>
      <c r="G2053" s="5" t="s">
        <v>229</v>
      </c>
      <c r="H2053" s="27">
        <v>0</v>
      </c>
      <c r="I2053" s="106">
        <v>2</v>
      </c>
      <c r="J2053" s="107"/>
      <c r="K2053" s="108">
        <v>0</v>
      </c>
      <c r="L2053" s="108"/>
      <c r="M2053" s="108">
        <v>0</v>
      </c>
      <c r="N2053" s="108"/>
      <c r="O2053" s="108">
        <v>0</v>
      </c>
      <c r="P2053" s="108"/>
      <c r="Q2053" s="108">
        <v>30226</v>
      </c>
      <c r="R2053" s="108"/>
      <c r="S2053" s="108">
        <v>0</v>
      </c>
      <c r="T2053" s="108"/>
      <c r="U2053" s="108">
        <v>0</v>
      </c>
      <c r="V2053" s="108"/>
      <c r="W2053" s="108">
        <v>5641</v>
      </c>
      <c r="X2053" s="108"/>
      <c r="Y2053" s="108">
        <v>0</v>
      </c>
      <c r="Z2053" s="108"/>
      <c r="AA2053" s="108">
        <v>0</v>
      </c>
      <c r="AB2053" s="108"/>
      <c r="AC2053" s="108">
        <v>0</v>
      </c>
      <c r="AD2053" s="108"/>
      <c r="AE2053" s="108">
        <v>0</v>
      </c>
      <c r="AF2053" s="108"/>
      <c r="AG2053" s="108">
        <v>0</v>
      </c>
      <c r="AH2053" s="108"/>
      <c r="AI2053" s="108">
        <v>10387</v>
      </c>
      <c r="AJ2053" s="108"/>
      <c r="AK2053" s="108">
        <v>0</v>
      </c>
      <c r="AL2053" s="109"/>
      <c r="AM2053" s="182">
        <v>0</v>
      </c>
      <c r="AN2053" s="109" t="s">
        <v>5655</v>
      </c>
      <c r="AO2053" s="109" t="str">
        <f t="shared" si="32"/>
        <v>No</v>
      </c>
    </row>
    <row r="2054" spans="1:41" s="19" customFormat="1" ht="11.45" customHeight="1" x14ac:dyDescent="0.2">
      <c r="A2054" s="5" t="s">
        <v>4322</v>
      </c>
      <c r="B2054" s="5" t="s">
        <v>4323</v>
      </c>
      <c r="C2054" s="5" t="s">
        <v>48</v>
      </c>
      <c r="D2054" s="174" t="s">
        <v>4324</v>
      </c>
      <c r="E2054" s="177" t="s">
        <v>4325</v>
      </c>
      <c r="F2054" s="19" t="s">
        <v>242</v>
      </c>
      <c r="G2054" s="5" t="s">
        <v>229</v>
      </c>
      <c r="H2054" s="27">
        <v>0</v>
      </c>
      <c r="I2054" s="106">
        <v>2</v>
      </c>
      <c r="J2054" s="107"/>
      <c r="K2054" s="108">
        <v>0</v>
      </c>
      <c r="L2054" s="108"/>
      <c r="M2054" s="108">
        <v>0</v>
      </c>
      <c r="N2054" s="108"/>
      <c r="O2054" s="108">
        <v>0</v>
      </c>
      <c r="P2054" s="108"/>
      <c r="Q2054" s="108">
        <v>42115</v>
      </c>
      <c r="R2054" s="108"/>
      <c r="S2054" s="108">
        <v>0</v>
      </c>
      <c r="T2054" s="108"/>
      <c r="U2054" s="108">
        <v>0</v>
      </c>
      <c r="V2054" s="108"/>
      <c r="W2054" s="108">
        <v>1613</v>
      </c>
      <c r="X2054" s="108"/>
      <c r="Y2054" s="108">
        <v>0</v>
      </c>
      <c r="Z2054" s="108"/>
      <c r="AA2054" s="108">
        <v>0</v>
      </c>
      <c r="AB2054" s="108"/>
      <c r="AC2054" s="108">
        <v>0</v>
      </c>
      <c r="AD2054" s="108"/>
      <c r="AE2054" s="108">
        <v>0</v>
      </c>
      <c r="AF2054" s="108"/>
      <c r="AG2054" s="108">
        <v>0</v>
      </c>
      <c r="AH2054" s="108"/>
      <c r="AI2054" s="108">
        <v>1464</v>
      </c>
      <c r="AJ2054" s="108"/>
      <c r="AK2054" s="108">
        <v>0</v>
      </c>
      <c r="AL2054" s="109"/>
      <c r="AM2054" s="182">
        <v>0</v>
      </c>
      <c r="AN2054" s="109" t="s">
        <v>5655</v>
      </c>
      <c r="AO2054" s="109" t="str">
        <f t="shared" si="32"/>
        <v>No</v>
      </c>
    </row>
    <row r="2055" spans="1:41" s="19" customFormat="1" ht="11.45" customHeight="1" x14ac:dyDescent="0.2">
      <c r="A2055" s="5" t="s">
        <v>1163</v>
      </c>
      <c r="B2055" s="5" t="s">
        <v>1164</v>
      </c>
      <c r="C2055" s="5" t="s">
        <v>61</v>
      </c>
      <c r="D2055" s="174" t="s">
        <v>1165</v>
      </c>
      <c r="E2055" s="177">
        <v>88170</v>
      </c>
      <c r="F2055" s="19" t="s">
        <v>138</v>
      </c>
      <c r="G2055" s="5" t="s">
        <v>5273</v>
      </c>
      <c r="H2055" s="27">
        <v>0</v>
      </c>
      <c r="I2055" s="106">
        <v>2</v>
      </c>
      <c r="J2055" s="107"/>
      <c r="K2055" s="108">
        <v>0</v>
      </c>
      <c r="L2055" s="108"/>
      <c r="M2055" s="108">
        <v>0</v>
      </c>
      <c r="N2055" s="108"/>
      <c r="O2055" s="108">
        <v>0</v>
      </c>
      <c r="P2055" s="108"/>
      <c r="Q2055" s="108">
        <v>92880</v>
      </c>
      <c r="R2055" s="108"/>
      <c r="S2055" s="108">
        <v>0</v>
      </c>
      <c r="T2055" s="108"/>
      <c r="U2055" s="108">
        <v>0</v>
      </c>
      <c r="V2055" s="108"/>
      <c r="W2055" s="108">
        <v>3680</v>
      </c>
      <c r="X2055" s="108"/>
      <c r="Y2055" s="108">
        <v>0</v>
      </c>
      <c r="Z2055" s="108"/>
      <c r="AA2055" s="108">
        <v>0</v>
      </c>
      <c r="AB2055" s="108"/>
      <c r="AC2055" s="108">
        <v>0</v>
      </c>
      <c r="AD2055" s="108"/>
      <c r="AE2055" s="108">
        <v>0</v>
      </c>
      <c r="AF2055" s="108"/>
      <c r="AG2055" s="108">
        <v>0</v>
      </c>
      <c r="AH2055" s="108"/>
      <c r="AI2055" s="108">
        <v>13232</v>
      </c>
      <c r="AJ2055" s="108"/>
      <c r="AK2055" s="108">
        <v>0</v>
      </c>
      <c r="AL2055" s="109"/>
      <c r="AM2055" s="182">
        <v>0</v>
      </c>
      <c r="AN2055" s="109" t="s">
        <v>5655</v>
      </c>
      <c r="AO2055" s="109" t="str">
        <f t="shared" si="32"/>
        <v>No</v>
      </c>
    </row>
    <row r="2056" spans="1:41" s="19" customFormat="1" ht="11.45" customHeight="1" x14ac:dyDescent="0.2">
      <c r="A2056" s="5" t="s">
        <v>2334</v>
      </c>
      <c r="B2056" s="5" t="s">
        <v>2335</v>
      </c>
      <c r="C2056" s="5" t="s">
        <v>40</v>
      </c>
      <c r="D2056" s="174" t="s">
        <v>2336</v>
      </c>
      <c r="E2056" s="177" t="s">
        <v>2337</v>
      </c>
      <c r="F2056" s="19" t="s">
        <v>194</v>
      </c>
      <c r="G2056" s="5" t="s">
        <v>229</v>
      </c>
      <c r="H2056" s="27">
        <v>0</v>
      </c>
      <c r="I2056" s="106">
        <v>2</v>
      </c>
      <c r="J2056" s="107"/>
      <c r="K2056" s="108">
        <v>0</v>
      </c>
      <c r="L2056" s="108"/>
      <c r="M2056" s="108">
        <v>0</v>
      </c>
      <c r="N2056" s="108"/>
      <c r="O2056" s="108">
        <v>0</v>
      </c>
      <c r="P2056" s="108"/>
      <c r="Q2056" s="108">
        <v>36369</v>
      </c>
      <c r="R2056" s="108"/>
      <c r="S2056" s="108">
        <v>0</v>
      </c>
      <c r="T2056" s="108"/>
      <c r="U2056" s="108">
        <v>0</v>
      </c>
      <c r="V2056" s="108"/>
      <c r="W2056" s="108">
        <v>1754</v>
      </c>
      <c r="X2056" s="108"/>
      <c r="Y2056" s="108">
        <v>0</v>
      </c>
      <c r="Z2056" s="108"/>
      <c r="AA2056" s="108">
        <v>0</v>
      </c>
      <c r="AB2056" s="108"/>
      <c r="AC2056" s="108">
        <v>0</v>
      </c>
      <c r="AD2056" s="108"/>
      <c r="AE2056" s="108">
        <v>0</v>
      </c>
      <c r="AF2056" s="108"/>
      <c r="AG2056" s="108">
        <v>0</v>
      </c>
      <c r="AH2056" s="108"/>
      <c r="AI2056" s="108">
        <v>3533</v>
      </c>
      <c r="AJ2056" s="108"/>
      <c r="AK2056" s="108">
        <v>0</v>
      </c>
      <c r="AL2056" s="109"/>
      <c r="AM2056" s="182">
        <v>0</v>
      </c>
      <c r="AN2056" s="109" t="s">
        <v>5655</v>
      </c>
      <c r="AO2056" s="109" t="str">
        <f t="shared" si="32"/>
        <v>No</v>
      </c>
    </row>
    <row r="2057" spans="1:41" s="19" customFormat="1" ht="11.45" customHeight="1" x14ac:dyDescent="0.2">
      <c r="A2057" s="5" t="s">
        <v>1298</v>
      </c>
      <c r="B2057" s="5" t="s">
        <v>1299</v>
      </c>
      <c r="C2057" s="5" t="s">
        <v>56</v>
      </c>
      <c r="D2057" s="174" t="s">
        <v>1300</v>
      </c>
      <c r="E2057" s="177">
        <v>55258</v>
      </c>
      <c r="F2057" s="19" t="s">
        <v>138</v>
      </c>
      <c r="G2057" s="5" t="s">
        <v>5273</v>
      </c>
      <c r="H2057" s="27">
        <v>0</v>
      </c>
      <c r="I2057" s="106">
        <v>2</v>
      </c>
      <c r="J2057" s="107"/>
      <c r="K2057" s="108">
        <v>0</v>
      </c>
      <c r="L2057" s="108"/>
      <c r="M2057" s="108">
        <v>0</v>
      </c>
      <c r="N2057" s="108"/>
      <c r="O2057" s="108">
        <v>0</v>
      </c>
      <c r="P2057" s="108"/>
      <c r="Q2057" s="108">
        <v>51011</v>
      </c>
      <c r="R2057" s="108"/>
      <c r="S2057" s="108">
        <v>0</v>
      </c>
      <c r="T2057" s="108"/>
      <c r="U2057" s="108">
        <v>0</v>
      </c>
      <c r="V2057" s="108"/>
      <c r="W2057" s="108">
        <v>1305</v>
      </c>
      <c r="X2057" s="108"/>
      <c r="Y2057" s="108">
        <v>0</v>
      </c>
      <c r="Z2057" s="108"/>
      <c r="AA2057" s="108">
        <v>0</v>
      </c>
      <c r="AB2057" s="108"/>
      <c r="AC2057" s="108">
        <v>0</v>
      </c>
      <c r="AD2057" s="108"/>
      <c r="AE2057" s="108">
        <v>0</v>
      </c>
      <c r="AF2057" s="108"/>
      <c r="AG2057" s="108">
        <v>0</v>
      </c>
      <c r="AH2057" s="108"/>
      <c r="AI2057" s="108">
        <v>10411</v>
      </c>
      <c r="AJ2057" s="108"/>
      <c r="AK2057" s="108">
        <v>0</v>
      </c>
      <c r="AL2057" s="109"/>
      <c r="AM2057" s="182">
        <v>0</v>
      </c>
      <c r="AN2057" s="109" t="s">
        <v>5655</v>
      </c>
      <c r="AO2057" s="109" t="str">
        <f t="shared" si="32"/>
        <v>No</v>
      </c>
    </row>
    <row r="2058" spans="1:41" s="19" customFormat="1" ht="11.45" customHeight="1" x14ac:dyDescent="0.2">
      <c r="A2058" s="5" t="s">
        <v>3745</v>
      </c>
      <c r="B2058" s="5" t="s">
        <v>3746</v>
      </c>
      <c r="C2058" s="5" t="s">
        <v>48</v>
      </c>
      <c r="D2058" s="174" t="s">
        <v>3747</v>
      </c>
      <c r="E2058" s="177" t="s">
        <v>3748</v>
      </c>
      <c r="F2058" s="19" t="s">
        <v>194</v>
      </c>
      <c r="G2058" s="5" t="s">
        <v>229</v>
      </c>
      <c r="H2058" s="27">
        <v>0</v>
      </c>
      <c r="I2058" s="106">
        <v>2</v>
      </c>
      <c r="J2058" s="107"/>
      <c r="K2058" s="108">
        <v>0</v>
      </c>
      <c r="L2058" s="108"/>
      <c r="M2058" s="108">
        <v>0</v>
      </c>
      <c r="N2058" s="108"/>
      <c r="O2058" s="108">
        <v>0</v>
      </c>
      <c r="P2058" s="108"/>
      <c r="Q2058" s="108">
        <v>28553</v>
      </c>
      <c r="R2058" s="108"/>
      <c r="S2058" s="108">
        <v>0</v>
      </c>
      <c r="T2058" s="108"/>
      <c r="U2058" s="108">
        <v>0</v>
      </c>
      <c r="V2058" s="108"/>
      <c r="W2058" s="108">
        <v>2986</v>
      </c>
      <c r="X2058" s="108"/>
      <c r="Y2058" s="108">
        <v>0</v>
      </c>
      <c r="Z2058" s="108"/>
      <c r="AA2058" s="108">
        <v>0</v>
      </c>
      <c r="AB2058" s="108"/>
      <c r="AC2058" s="108">
        <v>0</v>
      </c>
      <c r="AD2058" s="108"/>
      <c r="AE2058" s="108">
        <v>0</v>
      </c>
      <c r="AF2058" s="108"/>
      <c r="AG2058" s="108">
        <v>0</v>
      </c>
      <c r="AH2058" s="108"/>
      <c r="AI2058" s="108">
        <v>10628</v>
      </c>
      <c r="AJ2058" s="108"/>
      <c r="AK2058" s="108">
        <v>0</v>
      </c>
      <c r="AL2058" s="109"/>
      <c r="AM2058" s="182">
        <v>0</v>
      </c>
      <c r="AN2058" s="109" t="s">
        <v>5655</v>
      </c>
      <c r="AO2058" s="109" t="str">
        <f t="shared" si="32"/>
        <v>No</v>
      </c>
    </row>
    <row r="2059" spans="1:41" s="19" customFormat="1" ht="11.45" customHeight="1" x14ac:dyDescent="0.2">
      <c r="A2059" s="5" t="s">
        <v>5546</v>
      </c>
      <c r="B2059" s="5" t="s">
        <v>5639</v>
      </c>
      <c r="C2059" s="5" t="s">
        <v>61</v>
      </c>
      <c r="D2059" s="174"/>
      <c r="E2059" s="177" t="s">
        <v>5545</v>
      </c>
      <c r="F2059" s="19" t="s">
        <v>194</v>
      </c>
      <c r="G2059" s="5" t="s">
        <v>229</v>
      </c>
      <c r="H2059" s="27">
        <v>0</v>
      </c>
      <c r="I2059" s="106">
        <v>2</v>
      </c>
      <c r="J2059" s="107"/>
      <c r="K2059" s="108">
        <v>0</v>
      </c>
      <c r="L2059" s="108"/>
      <c r="M2059" s="108">
        <v>0</v>
      </c>
      <c r="N2059" s="108"/>
      <c r="O2059" s="108">
        <v>0</v>
      </c>
      <c r="P2059" s="108"/>
      <c r="Q2059" s="108">
        <v>16069</v>
      </c>
      <c r="R2059" s="108"/>
      <c r="S2059" s="108">
        <v>0</v>
      </c>
      <c r="T2059" s="108"/>
      <c r="U2059" s="108">
        <v>0</v>
      </c>
      <c r="V2059" s="108"/>
      <c r="W2059" s="108">
        <v>2006</v>
      </c>
      <c r="X2059" s="108"/>
      <c r="Y2059" s="108">
        <v>0</v>
      </c>
      <c r="Z2059" s="108"/>
      <c r="AA2059" s="108">
        <v>0</v>
      </c>
      <c r="AB2059" s="108"/>
      <c r="AC2059" s="108">
        <v>0</v>
      </c>
      <c r="AD2059" s="108"/>
      <c r="AE2059" s="108">
        <v>0</v>
      </c>
      <c r="AF2059" s="108"/>
      <c r="AG2059" s="108">
        <v>0</v>
      </c>
      <c r="AH2059" s="108"/>
      <c r="AI2059" s="108">
        <v>10803</v>
      </c>
      <c r="AJ2059" s="108"/>
      <c r="AK2059" s="108">
        <v>0</v>
      </c>
      <c r="AL2059" s="109"/>
      <c r="AM2059" s="182">
        <v>0</v>
      </c>
      <c r="AN2059" s="109" t="s">
        <v>5655</v>
      </c>
      <c r="AO2059" s="109" t="str">
        <f t="shared" si="32"/>
        <v>No</v>
      </c>
    </row>
    <row r="2060" spans="1:41" s="19" customFormat="1" ht="11.45" customHeight="1" x14ac:dyDescent="0.2">
      <c r="A2060" s="5" t="s">
        <v>6547</v>
      </c>
      <c r="B2060" s="5" t="s">
        <v>4240</v>
      </c>
      <c r="C2060" s="5" t="s">
        <v>64</v>
      </c>
      <c r="D2060" s="174" t="s">
        <v>4241</v>
      </c>
      <c r="E2060" s="177" t="s">
        <v>4242</v>
      </c>
      <c r="F2060" s="19" t="s">
        <v>194</v>
      </c>
      <c r="G2060" s="5" t="s">
        <v>229</v>
      </c>
      <c r="H2060" s="27">
        <v>0</v>
      </c>
      <c r="I2060" s="106">
        <v>2</v>
      </c>
      <c r="J2060" s="107"/>
      <c r="K2060" s="108">
        <v>0</v>
      </c>
      <c r="L2060" s="108"/>
      <c r="M2060" s="108">
        <v>0</v>
      </c>
      <c r="N2060" s="108"/>
      <c r="O2060" s="108">
        <v>0</v>
      </c>
      <c r="P2060" s="108"/>
      <c r="Q2060" s="108">
        <v>15910</v>
      </c>
      <c r="R2060" s="108"/>
      <c r="S2060" s="108">
        <v>0</v>
      </c>
      <c r="T2060" s="108"/>
      <c r="U2060" s="108">
        <v>0</v>
      </c>
      <c r="V2060" s="108"/>
      <c r="W2060" s="108">
        <v>1461</v>
      </c>
      <c r="X2060" s="108"/>
      <c r="Y2060" s="108">
        <v>0</v>
      </c>
      <c r="Z2060" s="108"/>
      <c r="AA2060" s="108">
        <v>0</v>
      </c>
      <c r="AB2060" s="108"/>
      <c r="AC2060" s="108">
        <v>0</v>
      </c>
      <c r="AD2060" s="108"/>
      <c r="AE2060" s="108">
        <v>0</v>
      </c>
      <c r="AF2060" s="108"/>
      <c r="AG2060" s="108">
        <v>0</v>
      </c>
      <c r="AH2060" s="108"/>
      <c r="AI2060" s="108">
        <v>8237</v>
      </c>
      <c r="AJ2060" s="108"/>
      <c r="AK2060" s="108">
        <v>0</v>
      </c>
      <c r="AL2060" s="109"/>
      <c r="AM2060" s="182">
        <v>0</v>
      </c>
      <c r="AN2060" s="109" t="s">
        <v>5655</v>
      </c>
      <c r="AO2060" s="109" t="str">
        <f t="shared" si="32"/>
        <v>No</v>
      </c>
    </row>
    <row r="2061" spans="1:41" s="19" customFormat="1" ht="11.45" customHeight="1" x14ac:dyDescent="0.2">
      <c r="A2061" s="5" t="s">
        <v>1201</v>
      </c>
      <c r="B2061" s="5" t="s">
        <v>1202</v>
      </c>
      <c r="C2061" s="5" t="s">
        <v>66</v>
      </c>
      <c r="D2061" s="174">
        <v>2194</v>
      </c>
      <c r="E2061" s="177">
        <v>20194</v>
      </c>
      <c r="F2061" s="19" t="s">
        <v>194</v>
      </c>
      <c r="G2061" s="5" t="s">
        <v>5273</v>
      </c>
      <c r="H2061" s="27">
        <v>64037</v>
      </c>
      <c r="I2061" s="106">
        <v>2</v>
      </c>
      <c r="J2061" s="107"/>
      <c r="K2061" s="108">
        <v>0</v>
      </c>
      <c r="L2061" s="108"/>
      <c r="M2061" s="108">
        <v>0</v>
      </c>
      <c r="N2061" s="108"/>
      <c r="O2061" s="108">
        <v>0</v>
      </c>
      <c r="P2061" s="108"/>
      <c r="Q2061" s="108">
        <v>28511</v>
      </c>
      <c r="R2061" s="108"/>
      <c r="S2061" s="108">
        <v>0</v>
      </c>
      <c r="T2061" s="108"/>
      <c r="U2061" s="108">
        <v>0</v>
      </c>
      <c r="V2061" s="108"/>
      <c r="W2061" s="108">
        <v>1824</v>
      </c>
      <c r="X2061" s="108"/>
      <c r="Y2061" s="108">
        <v>0</v>
      </c>
      <c r="Z2061" s="108"/>
      <c r="AA2061" s="108">
        <v>0</v>
      </c>
      <c r="AB2061" s="108"/>
      <c r="AC2061" s="108">
        <v>0</v>
      </c>
      <c r="AD2061" s="108"/>
      <c r="AE2061" s="108">
        <v>0</v>
      </c>
      <c r="AF2061" s="108"/>
      <c r="AG2061" s="108">
        <v>0</v>
      </c>
      <c r="AH2061" s="108"/>
      <c r="AI2061" s="108">
        <v>11667</v>
      </c>
      <c r="AJ2061" s="108"/>
      <c r="AK2061" s="108">
        <v>0</v>
      </c>
      <c r="AL2061" s="109"/>
      <c r="AM2061" s="182">
        <v>0</v>
      </c>
      <c r="AN2061" s="109" t="s">
        <v>5655</v>
      </c>
      <c r="AO2061" s="109" t="str">
        <f t="shared" si="32"/>
        <v>No</v>
      </c>
    </row>
    <row r="2062" spans="1:41" s="19" customFormat="1" ht="11.45" customHeight="1" x14ac:dyDescent="0.2">
      <c r="A2062" s="5" t="s">
        <v>6548</v>
      </c>
      <c r="B2062" s="5" t="s">
        <v>3935</v>
      </c>
      <c r="C2062" s="5" t="s">
        <v>64</v>
      </c>
      <c r="D2062" s="174" t="s">
        <v>3936</v>
      </c>
      <c r="E2062" s="177" t="s">
        <v>3937</v>
      </c>
      <c r="F2062" s="19" t="s">
        <v>194</v>
      </c>
      <c r="G2062" s="5" t="s">
        <v>229</v>
      </c>
      <c r="H2062" s="27">
        <v>0</v>
      </c>
      <c r="I2062" s="106">
        <v>2</v>
      </c>
      <c r="J2062" s="107"/>
      <c r="K2062" s="108">
        <v>0</v>
      </c>
      <c r="L2062" s="108"/>
      <c r="M2062" s="108">
        <v>0</v>
      </c>
      <c r="N2062" s="108"/>
      <c r="O2062" s="108">
        <v>0</v>
      </c>
      <c r="P2062" s="108"/>
      <c r="Q2062" s="108">
        <v>8723</v>
      </c>
      <c r="R2062" s="108"/>
      <c r="S2062" s="108">
        <v>0</v>
      </c>
      <c r="T2062" s="108"/>
      <c r="U2062" s="108">
        <v>0</v>
      </c>
      <c r="V2062" s="108"/>
      <c r="W2062" s="108">
        <v>1456</v>
      </c>
      <c r="X2062" s="108"/>
      <c r="Y2062" s="108">
        <v>0</v>
      </c>
      <c r="Z2062" s="108"/>
      <c r="AA2062" s="108">
        <v>0</v>
      </c>
      <c r="AB2062" s="108"/>
      <c r="AC2062" s="108">
        <v>0</v>
      </c>
      <c r="AD2062" s="108"/>
      <c r="AE2062" s="108">
        <v>0</v>
      </c>
      <c r="AF2062" s="108"/>
      <c r="AG2062" s="108">
        <v>0</v>
      </c>
      <c r="AH2062" s="108"/>
      <c r="AI2062" s="108">
        <v>8940</v>
      </c>
      <c r="AJ2062" s="108"/>
      <c r="AK2062" s="108">
        <v>0</v>
      </c>
      <c r="AL2062" s="109"/>
      <c r="AM2062" s="182">
        <v>0</v>
      </c>
      <c r="AN2062" s="109" t="s">
        <v>5655</v>
      </c>
      <c r="AO2062" s="109" t="str">
        <f t="shared" si="32"/>
        <v>No</v>
      </c>
    </row>
    <row r="2063" spans="1:41" s="19" customFormat="1" ht="11.45" customHeight="1" x14ac:dyDescent="0.2">
      <c r="A2063" s="5" t="s">
        <v>6549</v>
      </c>
      <c r="B2063" s="5" t="s">
        <v>6550</v>
      </c>
      <c r="C2063" s="5" t="s">
        <v>48</v>
      </c>
      <c r="D2063" s="174"/>
      <c r="E2063" s="177">
        <v>70273</v>
      </c>
      <c r="F2063" s="19" t="s">
        <v>138</v>
      </c>
      <c r="G2063" s="5" t="s">
        <v>5273</v>
      </c>
      <c r="H2063" s="27">
        <v>0</v>
      </c>
      <c r="I2063" s="106">
        <v>2</v>
      </c>
      <c r="J2063" s="107"/>
      <c r="K2063" s="108">
        <v>0</v>
      </c>
      <c r="L2063" s="108"/>
      <c r="M2063" s="108">
        <v>0</v>
      </c>
      <c r="N2063" s="108"/>
      <c r="O2063" s="108">
        <v>0</v>
      </c>
      <c r="P2063" s="108"/>
      <c r="Q2063" s="108">
        <v>25906</v>
      </c>
      <c r="R2063" s="108"/>
      <c r="S2063" s="108">
        <v>0</v>
      </c>
      <c r="T2063" s="108"/>
      <c r="U2063" s="108">
        <v>0</v>
      </c>
      <c r="V2063" s="108"/>
      <c r="W2063" s="108">
        <v>518</v>
      </c>
      <c r="X2063" s="108"/>
      <c r="Y2063" s="108">
        <v>0</v>
      </c>
      <c r="Z2063" s="108"/>
      <c r="AA2063" s="108">
        <v>0</v>
      </c>
      <c r="AB2063" s="108"/>
      <c r="AC2063" s="108">
        <v>0</v>
      </c>
      <c r="AD2063" s="108"/>
      <c r="AE2063" s="108">
        <v>0</v>
      </c>
      <c r="AF2063" s="108"/>
      <c r="AG2063" s="108">
        <v>0</v>
      </c>
      <c r="AH2063" s="108"/>
      <c r="AI2063" s="108">
        <v>772</v>
      </c>
      <c r="AJ2063" s="108"/>
      <c r="AK2063" s="108">
        <v>0</v>
      </c>
      <c r="AL2063" s="109"/>
      <c r="AM2063" s="182">
        <v>0</v>
      </c>
      <c r="AN2063" s="109" t="s">
        <v>5655</v>
      </c>
      <c r="AO2063" s="109" t="str">
        <f t="shared" si="32"/>
        <v>No</v>
      </c>
    </row>
    <row r="2064" spans="1:41" s="19" customFormat="1" ht="11.45" customHeight="1" x14ac:dyDescent="0.2">
      <c r="A2064" s="5" t="s">
        <v>4159</v>
      </c>
      <c r="B2064" s="5" t="s">
        <v>4160</v>
      </c>
      <c r="C2064" s="5" t="s">
        <v>48</v>
      </c>
      <c r="D2064" s="174" t="s">
        <v>4161</v>
      </c>
      <c r="E2064" s="177" t="s">
        <v>4162</v>
      </c>
      <c r="F2064" s="19" t="s">
        <v>194</v>
      </c>
      <c r="G2064" s="5" t="s">
        <v>229</v>
      </c>
      <c r="H2064" s="27">
        <v>0</v>
      </c>
      <c r="I2064" s="106">
        <v>2</v>
      </c>
      <c r="J2064" s="107"/>
      <c r="K2064" s="108">
        <v>0</v>
      </c>
      <c r="L2064" s="108"/>
      <c r="M2064" s="108">
        <v>0</v>
      </c>
      <c r="N2064" s="108"/>
      <c r="O2064" s="108">
        <v>0</v>
      </c>
      <c r="P2064" s="108"/>
      <c r="Q2064" s="108">
        <v>25953</v>
      </c>
      <c r="R2064" s="108"/>
      <c r="S2064" s="108">
        <v>0</v>
      </c>
      <c r="T2064" s="108"/>
      <c r="U2064" s="108">
        <v>0</v>
      </c>
      <c r="V2064" s="108"/>
      <c r="W2064" s="108">
        <v>1177</v>
      </c>
      <c r="X2064" s="108"/>
      <c r="Y2064" s="108">
        <v>0</v>
      </c>
      <c r="Z2064" s="108"/>
      <c r="AA2064" s="108">
        <v>0</v>
      </c>
      <c r="AB2064" s="108"/>
      <c r="AC2064" s="108">
        <v>0</v>
      </c>
      <c r="AD2064" s="108"/>
      <c r="AE2064" s="108">
        <v>0</v>
      </c>
      <c r="AF2064" s="108"/>
      <c r="AG2064" s="108">
        <v>0</v>
      </c>
      <c r="AH2064" s="108"/>
      <c r="AI2064" s="108">
        <v>1578</v>
      </c>
      <c r="AJ2064" s="108"/>
      <c r="AK2064" s="108">
        <v>0</v>
      </c>
      <c r="AL2064" s="109"/>
      <c r="AM2064" s="182">
        <v>0</v>
      </c>
      <c r="AN2064" s="109" t="s">
        <v>5655</v>
      </c>
      <c r="AO2064" s="109" t="str">
        <f t="shared" si="32"/>
        <v>No</v>
      </c>
    </row>
    <row r="2065" spans="1:41" s="19" customFormat="1" ht="11.45" customHeight="1" x14ac:dyDescent="0.2">
      <c r="A2065" s="5" t="s">
        <v>5157</v>
      </c>
      <c r="B2065" s="5" t="s">
        <v>1015</v>
      </c>
      <c r="C2065" s="5" t="s">
        <v>6</v>
      </c>
      <c r="D2065" s="174" t="s">
        <v>5158</v>
      </c>
      <c r="E2065" s="177" t="s">
        <v>5159</v>
      </c>
      <c r="F2065" s="19" t="s">
        <v>194</v>
      </c>
      <c r="G2065" s="5" t="s">
        <v>229</v>
      </c>
      <c r="H2065" s="27">
        <v>0</v>
      </c>
      <c r="I2065" s="106">
        <v>2</v>
      </c>
      <c r="J2065" s="107"/>
      <c r="K2065" s="108">
        <v>0</v>
      </c>
      <c r="L2065" s="108"/>
      <c r="M2065" s="108">
        <v>0</v>
      </c>
      <c r="N2065" s="108"/>
      <c r="O2065" s="108">
        <v>0</v>
      </c>
      <c r="P2065" s="108"/>
      <c r="Q2065" s="108">
        <v>49719</v>
      </c>
      <c r="R2065" s="108"/>
      <c r="S2065" s="108">
        <v>0</v>
      </c>
      <c r="T2065" s="108"/>
      <c r="U2065" s="108">
        <v>0</v>
      </c>
      <c r="V2065" s="108"/>
      <c r="W2065" s="108">
        <v>3634</v>
      </c>
      <c r="X2065" s="108"/>
      <c r="Y2065" s="108">
        <v>0</v>
      </c>
      <c r="Z2065" s="108"/>
      <c r="AA2065" s="108">
        <v>0</v>
      </c>
      <c r="AB2065" s="108"/>
      <c r="AC2065" s="108">
        <v>0</v>
      </c>
      <c r="AD2065" s="108"/>
      <c r="AE2065" s="108">
        <v>0</v>
      </c>
      <c r="AF2065" s="108"/>
      <c r="AG2065" s="108">
        <v>0</v>
      </c>
      <c r="AH2065" s="108"/>
      <c r="AI2065" s="108">
        <v>25058</v>
      </c>
      <c r="AJ2065" s="108"/>
      <c r="AK2065" s="108">
        <v>0</v>
      </c>
      <c r="AL2065" s="109"/>
      <c r="AM2065" s="182">
        <v>0</v>
      </c>
      <c r="AN2065" s="109" t="s">
        <v>5655</v>
      </c>
      <c r="AO2065" s="109" t="str">
        <f t="shared" si="32"/>
        <v>No</v>
      </c>
    </row>
    <row r="2066" spans="1:41" s="19" customFormat="1" ht="11.45" customHeight="1" x14ac:dyDescent="0.2">
      <c r="A2066" s="5" t="s">
        <v>4196</v>
      </c>
      <c r="B2066" s="5" t="s">
        <v>2468</v>
      </c>
      <c r="C2066" s="5" t="s">
        <v>48</v>
      </c>
      <c r="D2066" s="174" t="s">
        <v>4197</v>
      </c>
      <c r="E2066" s="177" t="s">
        <v>4198</v>
      </c>
      <c r="F2066" s="19" t="s">
        <v>194</v>
      </c>
      <c r="G2066" s="5" t="s">
        <v>229</v>
      </c>
      <c r="H2066" s="27">
        <v>0</v>
      </c>
      <c r="I2066" s="106">
        <v>2</v>
      </c>
      <c r="J2066" s="107"/>
      <c r="K2066" s="108">
        <v>0</v>
      </c>
      <c r="L2066" s="108"/>
      <c r="M2066" s="108">
        <v>0</v>
      </c>
      <c r="N2066" s="108"/>
      <c r="O2066" s="108">
        <v>0</v>
      </c>
      <c r="P2066" s="108"/>
      <c r="Q2066" s="108">
        <v>60277</v>
      </c>
      <c r="R2066" s="108"/>
      <c r="S2066" s="108">
        <v>0</v>
      </c>
      <c r="T2066" s="108"/>
      <c r="U2066" s="108">
        <v>0</v>
      </c>
      <c r="V2066" s="108"/>
      <c r="W2066" s="108">
        <v>1554</v>
      </c>
      <c r="X2066" s="108"/>
      <c r="Y2066" s="108">
        <v>0</v>
      </c>
      <c r="Z2066" s="108"/>
      <c r="AA2066" s="108">
        <v>0</v>
      </c>
      <c r="AB2066" s="108"/>
      <c r="AC2066" s="108">
        <v>0</v>
      </c>
      <c r="AD2066" s="108"/>
      <c r="AE2066" s="108">
        <v>0</v>
      </c>
      <c r="AF2066" s="108"/>
      <c r="AG2066" s="108">
        <v>0</v>
      </c>
      <c r="AH2066" s="108"/>
      <c r="AI2066" s="108">
        <v>2838</v>
      </c>
      <c r="AJ2066" s="108"/>
      <c r="AK2066" s="108">
        <v>0</v>
      </c>
      <c r="AL2066" s="109"/>
      <c r="AM2066" s="182">
        <v>0</v>
      </c>
      <c r="AN2066" s="109" t="s">
        <v>5655</v>
      </c>
      <c r="AO2066" s="109" t="str">
        <f t="shared" si="32"/>
        <v>No</v>
      </c>
    </row>
    <row r="2067" spans="1:41" s="19" customFormat="1" ht="11.45" customHeight="1" x14ac:dyDescent="0.2">
      <c r="A2067" s="5" t="s">
        <v>4062</v>
      </c>
      <c r="B2067" s="5" t="s">
        <v>4063</v>
      </c>
      <c r="C2067" s="5" t="s">
        <v>59</v>
      </c>
      <c r="D2067" s="174" t="s">
        <v>4064</v>
      </c>
      <c r="E2067" s="177" t="s">
        <v>4065</v>
      </c>
      <c r="F2067" s="19" t="s">
        <v>194</v>
      </c>
      <c r="G2067" s="5" t="s">
        <v>229</v>
      </c>
      <c r="H2067" s="27">
        <v>0</v>
      </c>
      <c r="I2067" s="106">
        <v>2</v>
      </c>
      <c r="J2067" s="107"/>
      <c r="K2067" s="108">
        <v>0</v>
      </c>
      <c r="L2067" s="108"/>
      <c r="M2067" s="108">
        <v>0</v>
      </c>
      <c r="N2067" s="108"/>
      <c r="O2067" s="108">
        <v>0</v>
      </c>
      <c r="P2067" s="108"/>
      <c r="Q2067" s="108">
        <v>26021</v>
      </c>
      <c r="R2067" s="108"/>
      <c r="S2067" s="108">
        <v>0</v>
      </c>
      <c r="T2067" s="108"/>
      <c r="U2067" s="108">
        <v>0</v>
      </c>
      <c r="V2067" s="108"/>
      <c r="W2067" s="108">
        <v>2725</v>
      </c>
      <c r="X2067" s="108"/>
      <c r="Y2067" s="108">
        <v>0</v>
      </c>
      <c r="Z2067" s="108"/>
      <c r="AA2067" s="108">
        <v>0</v>
      </c>
      <c r="AB2067" s="108"/>
      <c r="AC2067" s="108">
        <v>0</v>
      </c>
      <c r="AD2067" s="108"/>
      <c r="AE2067" s="108">
        <v>0</v>
      </c>
      <c r="AF2067" s="108"/>
      <c r="AG2067" s="108">
        <v>0</v>
      </c>
      <c r="AH2067" s="108"/>
      <c r="AI2067" s="108">
        <v>12293</v>
      </c>
      <c r="AJ2067" s="108"/>
      <c r="AK2067" s="108">
        <v>0</v>
      </c>
      <c r="AL2067" s="109"/>
      <c r="AM2067" s="182">
        <v>0</v>
      </c>
      <c r="AN2067" s="109" t="s">
        <v>5655</v>
      </c>
      <c r="AO2067" s="109" t="str">
        <f t="shared" si="32"/>
        <v>No</v>
      </c>
    </row>
    <row r="2068" spans="1:41" s="19" customFormat="1" ht="11.45" customHeight="1" x14ac:dyDescent="0.2">
      <c r="A2068" s="5" t="s">
        <v>4381</v>
      </c>
      <c r="B2068" s="5" t="s">
        <v>4382</v>
      </c>
      <c r="C2068" s="5" t="s">
        <v>61</v>
      </c>
      <c r="D2068" s="174" t="s">
        <v>4383</v>
      </c>
      <c r="E2068" s="177" t="s">
        <v>4384</v>
      </c>
      <c r="F2068" s="19" t="s">
        <v>242</v>
      </c>
      <c r="G2068" s="5" t="s">
        <v>229</v>
      </c>
      <c r="H2068" s="27">
        <v>0</v>
      </c>
      <c r="I2068" s="106">
        <v>2</v>
      </c>
      <c r="J2068" s="107"/>
      <c r="K2068" s="108">
        <v>0</v>
      </c>
      <c r="L2068" s="108"/>
      <c r="M2068" s="108">
        <v>0</v>
      </c>
      <c r="N2068" s="108"/>
      <c r="O2068" s="108">
        <v>0</v>
      </c>
      <c r="P2068" s="108"/>
      <c r="Q2068" s="108">
        <v>52308</v>
      </c>
      <c r="R2068" s="108"/>
      <c r="S2068" s="108">
        <v>0</v>
      </c>
      <c r="T2068" s="108"/>
      <c r="U2068" s="108">
        <v>0</v>
      </c>
      <c r="V2068" s="108"/>
      <c r="W2068" s="108">
        <v>2213</v>
      </c>
      <c r="X2068" s="108"/>
      <c r="Y2068" s="108">
        <v>0</v>
      </c>
      <c r="Z2068" s="108"/>
      <c r="AA2068" s="108">
        <v>0</v>
      </c>
      <c r="AB2068" s="108"/>
      <c r="AC2068" s="108">
        <v>0</v>
      </c>
      <c r="AD2068" s="108"/>
      <c r="AE2068" s="108">
        <v>0</v>
      </c>
      <c r="AF2068" s="108"/>
      <c r="AG2068" s="108">
        <v>0</v>
      </c>
      <c r="AH2068" s="108"/>
      <c r="AI2068" s="108">
        <v>2156</v>
      </c>
      <c r="AJ2068" s="108"/>
      <c r="AK2068" s="108">
        <v>0</v>
      </c>
      <c r="AL2068" s="109"/>
      <c r="AM2068" s="182">
        <v>0</v>
      </c>
      <c r="AN2068" s="109" t="s">
        <v>5655</v>
      </c>
      <c r="AO2068" s="109" t="str">
        <f t="shared" si="32"/>
        <v>No</v>
      </c>
    </row>
    <row r="2069" spans="1:41" s="19" customFormat="1" ht="11.45" customHeight="1" x14ac:dyDescent="0.2">
      <c r="A2069" s="5" t="s">
        <v>3808</v>
      </c>
      <c r="B2069" s="5" t="s">
        <v>778</v>
      </c>
      <c r="C2069" s="5" t="s">
        <v>48</v>
      </c>
      <c r="D2069" s="174" t="s">
        <v>3809</v>
      </c>
      <c r="E2069" s="177" t="s">
        <v>3810</v>
      </c>
      <c r="F2069" s="19" t="s">
        <v>194</v>
      </c>
      <c r="G2069" s="5" t="s">
        <v>229</v>
      </c>
      <c r="H2069" s="27">
        <v>0</v>
      </c>
      <c r="I2069" s="106">
        <v>2</v>
      </c>
      <c r="J2069" s="107"/>
      <c r="K2069" s="108">
        <v>0</v>
      </c>
      <c r="L2069" s="108"/>
      <c r="M2069" s="108">
        <v>0</v>
      </c>
      <c r="N2069" s="108"/>
      <c r="O2069" s="108">
        <v>0</v>
      </c>
      <c r="P2069" s="108"/>
      <c r="Q2069" s="108">
        <v>13670</v>
      </c>
      <c r="R2069" s="108"/>
      <c r="S2069" s="108">
        <v>0</v>
      </c>
      <c r="T2069" s="108"/>
      <c r="U2069" s="108">
        <v>0</v>
      </c>
      <c r="V2069" s="108"/>
      <c r="W2069" s="108">
        <v>645</v>
      </c>
      <c r="X2069" s="108"/>
      <c r="Y2069" s="108">
        <v>0</v>
      </c>
      <c r="Z2069" s="108"/>
      <c r="AA2069" s="108">
        <v>0</v>
      </c>
      <c r="AB2069" s="108"/>
      <c r="AC2069" s="108">
        <v>0</v>
      </c>
      <c r="AD2069" s="108"/>
      <c r="AE2069" s="108">
        <v>0</v>
      </c>
      <c r="AF2069" s="108"/>
      <c r="AG2069" s="108">
        <v>0</v>
      </c>
      <c r="AH2069" s="108"/>
      <c r="AI2069" s="108">
        <v>1435</v>
      </c>
      <c r="AJ2069" s="108"/>
      <c r="AK2069" s="108">
        <v>0</v>
      </c>
      <c r="AL2069" s="109"/>
      <c r="AM2069" s="182">
        <v>0</v>
      </c>
      <c r="AN2069" s="109" t="s">
        <v>5655</v>
      </c>
      <c r="AO2069" s="109" t="str">
        <f t="shared" si="32"/>
        <v>No</v>
      </c>
    </row>
    <row r="2070" spans="1:41" s="19" customFormat="1" ht="11.45" customHeight="1" x14ac:dyDescent="0.2">
      <c r="A2070" s="5" t="s">
        <v>145</v>
      </c>
      <c r="B2070" s="5" t="s">
        <v>238</v>
      </c>
      <c r="C2070" s="5" t="s">
        <v>73</v>
      </c>
      <c r="D2070" s="174">
        <v>2143</v>
      </c>
      <c r="E2070" s="177">
        <v>20143</v>
      </c>
      <c r="F2070" s="19" t="s">
        <v>194</v>
      </c>
      <c r="G2070" s="5" t="s">
        <v>5273</v>
      </c>
      <c r="H2070" s="27">
        <v>423566</v>
      </c>
      <c r="I2070" s="106">
        <v>2</v>
      </c>
      <c r="J2070" s="107"/>
      <c r="K2070" s="108">
        <v>0</v>
      </c>
      <c r="L2070" s="108"/>
      <c r="M2070" s="108">
        <v>0</v>
      </c>
      <c r="N2070" s="108"/>
      <c r="O2070" s="108">
        <v>0</v>
      </c>
      <c r="P2070" s="108"/>
      <c r="Q2070" s="108">
        <v>33833</v>
      </c>
      <c r="R2070" s="108"/>
      <c r="S2070" s="108">
        <v>0</v>
      </c>
      <c r="T2070" s="108"/>
      <c r="U2070" s="108">
        <v>0</v>
      </c>
      <c r="V2070" s="108"/>
      <c r="W2070" s="108">
        <v>2274</v>
      </c>
      <c r="X2070" s="108"/>
      <c r="Y2070" s="108">
        <v>0</v>
      </c>
      <c r="Z2070" s="108"/>
      <c r="AA2070" s="108">
        <v>0</v>
      </c>
      <c r="AB2070" s="108"/>
      <c r="AC2070" s="108">
        <v>0</v>
      </c>
      <c r="AD2070" s="108"/>
      <c r="AE2070" s="108">
        <v>0</v>
      </c>
      <c r="AF2070" s="108"/>
      <c r="AG2070" s="108">
        <v>0</v>
      </c>
      <c r="AH2070" s="108"/>
      <c r="AI2070" s="108">
        <v>4527</v>
      </c>
      <c r="AJ2070" s="108"/>
      <c r="AK2070" s="108">
        <v>0</v>
      </c>
      <c r="AL2070" s="109"/>
      <c r="AM2070" s="182">
        <v>0</v>
      </c>
      <c r="AN2070" s="109" t="s">
        <v>5655</v>
      </c>
      <c r="AO2070" s="109" t="str">
        <f t="shared" si="32"/>
        <v>No</v>
      </c>
    </row>
    <row r="2071" spans="1:41" s="19" customFormat="1" ht="11.45" customHeight="1" x14ac:dyDescent="0.2">
      <c r="A2071" s="5" t="s">
        <v>3352</v>
      </c>
      <c r="B2071" s="5" t="s">
        <v>3353</v>
      </c>
      <c r="C2071" s="5" t="s">
        <v>55</v>
      </c>
      <c r="D2071" s="174" t="s">
        <v>3354</v>
      </c>
      <c r="E2071" s="177" t="s">
        <v>3355</v>
      </c>
      <c r="F2071" s="19" t="s">
        <v>194</v>
      </c>
      <c r="G2071" s="5" t="s">
        <v>229</v>
      </c>
      <c r="H2071" s="27">
        <v>0</v>
      </c>
      <c r="I2071" s="106">
        <v>2</v>
      </c>
      <c r="J2071" s="107"/>
      <c r="K2071" s="108">
        <v>0</v>
      </c>
      <c r="L2071" s="108"/>
      <c r="M2071" s="108">
        <v>0</v>
      </c>
      <c r="N2071" s="108"/>
      <c r="O2071" s="108">
        <v>0</v>
      </c>
      <c r="P2071" s="108"/>
      <c r="Q2071" s="108">
        <v>49425</v>
      </c>
      <c r="R2071" s="108"/>
      <c r="S2071" s="108">
        <v>0</v>
      </c>
      <c r="T2071" s="108"/>
      <c r="U2071" s="108">
        <v>0</v>
      </c>
      <c r="V2071" s="108"/>
      <c r="W2071" s="108">
        <v>3895</v>
      </c>
      <c r="X2071" s="108"/>
      <c r="Y2071" s="108">
        <v>0</v>
      </c>
      <c r="Z2071" s="108"/>
      <c r="AA2071" s="108">
        <v>0</v>
      </c>
      <c r="AB2071" s="108"/>
      <c r="AC2071" s="108">
        <v>0</v>
      </c>
      <c r="AD2071" s="108"/>
      <c r="AE2071" s="108">
        <v>0</v>
      </c>
      <c r="AF2071" s="108"/>
      <c r="AG2071" s="108">
        <v>0</v>
      </c>
      <c r="AH2071" s="108"/>
      <c r="AI2071" s="108">
        <v>22658</v>
      </c>
      <c r="AJ2071" s="108"/>
      <c r="AK2071" s="108">
        <v>0</v>
      </c>
      <c r="AL2071" s="109"/>
      <c r="AM2071" s="182">
        <v>0</v>
      </c>
      <c r="AN2071" s="109" t="s">
        <v>5655</v>
      </c>
      <c r="AO2071" s="109" t="str">
        <f t="shared" si="32"/>
        <v>No</v>
      </c>
    </row>
    <row r="2072" spans="1:41" s="19" customFormat="1" ht="11.45" customHeight="1" x14ac:dyDescent="0.2">
      <c r="A2072" s="5" t="s">
        <v>3202</v>
      </c>
      <c r="B2072" s="5" t="s">
        <v>3203</v>
      </c>
      <c r="C2072" s="5" t="s">
        <v>98</v>
      </c>
      <c r="D2072" s="174" t="s">
        <v>3204</v>
      </c>
      <c r="E2072" s="177" t="s">
        <v>3205</v>
      </c>
      <c r="F2072" s="19" t="s">
        <v>194</v>
      </c>
      <c r="G2072" s="5" t="s">
        <v>229</v>
      </c>
      <c r="H2072" s="27">
        <v>0</v>
      </c>
      <c r="I2072" s="106">
        <v>2</v>
      </c>
      <c r="J2072" s="107"/>
      <c r="K2072" s="108">
        <v>0</v>
      </c>
      <c r="L2072" s="108"/>
      <c r="M2072" s="108">
        <v>0</v>
      </c>
      <c r="N2072" s="108"/>
      <c r="O2072" s="108">
        <v>0</v>
      </c>
      <c r="P2072" s="108"/>
      <c r="Q2072" s="108">
        <v>22969</v>
      </c>
      <c r="R2072" s="108"/>
      <c r="S2072" s="108">
        <v>0</v>
      </c>
      <c r="T2072" s="108"/>
      <c r="U2072" s="108">
        <v>0</v>
      </c>
      <c r="V2072" s="108"/>
      <c r="W2072" s="108">
        <v>3653</v>
      </c>
      <c r="X2072" s="108"/>
      <c r="Y2072" s="108">
        <v>0</v>
      </c>
      <c r="Z2072" s="108"/>
      <c r="AA2072" s="108">
        <v>0</v>
      </c>
      <c r="AB2072" s="108"/>
      <c r="AC2072" s="108">
        <v>0</v>
      </c>
      <c r="AD2072" s="108"/>
      <c r="AE2072" s="108">
        <v>0</v>
      </c>
      <c r="AF2072" s="108"/>
      <c r="AG2072" s="108">
        <v>0</v>
      </c>
      <c r="AH2072" s="108"/>
      <c r="AI2072" s="108">
        <v>8354</v>
      </c>
      <c r="AJ2072" s="108"/>
      <c r="AK2072" s="108">
        <v>0</v>
      </c>
      <c r="AL2072" s="109"/>
      <c r="AM2072" s="182">
        <v>0</v>
      </c>
      <c r="AN2072" s="109" t="s">
        <v>5655</v>
      </c>
      <c r="AO2072" s="109" t="str">
        <f t="shared" si="32"/>
        <v>No</v>
      </c>
    </row>
    <row r="2073" spans="1:41" s="19" customFormat="1" ht="11.45" customHeight="1" x14ac:dyDescent="0.2">
      <c r="A2073" s="5" t="s">
        <v>2783</v>
      </c>
      <c r="B2073" s="5" t="s">
        <v>283</v>
      </c>
      <c r="C2073" s="5" t="s">
        <v>98</v>
      </c>
      <c r="D2073" s="174" t="s">
        <v>2784</v>
      </c>
      <c r="E2073" s="177" t="s">
        <v>2785</v>
      </c>
      <c r="F2073" s="19" t="s">
        <v>194</v>
      </c>
      <c r="G2073" s="5" t="s">
        <v>229</v>
      </c>
      <c r="H2073" s="27">
        <v>0</v>
      </c>
      <c r="I2073" s="106">
        <v>2</v>
      </c>
      <c r="J2073" s="107"/>
      <c r="K2073" s="108">
        <v>0</v>
      </c>
      <c r="L2073" s="108"/>
      <c r="M2073" s="108">
        <v>0</v>
      </c>
      <c r="N2073" s="108"/>
      <c r="O2073" s="108">
        <v>0</v>
      </c>
      <c r="P2073" s="108"/>
      <c r="Q2073" s="108">
        <v>21169</v>
      </c>
      <c r="R2073" s="108"/>
      <c r="S2073" s="108">
        <v>0</v>
      </c>
      <c r="T2073" s="108"/>
      <c r="U2073" s="108">
        <v>0</v>
      </c>
      <c r="V2073" s="108"/>
      <c r="W2073" s="108">
        <v>2436</v>
      </c>
      <c r="X2073" s="108"/>
      <c r="Y2073" s="108">
        <v>0</v>
      </c>
      <c r="Z2073" s="108"/>
      <c r="AA2073" s="108">
        <v>0</v>
      </c>
      <c r="AB2073" s="108"/>
      <c r="AC2073" s="108">
        <v>0</v>
      </c>
      <c r="AD2073" s="108"/>
      <c r="AE2073" s="108">
        <v>0</v>
      </c>
      <c r="AF2073" s="108"/>
      <c r="AG2073" s="108">
        <v>0</v>
      </c>
      <c r="AH2073" s="108"/>
      <c r="AI2073" s="108">
        <v>8070</v>
      </c>
      <c r="AJ2073" s="108"/>
      <c r="AK2073" s="108">
        <v>0</v>
      </c>
      <c r="AL2073" s="109"/>
      <c r="AM2073" s="182">
        <v>0</v>
      </c>
      <c r="AN2073" s="109" t="s">
        <v>5655</v>
      </c>
      <c r="AO2073" s="109" t="str">
        <f t="shared" si="32"/>
        <v>No</v>
      </c>
    </row>
    <row r="2074" spans="1:41" s="19" customFormat="1" ht="11.45" customHeight="1" x14ac:dyDescent="0.2">
      <c r="A2074" s="5" t="s">
        <v>4255</v>
      </c>
      <c r="B2074" s="5" t="s">
        <v>4256</v>
      </c>
      <c r="C2074" s="5" t="s">
        <v>48</v>
      </c>
      <c r="D2074" s="174" t="s">
        <v>4257</v>
      </c>
      <c r="E2074" s="177" t="s">
        <v>4258</v>
      </c>
      <c r="F2074" s="19" t="s">
        <v>194</v>
      </c>
      <c r="G2074" s="5" t="s">
        <v>229</v>
      </c>
      <c r="H2074" s="27">
        <v>0</v>
      </c>
      <c r="I2074" s="106">
        <v>2</v>
      </c>
      <c r="J2074" s="107"/>
      <c r="K2074" s="108">
        <v>0</v>
      </c>
      <c r="L2074" s="108"/>
      <c r="M2074" s="108">
        <v>0</v>
      </c>
      <c r="N2074" s="108"/>
      <c r="O2074" s="108">
        <v>0</v>
      </c>
      <c r="P2074" s="108"/>
      <c r="Q2074" s="108">
        <v>24250</v>
      </c>
      <c r="R2074" s="108"/>
      <c r="S2074" s="108">
        <v>0</v>
      </c>
      <c r="T2074" s="108"/>
      <c r="U2074" s="108">
        <v>0</v>
      </c>
      <c r="V2074" s="108"/>
      <c r="W2074" s="108">
        <v>2310</v>
      </c>
      <c r="X2074" s="108"/>
      <c r="Y2074" s="108">
        <v>0</v>
      </c>
      <c r="Z2074" s="108"/>
      <c r="AA2074" s="108">
        <v>0</v>
      </c>
      <c r="AB2074" s="108"/>
      <c r="AC2074" s="108">
        <v>0</v>
      </c>
      <c r="AD2074" s="108"/>
      <c r="AE2074" s="108">
        <v>0</v>
      </c>
      <c r="AF2074" s="108"/>
      <c r="AG2074" s="108">
        <v>0</v>
      </c>
      <c r="AH2074" s="108"/>
      <c r="AI2074" s="108">
        <v>12965</v>
      </c>
      <c r="AJ2074" s="108"/>
      <c r="AK2074" s="108">
        <v>0</v>
      </c>
      <c r="AL2074" s="109"/>
      <c r="AM2074" s="182">
        <v>0</v>
      </c>
      <c r="AN2074" s="109" t="s">
        <v>5655</v>
      </c>
      <c r="AO2074" s="109" t="str">
        <f t="shared" si="32"/>
        <v>No</v>
      </c>
    </row>
    <row r="2075" spans="1:41" s="19" customFormat="1" ht="11.45" customHeight="1" x14ac:dyDescent="0.2">
      <c r="A2075" s="5" t="s">
        <v>4039</v>
      </c>
      <c r="B2075" s="5" t="s">
        <v>4040</v>
      </c>
      <c r="C2075" s="5" t="s">
        <v>48</v>
      </c>
      <c r="D2075" s="174" t="s">
        <v>4041</v>
      </c>
      <c r="E2075" s="177" t="s">
        <v>4042</v>
      </c>
      <c r="F2075" s="19" t="s">
        <v>242</v>
      </c>
      <c r="G2075" s="5" t="s">
        <v>229</v>
      </c>
      <c r="H2075" s="27">
        <v>0</v>
      </c>
      <c r="I2075" s="106">
        <v>2</v>
      </c>
      <c r="J2075" s="107"/>
      <c r="K2075" s="108">
        <v>0</v>
      </c>
      <c r="L2075" s="108"/>
      <c r="M2075" s="108">
        <v>0</v>
      </c>
      <c r="N2075" s="108"/>
      <c r="O2075" s="108">
        <v>0</v>
      </c>
      <c r="P2075" s="108"/>
      <c r="Q2075" s="108">
        <v>24369</v>
      </c>
      <c r="R2075" s="108"/>
      <c r="S2075" s="108">
        <v>0</v>
      </c>
      <c r="T2075" s="108"/>
      <c r="U2075" s="108">
        <v>0</v>
      </c>
      <c r="V2075" s="108"/>
      <c r="W2075" s="108">
        <v>941</v>
      </c>
      <c r="X2075" s="108"/>
      <c r="Y2075" s="108">
        <v>0</v>
      </c>
      <c r="Z2075" s="108"/>
      <c r="AA2075" s="108">
        <v>0</v>
      </c>
      <c r="AB2075" s="108"/>
      <c r="AC2075" s="108">
        <v>0</v>
      </c>
      <c r="AD2075" s="108"/>
      <c r="AE2075" s="108">
        <v>0</v>
      </c>
      <c r="AF2075" s="108"/>
      <c r="AG2075" s="108">
        <v>0</v>
      </c>
      <c r="AH2075" s="108"/>
      <c r="AI2075" s="108">
        <v>4839</v>
      </c>
      <c r="AJ2075" s="108"/>
      <c r="AK2075" s="108">
        <v>0</v>
      </c>
      <c r="AL2075" s="109"/>
      <c r="AM2075" s="182">
        <v>0</v>
      </c>
      <c r="AN2075" s="109" t="s">
        <v>5655</v>
      </c>
      <c r="AO2075" s="109" t="str">
        <f t="shared" si="32"/>
        <v>No</v>
      </c>
    </row>
    <row r="2076" spans="1:41" s="19" customFormat="1" ht="11.45" customHeight="1" x14ac:dyDescent="0.2">
      <c r="A2076" s="5" t="s">
        <v>5115</v>
      </c>
      <c r="B2076" s="5" t="s">
        <v>5116</v>
      </c>
      <c r="C2076" s="5" t="s">
        <v>94</v>
      </c>
      <c r="D2076" s="174" t="s">
        <v>5117</v>
      </c>
      <c r="E2076" s="177" t="s">
        <v>5118</v>
      </c>
      <c r="F2076" s="19" t="s">
        <v>242</v>
      </c>
      <c r="G2076" s="5" t="s">
        <v>229</v>
      </c>
      <c r="H2076" s="27">
        <v>0</v>
      </c>
      <c r="I2076" s="106">
        <v>2</v>
      </c>
      <c r="J2076" s="107"/>
      <c r="K2076" s="108">
        <v>0</v>
      </c>
      <c r="L2076" s="108"/>
      <c r="M2076" s="108">
        <v>0</v>
      </c>
      <c r="N2076" s="108"/>
      <c r="O2076" s="108">
        <v>0</v>
      </c>
      <c r="P2076" s="108"/>
      <c r="Q2076" s="108">
        <v>121547</v>
      </c>
      <c r="R2076" s="108"/>
      <c r="S2076" s="108">
        <v>0</v>
      </c>
      <c r="T2076" s="108"/>
      <c r="U2076" s="108">
        <v>0</v>
      </c>
      <c r="V2076" s="108"/>
      <c r="W2076" s="108">
        <v>3659</v>
      </c>
      <c r="X2076" s="108"/>
      <c r="Y2076" s="108">
        <v>0</v>
      </c>
      <c r="Z2076" s="108"/>
      <c r="AA2076" s="108">
        <v>0</v>
      </c>
      <c r="AB2076" s="108"/>
      <c r="AC2076" s="108">
        <v>0</v>
      </c>
      <c r="AD2076" s="108"/>
      <c r="AE2076" s="108">
        <v>0</v>
      </c>
      <c r="AF2076" s="108"/>
      <c r="AG2076" s="108">
        <v>0</v>
      </c>
      <c r="AH2076" s="108"/>
      <c r="AI2076" s="108">
        <v>7583</v>
      </c>
      <c r="AJ2076" s="108"/>
      <c r="AK2076" s="108">
        <v>0</v>
      </c>
      <c r="AL2076" s="109"/>
      <c r="AM2076" s="182">
        <v>0</v>
      </c>
      <c r="AN2076" s="109" t="s">
        <v>5655</v>
      </c>
      <c r="AO2076" s="109" t="str">
        <f t="shared" si="32"/>
        <v>No</v>
      </c>
    </row>
    <row r="2077" spans="1:41" s="19" customFormat="1" ht="11.45" customHeight="1" x14ac:dyDescent="0.2">
      <c r="A2077" s="5" t="s">
        <v>4116</v>
      </c>
      <c r="B2077" s="5" t="s">
        <v>1724</v>
      </c>
      <c r="C2077" s="5" t="s">
        <v>64</v>
      </c>
      <c r="D2077" s="174" t="s">
        <v>4117</v>
      </c>
      <c r="E2077" s="177" t="s">
        <v>4118</v>
      </c>
      <c r="F2077" s="19" t="s">
        <v>242</v>
      </c>
      <c r="G2077" s="5" t="s">
        <v>229</v>
      </c>
      <c r="H2077" s="27">
        <v>0</v>
      </c>
      <c r="I2077" s="106">
        <v>2</v>
      </c>
      <c r="J2077" s="107"/>
      <c r="K2077" s="108">
        <v>0</v>
      </c>
      <c r="L2077" s="108"/>
      <c r="M2077" s="108">
        <v>0</v>
      </c>
      <c r="N2077" s="108"/>
      <c r="O2077" s="108">
        <v>0</v>
      </c>
      <c r="P2077" s="108"/>
      <c r="Q2077" s="108">
        <v>28613</v>
      </c>
      <c r="R2077" s="108"/>
      <c r="S2077" s="108">
        <v>0</v>
      </c>
      <c r="T2077" s="108"/>
      <c r="U2077" s="108">
        <v>0</v>
      </c>
      <c r="V2077" s="108"/>
      <c r="W2077" s="108">
        <v>902</v>
      </c>
      <c r="X2077" s="108"/>
      <c r="Y2077" s="108">
        <v>0</v>
      </c>
      <c r="Z2077" s="108"/>
      <c r="AA2077" s="108">
        <v>0</v>
      </c>
      <c r="AB2077" s="108"/>
      <c r="AC2077" s="108">
        <v>0</v>
      </c>
      <c r="AD2077" s="108"/>
      <c r="AE2077" s="108">
        <v>0</v>
      </c>
      <c r="AF2077" s="108"/>
      <c r="AG2077" s="108">
        <v>0</v>
      </c>
      <c r="AH2077" s="108"/>
      <c r="AI2077" s="108">
        <v>2058</v>
      </c>
      <c r="AJ2077" s="108"/>
      <c r="AK2077" s="108">
        <v>0</v>
      </c>
      <c r="AL2077" s="109"/>
      <c r="AM2077" s="182">
        <v>0</v>
      </c>
      <c r="AN2077" s="109" t="s">
        <v>5655</v>
      </c>
      <c r="AO2077" s="109" t="str">
        <f t="shared" si="32"/>
        <v>No</v>
      </c>
    </row>
    <row r="2078" spans="1:41" s="19" customFormat="1" ht="11.45" customHeight="1" x14ac:dyDescent="0.2">
      <c r="A2078" s="5" t="s">
        <v>6551</v>
      </c>
      <c r="B2078" s="5" t="s">
        <v>5187</v>
      </c>
      <c r="C2078" s="5" t="s">
        <v>48</v>
      </c>
      <c r="D2078" s="174"/>
      <c r="E2078" s="177" t="s">
        <v>5188</v>
      </c>
      <c r="F2078" s="19" t="s">
        <v>194</v>
      </c>
      <c r="G2078" s="5" t="s">
        <v>229</v>
      </c>
      <c r="H2078" s="27">
        <v>0</v>
      </c>
      <c r="I2078" s="106">
        <v>2</v>
      </c>
      <c r="J2078" s="107"/>
      <c r="K2078" s="108">
        <v>0</v>
      </c>
      <c r="L2078" s="108"/>
      <c r="M2078" s="108">
        <v>0</v>
      </c>
      <c r="N2078" s="108"/>
      <c r="O2078" s="108">
        <v>0</v>
      </c>
      <c r="P2078" s="108"/>
      <c r="Q2078" s="108">
        <v>12638</v>
      </c>
      <c r="R2078" s="108"/>
      <c r="S2078" s="108">
        <v>0</v>
      </c>
      <c r="T2078" s="108"/>
      <c r="U2078" s="108">
        <v>0</v>
      </c>
      <c r="V2078" s="108"/>
      <c r="W2078" s="108">
        <v>972</v>
      </c>
      <c r="X2078" s="108"/>
      <c r="Y2078" s="108">
        <v>0</v>
      </c>
      <c r="Z2078" s="108"/>
      <c r="AA2078" s="108">
        <v>0</v>
      </c>
      <c r="AB2078" s="108"/>
      <c r="AC2078" s="108">
        <v>0</v>
      </c>
      <c r="AD2078" s="108"/>
      <c r="AE2078" s="108">
        <v>0</v>
      </c>
      <c r="AF2078" s="108"/>
      <c r="AG2078" s="108">
        <v>0</v>
      </c>
      <c r="AH2078" s="108"/>
      <c r="AI2078" s="108">
        <v>4620</v>
      </c>
      <c r="AJ2078" s="108"/>
      <c r="AK2078" s="108">
        <v>0</v>
      </c>
      <c r="AL2078" s="109"/>
      <c r="AM2078" s="182">
        <v>0</v>
      </c>
      <c r="AN2078" s="109" t="s">
        <v>5655</v>
      </c>
      <c r="AO2078" s="109" t="str">
        <f t="shared" si="32"/>
        <v>No</v>
      </c>
    </row>
    <row r="2079" spans="1:41" s="19" customFormat="1" ht="11.45" customHeight="1" x14ac:dyDescent="0.2">
      <c r="A2079" s="5" t="s">
        <v>4971</v>
      </c>
      <c r="B2079" s="5" t="s">
        <v>4972</v>
      </c>
      <c r="C2079" s="5" t="s">
        <v>80</v>
      </c>
      <c r="D2079" s="174" t="s">
        <v>4973</v>
      </c>
      <c r="E2079" s="177" t="s">
        <v>4974</v>
      </c>
      <c r="F2079" s="19" t="s">
        <v>194</v>
      </c>
      <c r="G2079" s="5" t="s">
        <v>229</v>
      </c>
      <c r="H2079" s="27">
        <v>0</v>
      </c>
      <c r="I2079" s="106">
        <v>2</v>
      </c>
      <c r="J2079" s="107"/>
      <c r="K2079" s="108">
        <v>0</v>
      </c>
      <c r="L2079" s="108"/>
      <c r="M2079" s="108">
        <v>0</v>
      </c>
      <c r="N2079" s="108"/>
      <c r="O2079" s="108">
        <v>0</v>
      </c>
      <c r="P2079" s="108"/>
      <c r="Q2079" s="108">
        <v>16915</v>
      </c>
      <c r="R2079" s="108"/>
      <c r="S2079" s="108">
        <v>0</v>
      </c>
      <c r="T2079" s="108"/>
      <c r="U2079" s="108">
        <v>0</v>
      </c>
      <c r="V2079" s="108"/>
      <c r="W2079" s="108">
        <v>2789</v>
      </c>
      <c r="X2079" s="108"/>
      <c r="Y2079" s="108">
        <v>0</v>
      </c>
      <c r="Z2079" s="108"/>
      <c r="AA2079" s="108">
        <v>0</v>
      </c>
      <c r="AB2079" s="108"/>
      <c r="AC2079" s="108">
        <v>0</v>
      </c>
      <c r="AD2079" s="108"/>
      <c r="AE2079" s="108">
        <v>0</v>
      </c>
      <c r="AF2079" s="108"/>
      <c r="AG2079" s="108">
        <v>0</v>
      </c>
      <c r="AH2079" s="108"/>
      <c r="AI2079" s="108">
        <v>7604</v>
      </c>
      <c r="AJ2079" s="108"/>
      <c r="AK2079" s="108">
        <v>0</v>
      </c>
      <c r="AL2079" s="109"/>
      <c r="AM2079" s="182">
        <v>0</v>
      </c>
      <c r="AN2079" s="109" t="s">
        <v>5655</v>
      </c>
      <c r="AO2079" s="109" t="str">
        <f t="shared" si="32"/>
        <v>No</v>
      </c>
    </row>
    <row r="2080" spans="1:41" s="19" customFormat="1" ht="11.45" customHeight="1" x14ac:dyDescent="0.2">
      <c r="A2080" s="5" t="s">
        <v>2013</v>
      </c>
      <c r="B2080" s="5" t="s">
        <v>2014</v>
      </c>
      <c r="C2080" s="5" t="s">
        <v>40</v>
      </c>
      <c r="D2080" s="174" t="s">
        <v>2015</v>
      </c>
      <c r="E2080" s="177" t="s">
        <v>2016</v>
      </c>
      <c r="F2080" s="19" t="s">
        <v>194</v>
      </c>
      <c r="G2080" s="5" t="s">
        <v>229</v>
      </c>
      <c r="H2080" s="27">
        <v>0</v>
      </c>
      <c r="I2080" s="106">
        <v>2</v>
      </c>
      <c r="J2080" s="107"/>
      <c r="K2080" s="108">
        <v>0</v>
      </c>
      <c r="L2080" s="108"/>
      <c r="M2080" s="108">
        <v>0</v>
      </c>
      <c r="N2080" s="108"/>
      <c r="O2080" s="108">
        <v>0</v>
      </c>
      <c r="P2080" s="108"/>
      <c r="Q2080" s="108">
        <v>61450</v>
      </c>
      <c r="R2080" s="108"/>
      <c r="S2080" s="108">
        <v>0</v>
      </c>
      <c r="T2080" s="108"/>
      <c r="U2080" s="108">
        <v>0</v>
      </c>
      <c r="V2080" s="108"/>
      <c r="W2080" s="108">
        <v>3680</v>
      </c>
      <c r="X2080" s="108"/>
      <c r="Y2080" s="108">
        <v>0</v>
      </c>
      <c r="Z2080" s="108"/>
      <c r="AA2080" s="108">
        <v>0</v>
      </c>
      <c r="AB2080" s="108"/>
      <c r="AC2080" s="108">
        <v>0</v>
      </c>
      <c r="AD2080" s="108"/>
      <c r="AE2080" s="108">
        <v>0</v>
      </c>
      <c r="AF2080" s="108"/>
      <c r="AG2080" s="108">
        <v>0</v>
      </c>
      <c r="AH2080" s="108"/>
      <c r="AI2080" s="108">
        <v>4126</v>
      </c>
      <c r="AJ2080" s="108"/>
      <c r="AK2080" s="108">
        <v>0</v>
      </c>
      <c r="AL2080" s="109"/>
      <c r="AM2080" s="182">
        <v>0</v>
      </c>
      <c r="AN2080" s="109" t="s">
        <v>5655</v>
      </c>
      <c r="AO2080" s="109" t="str">
        <f t="shared" si="32"/>
        <v>No</v>
      </c>
    </row>
    <row r="2081" spans="1:41" s="19" customFormat="1" ht="11.45" customHeight="1" x14ac:dyDescent="0.2">
      <c r="A2081" s="5" t="s">
        <v>1265</v>
      </c>
      <c r="B2081" s="5" t="s">
        <v>1266</v>
      </c>
      <c r="C2081" s="5" t="s">
        <v>18</v>
      </c>
      <c r="D2081" s="174" t="s">
        <v>1267</v>
      </c>
      <c r="E2081" s="177">
        <v>99298</v>
      </c>
      <c r="F2081" s="19" t="s">
        <v>138</v>
      </c>
      <c r="G2081" s="5" t="s">
        <v>5273</v>
      </c>
      <c r="H2081" s="27">
        <v>0</v>
      </c>
      <c r="I2081" s="106">
        <v>2</v>
      </c>
      <c r="J2081" s="107"/>
      <c r="K2081" s="108">
        <v>0</v>
      </c>
      <c r="L2081" s="108"/>
      <c r="M2081" s="108">
        <v>0</v>
      </c>
      <c r="N2081" s="108"/>
      <c r="O2081" s="108">
        <v>0</v>
      </c>
      <c r="P2081" s="108"/>
      <c r="Q2081" s="108">
        <v>41074</v>
      </c>
      <c r="R2081" s="108"/>
      <c r="S2081" s="108">
        <v>0</v>
      </c>
      <c r="T2081" s="108"/>
      <c r="U2081" s="108">
        <v>0</v>
      </c>
      <c r="V2081" s="108"/>
      <c r="W2081" s="108">
        <v>874</v>
      </c>
      <c r="X2081" s="108"/>
      <c r="Y2081" s="108">
        <v>0</v>
      </c>
      <c r="Z2081" s="108"/>
      <c r="AA2081" s="108">
        <v>0</v>
      </c>
      <c r="AB2081" s="108"/>
      <c r="AC2081" s="108">
        <v>0</v>
      </c>
      <c r="AD2081" s="108"/>
      <c r="AE2081" s="108">
        <v>0</v>
      </c>
      <c r="AF2081" s="108"/>
      <c r="AG2081" s="108">
        <v>0</v>
      </c>
      <c r="AH2081" s="108"/>
      <c r="AI2081" s="108">
        <v>878</v>
      </c>
      <c r="AJ2081" s="108"/>
      <c r="AK2081" s="108">
        <v>0</v>
      </c>
      <c r="AL2081" s="109"/>
      <c r="AM2081" s="182">
        <v>0</v>
      </c>
      <c r="AN2081" s="109" t="s">
        <v>5655</v>
      </c>
      <c r="AO2081" s="109" t="str">
        <f t="shared" si="32"/>
        <v>No</v>
      </c>
    </row>
    <row r="2082" spans="1:41" s="19" customFormat="1" ht="11.45" customHeight="1" x14ac:dyDescent="0.2">
      <c r="A2082" s="5" t="s">
        <v>4582</v>
      </c>
      <c r="B2082" s="5" t="s">
        <v>4583</v>
      </c>
      <c r="C2082" s="5" t="s">
        <v>90</v>
      </c>
      <c r="D2082" s="174" t="s">
        <v>4584</v>
      </c>
      <c r="E2082" s="177" t="s">
        <v>4585</v>
      </c>
      <c r="F2082" s="19" t="s">
        <v>194</v>
      </c>
      <c r="G2082" s="5" t="s">
        <v>229</v>
      </c>
      <c r="H2082" s="27">
        <v>0</v>
      </c>
      <c r="I2082" s="106">
        <v>2</v>
      </c>
      <c r="J2082" s="107"/>
      <c r="K2082" s="108">
        <v>0</v>
      </c>
      <c r="L2082" s="108"/>
      <c r="M2082" s="108">
        <v>0</v>
      </c>
      <c r="N2082" s="108"/>
      <c r="O2082" s="108">
        <v>0</v>
      </c>
      <c r="P2082" s="108"/>
      <c r="Q2082" s="108">
        <v>81025</v>
      </c>
      <c r="R2082" s="108"/>
      <c r="S2082" s="108">
        <v>0</v>
      </c>
      <c r="T2082" s="108"/>
      <c r="U2082" s="108">
        <v>0</v>
      </c>
      <c r="V2082" s="108"/>
      <c r="W2082" s="108">
        <v>5983</v>
      </c>
      <c r="X2082" s="108"/>
      <c r="Y2082" s="108">
        <v>0</v>
      </c>
      <c r="Z2082" s="108"/>
      <c r="AA2082" s="108">
        <v>0</v>
      </c>
      <c r="AB2082" s="108"/>
      <c r="AC2082" s="108">
        <v>0</v>
      </c>
      <c r="AD2082" s="108"/>
      <c r="AE2082" s="108">
        <v>0</v>
      </c>
      <c r="AF2082" s="108"/>
      <c r="AG2082" s="108">
        <v>0</v>
      </c>
      <c r="AH2082" s="108"/>
      <c r="AI2082" s="108">
        <v>21166</v>
      </c>
      <c r="AJ2082" s="108"/>
      <c r="AK2082" s="108">
        <v>0</v>
      </c>
      <c r="AL2082" s="109"/>
      <c r="AM2082" s="182">
        <v>0</v>
      </c>
      <c r="AN2082" s="109" t="s">
        <v>5655</v>
      </c>
      <c r="AO2082" s="109" t="str">
        <f t="shared" si="32"/>
        <v>No</v>
      </c>
    </row>
    <row r="2083" spans="1:41" s="19" customFormat="1" ht="11.45" customHeight="1" x14ac:dyDescent="0.2">
      <c r="A2083" s="5" t="s">
        <v>5462</v>
      </c>
      <c r="B2083" s="5" t="s">
        <v>1464</v>
      </c>
      <c r="C2083" s="5" t="s">
        <v>54</v>
      </c>
      <c r="D2083" s="174" t="s">
        <v>1465</v>
      </c>
      <c r="E2083" s="177" t="s">
        <v>1466</v>
      </c>
      <c r="F2083" s="19" t="s">
        <v>194</v>
      </c>
      <c r="G2083" s="5" t="s">
        <v>229</v>
      </c>
      <c r="H2083" s="27">
        <v>0</v>
      </c>
      <c r="I2083" s="106">
        <v>2</v>
      </c>
      <c r="J2083" s="107"/>
      <c r="K2083" s="108">
        <v>0</v>
      </c>
      <c r="L2083" s="108"/>
      <c r="M2083" s="108">
        <v>0</v>
      </c>
      <c r="N2083" s="108"/>
      <c r="O2083" s="108">
        <v>0</v>
      </c>
      <c r="P2083" s="108"/>
      <c r="Q2083" s="108">
        <v>38412</v>
      </c>
      <c r="R2083" s="108"/>
      <c r="S2083" s="108">
        <v>0</v>
      </c>
      <c r="T2083" s="108"/>
      <c r="U2083" s="108">
        <v>0</v>
      </c>
      <c r="V2083" s="108"/>
      <c r="W2083" s="108">
        <v>3037</v>
      </c>
      <c r="X2083" s="108"/>
      <c r="Y2083" s="108">
        <v>0</v>
      </c>
      <c r="Z2083" s="108"/>
      <c r="AA2083" s="108">
        <v>0</v>
      </c>
      <c r="AB2083" s="108"/>
      <c r="AC2083" s="108">
        <v>0</v>
      </c>
      <c r="AD2083" s="108"/>
      <c r="AE2083" s="108">
        <v>0</v>
      </c>
      <c r="AF2083" s="108"/>
      <c r="AG2083" s="108">
        <v>0</v>
      </c>
      <c r="AH2083" s="108"/>
      <c r="AI2083" s="108">
        <v>13263</v>
      </c>
      <c r="AJ2083" s="108"/>
      <c r="AK2083" s="108">
        <v>0</v>
      </c>
      <c r="AL2083" s="109"/>
      <c r="AM2083" s="182">
        <v>0</v>
      </c>
      <c r="AN2083" s="109" t="s">
        <v>5655</v>
      </c>
      <c r="AO2083" s="109" t="str">
        <f t="shared" si="32"/>
        <v>No</v>
      </c>
    </row>
    <row r="2084" spans="1:41" s="19" customFormat="1" ht="11.45" customHeight="1" x14ac:dyDescent="0.2">
      <c r="A2084" s="5" t="s">
        <v>3762</v>
      </c>
      <c r="B2084" s="5" t="s">
        <v>3763</v>
      </c>
      <c r="C2084" s="5" t="s">
        <v>48</v>
      </c>
      <c r="D2084" s="174" t="s">
        <v>3764</v>
      </c>
      <c r="E2084" s="177" t="s">
        <v>3765</v>
      </c>
      <c r="F2084" s="19" t="s">
        <v>242</v>
      </c>
      <c r="G2084" s="5" t="s">
        <v>229</v>
      </c>
      <c r="H2084" s="27">
        <v>0</v>
      </c>
      <c r="I2084" s="106">
        <v>2</v>
      </c>
      <c r="J2084" s="107"/>
      <c r="K2084" s="108">
        <v>0</v>
      </c>
      <c r="L2084" s="108"/>
      <c r="M2084" s="108">
        <v>0</v>
      </c>
      <c r="N2084" s="108"/>
      <c r="O2084" s="108">
        <v>0</v>
      </c>
      <c r="P2084" s="108"/>
      <c r="Q2084" s="108">
        <v>44340</v>
      </c>
      <c r="R2084" s="108"/>
      <c r="S2084" s="108">
        <v>0</v>
      </c>
      <c r="T2084" s="108"/>
      <c r="U2084" s="108">
        <v>0</v>
      </c>
      <c r="V2084" s="108"/>
      <c r="W2084" s="108">
        <v>4160</v>
      </c>
      <c r="X2084" s="108"/>
      <c r="Y2084" s="108">
        <v>0</v>
      </c>
      <c r="Z2084" s="108"/>
      <c r="AA2084" s="108">
        <v>0</v>
      </c>
      <c r="AB2084" s="108"/>
      <c r="AC2084" s="108">
        <v>0</v>
      </c>
      <c r="AD2084" s="108"/>
      <c r="AE2084" s="108">
        <v>0</v>
      </c>
      <c r="AF2084" s="108"/>
      <c r="AG2084" s="108">
        <v>0</v>
      </c>
      <c r="AH2084" s="108"/>
      <c r="AI2084" s="108">
        <v>20652</v>
      </c>
      <c r="AJ2084" s="108"/>
      <c r="AK2084" s="108">
        <v>0</v>
      </c>
      <c r="AL2084" s="109"/>
      <c r="AM2084" s="182">
        <v>0</v>
      </c>
      <c r="AN2084" s="109" t="s">
        <v>5655</v>
      </c>
      <c r="AO2084" s="109" t="str">
        <f t="shared" si="32"/>
        <v>No</v>
      </c>
    </row>
    <row r="2085" spans="1:41" s="19" customFormat="1" ht="11.45" customHeight="1" x14ac:dyDescent="0.2">
      <c r="A2085" s="5" t="s">
        <v>4945</v>
      </c>
      <c r="B2085" s="5" t="s">
        <v>4946</v>
      </c>
      <c r="C2085" s="5" t="s">
        <v>1</v>
      </c>
      <c r="D2085" s="174" t="s">
        <v>4947</v>
      </c>
      <c r="E2085" s="177" t="s">
        <v>4948</v>
      </c>
      <c r="F2085" s="19" t="s">
        <v>194</v>
      </c>
      <c r="G2085" s="5" t="s">
        <v>229</v>
      </c>
      <c r="H2085" s="27">
        <v>0</v>
      </c>
      <c r="I2085" s="106">
        <v>2</v>
      </c>
      <c r="J2085" s="107"/>
      <c r="K2085" s="108">
        <v>0</v>
      </c>
      <c r="L2085" s="108"/>
      <c r="M2085" s="108">
        <v>0</v>
      </c>
      <c r="N2085" s="108"/>
      <c r="O2085" s="108">
        <v>0</v>
      </c>
      <c r="P2085" s="108"/>
      <c r="Q2085" s="108">
        <v>15308</v>
      </c>
      <c r="R2085" s="108"/>
      <c r="S2085" s="108">
        <v>0</v>
      </c>
      <c r="T2085" s="108"/>
      <c r="U2085" s="108">
        <v>0</v>
      </c>
      <c r="V2085" s="108"/>
      <c r="W2085" s="108">
        <v>328</v>
      </c>
      <c r="X2085" s="108"/>
      <c r="Y2085" s="108">
        <v>0</v>
      </c>
      <c r="Z2085" s="108"/>
      <c r="AA2085" s="108">
        <v>0</v>
      </c>
      <c r="AB2085" s="108"/>
      <c r="AC2085" s="108">
        <v>0</v>
      </c>
      <c r="AD2085" s="108"/>
      <c r="AE2085" s="108">
        <v>0</v>
      </c>
      <c r="AF2085" s="108"/>
      <c r="AG2085" s="108">
        <v>0</v>
      </c>
      <c r="AH2085" s="108"/>
      <c r="AI2085" s="108">
        <v>4023</v>
      </c>
      <c r="AJ2085" s="108"/>
      <c r="AK2085" s="108">
        <v>0</v>
      </c>
      <c r="AL2085" s="109"/>
      <c r="AM2085" s="182">
        <v>0</v>
      </c>
      <c r="AN2085" s="109" t="s">
        <v>5655</v>
      </c>
      <c r="AO2085" s="109" t="str">
        <f t="shared" si="32"/>
        <v>No</v>
      </c>
    </row>
    <row r="2086" spans="1:41" s="19" customFormat="1" ht="11.45" customHeight="1" x14ac:dyDescent="0.2">
      <c r="A2086" s="5" t="s">
        <v>5574</v>
      </c>
      <c r="B2086" s="5" t="s">
        <v>5649</v>
      </c>
      <c r="C2086" s="5" t="s">
        <v>20</v>
      </c>
      <c r="D2086" s="174" t="s">
        <v>5573</v>
      </c>
      <c r="E2086" s="177" t="s">
        <v>5572</v>
      </c>
      <c r="F2086" s="19" t="s">
        <v>194</v>
      </c>
      <c r="G2086" s="5" t="s">
        <v>229</v>
      </c>
      <c r="H2086" s="27">
        <v>0</v>
      </c>
      <c r="I2086" s="106">
        <v>2</v>
      </c>
      <c r="J2086" s="107"/>
      <c r="K2086" s="108">
        <v>0</v>
      </c>
      <c r="L2086" s="108"/>
      <c r="M2086" s="108">
        <v>0</v>
      </c>
      <c r="N2086" s="108"/>
      <c r="O2086" s="108">
        <v>0</v>
      </c>
      <c r="P2086" s="108"/>
      <c r="Q2086" s="108">
        <v>24655</v>
      </c>
      <c r="R2086" s="108"/>
      <c r="S2086" s="108">
        <v>0</v>
      </c>
      <c r="T2086" s="108"/>
      <c r="U2086" s="108">
        <v>0</v>
      </c>
      <c r="V2086" s="108"/>
      <c r="W2086" s="108">
        <v>2715</v>
      </c>
      <c r="X2086" s="108"/>
      <c r="Y2086" s="108">
        <v>0</v>
      </c>
      <c r="Z2086" s="108"/>
      <c r="AA2086" s="108">
        <v>0</v>
      </c>
      <c r="AB2086" s="108"/>
      <c r="AC2086" s="108">
        <v>0</v>
      </c>
      <c r="AD2086" s="108"/>
      <c r="AE2086" s="108">
        <v>0</v>
      </c>
      <c r="AF2086" s="108"/>
      <c r="AG2086" s="108">
        <v>0</v>
      </c>
      <c r="AH2086" s="108"/>
      <c r="AI2086" s="108">
        <v>11880</v>
      </c>
      <c r="AJ2086" s="108"/>
      <c r="AK2086" s="108">
        <v>0</v>
      </c>
      <c r="AL2086" s="109"/>
      <c r="AM2086" s="182">
        <v>0</v>
      </c>
      <c r="AN2086" s="109" t="s">
        <v>5655</v>
      </c>
      <c r="AO2086" s="109" t="str">
        <f t="shared" si="32"/>
        <v>No</v>
      </c>
    </row>
    <row r="2087" spans="1:41" s="19" customFormat="1" ht="11.45" customHeight="1" x14ac:dyDescent="0.2">
      <c r="A2087" s="5" t="s">
        <v>3811</v>
      </c>
      <c r="B2087" s="5" t="s">
        <v>3812</v>
      </c>
      <c r="C2087" s="5" t="s">
        <v>48</v>
      </c>
      <c r="D2087" s="174" t="s">
        <v>3813</v>
      </c>
      <c r="E2087" s="177" t="s">
        <v>3814</v>
      </c>
      <c r="F2087" s="19" t="s">
        <v>194</v>
      </c>
      <c r="G2087" s="5" t="s">
        <v>229</v>
      </c>
      <c r="H2087" s="27">
        <v>0</v>
      </c>
      <c r="I2087" s="106">
        <v>2</v>
      </c>
      <c r="J2087" s="107"/>
      <c r="K2087" s="108">
        <v>0</v>
      </c>
      <c r="L2087" s="108"/>
      <c r="M2087" s="108">
        <v>0</v>
      </c>
      <c r="N2087" s="108"/>
      <c r="O2087" s="108">
        <v>0</v>
      </c>
      <c r="P2087" s="108"/>
      <c r="Q2087" s="108">
        <v>74593</v>
      </c>
      <c r="R2087" s="108"/>
      <c r="S2087" s="108">
        <v>0</v>
      </c>
      <c r="T2087" s="108"/>
      <c r="U2087" s="108">
        <v>0</v>
      </c>
      <c r="V2087" s="108"/>
      <c r="W2087" s="108">
        <v>2751</v>
      </c>
      <c r="X2087" s="108"/>
      <c r="Y2087" s="108">
        <v>0</v>
      </c>
      <c r="Z2087" s="108"/>
      <c r="AA2087" s="108">
        <v>0</v>
      </c>
      <c r="AB2087" s="108"/>
      <c r="AC2087" s="108">
        <v>0</v>
      </c>
      <c r="AD2087" s="108"/>
      <c r="AE2087" s="108">
        <v>0</v>
      </c>
      <c r="AF2087" s="108"/>
      <c r="AG2087" s="108">
        <v>0</v>
      </c>
      <c r="AH2087" s="108"/>
      <c r="AI2087" s="108">
        <v>4517</v>
      </c>
      <c r="AJ2087" s="108"/>
      <c r="AK2087" s="108">
        <v>0</v>
      </c>
      <c r="AL2087" s="109"/>
      <c r="AM2087" s="182">
        <v>0</v>
      </c>
      <c r="AN2087" s="109" t="s">
        <v>5655</v>
      </c>
      <c r="AO2087" s="109" t="str">
        <f t="shared" si="32"/>
        <v>No</v>
      </c>
    </row>
    <row r="2088" spans="1:41" s="19" customFormat="1" ht="11.45" customHeight="1" x14ac:dyDescent="0.2">
      <c r="A2088" s="5" t="s">
        <v>6552</v>
      </c>
      <c r="B2088" s="5" t="s">
        <v>6553</v>
      </c>
      <c r="C2088" s="5" t="s">
        <v>18</v>
      </c>
      <c r="D2088" s="174"/>
      <c r="E2088" s="177">
        <v>99436</v>
      </c>
      <c r="F2088" s="19" t="s">
        <v>138</v>
      </c>
      <c r="G2088" s="5" t="s">
        <v>5273</v>
      </c>
      <c r="H2088" s="27">
        <v>0</v>
      </c>
      <c r="I2088" s="106">
        <v>2</v>
      </c>
      <c r="J2088" s="107"/>
      <c r="K2088" s="108">
        <v>0</v>
      </c>
      <c r="L2088" s="108"/>
      <c r="M2088" s="108">
        <v>0</v>
      </c>
      <c r="N2088" s="108"/>
      <c r="O2088" s="108">
        <v>0</v>
      </c>
      <c r="P2088" s="108"/>
      <c r="Q2088" s="108">
        <v>54782</v>
      </c>
      <c r="R2088" s="108"/>
      <c r="S2088" s="108">
        <v>0</v>
      </c>
      <c r="T2088" s="108"/>
      <c r="U2088" s="108">
        <v>0</v>
      </c>
      <c r="V2088" s="108"/>
      <c r="W2088" s="108">
        <v>3823</v>
      </c>
      <c r="X2088" s="108"/>
      <c r="Y2088" s="108">
        <v>0</v>
      </c>
      <c r="Z2088" s="108"/>
      <c r="AA2088" s="108">
        <v>0</v>
      </c>
      <c r="AB2088" s="108"/>
      <c r="AC2088" s="108">
        <v>0</v>
      </c>
      <c r="AD2088" s="108"/>
      <c r="AE2088" s="108">
        <v>0</v>
      </c>
      <c r="AF2088" s="108"/>
      <c r="AG2088" s="108">
        <v>0</v>
      </c>
      <c r="AH2088" s="108"/>
      <c r="AI2088" s="108">
        <v>25651</v>
      </c>
      <c r="AJ2088" s="108"/>
      <c r="AK2088" s="108">
        <v>0</v>
      </c>
      <c r="AL2088" s="109"/>
      <c r="AM2088" s="182">
        <v>0</v>
      </c>
      <c r="AN2088" s="109" t="s">
        <v>5655</v>
      </c>
      <c r="AO2088" s="109" t="str">
        <f t="shared" si="32"/>
        <v>No</v>
      </c>
    </row>
    <row r="2089" spans="1:41" s="19" customFormat="1" ht="11.45" customHeight="1" x14ac:dyDescent="0.2">
      <c r="A2089" s="5" t="s">
        <v>6554</v>
      </c>
      <c r="B2089" s="5" t="s">
        <v>1400</v>
      </c>
      <c r="C2089" s="5" t="s">
        <v>98</v>
      </c>
      <c r="D2089" s="174" t="s">
        <v>1401</v>
      </c>
      <c r="E2089" s="177">
        <v>50013</v>
      </c>
      <c r="F2089" s="19" t="s">
        <v>138</v>
      </c>
      <c r="G2089" s="5" t="s">
        <v>5273</v>
      </c>
      <c r="H2089" s="27">
        <v>0</v>
      </c>
      <c r="I2089" s="106">
        <v>2</v>
      </c>
      <c r="J2089" s="107"/>
      <c r="K2089" s="108">
        <v>0</v>
      </c>
      <c r="L2089" s="108"/>
      <c r="M2089" s="108">
        <v>0</v>
      </c>
      <c r="N2089" s="108"/>
      <c r="O2089" s="108">
        <v>0</v>
      </c>
      <c r="P2089" s="108"/>
      <c r="Q2089" s="108">
        <v>67095</v>
      </c>
      <c r="R2089" s="108"/>
      <c r="S2089" s="108">
        <v>0</v>
      </c>
      <c r="T2089" s="108"/>
      <c r="U2089" s="108">
        <v>0</v>
      </c>
      <c r="V2089" s="108"/>
      <c r="W2089" s="108">
        <v>3890</v>
      </c>
      <c r="X2089" s="108"/>
      <c r="Y2089" s="108">
        <v>0</v>
      </c>
      <c r="Z2089" s="108"/>
      <c r="AA2089" s="108">
        <v>0</v>
      </c>
      <c r="AB2089" s="108"/>
      <c r="AC2089" s="108">
        <v>0</v>
      </c>
      <c r="AD2089" s="108"/>
      <c r="AE2089" s="108">
        <v>0</v>
      </c>
      <c r="AF2089" s="108"/>
      <c r="AG2089" s="108">
        <v>0</v>
      </c>
      <c r="AH2089" s="108"/>
      <c r="AI2089" s="108">
        <v>15865</v>
      </c>
      <c r="AJ2089" s="108"/>
      <c r="AK2089" s="108">
        <v>0</v>
      </c>
      <c r="AL2089" s="109"/>
      <c r="AM2089" s="182">
        <v>0</v>
      </c>
      <c r="AN2089" s="109" t="s">
        <v>5655</v>
      </c>
      <c r="AO2089" s="109" t="str">
        <f t="shared" si="32"/>
        <v>No</v>
      </c>
    </row>
    <row r="2090" spans="1:41" s="19" customFormat="1" ht="11.45" customHeight="1" x14ac:dyDescent="0.2">
      <c r="A2090" s="5" t="s">
        <v>2490</v>
      </c>
      <c r="B2090" s="5" t="s">
        <v>2491</v>
      </c>
      <c r="C2090" s="5" t="s">
        <v>40</v>
      </c>
      <c r="D2090" s="174" t="s">
        <v>2492</v>
      </c>
      <c r="E2090" s="177" t="s">
        <v>2493</v>
      </c>
      <c r="F2090" s="19" t="s">
        <v>194</v>
      </c>
      <c r="G2090" s="5" t="s">
        <v>229</v>
      </c>
      <c r="H2090" s="27">
        <v>0</v>
      </c>
      <c r="I2090" s="106">
        <v>2</v>
      </c>
      <c r="J2090" s="107"/>
      <c r="K2090" s="108">
        <v>0</v>
      </c>
      <c r="L2090" s="108"/>
      <c r="M2090" s="108">
        <v>0</v>
      </c>
      <c r="N2090" s="108"/>
      <c r="O2090" s="108">
        <v>0</v>
      </c>
      <c r="P2090" s="108"/>
      <c r="Q2090" s="108">
        <v>28497</v>
      </c>
      <c r="R2090" s="108"/>
      <c r="S2090" s="108">
        <v>0</v>
      </c>
      <c r="T2090" s="108"/>
      <c r="U2090" s="108">
        <v>0</v>
      </c>
      <c r="V2090" s="108"/>
      <c r="W2090" s="108">
        <v>2846</v>
      </c>
      <c r="X2090" s="108"/>
      <c r="Y2090" s="108">
        <v>0</v>
      </c>
      <c r="Z2090" s="108"/>
      <c r="AA2090" s="108">
        <v>0</v>
      </c>
      <c r="AB2090" s="108"/>
      <c r="AC2090" s="108">
        <v>0</v>
      </c>
      <c r="AD2090" s="108"/>
      <c r="AE2090" s="108">
        <v>0</v>
      </c>
      <c r="AF2090" s="108"/>
      <c r="AG2090" s="108">
        <v>0</v>
      </c>
      <c r="AH2090" s="108"/>
      <c r="AI2090" s="108">
        <v>7320</v>
      </c>
      <c r="AJ2090" s="108"/>
      <c r="AK2090" s="108">
        <v>0</v>
      </c>
      <c r="AL2090" s="109"/>
      <c r="AM2090" s="182">
        <v>0</v>
      </c>
      <c r="AN2090" s="109" t="s">
        <v>5655</v>
      </c>
      <c r="AO2090" s="109" t="str">
        <f t="shared" si="32"/>
        <v>No</v>
      </c>
    </row>
    <row r="2091" spans="1:41" s="19" customFormat="1" ht="11.45" customHeight="1" x14ac:dyDescent="0.2">
      <c r="A2091" s="5" t="s">
        <v>5864</v>
      </c>
      <c r="B2091" s="5" t="s">
        <v>5865</v>
      </c>
      <c r="C2091" s="5" t="s">
        <v>37</v>
      </c>
      <c r="D2091" s="174"/>
      <c r="E2091" s="177">
        <v>40261</v>
      </c>
      <c r="F2091" s="19" t="s">
        <v>194</v>
      </c>
      <c r="G2091" s="5" t="s">
        <v>5273</v>
      </c>
      <c r="H2091" s="27">
        <v>5502379</v>
      </c>
      <c r="I2091" s="106">
        <v>2</v>
      </c>
      <c r="J2091" s="107"/>
      <c r="K2091" s="108">
        <v>0</v>
      </c>
      <c r="L2091" s="108"/>
      <c r="M2091" s="108">
        <v>0</v>
      </c>
      <c r="N2091" s="108"/>
      <c r="O2091" s="108">
        <v>0</v>
      </c>
      <c r="P2091" s="108"/>
      <c r="Q2091" s="108">
        <v>65724</v>
      </c>
      <c r="R2091" s="108"/>
      <c r="S2091" s="108">
        <v>0</v>
      </c>
      <c r="T2091" s="108"/>
      <c r="U2091" s="108">
        <v>0</v>
      </c>
      <c r="V2091" s="108"/>
      <c r="W2091" s="108">
        <v>5330</v>
      </c>
      <c r="X2091" s="108"/>
      <c r="Y2091" s="108">
        <v>0</v>
      </c>
      <c r="Z2091" s="108"/>
      <c r="AA2091" s="108">
        <v>0</v>
      </c>
      <c r="AB2091" s="108"/>
      <c r="AC2091" s="108">
        <v>0</v>
      </c>
      <c r="AD2091" s="108"/>
      <c r="AE2091" s="108">
        <v>0</v>
      </c>
      <c r="AF2091" s="108"/>
      <c r="AG2091" s="108">
        <v>0</v>
      </c>
      <c r="AH2091" s="108"/>
      <c r="AI2091" s="108">
        <v>39371</v>
      </c>
      <c r="AJ2091" s="108"/>
      <c r="AK2091" s="108">
        <v>0</v>
      </c>
      <c r="AL2091" s="109"/>
      <c r="AM2091" s="182">
        <v>0</v>
      </c>
      <c r="AN2091" s="109" t="s">
        <v>5655</v>
      </c>
      <c r="AO2091" s="109" t="str">
        <f t="shared" si="32"/>
        <v>No</v>
      </c>
    </row>
    <row r="2092" spans="1:41" s="19" customFormat="1" ht="11.45" customHeight="1" x14ac:dyDescent="0.2">
      <c r="A2092" s="5" t="s">
        <v>2793</v>
      </c>
      <c r="B2092" s="5" t="s">
        <v>2794</v>
      </c>
      <c r="C2092" s="5" t="s">
        <v>98</v>
      </c>
      <c r="D2092" s="174" t="s">
        <v>2795</v>
      </c>
      <c r="E2092" s="177" t="s">
        <v>2796</v>
      </c>
      <c r="F2092" s="19" t="s">
        <v>194</v>
      </c>
      <c r="G2092" s="5" t="s">
        <v>229</v>
      </c>
      <c r="H2092" s="27">
        <v>0</v>
      </c>
      <c r="I2092" s="106">
        <v>2</v>
      </c>
      <c r="J2092" s="107"/>
      <c r="K2092" s="108">
        <v>0</v>
      </c>
      <c r="L2092" s="108"/>
      <c r="M2092" s="108">
        <v>0</v>
      </c>
      <c r="N2092" s="108"/>
      <c r="O2092" s="108">
        <v>0</v>
      </c>
      <c r="P2092" s="108"/>
      <c r="Q2092" s="108">
        <v>50478</v>
      </c>
      <c r="R2092" s="108"/>
      <c r="S2092" s="108">
        <v>0</v>
      </c>
      <c r="T2092" s="108"/>
      <c r="U2092" s="108">
        <v>0</v>
      </c>
      <c r="V2092" s="108"/>
      <c r="W2092" s="108">
        <v>5306</v>
      </c>
      <c r="X2092" s="108"/>
      <c r="Y2092" s="108">
        <v>0</v>
      </c>
      <c r="Z2092" s="108"/>
      <c r="AA2092" s="108">
        <v>0</v>
      </c>
      <c r="AB2092" s="108"/>
      <c r="AC2092" s="108">
        <v>0</v>
      </c>
      <c r="AD2092" s="108"/>
      <c r="AE2092" s="108">
        <v>0</v>
      </c>
      <c r="AF2092" s="108"/>
      <c r="AG2092" s="108">
        <v>0</v>
      </c>
      <c r="AH2092" s="108"/>
      <c r="AI2092" s="108">
        <v>12602</v>
      </c>
      <c r="AJ2092" s="108"/>
      <c r="AK2092" s="108">
        <v>0</v>
      </c>
      <c r="AL2092" s="109"/>
      <c r="AM2092" s="182">
        <v>0</v>
      </c>
      <c r="AN2092" s="109" t="s">
        <v>5655</v>
      </c>
      <c r="AO2092" s="109" t="str">
        <f t="shared" si="32"/>
        <v>No</v>
      </c>
    </row>
    <row r="2093" spans="1:41" s="19" customFormat="1" ht="11.45" customHeight="1" x14ac:dyDescent="0.2">
      <c r="A2093" s="5" t="s">
        <v>6555</v>
      </c>
      <c r="B2093" s="5" t="s">
        <v>6556</v>
      </c>
      <c r="C2093" s="5" t="s">
        <v>98</v>
      </c>
      <c r="D2093" s="174" t="s">
        <v>6557</v>
      </c>
      <c r="E2093" s="177">
        <v>50014</v>
      </c>
      <c r="F2093" s="19" t="s">
        <v>138</v>
      </c>
      <c r="G2093" s="5" t="s">
        <v>5273</v>
      </c>
      <c r="H2093" s="27">
        <v>0</v>
      </c>
      <c r="I2093" s="106">
        <v>2</v>
      </c>
      <c r="J2093" s="107"/>
      <c r="K2093" s="108">
        <v>0</v>
      </c>
      <c r="L2093" s="108"/>
      <c r="M2093" s="108">
        <v>0</v>
      </c>
      <c r="N2093" s="108"/>
      <c r="O2093" s="108">
        <v>0</v>
      </c>
      <c r="P2093" s="108"/>
      <c r="Q2093" s="108">
        <v>50931</v>
      </c>
      <c r="R2093" s="108"/>
      <c r="S2093" s="108">
        <v>0</v>
      </c>
      <c r="T2093" s="108"/>
      <c r="U2093" s="108">
        <v>0</v>
      </c>
      <c r="V2093" s="108"/>
      <c r="W2093" s="108">
        <v>1668</v>
      </c>
      <c r="X2093" s="108"/>
      <c r="Y2093" s="108">
        <v>0</v>
      </c>
      <c r="Z2093" s="108"/>
      <c r="AA2093" s="108">
        <v>0</v>
      </c>
      <c r="AB2093" s="108"/>
      <c r="AC2093" s="108">
        <v>0</v>
      </c>
      <c r="AD2093" s="108"/>
      <c r="AE2093" s="108">
        <v>0</v>
      </c>
      <c r="AF2093" s="108"/>
      <c r="AG2093" s="108">
        <v>0</v>
      </c>
      <c r="AH2093" s="108"/>
      <c r="AI2093" s="108">
        <v>1267</v>
      </c>
      <c r="AJ2093" s="108"/>
      <c r="AK2093" s="108">
        <v>0</v>
      </c>
      <c r="AL2093" s="109"/>
      <c r="AM2093" s="182">
        <v>0</v>
      </c>
      <c r="AN2093" s="109" t="s">
        <v>5655</v>
      </c>
      <c r="AO2093" s="109" t="str">
        <f t="shared" si="32"/>
        <v>No</v>
      </c>
    </row>
    <row r="2094" spans="1:41" s="19" customFormat="1" ht="11.45" customHeight="1" x14ac:dyDescent="0.2">
      <c r="A2094" s="5" t="s">
        <v>5889</v>
      </c>
      <c r="B2094" s="5" t="s">
        <v>5890</v>
      </c>
      <c r="C2094" s="5" t="s">
        <v>63</v>
      </c>
      <c r="D2094" s="174"/>
      <c r="E2094" s="177" t="s">
        <v>5891</v>
      </c>
      <c r="F2094" s="19" t="s">
        <v>242</v>
      </c>
      <c r="G2094" s="5" t="s">
        <v>229</v>
      </c>
      <c r="H2094" s="27">
        <v>0</v>
      </c>
      <c r="I2094" s="106">
        <v>2</v>
      </c>
      <c r="J2094" s="107"/>
      <c r="K2094" s="108">
        <v>0</v>
      </c>
      <c r="L2094" s="108"/>
      <c r="M2094" s="108">
        <v>0</v>
      </c>
      <c r="N2094" s="108"/>
      <c r="O2094" s="108">
        <v>0</v>
      </c>
      <c r="P2094" s="108"/>
      <c r="Q2094" s="108">
        <v>32801</v>
      </c>
      <c r="R2094" s="108"/>
      <c r="S2094" s="108">
        <v>0</v>
      </c>
      <c r="T2094" s="108"/>
      <c r="U2094" s="108">
        <v>0</v>
      </c>
      <c r="V2094" s="108"/>
      <c r="W2094" s="108">
        <v>1583</v>
      </c>
      <c r="X2094" s="108"/>
      <c r="Y2094" s="108">
        <v>0</v>
      </c>
      <c r="Z2094" s="108"/>
      <c r="AA2094" s="108">
        <v>0</v>
      </c>
      <c r="AB2094" s="108"/>
      <c r="AC2094" s="108">
        <v>0</v>
      </c>
      <c r="AD2094" s="108"/>
      <c r="AE2094" s="108">
        <v>0</v>
      </c>
      <c r="AF2094" s="108"/>
      <c r="AG2094" s="108">
        <v>0</v>
      </c>
      <c r="AH2094" s="108"/>
      <c r="AI2094" s="108">
        <v>2355</v>
      </c>
      <c r="AJ2094" s="108"/>
      <c r="AK2094" s="108">
        <v>0</v>
      </c>
      <c r="AL2094" s="109"/>
      <c r="AM2094" s="182">
        <v>0</v>
      </c>
      <c r="AN2094" s="109" t="s">
        <v>5655</v>
      </c>
      <c r="AO2094" s="109" t="str">
        <f t="shared" si="32"/>
        <v>No</v>
      </c>
    </row>
    <row r="2095" spans="1:41" s="19" customFormat="1" ht="11.45" customHeight="1" x14ac:dyDescent="0.2">
      <c r="A2095" s="5" t="s">
        <v>4131</v>
      </c>
      <c r="B2095" s="5" t="s">
        <v>2468</v>
      </c>
      <c r="C2095" s="5" t="s">
        <v>64</v>
      </c>
      <c r="D2095" s="174" t="s">
        <v>4132</v>
      </c>
      <c r="E2095" s="177" t="s">
        <v>4133</v>
      </c>
      <c r="F2095" s="19" t="s">
        <v>194</v>
      </c>
      <c r="G2095" s="5" t="s">
        <v>229</v>
      </c>
      <c r="H2095" s="27">
        <v>0</v>
      </c>
      <c r="I2095" s="106">
        <v>2</v>
      </c>
      <c r="J2095" s="107"/>
      <c r="K2095" s="108">
        <v>0</v>
      </c>
      <c r="L2095" s="108"/>
      <c r="M2095" s="108">
        <v>0</v>
      </c>
      <c r="N2095" s="108"/>
      <c r="O2095" s="108">
        <v>0</v>
      </c>
      <c r="P2095" s="108"/>
      <c r="Q2095" s="108">
        <v>19973</v>
      </c>
      <c r="R2095" s="108"/>
      <c r="S2095" s="108">
        <v>0</v>
      </c>
      <c r="T2095" s="108"/>
      <c r="U2095" s="108">
        <v>0</v>
      </c>
      <c r="V2095" s="108"/>
      <c r="W2095" s="108">
        <v>796</v>
      </c>
      <c r="X2095" s="108"/>
      <c r="Y2095" s="108">
        <v>0</v>
      </c>
      <c r="Z2095" s="108"/>
      <c r="AA2095" s="108">
        <v>0</v>
      </c>
      <c r="AB2095" s="108"/>
      <c r="AC2095" s="108">
        <v>0</v>
      </c>
      <c r="AD2095" s="108"/>
      <c r="AE2095" s="108">
        <v>0</v>
      </c>
      <c r="AF2095" s="108"/>
      <c r="AG2095" s="108">
        <v>0</v>
      </c>
      <c r="AH2095" s="108"/>
      <c r="AI2095" s="108">
        <v>2361</v>
      </c>
      <c r="AJ2095" s="108"/>
      <c r="AK2095" s="108">
        <v>0</v>
      </c>
      <c r="AL2095" s="109"/>
      <c r="AM2095" s="182">
        <v>0</v>
      </c>
      <c r="AN2095" s="109" t="s">
        <v>5655</v>
      </c>
      <c r="AO2095" s="109" t="str">
        <f t="shared" si="32"/>
        <v>No</v>
      </c>
    </row>
    <row r="2096" spans="1:41" s="19" customFormat="1" ht="11.45" customHeight="1" x14ac:dyDescent="0.2">
      <c r="A2096" s="5" t="s">
        <v>6558</v>
      </c>
      <c r="B2096" s="5" t="s">
        <v>214</v>
      </c>
      <c r="C2096" s="5" t="s">
        <v>73</v>
      </c>
      <c r="D2096" s="174">
        <v>2089</v>
      </c>
      <c r="E2096" s="177">
        <v>20089</v>
      </c>
      <c r="F2096" s="19" t="s">
        <v>194</v>
      </c>
      <c r="G2096" s="5" t="s">
        <v>5273</v>
      </c>
      <c r="H2096" s="27">
        <v>18351295</v>
      </c>
      <c r="I2096" s="106">
        <v>2</v>
      </c>
      <c r="J2096" s="107"/>
      <c r="K2096" s="108">
        <v>0</v>
      </c>
      <c r="L2096" s="108"/>
      <c r="M2096" s="108">
        <v>0</v>
      </c>
      <c r="N2096" s="108"/>
      <c r="O2096" s="108">
        <v>0</v>
      </c>
      <c r="P2096" s="108"/>
      <c r="Q2096" s="108">
        <v>21415</v>
      </c>
      <c r="R2096" s="108"/>
      <c r="S2096" s="108">
        <v>0</v>
      </c>
      <c r="T2096" s="108"/>
      <c r="U2096" s="108">
        <v>0</v>
      </c>
      <c r="V2096" s="108"/>
      <c r="W2096" s="108">
        <v>2716</v>
      </c>
      <c r="X2096" s="108"/>
      <c r="Y2096" s="108">
        <v>0</v>
      </c>
      <c r="Z2096" s="108"/>
      <c r="AA2096" s="108">
        <v>0</v>
      </c>
      <c r="AB2096" s="108"/>
      <c r="AC2096" s="108">
        <v>0</v>
      </c>
      <c r="AD2096" s="108"/>
      <c r="AE2096" s="108">
        <v>0</v>
      </c>
      <c r="AF2096" s="108"/>
      <c r="AG2096" s="108">
        <v>0</v>
      </c>
      <c r="AH2096" s="108"/>
      <c r="AI2096" s="108">
        <v>6528</v>
      </c>
      <c r="AJ2096" s="108"/>
      <c r="AK2096" s="108">
        <v>0</v>
      </c>
      <c r="AL2096" s="109"/>
      <c r="AM2096" s="182">
        <v>0</v>
      </c>
      <c r="AN2096" s="109" t="s">
        <v>5655</v>
      </c>
      <c r="AO2096" s="109" t="str">
        <f t="shared" si="32"/>
        <v>No</v>
      </c>
    </row>
    <row r="2097" spans="1:41" s="19" customFormat="1" ht="11.45" customHeight="1" x14ac:dyDescent="0.2">
      <c r="A2097" s="5" t="s">
        <v>2988</v>
      </c>
      <c r="B2097" s="5" t="s">
        <v>2989</v>
      </c>
      <c r="C2097" s="5" t="s">
        <v>98</v>
      </c>
      <c r="D2097" s="174" t="s">
        <v>2990</v>
      </c>
      <c r="E2097" s="177" t="s">
        <v>2991</v>
      </c>
      <c r="F2097" s="19" t="s">
        <v>194</v>
      </c>
      <c r="G2097" s="5" t="s">
        <v>229</v>
      </c>
      <c r="H2097" s="27">
        <v>0</v>
      </c>
      <c r="I2097" s="106">
        <v>2</v>
      </c>
      <c r="J2097" s="107"/>
      <c r="K2097" s="108">
        <v>0</v>
      </c>
      <c r="L2097" s="108"/>
      <c r="M2097" s="108">
        <v>0</v>
      </c>
      <c r="N2097" s="108"/>
      <c r="O2097" s="108">
        <v>0</v>
      </c>
      <c r="P2097" s="108"/>
      <c r="Q2097" s="108">
        <v>63201</v>
      </c>
      <c r="R2097" s="108"/>
      <c r="S2097" s="108">
        <v>0</v>
      </c>
      <c r="T2097" s="108"/>
      <c r="U2097" s="108">
        <v>0</v>
      </c>
      <c r="V2097" s="108"/>
      <c r="W2097" s="108">
        <v>6087</v>
      </c>
      <c r="X2097" s="108"/>
      <c r="Y2097" s="108">
        <v>0</v>
      </c>
      <c r="Z2097" s="108"/>
      <c r="AA2097" s="108">
        <v>0</v>
      </c>
      <c r="AB2097" s="108"/>
      <c r="AC2097" s="108">
        <v>0</v>
      </c>
      <c r="AD2097" s="108"/>
      <c r="AE2097" s="108">
        <v>0</v>
      </c>
      <c r="AF2097" s="108"/>
      <c r="AG2097" s="108">
        <v>0</v>
      </c>
      <c r="AH2097" s="108"/>
      <c r="AI2097" s="108">
        <v>16191</v>
      </c>
      <c r="AJ2097" s="108"/>
      <c r="AK2097" s="108">
        <v>0</v>
      </c>
      <c r="AL2097" s="109"/>
      <c r="AM2097" s="182">
        <v>0</v>
      </c>
      <c r="AN2097" s="109" t="s">
        <v>5655</v>
      </c>
      <c r="AO2097" s="109" t="str">
        <f t="shared" si="32"/>
        <v>No</v>
      </c>
    </row>
    <row r="2098" spans="1:41" s="19" customFormat="1" ht="11.45" customHeight="1" x14ac:dyDescent="0.2">
      <c r="A2098" s="5" t="s">
        <v>6559</v>
      </c>
      <c r="B2098" s="5" t="s">
        <v>6560</v>
      </c>
      <c r="C2098" s="5" t="s">
        <v>6</v>
      </c>
      <c r="D2098" s="174"/>
      <c r="E2098" s="177">
        <v>414</v>
      </c>
      <c r="F2098" s="19" t="s">
        <v>138</v>
      </c>
      <c r="G2098" s="5" t="s">
        <v>5273</v>
      </c>
      <c r="H2098" s="27">
        <v>0</v>
      </c>
      <c r="I2098" s="106">
        <v>2</v>
      </c>
      <c r="J2098" s="107"/>
      <c r="K2098" s="108">
        <v>0</v>
      </c>
      <c r="L2098" s="108"/>
      <c r="M2098" s="108">
        <v>0</v>
      </c>
      <c r="N2098" s="108"/>
      <c r="O2098" s="108">
        <v>0</v>
      </c>
      <c r="P2098" s="108"/>
      <c r="Q2098" s="108">
        <v>32011</v>
      </c>
      <c r="R2098" s="108"/>
      <c r="S2098" s="108">
        <v>0</v>
      </c>
      <c r="T2098" s="108"/>
      <c r="U2098" s="108">
        <v>0</v>
      </c>
      <c r="V2098" s="108"/>
      <c r="W2098" s="108">
        <v>1470</v>
      </c>
      <c r="X2098" s="108"/>
      <c r="Y2098" s="108">
        <v>0</v>
      </c>
      <c r="Z2098" s="108"/>
      <c r="AA2098" s="108">
        <v>0</v>
      </c>
      <c r="AB2098" s="108"/>
      <c r="AC2098" s="108">
        <v>0</v>
      </c>
      <c r="AD2098" s="108"/>
      <c r="AE2098" s="108">
        <v>0</v>
      </c>
      <c r="AF2098" s="108"/>
      <c r="AG2098" s="108">
        <v>0</v>
      </c>
      <c r="AH2098" s="108"/>
      <c r="AI2098" s="108">
        <v>400</v>
      </c>
      <c r="AJ2098" s="108"/>
      <c r="AK2098" s="108">
        <v>0</v>
      </c>
      <c r="AL2098" s="109"/>
      <c r="AM2098" s="182">
        <v>0</v>
      </c>
      <c r="AN2098" s="109" t="s">
        <v>5655</v>
      </c>
      <c r="AO2098" s="109" t="str">
        <f t="shared" si="32"/>
        <v>No</v>
      </c>
    </row>
    <row r="2099" spans="1:41" s="19" customFormat="1" ht="11.45" customHeight="1" x14ac:dyDescent="0.2">
      <c r="A2099" s="5" t="s">
        <v>2037</v>
      </c>
      <c r="B2099" s="5" t="s">
        <v>2038</v>
      </c>
      <c r="C2099" s="5" t="s">
        <v>40</v>
      </c>
      <c r="D2099" s="174" t="s">
        <v>2039</v>
      </c>
      <c r="E2099" s="177" t="s">
        <v>2040</v>
      </c>
      <c r="F2099" s="19" t="s">
        <v>194</v>
      </c>
      <c r="G2099" s="5" t="s">
        <v>229</v>
      </c>
      <c r="H2099" s="27">
        <v>0</v>
      </c>
      <c r="I2099" s="106">
        <v>2</v>
      </c>
      <c r="J2099" s="107"/>
      <c r="K2099" s="108">
        <v>0</v>
      </c>
      <c r="L2099" s="108"/>
      <c r="M2099" s="108">
        <v>0</v>
      </c>
      <c r="N2099" s="108"/>
      <c r="O2099" s="108">
        <v>0</v>
      </c>
      <c r="P2099" s="108"/>
      <c r="Q2099" s="108">
        <v>66615</v>
      </c>
      <c r="R2099" s="108"/>
      <c r="S2099" s="108">
        <v>0</v>
      </c>
      <c r="T2099" s="108"/>
      <c r="U2099" s="108">
        <v>0</v>
      </c>
      <c r="V2099" s="108"/>
      <c r="W2099" s="108">
        <v>4487</v>
      </c>
      <c r="X2099" s="108"/>
      <c r="Y2099" s="108">
        <v>0</v>
      </c>
      <c r="Z2099" s="108"/>
      <c r="AA2099" s="108">
        <v>0</v>
      </c>
      <c r="AB2099" s="108"/>
      <c r="AC2099" s="108">
        <v>0</v>
      </c>
      <c r="AD2099" s="108"/>
      <c r="AE2099" s="108">
        <v>0</v>
      </c>
      <c r="AF2099" s="108"/>
      <c r="AG2099" s="108">
        <v>0</v>
      </c>
      <c r="AH2099" s="108"/>
      <c r="AI2099" s="108">
        <v>8462</v>
      </c>
      <c r="AJ2099" s="108"/>
      <c r="AK2099" s="108">
        <v>0</v>
      </c>
      <c r="AL2099" s="109"/>
      <c r="AM2099" s="182">
        <v>0</v>
      </c>
      <c r="AN2099" s="109" t="s">
        <v>5655</v>
      </c>
      <c r="AO2099" s="109" t="str">
        <f t="shared" si="32"/>
        <v>No</v>
      </c>
    </row>
    <row r="2100" spans="1:41" s="19" customFormat="1" ht="11.45" customHeight="1" x14ac:dyDescent="0.2">
      <c r="A2100" s="5" t="s">
        <v>1301</v>
      </c>
      <c r="B2100" s="5" t="s">
        <v>1302</v>
      </c>
      <c r="C2100" s="5" t="s">
        <v>20</v>
      </c>
      <c r="D2100" s="174" t="s">
        <v>1303</v>
      </c>
      <c r="E2100" s="177">
        <v>99316</v>
      </c>
      <c r="F2100" s="19" t="s">
        <v>138</v>
      </c>
      <c r="G2100" s="5" t="s">
        <v>5273</v>
      </c>
      <c r="H2100" s="27">
        <v>0</v>
      </c>
      <c r="I2100" s="106">
        <v>2</v>
      </c>
      <c r="J2100" s="107"/>
      <c r="K2100" s="108">
        <v>0</v>
      </c>
      <c r="L2100" s="108"/>
      <c r="M2100" s="108">
        <v>0</v>
      </c>
      <c r="N2100" s="108"/>
      <c r="O2100" s="108">
        <v>0</v>
      </c>
      <c r="P2100" s="108"/>
      <c r="Q2100" s="108">
        <v>44279</v>
      </c>
      <c r="R2100" s="108"/>
      <c r="S2100" s="108">
        <v>0</v>
      </c>
      <c r="T2100" s="108"/>
      <c r="U2100" s="108">
        <v>0</v>
      </c>
      <c r="V2100" s="108"/>
      <c r="W2100" s="108">
        <v>7513</v>
      </c>
      <c r="X2100" s="108"/>
      <c r="Y2100" s="108">
        <v>0</v>
      </c>
      <c r="Z2100" s="108"/>
      <c r="AA2100" s="108">
        <v>0</v>
      </c>
      <c r="AB2100" s="108"/>
      <c r="AC2100" s="108">
        <v>0</v>
      </c>
      <c r="AD2100" s="108"/>
      <c r="AE2100" s="108">
        <v>0</v>
      </c>
      <c r="AF2100" s="108"/>
      <c r="AG2100" s="108">
        <v>0</v>
      </c>
      <c r="AH2100" s="108"/>
      <c r="AI2100" s="108">
        <v>458725</v>
      </c>
      <c r="AJ2100" s="108"/>
      <c r="AK2100" s="108">
        <v>0</v>
      </c>
      <c r="AL2100" s="109"/>
      <c r="AM2100" s="182">
        <v>0</v>
      </c>
      <c r="AN2100" s="109" t="s">
        <v>5655</v>
      </c>
      <c r="AO2100" s="109" t="str">
        <f t="shared" si="32"/>
        <v>No</v>
      </c>
    </row>
    <row r="2101" spans="1:41" s="19" customFormat="1" ht="11.45" customHeight="1" x14ac:dyDescent="0.2">
      <c r="A2101" s="5" t="s">
        <v>4106</v>
      </c>
      <c r="B2101" s="5" t="s">
        <v>4107</v>
      </c>
      <c r="C2101" s="5" t="s">
        <v>48</v>
      </c>
      <c r="D2101" s="174" t="s">
        <v>4108</v>
      </c>
      <c r="E2101" s="177" t="s">
        <v>4109</v>
      </c>
      <c r="F2101" s="19" t="s">
        <v>194</v>
      </c>
      <c r="G2101" s="5" t="s">
        <v>229</v>
      </c>
      <c r="H2101" s="27">
        <v>0</v>
      </c>
      <c r="I2101" s="106">
        <v>2</v>
      </c>
      <c r="J2101" s="107"/>
      <c r="K2101" s="108">
        <v>0</v>
      </c>
      <c r="L2101" s="108"/>
      <c r="M2101" s="108">
        <v>0</v>
      </c>
      <c r="N2101" s="108"/>
      <c r="O2101" s="108">
        <v>0</v>
      </c>
      <c r="P2101" s="108"/>
      <c r="Q2101" s="108">
        <v>17145</v>
      </c>
      <c r="R2101" s="108"/>
      <c r="S2101" s="108">
        <v>0</v>
      </c>
      <c r="T2101" s="108"/>
      <c r="U2101" s="108">
        <v>0</v>
      </c>
      <c r="V2101" s="108"/>
      <c r="W2101" s="108">
        <v>537</v>
      </c>
      <c r="X2101" s="108"/>
      <c r="Y2101" s="108">
        <v>0</v>
      </c>
      <c r="Z2101" s="108"/>
      <c r="AA2101" s="108">
        <v>0</v>
      </c>
      <c r="AB2101" s="108"/>
      <c r="AC2101" s="108">
        <v>0</v>
      </c>
      <c r="AD2101" s="108"/>
      <c r="AE2101" s="108">
        <v>0</v>
      </c>
      <c r="AF2101" s="108"/>
      <c r="AG2101" s="108">
        <v>0</v>
      </c>
      <c r="AH2101" s="108"/>
      <c r="AI2101" s="108">
        <v>5381</v>
      </c>
      <c r="AJ2101" s="108"/>
      <c r="AK2101" s="108">
        <v>0</v>
      </c>
      <c r="AL2101" s="109"/>
      <c r="AM2101" s="182">
        <v>0</v>
      </c>
      <c r="AN2101" s="109" t="s">
        <v>5655</v>
      </c>
      <c r="AO2101" s="109" t="str">
        <f t="shared" si="32"/>
        <v>No</v>
      </c>
    </row>
    <row r="2102" spans="1:41" s="19" customFormat="1" ht="11.45" customHeight="1" x14ac:dyDescent="0.2">
      <c r="A2102" s="5" t="s">
        <v>5064</v>
      </c>
      <c r="B2102" s="5" t="s">
        <v>5065</v>
      </c>
      <c r="C2102" s="5" t="s">
        <v>6</v>
      </c>
      <c r="D2102" s="174" t="s">
        <v>5066</v>
      </c>
      <c r="E2102" s="177" t="s">
        <v>5067</v>
      </c>
      <c r="F2102" s="19" t="s">
        <v>242</v>
      </c>
      <c r="G2102" s="5" t="s">
        <v>229</v>
      </c>
      <c r="H2102" s="27">
        <v>0</v>
      </c>
      <c r="I2102" s="106">
        <v>2</v>
      </c>
      <c r="J2102" s="107"/>
      <c r="K2102" s="108">
        <v>0</v>
      </c>
      <c r="L2102" s="108"/>
      <c r="M2102" s="108">
        <v>0</v>
      </c>
      <c r="N2102" s="108"/>
      <c r="O2102" s="108">
        <v>0</v>
      </c>
      <c r="P2102" s="108"/>
      <c r="Q2102" s="108">
        <v>38860</v>
      </c>
      <c r="R2102" s="108"/>
      <c r="S2102" s="108">
        <v>0</v>
      </c>
      <c r="T2102" s="108"/>
      <c r="U2102" s="108">
        <v>0</v>
      </c>
      <c r="V2102" s="108"/>
      <c r="W2102" s="108">
        <v>3642</v>
      </c>
      <c r="X2102" s="108"/>
      <c r="Y2102" s="108">
        <v>0</v>
      </c>
      <c r="Z2102" s="108"/>
      <c r="AA2102" s="108">
        <v>0</v>
      </c>
      <c r="AB2102" s="108"/>
      <c r="AC2102" s="108">
        <v>0</v>
      </c>
      <c r="AD2102" s="108"/>
      <c r="AE2102" s="108">
        <v>0</v>
      </c>
      <c r="AF2102" s="108"/>
      <c r="AG2102" s="108">
        <v>0</v>
      </c>
      <c r="AH2102" s="108"/>
      <c r="AI2102" s="108">
        <v>21083</v>
      </c>
      <c r="AJ2102" s="108"/>
      <c r="AK2102" s="108">
        <v>0</v>
      </c>
      <c r="AL2102" s="109"/>
      <c r="AM2102" s="182">
        <v>0</v>
      </c>
      <c r="AN2102" s="109" t="s">
        <v>5655</v>
      </c>
      <c r="AO2102" s="109" t="str">
        <f t="shared" si="32"/>
        <v>No</v>
      </c>
    </row>
    <row r="2103" spans="1:41" s="19" customFormat="1" ht="11.45" customHeight="1" x14ac:dyDescent="0.2">
      <c r="A2103" s="5" t="s">
        <v>4003</v>
      </c>
      <c r="B2103" s="5" t="s">
        <v>4004</v>
      </c>
      <c r="C2103" s="5" t="s">
        <v>59</v>
      </c>
      <c r="D2103" s="174" t="s">
        <v>4005</v>
      </c>
      <c r="E2103" s="177" t="s">
        <v>4006</v>
      </c>
      <c r="F2103" s="19" t="s">
        <v>194</v>
      </c>
      <c r="G2103" s="5" t="s">
        <v>229</v>
      </c>
      <c r="H2103" s="27">
        <v>0</v>
      </c>
      <c r="I2103" s="106">
        <v>2</v>
      </c>
      <c r="J2103" s="107"/>
      <c r="K2103" s="108">
        <v>0</v>
      </c>
      <c r="L2103" s="108"/>
      <c r="M2103" s="108">
        <v>0</v>
      </c>
      <c r="N2103" s="108"/>
      <c r="O2103" s="108">
        <v>0</v>
      </c>
      <c r="P2103" s="108"/>
      <c r="Q2103" s="108">
        <v>14025</v>
      </c>
      <c r="R2103" s="108"/>
      <c r="S2103" s="108">
        <v>0</v>
      </c>
      <c r="T2103" s="108"/>
      <c r="U2103" s="108">
        <v>0</v>
      </c>
      <c r="V2103" s="108"/>
      <c r="W2103" s="108">
        <v>1920</v>
      </c>
      <c r="X2103" s="108"/>
      <c r="Y2103" s="108">
        <v>0</v>
      </c>
      <c r="Z2103" s="108"/>
      <c r="AA2103" s="108">
        <v>0</v>
      </c>
      <c r="AB2103" s="108"/>
      <c r="AC2103" s="108">
        <v>0</v>
      </c>
      <c r="AD2103" s="108"/>
      <c r="AE2103" s="108">
        <v>0</v>
      </c>
      <c r="AF2103" s="108"/>
      <c r="AG2103" s="108">
        <v>0</v>
      </c>
      <c r="AH2103" s="108"/>
      <c r="AI2103" s="108">
        <v>7249</v>
      </c>
      <c r="AJ2103" s="108"/>
      <c r="AK2103" s="108">
        <v>0</v>
      </c>
      <c r="AL2103" s="109"/>
      <c r="AM2103" s="182">
        <v>0</v>
      </c>
      <c r="AN2103" s="109" t="s">
        <v>5655</v>
      </c>
      <c r="AO2103" s="109" t="str">
        <f t="shared" si="32"/>
        <v>No</v>
      </c>
    </row>
    <row r="2104" spans="1:41" s="19" customFormat="1" ht="11.45" customHeight="1" x14ac:dyDescent="0.2">
      <c r="A2104" s="5" t="s">
        <v>5849</v>
      </c>
      <c r="B2104" s="5" t="s">
        <v>5684</v>
      </c>
      <c r="C2104" s="5" t="s">
        <v>20</v>
      </c>
      <c r="D2104" s="174"/>
      <c r="E2104" s="177">
        <v>90278</v>
      </c>
      <c r="F2104" s="19" t="s">
        <v>194</v>
      </c>
      <c r="G2104" s="5" t="s">
        <v>5273</v>
      </c>
      <c r="H2104" s="27">
        <v>12150996</v>
      </c>
      <c r="I2104" s="106">
        <v>2</v>
      </c>
      <c r="J2104" s="107"/>
      <c r="K2104" s="108">
        <v>0</v>
      </c>
      <c r="L2104" s="108"/>
      <c r="M2104" s="108">
        <v>0</v>
      </c>
      <c r="N2104" s="108"/>
      <c r="O2104" s="108">
        <v>0</v>
      </c>
      <c r="P2104" s="108"/>
      <c r="Q2104" s="108">
        <v>78299</v>
      </c>
      <c r="R2104" s="108"/>
      <c r="S2104" s="108">
        <v>0</v>
      </c>
      <c r="T2104" s="108"/>
      <c r="U2104" s="108">
        <v>0</v>
      </c>
      <c r="V2104" s="108"/>
      <c r="W2104" s="108">
        <v>6542</v>
      </c>
      <c r="X2104" s="108"/>
      <c r="Y2104" s="108">
        <v>0</v>
      </c>
      <c r="Z2104" s="108"/>
      <c r="AA2104" s="108">
        <v>0</v>
      </c>
      <c r="AB2104" s="108"/>
      <c r="AC2104" s="108">
        <v>0</v>
      </c>
      <c r="AD2104" s="108"/>
      <c r="AE2104" s="108">
        <v>0</v>
      </c>
      <c r="AF2104" s="108"/>
      <c r="AG2104" s="108">
        <v>0</v>
      </c>
      <c r="AH2104" s="108"/>
      <c r="AI2104" s="108">
        <v>63572</v>
      </c>
      <c r="AJ2104" s="108"/>
      <c r="AK2104" s="108">
        <v>0</v>
      </c>
      <c r="AL2104" s="109"/>
      <c r="AM2104" s="182">
        <v>0</v>
      </c>
      <c r="AN2104" s="109" t="s">
        <v>5655</v>
      </c>
      <c r="AO2104" s="109" t="str">
        <f t="shared" si="32"/>
        <v>No</v>
      </c>
    </row>
    <row r="2105" spans="1:41" s="19" customFormat="1" ht="11.45" customHeight="1" x14ac:dyDescent="0.2">
      <c r="A2105" s="5" t="s">
        <v>6561</v>
      </c>
      <c r="B2105" s="5" t="s">
        <v>6562</v>
      </c>
      <c r="C2105" s="5" t="s">
        <v>63</v>
      </c>
      <c r="D2105" s="174" t="s">
        <v>6563</v>
      </c>
      <c r="E2105" s="177" t="s">
        <v>6564</v>
      </c>
      <c r="F2105" s="19" t="s">
        <v>242</v>
      </c>
      <c r="G2105" s="5" t="s">
        <v>229</v>
      </c>
      <c r="H2105" s="27">
        <v>0</v>
      </c>
      <c r="I2105" s="106">
        <v>2</v>
      </c>
      <c r="J2105" s="107"/>
      <c r="K2105" s="108">
        <v>0</v>
      </c>
      <c r="L2105" s="108"/>
      <c r="M2105" s="108">
        <v>0</v>
      </c>
      <c r="N2105" s="108"/>
      <c r="O2105" s="108">
        <v>0</v>
      </c>
      <c r="P2105" s="108"/>
      <c r="Q2105" s="108">
        <v>9607</v>
      </c>
      <c r="R2105" s="108"/>
      <c r="S2105" s="108">
        <v>0</v>
      </c>
      <c r="T2105" s="108"/>
      <c r="U2105" s="108">
        <v>0</v>
      </c>
      <c r="V2105" s="108"/>
      <c r="W2105" s="108">
        <v>1734</v>
      </c>
      <c r="X2105" s="108"/>
      <c r="Y2105" s="108">
        <v>0</v>
      </c>
      <c r="Z2105" s="108"/>
      <c r="AA2105" s="108">
        <v>0</v>
      </c>
      <c r="AB2105" s="108"/>
      <c r="AC2105" s="108">
        <v>0</v>
      </c>
      <c r="AD2105" s="108"/>
      <c r="AE2105" s="108">
        <v>0</v>
      </c>
      <c r="AF2105" s="108"/>
      <c r="AG2105" s="108">
        <v>0</v>
      </c>
      <c r="AH2105" s="108"/>
      <c r="AI2105" s="108">
        <v>4715</v>
      </c>
      <c r="AJ2105" s="108"/>
      <c r="AK2105" s="108">
        <v>0</v>
      </c>
      <c r="AL2105" s="109"/>
      <c r="AM2105" s="182">
        <v>0</v>
      </c>
      <c r="AN2105" s="109" t="s">
        <v>5655</v>
      </c>
      <c r="AO2105" s="109" t="str">
        <f t="shared" si="32"/>
        <v>No</v>
      </c>
    </row>
    <row r="2106" spans="1:41" s="19" customFormat="1" ht="11.45" customHeight="1" x14ac:dyDescent="0.2">
      <c r="A2106" s="5" t="s">
        <v>5453</v>
      </c>
      <c r="B2106" s="5" t="s">
        <v>5588</v>
      </c>
      <c r="C2106" s="5" t="s">
        <v>52</v>
      </c>
      <c r="D2106" s="174">
        <v>1157</v>
      </c>
      <c r="E2106" s="177">
        <v>10179</v>
      </c>
      <c r="F2106" s="19" t="s">
        <v>194</v>
      </c>
      <c r="G2106" s="5" t="s">
        <v>5273</v>
      </c>
      <c r="H2106" s="27">
        <v>4181019</v>
      </c>
      <c r="I2106" s="106">
        <v>2</v>
      </c>
      <c r="J2106" s="107"/>
      <c r="K2106" s="108">
        <v>0</v>
      </c>
      <c r="L2106" s="108"/>
      <c r="M2106" s="108">
        <v>0</v>
      </c>
      <c r="N2106" s="108"/>
      <c r="O2106" s="108">
        <v>0</v>
      </c>
      <c r="P2106" s="108"/>
      <c r="Q2106" s="108">
        <v>43233</v>
      </c>
      <c r="R2106" s="108"/>
      <c r="S2106" s="108">
        <v>0</v>
      </c>
      <c r="T2106" s="108"/>
      <c r="U2106" s="108">
        <v>0</v>
      </c>
      <c r="V2106" s="108"/>
      <c r="W2106" s="108">
        <v>3118</v>
      </c>
      <c r="X2106" s="108"/>
      <c r="Y2106" s="108">
        <v>0</v>
      </c>
      <c r="Z2106" s="108"/>
      <c r="AA2106" s="108">
        <v>0</v>
      </c>
      <c r="AB2106" s="108"/>
      <c r="AC2106" s="108">
        <v>0</v>
      </c>
      <c r="AD2106" s="108"/>
      <c r="AE2106" s="108">
        <v>0</v>
      </c>
      <c r="AF2106" s="108"/>
      <c r="AG2106" s="108">
        <v>0</v>
      </c>
      <c r="AH2106" s="108"/>
      <c r="AI2106" s="108">
        <v>14372</v>
      </c>
      <c r="AJ2106" s="108"/>
      <c r="AK2106" s="108">
        <v>0</v>
      </c>
      <c r="AL2106" s="109"/>
      <c r="AM2106" s="182">
        <v>0</v>
      </c>
      <c r="AN2106" s="109" t="s">
        <v>5655</v>
      </c>
      <c r="AO2106" s="109" t="str">
        <f t="shared" si="32"/>
        <v>No</v>
      </c>
    </row>
    <row r="2107" spans="1:41" s="19" customFormat="1" ht="11.45" customHeight="1" x14ac:dyDescent="0.2">
      <c r="A2107" s="5" t="s">
        <v>1353</v>
      </c>
      <c r="B2107" s="5" t="s">
        <v>1354</v>
      </c>
      <c r="C2107" s="5" t="s">
        <v>72</v>
      </c>
      <c r="D2107" s="174" t="s">
        <v>1355</v>
      </c>
      <c r="E2107" s="177">
        <v>99394</v>
      </c>
      <c r="F2107" s="19" t="s">
        <v>138</v>
      </c>
      <c r="G2107" s="5" t="s">
        <v>5273</v>
      </c>
      <c r="H2107" s="27">
        <v>0</v>
      </c>
      <c r="I2107" s="106">
        <v>2</v>
      </c>
      <c r="J2107" s="107"/>
      <c r="K2107" s="108">
        <v>0</v>
      </c>
      <c r="L2107" s="108"/>
      <c r="M2107" s="108">
        <v>0</v>
      </c>
      <c r="N2107" s="108"/>
      <c r="O2107" s="108">
        <v>0</v>
      </c>
      <c r="P2107" s="108"/>
      <c r="Q2107" s="108">
        <v>7216</v>
      </c>
      <c r="R2107" s="108"/>
      <c r="S2107" s="108">
        <v>0</v>
      </c>
      <c r="T2107" s="108"/>
      <c r="U2107" s="108">
        <v>0</v>
      </c>
      <c r="V2107" s="108"/>
      <c r="W2107" s="108">
        <v>753</v>
      </c>
      <c r="X2107" s="108"/>
      <c r="Y2107" s="108">
        <v>0</v>
      </c>
      <c r="Z2107" s="108"/>
      <c r="AA2107" s="108">
        <v>0</v>
      </c>
      <c r="AB2107" s="108"/>
      <c r="AC2107" s="108">
        <v>0</v>
      </c>
      <c r="AD2107" s="108"/>
      <c r="AE2107" s="108">
        <v>0</v>
      </c>
      <c r="AF2107" s="108"/>
      <c r="AG2107" s="108">
        <v>0</v>
      </c>
      <c r="AH2107" s="108"/>
      <c r="AI2107" s="108">
        <v>3549</v>
      </c>
      <c r="AJ2107" s="108"/>
      <c r="AK2107" s="108">
        <v>0</v>
      </c>
      <c r="AL2107" s="109"/>
      <c r="AM2107" s="182">
        <v>0</v>
      </c>
      <c r="AN2107" s="109" t="s">
        <v>5655</v>
      </c>
      <c r="AO2107" s="109" t="str">
        <f t="shared" si="32"/>
        <v>No</v>
      </c>
    </row>
    <row r="2108" spans="1:41" s="19" customFormat="1" ht="11.45" customHeight="1" x14ac:dyDescent="0.2">
      <c r="A2108" s="5" t="s">
        <v>2633</v>
      </c>
      <c r="B2108" s="5" t="s">
        <v>2634</v>
      </c>
      <c r="C2108" s="5" t="s">
        <v>98</v>
      </c>
      <c r="D2108" s="174" t="s">
        <v>2635</v>
      </c>
      <c r="E2108" s="177" t="s">
        <v>2636</v>
      </c>
      <c r="F2108" s="19" t="s">
        <v>194</v>
      </c>
      <c r="G2108" s="5" t="s">
        <v>229</v>
      </c>
      <c r="H2108" s="27">
        <v>0</v>
      </c>
      <c r="I2108" s="106">
        <v>2</v>
      </c>
      <c r="J2108" s="107"/>
      <c r="K2108" s="108">
        <v>0</v>
      </c>
      <c r="L2108" s="108"/>
      <c r="M2108" s="108">
        <v>0</v>
      </c>
      <c r="N2108" s="108"/>
      <c r="O2108" s="108">
        <v>0</v>
      </c>
      <c r="P2108" s="108"/>
      <c r="Q2108" s="108">
        <v>86636</v>
      </c>
      <c r="R2108" s="108"/>
      <c r="S2108" s="108">
        <v>0</v>
      </c>
      <c r="T2108" s="108"/>
      <c r="U2108" s="108">
        <v>0</v>
      </c>
      <c r="V2108" s="108"/>
      <c r="W2108" s="108">
        <v>8183</v>
      </c>
      <c r="X2108" s="108"/>
      <c r="Y2108" s="108">
        <v>0</v>
      </c>
      <c r="Z2108" s="108"/>
      <c r="AA2108" s="108">
        <v>0</v>
      </c>
      <c r="AB2108" s="108"/>
      <c r="AC2108" s="108">
        <v>0</v>
      </c>
      <c r="AD2108" s="108"/>
      <c r="AE2108" s="108">
        <v>0</v>
      </c>
      <c r="AF2108" s="108"/>
      <c r="AG2108" s="108">
        <v>0</v>
      </c>
      <c r="AH2108" s="108"/>
      <c r="AI2108" s="108">
        <v>24107</v>
      </c>
      <c r="AJ2108" s="108"/>
      <c r="AK2108" s="108">
        <v>0</v>
      </c>
      <c r="AL2108" s="109"/>
      <c r="AM2108" s="182">
        <v>0</v>
      </c>
      <c r="AN2108" s="109" t="s">
        <v>5655</v>
      </c>
      <c r="AO2108" s="109" t="str">
        <f t="shared" si="32"/>
        <v>No</v>
      </c>
    </row>
    <row r="2109" spans="1:41" s="19" customFormat="1" ht="11.45" customHeight="1" x14ac:dyDescent="0.2">
      <c r="A2109" s="5" t="s">
        <v>5447</v>
      </c>
      <c r="B2109" s="5" t="s">
        <v>5585</v>
      </c>
      <c r="C2109" s="5" t="s">
        <v>1</v>
      </c>
      <c r="D2109" s="174"/>
      <c r="E2109" s="177" t="s">
        <v>5446</v>
      </c>
      <c r="F2109" s="19" t="s">
        <v>194</v>
      </c>
      <c r="G2109" s="5" t="s">
        <v>229</v>
      </c>
      <c r="H2109" s="27">
        <v>0</v>
      </c>
      <c r="I2109" s="106">
        <v>2</v>
      </c>
      <c r="J2109" s="107"/>
      <c r="K2109" s="108">
        <v>0</v>
      </c>
      <c r="L2109" s="108"/>
      <c r="M2109" s="108">
        <v>0</v>
      </c>
      <c r="N2109" s="108"/>
      <c r="O2109" s="108">
        <v>0</v>
      </c>
      <c r="P2109" s="108"/>
      <c r="Q2109" s="108">
        <v>72632</v>
      </c>
      <c r="R2109" s="108"/>
      <c r="S2109" s="108">
        <v>0</v>
      </c>
      <c r="T2109" s="108"/>
      <c r="U2109" s="108">
        <v>0</v>
      </c>
      <c r="V2109" s="108"/>
      <c r="W2109" s="108">
        <v>3306</v>
      </c>
      <c r="X2109" s="108"/>
      <c r="Y2109" s="108">
        <v>0</v>
      </c>
      <c r="Z2109" s="108"/>
      <c r="AA2109" s="108">
        <v>0</v>
      </c>
      <c r="AB2109" s="108"/>
      <c r="AC2109" s="108">
        <v>0</v>
      </c>
      <c r="AD2109" s="108"/>
      <c r="AE2109" s="108">
        <v>0</v>
      </c>
      <c r="AF2109" s="108"/>
      <c r="AG2109" s="108">
        <v>0</v>
      </c>
      <c r="AH2109" s="108"/>
      <c r="AI2109" s="108">
        <v>17561</v>
      </c>
      <c r="AJ2109" s="108"/>
      <c r="AK2109" s="108">
        <v>0</v>
      </c>
      <c r="AL2109" s="109"/>
      <c r="AM2109" s="182">
        <v>0</v>
      </c>
      <c r="AN2109" s="109" t="s">
        <v>5655</v>
      </c>
      <c r="AO2109" s="109" t="str">
        <f t="shared" si="32"/>
        <v>No</v>
      </c>
    </row>
    <row r="2110" spans="1:41" s="19" customFormat="1" ht="11.45" customHeight="1" x14ac:dyDescent="0.2">
      <c r="A2110" s="5" t="s">
        <v>6565</v>
      </c>
      <c r="B2110" s="5" t="s">
        <v>4590</v>
      </c>
      <c r="C2110" s="5" t="s">
        <v>63</v>
      </c>
      <c r="D2110" s="174" t="s">
        <v>4591</v>
      </c>
      <c r="E2110" s="177" t="s">
        <v>4592</v>
      </c>
      <c r="F2110" s="19" t="s">
        <v>242</v>
      </c>
      <c r="G2110" s="5" t="s">
        <v>229</v>
      </c>
      <c r="H2110" s="27">
        <v>0</v>
      </c>
      <c r="I2110" s="106">
        <v>2</v>
      </c>
      <c r="J2110" s="107"/>
      <c r="K2110" s="108">
        <v>0</v>
      </c>
      <c r="L2110" s="108"/>
      <c r="M2110" s="108">
        <v>0</v>
      </c>
      <c r="N2110" s="108"/>
      <c r="O2110" s="108">
        <v>0</v>
      </c>
      <c r="P2110" s="108"/>
      <c r="Q2110" s="108">
        <v>48260</v>
      </c>
      <c r="R2110" s="108"/>
      <c r="S2110" s="108">
        <v>0</v>
      </c>
      <c r="T2110" s="108"/>
      <c r="U2110" s="108">
        <v>0</v>
      </c>
      <c r="V2110" s="108"/>
      <c r="W2110" s="108">
        <v>2271</v>
      </c>
      <c r="X2110" s="108"/>
      <c r="Y2110" s="108">
        <v>0</v>
      </c>
      <c r="Z2110" s="108"/>
      <c r="AA2110" s="108">
        <v>0</v>
      </c>
      <c r="AB2110" s="108"/>
      <c r="AC2110" s="108">
        <v>0</v>
      </c>
      <c r="AD2110" s="108"/>
      <c r="AE2110" s="108">
        <v>0</v>
      </c>
      <c r="AF2110" s="108"/>
      <c r="AG2110" s="108">
        <v>0</v>
      </c>
      <c r="AH2110" s="108"/>
      <c r="AI2110" s="108">
        <v>5738</v>
      </c>
      <c r="AJ2110" s="108"/>
      <c r="AK2110" s="108">
        <v>0</v>
      </c>
      <c r="AL2110" s="109"/>
      <c r="AM2110" s="182">
        <v>0</v>
      </c>
      <c r="AN2110" s="109" t="s">
        <v>5655</v>
      </c>
      <c r="AO2110" s="109" t="str">
        <f t="shared" si="32"/>
        <v>No</v>
      </c>
    </row>
    <row r="2111" spans="1:41" s="19" customFormat="1" ht="11.45" customHeight="1" x14ac:dyDescent="0.2">
      <c r="A2111" s="5" t="s">
        <v>5859</v>
      </c>
      <c r="B2111" s="5" t="s">
        <v>5860</v>
      </c>
      <c r="C2111" s="5" t="s">
        <v>37</v>
      </c>
      <c r="D2111" s="174"/>
      <c r="E2111" s="177">
        <v>40253</v>
      </c>
      <c r="F2111" s="19" t="s">
        <v>194</v>
      </c>
      <c r="G2111" s="5" t="s">
        <v>5273</v>
      </c>
      <c r="H2111" s="27">
        <v>5502379</v>
      </c>
      <c r="I2111" s="106">
        <v>2</v>
      </c>
      <c r="J2111" s="107"/>
      <c r="K2111" s="108">
        <v>0</v>
      </c>
      <c r="L2111" s="108"/>
      <c r="M2111" s="108">
        <v>0</v>
      </c>
      <c r="N2111" s="108"/>
      <c r="O2111" s="108">
        <v>0</v>
      </c>
      <c r="P2111" s="108"/>
      <c r="Q2111" s="108">
        <v>89595</v>
      </c>
      <c r="R2111" s="108"/>
      <c r="S2111" s="108">
        <v>0</v>
      </c>
      <c r="T2111" s="108"/>
      <c r="U2111" s="108">
        <v>0</v>
      </c>
      <c r="V2111" s="108"/>
      <c r="W2111" s="108">
        <v>6606</v>
      </c>
      <c r="X2111" s="108"/>
      <c r="Y2111" s="108">
        <v>0</v>
      </c>
      <c r="Z2111" s="108"/>
      <c r="AA2111" s="108">
        <v>0</v>
      </c>
      <c r="AB2111" s="108"/>
      <c r="AC2111" s="108">
        <v>0</v>
      </c>
      <c r="AD2111" s="108"/>
      <c r="AE2111" s="108">
        <v>0</v>
      </c>
      <c r="AF2111" s="108"/>
      <c r="AG2111" s="108">
        <v>0</v>
      </c>
      <c r="AH2111" s="108"/>
      <c r="AI2111" s="108">
        <v>56699</v>
      </c>
      <c r="AJ2111" s="108"/>
      <c r="AK2111" s="108">
        <v>0</v>
      </c>
      <c r="AL2111" s="109"/>
      <c r="AM2111" s="182">
        <v>0</v>
      </c>
      <c r="AN2111" s="109" t="s">
        <v>5655</v>
      </c>
      <c r="AO2111" s="109" t="str">
        <f t="shared" si="32"/>
        <v>No</v>
      </c>
    </row>
    <row r="2112" spans="1:41" s="19" customFormat="1" ht="11.45" customHeight="1" x14ac:dyDescent="0.2">
      <c r="A2112" s="5" t="s">
        <v>1719</v>
      </c>
      <c r="B2112" s="5" t="s">
        <v>1720</v>
      </c>
      <c r="C2112" s="5" t="s">
        <v>91</v>
      </c>
      <c r="D2112" s="174" t="s">
        <v>1721</v>
      </c>
      <c r="E2112" s="177" t="s">
        <v>1722</v>
      </c>
      <c r="F2112" s="19" t="s">
        <v>194</v>
      </c>
      <c r="G2112" s="5" t="s">
        <v>229</v>
      </c>
      <c r="H2112" s="27">
        <v>0</v>
      </c>
      <c r="I2112" s="106">
        <v>2</v>
      </c>
      <c r="J2112" s="107"/>
      <c r="K2112" s="108">
        <v>0</v>
      </c>
      <c r="L2112" s="108"/>
      <c r="M2112" s="108">
        <v>0</v>
      </c>
      <c r="N2112" s="108"/>
      <c r="O2112" s="108">
        <v>0</v>
      </c>
      <c r="P2112" s="108"/>
      <c r="Q2112" s="108">
        <v>47993</v>
      </c>
      <c r="R2112" s="108"/>
      <c r="S2112" s="108">
        <v>0</v>
      </c>
      <c r="T2112" s="108"/>
      <c r="U2112" s="108">
        <v>0</v>
      </c>
      <c r="V2112" s="108"/>
      <c r="W2112" s="108">
        <v>3021</v>
      </c>
      <c r="X2112" s="108"/>
      <c r="Y2112" s="108">
        <v>0</v>
      </c>
      <c r="Z2112" s="108"/>
      <c r="AA2112" s="108">
        <v>0</v>
      </c>
      <c r="AB2112" s="108"/>
      <c r="AC2112" s="108">
        <v>0</v>
      </c>
      <c r="AD2112" s="108"/>
      <c r="AE2112" s="108">
        <v>0</v>
      </c>
      <c r="AF2112" s="108"/>
      <c r="AG2112" s="108">
        <v>0</v>
      </c>
      <c r="AH2112" s="108"/>
      <c r="AI2112" s="108">
        <v>19584</v>
      </c>
      <c r="AJ2112" s="108"/>
      <c r="AK2112" s="108">
        <v>0</v>
      </c>
      <c r="AL2112" s="109"/>
      <c r="AM2112" s="182">
        <v>0</v>
      </c>
      <c r="AN2112" s="109" t="s">
        <v>5655</v>
      </c>
      <c r="AO2112" s="109" t="str">
        <f t="shared" si="32"/>
        <v>No</v>
      </c>
    </row>
    <row r="2113" spans="1:41" s="19" customFormat="1" ht="11.45" customHeight="1" x14ac:dyDescent="0.2">
      <c r="A2113" s="5" t="s">
        <v>216</v>
      </c>
      <c r="B2113" s="5" t="s">
        <v>217</v>
      </c>
      <c r="C2113" s="5" t="s">
        <v>73</v>
      </c>
      <c r="D2113" s="174">
        <v>2176</v>
      </c>
      <c r="E2113" s="177">
        <v>20176</v>
      </c>
      <c r="F2113" s="19" t="s">
        <v>196</v>
      </c>
      <c r="G2113" s="5" t="s">
        <v>5273</v>
      </c>
      <c r="H2113" s="27">
        <v>18351295</v>
      </c>
      <c r="I2113" s="106">
        <v>2</v>
      </c>
      <c r="J2113" s="107"/>
      <c r="K2113" s="108">
        <v>0</v>
      </c>
      <c r="L2113" s="108"/>
      <c r="M2113" s="108">
        <v>0</v>
      </c>
      <c r="N2113" s="108"/>
      <c r="O2113" s="108">
        <v>0</v>
      </c>
      <c r="P2113" s="108"/>
      <c r="Q2113" s="108">
        <v>121624</v>
      </c>
      <c r="R2113" s="108"/>
      <c r="S2113" s="108">
        <v>0</v>
      </c>
      <c r="T2113" s="108"/>
      <c r="U2113" s="108">
        <v>0</v>
      </c>
      <c r="V2113" s="108"/>
      <c r="W2113" s="108">
        <v>2210</v>
      </c>
      <c r="X2113" s="108"/>
      <c r="Y2113" s="108">
        <v>0</v>
      </c>
      <c r="Z2113" s="108"/>
      <c r="AA2113" s="108">
        <v>0</v>
      </c>
      <c r="AB2113" s="108"/>
      <c r="AC2113" s="108">
        <v>0</v>
      </c>
      <c r="AD2113" s="108"/>
      <c r="AE2113" s="108">
        <v>0</v>
      </c>
      <c r="AF2113" s="108"/>
      <c r="AG2113" s="108">
        <v>0</v>
      </c>
      <c r="AH2113" s="108"/>
      <c r="AI2113" s="108">
        <v>31498</v>
      </c>
      <c r="AJ2113" s="108"/>
      <c r="AK2113" s="108">
        <v>0</v>
      </c>
      <c r="AL2113" s="109"/>
      <c r="AM2113" s="182">
        <v>0</v>
      </c>
      <c r="AN2113" s="109" t="s">
        <v>5655</v>
      </c>
      <c r="AO2113" s="109" t="str">
        <f t="shared" si="32"/>
        <v>No</v>
      </c>
    </row>
    <row r="2114" spans="1:41" s="19" customFormat="1" ht="11.45" customHeight="1" x14ac:dyDescent="0.2">
      <c r="A2114" s="5" t="s">
        <v>4056</v>
      </c>
      <c r="B2114" s="5" t="s">
        <v>2036</v>
      </c>
      <c r="C2114" s="5" t="s">
        <v>48</v>
      </c>
      <c r="D2114" s="174" t="s">
        <v>4057</v>
      </c>
      <c r="E2114" s="177" t="s">
        <v>4058</v>
      </c>
      <c r="F2114" s="19" t="s">
        <v>194</v>
      </c>
      <c r="G2114" s="5" t="s">
        <v>229</v>
      </c>
      <c r="H2114" s="27">
        <v>0</v>
      </c>
      <c r="I2114" s="106">
        <v>2</v>
      </c>
      <c r="J2114" s="107"/>
      <c r="K2114" s="108">
        <v>0</v>
      </c>
      <c r="L2114" s="108"/>
      <c r="M2114" s="108">
        <v>0</v>
      </c>
      <c r="N2114" s="108"/>
      <c r="O2114" s="108">
        <v>0</v>
      </c>
      <c r="P2114" s="108"/>
      <c r="Q2114" s="108">
        <v>3897</v>
      </c>
      <c r="R2114" s="108"/>
      <c r="S2114" s="108">
        <v>0</v>
      </c>
      <c r="T2114" s="108"/>
      <c r="U2114" s="108">
        <v>0</v>
      </c>
      <c r="V2114" s="108"/>
      <c r="W2114" s="108">
        <v>259</v>
      </c>
      <c r="X2114" s="108"/>
      <c r="Y2114" s="108">
        <v>0</v>
      </c>
      <c r="Z2114" s="108"/>
      <c r="AA2114" s="108">
        <v>0</v>
      </c>
      <c r="AB2114" s="108"/>
      <c r="AC2114" s="108">
        <v>0</v>
      </c>
      <c r="AD2114" s="108"/>
      <c r="AE2114" s="108">
        <v>0</v>
      </c>
      <c r="AF2114" s="108"/>
      <c r="AG2114" s="108">
        <v>0</v>
      </c>
      <c r="AH2114" s="108"/>
      <c r="AI2114" s="108">
        <v>477</v>
      </c>
      <c r="AJ2114" s="108"/>
      <c r="AK2114" s="108">
        <v>0</v>
      </c>
      <c r="AL2114" s="109"/>
      <c r="AM2114" s="182">
        <v>0</v>
      </c>
      <c r="AN2114" s="109" t="s">
        <v>5655</v>
      </c>
      <c r="AO2114" s="109" t="str">
        <f t="shared" si="32"/>
        <v>No</v>
      </c>
    </row>
    <row r="2115" spans="1:41" s="19" customFormat="1" ht="11.45" customHeight="1" x14ac:dyDescent="0.2">
      <c r="A2115" s="5" t="s">
        <v>1804</v>
      </c>
      <c r="B2115" s="5" t="s">
        <v>1071</v>
      </c>
      <c r="C2115" s="5" t="s">
        <v>40</v>
      </c>
      <c r="D2115" s="174" t="s">
        <v>1805</v>
      </c>
      <c r="E2115" s="177" t="s">
        <v>1806</v>
      </c>
      <c r="F2115" s="19" t="s">
        <v>194</v>
      </c>
      <c r="G2115" s="5" t="s">
        <v>229</v>
      </c>
      <c r="H2115" s="27">
        <v>0</v>
      </c>
      <c r="I2115" s="106">
        <v>2</v>
      </c>
      <c r="J2115" s="107"/>
      <c r="K2115" s="108">
        <v>0</v>
      </c>
      <c r="L2115" s="108"/>
      <c r="M2115" s="108">
        <v>0</v>
      </c>
      <c r="N2115" s="108"/>
      <c r="O2115" s="108">
        <v>0</v>
      </c>
      <c r="P2115" s="108"/>
      <c r="Q2115" s="108">
        <v>46848</v>
      </c>
      <c r="R2115" s="108"/>
      <c r="S2115" s="108">
        <v>0</v>
      </c>
      <c r="T2115" s="108"/>
      <c r="U2115" s="108">
        <v>0</v>
      </c>
      <c r="V2115" s="108"/>
      <c r="W2115" s="108">
        <v>4620</v>
      </c>
      <c r="X2115" s="108"/>
      <c r="Y2115" s="108">
        <v>0</v>
      </c>
      <c r="Z2115" s="108"/>
      <c r="AA2115" s="108">
        <v>0</v>
      </c>
      <c r="AB2115" s="108"/>
      <c r="AC2115" s="108">
        <v>0</v>
      </c>
      <c r="AD2115" s="108"/>
      <c r="AE2115" s="108">
        <v>0</v>
      </c>
      <c r="AF2115" s="108"/>
      <c r="AG2115" s="108">
        <v>0</v>
      </c>
      <c r="AH2115" s="108"/>
      <c r="AI2115" s="108">
        <v>3153</v>
      </c>
      <c r="AJ2115" s="108"/>
      <c r="AK2115" s="108">
        <v>0</v>
      </c>
      <c r="AL2115" s="109"/>
      <c r="AM2115" s="182">
        <v>0</v>
      </c>
      <c r="AN2115" s="109" t="s">
        <v>5655</v>
      </c>
      <c r="AO2115" s="109" t="str">
        <f t="shared" ref="AO2115:AO2145" si="33">IF(AN2115&amp;AL2115&amp;AJ2115&amp;AH2115&amp;AF2115&amp;AD2115&amp;AB2115&amp;Z2115&amp;X2115&amp;V2115&amp;T2115&amp;R2115&amp;P2115&amp;N2115&amp;L2115&amp;J2115&lt;&gt;"","Yes","No")</f>
        <v>No</v>
      </c>
    </row>
    <row r="2116" spans="1:41" s="19" customFormat="1" ht="11.45" customHeight="1" x14ac:dyDescent="0.2">
      <c r="A2116" s="5" t="s">
        <v>1004</v>
      </c>
      <c r="B2116" s="5" t="s">
        <v>855</v>
      </c>
      <c r="C2116" s="5" t="s">
        <v>94</v>
      </c>
      <c r="D2116" s="174" t="s">
        <v>1005</v>
      </c>
      <c r="E2116" s="177">
        <v>95</v>
      </c>
      <c r="F2116" s="19" t="s">
        <v>138</v>
      </c>
      <c r="G2116" s="5" t="s">
        <v>5273</v>
      </c>
      <c r="H2116" s="27">
        <v>0</v>
      </c>
      <c r="I2116" s="106">
        <v>2</v>
      </c>
      <c r="J2116" s="107"/>
      <c r="K2116" s="108">
        <v>0</v>
      </c>
      <c r="L2116" s="108"/>
      <c r="M2116" s="108">
        <v>0</v>
      </c>
      <c r="N2116" s="108"/>
      <c r="O2116" s="108">
        <v>0</v>
      </c>
      <c r="P2116" s="108"/>
      <c r="Q2116" s="108">
        <v>40186</v>
      </c>
      <c r="R2116" s="108"/>
      <c r="S2116" s="108">
        <v>0</v>
      </c>
      <c r="T2116" s="108"/>
      <c r="U2116" s="108">
        <v>0</v>
      </c>
      <c r="V2116" s="108"/>
      <c r="W2116" s="108">
        <v>2827</v>
      </c>
      <c r="X2116" s="108"/>
      <c r="Y2116" s="108">
        <v>0</v>
      </c>
      <c r="Z2116" s="108"/>
      <c r="AA2116" s="108">
        <v>0</v>
      </c>
      <c r="AB2116" s="108"/>
      <c r="AC2116" s="108">
        <v>0</v>
      </c>
      <c r="AD2116" s="108"/>
      <c r="AE2116" s="108">
        <v>0</v>
      </c>
      <c r="AF2116" s="108"/>
      <c r="AG2116" s="108">
        <v>0</v>
      </c>
      <c r="AH2116" s="108"/>
      <c r="AI2116" s="108">
        <v>15212</v>
      </c>
      <c r="AJ2116" s="108"/>
      <c r="AK2116" s="108">
        <v>0</v>
      </c>
      <c r="AL2116" s="109"/>
      <c r="AM2116" s="182">
        <v>0</v>
      </c>
      <c r="AN2116" s="109" t="s">
        <v>5655</v>
      </c>
      <c r="AO2116" s="109" t="str">
        <f t="shared" si="33"/>
        <v>No</v>
      </c>
    </row>
    <row r="2117" spans="1:41" s="19" customFormat="1" ht="11.45" customHeight="1" x14ac:dyDescent="0.2">
      <c r="A2117" s="5" t="s">
        <v>4123</v>
      </c>
      <c r="B2117" s="5" t="s">
        <v>4124</v>
      </c>
      <c r="C2117" s="5" t="s">
        <v>48</v>
      </c>
      <c r="D2117" s="174" t="s">
        <v>4125</v>
      </c>
      <c r="E2117" s="177" t="s">
        <v>4126</v>
      </c>
      <c r="F2117" s="19" t="s">
        <v>194</v>
      </c>
      <c r="G2117" s="5" t="s">
        <v>229</v>
      </c>
      <c r="H2117" s="27">
        <v>0</v>
      </c>
      <c r="I2117" s="106">
        <v>2</v>
      </c>
      <c r="J2117" s="107"/>
      <c r="K2117" s="108">
        <v>0</v>
      </c>
      <c r="L2117" s="108"/>
      <c r="M2117" s="108">
        <v>0</v>
      </c>
      <c r="N2117" s="108"/>
      <c r="O2117" s="108">
        <v>0</v>
      </c>
      <c r="P2117" s="108"/>
      <c r="Q2117" s="108">
        <v>11033</v>
      </c>
      <c r="R2117" s="108"/>
      <c r="S2117" s="108">
        <v>0</v>
      </c>
      <c r="T2117" s="108"/>
      <c r="U2117" s="108">
        <v>0</v>
      </c>
      <c r="V2117" s="108"/>
      <c r="W2117" s="108">
        <v>1289</v>
      </c>
      <c r="X2117" s="108"/>
      <c r="Y2117" s="108">
        <v>0</v>
      </c>
      <c r="Z2117" s="108"/>
      <c r="AA2117" s="108">
        <v>0</v>
      </c>
      <c r="AB2117" s="108"/>
      <c r="AC2117" s="108">
        <v>0</v>
      </c>
      <c r="AD2117" s="108"/>
      <c r="AE2117" s="108">
        <v>0</v>
      </c>
      <c r="AF2117" s="108"/>
      <c r="AG2117" s="108">
        <v>0</v>
      </c>
      <c r="AH2117" s="108"/>
      <c r="AI2117" s="108">
        <v>17928</v>
      </c>
      <c r="AJ2117" s="108"/>
      <c r="AK2117" s="108">
        <v>0</v>
      </c>
      <c r="AL2117" s="109"/>
      <c r="AM2117" s="182">
        <v>0</v>
      </c>
      <c r="AN2117" s="109" t="s">
        <v>5655</v>
      </c>
      <c r="AO2117" s="109" t="str">
        <f t="shared" si="33"/>
        <v>No</v>
      </c>
    </row>
    <row r="2118" spans="1:41" s="19" customFormat="1" ht="11.45" customHeight="1" x14ac:dyDescent="0.2">
      <c r="A2118" s="5" t="s">
        <v>4011</v>
      </c>
      <c r="B2118" s="5" t="s">
        <v>2244</v>
      </c>
      <c r="C2118" s="5" t="s">
        <v>59</v>
      </c>
      <c r="D2118" s="174" t="s">
        <v>4012</v>
      </c>
      <c r="E2118" s="177" t="s">
        <v>4013</v>
      </c>
      <c r="F2118" s="19" t="s">
        <v>194</v>
      </c>
      <c r="G2118" s="5" t="s">
        <v>229</v>
      </c>
      <c r="H2118" s="27">
        <v>0</v>
      </c>
      <c r="I2118" s="106">
        <v>2</v>
      </c>
      <c r="J2118" s="107"/>
      <c r="K2118" s="108">
        <v>0</v>
      </c>
      <c r="L2118" s="108"/>
      <c r="M2118" s="108">
        <v>0</v>
      </c>
      <c r="N2118" s="108"/>
      <c r="O2118" s="108">
        <v>0</v>
      </c>
      <c r="P2118" s="108"/>
      <c r="Q2118" s="108">
        <v>46798</v>
      </c>
      <c r="R2118" s="108"/>
      <c r="S2118" s="108">
        <v>0</v>
      </c>
      <c r="T2118" s="108"/>
      <c r="U2118" s="108">
        <v>0</v>
      </c>
      <c r="V2118" s="108"/>
      <c r="W2118" s="108">
        <v>4769</v>
      </c>
      <c r="X2118" s="108"/>
      <c r="Y2118" s="108">
        <v>0</v>
      </c>
      <c r="Z2118" s="108"/>
      <c r="AA2118" s="108">
        <v>0</v>
      </c>
      <c r="AB2118" s="108"/>
      <c r="AC2118" s="108">
        <v>0</v>
      </c>
      <c r="AD2118" s="108"/>
      <c r="AE2118" s="108">
        <v>0</v>
      </c>
      <c r="AF2118" s="108"/>
      <c r="AG2118" s="108">
        <v>0</v>
      </c>
      <c r="AH2118" s="108"/>
      <c r="AI2118" s="108">
        <v>13274</v>
      </c>
      <c r="AJ2118" s="108"/>
      <c r="AK2118" s="108">
        <v>0</v>
      </c>
      <c r="AL2118" s="109"/>
      <c r="AM2118" s="182">
        <v>0</v>
      </c>
      <c r="AN2118" s="109" t="s">
        <v>5655</v>
      </c>
      <c r="AO2118" s="109" t="str">
        <f t="shared" si="33"/>
        <v>No</v>
      </c>
    </row>
    <row r="2119" spans="1:41" s="19" customFormat="1" ht="11.45" customHeight="1" x14ac:dyDescent="0.2">
      <c r="A2119" s="5" t="s">
        <v>5826</v>
      </c>
      <c r="B2119" s="5" t="s">
        <v>5827</v>
      </c>
      <c r="C2119" s="5" t="s">
        <v>71</v>
      </c>
      <c r="D2119" s="174" t="s">
        <v>5828</v>
      </c>
      <c r="E2119" s="177">
        <v>66242</v>
      </c>
      <c r="F2119" s="19" t="s">
        <v>138</v>
      </c>
      <c r="G2119" s="5" t="s">
        <v>5273</v>
      </c>
      <c r="H2119" s="27">
        <v>0</v>
      </c>
      <c r="I2119" s="106">
        <v>2</v>
      </c>
      <c r="J2119" s="107"/>
      <c r="K2119" s="108">
        <v>0</v>
      </c>
      <c r="L2119" s="108"/>
      <c r="M2119" s="108">
        <v>0</v>
      </c>
      <c r="N2119" s="108"/>
      <c r="O2119" s="108">
        <v>0</v>
      </c>
      <c r="P2119" s="108"/>
      <c r="Q2119" s="108">
        <v>115905</v>
      </c>
      <c r="R2119" s="108"/>
      <c r="S2119" s="108">
        <v>0</v>
      </c>
      <c r="T2119" s="108"/>
      <c r="U2119" s="108">
        <v>0</v>
      </c>
      <c r="V2119" s="108"/>
      <c r="W2119" s="108">
        <v>4939</v>
      </c>
      <c r="X2119" s="108"/>
      <c r="Y2119" s="108">
        <v>0</v>
      </c>
      <c r="Z2119" s="108"/>
      <c r="AA2119" s="108">
        <v>0</v>
      </c>
      <c r="AB2119" s="108"/>
      <c r="AC2119" s="108">
        <v>0</v>
      </c>
      <c r="AD2119" s="108"/>
      <c r="AE2119" s="108">
        <v>0</v>
      </c>
      <c r="AF2119" s="108"/>
      <c r="AG2119" s="108">
        <v>0</v>
      </c>
      <c r="AH2119" s="108"/>
      <c r="AI2119" s="108">
        <v>42051</v>
      </c>
      <c r="AJ2119" s="108"/>
      <c r="AK2119" s="108">
        <v>0</v>
      </c>
      <c r="AL2119" s="109"/>
      <c r="AM2119" s="182">
        <v>0</v>
      </c>
      <c r="AN2119" s="109" t="s">
        <v>5655</v>
      </c>
      <c r="AO2119" s="109" t="str">
        <f t="shared" si="33"/>
        <v>No</v>
      </c>
    </row>
    <row r="2120" spans="1:41" s="19" customFormat="1" ht="11.45" customHeight="1" x14ac:dyDescent="0.2">
      <c r="A2120" s="5" t="s">
        <v>1350</v>
      </c>
      <c r="B2120" s="5" t="s">
        <v>1351</v>
      </c>
      <c r="C2120" s="5" t="s">
        <v>98</v>
      </c>
      <c r="D2120" s="174" t="s">
        <v>1352</v>
      </c>
      <c r="E2120" s="177">
        <v>55282</v>
      </c>
      <c r="F2120" s="19" t="s">
        <v>138</v>
      </c>
      <c r="G2120" s="5" t="s">
        <v>5273</v>
      </c>
      <c r="H2120" s="27">
        <v>0</v>
      </c>
      <c r="I2120" s="106">
        <v>2</v>
      </c>
      <c r="J2120" s="107"/>
      <c r="K2120" s="108">
        <v>0</v>
      </c>
      <c r="L2120" s="108"/>
      <c r="M2120" s="108">
        <v>0</v>
      </c>
      <c r="N2120" s="108"/>
      <c r="O2120" s="108">
        <v>0</v>
      </c>
      <c r="P2120" s="108"/>
      <c r="Q2120" s="108">
        <v>238468</v>
      </c>
      <c r="R2120" s="108"/>
      <c r="S2120" s="108">
        <v>0</v>
      </c>
      <c r="T2120" s="108"/>
      <c r="U2120" s="108">
        <v>0</v>
      </c>
      <c r="V2120" s="108"/>
      <c r="W2120" s="108">
        <v>8971</v>
      </c>
      <c r="X2120" s="108"/>
      <c r="Y2120" s="108">
        <v>0</v>
      </c>
      <c r="Z2120" s="108"/>
      <c r="AA2120" s="108">
        <v>0</v>
      </c>
      <c r="AB2120" s="108"/>
      <c r="AC2120" s="108">
        <v>0</v>
      </c>
      <c r="AD2120" s="108"/>
      <c r="AE2120" s="108">
        <v>0</v>
      </c>
      <c r="AF2120" s="108"/>
      <c r="AG2120" s="108">
        <v>0</v>
      </c>
      <c r="AH2120" s="108"/>
      <c r="AI2120" s="108">
        <v>32252</v>
      </c>
      <c r="AJ2120" s="108"/>
      <c r="AK2120" s="108">
        <v>0</v>
      </c>
      <c r="AL2120" s="109"/>
      <c r="AM2120" s="182">
        <v>0</v>
      </c>
      <c r="AN2120" s="109" t="s">
        <v>5655</v>
      </c>
      <c r="AO2120" s="109" t="str">
        <f t="shared" si="33"/>
        <v>No</v>
      </c>
    </row>
    <row r="2121" spans="1:41" s="19" customFormat="1" ht="11.45" customHeight="1" x14ac:dyDescent="0.2">
      <c r="A2121" s="5" t="s">
        <v>6566</v>
      </c>
      <c r="B2121" s="5" t="s">
        <v>4274</v>
      </c>
      <c r="C2121" s="5" t="s">
        <v>64</v>
      </c>
      <c r="D2121" s="174" t="s">
        <v>4275</v>
      </c>
      <c r="E2121" s="177" t="s">
        <v>4276</v>
      </c>
      <c r="F2121" s="19" t="s">
        <v>194</v>
      </c>
      <c r="G2121" s="5" t="s">
        <v>229</v>
      </c>
      <c r="H2121" s="27">
        <v>0</v>
      </c>
      <c r="I2121" s="106">
        <v>2</v>
      </c>
      <c r="J2121" s="107"/>
      <c r="K2121" s="108">
        <v>0</v>
      </c>
      <c r="L2121" s="108"/>
      <c r="M2121" s="108">
        <v>0</v>
      </c>
      <c r="N2121" s="108"/>
      <c r="O2121" s="108">
        <v>0</v>
      </c>
      <c r="P2121" s="108"/>
      <c r="Q2121" s="108">
        <v>12502</v>
      </c>
      <c r="R2121" s="108"/>
      <c r="S2121" s="108">
        <v>0</v>
      </c>
      <c r="T2121" s="108"/>
      <c r="U2121" s="108">
        <v>0</v>
      </c>
      <c r="V2121" s="108"/>
      <c r="W2121" s="108">
        <v>1063</v>
      </c>
      <c r="X2121" s="108"/>
      <c r="Y2121" s="108">
        <v>0</v>
      </c>
      <c r="Z2121" s="108"/>
      <c r="AA2121" s="108">
        <v>0</v>
      </c>
      <c r="AB2121" s="108"/>
      <c r="AC2121" s="108">
        <v>0</v>
      </c>
      <c r="AD2121" s="108"/>
      <c r="AE2121" s="108">
        <v>0</v>
      </c>
      <c r="AF2121" s="108"/>
      <c r="AG2121" s="108">
        <v>0</v>
      </c>
      <c r="AH2121" s="108"/>
      <c r="AI2121" s="108">
        <v>3381</v>
      </c>
      <c r="AJ2121" s="108"/>
      <c r="AK2121" s="108">
        <v>0</v>
      </c>
      <c r="AL2121" s="109"/>
      <c r="AM2121" s="182">
        <v>0</v>
      </c>
      <c r="AN2121" s="109" t="s">
        <v>5655</v>
      </c>
      <c r="AO2121" s="109" t="str">
        <f t="shared" si="33"/>
        <v>No</v>
      </c>
    </row>
    <row r="2122" spans="1:41" s="19" customFormat="1" ht="11.45" customHeight="1" x14ac:dyDescent="0.2">
      <c r="A2122" s="5" t="s">
        <v>5866</v>
      </c>
      <c r="B2122" s="5" t="s">
        <v>5867</v>
      </c>
      <c r="C2122" s="5" t="s">
        <v>20</v>
      </c>
      <c r="D2122" s="174"/>
      <c r="E2122" s="177">
        <v>90264</v>
      </c>
      <c r="F2122" s="19" t="s">
        <v>194</v>
      </c>
      <c r="G2122" s="5" t="s">
        <v>5273</v>
      </c>
      <c r="H2122" s="27">
        <v>12150996</v>
      </c>
      <c r="I2122" s="106">
        <v>2</v>
      </c>
      <c r="J2122" s="107"/>
      <c r="K2122" s="108">
        <v>0</v>
      </c>
      <c r="L2122" s="108"/>
      <c r="M2122" s="108">
        <v>0</v>
      </c>
      <c r="N2122" s="108"/>
      <c r="O2122" s="108">
        <v>0</v>
      </c>
      <c r="P2122" s="108"/>
      <c r="Q2122" s="108">
        <v>81471</v>
      </c>
      <c r="R2122" s="108"/>
      <c r="S2122" s="108">
        <v>0</v>
      </c>
      <c r="T2122" s="108"/>
      <c r="U2122" s="108">
        <v>0</v>
      </c>
      <c r="V2122" s="108"/>
      <c r="W2122" s="108">
        <v>6759</v>
      </c>
      <c r="X2122" s="108"/>
      <c r="Y2122" s="108">
        <v>0</v>
      </c>
      <c r="Z2122" s="108"/>
      <c r="AA2122" s="108">
        <v>0</v>
      </c>
      <c r="AB2122" s="108"/>
      <c r="AC2122" s="108">
        <v>0</v>
      </c>
      <c r="AD2122" s="108"/>
      <c r="AE2122" s="108">
        <v>0</v>
      </c>
      <c r="AF2122" s="108"/>
      <c r="AG2122" s="108">
        <v>0</v>
      </c>
      <c r="AH2122" s="108"/>
      <c r="AI2122" s="108">
        <v>164181</v>
      </c>
      <c r="AJ2122" s="108"/>
      <c r="AK2122" s="108">
        <v>0</v>
      </c>
      <c r="AL2122" s="109"/>
      <c r="AM2122" s="182">
        <v>0</v>
      </c>
      <c r="AN2122" s="109" t="s">
        <v>5655</v>
      </c>
      <c r="AO2122" s="109" t="str">
        <f t="shared" si="33"/>
        <v>No</v>
      </c>
    </row>
    <row r="2123" spans="1:41" s="19" customFormat="1" ht="11.45" customHeight="1" x14ac:dyDescent="0.2">
      <c r="A2123" s="5" t="s">
        <v>6567</v>
      </c>
      <c r="B2123" s="5" t="s">
        <v>6568</v>
      </c>
      <c r="C2123" s="5" t="s">
        <v>64</v>
      </c>
      <c r="D2123" s="174" t="s">
        <v>6569</v>
      </c>
      <c r="E2123" s="177">
        <v>77069</v>
      </c>
      <c r="F2123" s="19" t="s">
        <v>138</v>
      </c>
      <c r="G2123" s="5" t="s">
        <v>5273</v>
      </c>
      <c r="H2123" s="27">
        <v>0</v>
      </c>
      <c r="I2123" s="106">
        <v>2</v>
      </c>
      <c r="J2123" s="107"/>
      <c r="K2123" s="108">
        <v>0</v>
      </c>
      <c r="L2123" s="108"/>
      <c r="M2123" s="108">
        <v>0</v>
      </c>
      <c r="N2123" s="108"/>
      <c r="O2123" s="108">
        <v>0</v>
      </c>
      <c r="P2123" s="108"/>
      <c r="Q2123" s="108">
        <v>40640</v>
      </c>
      <c r="R2123" s="108"/>
      <c r="S2123" s="108">
        <v>0</v>
      </c>
      <c r="T2123" s="108"/>
      <c r="U2123" s="108">
        <v>0</v>
      </c>
      <c r="V2123" s="108"/>
      <c r="W2123" s="108">
        <v>2466</v>
      </c>
      <c r="X2123" s="108"/>
      <c r="Y2123" s="108">
        <v>0</v>
      </c>
      <c r="Z2123" s="108"/>
      <c r="AA2123" s="108">
        <v>0</v>
      </c>
      <c r="AB2123" s="108"/>
      <c r="AC2123" s="108">
        <v>0</v>
      </c>
      <c r="AD2123" s="108"/>
      <c r="AE2123" s="108">
        <v>0</v>
      </c>
      <c r="AF2123" s="108"/>
      <c r="AG2123" s="108">
        <v>0</v>
      </c>
      <c r="AH2123" s="108"/>
      <c r="AI2123" s="108">
        <v>4475</v>
      </c>
      <c r="AJ2123" s="108"/>
      <c r="AK2123" s="108">
        <v>0</v>
      </c>
      <c r="AL2123" s="109"/>
      <c r="AM2123" s="182">
        <v>8.6199999999999992</v>
      </c>
      <c r="AN2123" s="109" t="s">
        <v>5655</v>
      </c>
      <c r="AO2123" s="109" t="str">
        <f t="shared" si="33"/>
        <v>No</v>
      </c>
    </row>
    <row r="2124" spans="1:41" s="19" customFormat="1" ht="11.45" customHeight="1" x14ac:dyDescent="0.2">
      <c r="A2124" s="5" t="s">
        <v>5562</v>
      </c>
      <c r="B2124" s="5" t="s">
        <v>5647</v>
      </c>
      <c r="C2124" s="5" t="s">
        <v>72</v>
      </c>
      <c r="D2124" s="174" t="s">
        <v>5561</v>
      </c>
      <c r="E2124" s="177">
        <v>99406</v>
      </c>
      <c r="F2124" s="19" t="s">
        <v>138</v>
      </c>
      <c r="G2124" s="5" t="s">
        <v>5273</v>
      </c>
      <c r="H2124" s="27">
        <v>0</v>
      </c>
      <c r="I2124" s="106">
        <v>2</v>
      </c>
      <c r="J2124" s="107"/>
      <c r="K2124" s="108">
        <v>0</v>
      </c>
      <c r="L2124" s="108"/>
      <c r="M2124" s="108">
        <v>0</v>
      </c>
      <c r="N2124" s="108"/>
      <c r="O2124" s="108">
        <v>0</v>
      </c>
      <c r="P2124" s="108"/>
      <c r="Q2124" s="108">
        <v>156114</v>
      </c>
      <c r="R2124" s="108"/>
      <c r="S2124" s="108">
        <v>0</v>
      </c>
      <c r="T2124" s="108"/>
      <c r="U2124" s="108">
        <v>0</v>
      </c>
      <c r="V2124" s="108"/>
      <c r="W2124" s="108">
        <v>3406</v>
      </c>
      <c r="X2124" s="108"/>
      <c r="Y2124" s="108">
        <v>0</v>
      </c>
      <c r="Z2124" s="108"/>
      <c r="AA2124" s="108">
        <v>0</v>
      </c>
      <c r="AB2124" s="108"/>
      <c r="AC2124" s="108">
        <v>0</v>
      </c>
      <c r="AD2124" s="108"/>
      <c r="AE2124" s="108">
        <v>0</v>
      </c>
      <c r="AF2124" s="108"/>
      <c r="AG2124" s="108">
        <v>0</v>
      </c>
      <c r="AH2124" s="108"/>
      <c r="AI2124" s="108">
        <v>4097</v>
      </c>
      <c r="AJ2124" s="108"/>
      <c r="AK2124" s="108">
        <v>0</v>
      </c>
      <c r="AL2124" s="109"/>
      <c r="AM2124" s="182">
        <v>0</v>
      </c>
      <c r="AN2124" s="109" t="s">
        <v>5655</v>
      </c>
      <c r="AO2124" s="109" t="str">
        <f t="shared" si="33"/>
        <v>No</v>
      </c>
    </row>
    <row r="2125" spans="1:41" s="19" customFormat="1" ht="11.45" customHeight="1" x14ac:dyDescent="0.2">
      <c r="A2125" s="5" t="s">
        <v>1295</v>
      </c>
      <c r="B2125" s="5" t="s">
        <v>1296</v>
      </c>
      <c r="C2125" s="5" t="s">
        <v>55</v>
      </c>
      <c r="D2125" s="174" t="s">
        <v>1297</v>
      </c>
      <c r="E2125" s="177">
        <v>50007</v>
      </c>
      <c r="F2125" s="19" t="s">
        <v>138</v>
      </c>
      <c r="G2125" s="5" t="s">
        <v>5273</v>
      </c>
      <c r="H2125" s="27">
        <v>0</v>
      </c>
      <c r="I2125" s="106">
        <v>2</v>
      </c>
      <c r="J2125" s="107"/>
      <c r="K2125" s="108">
        <v>0</v>
      </c>
      <c r="L2125" s="108"/>
      <c r="M2125" s="108">
        <v>0</v>
      </c>
      <c r="N2125" s="108"/>
      <c r="O2125" s="108">
        <v>0</v>
      </c>
      <c r="P2125" s="108"/>
      <c r="Q2125" s="108">
        <v>55445</v>
      </c>
      <c r="R2125" s="108"/>
      <c r="S2125" s="108">
        <v>0</v>
      </c>
      <c r="T2125" s="108"/>
      <c r="U2125" s="108">
        <v>0</v>
      </c>
      <c r="V2125" s="108"/>
      <c r="W2125" s="108">
        <v>1580</v>
      </c>
      <c r="X2125" s="108"/>
      <c r="Y2125" s="108">
        <v>0</v>
      </c>
      <c r="Z2125" s="108"/>
      <c r="AA2125" s="108">
        <v>0</v>
      </c>
      <c r="AB2125" s="108"/>
      <c r="AC2125" s="108">
        <v>0</v>
      </c>
      <c r="AD2125" s="108"/>
      <c r="AE2125" s="108">
        <v>0</v>
      </c>
      <c r="AF2125" s="108"/>
      <c r="AG2125" s="108">
        <v>0</v>
      </c>
      <c r="AH2125" s="108"/>
      <c r="AI2125" s="108">
        <v>2247</v>
      </c>
      <c r="AJ2125" s="108"/>
      <c r="AK2125" s="108">
        <v>0</v>
      </c>
      <c r="AL2125" s="109"/>
      <c r="AM2125" s="182">
        <v>0</v>
      </c>
      <c r="AN2125" s="109" t="s">
        <v>5655</v>
      </c>
      <c r="AO2125" s="109" t="str">
        <f t="shared" si="33"/>
        <v>No</v>
      </c>
    </row>
    <row r="2126" spans="1:41" s="19" customFormat="1" ht="11.45" customHeight="1" x14ac:dyDescent="0.2">
      <c r="A2126" s="5" t="s">
        <v>2970</v>
      </c>
      <c r="B2126" s="5" t="s">
        <v>2971</v>
      </c>
      <c r="C2126" s="5" t="s">
        <v>46</v>
      </c>
      <c r="D2126" s="174" t="s">
        <v>2972</v>
      </c>
      <c r="E2126" s="177" t="s">
        <v>2973</v>
      </c>
      <c r="F2126" s="19" t="s">
        <v>194</v>
      </c>
      <c r="G2126" s="5" t="s">
        <v>229</v>
      </c>
      <c r="H2126" s="27">
        <v>0</v>
      </c>
      <c r="I2126" s="106">
        <v>2</v>
      </c>
      <c r="J2126" s="107"/>
      <c r="K2126" s="108">
        <v>0</v>
      </c>
      <c r="L2126" s="108"/>
      <c r="M2126" s="108">
        <v>0</v>
      </c>
      <c r="N2126" s="108"/>
      <c r="O2126" s="108">
        <v>0</v>
      </c>
      <c r="P2126" s="108"/>
      <c r="Q2126" s="108">
        <v>23191</v>
      </c>
      <c r="R2126" s="108"/>
      <c r="S2126" s="108">
        <v>0</v>
      </c>
      <c r="T2126" s="108"/>
      <c r="U2126" s="108">
        <v>0</v>
      </c>
      <c r="V2126" s="108"/>
      <c r="W2126" s="108">
        <v>3264</v>
      </c>
      <c r="X2126" s="108"/>
      <c r="Y2126" s="108">
        <v>0</v>
      </c>
      <c r="Z2126" s="108"/>
      <c r="AA2126" s="108">
        <v>0</v>
      </c>
      <c r="AB2126" s="108"/>
      <c r="AC2126" s="108">
        <v>0</v>
      </c>
      <c r="AD2126" s="108"/>
      <c r="AE2126" s="108">
        <v>0</v>
      </c>
      <c r="AF2126" s="108"/>
      <c r="AG2126" s="108">
        <v>0</v>
      </c>
      <c r="AH2126" s="108"/>
      <c r="AI2126" s="108">
        <v>10399</v>
      </c>
      <c r="AJ2126" s="108"/>
      <c r="AK2126" s="108">
        <v>0</v>
      </c>
      <c r="AL2126" s="109"/>
      <c r="AM2126" s="182">
        <v>0</v>
      </c>
      <c r="AN2126" s="109" t="s">
        <v>5655</v>
      </c>
      <c r="AO2126" s="109" t="str">
        <f t="shared" si="33"/>
        <v>No</v>
      </c>
    </row>
    <row r="2127" spans="1:41" s="19" customFormat="1" ht="11.45" customHeight="1" x14ac:dyDescent="0.2">
      <c r="A2127" s="5" t="s">
        <v>6570</v>
      </c>
      <c r="B2127" s="5" t="s">
        <v>4608</v>
      </c>
      <c r="C2127" s="5" t="s">
        <v>31</v>
      </c>
      <c r="D2127" s="174" t="s">
        <v>4609</v>
      </c>
      <c r="E2127" s="177" t="s">
        <v>4610</v>
      </c>
      <c r="F2127" s="19" t="s">
        <v>194</v>
      </c>
      <c r="G2127" s="5" t="s">
        <v>229</v>
      </c>
      <c r="H2127" s="27">
        <v>0</v>
      </c>
      <c r="I2127" s="106">
        <v>2</v>
      </c>
      <c r="J2127" s="107"/>
      <c r="K2127" s="108">
        <v>0</v>
      </c>
      <c r="L2127" s="108"/>
      <c r="M2127" s="108">
        <v>0</v>
      </c>
      <c r="N2127" s="108"/>
      <c r="O2127" s="108">
        <v>0</v>
      </c>
      <c r="P2127" s="108"/>
      <c r="Q2127" s="108">
        <v>119766</v>
      </c>
      <c r="R2127" s="108"/>
      <c r="S2127" s="108">
        <v>0</v>
      </c>
      <c r="T2127" s="108"/>
      <c r="U2127" s="108">
        <v>0</v>
      </c>
      <c r="V2127" s="108"/>
      <c r="W2127" s="108">
        <v>9814</v>
      </c>
      <c r="X2127" s="108"/>
      <c r="Y2127" s="108">
        <v>0</v>
      </c>
      <c r="Z2127" s="108"/>
      <c r="AA2127" s="108">
        <v>0</v>
      </c>
      <c r="AB2127" s="108"/>
      <c r="AC2127" s="108">
        <v>0</v>
      </c>
      <c r="AD2127" s="108"/>
      <c r="AE2127" s="108">
        <v>0</v>
      </c>
      <c r="AF2127" s="108"/>
      <c r="AG2127" s="108">
        <v>0</v>
      </c>
      <c r="AH2127" s="108"/>
      <c r="AI2127" s="108">
        <v>169868</v>
      </c>
      <c r="AJ2127" s="108"/>
      <c r="AK2127" s="108">
        <v>0</v>
      </c>
      <c r="AL2127" s="109"/>
      <c r="AM2127" s="182">
        <v>0</v>
      </c>
      <c r="AN2127" s="109" t="s">
        <v>5655</v>
      </c>
      <c r="AO2127" s="109" t="str">
        <f t="shared" si="33"/>
        <v>No</v>
      </c>
    </row>
    <row r="2128" spans="1:41" s="19" customFormat="1" ht="11.45" customHeight="1" x14ac:dyDescent="0.2">
      <c r="A2128" s="5" t="s">
        <v>4616</v>
      </c>
      <c r="B2128" s="5" t="s">
        <v>4402</v>
      </c>
      <c r="C2128" s="5" t="s">
        <v>63</v>
      </c>
      <c r="D2128" s="174" t="s">
        <v>4617</v>
      </c>
      <c r="E2128" s="177" t="s">
        <v>4618</v>
      </c>
      <c r="F2128" s="19" t="s">
        <v>242</v>
      </c>
      <c r="G2128" s="5" t="s">
        <v>229</v>
      </c>
      <c r="H2128" s="27">
        <v>0</v>
      </c>
      <c r="I2128" s="106">
        <v>2</v>
      </c>
      <c r="J2128" s="107"/>
      <c r="K2128" s="108">
        <v>0</v>
      </c>
      <c r="L2128" s="108"/>
      <c r="M2128" s="108">
        <v>0</v>
      </c>
      <c r="N2128" s="108"/>
      <c r="O2128" s="108">
        <v>0</v>
      </c>
      <c r="P2128" s="108"/>
      <c r="Q2128" s="108">
        <v>38166</v>
      </c>
      <c r="R2128" s="108"/>
      <c r="S2128" s="108">
        <v>0</v>
      </c>
      <c r="T2128" s="108"/>
      <c r="U2128" s="108">
        <v>0</v>
      </c>
      <c r="V2128" s="108"/>
      <c r="W2128" s="108">
        <v>3069</v>
      </c>
      <c r="X2128" s="108"/>
      <c r="Y2128" s="108">
        <v>0</v>
      </c>
      <c r="Z2128" s="108"/>
      <c r="AA2128" s="108">
        <v>0</v>
      </c>
      <c r="AB2128" s="108"/>
      <c r="AC2128" s="108">
        <v>0</v>
      </c>
      <c r="AD2128" s="108"/>
      <c r="AE2128" s="108">
        <v>0</v>
      </c>
      <c r="AF2128" s="108"/>
      <c r="AG2128" s="108">
        <v>0</v>
      </c>
      <c r="AH2128" s="108"/>
      <c r="AI2128" s="108">
        <v>5177</v>
      </c>
      <c r="AJ2128" s="108"/>
      <c r="AK2128" s="108">
        <v>0</v>
      </c>
      <c r="AL2128" s="109"/>
      <c r="AM2128" s="182">
        <v>0</v>
      </c>
      <c r="AN2128" s="109" t="s">
        <v>5655</v>
      </c>
      <c r="AO2128" s="109" t="str">
        <f t="shared" si="33"/>
        <v>No</v>
      </c>
    </row>
    <row r="2129" spans="1:41" s="19" customFormat="1" ht="11.45" customHeight="1" x14ac:dyDescent="0.2">
      <c r="A2129" s="5" t="s">
        <v>5877</v>
      </c>
      <c r="B2129" s="5" t="s">
        <v>5878</v>
      </c>
      <c r="C2129" s="5" t="s">
        <v>37</v>
      </c>
      <c r="D2129" s="174"/>
      <c r="E2129" s="177">
        <v>40263</v>
      </c>
      <c r="F2129" s="19" t="s">
        <v>194</v>
      </c>
      <c r="G2129" s="5" t="s">
        <v>5273</v>
      </c>
      <c r="H2129" s="27">
        <v>5502379</v>
      </c>
      <c r="I2129" s="106">
        <v>1</v>
      </c>
      <c r="J2129" s="107"/>
      <c r="K2129" s="108">
        <v>0</v>
      </c>
      <c r="L2129" s="108"/>
      <c r="M2129" s="108">
        <v>0</v>
      </c>
      <c r="N2129" s="108"/>
      <c r="O2129" s="108">
        <v>0</v>
      </c>
      <c r="P2129" s="108"/>
      <c r="Q2129" s="108">
        <v>22342</v>
      </c>
      <c r="R2129" s="108"/>
      <c r="S2129" s="108">
        <v>0</v>
      </c>
      <c r="T2129" s="108"/>
      <c r="U2129" s="108">
        <v>0</v>
      </c>
      <c r="V2129" s="108"/>
      <c r="W2129" s="108">
        <v>1326</v>
      </c>
      <c r="X2129" s="108"/>
      <c r="Y2129" s="108">
        <v>0</v>
      </c>
      <c r="Z2129" s="108"/>
      <c r="AA2129" s="108">
        <v>0</v>
      </c>
      <c r="AB2129" s="108"/>
      <c r="AC2129" s="108">
        <v>0</v>
      </c>
      <c r="AD2129" s="108"/>
      <c r="AE2129" s="108">
        <v>0</v>
      </c>
      <c r="AF2129" s="108"/>
      <c r="AG2129" s="108">
        <v>0</v>
      </c>
      <c r="AH2129" s="108"/>
      <c r="AI2129" s="108">
        <v>6987</v>
      </c>
      <c r="AJ2129" s="108"/>
      <c r="AK2129" s="108">
        <v>0</v>
      </c>
      <c r="AL2129" s="109"/>
      <c r="AM2129" s="182">
        <v>0</v>
      </c>
      <c r="AN2129" s="109" t="s">
        <v>5655</v>
      </c>
      <c r="AO2129" s="109" t="str">
        <f t="shared" si="33"/>
        <v>No</v>
      </c>
    </row>
    <row r="2130" spans="1:41" s="19" customFormat="1" ht="11.45" customHeight="1" x14ac:dyDescent="0.2">
      <c r="A2130" s="5" t="s">
        <v>144</v>
      </c>
      <c r="B2130" s="5" t="s">
        <v>1384</v>
      </c>
      <c r="C2130" s="5" t="s">
        <v>73</v>
      </c>
      <c r="D2130" s="174">
        <v>2213</v>
      </c>
      <c r="E2130" s="177">
        <v>20213</v>
      </c>
      <c r="F2130" s="19" t="s">
        <v>194</v>
      </c>
      <c r="G2130" s="5" t="s">
        <v>5273</v>
      </c>
      <c r="H2130" s="27">
        <v>594962</v>
      </c>
      <c r="I2130" s="106">
        <v>1</v>
      </c>
      <c r="J2130" s="107"/>
      <c r="K2130" s="108">
        <v>0</v>
      </c>
      <c r="L2130" s="108"/>
      <c r="M2130" s="108">
        <v>0</v>
      </c>
      <c r="N2130" s="108"/>
      <c r="O2130" s="108">
        <v>0</v>
      </c>
      <c r="P2130" s="108"/>
      <c r="Q2130" s="108">
        <v>10690</v>
      </c>
      <c r="R2130" s="108"/>
      <c r="S2130" s="108">
        <v>0</v>
      </c>
      <c r="T2130" s="108"/>
      <c r="U2130" s="108">
        <v>0</v>
      </c>
      <c r="V2130" s="108"/>
      <c r="W2130" s="108">
        <v>1350</v>
      </c>
      <c r="X2130" s="108"/>
      <c r="Y2130" s="108">
        <v>0</v>
      </c>
      <c r="Z2130" s="108"/>
      <c r="AA2130" s="108">
        <v>0</v>
      </c>
      <c r="AB2130" s="108"/>
      <c r="AC2130" s="108">
        <v>0</v>
      </c>
      <c r="AD2130" s="108"/>
      <c r="AE2130" s="108">
        <v>0</v>
      </c>
      <c r="AF2130" s="108"/>
      <c r="AG2130" s="108">
        <v>0</v>
      </c>
      <c r="AH2130" s="108"/>
      <c r="AI2130" s="108">
        <v>5077</v>
      </c>
      <c r="AJ2130" s="108"/>
      <c r="AK2130" s="108">
        <v>0</v>
      </c>
      <c r="AL2130" s="109"/>
      <c r="AM2130" s="182">
        <v>0</v>
      </c>
      <c r="AN2130" s="109" t="s">
        <v>5655</v>
      </c>
      <c r="AO2130" s="109" t="str">
        <f t="shared" si="33"/>
        <v>No</v>
      </c>
    </row>
    <row r="2131" spans="1:41" s="19" customFormat="1" ht="11.45" customHeight="1" x14ac:dyDescent="0.2">
      <c r="A2131" s="5" t="s">
        <v>4077</v>
      </c>
      <c r="B2131" s="5" t="s">
        <v>4078</v>
      </c>
      <c r="C2131" s="5" t="s">
        <v>64</v>
      </c>
      <c r="D2131" s="174" t="s">
        <v>4079</v>
      </c>
      <c r="E2131" s="177" t="s">
        <v>4080</v>
      </c>
      <c r="F2131" s="19" t="s">
        <v>194</v>
      </c>
      <c r="G2131" s="5" t="s">
        <v>229</v>
      </c>
      <c r="H2131" s="27">
        <v>0</v>
      </c>
      <c r="I2131" s="106">
        <v>1</v>
      </c>
      <c r="J2131" s="107"/>
      <c r="K2131" s="108">
        <v>0</v>
      </c>
      <c r="L2131" s="108"/>
      <c r="M2131" s="108">
        <v>0</v>
      </c>
      <c r="N2131" s="108"/>
      <c r="O2131" s="108">
        <v>0</v>
      </c>
      <c r="P2131" s="108"/>
      <c r="Q2131" s="108">
        <v>12152</v>
      </c>
      <c r="R2131" s="108"/>
      <c r="S2131" s="108">
        <v>0</v>
      </c>
      <c r="T2131" s="108"/>
      <c r="U2131" s="108">
        <v>0</v>
      </c>
      <c r="V2131" s="108"/>
      <c r="W2131" s="108">
        <v>858</v>
      </c>
      <c r="X2131" s="108"/>
      <c r="Y2131" s="108">
        <v>0</v>
      </c>
      <c r="Z2131" s="108"/>
      <c r="AA2131" s="108">
        <v>0</v>
      </c>
      <c r="AB2131" s="108"/>
      <c r="AC2131" s="108">
        <v>0</v>
      </c>
      <c r="AD2131" s="108"/>
      <c r="AE2131" s="108">
        <v>0</v>
      </c>
      <c r="AF2131" s="108"/>
      <c r="AG2131" s="108">
        <v>0</v>
      </c>
      <c r="AH2131" s="108"/>
      <c r="AI2131" s="108">
        <v>3922</v>
      </c>
      <c r="AJ2131" s="108"/>
      <c r="AK2131" s="108">
        <v>0</v>
      </c>
      <c r="AL2131" s="109"/>
      <c r="AM2131" s="182">
        <v>0</v>
      </c>
      <c r="AN2131" s="109" t="s">
        <v>5655</v>
      </c>
      <c r="AO2131" s="109" t="str">
        <f t="shared" si="33"/>
        <v>No</v>
      </c>
    </row>
    <row r="2132" spans="1:41" s="19" customFormat="1" ht="11.45" customHeight="1" x14ac:dyDescent="0.2">
      <c r="A2132" s="5" t="s">
        <v>6571</v>
      </c>
      <c r="B2132" s="5" t="s">
        <v>715</v>
      </c>
      <c r="C2132" s="5" t="s">
        <v>85</v>
      </c>
      <c r="D2132" s="174"/>
      <c r="E2132" s="177">
        <v>11147</v>
      </c>
      <c r="F2132" s="19" t="s">
        <v>191</v>
      </c>
      <c r="G2132" s="5" t="s">
        <v>192</v>
      </c>
      <c r="H2132" s="27">
        <v>1190956</v>
      </c>
      <c r="I2132" s="106">
        <v>1</v>
      </c>
      <c r="J2132" s="107"/>
      <c r="K2132" s="108">
        <v>0</v>
      </c>
      <c r="L2132" s="108"/>
      <c r="M2132" s="108">
        <v>20742</v>
      </c>
      <c r="N2132" s="108"/>
      <c r="O2132" s="108">
        <v>20517</v>
      </c>
      <c r="P2132" s="108"/>
      <c r="Q2132" s="108">
        <v>20517</v>
      </c>
      <c r="R2132" s="108"/>
      <c r="S2132" s="108">
        <v>0</v>
      </c>
      <c r="T2132" s="108"/>
      <c r="U2132" s="108">
        <v>1305</v>
      </c>
      <c r="V2132" s="108"/>
      <c r="W2132" s="108">
        <v>1305</v>
      </c>
      <c r="X2132" s="108"/>
      <c r="Y2132" s="108">
        <v>0</v>
      </c>
      <c r="Z2132" s="108"/>
      <c r="AA2132" s="108">
        <v>0</v>
      </c>
      <c r="AB2132" s="108"/>
      <c r="AC2132" s="108">
        <v>0</v>
      </c>
      <c r="AD2132" s="108"/>
      <c r="AE2132" s="108">
        <v>0</v>
      </c>
      <c r="AF2132" s="108"/>
      <c r="AG2132" s="108">
        <v>0</v>
      </c>
      <c r="AH2132" s="108"/>
      <c r="AI2132" s="108">
        <v>41902</v>
      </c>
      <c r="AJ2132" s="108"/>
      <c r="AK2132" s="108">
        <v>1080234</v>
      </c>
      <c r="AL2132" s="109"/>
      <c r="AM2132" s="182">
        <v>0</v>
      </c>
      <c r="AN2132" s="109" t="s">
        <v>5655</v>
      </c>
      <c r="AO2132" s="109" t="str">
        <f t="shared" si="33"/>
        <v>No</v>
      </c>
    </row>
    <row r="2133" spans="1:41" s="19" customFormat="1" ht="11.45" customHeight="1" x14ac:dyDescent="0.2">
      <c r="A2133" s="5" t="s">
        <v>5876</v>
      </c>
      <c r="B2133" s="5" t="s">
        <v>5684</v>
      </c>
      <c r="C2133" s="5" t="s">
        <v>20</v>
      </c>
      <c r="D2133" s="174"/>
      <c r="E2133" s="177">
        <v>90272</v>
      </c>
      <c r="F2133" s="19" t="s">
        <v>194</v>
      </c>
      <c r="G2133" s="5" t="s">
        <v>5273</v>
      </c>
      <c r="H2133" s="27">
        <v>12150996</v>
      </c>
      <c r="I2133" s="106">
        <v>1</v>
      </c>
      <c r="J2133" s="107"/>
      <c r="K2133" s="108">
        <v>0</v>
      </c>
      <c r="L2133" s="108"/>
      <c r="M2133" s="108">
        <v>0</v>
      </c>
      <c r="N2133" s="108"/>
      <c r="O2133" s="108">
        <v>0</v>
      </c>
      <c r="P2133" s="108"/>
      <c r="Q2133" s="108">
        <v>43863</v>
      </c>
      <c r="R2133" s="108"/>
      <c r="S2133" s="108">
        <v>0</v>
      </c>
      <c r="T2133" s="108"/>
      <c r="U2133" s="108">
        <v>0</v>
      </c>
      <c r="V2133" s="108"/>
      <c r="W2133" s="108">
        <v>3992</v>
      </c>
      <c r="X2133" s="108"/>
      <c r="Y2133" s="108">
        <v>0</v>
      </c>
      <c r="Z2133" s="108"/>
      <c r="AA2133" s="108">
        <v>0</v>
      </c>
      <c r="AB2133" s="108"/>
      <c r="AC2133" s="108">
        <v>0</v>
      </c>
      <c r="AD2133" s="108"/>
      <c r="AE2133" s="108">
        <v>0</v>
      </c>
      <c r="AF2133" s="108"/>
      <c r="AG2133" s="108">
        <v>0</v>
      </c>
      <c r="AH2133" s="108"/>
      <c r="AI2133" s="108">
        <v>44598</v>
      </c>
      <c r="AJ2133" s="108"/>
      <c r="AK2133" s="108">
        <v>0</v>
      </c>
      <c r="AL2133" s="109"/>
      <c r="AM2133" s="182">
        <v>0</v>
      </c>
      <c r="AN2133" s="109" t="s">
        <v>5655</v>
      </c>
      <c r="AO2133" s="109" t="str">
        <f t="shared" si="33"/>
        <v>No</v>
      </c>
    </row>
    <row r="2134" spans="1:41" s="19" customFormat="1" ht="11.45" customHeight="1" x14ac:dyDescent="0.2">
      <c r="A2134" s="5" t="s">
        <v>4127</v>
      </c>
      <c r="B2134" s="5" t="s">
        <v>4128</v>
      </c>
      <c r="C2134" s="5" t="s">
        <v>48</v>
      </c>
      <c r="D2134" s="174" t="s">
        <v>4129</v>
      </c>
      <c r="E2134" s="177" t="s">
        <v>4130</v>
      </c>
      <c r="F2134" s="19" t="s">
        <v>194</v>
      </c>
      <c r="G2134" s="5" t="s">
        <v>229</v>
      </c>
      <c r="H2134" s="27">
        <v>0</v>
      </c>
      <c r="I2134" s="106">
        <v>1</v>
      </c>
      <c r="J2134" s="107"/>
      <c r="K2134" s="108">
        <v>0</v>
      </c>
      <c r="L2134" s="108"/>
      <c r="M2134" s="108">
        <v>0</v>
      </c>
      <c r="N2134" s="108"/>
      <c r="O2134" s="108">
        <v>0</v>
      </c>
      <c r="P2134" s="108"/>
      <c r="Q2134" s="108">
        <v>8691</v>
      </c>
      <c r="R2134" s="108"/>
      <c r="S2134" s="108">
        <v>0</v>
      </c>
      <c r="T2134" s="108"/>
      <c r="U2134" s="108">
        <v>0</v>
      </c>
      <c r="V2134" s="108"/>
      <c r="W2134" s="108">
        <v>191</v>
      </c>
      <c r="X2134" s="108"/>
      <c r="Y2134" s="108">
        <v>0</v>
      </c>
      <c r="Z2134" s="108"/>
      <c r="AA2134" s="108">
        <v>0</v>
      </c>
      <c r="AB2134" s="108"/>
      <c r="AC2134" s="108">
        <v>0</v>
      </c>
      <c r="AD2134" s="108"/>
      <c r="AE2134" s="108">
        <v>0</v>
      </c>
      <c r="AF2134" s="108"/>
      <c r="AG2134" s="108">
        <v>0</v>
      </c>
      <c r="AH2134" s="108"/>
      <c r="AI2134" s="108">
        <v>1345</v>
      </c>
      <c r="AJ2134" s="108"/>
      <c r="AK2134" s="108">
        <v>0</v>
      </c>
      <c r="AL2134" s="109"/>
      <c r="AM2134" s="182">
        <v>0</v>
      </c>
      <c r="AN2134" s="109" t="s">
        <v>5655</v>
      </c>
      <c r="AO2134" s="109" t="str">
        <f t="shared" si="33"/>
        <v>No</v>
      </c>
    </row>
    <row r="2135" spans="1:41" s="19" customFormat="1" ht="11.45" customHeight="1" x14ac:dyDescent="0.2">
      <c r="A2135" s="5" t="s">
        <v>1016</v>
      </c>
      <c r="B2135" s="5" t="s">
        <v>1017</v>
      </c>
      <c r="C2135" s="5" t="s">
        <v>14</v>
      </c>
      <c r="D2135" s="174" t="s">
        <v>1018</v>
      </c>
      <c r="E2135" s="177">
        <v>44919</v>
      </c>
      <c r="F2135" s="19" t="s">
        <v>138</v>
      </c>
      <c r="G2135" s="5" t="s">
        <v>5273</v>
      </c>
      <c r="H2135" s="27">
        <v>0</v>
      </c>
      <c r="I2135" s="106">
        <v>1</v>
      </c>
      <c r="J2135" s="107"/>
      <c r="K2135" s="108">
        <v>0</v>
      </c>
      <c r="L2135" s="108"/>
      <c r="M2135" s="108">
        <v>0</v>
      </c>
      <c r="N2135" s="108"/>
      <c r="O2135" s="108">
        <v>0</v>
      </c>
      <c r="P2135" s="108"/>
      <c r="Q2135" s="108">
        <v>32194</v>
      </c>
      <c r="R2135" s="108"/>
      <c r="S2135" s="108">
        <v>0</v>
      </c>
      <c r="T2135" s="108"/>
      <c r="U2135" s="108">
        <v>0</v>
      </c>
      <c r="V2135" s="108"/>
      <c r="W2135" s="108">
        <v>967</v>
      </c>
      <c r="X2135" s="108"/>
      <c r="Y2135" s="108">
        <v>0</v>
      </c>
      <c r="Z2135" s="108"/>
      <c r="AA2135" s="108">
        <v>0</v>
      </c>
      <c r="AB2135" s="108"/>
      <c r="AC2135" s="108">
        <v>0</v>
      </c>
      <c r="AD2135" s="108"/>
      <c r="AE2135" s="108">
        <v>0</v>
      </c>
      <c r="AF2135" s="108"/>
      <c r="AG2135" s="108">
        <v>0</v>
      </c>
      <c r="AH2135" s="108"/>
      <c r="AI2135" s="108">
        <v>995</v>
      </c>
      <c r="AJ2135" s="108"/>
      <c r="AK2135" s="108">
        <v>0</v>
      </c>
      <c r="AL2135" s="109"/>
      <c r="AM2135" s="182">
        <v>0</v>
      </c>
      <c r="AN2135" s="109" t="s">
        <v>5655</v>
      </c>
      <c r="AO2135" s="109" t="str">
        <f t="shared" si="33"/>
        <v>No</v>
      </c>
    </row>
    <row r="2136" spans="1:41" s="19" customFormat="1" ht="11.45" customHeight="1" x14ac:dyDescent="0.2">
      <c r="A2136" s="5" t="s">
        <v>1094</v>
      </c>
      <c r="B2136" s="5" t="s">
        <v>2819</v>
      </c>
      <c r="C2136" s="5" t="s">
        <v>46</v>
      </c>
      <c r="D2136" s="174" t="s">
        <v>2820</v>
      </c>
      <c r="E2136" s="177" t="s">
        <v>2821</v>
      </c>
      <c r="F2136" s="19" t="s">
        <v>194</v>
      </c>
      <c r="G2136" s="5" t="s">
        <v>229</v>
      </c>
      <c r="H2136" s="27">
        <v>0</v>
      </c>
      <c r="I2136" s="106">
        <v>1</v>
      </c>
      <c r="J2136" s="107"/>
      <c r="K2136" s="108">
        <v>0</v>
      </c>
      <c r="L2136" s="108"/>
      <c r="M2136" s="108">
        <v>0</v>
      </c>
      <c r="N2136" s="108"/>
      <c r="O2136" s="108">
        <v>0</v>
      </c>
      <c r="P2136" s="108"/>
      <c r="Q2136" s="108">
        <v>28426</v>
      </c>
      <c r="R2136" s="108"/>
      <c r="S2136" s="108">
        <v>0</v>
      </c>
      <c r="T2136" s="108"/>
      <c r="U2136" s="108">
        <v>0</v>
      </c>
      <c r="V2136" s="108"/>
      <c r="W2136" s="108">
        <v>2430</v>
      </c>
      <c r="X2136" s="108"/>
      <c r="Y2136" s="108">
        <v>0</v>
      </c>
      <c r="Z2136" s="108"/>
      <c r="AA2136" s="108">
        <v>0</v>
      </c>
      <c r="AB2136" s="108"/>
      <c r="AC2136" s="108">
        <v>0</v>
      </c>
      <c r="AD2136" s="108"/>
      <c r="AE2136" s="108">
        <v>0</v>
      </c>
      <c r="AF2136" s="108"/>
      <c r="AG2136" s="108">
        <v>0</v>
      </c>
      <c r="AH2136" s="108"/>
      <c r="AI2136" s="108">
        <v>13997</v>
      </c>
      <c r="AJ2136" s="108"/>
      <c r="AK2136" s="108">
        <v>0</v>
      </c>
      <c r="AL2136" s="109"/>
      <c r="AM2136" s="182">
        <v>0</v>
      </c>
      <c r="AN2136" s="109" t="s">
        <v>5655</v>
      </c>
      <c r="AO2136" s="109" t="str">
        <f t="shared" si="33"/>
        <v>No</v>
      </c>
    </row>
    <row r="2137" spans="1:41" s="19" customFormat="1" ht="11.45" customHeight="1" x14ac:dyDescent="0.2">
      <c r="A2137" s="5" t="s">
        <v>5868</v>
      </c>
      <c r="B2137" s="5" t="s">
        <v>2704</v>
      </c>
      <c r="C2137" s="5" t="s">
        <v>46</v>
      </c>
      <c r="D2137" s="174" t="s">
        <v>2705</v>
      </c>
      <c r="E2137" s="177" t="s">
        <v>2706</v>
      </c>
      <c r="F2137" s="19" t="s">
        <v>194</v>
      </c>
      <c r="G2137" s="5" t="s">
        <v>229</v>
      </c>
      <c r="H2137" s="27">
        <v>0</v>
      </c>
      <c r="I2137" s="106">
        <v>1</v>
      </c>
      <c r="J2137" s="107"/>
      <c r="K2137" s="108">
        <v>0</v>
      </c>
      <c r="L2137" s="108"/>
      <c r="M2137" s="108">
        <v>0</v>
      </c>
      <c r="N2137" s="108"/>
      <c r="O2137" s="108">
        <v>0</v>
      </c>
      <c r="P2137" s="108"/>
      <c r="Q2137" s="108">
        <v>4691</v>
      </c>
      <c r="R2137" s="108"/>
      <c r="S2137" s="108">
        <v>0</v>
      </c>
      <c r="T2137" s="108"/>
      <c r="U2137" s="108">
        <v>0</v>
      </c>
      <c r="V2137" s="108"/>
      <c r="W2137" s="108">
        <v>572</v>
      </c>
      <c r="X2137" s="108"/>
      <c r="Y2137" s="108">
        <v>0</v>
      </c>
      <c r="Z2137" s="108"/>
      <c r="AA2137" s="108">
        <v>0</v>
      </c>
      <c r="AB2137" s="108"/>
      <c r="AC2137" s="108">
        <v>0</v>
      </c>
      <c r="AD2137" s="108"/>
      <c r="AE2137" s="108">
        <v>0</v>
      </c>
      <c r="AF2137" s="108"/>
      <c r="AG2137" s="108">
        <v>0</v>
      </c>
      <c r="AH2137" s="108"/>
      <c r="AI2137" s="108">
        <v>2630</v>
      </c>
      <c r="AJ2137" s="108"/>
      <c r="AK2137" s="108">
        <v>0</v>
      </c>
      <c r="AL2137" s="109"/>
      <c r="AM2137" s="182">
        <v>0</v>
      </c>
      <c r="AN2137" s="109" t="s">
        <v>5655</v>
      </c>
      <c r="AO2137" s="109" t="str">
        <f t="shared" si="33"/>
        <v>No</v>
      </c>
    </row>
    <row r="2138" spans="1:41" s="19" customFormat="1" ht="11.45" customHeight="1" x14ac:dyDescent="0.2">
      <c r="A2138" s="5" t="s">
        <v>3916</v>
      </c>
      <c r="B2138" s="5" t="s">
        <v>3917</v>
      </c>
      <c r="C2138" s="5" t="s">
        <v>48</v>
      </c>
      <c r="D2138" s="174" t="s">
        <v>3918</v>
      </c>
      <c r="E2138" s="177" t="s">
        <v>3919</v>
      </c>
      <c r="F2138" s="19" t="s">
        <v>242</v>
      </c>
      <c r="G2138" s="5" t="s">
        <v>229</v>
      </c>
      <c r="H2138" s="27">
        <v>0</v>
      </c>
      <c r="I2138" s="106">
        <v>1</v>
      </c>
      <c r="J2138" s="107"/>
      <c r="K2138" s="108">
        <v>0</v>
      </c>
      <c r="L2138" s="108"/>
      <c r="M2138" s="108">
        <v>0</v>
      </c>
      <c r="N2138" s="108"/>
      <c r="O2138" s="108">
        <v>0</v>
      </c>
      <c r="P2138" s="108"/>
      <c r="Q2138" s="108">
        <v>8215</v>
      </c>
      <c r="R2138" s="108"/>
      <c r="S2138" s="108">
        <v>0</v>
      </c>
      <c r="T2138" s="108"/>
      <c r="U2138" s="108">
        <v>0</v>
      </c>
      <c r="V2138" s="108"/>
      <c r="W2138" s="108">
        <v>1738</v>
      </c>
      <c r="X2138" s="108"/>
      <c r="Y2138" s="108">
        <v>0</v>
      </c>
      <c r="Z2138" s="108"/>
      <c r="AA2138" s="108">
        <v>0</v>
      </c>
      <c r="AB2138" s="108"/>
      <c r="AC2138" s="108">
        <v>0</v>
      </c>
      <c r="AD2138" s="108"/>
      <c r="AE2138" s="108">
        <v>0</v>
      </c>
      <c r="AF2138" s="108"/>
      <c r="AG2138" s="108">
        <v>0</v>
      </c>
      <c r="AH2138" s="108"/>
      <c r="AI2138" s="108">
        <v>5078</v>
      </c>
      <c r="AJ2138" s="108"/>
      <c r="AK2138" s="108">
        <v>0</v>
      </c>
      <c r="AL2138" s="109"/>
      <c r="AM2138" s="182">
        <v>0</v>
      </c>
      <c r="AN2138" s="109" t="s">
        <v>5655</v>
      </c>
      <c r="AO2138" s="109" t="str">
        <f t="shared" si="33"/>
        <v>No</v>
      </c>
    </row>
    <row r="2139" spans="1:41" s="19" customFormat="1" ht="11.45" customHeight="1" x14ac:dyDescent="0.2">
      <c r="A2139" s="5" t="s">
        <v>2681</v>
      </c>
      <c r="B2139" s="5" t="s">
        <v>2682</v>
      </c>
      <c r="C2139" s="5" t="s">
        <v>56</v>
      </c>
      <c r="D2139" s="174" t="s">
        <v>2683</v>
      </c>
      <c r="E2139" s="177" t="s">
        <v>2684</v>
      </c>
      <c r="F2139" s="19" t="s">
        <v>196</v>
      </c>
      <c r="G2139" s="5" t="s">
        <v>229</v>
      </c>
      <c r="H2139" s="27">
        <v>0</v>
      </c>
      <c r="I2139" s="106">
        <v>1</v>
      </c>
      <c r="J2139" s="107"/>
      <c r="K2139" s="108">
        <v>0</v>
      </c>
      <c r="L2139" s="108"/>
      <c r="M2139" s="108">
        <v>0</v>
      </c>
      <c r="N2139" s="108"/>
      <c r="O2139" s="108">
        <v>0</v>
      </c>
      <c r="P2139" s="108"/>
      <c r="Q2139" s="108">
        <v>30567</v>
      </c>
      <c r="R2139" s="108"/>
      <c r="S2139" s="108">
        <v>0</v>
      </c>
      <c r="T2139" s="108"/>
      <c r="U2139" s="108">
        <v>0</v>
      </c>
      <c r="V2139" s="108"/>
      <c r="W2139" s="108">
        <v>3087</v>
      </c>
      <c r="X2139" s="108"/>
      <c r="Y2139" s="108">
        <v>0</v>
      </c>
      <c r="Z2139" s="108"/>
      <c r="AA2139" s="108">
        <v>0</v>
      </c>
      <c r="AB2139" s="108"/>
      <c r="AC2139" s="108">
        <v>0</v>
      </c>
      <c r="AD2139" s="108"/>
      <c r="AE2139" s="108">
        <v>0</v>
      </c>
      <c r="AF2139" s="108"/>
      <c r="AG2139" s="108">
        <v>0</v>
      </c>
      <c r="AH2139" s="108"/>
      <c r="AI2139" s="108">
        <v>21736</v>
      </c>
      <c r="AJ2139" s="108"/>
      <c r="AK2139" s="108">
        <v>0</v>
      </c>
      <c r="AL2139" s="109"/>
      <c r="AM2139" s="182">
        <v>0</v>
      </c>
      <c r="AN2139" s="109" t="s">
        <v>5655</v>
      </c>
      <c r="AO2139" s="109" t="str">
        <f t="shared" si="33"/>
        <v>No</v>
      </c>
    </row>
    <row r="2140" spans="1:41" s="19" customFormat="1" ht="11.45" customHeight="1" x14ac:dyDescent="0.2">
      <c r="A2140" s="5" t="s">
        <v>6572</v>
      </c>
      <c r="B2140" s="5" t="s">
        <v>4740</v>
      </c>
      <c r="C2140" s="5" t="s">
        <v>20</v>
      </c>
      <c r="D2140" s="174" t="s">
        <v>4741</v>
      </c>
      <c r="E2140" s="177" t="s">
        <v>4742</v>
      </c>
      <c r="F2140" s="19" t="s">
        <v>194</v>
      </c>
      <c r="G2140" s="5" t="s">
        <v>229</v>
      </c>
      <c r="H2140" s="27">
        <v>0</v>
      </c>
      <c r="I2140" s="106">
        <v>1</v>
      </c>
      <c r="J2140" s="107"/>
      <c r="K2140" s="108">
        <v>0</v>
      </c>
      <c r="L2140" s="108"/>
      <c r="M2140" s="108">
        <v>0</v>
      </c>
      <c r="N2140" s="108"/>
      <c r="O2140" s="108">
        <v>0</v>
      </c>
      <c r="P2140" s="108"/>
      <c r="Q2140" s="108">
        <v>50356</v>
      </c>
      <c r="R2140" s="108"/>
      <c r="S2140" s="108">
        <v>0</v>
      </c>
      <c r="T2140" s="108"/>
      <c r="U2140" s="108">
        <v>0</v>
      </c>
      <c r="V2140" s="108"/>
      <c r="W2140" s="108">
        <v>3419</v>
      </c>
      <c r="X2140" s="108"/>
      <c r="Y2140" s="108">
        <v>0</v>
      </c>
      <c r="Z2140" s="108"/>
      <c r="AA2140" s="108">
        <v>0</v>
      </c>
      <c r="AB2140" s="108"/>
      <c r="AC2140" s="108">
        <v>0</v>
      </c>
      <c r="AD2140" s="108"/>
      <c r="AE2140" s="108">
        <v>0</v>
      </c>
      <c r="AF2140" s="108"/>
      <c r="AG2140" s="108">
        <v>0</v>
      </c>
      <c r="AH2140" s="108"/>
      <c r="AI2140" s="108">
        <v>23780</v>
      </c>
      <c r="AJ2140" s="108"/>
      <c r="AK2140" s="108">
        <v>0</v>
      </c>
      <c r="AL2140" s="109"/>
      <c r="AM2140" s="182">
        <v>0</v>
      </c>
      <c r="AN2140" s="109" t="s">
        <v>5655</v>
      </c>
      <c r="AO2140" s="109" t="str">
        <f t="shared" si="33"/>
        <v>No</v>
      </c>
    </row>
    <row r="2141" spans="1:41" s="19" customFormat="1" ht="11.45" customHeight="1" x14ac:dyDescent="0.2">
      <c r="A2141" s="5" t="s">
        <v>1366</v>
      </c>
      <c r="B2141" s="5" t="s">
        <v>1367</v>
      </c>
      <c r="C2141" s="5" t="s">
        <v>94</v>
      </c>
      <c r="D2141" s="174">
        <v>60</v>
      </c>
      <c r="E2141" s="177">
        <v>60</v>
      </c>
      <c r="F2141" s="19" t="s">
        <v>138</v>
      </c>
      <c r="G2141" s="5" t="s">
        <v>5273</v>
      </c>
      <c r="H2141" s="27">
        <v>0</v>
      </c>
      <c r="I2141" s="106">
        <v>1</v>
      </c>
      <c r="J2141" s="107"/>
      <c r="K2141" s="108">
        <v>0</v>
      </c>
      <c r="L2141" s="108"/>
      <c r="M2141" s="108">
        <v>0</v>
      </c>
      <c r="N2141" s="108"/>
      <c r="O2141" s="108">
        <v>0</v>
      </c>
      <c r="P2141" s="108"/>
      <c r="Q2141" s="108">
        <v>30038</v>
      </c>
      <c r="R2141" s="108"/>
      <c r="S2141" s="108">
        <v>0</v>
      </c>
      <c r="T2141" s="108"/>
      <c r="U2141" s="108">
        <v>0</v>
      </c>
      <c r="V2141" s="108"/>
      <c r="W2141" s="108">
        <v>2641</v>
      </c>
      <c r="X2141" s="108"/>
      <c r="Y2141" s="108">
        <v>0</v>
      </c>
      <c r="Z2141" s="108"/>
      <c r="AA2141" s="108">
        <v>0</v>
      </c>
      <c r="AB2141" s="108"/>
      <c r="AC2141" s="108">
        <v>0</v>
      </c>
      <c r="AD2141" s="108"/>
      <c r="AE2141" s="108">
        <v>0</v>
      </c>
      <c r="AF2141" s="108"/>
      <c r="AG2141" s="108">
        <v>0</v>
      </c>
      <c r="AH2141" s="108"/>
      <c r="AI2141" s="108">
        <v>5371</v>
      </c>
      <c r="AJ2141" s="108"/>
      <c r="AK2141" s="108">
        <v>0</v>
      </c>
      <c r="AL2141" s="109"/>
      <c r="AM2141" s="182">
        <v>0</v>
      </c>
      <c r="AN2141" s="109" t="s">
        <v>5655</v>
      </c>
      <c r="AO2141" s="109" t="str">
        <f t="shared" si="33"/>
        <v>No</v>
      </c>
    </row>
    <row r="2142" spans="1:41" s="19" customFormat="1" ht="11.45" customHeight="1" x14ac:dyDescent="0.2">
      <c r="A2142" s="5" t="s">
        <v>3069</v>
      </c>
      <c r="B2142" s="5" t="s">
        <v>3070</v>
      </c>
      <c r="C2142" s="5" t="s">
        <v>98</v>
      </c>
      <c r="D2142" s="174" t="s">
        <v>3071</v>
      </c>
      <c r="E2142" s="177" t="s">
        <v>3072</v>
      </c>
      <c r="F2142" s="19" t="s">
        <v>194</v>
      </c>
      <c r="G2142" s="5" t="s">
        <v>229</v>
      </c>
      <c r="H2142" s="27">
        <v>0</v>
      </c>
      <c r="I2142" s="106">
        <v>1</v>
      </c>
      <c r="J2142" s="107"/>
      <c r="K2142" s="108">
        <v>0</v>
      </c>
      <c r="L2142" s="108"/>
      <c r="M2142" s="108">
        <v>0</v>
      </c>
      <c r="N2142" s="108"/>
      <c r="O2142" s="108">
        <v>0</v>
      </c>
      <c r="P2142" s="108"/>
      <c r="Q2142" s="108">
        <v>19754</v>
      </c>
      <c r="R2142" s="108"/>
      <c r="S2142" s="108">
        <v>0</v>
      </c>
      <c r="T2142" s="108"/>
      <c r="U2142" s="108">
        <v>0</v>
      </c>
      <c r="V2142" s="108"/>
      <c r="W2142" s="108">
        <v>2646</v>
      </c>
      <c r="X2142" s="108"/>
      <c r="Y2142" s="108">
        <v>0</v>
      </c>
      <c r="Z2142" s="108"/>
      <c r="AA2142" s="108">
        <v>0</v>
      </c>
      <c r="AB2142" s="108"/>
      <c r="AC2142" s="108">
        <v>0</v>
      </c>
      <c r="AD2142" s="108"/>
      <c r="AE2142" s="108">
        <v>0</v>
      </c>
      <c r="AF2142" s="108"/>
      <c r="AG2142" s="108">
        <v>0</v>
      </c>
      <c r="AH2142" s="108"/>
      <c r="AI2142" s="108">
        <v>5108</v>
      </c>
      <c r="AJ2142" s="108"/>
      <c r="AK2142" s="108">
        <v>0</v>
      </c>
      <c r="AL2142" s="109"/>
      <c r="AM2142" s="182">
        <v>0</v>
      </c>
      <c r="AN2142" s="109" t="s">
        <v>5655</v>
      </c>
      <c r="AO2142" s="109" t="str">
        <f t="shared" si="33"/>
        <v>No</v>
      </c>
    </row>
    <row r="2143" spans="1:41" s="19" customFormat="1" ht="11.45" customHeight="1" x14ac:dyDescent="0.2">
      <c r="A2143" s="5" t="s">
        <v>5505</v>
      </c>
      <c r="B2143" s="5" t="s">
        <v>1166</v>
      </c>
      <c r="C2143" s="5" t="s">
        <v>98</v>
      </c>
      <c r="D2143" s="174" t="s">
        <v>5504</v>
      </c>
      <c r="E2143" s="177">
        <v>55240</v>
      </c>
      <c r="F2143" s="19" t="s">
        <v>138</v>
      </c>
      <c r="G2143" s="5" t="s">
        <v>5273</v>
      </c>
      <c r="H2143" s="27">
        <v>0</v>
      </c>
      <c r="I2143" s="106">
        <v>1</v>
      </c>
      <c r="J2143" s="107"/>
      <c r="K2143" s="108">
        <v>0</v>
      </c>
      <c r="L2143" s="108"/>
      <c r="M2143" s="108">
        <v>0</v>
      </c>
      <c r="N2143" s="108"/>
      <c r="O2143" s="108">
        <v>0</v>
      </c>
      <c r="P2143" s="108"/>
      <c r="Q2143" s="108">
        <v>52927</v>
      </c>
      <c r="R2143" s="108"/>
      <c r="S2143" s="108">
        <v>0</v>
      </c>
      <c r="T2143" s="108"/>
      <c r="U2143" s="108">
        <v>0</v>
      </c>
      <c r="V2143" s="108"/>
      <c r="W2143" s="108">
        <v>2934</v>
      </c>
      <c r="X2143" s="108"/>
      <c r="Y2143" s="108">
        <v>0</v>
      </c>
      <c r="Z2143" s="108"/>
      <c r="AA2143" s="108">
        <v>0</v>
      </c>
      <c r="AB2143" s="108"/>
      <c r="AC2143" s="108">
        <v>0</v>
      </c>
      <c r="AD2143" s="108"/>
      <c r="AE2143" s="108">
        <v>0</v>
      </c>
      <c r="AF2143" s="108"/>
      <c r="AG2143" s="108">
        <v>0</v>
      </c>
      <c r="AH2143" s="108"/>
      <c r="AI2143" s="108">
        <v>5868</v>
      </c>
      <c r="AJ2143" s="108"/>
      <c r="AK2143" s="108">
        <v>0</v>
      </c>
      <c r="AL2143" s="109"/>
      <c r="AM2143" s="182">
        <v>0</v>
      </c>
      <c r="AN2143" s="109" t="s">
        <v>5655</v>
      </c>
      <c r="AO2143" s="109" t="str">
        <f t="shared" si="33"/>
        <v>No</v>
      </c>
    </row>
    <row r="2144" spans="1:41" s="19" customFormat="1" ht="11.45" customHeight="1" x14ac:dyDescent="0.2">
      <c r="A2144" s="5" t="s">
        <v>6573</v>
      </c>
      <c r="B2144" s="5" t="s">
        <v>6574</v>
      </c>
      <c r="C2144" s="5" t="s">
        <v>94</v>
      </c>
      <c r="D2144" s="174"/>
      <c r="E2144" s="177">
        <v>417</v>
      </c>
      <c r="F2144" s="19" t="s">
        <v>138</v>
      </c>
      <c r="G2144" s="5" t="s">
        <v>5273</v>
      </c>
      <c r="H2144" s="27">
        <v>0</v>
      </c>
      <c r="I2144" s="106">
        <v>1</v>
      </c>
      <c r="J2144" s="107"/>
      <c r="K2144" s="108">
        <v>0</v>
      </c>
      <c r="L2144" s="108"/>
      <c r="M2144" s="108">
        <v>0</v>
      </c>
      <c r="N2144" s="108"/>
      <c r="O2144" s="108">
        <v>0</v>
      </c>
      <c r="P2144" s="108"/>
      <c r="Q2144" s="108">
        <v>37994</v>
      </c>
      <c r="R2144" s="108"/>
      <c r="S2144" s="108">
        <v>0</v>
      </c>
      <c r="T2144" s="108"/>
      <c r="U2144" s="108">
        <v>0</v>
      </c>
      <c r="V2144" s="108"/>
      <c r="W2144" s="108">
        <v>1808</v>
      </c>
      <c r="X2144" s="108"/>
      <c r="Y2144" s="108">
        <v>0</v>
      </c>
      <c r="Z2144" s="108"/>
      <c r="AA2144" s="108">
        <v>0</v>
      </c>
      <c r="AB2144" s="108"/>
      <c r="AC2144" s="108">
        <v>0</v>
      </c>
      <c r="AD2144" s="108"/>
      <c r="AE2144" s="108">
        <v>0</v>
      </c>
      <c r="AF2144" s="108"/>
      <c r="AG2144" s="108">
        <v>0</v>
      </c>
      <c r="AH2144" s="108"/>
      <c r="AI2144" s="108">
        <v>2420</v>
      </c>
      <c r="AJ2144" s="108"/>
      <c r="AK2144" s="108">
        <v>0</v>
      </c>
      <c r="AL2144" s="109"/>
      <c r="AM2144" s="182">
        <v>0</v>
      </c>
      <c r="AN2144" s="109" t="s">
        <v>5655</v>
      </c>
      <c r="AO2144" s="109" t="str">
        <f t="shared" si="33"/>
        <v>No</v>
      </c>
    </row>
    <row r="2145" spans="1:41" s="19" customFormat="1" ht="11.45" customHeight="1" x14ac:dyDescent="0.2">
      <c r="A2145" s="5" t="s">
        <v>3912</v>
      </c>
      <c r="B2145" s="5" t="s">
        <v>3913</v>
      </c>
      <c r="C2145" s="5" t="s">
        <v>64</v>
      </c>
      <c r="D2145" s="174" t="s">
        <v>3914</v>
      </c>
      <c r="E2145" s="177" t="s">
        <v>3915</v>
      </c>
      <c r="F2145" s="19" t="s">
        <v>194</v>
      </c>
      <c r="G2145" s="5" t="s">
        <v>229</v>
      </c>
      <c r="H2145" s="27">
        <v>0</v>
      </c>
      <c r="I2145" s="106">
        <v>1</v>
      </c>
      <c r="J2145" s="107"/>
      <c r="K2145" s="108">
        <v>0</v>
      </c>
      <c r="L2145" s="108"/>
      <c r="M2145" s="108">
        <v>0</v>
      </c>
      <c r="N2145" s="108"/>
      <c r="O2145" s="108">
        <v>0</v>
      </c>
      <c r="P2145" s="108"/>
      <c r="Q2145" s="108">
        <v>19313</v>
      </c>
      <c r="R2145" s="108"/>
      <c r="S2145" s="108">
        <v>0</v>
      </c>
      <c r="T2145" s="108"/>
      <c r="U2145" s="108">
        <v>0</v>
      </c>
      <c r="V2145" s="108"/>
      <c r="W2145" s="108">
        <v>1708</v>
      </c>
      <c r="X2145" s="108"/>
      <c r="Y2145" s="108">
        <v>0</v>
      </c>
      <c r="Z2145" s="108"/>
      <c r="AA2145" s="108">
        <v>0</v>
      </c>
      <c r="AB2145" s="108"/>
      <c r="AC2145" s="108">
        <v>0</v>
      </c>
      <c r="AD2145" s="108"/>
      <c r="AE2145" s="108">
        <v>0</v>
      </c>
      <c r="AF2145" s="108"/>
      <c r="AG2145" s="108">
        <v>0</v>
      </c>
      <c r="AH2145" s="108"/>
      <c r="AI2145" s="108">
        <v>6804</v>
      </c>
      <c r="AJ2145" s="108"/>
      <c r="AK2145" s="108">
        <v>0</v>
      </c>
      <c r="AL2145" s="109"/>
      <c r="AM2145" s="182">
        <v>0</v>
      </c>
      <c r="AN2145" s="109" t="s">
        <v>5655</v>
      </c>
      <c r="AO2145" s="109" t="str">
        <f t="shared" si="33"/>
        <v>No</v>
      </c>
    </row>
    <row r="2146" spans="1:41" s="19" customFormat="1" ht="11.45" customHeight="1" x14ac:dyDescent="0.2">
      <c r="A2146" s="5" t="s">
        <v>139</v>
      </c>
      <c r="B2146" s="5" t="s">
        <v>834</v>
      </c>
      <c r="C2146" s="5" t="s">
        <v>48</v>
      </c>
      <c r="D2146" s="174">
        <v>7055</v>
      </c>
      <c r="E2146" s="177">
        <v>70055</v>
      </c>
      <c r="F2146" s="19" t="s">
        <v>194</v>
      </c>
      <c r="G2146" s="5" t="s">
        <v>5273</v>
      </c>
      <c r="H2146" s="27">
        <v>472870</v>
      </c>
      <c r="I2146" s="106">
        <v>1</v>
      </c>
      <c r="J2146" s="107"/>
      <c r="K2146" s="108">
        <v>0</v>
      </c>
      <c r="L2146" s="108"/>
      <c r="M2146" s="108">
        <v>0</v>
      </c>
      <c r="N2146" s="108"/>
      <c r="O2146" s="108">
        <v>0</v>
      </c>
      <c r="P2146" s="108"/>
      <c r="Q2146" s="108">
        <v>27662</v>
      </c>
      <c r="R2146" s="108"/>
      <c r="S2146" s="108">
        <v>0</v>
      </c>
      <c r="T2146" s="108"/>
      <c r="U2146" s="108">
        <v>0</v>
      </c>
      <c r="V2146" s="108"/>
      <c r="W2146" s="108">
        <v>2470</v>
      </c>
      <c r="X2146" s="108"/>
      <c r="Y2146" s="108">
        <v>0</v>
      </c>
      <c r="Z2146" s="108"/>
      <c r="AA2146" s="108">
        <v>0</v>
      </c>
      <c r="AB2146" s="108"/>
      <c r="AC2146" s="108">
        <v>0</v>
      </c>
      <c r="AD2146" s="108"/>
      <c r="AE2146" s="108">
        <v>0</v>
      </c>
      <c r="AF2146" s="108"/>
      <c r="AG2146" s="108">
        <v>0</v>
      </c>
      <c r="AH2146" s="108"/>
      <c r="AI2146" s="108">
        <v>11013</v>
      </c>
      <c r="AJ2146" s="108"/>
      <c r="AK2146" s="108">
        <v>0</v>
      </c>
      <c r="AL2146" s="109"/>
      <c r="AM2146" s="182">
        <v>0</v>
      </c>
      <c r="AN2146" s="109"/>
      <c r="AO2146" s="109"/>
    </row>
    <row r="2147" spans="1:41" s="19" customFormat="1" ht="11.45" customHeight="1" x14ac:dyDescent="0.2">
      <c r="A2147" s="5" t="s">
        <v>4134</v>
      </c>
      <c r="B2147" s="5" t="s">
        <v>4135</v>
      </c>
      <c r="C2147" s="5" t="s">
        <v>48</v>
      </c>
      <c r="D2147" s="174" t="s">
        <v>4136</v>
      </c>
      <c r="E2147" s="177" t="s">
        <v>4137</v>
      </c>
      <c r="F2147" s="19" t="s">
        <v>242</v>
      </c>
      <c r="G2147" s="5" t="s">
        <v>229</v>
      </c>
      <c r="H2147" s="27">
        <v>0</v>
      </c>
      <c r="I2147" s="106">
        <v>1</v>
      </c>
      <c r="J2147" s="107"/>
      <c r="K2147" s="108">
        <v>0</v>
      </c>
      <c r="L2147" s="108"/>
      <c r="M2147" s="108">
        <v>0</v>
      </c>
      <c r="N2147" s="108"/>
      <c r="O2147" s="108">
        <v>0</v>
      </c>
      <c r="P2147" s="108"/>
      <c r="Q2147" s="108">
        <v>10862</v>
      </c>
      <c r="R2147" s="108"/>
      <c r="S2147" s="108">
        <v>0</v>
      </c>
      <c r="T2147" s="108"/>
      <c r="U2147" s="108">
        <v>0</v>
      </c>
      <c r="V2147" s="108"/>
      <c r="W2147" s="108">
        <v>621</v>
      </c>
      <c r="X2147" s="108"/>
      <c r="Y2147" s="108">
        <v>0</v>
      </c>
      <c r="Z2147" s="108"/>
      <c r="AA2147" s="108">
        <v>0</v>
      </c>
      <c r="AB2147" s="108"/>
      <c r="AC2147" s="108">
        <v>0</v>
      </c>
      <c r="AD2147" s="108"/>
      <c r="AE2147" s="108">
        <v>0</v>
      </c>
      <c r="AF2147" s="108"/>
      <c r="AG2147" s="108">
        <v>0</v>
      </c>
      <c r="AH2147" s="108"/>
      <c r="AI2147" s="108">
        <v>6554</v>
      </c>
      <c r="AJ2147" s="108"/>
      <c r="AK2147" s="108">
        <v>0</v>
      </c>
      <c r="AL2147" s="109"/>
      <c r="AM2147" s="182">
        <v>0</v>
      </c>
      <c r="AN2147" s="109"/>
      <c r="AO2147" s="109"/>
    </row>
    <row r="2148" spans="1:41" s="19" customFormat="1" ht="11.45" customHeight="1" x14ac:dyDescent="0.2">
      <c r="A2148" s="5" t="s">
        <v>1344</v>
      </c>
      <c r="B2148" s="5" t="s">
        <v>1345</v>
      </c>
      <c r="C2148" s="5" t="s">
        <v>94</v>
      </c>
      <c r="D2148" s="174" t="s">
        <v>1346</v>
      </c>
      <c r="E2148" s="177">
        <v>36</v>
      </c>
      <c r="F2148" s="19" t="s">
        <v>138</v>
      </c>
      <c r="G2148" s="5" t="s">
        <v>5273</v>
      </c>
      <c r="H2148" s="27">
        <v>0</v>
      </c>
      <c r="I2148" s="106">
        <v>1</v>
      </c>
      <c r="J2148" s="107"/>
      <c r="K2148" s="108">
        <v>0</v>
      </c>
      <c r="L2148" s="108"/>
      <c r="M2148" s="108">
        <v>0</v>
      </c>
      <c r="N2148" s="108"/>
      <c r="O2148" s="108">
        <v>0</v>
      </c>
      <c r="P2148" s="108"/>
      <c r="Q2148" s="108">
        <v>43256</v>
      </c>
      <c r="R2148" s="108"/>
      <c r="S2148" s="108">
        <v>0</v>
      </c>
      <c r="T2148" s="108"/>
      <c r="U2148" s="108">
        <v>0</v>
      </c>
      <c r="V2148" s="108"/>
      <c r="W2148" s="108">
        <v>2596</v>
      </c>
      <c r="X2148" s="108"/>
      <c r="Y2148" s="108">
        <v>0</v>
      </c>
      <c r="Z2148" s="108"/>
      <c r="AA2148" s="108">
        <v>0</v>
      </c>
      <c r="AB2148" s="108"/>
      <c r="AC2148" s="108">
        <v>0</v>
      </c>
      <c r="AD2148" s="108"/>
      <c r="AE2148" s="108">
        <v>0</v>
      </c>
      <c r="AF2148" s="108"/>
      <c r="AG2148" s="108">
        <v>0</v>
      </c>
      <c r="AH2148" s="108"/>
      <c r="AI2148" s="108">
        <v>6148</v>
      </c>
      <c r="AJ2148" s="108"/>
      <c r="AK2148" s="108">
        <v>0</v>
      </c>
      <c r="AL2148" s="109"/>
      <c r="AM2148" s="182">
        <v>0</v>
      </c>
      <c r="AN2148" s="109"/>
      <c r="AO2148" s="109"/>
    </row>
    <row r="2149" spans="1:41" s="19" customFormat="1" ht="11.45" customHeight="1" x14ac:dyDescent="0.2">
      <c r="A2149" s="5" t="s">
        <v>5456</v>
      </c>
      <c r="B2149" s="5" t="s">
        <v>595</v>
      </c>
      <c r="C2149" s="5" t="s">
        <v>52</v>
      </c>
      <c r="D2149" s="174">
        <v>1160</v>
      </c>
      <c r="E2149" s="177">
        <v>10182</v>
      </c>
      <c r="F2149" s="19" t="s">
        <v>242</v>
      </c>
      <c r="G2149" s="5" t="s">
        <v>5273</v>
      </c>
      <c r="H2149" s="27">
        <v>4181019</v>
      </c>
      <c r="I2149" s="106">
        <v>1</v>
      </c>
      <c r="J2149" s="107"/>
      <c r="K2149" s="108">
        <v>0</v>
      </c>
      <c r="L2149" s="108"/>
      <c r="M2149" s="108">
        <v>0</v>
      </c>
      <c r="N2149" s="108"/>
      <c r="O2149" s="108">
        <v>0</v>
      </c>
      <c r="P2149" s="108"/>
      <c r="Q2149" s="108">
        <v>13744</v>
      </c>
      <c r="R2149" s="108"/>
      <c r="S2149" s="108">
        <v>0</v>
      </c>
      <c r="T2149" s="108"/>
      <c r="U2149" s="108">
        <v>0</v>
      </c>
      <c r="V2149" s="108"/>
      <c r="W2149" s="108">
        <v>1820</v>
      </c>
      <c r="X2149" s="108"/>
      <c r="Y2149" s="108">
        <v>0</v>
      </c>
      <c r="Z2149" s="108"/>
      <c r="AA2149" s="108">
        <v>0</v>
      </c>
      <c r="AB2149" s="108"/>
      <c r="AC2149" s="108">
        <v>0</v>
      </c>
      <c r="AD2149" s="108"/>
      <c r="AE2149" s="108">
        <v>0</v>
      </c>
      <c r="AF2149" s="108"/>
      <c r="AG2149" s="108">
        <v>0</v>
      </c>
      <c r="AH2149" s="108"/>
      <c r="AI2149" s="108">
        <v>11571</v>
      </c>
      <c r="AJ2149" s="108"/>
      <c r="AK2149" s="108">
        <v>0</v>
      </c>
      <c r="AL2149" s="109"/>
      <c r="AM2149" s="182">
        <v>0</v>
      </c>
      <c r="AN2149" s="109"/>
      <c r="AO2149" s="109"/>
    </row>
    <row r="2150" spans="1:41" s="19" customFormat="1" ht="11.45" customHeight="1" x14ac:dyDescent="0.2">
      <c r="A2150" s="5" t="s">
        <v>2277</v>
      </c>
      <c r="B2150" s="5" t="s">
        <v>2278</v>
      </c>
      <c r="C2150" s="5" t="s">
        <v>50</v>
      </c>
      <c r="D2150" s="174" t="s">
        <v>2279</v>
      </c>
      <c r="E2150" s="177" t="s">
        <v>2280</v>
      </c>
      <c r="F2150" s="19" t="s">
        <v>194</v>
      </c>
      <c r="G2150" s="5" t="s">
        <v>229</v>
      </c>
      <c r="H2150" s="27">
        <v>0</v>
      </c>
      <c r="I2150" s="106">
        <v>1</v>
      </c>
      <c r="J2150" s="107"/>
      <c r="K2150" s="108">
        <v>0</v>
      </c>
      <c r="L2150" s="108"/>
      <c r="M2150" s="108">
        <v>0</v>
      </c>
      <c r="N2150" s="108"/>
      <c r="O2150" s="108">
        <v>0</v>
      </c>
      <c r="P2150" s="108"/>
      <c r="Q2150" s="108">
        <v>33975</v>
      </c>
      <c r="R2150" s="108"/>
      <c r="S2150" s="108">
        <v>0</v>
      </c>
      <c r="T2150" s="108"/>
      <c r="U2150" s="108">
        <v>0</v>
      </c>
      <c r="V2150" s="108"/>
      <c r="W2150" s="108">
        <v>2936</v>
      </c>
      <c r="X2150" s="108"/>
      <c r="Y2150" s="108">
        <v>0</v>
      </c>
      <c r="Z2150" s="108"/>
      <c r="AA2150" s="108">
        <v>0</v>
      </c>
      <c r="AB2150" s="108"/>
      <c r="AC2150" s="108">
        <v>0</v>
      </c>
      <c r="AD2150" s="108"/>
      <c r="AE2150" s="108">
        <v>0</v>
      </c>
      <c r="AF2150" s="108"/>
      <c r="AG2150" s="108">
        <v>0</v>
      </c>
      <c r="AH2150" s="108"/>
      <c r="AI2150" s="108">
        <v>7589</v>
      </c>
      <c r="AJ2150" s="108"/>
      <c r="AK2150" s="108">
        <v>0</v>
      </c>
      <c r="AL2150" s="109"/>
      <c r="AM2150" s="182">
        <v>0</v>
      </c>
      <c r="AN2150" s="109"/>
      <c r="AO2150" s="109"/>
    </row>
    <row r="2151" spans="1:41" s="19" customFormat="1" ht="11.45" customHeight="1" x14ac:dyDescent="0.2">
      <c r="A2151" s="5" t="s">
        <v>3858</v>
      </c>
      <c r="B2151" s="5" t="s">
        <v>3859</v>
      </c>
      <c r="C2151" s="5" t="s">
        <v>48</v>
      </c>
      <c r="D2151" s="174" t="s">
        <v>3860</v>
      </c>
      <c r="E2151" s="177" t="s">
        <v>3861</v>
      </c>
      <c r="F2151" s="19" t="s">
        <v>194</v>
      </c>
      <c r="G2151" s="5" t="s">
        <v>229</v>
      </c>
      <c r="H2151" s="27">
        <v>0</v>
      </c>
      <c r="I2151" s="106">
        <v>1</v>
      </c>
      <c r="J2151" s="107"/>
      <c r="K2151" s="108">
        <v>0</v>
      </c>
      <c r="L2151" s="108"/>
      <c r="M2151" s="108">
        <v>0</v>
      </c>
      <c r="N2151" s="108"/>
      <c r="O2151" s="108">
        <v>0</v>
      </c>
      <c r="P2151" s="108"/>
      <c r="Q2151" s="108">
        <v>11051</v>
      </c>
      <c r="R2151" s="108"/>
      <c r="S2151" s="108">
        <v>0</v>
      </c>
      <c r="T2151" s="108"/>
      <c r="U2151" s="108">
        <v>0</v>
      </c>
      <c r="V2151" s="108"/>
      <c r="W2151" s="108">
        <v>2001</v>
      </c>
      <c r="X2151" s="108"/>
      <c r="Y2151" s="108">
        <v>0</v>
      </c>
      <c r="Z2151" s="108"/>
      <c r="AA2151" s="108">
        <v>0</v>
      </c>
      <c r="AB2151" s="108"/>
      <c r="AC2151" s="108">
        <v>0</v>
      </c>
      <c r="AD2151" s="108"/>
      <c r="AE2151" s="108">
        <v>0</v>
      </c>
      <c r="AF2151" s="108"/>
      <c r="AG2151" s="108">
        <v>0</v>
      </c>
      <c r="AH2151" s="108"/>
      <c r="AI2151" s="108">
        <v>7285</v>
      </c>
      <c r="AJ2151" s="108"/>
      <c r="AK2151" s="108">
        <v>0</v>
      </c>
      <c r="AL2151" s="109"/>
      <c r="AM2151" s="182">
        <v>0</v>
      </c>
      <c r="AN2151" s="109"/>
      <c r="AO2151" s="109"/>
    </row>
    <row r="2152" spans="1:41" s="19" customFormat="1" ht="11.45" customHeight="1" x14ac:dyDescent="0.2">
      <c r="A2152" s="5" t="s">
        <v>1855</v>
      </c>
      <c r="B2152" s="5" t="s">
        <v>5612</v>
      </c>
      <c r="C2152" s="5" t="s">
        <v>40</v>
      </c>
      <c r="D2152" s="174" t="s">
        <v>1856</v>
      </c>
      <c r="E2152" s="177" t="s">
        <v>1857</v>
      </c>
      <c r="F2152" s="19" t="s">
        <v>194</v>
      </c>
      <c r="G2152" s="5" t="s">
        <v>229</v>
      </c>
      <c r="H2152" s="27">
        <v>0</v>
      </c>
      <c r="I2152" s="106">
        <v>1</v>
      </c>
      <c r="J2152" s="107"/>
      <c r="K2152" s="108">
        <v>0</v>
      </c>
      <c r="L2152" s="108"/>
      <c r="M2152" s="108">
        <v>0</v>
      </c>
      <c r="N2152" s="108"/>
      <c r="O2152" s="108">
        <v>0</v>
      </c>
      <c r="P2152" s="108"/>
      <c r="Q2152" s="108">
        <v>16252</v>
      </c>
      <c r="R2152" s="108"/>
      <c r="S2152" s="108">
        <v>0</v>
      </c>
      <c r="T2152" s="108"/>
      <c r="U2152" s="108">
        <v>0</v>
      </c>
      <c r="V2152" s="108"/>
      <c r="W2152" s="108">
        <v>1952</v>
      </c>
      <c r="X2152" s="108"/>
      <c r="Y2152" s="108">
        <v>0</v>
      </c>
      <c r="Z2152" s="108"/>
      <c r="AA2152" s="108">
        <v>0</v>
      </c>
      <c r="AB2152" s="108"/>
      <c r="AC2152" s="108">
        <v>0</v>
      </c>
      <c r="AD2152" s="108"/>
      <c r="AE2152" s="108">
        <v>0</v>
      </c>
      <c r="AF2152" s="108"/>
      <c r="AG2152" s="108">
        <v>0</v>
      </c>
      <c r="AH2152" s="108"/>
      <c r="AI2152" s="108">
        <v>4466</v>
      </c>
      <c r="AJ2152" s="108"/>
      <c r="AK2152" s="108">
        <v>0</v>
      </c>
      <c r="AL2152" s="109"/>
      <c r="AM2152" s="182">
        <v>0</v>
      </c>
      <c r="AN2152" s="109"/>
      <c r="AO2152" s="109"/>
    </row>
    <row r="2153" spans="1:41" s="19" customFormat="1" ht="11.45" customHeight="1" x14ac:dyDescent="0.2">
      <c r="A2153" s="5" t="s">
        <v>5897</v>
      </c>
      <c r="B2153" s="5" t="s">
        <v>5898</v>
      </c>
      <c r="C2153" s="5" t="s">
        <v>37</v>
      </c>
      <c r="D2153" s="174"/>
      <c r="E2153" s="177">
        <v>40248</v>
      </c>
      <c r="F2153" s="19" t="s">
        <v>194</v>
      </c>
      <c r="G2153" s="5" t="s">
        <v>5273</v>
      </c>
      <c r="H2153" s="27">
        <v>5502379</v>
      </c>
      <c r="I2153" s="106">
        <v>1</v>
      </c>
      <c r="J2153" s="107"/>
      <c r="K2153" s="108">
        <v>0</v>
      </c>
      <c r="L2153" s="108"/>
      <c r="M2153" s="108">
        <v>0</v>
      </c>
      <c r="N2153" s="108"/>
      <c r="O2153" s="108">
        <v>0</v>
      </c>
      <c r="P2153" s="108"/>
      <c r="Q2153" s="108">
        <v>18300</v>
      </c>
      <c r="R2153" s="108"/>
      <c r="S2153" s="108">
        <v>0</v>
      </c>
      <c r="T2153" s="108"/>
      <c r="U2153" s="108">
        <v>0</v>
      </c>
      <c r="V2153" s="108"/>
      <c r="W2153" s="108">
        <v>1334</v>
      </c>
      <c r="X2153" s="108"/>
      <c r="Y2153" s="108">
        <v>0</v>
      </c>
      <c r="Z2153" s="108"/>
      <c r="AA2153" s="108">
        <v>0</v>
      </c>
      <c r="AB2153" s="108"/>
      <c r="AC2153" s="108">
        <v>0</v>
      </c>
      <c r="AD2153" s="108"/>
      <c r="AE2153" s="108">
        <v>0</v>
      </c>
      <c r="AF2153" s="108"/>
      <c r="AG2153" s="108">
        <v>0</v>
      </c>
      <c r="AH2153" s="108"/>
      <c r="AI2153" s="108">
        <v>11238</v>
      </c>
      <c r="AJ2153" s="108"/>
      <c r="AK2153" s="108">
        <v>0</v>
      </c>
      <c r="AL2153" s="109"/>
      <c r="AM2153" s="182">
        <v>0</v>
      </c>
      <c r="AN2153" s="109"/>
      <c r="AO2153" s="109"/>
    </row>
    <row r="2154" spans="1:41" s="19" customFormat="1" ht="11.45" customHeight="1" x14ac:dyDescent="0.2">
      <c r="A2154" s="5" t="s">
        <v>1543</v>
      </c>
      <c r="B2154" s="5" t="s">
        <v>1544</v>
      </c>
      <c r="C2154" s="5" t="s">
        <v>73</v>
      </c>
      <c r="D2154" s="174" t="s">
        <v>1545</v>
      </c>
      <c r="E2154" s="177" t="s">
        <v>1546</v>
      </c>
      <c r="F2154" s="19" t="s">
        <v>194</v>
      </c>
      <c r="G2154" s="5" t="s">
        <v>229</v>
      </c>
      <c r="H2154" s="27">
        <v>0</v>
      </c>
      <c r="I2154" s="106">
        <v>1</v>
      </c>
      <c r="J2154" s="107"/>
      <c r="K2154" s="108">
        <v>0</v>
      </c>
      <c r="L2154" s="108"/>
      <c r="M2154" s="108">
        <v>0</v>
      </c>
      <c r="N2154" s="108"/>
      <c r="O2154" s="108">
        <v>0</v>
      </c>
      <c r="P2154" s="108"/>
      <c r="Q2154" s="108">
        <v>7280</v>
      </c>
      <c r="R2154" s="108"/>
      <c r="S2154" s="108">
        <v>0</v>
      </c>
      <c r="T2154" s="108"/>
      <c r="U2154" s="108">
        <v>0</v>
      </c>
      <c r="V2154" s="108"/>
      <c r="W2154" s="108">
        <v>414</v>
      </c>
      <c r="X2154" s="108"/>
      <c r="Y2154" s="108">
        <v>0</v>
      </c>
      <c r="Z2154" s="108"/>
      <c r="AA2154" s="108">
        <v>0</v>
      </c>
      <c r="AB2154" s="108"/>
      <c r="AC2154" s="108">
        <v>0</v>
      </c>
      <c r="AD2154" s="108"/>
      <c r="AE2154" s="108">
        <v>0</v>
      </c>
      <c r="AF2154" s="108"/>
      <c r="AG2154" s="108">
        <v>0</v>
      </c>
      <c r="AH2154" s="108"/>
      <c r="AI2154" s="108">
        <v>1828</v>
      </c>
      <c r="AJ2154" s="108"/>
      <c r="AK2154" s="108">
        <v>0</v>
      </c>
      <c r="AL2154" s="109"/>
      <c r="AM2154" s="182">
        <v>0</v>
      </c>
      <c r="AN2154" s="109"/>
      <c r="AO2154" s="109"/>
    </row>
    <row r="2155" spans="1:41" s="19" customFormat="1" ht="11.45" customHeight="1" x14ac:dyDescent="0.2">
      <c r="A2155" s="5" t="s">
        <v>5879</v>
      </c>
      <c r="B2155" s="5" t="s">
        <v>5880</v>
      </c>
      <c r="C2155" s="5" t="s">
        <v>40</v>
      </c>
      <c r="D2155" s="174"/>
      <c r="E2155" s="177" t="s">
        <v>5881</v>
      </c>
      <c r="F2155" s="19" t="s">
        <v>194</v>
      </c>
      <c r="G2155" s="5" t="s">
        <v>229</v>
      </c>
      <c r="H2155" s="27">
        <v>0</v>
      </c>
      <c r="I2155" s="106">
        <v>1</v>
      </c>
      <c r="J2155" s="107"/>
      <c r="K2155" s="108">
        <v>0</v>
      </c>
      <c r="L2155" s="108"/>
      <c r="M2155" s="108">
        <v>0</v>
      </c>
      <c r="N2155" s="108"/>
      <c r="O2155" s="108">
        <v>0</v>
      </c>
      <c r="P2155" s="108"/>
      <c r="Q2155" s="108">
        <v>36021</v>
      </c>
      <c r="R2155" s="108"/>
      <c r="S2155" s="108">
        <v>0</v>
      </c>
      <c r="T2155" s="108"/>
      <c r="U2155" s="108">
        <v>0</v>
      </c>
      <c r="V2155" s="108"/>
      <c r="W2155" s="108">
        <v>1620</v>
      </c>
      <c r="X2155" s="108"/>
      <c r="Y2155" s="108">
        <v>0</v>
      </c>
      <c r="Z2155" s="108"/>
      <c r="AA2155" s="108">
        <v>0</v>
      </c>
      <c r="AB2155" s="108"/>
      <c r="AC2155" s="108">
        <v>0</v>
      </c>
      <c r="AD2155" s="108"/>
      <c r="AE2155" s="108">
        <v>0</v>
      </c>
      <c r="AF2155" s="108"/>
      <c r="AG2155" s="108">
        <v>0</v>
      </c>
      <c r="AH2155" s="108"/>
      <c r="AI2155" s="108">
        <v>802</v>
      </c>
      <c r="AJ2155" s="108"/>
      <c r="AK2155" s="108">
        <v>0</v>
      </c>
      <c r="AL2155" s="109"/>
      <c r="AM2155" s="182">
        <v>0</v>
      </c>
      <c r="AN2155" s="109"/>
      <c r="AO2155" s="109"/>
    </row>
    <row r="2156" spans="1:41" s="19" customFormat="1" ht="11.45" customHeight="1" x14ac:dyDescent="0.2">
      <c r="A2156" s="5" t="s">
        <v>4619</v>
      </c>
      <c r="B2156" s="5" t="s">
        <v>4620</v>
      </c>
      <c r="C2156" s="5" t="s">
        <v>61</v>
      </c>
      <c r="D2156" s="174" t="s">
        <v>4621</v>
      </c>
      <c r="E2156" s="177" t="s">
        <v>4622</v>
      </c>
      <c r="F2156" s="19" t="s">
        <v>194</v>
      </c>
      <c r="G2156" s="5" t="s">
        <v>229</v>
      </c>
      <c r="H2156" s="27">
        <v>0</v>
      </c>
      <c r="I2156" s="106">
        <v>1</v>
      </c>
      <c r="J2156" s="107"/>
      <c r="K2156" s="108">
        <v>0</v>
      </c>
      <c r="L2156" s="108"/>
      <c r="M2156" s="108">
        <v>0</v>
      </c>
      <c r="N2156" s="108"/>
      <c r="O2156" s="108">
        <v>0</v>
      </c>
      <c r="P2156" s="108"/>
      <c r="Q2156" s="108">
        <v>9201</v>
      </c>
      <c r="R2156" s="108"/>
      <c r="S2156" s="108">
        <v>0</v>
      </c>
      <c r="T2156" s="108"/>
      <c r="U2156" s="108">
        <v>0</v>
      </c>
      <c r="V2156" s="108"/>
      <c r="W2156" s="108">
        <v>1552</v>
      </c>
      <c r="X2156" s="108"/>
      <c r="Y2156" s="108">
        <v>0</v>
      </c>
      <c r="Z2156" s="108"/>
      <c r="AA2156" s="108">
        <v>0</v>
      </c>
      <c r="AB2156" s="108"/>
      <c r="AC2156" s="108">
        <v>0</v>
      </c>
      <c r="AD2156" s="108"/>
      <c r="AE2156" s="108">
        <v>0</v>
      </c>
      <c r="AF2156" s="108"/>
      <c r="AG2156" s="108">
        <v>0</v>
      </c>
      <c r="AH2156" s="108"/>
      <c r="AI2156" s="108">
        <v>2085</v>
      </c>
      <c r="AJ2156" s="108"/>
      <c r="AK2156" s="108">
        <v>0</v>
      </c>
      <c r="AL2156" s="109"/>
      <c r="AM2156" s="182">
        <v>0</v>
      </c>
      <c r="AN2156" s="109"/>
      <c r="AO2156" s="109"/>
    </row>
    <row r="2157" spans="1:41" s="19" customFormat="1" ht="11.45" customHeight="1" x14ac:dyDescent="0.2">
      <c r="A2157" s="5" t="s">
        <v>6575</v>
      </c>
      <c r="B2157" s="5" t="s">
        <v>6576</v>
      </c>
      <c r="C2157" s="5" t="s">
        <v>99</v>
      </c>
      <c r="D2157" s="174"/>
      <c r="E2157" s="177" t="s">
        <v>6577</v>
      </c>
      <c r="F2157" s="19" t="s">
        <v>194</v>
      </c>
      <c r="G2157" s="5" t="s">
        <v>229</v>
      </c>
      <c r="H2157" s="27">
        <v>0</v>
      </c>
      <c r="I2157" s="106">
        <v>1</v>
      </c>
      <c r="J2157" s="107"/>
      <c r="K2157" s="108">
        <v>0</v>
      </c>
      <c r="L2157" s="108"/>
      <c r="M2157" s="108">
        <v>0</v>
      </c>
      <c r="N2157" s="108"/>
      <c r="O2157" s="108">
        <v>0</v>
      </c>
      <c r="P2157" s="108"/>
      <c r="Q2157" s="108">
        <v>393</v>
      </c>
      <c r="R2157" s="108"/>
      <c r="S2157" s="108">
        <v>0</v>
      </c>
      <c r="T2157" s="108"/>
      <c r="U2157" s="108">
        <v>0</v>
      </c>
      <c r="V2157" s="108"/>
      <c r="W2157" s="108">
        <v>1152</v>
      </c>
      <c r="X2157" s="108"/>
      <c r="Y2157" s="108">
        <v>0</v>
      </c>
      <c r="Z2157" s="108"/>
      <c r="AA2157" s="108">
        <v>0</v>
      </c>
      <c r="AB2157" s="108"/>
      <c r="AC2157" s="108">
        <v>0</v>
      </c>
      <c r="AD2157" s="108"/>
      <c r="AE2157" s="108">
        <v>0</v>
      </c>
      <c r="AF2157" s="108"/>
      <c r="AG2157" s="108">
        <v>0</v>
      </c>
      <c r="AH2157" s="108"/>
      <c r="AI2157" s="108">
        <v>4231</v>
      </c>
      <c r="AJ2157" s="108"/>
      <c r="AK2157" s="108">
        <v>0</v>
      </c>
      <c r="AL2157" s="109"/>
      <c r="AM2157" s="182">
        <v>0</v>
      </c>
      <c r="AN2157" s="109"/>
      <c r="AO2157" s="109"/>
    </row>
    <row r="2158" spans="1:41" s="19" customFormat="1" ht="11.45" customHeight="1" x14ac:dyDescent="0.2">
      <c r="A2158" s="5" t="s">
        <v>3797</v>
      </c>
      <c r="B2158" s="5" t="s">
        <v>3798</v>
      </c>
      <c r="C2158" s="5" t="s">
        <v>48</v>
      </c>
      <c r="D2158" s="174" t="s">
        <v>3799</v>
      </c>
      <c r="E2158" s="177" t="s">
        <v>3800</v>
      </c>
      <c r="F2158" s="19" t="s">
        <v>242</v>
      </c>
      <c r="G2158" s="5" t="s">
        <v>229</v>
      </c>
      <c r="H2158" s="27">
        <v>0</v>
      </c>
      <c r="I2158" s="106">
        <v>1</v>
      </c>
      <c r="J2158" s="107"/>
      <c r="K2158" s="108">
        <v>0</v>
      </c>
      <c r="L2158" s="108"/>
      <c r="M2158" s="108">
        <v>0</v>
      </c>
      <c r="N2158" s="108"/>
      <c r="O2158" s="108">
        <v>0</v>
      </c>
      <c r="P2158" s="108"/>
      <c r="Q2158" s="108">
        <v>2501</v>
      </c>
      <c r="R2158" s="108"/>
      <c r="S2158" s="108">
        <v>0</v>
      </c>
      <c r="T2158" s="108"/>
      <c r="U2158" s="108">
        <v>0</v>
      </c>
      <c r="V2158" s="108"/>
      <c r="W2158" s="108">
        <v>397</v>
      </c>
      <c r="X2158" s="108"/>
      <c r="Y2158" s="108">
        <v>0</v>
      </c>
      <c r="Z2158" s="108"/>
      <c r="AA2158" s="108">
        <v>0</v>
      </c>
      <c r="AB2158" s="108"/>
      <c r="AC2158" s="108">
        <v>0</v>
      </c>
      <c r="AD2158" s="108"/>
      <c r="AE2158" s="108">
        <v>0</v>
      </c>
      <c r="AF2158" s="108"/>
      <c r="AG2158" s="108">
        <v>0</v>
      </c>
      <c r="AH2158" s="108"/>
      <c r="AI2158" s="108">
        <v>2359</v>
      </c>
      <c r="AJ2158" s="108"/>
      <c r="AK2158" s="108">
        <v>0</v>
      </c>
      <c r="AL2158" s="109"/>
      <c r="AM2158" s="182">
        <v>0</v>
      </c>
      <c r="AN2158" s="109"/>
      <c r="AO2158" s="109"/>
    </row>
    <row r="2159" spans="1:41" s="19" customFormat="1" ht="11.45" customHeight="1" x14ac:dyDescent="0.2">
      <c r="A2159" s="5" t="s">
        <v>2159</v>
      </c>
      <c r="B2159" s="5" t="s">
        <v>2160</v>
      </c>
      <c r="C2159" s="5" t="s">
        <v>40</v>
      </c>
      <c r="D2159" s="174" t="s">
        <v>2161</v>
      </c>
      <c r="E2159" s="177" t="s">
        <v>2162</v>
      </c>
      <c r="F2159" s="19" t="s">
        <v>194</v>
      </c>
      <c r="G2159" s="5" t="s">
        <v>229</v>
      </c>
      <c r="H2159" s="27">
        <v>0</v>
      </c>
      <c r="I2159" s="106">
        <v>1</v>
      </c>
      <c r="J2159" s="107"/>
      <c r="K2159" s="108">
        <v>0</v>
      </c>
      <c r="L2159" s="108"/>
      <c r="M2159" s="108">
        <v>0</v>
      </c>
      <c r="N2159" s="108"/>
      <c r="O2159" s="108">
        <v>0</v>
      </c>
      <c r="P2159" s="108"/>
      <c r="Q2159" s="108">
        <v>18879</v>
      </c>
      <c r="R2159" s="108"/>
      <c r="S2159" s="108">
        <v>0</v>
      </c>
      <c r="T2159" s="108"/>
      <c r="U2159" s="108">
        <v>0</v>
      </c>
      <c r="V2159" s="108"/>
      <c r="W2159" s="108">
        <v>1809</v>
      </c>
      <c r="X2159" s="108"/>
      <c r="Y2159" s="108">
        <v>0</v>
      </c>
      <c r="Z2159" s="108"/>
      <c r="AA2159" s="108">
        <v>0</v>
      </c>
      <c r="AB2159" s="108"/>
      <c r="AC2159" s="108">
        <v>0</v>
      </c>
      <c r="AD2159" s="108"/>
      <c r="AE2159" s="108">
        <v>0</v>
      </c>
      <c r="AF2159" s="108"/>
      <c r="AG2159" s="108">
        <v>0</v>
      </c>
      <c r="AH2159" s="108"/>
      <c r="AI2159" s="108">
        <v>5954</v>
      </c>
      <c r="AJ2159" s="108"/>
      <c r="AK2159" s="108">
        <v>0</v>
      </c>
      <c r="AL2159" s="109"/>
      <c r="AM2159" s="182">
        <v>0</v>
      </c>
      <c r="AN2159" s="109"/>
      <c r="AO2159" s="109"/>
    </row>
    <row r="2160" spans="1:41" s="19" customFormat="1" ht="11.45" customHeight="1" x14ac:dyDescent="0.2">
      <c r="A2160" s="5" t="s">
        <v>6578</v>
      </c>
      <c r="B2160" s="5" t="s">
        <v>3766</v>
      </c>
      <c r="C2160" s="5" t="s">
        <v>64</v>
      </c>
      <c r="D2160" s="174" t="s">
        <v>3767</v>
      </c>
      <c r="E2160" s="177" t="s">
        <v>3768</v>
      </c>
      <c r="F2160" s="19" t="s">
        <v>194</v>
      </c>
      <c r="G2160" s="5" t="s">
        <v>229</v>
      </c>
      <c r="H2160" s="27">
        <v>0</v>
      </c>
      <c r="I2160" s="106">
        <v>1</v>
      </c>
      <c r="J2160" s="107"/>
      <c r="K2160" s="108">
        <v>0</v>
      </c>
      <c r="L2160" s="108"/>
      <c r="M2160" s="108">
        <v>0</v>
      </c>
      <c r="N2160" s="108"/>
      <c r="O2160" s="108">
        <v>0</v>
      </c>
      <c r="P2160" s="108"/>
      <c r="Q2160" s="108">
        <v>8456</v>
      </c>
      <c r="R2160" s="108"/>
      <c r="S2160" s="108">
        <v>0</v>
      </c>
      <c r="T2160" s="108"/>
      <c r="U2160" s="108">
        <v>0</v>
      </c>
      <c r="V2160" s="108"/>
      <c r="W2160" s="108">
        <v>1395</v>
      </c>
      <c r="X2160" s="108"/>
      <c r="Y2160" s="108">
        <v>0</v>
      </c>
      <c r="Z2160" s="108"/>
      <c r="AA2160" s="108">
        <v>0</v>
      </c>
      <c r="AB2160" s="108"/>
      <c r="AC2160" s="108">
        <v>0</v>
      </c>
      <c r="AD2160" s="108"/>
      <c r="AE2160" s="108">
        <v>0</v>
      </c>
      <c r="AF2160" s="108"/>
      <c r="AG2160" s="108">
        <v>0</v>
      </c>
      <c r="AH2160" s="108"/>
      <c r="AI2160" s="108">
        <v>4258</v>
      </c>
      <c r="AJ2160" s="108"/>
      <c r="AK2160" s="108">
        <v>0</v>
      </c>
      <c r="AL2160" s="109"/>
      <c r="AM2160" s="182">
        <v>0</v>
      </c>
      <c r="AN2160" s="109"/>
      <c r="AO2160" s="109"/>
    </row>
    <row r="2161" spans="1:41" s="19" customFormat="1" ht="11.45" customHeight="1" x14ac:dyDescent="0.2">
      <c r="A2161" s="5" t="s">
        <v>4110</v>
      </c>
      <c r="B2161" s="5" t="s">
        <v>4110</v>
      </c>
      <c r="C2161" s="5" t="s">
        <v>64</v>
      </c>
      <c r="D2161" s="174" t="s">
        <v>4111</v>
      </c>
      <c r="E2161" s="177" t="s">
        <v>4112</v>
      </c>
      <c r="F2161" s="19" t="s">
        <v>194</v>
      </c>
      <c r="G2161" s="5" t="s">
        <v>229</v>
      </c>
      <c r="H2161" s="27">
        <v>0</v>
      </c>
      <c r="I2161" s="106">
        <v>1</v>
      </c>
      <c r="J2161" s="107"/>
      <c r="K2161" s="108">
        <v>0</v>
      </c>
      <c r="L2161" s="108"/>
      <c r="M2161" s="108">
        <v>0</v>
      </c>
      <c r="N2161" s="108"/>
      <c r="O2161" s="108">
        <v>0</v>
      </c>
      <c r="P2161" s="108"/>
      <c r="Q2161" s="108">
        <v>9401</v>
      </c>
      <c r="R2161" s="108"/>
      <c r="S2161" s="108">
        <v>0</v>
      </c>
      <c r="T2161" s="108"/>
      <c r="U2161" s="108">
        <v>0</v>
      </c>
      <c r="V2161" s="108"/>
      <c r="W2161" s="108">
        <v>1433</v>
      </c>
      <c r="X2161" s="108"/>
      <c r="Y2161" s="108">
        <v>0</v>
      </c>
      <c r="Z2161" s="108"/>
      <c r="AA2161" s="108">
        <v>0</v>
      </c>
      <c r="AB2161" s="108"/>
      <c r="AC2161" s="108">
        <v>0</v>
      </c>
      <c r="AD2161" s="108"/>
      <c r="AE2161" s="108">
        <v>0</v>
      </c>
      <c r="AF2161" s="108"/>
      <c r="AG2161" s="108">
        <v>0</v>
      </c>
      <c r="AH2161" s="108"/>
      <c r="AI2161" s="108">
        <v>1432</v>
      </c>
      <c r="AJ2161" s="108"/>
      <c r="AK2161" s="108">
        <v>0</v>
      </c>
      <c r="AL2161" s="109"/>
      <c r="AM2161" s="182">
        <v>0</v>
      </c>
      <c r="AN2161" s="109"/>
      <c r="AO2161" s="109"/>
    </row>
    <row r="2162" spans="1:41" s="19" customFormat="1" ht="11.45" customHeight="1" x14ac:dyDescent="0.2">
      <c r="A2162" s="5" t="s">
        <v>5213</v>
      </c>
      <c r="B2162" s="5" t="s">
        <v>5214</v>
      </c>
      <c r="C2162" s="5" t="s">
        <v>6</v>
      </c>
      <c r="D2162" s="174"/>
      <c r="E2162" s="177">
        <v>400</v>
      </c>
      <c r="F2162" s="19" t="s">
        <v>138</v>
      </c>
      <c r="G2162" s="5" t="s">
        <v>5273</v>
      </c>
      <c r="H2162" s="27">
        <v>0</v>
      </c>
      <c r="I2162" s="106">
        <v>1</v>
      </c>
      <c r="J2162" s="107"/>
      <c r="K2162" s="108">
        <v>0</v>
      </c>
      <c r="L2162" s="108"/>
      <c r="M2162" s="108">
        <v>0</v>
      </c>
      <c r="N2162" s="108"/>
      <c r="O2162" s="108">
        <v>0</v>
      </c>
      <c r="P2162" s="108"/>
      <c r="Q2162" s="108">
        <v>13450</v>
      </c>
      <c r="R2162" s="108"/>
      <c r="S2162" s="108">
        <v>0</v>
      </c>
      <c r="T2162" s="108"/>
      <c r="U2162" s="108">
        <v>0</v>
      </c>
      <c r="V2162" s="108"/>
      <c r="W2162" s="108">
        <v>1883</v>
      </c>
      <c r="X2162" s="108"/>
      <c r="Y2162" s="108">
        <v>0</v>
      </c>
      <c r="Z2162" s="108"/>
      <c r="AA2162" s="108">
        <v>0</v>
      </c>
      <c r="AB2162" s="108"/>
      <c r="AC2162" s="108">
        <v>0</v>
      </c>
      <c r="AD2162" s="108"/>
      <c r="AE2162" s="108">
        <v>0</v>
      </c>
      <c r="AF2162" s="108"/>
      <c r="AG2162" s="108">
        <v>0</v>
      </c>
      <c r="AH2162" s="108"/>
      <c r="AI2162" s="108">
        <v>8883</v>
      </c>
      <c r="AJ2162" s="108"/>
      <c r="AK2162" s="108">
        <v>0</v>
      </c>
      <c r="AL2162" s="109"/>
      <c r="AM2162" s="182">
        <v>0</v>
      </c>
      <c r="AN2162" s="109"/>
      <c r="AO2162" s="109"/>
    </row>
    <row r="2163" spans="1:41" s="19" customFormat="1" ht="11.45" customHeight="1" x14ac:dyDescent="0.2">
      <c r="A2163" s="5" t="s">
        <v>6579</v>
      </c>
      <c r="B2163" s="5" t="s">
        <v>916</v>
      </c>
      <c r="C2163" s="5" t="s">
        <v>73</v>
      </c>
      <c r="D2163" s="174">
        <v>2182</v>
      </c>
      <c r="E2163" s="177">
        <v>20182</v>
      </c>
      <c r="F2163" s="19" t="s">
        <v>194</v>
      </c>
      <c r="G2163" s="5" t="s">
        <v>5273</v>
      </c>
      <c r="H2163" s="27">
        <v>423566</v>
      </c>
      <c r="I2163" s="106">
        <v>1</v>
      </c>
      <c r="J2163" s="107"/>
      <c r="K2163" s="108">
        <v>0</v>
      </c>
      <c r="L2163" s="108"/>
      <c r="M2163" s="108">
        <v>0</v>
      </c>
      <c r="N2163" s="108"/>
      <c r="O2163" s="108">
        <v>0</v>
      </c>
      <c r="P2163" s="108"/>
      <c r="Q2163" s="108">
        <v>13799</v>
      </c>
      <c r="R2163" s="108"/>
      <c r="S2163" s="108">
        <v>0</v>
      </c>
      <c r="T2163" s="108"/>
      <c r="U2163" s="108">
        <v>0</v>
      </c>
      <c r="V2163" s="108"/>
      <c r="W2163" s="108">
        <v>1742</v>
      </c>
      <c r="X2163" s="108"/>
      <c r="Y2163" s="108">
        <v>0</v>
      </c>
      <c r="Z2163" s="108"/>
      <c r="AA2163" s="108">
        <v>0</v>
      </c>
      <c r="AB2163" s="108"/>
      <c r="AC2163" s="108">
        <v>0</v>
      </c>
      <c r="AD2163" s="108"/>
      <c r="AE2163" s="108">
        <v>0</v>
      </c>
      <c r="AF2163" s="108"/>
      <c r="AG2163" s="108">
        <v>0</v>
      </c>
      <c r="AH2163" s="108"/>
      <c r="AI2163" s="108">
        <v>4807</v>
      </c>
      <c r="AJ2163" s="108"/>
      <c r="AK2163" s="108">
        <v>0</v>
      </c>
      <c r="AL2163" s="109"/>
      <c r="AM2163" s="182">
        <v>0</v>
      </c>
      <c r="AN2163" s="109"/>
      <c r="AO2163" s="109"/>
    </row>
    <row r="2164" spans="1:41" s="19" customFormat="1" ht="11.45" customHeight="1" x14ac:dyDescent="0.2">
      <c r="A2164" s="5" t="s">
        <v>6580</v>
      </c>
      <c r="B2164" s="5" t="s">
        <v>1304</v>
      </c>
      <c r="C2164" s="5" t="s">
        <v>31</v>
      </c>
      <c r="D2164" s="174" t="s">
        <v>6581</v>
      </c>
      <c r="E2164" s="177">
        <v>80017</v>
      </c>
      <c r="F2164" s="19" t="s">
        <v>138</v>
      </c>
      <c r="G2164" s="5" t="s">
        <v>5273</v>
      </c>
      <c r="H2164" s="27">
        <v>0</v>
      </c>
      <c r="I2164" s="106">
        <v>1</v>
      </c>
      <c r="J2164" s="107"/>
      <c r="K2164" s="108">
        <v>0</v>
      </c>
      <c r="L2164" s="108"/>
      <c r="M2164" s="108">
        <v>0</v>
      </c>
      <c r="N2164" s="108"/>
      <c r="O2164" s="108">
        <v>0</v>
      </c>
      <c r="P2164" s="108"/>
      <c r="Q2164" s="108">
        <v>19284</v>
      </c>
      <c r="R2164" s="108"/>
      <c r="S2164" s="108">
        <v>0</v>
      </c>
      <c r="T2164" s="108"/>
      <c r="U2164" s="108">
        <v>0</v>
      </c>
      <c r="V2164" s="108"/>
      <c r="W2164" s="108">
        <v>1694</v>
      </c>
      <c r="X2164" s="108"/>
      <c r="Y2164" s="108">
        <v>0</v>
      </c>
      <c r="Z2164" s="108"/>
      <c r="AA2164" s="108">
        <v>0</v>
      </c>
      <c r="AB2164" s="108"/>
      <c r="AC2164" s="108">
        <v>0</v>
      </c>
      <c r="AD2164" s="108"/>
      <c r="AE2164" s="108">
        <v>0</v>
      </c>
      <c r="AF2164" s="108"/>
      <c r="AG2164" s="108">
        <v>0</v>
      </c>
      <c r="AH2164" s="108"/>
      <c r="AI2164" s="108">
        <v>1664</v>
      </c>
      <c r="AJ2164" s="108"/>
      <c r="AK2164" s="108">
        <v>0</v>
      </c>
      <c r="AL2164" s="109"/>
      <c r="AM2164" s="182">
        <v>0</v>
      </c>
      <c r="AN2164" s="109"/>
      <c r="AO2164" s="109"/>
    </row>
    <row r="2165" spans="1:41" s="19" customFormat="1" ht="11.45" customHeight="1" x14ac:dyDescent="0.2">
      <c r="A2165" s="5" t="s">
        <v>6582</v>
      </c>
      <c r="B2165" s="5" t="s">
        <v>6583</v>
      </c>
      <c r="C2165" s="5" t="s">
        <v>6</v>
      </c>
      <c r="D2165" s="174"/>
      <c r="E2165" s="177">
        <v>420</v>
      </c>
      <c r="F2165" s="19" t="s">
        <v>138</v>
      </c>
      <c r="G2165" s="5" t="s">
        <v>5273</v>
      </c>
      <c r="H2165" s="27">
        <v>0</v>
      </c>
      <c r="I2165" s="106">
        <v>1</v>
      </c>
      <c r="J2165" s="107"/>
      <c r="K2165" s="108">
        <v>0</v>
      </c>
      <c r="L2165" s="108"/>
      <c r="M2165" s="108">
        <v>0</v>
      </c>
      <c r="N2165" s="108"/>
      <c r="O2165" s="108">
        <v>0</v>
      </c>
      <c r="P2165" s="108"/>
      <c r="Q2165" s="108">
        <v>1265</v>
      </c>
      <c r="R2165" s="108"/>
      <c r="S2165" s="108">
        <v>0</v>
      </c>
      <c r="T2165" s="108"/>
      <c r="U2165" s="108">
        <v>0</v>
      </c>
      <c r="V2165" s="108"/>
      <c r="W2165" s="108">
        <v>134</v>
      </c>
      <c r="X2165" s="108"/>
      <c r="Y2165" s="108">
        <v>0</v>
      </c>
      <c r="Z2165" s="108"/>
      <c r="AA2165" s="108">
        <v>0</v>
      </c>
      <c r="AB2165" s="108"/>
      <c r="AC2165" s="108">
        <v>0</v>
      </c>
      <c r="AD2165" s="108"/>
      <c r="AE2165" s="108">
        <v>0</v>
      </c>
      <c r="AF2165" s="108"/>
      <c r="AG2165" s="108">
        <v>0</v>
      </c>
      <c r="AH2165" s="108"/>
      <c r="AI2165" s="108">
        <v>241</v>
      </c>
      <c r="AJ2165" s="108"/>
      <c r="AK2165" s="108">
        <v>0</v>
      </c>
      <c r="AL2165" s="109"/>
      <c r="AM2165" s="182">
        <v>0</v>
      </c>
      <c r="AN2165" s="109"/>
      <c r="AO2165" s="109"/>
    </row>
    <row r="2166" spans="1:41" s="19" customFormat="1" ht="11.45" customHeight="1" x14ac:dyDescent="0.2">
      <c r="A2166" s="5" t="s">
        <v>5895</v>
      </c>
      <c r="B2166" s="5" t="s">
        <v>5684</v>
      </c>
      <c r="C2166" s="5" t="s">
        <v>20</v>
      </c>
      <c r="D2166" s="174"/>
      <c r="E2166" s="177">
        <v>90275</v>
      </c>
      <c r="F2166" s="19" t="s">
        <v>194</v>
      </c>
      <c r="G2166" s="5" t="s">
        <v>5273</v>
      </c>
      <c r="H2166" s="27">
        <v>12150996</v>
      </c>
      <c r="I2166" s="106">
        <v>1</v>
      </c>
      <c r="J2166" s="107"/>
      <c r="K2166" s="108">
        <v>0</v>
      </c>
      <c r="L2166" s="108"/>
      <c r="M2166" s="108">
        <v>0</v>
      </c>
      <c r="N2166" s="108"/>
      <c r="O2166" s="108">
        <v>0</v>
      </c>
      <c r="P2166" s="108"/>
      <c r="Q2166" s="108">
        <v>29651</v>
      </c>
      <c r="R2166" s="108"/>
      <c r="S2166" s="108">
        <v>0</v>
      </c>
      <c r="T2166" s="108"/>
      <c r="U2166" s="108">
        <v>0</v>
      </c>
      <c r="V2166" s="108"/>
      <c r="W2166" s="108">
        <v>3267</v>
      </c>
      <c r="X2166" s="108"/>
      <c r="Y2166" s="108">
        <v>0</v>
      </c>
      <c r="Z2166" s="108"/>
      <c r="AA2166" s="108">
        <v>0</v>
      </c>
      <c r="AB2166" s="108"/>
      <c r="AC2166" s="108">
        <v>0</v>
      </c>
      <c r="AD2166" s="108"/>
      <c r="AE2166" s="108">
        <v>0</v>
      </c>
      <c r="AF2166" s="108"/>
      <c r="AG2166" s="108">
        <v>0</v>
      </c>
      <c r="AH2166" s="108"/>
      <c r="AI2166" s="108">
        <v>84218</v>
      </c>
      <c r="AJ2166" s="108"/>
      <c r="AK2166" s="108">
        <v>0</v>
      </c>
      <c r="AL2166" s="109"/>
      <c r="AM2166" s="182">
        <v>0</v>
      </c>
      <c r="AN2166" s="109"/>
      <c r="AO2166" s="109"/>
    </row>
    <row r="2167" spans="1:41" s="19" customFormat="1" ht="11.45" customHeight="1" x14ac:dyDescent="0.2">
      <c r="A2167" s="5" t="s">
        <v>6584</v>
      </c>
      <c r="B2167" s="5" t="s">
        <v>5643</v>
      </c>
      <c r="C2167" s="5" t="s">
        <v>87</v>
      </c>
      <c r="D2167" s="174"/>
      <c r="E2167" s="177" t="s">
        <v>5547</v>
      </c>
      <c r="F2167" s="19" t="s">
        <v>194</v>
      </c>
      <c r="G2167" s="5" t="s">
        <v>229</v>
      </c>
      <c r="H2167" s="27">
        <v>0</v>
      </c>
      <c r="I2167" s="106">
        <v>1</v>
      </c>
      <c r="J2167" s="107"/>
      <c r="K2167" s="108">
        <v>0</v>
      </c>
      <c r="L2167" s="108"/>
      <c r="M2167" s="108">
        <v>0</v>
      </c>
      <c r="N2167" s="108"/>
      <c r="O2167" s="108">
        <v>0</v>
      </c>
      <c r="P2167" s="108"/>
      <c r="Q2167" s="108">
        <v>8327</v>
      </c>
      <c r="R2167" s="108"/>
      <c r="S2167" s="108">
        <v>0</v>
      </c>
      <c r="T2167" s="108"/>
      <c r="U2167" s="108">
        <v>0</v>
      </c>
      <c r="V2167" s="108"/>
      <c r="W2167" s="108">
        <v>951</v>
      </c>
      <c r="X2167" s="108"/>
      <c r="Y2167" s="108">
        <v>0</v>
      </c>
      <c r="Z2167" s="108"/>
      <c r="AA2167" s="108">
        <v>0</v>
      </c>
      <c r="AB2167" s="108"/>
      <c r="AC2167" s="108">
        <v>0</v>
      </c>
      <c r="AD2167" s="108"/>
      <c r="AE2167" s="108">
        <v>0</v>
      </c>
      <c r="AF2167" s="108"/>
      <c r="AG2167" s="108">
        <v>0</v>
      </c>
      <c r="AH2167" s="108"/>
      <c r="AI2167" s="108">
        <v>1341</v>
      </c>
      <c r="AJ2167" s="108"/>
      <c r="AK2167" s="108">
        <v>0</v>
      </c>
      <c r="AL2167" s="109"/>
      <c r="AM2167" s="182">
        <v>0</v>
      </c>
      <c r="AN2167" s="109"/>
      <c r="AO2167" s="109"/>
    </row>
    <row r="2168" spans="1:41" s="19" customFormat="1" ht="11.45" customHeight="1" x14ac:dyDescent="0.2">
      <c r="A2168" s="5" t="s">
        <v>5147</v>
      </c>
      <c r="B2168" s="5" t="s">
        <v>5148</v>
      </c>
      <c r="C2168" s="5" t="s">
        <v>6</v>
      </c>
      <c r="D2168" s="174" t="s">
        <v>5149</v>
      </c>
      <c r="E2168" s="177" t="s">
        <v>5150</v>
      </c>
      <c r="F2168" s="19" t="s">
        <v>196</v>
      </c>
      <c r="G2168" s="5" t="s">
        <v>229</v>
      </c>
      <c r="H2168" s="27">
        <v>0</v>
      </c>
      <c r="I2168" s="106">
        <v>1</v>
      </c>
      <c r="J2168" s="107"/>
      <c r="K2168" s="108">
        <v>0</v>
      </c>
      <c r="L2168" s="108"/>
      <c r="M2168" s="108">
        <v>0</v>
      </c>
      <c r="N2168" s="108"/>
      <c r="O2168" s="108">
        <v>0</v>
      </c>
      <c r="P2168" s="108"/>
      <c r="Q2168" s="108">
        <v>27588</v>
      </c>
      <c r="R2168" s="108"/>
      <c r="S2168" s="108">
        <v>0</v>
      </c>
      <c r="T2168" s="108"/>
      <c r="U2168" s="108">
        <v>0</v>
      </c>
      <c r="V2168" s="108"/>
      <c r="W2168" s="108">
        <v>2541</v>
      </c>
      <c r="X2168" s="108"/>
      <c r="Y2168" s="108">
        <v>0</v>
      </c>
      <c r="Z2168" s="108"/>
      <c r="AA2168" s="108">
        <v>0</v>
      </c>
      <c r="AB2168" s="108"/>
      <c r="AC2168" s="108">
        <v>0</v>
      </c>
      <c r="AD2168" s="108"/>
      <c r="AE2168" s="108">
        <v>0</v>
      </c>
      <c r="AF2168" s="108"/>
      <c r="AG2168" s="108">
        <v>0</v>
      </c>
      <c r="AH2168" s="108"/>
      <c r="AI2168" s="108">
        <v>42237</v>
      </c>
      <c r="AJ2168" s="108"/>
      <c r="AK2168" s="108">
        <v>0</v>
      </c>
      <c r="AL2168" s="109"/>
      <c r="AM2168" s="182">
        <v>0</v>
      </c>
      <c r="AN2168" s="109"/>
      <c r="AO2168" s="109"/>
    </row>
    <row r="2169" spans="1:41" s="19" customFormat="1" ht="11.45" customHeight="1" x14ac:dyDescent="0.2">
      <c r="A2169" s="5" t="s">
        <v>4186</v>
      </c>
      <c r="B2169" s="5" t="s">
        <v>4187</v>
      </c>
      <c r="C2169" s="5" t="s">
        <v>48</v>
      </c>
      <c r="D2169" s="174" t="s">
        <v>4188</v>
      </c>
      <c r="E2169" s="177" t="s">
        <v>4189</v>
      </c>
      <c r="F2169" s="19" t="s">
        <v>194</v>
      </c>
      <c r="G2169" s="5" t="s">
        <v>229</v>
      </c>
      <c r="H2169" s="27">
        <v>0</v>
      </c>
      <c r="I2169" s="106">
        <v>1</v>
      </c>
      <c r="J2169" s="107"/>
      <c r="K2169" s="108">
        <v>0</v>
      </c>
      <c r="L2169" s="108"/>
      <c r="M2169" s="108">
        <v>0</v>
      </c>
      <c r="N2169" s="108"/>
      <c r="O2169" s="108">
        <v>0</v>
      </c>
      <c r="P2169" s="108"/>
      <c r="Q2169" s="108">
        <v>14623</v>
      </c>
      <c r="R2169" s="108"/>
      <c r="S2169" s="108">
        <v>0</v>
      </c>
      <c r="T2169" s="108"/>
      <c r="U2169" s="108">
        <v>0</v>
      </c>
      <c r="V2169" s="108"/>
      <c r="W2169" s="108">
        <v>645</v>
      </c>
      <c r="X2169" s="108"/>
      <c r="Y2169" s="108">
        <v>0</v>
      </c>
      <c r="Z2169" s="108"/>
      <c r="AA2169" s="108">
        <v>0</v>
      </c>
      <c r="AB2169" s="108"/>
      <c r="AC2169" s="108">
        <v>0</v>
      </c>
      <c r="AD2169" s="108"/>
      <c r="AE2169" s="108">
        <v>0</v>
      </c>
      <c r="AF2169" s="108"/>
      <c r="AG2169" s="108">
        <v>0</v>
      </c>
      <c r="AH2169" s="108"/>
      <c r="AI2169" s="108">
        <v>4834</v>
      </c>
      <c r="AJ2169" s="108"/>
      <c r="AK2169" s="108">
        <v>0</v>
      </c>
      <c r="AL2169" s="109"/>
      <c r="AM2169" s="182">
        <v>0</v>
      </c>
      <c r="AN2169" s="109"/>
      <c r="AO2169" s="109"/>
    </row>
    <row r="2170" spans="1:41" s="19" customFormat="1" ht="11.45" customHeight="1" x14ac:dyDescent="0.2">
      <c r="A2170" s="5" t="s">
        <v>5892</v>
      </c>
      <c r="B2170" s="5" t="s">
        <v>5684</v>
      </c>
      <c r="C2170" s="5" t="s">
        <v>20</v>
      </c>
      <c r="D2170" s="174"/>
      <c r="E2170" s="177">
        <v>90269</v>
      </c>
      <c r="F2170" s="19" t="s">
        <v>194</v>
      </c>
      <c r="G2170" s="5" t="s">
        <v>5273</v>
      </c>
      <c r="H2170" s="27">
        <v>12150996</v>
      </c>
      <c r="I2170" s="106">
        <v>1</v>
      </c>
      <c r="J2170" s="107"/>
      <c r="K2170" s="108">
        <v>0</v>
      </c>
      <c r="L2170" s="108"/>
      <c r="M2170" s="108">
        <v>0</v>
      </c>
      <c r="N2170" s="108"/>
      <c r="O2170" s="108">
        <v>0</v>
      </c>
      <c r="P2170" s="108"/>
      <c r="Q2170" s="108">
        <v>37312</v>
      </c>
      <c r="R2170" s="108"/>
      <c r="S2170" s="108">
        <v>0</v>
      </c>
      <c r="T2170" s="108"/>
      <c r="U2170" s="108">
        <v>0</v>
      </c>
      <c r="V2170" s="108"/>
      <c r="W2170" s="108">
        <v>3271</v>
      </c>
      <c r="X2170" s="108"/>
      <c r="Y2170" s="108">
        <v>0</v>
      </c>
      <c r="Z2170" s="108"/>
      <c r="AA2170" s="108">
        <v>0</v>
      </c>
      <c r="AB2170" s="108"/>
      <c r="AC2170" s="108">
        <v>0</v>
      </c>
      <c r="AD2170" s="108"/>
      <c r="AE2170" s="108">
        <v>0</v>
      </c>
      <c r="AF2170" s="108"/>
      <c r="AG2170" s="108">
        <v>0</v>
      </c>
      <c r="AH2170" s="108"/>
      <c r="AI2170" s="108">
        <v>67608</v>
      </c>
      <c r="AJ2170" s="108"/>
      <c r="AK2170" s="108">
        <v>0</v>
      </c>
      <c r="AL2170" s="109"/>
      <c r="AM2170" s="182">
        <v>0</v>
      </c>
      <c r="AN2170" s="109"/>
      <c r="AO2170" s="109"/>
    </row>
    <row r="2171" spans="1:41" s="19" customFormat="1" ht="11.45" customHeight="1" x14ac:dyDescent="0.2">
      <c r="A2171" s="5" t="s">
        <v>3868</v>
      </c>
      <c r="B2171" s="5" t="s">
        <v>3869</v>
      </c>
      <c r="C2171" s="5" t="s">
        <v>48</v>
      </c>
      <c r="D2171" s="174" t="s">
        <v>3870</v>
      </c>
      <c r="E2171" s="177" t="s">
        <v>3871</v>
      </c>
      <c r="F2171" s="19" t="s">
        <v>194</v>
      </c>
      <c r="G2171" s="5" t="s">
        <v>229</v>
      </c>
      <c r="H2171" s="27">
        <v>0</v>
      </c>
      <c r="I2171" s="106">
        <v>1</v>
      </c>
      <c r="J2171" s="107"/>
      <c r="K2171" s="108">
        <v>0</v>
      </c>
      <c r="L2171" s="108"/>
      <c r="M2171" s="108">
        <v>0</v>
      </c>
      <c r="N2171" s="108"/>
      <c r="O2171" s="108">
        <v>0</v>
      </c>
      <c r="P2171" s="108"/>
      <c r="Q2171" s="108">
        <v>8966</v>
      </c>
      <c r="R2171" s="108"/>
      <c r="S2171" s="108">
        <v>0</v>
      </c>
      <c r="T2171" s="108"/>
      <c r="U2171" s="108">
        <v>0</v>
      </c>
      <c r="V2171" s="108"/>
      <c r="W2171" s="108">
        <v>1368</v>
      </c>
      <c r="X2171" s="108"/>
      <c r="Y2171" s="108">
        <v>0</v>
      </c>
      <c r="Z2171" s="108"/>
      <c r="AA2171" s="108">
        <v>0</v>
      </c>
      <c r="AB2171" s="108"/>
      <c r="AC2171" s="108">
        <v>0</v>
      </c>
      <c r="AD2171" s="108"/>
      <c r="AE2171" s="108">
        <v>0</v>
      </c>
      <c r="AF2171" s="108"/>
      <c r="AG2171" s="108">
        <v>0</v>
      </c>
      <c r="AH2171" s="108"/>
      <c r="AI2171" s="108">
        <v>5094</v>
      </c>
      <c r="AJ2171" s="108"/>
      <c r="AK2171" s="108">
        <v>0</v>
      </c>
      <c r="AL2171" s="109"/>
      <c r="AM2171" s="182">
        <v>0</v>
      </c>
      <c r="AN2171" s="109"/>
      <c r="AO2171" s="109"/>
    </row>
    <row r="2172" spans="1:41" s="19" customFormat="1" ht="11.45" customHeight="1" x14ac:dyDescent="0.2">
      <c r="A2172" s="5" t="s">
        <v>2826</v>
      </c>
      <c r="B2172" s="5" t="s">
        <v>330</v>
      </c>
      <c r="C2172" s="5" t="s">
        <v>73</v>
      </c>
      <c r="D2172" s="174" t="s">
        <v>1600</v>
      </c>
      <c r="E2172" s="177" t="s">
        <v>1601</v>
      </c>
      <c r="F2172" s="19" t="s">
        <v>194</v>
      </c>
      <c r="G2172" s="5" t="s">
        <v>229</v>
      </c>
      <c r="H2172" s="27">
        <v>0</v>
      </c>
      <c r="I2172" s="106">
        <v>1</v>
      </c>
      <c r="J2172" s="107"/>
      <c r="K2172" s="108">
        <v>0</v>
      </c>
      <c r="L2172" s="108"/>
      <c r="M2172" s="108">
        <v>0</v>
      </c>
      <c r="N2172" s="108"/>
      <c r="O2172" s="108">
        <v>0</v>
      </c>
      <c r="P2172" s="108"/>
      <c r="Q2172" s="108">
        <v>42655</v>
      </c>
      <c r="R2172" s="108"/>
      <c r="S2172" s="108">
        <v>0</v>
      </c>
      <c r="T2172" s="108"/>
      <c r="U2172" s="108">
        <v>0</v>
      </c>
      <c r="V2172" s="108"/>
      <c r="W2172" s="108">
        <v>2686</v>
      </c>
      <c r="X2172" s="108"/>
      <c r="Y2172" s="108">
        <v>0</v>
      </c>
      <c r="Z2172" s="108"/>
      <c r="AA2172" s="108">
        <v>0</v>
      </c>
      <c r="AB2172" s="108"/>
      <c r="AC2172" s="108">
        <v>0</v>
      </c>
      <c r="AD2172" s="108"/>
      <c r="AE2172" s="108">
        <v>0</v>
      </c>
      <c r="AF2172" s="108"/>
      <c r="AG2172" s="108">
        <v>0</v>
      </c>
      <c r="AH2172" s="108"/>
      <c r="AI2172" s="108">
        <v>5514</v>
      </c>
      <c r="AJ2172" s="108"/>
      <c r="AK2172" s="108">
        <v>0</v>
      </c>
      <c r="AL2172" s="109"/>
      <c r="AM2172" s="182">
        <v>0</v>
      </c>
      <c r="AN2172" s="109"/>
      <c r="AO2172" s="109"/>
    </row>
    <row r="2173" spans="1:41" s="19" customFormat="1" ht="11.45" customHeight="1" x14ac:dyDescent="0.2">
      <c r="A2173" s="5" t="s">
        <v>4460</v>
      </c>
      <c r="B2173" s="5" t="s">
        <v>4461</v>
      </c>
      <c r="C2173" s="5" t="s">
        <v>61</v>
      </c>
      <c r="D2173" s="174" t="s">
        <v>4462</v>
      </c>
      <c r="E2173" s="177" t="s">
        <v>4463</v>
      </c>
      <c r="F2173" s="19" t="s">
        <v>242</v>
      </c>
      <c r="G2173" s="5" t="s">
        <v>229</v>
      </c>
      <c r="H2173" s="27">
        <v>0</v>
      </c>
      <c r="I2173" s="106">
        <v>1</v>
      </c>
      <c r="J2173" s="107"/>
      <c r="K2173" s="108">
        <v>0</v>
      </c>
      <c r="L2173" s="108"/>
      <c r="M2173" s="108">
        <v>0</v>
      </c>
      <c r="N2173" s="108"/>
      <c r="O2173" s="108">
        <v>0</v>
      </c>
      <c r="P2173" s="108"/>
      <c r="Q2173" s="108">
        <v>11833</v>
      </c>
      <c r="R2173" s="108"/>
      <c r="S2173" s="108">
        <v>0</v>
      </c>
      <c r="T2173" s="108"/>
      <c r="U2173" s="108">
        <v>0</v>
      </c>
      <c r="V2173" s="108"/>
      <c r="W2173" s="108">
        <v>617</v>
      </c>
      <c r="X2173" s="108"/>
      <c r="Y2173" s="108">
        <v>0</v>
      </c>
      <c r="Z2173" s="108"/>
      <c r="AA2173" s="108">
        <v>0</v>
      </c>
      <c r="AB2173" s="108"/>
      <c r="AC2173" s="108">
        <v>0</v>
      </c>
      <c r="AD2173" s="108"/>
      <c r="AE2173" s="108">
        <v>0</v>
      </c>
      <c r="AF2173" s="108"/>
      <c r="AG2173" s="108">
        <v>0</v>
      </c>
      <c r="AH2173" s="108"/>
      <c r="AI2173" s="108">
        <v>1375</v>
      </c>
      <c r="AJ2173" s="108"/>
      <c r="AK2173" s="108">
        <v>0</v>
      </c>
      <c r="AL2173" s="109"/>
      <c r="AM2173" s="182">
        <v>0</v>
      </c>
      <c r="AN2173" s="109"/>
      <c r="AO2173" s="109"/>
    </row>
    <row r="2174" spans="1:41" s="19" customFormat="1" ht="11.45" customHeight="1" x14ac:dyDescent="0.2">
      <c r="A2174" s="5" t="s">
        <v>4113</v>
      </c>
      <c r="B2174" s="5" t="s">
        <v>3401</v>
      </c>
      <c r="C2174" s="5" t="s">
        <v>64</v>
      </c>
      <c r="D2174" s="174" t="s">
        <v>4114</v>
      </c>
      <c r="E2174" s="177" t="s">
        <v>4115</v>
      </c>
      <c r="F2174" s="19" t="s">
        <v>194</v>
      </c>
      <c r="G2174" s="5" t="s">
        <v>229</v>
      </c>
      <c r="H2174" s="27">
        <v>0</v>
      </c>
      <c r="I2174" s="106">
        <v>1</v>
      </c>
      <c r="J2174" s="107"/>
      <c r="K2174" s="108">
        <v>0</v>
      </c>
      <c r="L2174" s="108"/>
      <c r="M2174" s="108">
        <v>0</v>
      </c>
      <c r="N2174" s="108"/>
      <c r="O2174" s="108">
        <v>0</v>
      </c>
      <c r="P2174" s="108"/>
      <c r="Q2174" s="108">
        <v>3663</v>
      </c>
      <c r="R2174" s="108"/>
      <c r="S2174" s="108">
        <v>0</v>
      </c>
      <c r="T2174" s="108"/>
      <c r="U2174" s="108">
        <v>0</v>
      </c>
      <c r="V2174" s="108"/>
      <c r="W2174" s="108">
        <v>941</v>
      </c>
      <c r="X2174" s="108"/>
      <c r="Y2174" s="108">
        <v>0</v>
      </c>
      <c r="Z2174" s="108"/>
      <c r="AA2174" s="108">
        <v>0</v>
      </c>
      <c r="AB2174" s="108"/>
      <c r="AC2174" s="108">
        <v>0</v>
      </c>
      <c r="AD2174" s="108"/>
      <c r="AE2174" s="108">
        <v>0</v>
      </c>
      <c r="AF2174" s="108"/>
      <c r="AG2174" s="108">
        <v>0</v>
      </c>
      <c r="AH2174" s="108"/>
      <c r="AI2174" s="108">
        <v>939</v>
      </c>
      <c r="AJ2174" s="108"/>
      <c r="AK2174" s="108">
        <v>0</v>
      </c>
      <c r="AL2174" s="109"/>
      <c r="AM2174" s="182">
        <v>0</v>
      </c>
      <c r="AN2174" s="109"/>
      <c r="AO2174" s="109"/>
    </row>
    <row r="2175" spans="1:41" s="19" customFormat="1" ht="11.45" customHeight="1" x14ac:dyDescent="0.2">
      <c r="A2175" s="5" t="s">
        <v>6585</v>
      </c>
      <c r="B2175" s="5" t="s">
        <v>5204</v>
      </c>
      <c r="C2175" s="5" t="s">
        <v>52</v>
      </c>
      <c r="D2175" s="174"/>
      <c r="E2175" s="177">
        <v>11231</v>
      </c>
      <c r="F2175" s="19" t="s">
        <v>208</v>
      </c>
      <c r="G2175" s="5" t="s">
        <v>5273</v>
      </c>
      <c r="H2175" s="27">
        <v>4181019</v>
      </c>
      <c r="I2175" s="106">
        <v>1</v>
      </c>
      <c r="J2175" s="107"/>
      <c r="K2175" s="108">
        <v>0</v>
      </c>
      <c r="L2175" s="108"/>
      <c r="M2175" s="108">
        <v>0</v>
      </c>
      <c r="N2175" s="108"/>
      <c r="O2175" s="108">
        <v>0</v>
      </c>
      <c r="P2175" s="108"/>
      <c r="Q2175" s="108">
        <v>15248</v>
      </c>
      <c r="R2175" s="108"/>
      <c r="S2175" s="108">
        <v>0</v>
      </c>
      <c r="T2175" s="108"/>
      <c r="U2175" s="108">
        <v>0</v>
      </c>
      <c r="V2175" s="108"/>
      <c r="W2175" s="108">
        <v>840</v>
      </c>
      <c r="X2175" s="108"/>
      <c r="Y2175" s="108">
        <v>0</v>
      </c>
      <c r="Z2175" s="108"/>
      <c r="AA2175" s="108">
        <v>0</v>
      </c>
      <c r="AB2175" s="108"/>
      <c r="AC2175" s="108">
        <v>0</v>
      </c>
      <c r="AD2175" s="108"/>
      <c r="AE2175" s="108">
        <v>0</v>
      </c>
      <c r="AF2175" s="108"/>
      <c r="AG2175" s="108">
        <v>0</v>
      </c>
      <c r="AH2175" s="108"/>
      <c r="AI2175" s="108">
        <v>1016</v>
      </c>
      <c r="AJ2175" s="108"/>
      <c r="AK2175" s="108">
        <v>0</v>
      </c>
      <c r="AL2175" s="109"/>
      <c r="AM2175" s="182">
        <v>0</v>
      </c>
      <c r="AN2175" s="109"/>
      <c r="AO2175" s="109"/>
    </row>
    <row r="2176" spans="1:41" s="19" customFormat="1" ht="11.45" customHeight="1" x14ac:dyDescent="0.2">
      <c r="A2176" s="5" t="s">
        <v>5215</v>
      </c>
      <c r="B2176" s="5" t="s">
        <v>4980</v>
      </c>
      <c r="C2176" s="5" t="s">
        <v>94</v>
      </c>
      <c r="D2176" s="174"/>
      <c r="E2176" s="177">
        <v>401</v>
      </c>
      <c r="F2176" s="19" t="s">
        <v>138</v>
      </c>
      <c r="G2176" s="5" t="s">
        <v>5273</v>
      </c>
      <c r="H2176" s="27">
        <v>0</v>
      </c>
      <c r="I2176" s="106">
        <v>1</v>
      </c>
      <c r="J2176" s="107"/>
      <c r="K2176" s="108">
        <v>0</v>
      </c>
      <c r="L2176" s="108"/>
      <c r="M2176" s="108">
        <v>0</v>
      </c>
      <c r="N2176" s="108"/>
      <c r="O2176" s="108">
        <v>0</v>
      </c>
      <c r="P2176" s="108"/>
      <c r="Q2176" s="108">
        <v>15737</v>
      </c>
      <c r="R2176" s="108"/>
      <c r="S2176" s="108">
        <v>0</v>
      </c>
      <c r="T2176" s="108"/>
      <c r="U2176" s="108">
        <v>0</v>
      </c>
      <c r="V2176" s="108"/>
      <c r="W2176" s="108">
        <v>708</v>
      </c>
      <c r="X2176" s="108"/>
      <c r="Y2176" s="108">
        <v>0</v>
      </c>
      <c r="Z2176" s="108"/>
      <c r="AA2176" s="108">
        <v>0</v>
      </c>
      <c r="AB2176" s="108"/>
      <c r="AC2176" s="108">
        <v>0</v>
      </c>
      <c r="AD2176" s="108"/>
      <c r="AE2176" s="108">
        <v>0</v>
      </c>
      <c r="AF2176" s="108"/>
      <c r="AG2176" s="108">
        <v>0</v>
      </c>
      <c r="AH2176" s="108"/>
      <c r="AI2176" s="108">
        <v>1113</v>
      </c>
      <c r="AJ2176" s="108"/>
      <c r="AK2176" s="108">
        <v>0</v>
      </c>
      <c r="AL2176" s="109"/>
      <c r="AM2176" s="182">
        <v>0</v>
      </c>
      <c r="AN2176" s="109"/>
      <c r="AO2176" s="109"/>
    </row>
    <row r="2177" spans="1:41" s="19" customFormat="1" ht="11.45" customHeight="1" x14ac:dyDescent="0.2">
      <c r="A2177" s="5" t="s">
        <v>4415</v>
      </c>
      <c r="B2177" s="5" t="s">
        <v>587</v>
      </c>
      <c r="C2177" s="5" t="s">
        <v>87</v>
      </c>
      <c r="D2177" s="174" t="s">
        <v>4416</v>
      </c>
      <c r="E2177" s="177" t="s">
        <v>4417</v>
      </c>
      <c r="F2177" s="19" t="s">
        <v>194</v>
      </c>
      <c r="G2177" s="5" t="s">
        <v>229</v>
      </c>
      <c r="H2177" s="27">
        <v>0</v>
      </c>
      <c r="I2177" s="106">
        <v>1</v>
      </c>
      <c r="J2177" s="107"/>
      <c r="K2177" s="108">
        <v>0</v>
      </c>
      <c r="L2177" s="108"/>
      <c r="M2177" s="108">
        <v>0</v>
      </c>
      <c r="N2177" s="108"/>
      <c r="O2177" s="108">
        <v>0</v>
      </c>
      <c r="P2177" s="108"/>
      <c r="Q2177" s="108">
        <v>6716</v>
      </c>
      <c r="R2177" s="108"/>
      <c r="S2177" s="108">
        <v>0</v>
      </c>
      <c r="T2177" s="108"/>
      <c r="U2177" s="108">
        <v>0</v>
      </c>
      <c r="V2177" s="108"/>
      <c r="W2177" s="108">
        <v>1865</v>
      </c>
      <c r="X2177" s="108"/>
      <c r="Y2177" s="108">
        <v>0</v>
      </c>
      <c r="Z2177" s="108"/>
      <c r="AA2177" s="108">
        <v>0</v>
      </c>
      <c r="AB2177" s="108"/>
      <c r="AC2177" s="108">
        <v>0</v>
      </c>
      <c r="AD2177" s="108"/>
      <c r="AE2177" s="108">
        <v>0</v>
      </c>
      <c r="AF2177" s="108"/>
      <c r="AG2177" s="108">
        <v>0</v>
      </c>
      <c r="AH2177" s="108"/>
      <c r="AI2177" s="108">
        <v>6075</v>
      </c>
      <c r="AJ2177" s="108"/>
      <c r="AK2177" s="108">
        <v>0</v>
      </c>
      <c r="AL2177" s="109"/>
      <c r="AM2177" s="182">
        <v>0</v>
      </c>
      <c r="AN2177" s="109"/>
      <c r="AO2177" s="109"/>
    </row>
    <row r="2178" spans="1:41" s="19" customFormat="1" ht="11.45" customHeight="1" x14ac:dyDescent="0.2">
      <c r="A2178" s="5" t="s">
        <v>1153</v>
      </c>
      <c r="B2178" s="5" t="s">
        <v>1154</v>
      </c>
      <c r="C2178" s="5" t="s">
        <v>20</v>
      </c>
      <c r="D2178" s="174" t="s">
        <v>1155</v>
      </c>
      <c r="E2178" s="177">
        <v>99292</v>
      </c>
      <c r="F2178" s="19" t="s">
        <v>138</v>
      </c>
      <c r="G2178" s="5" t="s">
        <v>5273</v>
      </c>
      <c r="H2178" s="27">
        <v>0</v>
      </c>
      <c r="I2178" s="106">
        <v>1</v>
      </c>
      <c r="J2178" s="107"/>
      <c r="K2178" s="108">
        <v>0</v>
      </c>
      <c r="L2178" s="108"/>
      <c r="M2178" s="108">
        <v>0</v>
      </c>
      <c r="N2178" s="108"/>
      <c r="O2178" s="108">
        <v>0</v>
      </c>
      <c r="P2178" s="108"/>
      <c r="Q2178" s="108">
        <v>42928</v>
      </c>
      <c r="R2178" s="108"/>
      <c r="S2178" s="108">
        <v>0</v>
      </c>
      <c r="T2178" s="108"/>
      <c r="U2178" s="108">
        <v>0</v>
      </c>
      <c r="V2178" s="108"/>
      <c r="W2178" s="108">
        <v>2110</v>
      </c>
      <c r="X2178" s="108"/>
      <c r="Y2178" s="108">
        <v>0</v>
      </c>
      <c r="Z2178" s="108"/>
      <c r="AA2178" s="108">
        <v>0</v>
      </c>
      <c r="AB2178" s="108"/>
      <c r="AC2178" s="108">
        <v>0</v>
      </c>
      <c r="AD2178" s="108"/>
      <c r="AE2178" s="108">
        <v>0</v>
      </c>
      <c r="AF2178" s="108"/>
      <c r="AG2178" s="108">
        <v>0</v>
      </c>
      <c r="AH2178" s="108"/>
      <c r="AI2178" s="108">
        <v>13182</v>
      </c>
      <c r="AJ2178" s="108"/>
      <c r="AK2178" s="108">
        <v>0</v>
      </c>
      <c r="AL2178" s="109"/>
      <c r="AM2178" s="182">
        <v>0</v>
      </c>
      <c r="AN2178" s="109"/>
      <c r="AO2178" s="109"/>
    </row>
    <row r="2179" spans="1:41" s="19" customFormat="1" ht="11.45" customHeight="1" x14ac:dyDescent="0.2">
      <c r="A2179" s="5" t="s">
        <v>3963</v>
      </c>
      <c r="B2179" s="5" t="s">
        <v>3964</v>
      </c>
      <c r="C2179" s="5" t="s">
        <v>59</v>
      </c>
      <c r="D2179" s="174" t="s">
        <v>3965</v>
      </c>
      <c r="E2179" s="177" t="s">
        <v>3966</v>
      </c>
      <c r="F2179" s="19" t="s">
        <v>194</v>
      </c>
      <c r="G2179" s="5" t="s">
        <v>229</v>
      </c>
      <c r="H2179" s="27">
        <v>0</v>
      </c>
      <c r="I2179" s="106">
        <v>1</v>
      </c>
      <c r="J2179" s="107"/>
      <c r="K2179" s="108">
        <v>0</v>
      </c>
      <c r="L2179" s="108"/>
      <c r="M2179" s="108">
        <v>0</v>
      </c>
      <c r="N2179" s="108"/>
      <c r="O2179" s="108">
        <v>0</v>
      </c>
      <c r="P2179" s="108"/>
      <c r="Q2179" s="108">
        <v>27799</v>
      </c>
      <c r="R2179" s="108"/>
      <c r="S2179" s="108">
        <v>0</v>
      </c>
      <c r="T2179" s="108"/>
      <c r="U2179" s="108">
        <v>0</v>
      </c>
      <c r="V2179" s="108"/>
      <c r="W2179" s="108">
        <v>3562</v>
      </c>
      <c r="X2179" s="108"/>
      <c r="Y2179" s="108">
        <v>0</v>
      </c>
      <c r="Z2179" s="108"/>
      <c r="AA2179" s="108">
        <v>0</v>
      </c>
      <c r="AB2179" s="108"/>
      <c r="AC2179" s="108">
        <v>0</v>
      </c>
      <c r="AD2179" s="108"/>
      <c r="AE2179" s="108">
        <v>0</v>
      </c>
      <c r="AF2179" s="108"/>
      <c r="AG2179" s="108">
        <v>0</v>
      </c>
      <c r="AH2179" s="108"/>
      <c r="AI2179" s="108">
        <v>7589</v>
      </c>
      <c r="AJ2179" s="108"/>
      <c r="AK2179" s="108">
        <v>0</v>
      </c>
      <c r="AL2179" s="109"/>
      <c r="AM2179" s="182">
        <v>0</v>
      </c>
      <c r="AN2179" s="109"/>
      <c r="AO2179" s="109"/>
    </row>
    <row r="2180" spans="1:41" s="19" customFormat="1" ht="11.45" customHeight="1" x14ac:dyDescent="0.2">
      <c r="A2180" s="5" t="s">
        <v>5869</v>
      </c>
      <c r="B2180" s="5" t="s">
        <v>5869</v>
      </c>
      <c r="C2180" s="5" t="s">
        <v>83</v>
      </c>
      <c r="D2180" s="174" t="s">
        <v>5870</v>
      </c>
      <c r="E2180" s="177" t="s">
        <v>5871</v>
      </c>
      <c r="F2180" s="19" t="s">
        <v>194</v>
      </c>
      <c r="G2180" s="5" t="s">
        <v>229</v>
      </c>
      <c r="H2180" s="27">
        <v>0</v>
      </c>
      <c r="I2180" s="106">
        <v>1</v>
      </c>
      <c r="J2180" s="107"/>
      <c r="K2180" s="108">
        <v>0</v>
      </c>
      <c r="L2180" s="108"/>
      <c r="M2180" s="108">
        <v>0</v>
      </c>
      <c r="N2180" s="108"/>
      <c r="O2180" s="108">
        <v>0</v>
      </c>
      <c r="P2180" s="108"/>
      <c r="Q2180" s="108">
        <v>12976</v>
      </c>
      <c r="R2180" s="108"/>
      <c r="S2180" s="108">
        <v>0</v>
      </c>
      <c r="T2180" s="108"/>
      <c r="U2180" s="108">
        <v>0</v>
      </c>
      <c r="V2180" s="108"/>
      <c r="W2180" s="108">
        <v>1823</v>
      </c>
      <c r="X2180" s="108"/>
      <c r="Y2180" s="108">
        <v>0</v>
      </c>
      <c r="Z2180" s="108"/>
      <c r="AA2180" s="108">
        <v>0</v>
      </c>
      <c r="AB2180" s="108"/>
      <c r="AC2180" s="108">
        <v>0</v>
      </c>
      <c r="AD2180" s="108"/>
      <c r="AE2180" s="108">
        <v>0</v>
      </c>
      <c r="AF2180" s="108"/>
      <c r="AG2180" s="108">
        <v>0</v>
      </c>
      <c r="AH2180" s="108"/>
      <c r="AI2180" s="108">
        <v>2801</v>
      </c>
      <c r="AJ2180" s="108"/>
      <c r="AK2180" s="108">
        <v>0</v>
      </c>
      <c r="AL2180" s="109"/>
      <c r="AM2180" s="182">
        <v>0</v>
      </c>
      <c r="AN2180" s="109"/>
      <c r="AO2180" s="109"/>
    </row>
    <row r="2181" spans="1:41" s="19" customFormat="1" ht="11.45" customHeight="1" x14ac:dyDescent="0.2">
      <c r="A2181" s="5" t="s">
        <v>6586</v>
      </c>
      <c r="B2181" s="5" t="s">
        <v>6587</v>
      </c>
      <c r="C2181" s="5" t="s">
        <v>94</v>
      </c>
      <c r="D2181" s="174"/>
      <c r="E2181" s="177">
        <v>455</v>
      </c>
      <c r="F2181" s="19" t="s">
        <v>138</v>
      </c>
      <c r="G2181" s="5" t="s">
        <v>5273</v>
      </c>
      <c r="H2181" s="27">
        <v>0</v>
      </c>
      <c r="I2181" s="106">
        <v>1</v>
      </c>
      <c r="J2181" s="107"/>
      <c r="K2181" s="108">
        <v>0</v>
      </c>
      <c r="L2181" s="108"/>
      <c r="M2181" s="108">
        <v>0</v>
      </c>
      <c r="N2181" s="108"/>
      <c r="O2181" s="108">
        <v>0</v>
      </c>
      <c r="P2181" s="108"/>
      <c r="Q2181" s="108">
        <v>1044</v>
      </c>
      <c r="R2181" s="108"/>
      <c r="S2181" s="108">
        <v>0</v>
      </c>
      <c r="T2181" s="108"/>
      <c r="U2181" s="108">
        <v>0</v>
      </c>
      <c r="V2181" s="108"/>
      <c r="W2181" s="108">
        <v>26</v>
      </c>
      <c r="X2181" s="108"/>
      <c r="Y2181" s="108">
        <v>0</v>
      </c>
      <c r="Z2181" s="108"/>
      <c r="AA2181" s="108">
        <v>0</v>
      </c>
      <c r="AB2181" s="108"/>
      <c r="AC2181" s="108">
        <v>0</v>
      </c>
      <c r="AD2181" s="108"/>
      <c r="AE2181" s="108">
        <v>0</v>
      </c>
      <c r="AF2181" s="108"/>
      <c r="AG2181" s="108">
        <v>0</v>
      </c>
      <c r="AH2181" s="108"/>
      <c r="AI2181" s="108">
        <v>27</v>
      </c>
      <c r="AJ2181" s="108"/>
      <c r="AK2181" s="108">
        <v>0</v>
      </c>
      <c r="AL2181" s="109"/>
      <c r="AM2181" s="182">
        <v>0</v>
      </c>
      <c r="AN2181" s="109"/>
      <c r="AO2181" s="109"/>
    </row>
    <row r="2182" spans="1:41" s="19" customFormat="1" ht="11.45" customHeight="1" x14ac:dyDescent="0.2">
      <c r="A2182" s="5" t="s">
        <v>140</v>
      </c>
      <c r="B2182" s="5" t="s">
        <v>1408</v>
      </c>
      <c r="C2182" s="5" t="s">
        <v>50</v>
      </c>
      <c r="D2182" s="174">
        <v>4218</v>
      </c>
      <c r="E2182" s="177">
        <v>40218</v>
      </c>
      <c r="F2182" s="19" t="s">
        <v>194</v>
      </c>
      <c r="G2182" s="5" t="s">
        <v>5273</v>
      </c>
      <c r="H2182" s="27">
        <v>972546</v>
      </c>
      <c r="I2182" s="106">
        <v>1</v>
      </c>
      <c r="J2182" s="107"/>
      <c r="K2182" s="108">
        <v>0</v>
      </c>
      <c r="L2182" s="108"/>
      <c r="M2182" s="108">
        <v>0</v>
      </c>
      <c r="N2182" s="108"/>
      <c r="O2182" s="108">
        <v>0</v>
      </c>
      <c r="P2182" s="108"/>
      <c r="Q2182" s="108">
        <v>36428</v>
      </c>
      <c r="R2182" s="108"/>
      <c r="S2182" s="108">
        <v>0</v>
      </c>
      <c r="T2182" s="108"/>
      <c r="U2182" s="108">
        <v>0</v>
      </c>
      <c r="V2182" s="108"/>
      <c r="W2182" s="108">
        <v>3032</v>
      </c>
      <c r="X2182" s="108"/>
      <c r="Y2182" s="108">
        <v>0</v>
      </c>
      <c r="Z2182" s="108"/>
      <c r="AA2182" s="108">
        <v>0</v>
      </c>
      <c r="AB2182" s="108"/>
      <c r="AC2182" s="108">
        <v>0</v>
      </c>
      <c r="AD2182" s="108"/>
      <c r="AE2182" s="108">
        <v>0</v>
      </c>
      <c r="AF2182" s="108"/>
      <c r="AG2182" s="108">
        <v>0</v>
      </c>
      <c r="AH2182" s="108"/>
      <c r="AI2182" s="108">
        <v>16099</v>
      </c>
      <c r="AJ2182" s="108"/>
      <c r="AK2182" s="108">
        <v>0</v>
      </c>
      <c r="AL2182" s="109"/>
      <c r="AM2182" s="182">
        <v>0</v>
      </c>
      <c r="AN2182" s="109"/>
      <c r="AO2182" s="109"/>
    </row>
    <row r="2183" spans="1:41" s="19" customFormat="1" ht="11.45" customHeight="1" x14ac:dyDescent="0.2">
      <c r="A2183" s="5" t="s">
        <v>5896</v>
      </c>
      <c r="B2183" s="5" t="s">
        <v>5684</v>
      </c>
      <c r="C2183" s="5" t="s">
        <v>20</v>
      </c>
      <c r="D2183" s="174"/>
      <c r="E2183" s="177">
        <v>90270</v>
      </c>
      <c r="F2183" s="19" t="s">
        <v>194</v>
      </c>
      <c r="G2183" s="5" t="s">
        <v>5273</v>
      </c>
      <c r="H2183" s="27">
        <v>12150996</v>
      </c>
      <c r="I2183" s="106">
        <v>1</v>
      </c>
      <c r="J2183" s="107"/>
      <c r="K2183" s="108">
        <v>0</v>
      </c>
      <c r="L2183" s="108"/>
      <c r="M2183" s="108">
        <v>0</v>
      </c>
      <c r="N2183" s="108"/>
      <c r="O2183" s="108">
        <v>0</v>
      </c>
      <c r="P2183" s="108"/>
      <c r="Q2183" s="108">
        <v>39169</v>
      </c>
      <c r="R2183" s="108"/>
      <c r="S2183" s="108">
        <v>0</v>
      </c>
      <c r="T2183" s="108"/>
      <c r="U2183" s="108">
        <v>0</v>
      </c>
      <c r="V2183" s="108"/>
      <c r="W2183" s="108">
        <v>3686</v>
      </c>
      <c r="X2183" s="108"/>
      <c r="Y2183" s="108">
        <v>0</v>
      </c>
      <c r="Z2183" s="108"/>
      <c r="AA2183" s="108">
        <v>0</v>
      </c>
      <c r="AB2183" s="108"/>
      <c r="AC2183" s="108">
        <v>0</v>
      </c>
      <c r="AD2183" s="108"/>
      <c r="AE2183" s="108">
        <v>0</v>
      </c>
      <c r="AF2183" s="108"/>
      <c r="AG2183" s="108">
        <v>0</v>
      </c>
      <c r="AH2183" s="108"/>
      <c r="AI2183" s="108">
        <v>36766</v>
      </c>
      <c r="AJ2183" s="108"/>
      <c r="AK2183" s="108">
        <v>0</v>
      </c>
      <c r="AL2183" s="109"/>
      <c r="AM2183" s="182">
        <v>0</v>
      </c>
      <c r="AN2183" s="109"/>
      <c r="AO2183" s="109"/>
    </row>
    <row r="2184" spans="1:41" s="19" customFormat="1" ht="11.45" customHeight="1" x14ac:dyDescent="0.2">
      <c r="A2184" s="5" t="s">
        <v>5488</v>
      </c>
      <c r="B2184" s="5" t="s">
        <v>5606</v>
      </c>
      <c r="C2184" s="5" t="s">
        <v>37</v>
      </c>
      <c r="D2184" s="174"/>
      <c r="E2184" s="177">
        <v>40240</v>
      </c>
      <c r="F2184" s="19" t="s">
        <v>194</v>
      </c>
      <c r="G2184" s="5" t="s">
        <v>5273</v>
      </c>
      <c r="H2184" s="27">
        <v>5502379</v>
      </c>
      <c r="I2184" s="106">
        <v>1</v>
      </c>
      <c r="J2184" s="107"/>
      <c r="K2184" s="108">
        <v>0</v>
      </c>
      <c r="L2184" s="108"/>
      <c r="M2184" s="108">
        <v>0</v>
      </c>
      <c r="N2184" s="108"/>
      <c r="O2184" s="108">
        <v>0</v>
      </c>
      <c r="P2184" s="108"/>
      <c r="Q2184" s="108">
        <v>20102</v>
      </c>
      <c r="R2184" s="108"/>
      <c r="S2184" s="108">
        <v>0</v>
      </c>
      <c r="T2184" s="108"/>
      <c r="U2184" s="108">
        <v>0</v>
      </c>
      <c r="V2184" s="108"/>
      <c r="W2184" s="108">
        <v>1494</v>
      </c>
      <c r="X2184" s="108"/>
      <c r="Y2184" s="108">
        <v>0</v>
      </c>
      <c r="Z2184" s="108"/>
      <c r="AA2184" s="108">
        <v>0</v>
      </c>
      <c r="AB2184" s="108"/>
      <c r="AC2184" s="108">
        <v>0</v>
      </c>
      <c r="AD2184" s="108"/>
      <c r="AE2184" s="108">
        <v>0</v>
      </c>
      <c r="AF2184" s="108"/>
      <c r="AG2184" s="108">
        <v>0</v>
      </c>
      <c r="AH2184" s="108"/>
      <c r="AI2184" s="108">
        <v>10968</v>
      </c>
      <c r="AJ2184" s="108"/>
      <c r="AK2184" s="108">
        <v>0</v>
      </c>
      <c r="AL2184" s="109"/>
      <c r="AM2184" s="182">
        <v>0</v>
      </c>
      <c r="AN2184" s="109"/>
      <c r="AO2184" s="109"/>
    </row>
    <row r="2185" spans="1:41" s="19" customFormat="1" ht="11.45" customHeight="1" x14ac:dyDescent="0.2">
      <c r="A2185" s="5" t="s">
        <v>5893</v>
      </c>
      <c r="B2185" s="5" t="s">
        <v>5894</v>
      </c>
      <c r="C2185" s="5" t="s">
        <v>37</v>
      </c>
      <c r="D2185" s="174"/>
      <c r="E2185" s="177">
        <v>40260</v>
      </c>
      <c r="F2185" s="19" t="s">
        <v>194</v>
      </c>
      <c r="G2185" s="5" t="s">
        <v>5273</v>
      </c>
      <c r="H2185" s="27">
        <v>5502379</v>
      </c>
      <c r="I2185" s="106">
        <v>1</v>
      </c>
      <c r="J2185" s="107"/>
      <c r="K2185" s="108">
        <v>0</v>
      </c>
      <c r="L2185" s="108"/>
      <c r="M2185" s="108">
        <v>0</v>
      </c>
      <c r="N2185" s="108"/>
      <c r="O2185" s="108">
        <v>0</v>
      </c>
      <c r="P2185" s="108"/>
      <c r="Q2185" s="108">
        <v>44228</v>
      </c>
      <c r="R2185" s="108"/>
      <c r="S2185" s="108">
        <v>0</v>
      </c>
      <c r="T2185" s="108"/>
      <c r="U2185" s="108">
        <v>0</v>
      </c>
      <c r="V2185" s="108"/>
      <c r="W2185" s="108">
        <v>3717</v>
      </c>
      <c r="X2185" s="108"/>
      <c r="Y2185" s="108">
        <v>0</v>
      </c>
      <c r="Z2185" s="108"/>
      <c r="AA2185" s="108">
        <v>0</v>
      </c>
      <c r="AB2185" s="108"/>
      <c r="AC2185" s="108">
        <v>0</v>
      </c>
      <c r="AD2185" s="108"/>
      <c r="AE2185" s="108">
        <v>0</v>
      </c>
      <c r="AF2185" s="108"/>
      <c r="AG2185" s="108">
        <v>0</v>
      </c>
      <c r="AH2185" s="108"/>
      <c r="AI2185" s="108">
        <v>37222</v>
      </c>
      <c r="AJ2185" s="108"/>
      <c r="AK2185" s="108">
        <v>0</v>
      </c>
      <c r="AL2185" s="109"/>
      <c r="AM2185" s="182">
        <v>0</v>
      </c>
      <c r="AN2185" s="109"/>
      <c r="AO2185" s="109"/>
    </row>
    <row r="2186" spans="1:41" s="19" customFormat="1" ht="11.45" customHeight="1" x14ac:dyDescent="0.2">
      <c r="A2186" s="5" t="s">
        <v>3905</v>
      </c>
      <c r="B2186" s="5" t="s">
        <v>3906</v>
      </c>
      <c r="C2186" s="5" t="s">
        <v>48</v>
      </c>
      <c r="D2186" s="174" t="s">
        <v>3907</v>
      </c>
      <c r="E2186" s="177" t="s">
        <v>3908</v>
      </c>
      <c r="F2186" s="19" t="s">
        <v>194</v>
      </c>
      <c r="G2186" s="5" t="s">
        <v>229</v>
      </c>
      <c r="H2186" s="27">
        <v>0</v>
      </c>
      <c r="I2186" s="106">
        <v>1</v>
      </c>
      <c r="J2186" s="107"/>
      <c r="K2186" s="108">
        <v>0</v>
      </c>
      <c r="L2186" s="108"/>
      <c r="M2186" s="108">
        <v>0</v>
      </c>
      <c r="N2186" s="108"/>
      <c r="O2186" s="108">
        <v>0</v>
      </c>
      <c r="P2186" s="108"/>
      <c r="Q2186" s="108">
        <v>9359</v>
      </c>
      <c r="R2186" s="108"/>
      <c r="S2186" s="108">
        <v>0</v>
      </c>
      <c r="T2186" s="108"/>
      <c r="U2186" s="108">
        <v>0</v>
      </c>
      <c r="V2186" s="108"/>
      <c r="W2186" s="108">
        <v>966</v>
      </c>
      <c r="X2186" s="108"/>
      <c r="Y2186" s="108">
        <v>0</v>
      </c>
      <c r="Z2186" s="108"/>
      <c r="AA2186" s="108">
        <v>0</v>
      </c>
      <c r="AB2186" s="108"/>
      <c r="AC2186" s="108">
        <v>0</v>
      </c>
      <c r="AD2186" s="108"/>
      <c r="AE2186" s="108">
        <v>0</v>
      </c>
      <c r="AF2186" s="108"/>
      <c r="AG2186" s="108">
        <v>0</v>
      </c>
      <c r="AH2186" s="108"/>
      <c r="AI2186" s="108">
        <v>6060</v>
      </c>
      <c r="AJ2186" s="108"/>
      <c r="AK2186" s="108">
        <v>0</v>
      </c>
      <c r="AL2186" s="109"/>
      <c r="AM2186" s="182">
        <v>0</v>
      </c>
      <c r="AN2186" s="109"/>
      <c r="AO2186" s="109"/>
    </row>
    <row r="2187" spans="1:41" s="19" customFormat="1" ht="11.45" customHeight="1" x14ac:dyDescent="0.2">
      <c r="A2187" s="5" t="s">
        <v>146</v>
      </c>
      <c r="B2187" s="5" t="s">
        <v>1253</v>
      </c>
      <c r="C2187" s="5" t="s">
        <v>77</v>
      </c>
      <c r="D2187" s="174">
        <v>5195</v>
      </c>
      <c r="E2187" s="177">
        <v>50195</v>
      </c>
      <c r="F2187" s="19" t="s">
        <v>194</v>
      </c>
      <c r="G2187" s="5" t="s">
        <v>5273</v>
      </c>
      <c r="H2187" s="27">
        <v>75250</v>
      </c>
      <c r="I2187" s="106">
        <v>1</v>
      </c>
      <c r="J2187" s="107"/>
      <c r="K2187" s="108">
        <v>0</v>
      </c>
      <c r="L2187" s="108"/>
      <c r="M2187" s="108">
        <v>0</v>
      </c>
      <c r="N2187" s="108"/>
      <c r="O2187" s="108">
        <v>0</v>
      </c>
      <c r="P2187" s="108"/>
      <c r="Q2187" s="108">
        <v>10548</v>
      </c>
      <c r="R2187" s="108"/>
      <c r="S2187" s="108">
        <v>0</v>
      </c>
      <c r="T2187" s="108"/>
      <c r="U2187" s="108">
        <v>0</v>
      </c>
      <c r="V2187" s="108"/>
      <c r="W2187" s="108">
        <v>1525</v>
      </c>
      <c r="X2187" s="108"/>
      <c r="Y2187" s="108">
        <v>0</v>
      </c>
      <c r="Z2187" s="108"/>
      <c r="AA2187" s="108">
        <v>0</v>
      </c>
      <c r="AB2187" s="108"/>
      <c r="AC2187" s="108">
        <v>0</v>
      </c>
      <c r="AD2187" s="108"/>
      <c r="AE2187" s="108">
        <v>0</v>
      </c>
      <c r="AF2187" s="108"/>
      <c r="AG2187" s="108">
        <v>0</v>
      </c>
      <c r="AH2187" s="108"/>
      <c r="AI2187" s="108">
        <v>4232</v>
      </c>
      <c r="AJ2187" s="108"/>
      <c r="AK2187" s="108">
        <v>0</v>
      </c>
      <c r="AL2187" s="109"/>
      <c r="AM2187" s="182">
        <v>0</v>
      </c>
      <c r="AN2187" s="109"/>
      <c r="AO2187" s="109"/>
    </row>
    <row r="2188" spans="1:41" s="19" customFormat="1" ht="11.45" customHeight="1" x14ac:dyDescent="0.2">
      <c r="A2188" s="5" t="s">
        <v>4262</v>
      </c>
      <c r="B2188" s="5" t="s">
        <v>4263</v>
      </c>
      <c r="C2188" s="5" t="s">
        <v>64</v>
      </c>
      <c r="D2188" s="174" t="s">
        <v>4264</v>
      </c>
      <c r="E2188" s="177" t="s">
        <v>4265</v>
      </c>
      <c r="F2188" s="19" t="s">
        <v>194</v>
      </c>
      <c r="G2188" s="5" t="s">
        <v>229</v>
      </c>
      <c r="H2188" s="27">
        <v>0</v>
      </c>
      <c r="I2188" s="106">
        <v>1</v>
      </c>
      <c r="J2188" s="107"/>
      <c r="K2188" s="108">
        <v>0</v>
      </c>
      <c r="L2188" s="108"/>
      <c r="M2188" s="108">
        <v>0</v>
      </c>
      <c r="N2188" s="108"/>
      <c r="O2188" s="108">
        <v>0</v>
      </c>
      <c r="P2188" s="108"/>
      <c r="Q2188" s="108">
        <v>2719</v>
      </c>
      <c r="R2188" s="108"/>
      <c r="S2188" s="108">
        <v>0</v>
      </c>
      <c r="T2188" s="108"/>
      <c r="U2188" s="108">
        <v>0</v>
      </c>
      <c r="V2188" s="108"/>
      <c r="W2188" s="108">
        <v>593</v>
      </c>
      <c r="X2188" s="108"/>
      <c r="Y2188" s="108">
        <v>0</v>
      </c>
      <c r="Z2188" s="108"/>
      <c r="AA2188" s="108">
        <v>0</v>
      </c>
      <c r="AB2188" s="108"/>
      <c r="AC2188" s="108">
        <v>0</v>
      </c>
      <c r="AD2188" s="108"/>
      <c r="AE2188" s="108">
        <v>0</v>
      </c>
      <c r="AF2188" s="108"/>
      <c r="AG2188" s="108">
        <v>0</v>
      </c>
      <c r="AH2188" s="108"/>
      <c r="AI2188" s="108">
        <v>1601</v>
      </c>
      <c r="AJ2188" s="108"/>
      <c r="AK2188" s="108">
        <v>0</v>
      </c>
      <c r="AL2188" s="109"/>
      <c r="AM2188" s="182">
        <v>0</v>
      </c>
      <c r="AN2188" s="109"/>
      <c r="AO2188" s="109"/>
    </row>
    <row r="2189" spans="1:41" s="19" customFormat="1" ht="11.45" customHeight="1" x14ac:dyDescent="0.2">
      <c r="A2189" s="5" t="s">
        <v>1219</v>
      </c>
      <c r="B2189" s="5" t="s">
        <v>1220</v>
      </c>
      <c r="C2189" s="5" t="s">
        <v>6</v>
      </c>
      <c r="D2189" s="174" t="s">
        <v>1221</v>
      </c>
      <c r="E2189" s="177">
        <v>175</v>
      </c>
      <c r="F2189" s="19" t="s">
        <v>138</v>
      </c>
      <c r="G2189" s="5" t="s">
        <v>5273</v>
      </c>
      <c r="H2189" s="27">
        <v>0</v>
      </c>
      <c r="I2189" s="106">
        <v>1</v>
      </c>
      <c r="J2189" s="107"/>
      <c r="K2189" s="108">
        <v>0</v>
      </c>
      <c r="L2189" s="108"/>
      <c r="M2189" s="108">
        <v>0</v>
      </c>
      <c r="N2189" s="108"/>
      <c r="O2189" s="108">
        <v>0</v>
      </c>
      <c r="P2189" s="108"/>
      <c r="Q2189" s="108">
        <v>4710</v>
      </c>
      <c r="R2189" s="108"/>
      <c r="S2189" s="108">
        <v>0</v>
      </c>
      <c r="T2189" s="108"/>
      <c r="U2189" s="108">
        <v>0</v>
      </c>
      <c r="V2189" s="108"/>
      <c r="W2189" s="108">
        <v>140</v>
      </c>
      <c r="X2189" s="108"/>
      <c r="Y2189" s="108">
        <v>0</v>
      </c>
      <c r="Z2189" s="108"/>
      <c r="AA2189" s="108">
        <v>0</v>
      </c>
      <c r="AB2189" s="108"/>
      <c r="AC2189" s="108">
        <v>0</v>
      </c>
      <c r="AD2189" s="108"/>
      <c r="AE2189" s="108">
        <v>0</v>
      </c>
      <c r="AF2189" s="108"/>
      <c r="AG2189" s="108">
        <v>0</v>
      </c>
      <c r="AH2189" s="108"/>
      <c r="AI2189" s="108">
        <v>59</v>
      </c>
      <c r="AJ2189" s="108"/>
      <c r="AK2189" s="108">
        <v>0</v>
      </c>
      <c r="AL2189" s="109"/>
      <c r="AM2189" s="182">
        <v>0</v>
      </c>
      <c r="AN2189" s="109"/>
      <c r="AO2189" s="109"/>
    </row>
    <row r="2190" spans="1:41" s="19" customFormat="1" ht="11.45" customHeight="1" x14ac:dyDescent="0.2">
      <c r="A2190" s="5" t="s">
        <v>5452</v>
      </c>
      <c r="B2190" s="5" t="s">
        <v>5587</v>
      </c>
      <c r="C2190" s="5" t="s">
        <v>52</v>
      </c>
      <c r="D2190" s="174">
        <v>1156</v>
      </c>
      <c r="E2190" s="177">
        <v>10178</v>
      </c>
      <c r="F2190" s="19" t="s">
        <v>194</v>
      </c>
      <c r="G2190" s="5" t="s">
        <v>5273</v>
      </c>
      <c r="H2190" s="27">
        <v>4181019</v>
      </c>
      <c r="I2190" s="106">
        <v>1</v>
      </c>
      <c r="J2190" s="107"/>
      <c r="K2190" s="108">
        <v>0</v>
      </c>
      <c r="L2190" s="108"/>
      <c r="M2190" s="108">
        <v>0</v>
      </c>
      <c r="N2190" s="108"/>
      <c r="O2190" s="108">
        <v>0</v>
      </c>
      <c r="P2190" s="108"/>
      <c r="Q2190" s="108">
        <v>11525</v>
      </c>
      <c r="R2190" s="108"/>
      <c r="S2190" s="108">
        <v>0</v>
      </c>
      <c r="T2190" s="108"/>
      <c r="U2190" s="108">
        <v>0</v>
      </c>
      <c r="V2190" s="108"/>
      <c r="W2190" s="108">
        <v>1721</v>
      </c>
      <c r="X2190" s="108"/>
      <c r="Y2190" s="108">
        <v>0</v>
      </c>
      <c r="Z2190" s="108"/>
      <c r="AA2190" s="108">
        <v>0</v>
      </c>
      <c r="AB2190" s="108"/>
      <c r="AC2190" s="108">
        <v>0</v>
      </c>
      <c r="AD2190" s="108"/>
      <c r="AE2190" s="108">
        <v>0</v>
      </c>
      <c r="AF2190" s="108"/>
      <c r="AG2190" s="108">
        <v>0</v>
      </c>
      <c r="AH2190" s="108"/>
      <c r="AI2190" s="108">
        <v>5144</v>
      </c>
      <c r="AJ2190" s="108"/>
      <c r="AK2190" s="108">
        <v>0</v>
      </c>
      <c r="AL2190" s="109"/>
      <c r="AM2190" s="182">
        <v>0</v>
      </c>
      <c r="AN2190" s="109"/>
      <c r="AO2190" s="109"/>
    </row>
    <row r="2191" spans="1:41" s="19" customFormat="1" ht="11.45" customHeight="1" x14ac:dyDescent="0.2">
      <c r="A2191" s="5" t="s">
        <v>1605</v>
      </c>
      <c r="B2191" s="5" t="s">
        <v>250</v>
      </c>
      <c r="C2191" s="5" t="s">
        <v>73</v>
      </c>
      <c r="D2191" s="174" t="s">
        <v>1606</v>
      </c>
      <c r="E2191" s="177" t="s">
        <v>1607</v>
      </c>
      <c r="F2191" s="19" t="s">
        <v>194</v>
      </c>
      <c r="G2191" s="5" t="s">
        <v>229</v>
      </c>
      <c r="H2191" s="27">
        <v>0</v>
      </c>
      <c r="I2191" s="106">
        <v>1</v>
      </c>
      <c r="J2191" s="107"/>
      <c r="K2191" s="108">
        <v>0</v>
      </c>
      <c r="L2191" s="108"/>
      <c r="M2191" s="108">
        <v>0</v>
      </c>
      <c r="N2191" s="108"/>
      <c r="O2191" s="108">
        <v>0</v>
      </c>
      <c r="P2191" s="108"/>
      <c r="Q2191" s="108">
        <v>51153</v>
      </c>
      <c r="R2191" s="108"/>
      <c r="S2191" s="108">
        <v>0</v>
      </c>
      <c r="T2191" s="108"/>
      <c r="U2191" s="108">
        <v>0</v>
      </c>
      <c r="V2191" s="108"/>
      <c r="W2191" s="108">
        <v>1871</v>
      </c>
      <c r="X2191" s="108"/>
      <c r="Y2191" s="108">
        <v>0</v>
      </c>
      <c r="Z2191" s="108"/>
      <c r="AA2191" s="108">
        <v>0</v>
      </c>
      <c r="AB2191" s="108"/>
      <c r="AC2191" s="108">
        <v>0</v>
      </c>
      <c r="AD2191" s="108"/>
      <c r="AE2191" s="108">
        <v>0</v>
      </c>
      <c r="AF2191" s="108"/>
      <c r="AG2191" s="108">
        <v>0</v>
      </c>
      <c r="AH2191" s="108"/>
      <c r="AI2191" s="108">
        <v>4564</v>
      </c>
      <c r="AJ2191" s="108"/>
      <c r="AK2191" s="108">
        <v>0</v>
      </c>
      <c r="AL2191" s="109"/>
      <c r="AM2191" s="182">
        <v>0</v>
      </c>
      <c r="AN2191" s="109"/>
      <c r="AO2191" s="109"/>
    </row>
    <row r="2192" spans="1:41" s="19" customFormat="1" ht="11.45" customHeight="1" x14ac:dyDescent="0.2">
      <c r="A2192" s="5" t="s">
        <v>6588</v>
      </c>
      <c r="B2192" s="5" t="s">
        <v>4278</v>
      </c>
      <c r="C2192" s="5" t="s">
        <v>91</v>
      </c>
      <c r="D2192" s="174"/>
      <c r="E2192" s="177" t="s">
        <v>6589</v>
      </c>
      <c r="F2192" s="19" t="s">
        <v>194</v>
      </c>
      <c r="G2192" s="5" t="s">
        <v>229</v>
      </c>
      <c r="H2192" s="27">
        <v>0</v>
      </c>
      <c r="I2192" s="106">
        <v>1</v>
      </c>
      <c r="J2192" s="107"/>
      <c r="K2192" s="108">
        <v>0</v>
      </c>
      <c r="L2192" s="108"/>
      <c r="M2192" s="108">
        <v>0</v>
      </c>
      <c r="N2192" s="108"/>
      <c r="O2192" s="108">
        <v>0</v>
      </c>
      <c r="P2192" s="108"/>
      <c r="Q2192" s="108">
        <v>37909</v>
      </c>
      <c r="R2192" s="108"/>
      <c r="S2192" s="108">
        <v>0</v>
      </c>
      <c r="T2192" s="108"/>
      <c r="U2192" s="108">
        <v>0</v>
      </c>
      <c r="V2192" s="108"/>
      <c r="W2192" s="108">
        <v>2658</v>
      </c>
      <c r="X2192" s="108"/>
      <c r="Y2192" s="108">
        <v>0</v>
      </c>
      <c r="Z2192" s="108"/>
      <c r="AA2192" s="108">
        <v>0</v>
      </c>
      <c r="AB2192" s="108"/>
      <c r="AC2192" s="108">
        <v>0</v>
      </c>
      <c r="AD2192" s="108"/>
      <c r="AE2192" s="108">
        <v>0</v>
      </c>
      <c r="AF2192" s="108"/>
      <c r="AG2192" s="108">
        <v>0</v>
      </c>
      <c r="AH2192" s="108"/>
      <c r="AI2192" s="108">
        <v>3946</v>
      </c>
      <c r="AJ2192" s="108"/>
      <c r="AK2192" s="108">
        <v>0</v>
      </c>
      <c r="AL2192" s="109"/>
      <c r="AM2192" s="182">
        <v>0</v>
      </c>
      <c r="AN2192" s="109"/>
      <c r="AO2192" s="109"/>
    </row>
    <row r="2193" spans="1:41" s="19" customFormat="1" ht="11.45" customHeight="1" x14ac:dyDescent="0.2">
      <c r="A2193" s="5" t="s">
        <v>2783</v>
      </c>
      <c r="B2193" s="5" t="s">
        <v>334</v>
      </c>
      <c r="C2193" s="5" t="s">
        <v>64</v>
      </c>
      <c r="D2193" s="174" t="s">
        <v>3788</v>
      </c>
      <c r="E2193" s="177" t="s">
        <v>3789</v>
      </c>
      <c r="F2193" s="19" t="s">
        <v>194</v>
      </c>
      <c r="G2193" s="5" t="s">
        <v>229</v>
      </c>
      <c r="H2193" s="27">
        <v>0</v>
      </c>
      <c r="I2193" s="106">
        <v>1</v>
      </c>
      <c r="J2193" s="107"/>
      <c r="K2193" s="108">
        <v>0</v>
      </c>
      <c r="L2193" s="108"/>
      <c r="M2193" s="108">
        <v>0</v>
      </c>
      <c r="N2193" s="108"/>
      <c r="O2193" s="108">
        <v>0</v>
      </c>
      <c r="P2193" s="108"/>
      <c r="Q2193" s="108">
        <v>6946</v>
      </c>
      <c r="R2193" s="108"/>
      <c r="S2193" s="108">
        <v>0</v>
      </c>
      <c r="T2193" s="108"/>
      <c r="U2193" s="108">
        <v>0</v>
      </c>
      <c r="V2193" s="108"/>
      <c r="W2193" s="108">
        <v>238</v>
      </c>
      <c r="X2193" s="108"/>
      <c r="Y2193" s="108">
        <v>0</v>
      </c>
      <c r="Z2193" s="108"/>
      <c r="AA2193" s="108">
        <v>0</v>
      </c>
      <c r="AB2193" s="108"/>
      <c r="AC2193" s="108">
        <v>0</v>
      </c>
      <c r="AD2193" s="108"/>
      <c r="AE2193" s="108">
        <v>0</v>
      </c>
      <c r="AF2193" s="108"/>
      <c r="AG2193" s="108">
        <v>0</v>
      </c>
      <c r="AH2193" s="108"/>
      <c r="AI2193" s="108">
        <v>75</v>
      </c>
      <c r="AJ2193" s="108"/>
      <c r="AK2193" s="108">
        <v>0</v>
      </c>
      <c r="AL2193" s="109"/>
      <c r="AM2193" s="182">
        <v>0</v>
      </c>
      <c r="AN2193" s="109"/>
      <c r="AO2193" s="109"/>
    </row>
    <row r="2194" spans="1:41" s="19" customFormat="1" ht="11.45" customHeight="1" x14ac:dyDescent="0.2">
      <c r="A2194" s="5" t="s">
        <v>1311</v>
      </c>
      <c r="B2194" s="5" t="s">
        <v>1312</v>
      </c>
      <c r="C2194" s="5" t="s">
        <v>6</v>
      </c>
      <c r="D2194" s="174" t="s">
        <v>1313</v>
      </c>
      <c r="E2194" s="177">
        <v>247</v>
      </c>
      <c r="F2194" s="19" t="s">
        <v>138</v>
      </c>
      <c r="G2194" s="5" t="s">
        <v>5273</v>
      </c>
      <c r="H2194" s="27">
        <v>0</v>
      </c>
      <c r="I2194" s="106">
        <v>1</v>
      </c>
      <c r="J2194" s="107"/>
      <c r="K2194" s="108">
        <v>0</v>
      </c>
      <c r="L2194" s="108"/>
      <c r="M2194" s="108">
        <v>0</v>
      </c>
      <c r="N2194" s="108"/>
      <c r="O2194" s="108">
        <v>0</v>
      </c>
      <c r="P2194" s="108"/>
      <c r="Q2194" s="108">
        <v>7000</v>
      </c>
      <c r="R2194" s="108"/>
      <c r="S2194" s="108">
        <v>0</v>
      </c>
      <c r="T2194" s="108"/>
      <c r="U2194" s="108">
        <v>0</v>
      </c>
      <c r="V2194" s="108"/>
      <c r="W2194" s="108">
        <v>1073</v>
      </c>
      <c r="X2194" s="108"/>
      <c r="Y2194" s="108">
        <v>0</v>
      </c>
      <c r="Z2194" s="108"/>
      <c r="AA2194" s="108">
        <v>0</v>
      </c>
      <c r="AB2194" s="108"/>
      <c r="AC2194" s="108">
        <v>0</v>
      </c>
      <c r="AD2194" s="108"/>
      <c r="AE2194" s="108">
        <v>0</v>
      </c>
      <c r="AF2194" s="108"/>
      <c r="AG2194" s="108">
        <v>0</v>
      </c>
      <c r="AH2194" s="108"/>
      <c r="AI2194" s="108">
        <v>2000</v>
      </c>
      <c r="AJ2194" s="108"/>
      <c r="AK2194" s="108">
        <v>0</v>
      </c>
      <c r="AL2194" s="109"/>
      <c r="AM2194" s="182">
        <v>0</v>
      </c>
      <c r="AN2194" s="109"/>
      <c r="AO2194" s="109"/>
    </row>
    <row r="2195" spans="1:41" s="19" customFormat="1" ht="11.45" customHeight="1" x14ac:dyDescent="0.2">
      <c r="A2195" s="5" t="s">
        <v>4049</v>
      </c>
      <c r="B2195" s="5" t="s">
        <v>1451</v>
      </c>
      <c r="C2195" s="5" t="s">
        <v>48</v>
      </c>
      <c r="D2195" s="174" t="s">
        <v>4050</v>
      </c>
      <c r="E2195" s="177" t="s">
        <v>4051</v>
      </c>
      <c r="F2195" s="19" t="s">
        <v>242</v>
      </c>
      <c r="G2195" s="5" t="s">
        <v>229</v>
      </c>
      <c r="H2195" s="27">
        <v>0</v>
      </c>
      <c r="I2195" s="106">
        <v>1</v>
      </c>
      <c r="J2195" s="107"/>
      <c r="K2195" s="108">
        <v>0</v>
      </c>
      <c r="L2195" s="108"/>
      <c r="M2195" s="108">
        <v>0</v>
      </c>
      <c r="N2195" s="108"/>
      <c r="O2195" s="108">
        <v>0</v>
      </c>
      <c r="P2195" s="108"/>
      <c r="Q2195" s="108">
        <v>11526</v>
      </c>
      <c r="R2195" s="108"/>
      <c r="S2195" s="108">
        <v>0</v>
      </c>
      <c r="T2195" s="108"/>
      <c r="U2195" s="108">
        <v>0</v>
      </c>
      <c r="V2195" s="108"/>
      <c r="W2195" s="108">
        <v>798</v>
      </c>
      <c r="X2195" s="108"/>
      <c r="Y2195" s="108">
        <v>0</v>
      </c>
      <c r="Z2195" s="108"/>
      <c r="AA2195" s="108">
        <v>0</v>
      </c>
      <c r="AB2195" s="108"/>
      <c r="AC2195" s="108">
        <v>0</v>
      </c>
      <c r="AD2195" s="108"/>
      <c r="AE2195" s="108">
        <v>0</v>
      </c>
      <c r="AF2195" s="108"/>
      <c r="AG2195" s="108">
        <v>0</v>
      </c>
      <c r="AH2195" s="108"/>
      <c r="AI2195" s="108">
        <v>3158</v>
      </c>
      <c r="AJ2195" s="108"/>
      <c r="AK2195" s="108">
        <v>0</v>
      </c>
      <c r="AL2195" s="109"/>
      <c r="AM2195" s="182">
        <v>0</v>
      </c>
      <c r="AN2195" s="109"/>
      <c r="AO2195" s="109"/>
    </row>
    <row r="2196" spans="1:41" s="19" customFormat="1" ht="11.45" customHeight="1" x14ac:dyDescent="0.2">
      <c r="A2196" s="5" t="s">
        <v>4983</v>
      </c>
      <c r="B2196" s="5" t="s">
        <v>4984</v>
      </c>
      <c r="C2196" s="5" t="s">
        <v>1</v>
      </c>
      <c r="D2196" s="174" t="s">
        <v>4985</v>
      </c>
      <c r="E2196" s="177" t="s">
        <v>4986</v>
      </c>
      <c r="F2196" s="19" t="s">
        <v>242</v>
      </c>
      <c r="G2196" s="5" t="s">
        <v>229</v>
      </c>
      <c r="H2196" s="27">
        <v>0</v>
      </c>
      <c r="I2196" s="106">
        <v>1</v>
      </c>
      <c r="J2196" s="107"/>
      <c r="K2196" s="108">
        <v>0</v>
      </c>
      <c r="L2196" s="108"/>
      <c r="M2196" s="108">
        <v>0</v>
      </c>
      <c r="N2196" s="108"/>
      <c r="O2196" s="108">
        <v>0</v>
      </c>
      <c r="P2196" s="108"/>
      <c r="Q2196" s="108">
        <v>779</v>
      </c>
      <c r="R2196" s="108"/>
      <c r="S2196" s="108">
        <v>0</v>
      </c>
      <c r="T2196" s="108"/>
      <c r="U2196" s="108">
        <v>0</v>
      </c>
      <c r="V2196" s="108"/>
      <c r="W2196" s="108">
        <v>43</v>
      </c>
      <c r="X2196" s="108"/>
      <c r="Y2196" s="108">
        <v>0</v>
      </c>
      <c r="Z2196" s="108"/>
      <c r="AA2196" s="108">
        <v>0</v>
      </c>
      <c r="AB2196" s="108"/>
      <c r="AC2196" s="108">
        <v>0</v>
      </c>
      <c r="AD2196" s="108"/>
      <c r="AE2196" s="108">
        <v>0</v>
      </c>
      <c r="AF2196" s="108"/>
      <c r="AG2196" s="108">
        <v>0</v>
      </c>
      <c r="AH2196" s="108"/>
      <c r="AI2196" s="108">
        <v>174</v>
      </c>
      <c r="AJ2196" s="108"/>
      <c r="AK2196" s="108">
        <v>0</v>
      </c>
      <c r="AL2196" s="109"/>
      <c r="AM2196" s="182">
        <v>0</v>
      </c>
      <c r="AN2196" s="109"/>
      <c r="AO2196" s="109"/>
    </row>
    <row r="2197" spans="1:41" s="19" customFormat="1" ht="11.45" customHeight="1" x14ac:dyDescent="0.2">
      <c r="A2197" s="5" t="s">
        <v>1270</v>
      </c>
      <c r="B2197" s="5" t="s">
        <v>1271</v>
      </c>
      <c r="C2197" s="5" t="s">
        <v>6</v>
      </c>
      <c r="D2197" s="174" t="s">
        <v>1272</v>
      </c>
      <c r="E2197" s="177">
        <v>199</v>
      </c>
      <c r="F2197" s="19" t="s">
        <v>138</v>
      </c>
      <c r="G2197" s="5" t="s">
        <v>5273</v>
      </c>
      <c r="H2197" s="27">
        <v>0</v>
      </c>
      <c r="I2197" s="106">
        <v>1</v>
      </c>
      <c r="J2197" s="107"/>
      <c r="K2197" s="108">
        <v>0</v>
      </c>
      <c r="L2197" s="108"/>
      <c r="M2197" s="108">
        <v>0</v>
      </c>
      <c r="N2197" s="108"/>
      <c r="O2197" s="108">
        <v>0</v>
      </c>
      <c r="P2197" s="108"/>
      <c r="Q2197" s="108">
        <v>6450</v>
      </c>
      <c r="R2197" s="108"/>
      <c r="S2197" s="108">
        <v>0</v>
      </c>
      <c r="T2197" s="108"/>
      <c r="U2197" s="108">
        <v>0</v>
      </c>
      <c r="V2197" s="108"/>
      <c r="W2197" s="108">
        <v>323</v>
      </c>
      <c r="X2197" s="108"/>
      <c r="Y2197" s="108">
        <v>0</v>
      </c>
      <c r="Z2197" s="108"/>
      <c r="AA2197" s="108">
        <v>0</v>
      </c>
      <c r="AB2197" s="108"/>
      <c r="AC2197" s="108">
        <v>0</v>
      </c>
      <c r="AD2197" s="108"/>
      <c r="AE2197" s="108">
        <v>0</v>
      </c>
      <c r="AF2197" s="108"/>
      <c r="AG2197" s="108">
        <v>0</v>
      </c>
      <c r="AH2197" s="108"/>
      <c r="AI2197" s="108">
        <v>11188</v>
      </c>
      <c r="AJ2197" s="108"/>
      <c r="AK2197" s="108">
        <v>0</v>
      </c>
      <c r="AL2197" s="109"/>
      <c r="AM2197" s="182">
        <v>0</v>
      </c>
      <c r="AN2197" s="109"/>
      <c r="AO2197" s="109"/>
    </row>
    <row r="2198" spans="1:41" s="19" customFormat="1" ht="11.45" customHeight="1" x14ac:dyDescent="0.2">
      <c r="A2198" s="5" t="s">
        <v>3815</v>
      </c>
      <c r="B2198" s="5" t="s">
        <v>3816</v>
      </c>
      <c r="C2198" s="5" t="s">
        <v>48</v>
      </c>
      <c r="D2198" s="174" t="s">
        <v>3817</v>
      </c>
      <c r="E2198" s="177" t="s">
        <v>3818</v>
      </c>
      <c r="F2198" s="19" t="s">
        <v>194</v>
      </c>
      <c r="G2198" s="5" t="s">
        <v>229</v>
      </c>
      <c r="H2198" s="27">
        <v>0</v>
      </c>
      <c r="I2198" s="106">
        <v>1</v>
      </c>
      <c r="J2198" s="107"/>
      <c r="K2198" s="108">
        <v>0</v>
      </c>
      <c r="L2198" s="108"/>
      <c r="M2198" s="108">
        <v>0</v>
      </c>
      <c r="N2198" s="108"/>
      <c r="O2198" s="108">
        <v>0</v>
      </c>
      <c r="P2198" s="108"/>
      <c r="Q2198" s="108">
        <v>21053</v>
      </c>
      <c r="R2198" s="108"/>
      <c r="S2198" s="108">
        <v>0</v>
      </c>
      <c r="T2198" s="108"/>
      <c r="U2198" s="108">
        <v>0</v>
      </c>
      <c r="V2198" s="108"/>
      <c r="W2198" s="108">
        <v>2071</v>
      </c>
      <c r="X2198" s="108"/>
      <c r="Y2198" s="108">
        <v>0</v>
      </c>
      <c r="Z2198" s="108"/>
      <c r="AA2198" s="108">
        <v>0</v>
      </c>
      <c r="AB2198" s="108"/>
      <c r="AC2198" s="108">
        <v>0</v>
      </c>
      <c r="AD2198" s="108"/>
      <c r="AE2198" s="108">
        <v>0</v>
      </c>
      <c r="AF2198" s="108"/>
      <c r="AG2198" s="108">
        <v>0</v>
      </c>
      <c r="AH2198" s="108"/>
      <c r="AI2198" s="108">
        <v>7931</v>
      </c>
      <c r="AJ2198" s="108"/>
      <c r="AK2198" s="108">
        <v>0</v>
      </c>
      <c r="AL2198" s="109"/>
      <c r="AM2198" s="182">
        <v>0</v>
      </c>
      <c r="AN2198" s="109"/>
      <c r="AO2198" s="109"/>
    </row>
    <row r="2199" spans="1:41" s="19" customFormat="1" ht="11.45" customHeight="1" x14ac:dyDescent="0.2">
      <c r="A2199" s="5" t="s">
        <v>4281</v>
      </c>
      <c r="B2199" s="5" t="s">
        <v>4282</v>
      </c>
      <c r="C2199" s="5" t="s">
        <v>48</v>
      </c>
      <c r="D2199" s="174" t="s">
        <v>4283</v>
      </c>
      <c r="E2199" s="177" t="s">
        <v>4284</v>
      </c>
      <c r="F2199" s="19" t="s">
        <v>194</v>
      </c>
      <c r="G2199" s="5" t="s">
        <v>229</v>
      </c>
      <c r="H2199" s="27">
        <v>0</v>
      </c>
      <c r="I2199" s="106">
        <v>1</v>
      </c>
      <c r="J2199" s="107"/>
      <c r="K2199" s="108">
        <v>0</v>
      </c>
      <c r="L2199" s="108"/>
      <c r="M2199" s="108">
        <v>0</v>
      </c>
      <c r="N2199" s="108"/>
      <c r="O2199" s="108">
        <v>0</v>
      </c>
      <c r="P2199" s="108"/>
      <c r="Q2199" s="108">
        <v>7756</v>
      </c>
      <c r="R2199" s="108"/>
      <c r="S2199" s="108">
        <v>0</v>
      </c>
      <c r="T2199" s="108"/>
      <c r="U2199" s="108">
        <v>0</v>
      </c>
      <c r="V2199" s="108"/>
      <c r="W2199" s="108">
        <v>283</v>
      </c>
      <c r="X2199" s="108"/>
      <c r="Y2199" s="108">
        <v>0</v>
      </c>
      <c r="Z2199" s="108"/>
      <c r="AA2199" s="108">
        <v>0</v>
      </c>
      <c r="AB2199" s="108"/>
      <c r="AC2199" s="108">
        <v>0</v>
      </c>
      <c r="AD2199" s="108"/>
      <c r="AE2199" s="108">
        <v>0</v>
      </c>
      <c r="AF2199" s="108"/>
      <c r="AG2199" s="108">
        <v>0</v>
      </c>
      <c r="AH2199" s="108"/>
      <c r="AI2199" s="108">
        <v>3240</v>
      </c>
      <c r="AJ2199" s="108"/>
      <c r="AK2199" s="108">
        <v>0</v>
      </c>
      <c r="AL2199" s="109"/>
      <c r="AM2199" s="182">
        <v>0</v>
      </c>
      <c r="AN2199" s="109"/>
      <c r="AO2199" s="109"/>
    </row>
    <row r="2200" spans="1:41" s="19" customFormat="1" ht="11.45" customHeight="1" x14ac:dyDescent="0.2">
      <c r="A2200" s="5" t="s">
        <v>5882</v>
      </c>
      <c r="B2200" s="5" t="s">
        <v>5883</v>
      </c>
      <c r="C2200" s="5" t="s">
        <v>6</v>
      </c>
      <c r="D2200" s="174" t="s">
        <v>5884</v>
      </c>
      <c r="E2200" s="177">
        <v>271</v>
      </c>
      <c r="F2200" s="19" t="s">
        <v>138</v>
      </c>
      <c r="G2200" s="5" t="s">
        <v>5273</v>
      </c>
      <c r="H2200" s="27">
        <v>0</v>
      </c>
      <c r="I2200" s="106">
        <v>1</v>
      </c>
      <c r="J2200" s="107"/>
      <c r="K2200" s="108">
        <v>0</v>
      </c>
      <c r="L2200" s="108"/>
      <c r="M2200" s="108">
        <v>0</v>
      </c>
      <c r="N2200" s="108"/>
      <c r="O2200" s="108">
        <v>0</v>
      </c>
      <c r="P2200" s="108"/>
      <c r="Q2200" s="108">
        <v>5307</v>
      </c>
      <c r="R2200" s="108"/>
      <c r="S2200" s="108">
        <v>0</v>
      </c>
      <c r="T2200" s="108"/>
      <c r="U2200" s="108">
        <v>0</v>
      </c>
      <c r="V2200" s="108"/>
      <c r="W2200" s="108">
        <v>570</v>
      </c>
      <c r="X2200" s="108"/>
      <c r="Y2200" s="108">
        <v>0</v>
      </c>
      <c r="Z2200" s="108"/>
      <c r="AA2200" s="108">
        <v>0</v>
      </c>
      <c r="AB2200" s="108"/>
      <c r="AC2200" s="108">
        <v>0</v>
      </c>
      <c r="AD2200" s="108"/>
      <c r="AE2200" s="108">
        <v>0</v>
      </c>
      <c r="AF2200" s="108"/>
      <c r="AG2200" s="108">
        <v>0</v>
      </c>
      <c r="AH2200" s="108"/>
      <c r="AI2200" s="108">
        <v>3938</v>
      </c>
      <c r="AJ2200" s="108"/>
      <c r="AK2200" s="108">
        <v>0</v>
      </c>
      <c r="AL2200" s="109"/>
      <c r="AM2200" s="182">
        <v>0</v>
      </c>
      <c r="AN2200" s="109"/>
      <c r="AO2200" s="109"/>
    </row>
    <row r="2201" spans="1:41" s="19" customFormat="1" ht="11.45" customHeight="1" x14ac:dyDescent="0.2">
      <c r="A2201" s="5" t="s">
        <v>6590</v>
      </c>
      <c r="B2201" s="5" t="s">
        <v>6591</v>
      </c>
      <c r="C2201" s="5" t="s">
        <v>31</v>
      </c>
      <c r="D2201" s="174"/>
      <c r="E2201" s="177" t="s">
        <v>6592</v>
      </c>
      <c r="F2201" s="19" t="s">
        <v>194</v>
      </c>
      <c r="G2201" s="5" t="s">
        <v>229</v>
      </c>
      <c r="H2201" s="27">
        <v>0</v>
      </c>
      <c r="I2201" s="106">
        <v>1</v>
      </c>
      <c r="J2201" s="107"/>
      <c r="K2201" s="108">
        <v>0</v>
      </c>
      <c r="L2201" s="108"/>
      <c r="M2201" s="108">
        <v>0</v>
      </c>
      <c r="N2201" s="108"/>
      <c r="O2201" s="108">
        <v>0</v>
      </c>
      <c r="P2201" s="108"/>
      <c r="Q2201" s="108">
        <v>120978</v>
      </c>
      <c r="R2201" s="108"/>
      <c r="S2201" s="108">
        <v>0</v>
      </c>
      <c r="T2201" s="108"/>
      <c r="U2201" s="108">
        <v>0</v>
      </c>
      <c r="V2201" s="108"/>
      <c r="W2201" s="108">
        <v>3460</v>
      </c>
      <c r="X2201" s="108"/>
      <c r="Y2201" s="108">
        <v>0</v>
      </c>
      <c r="Z2201" s="108"/>
      <c r="AA2201" s="108">
        <v>0</v>
      </c>
      <c r="AB2201" s="108"/>
      <c r="AC2201" s="108">
        <v>0</v>
      </c>
      <c r="AD2201" s="108"/>
      <c r="AE2201" s="108">
        <v>0</v>
      </c>
      <c r="AF2201" s="108"/>
      <c r="AG2201" s="108">
        <v>0</v>
      </c>
      <c r="AH2201" s="108"/>
      <c r="AI2201" s="108">
        <v>32475</v>
      </c>
      <c r="AJ2201" s="108"/>
      <c r="AK2201" s="108">
        <v>0</v>
      </c>
      <c r="AL2201" s="109"/>
      <c r="AM2201" s="182">
        <v>0</v>
      </c>
      <c r="AN2201" s="109"/>
      <c r="AO2201" s="109"/>
    </row>
    <row r="2202" spans="1:41" s="19" customFormat="1" ht="11.45" customHeight="1" x14ac:dyDescent="0.2">
      <c r="A2202" s="5" t="s">
        <v>6593</v>
      </c>
      <c r="B2202" s="5" t="s">
        <v>6594</v>
      </c>
      <c r="C2202" s="5" t="s">
        <v>48</v>
      </c>
      <c r="D2202" s="174"/>
      <c r="E2202" s="177" t="s">
        <v>6595</v>
      </c>
      <c r="F2202" s="19" t="s">
        <v>194</v>
      </c>
      <c r="G2202" s="5" t="s">
        <v>229</v>
      </c>
      <c r="H2202" s="27">
        <v>0</v>
      </c>
      <c r="I2202" s="106">
        <v>1</v>
      </c>
      <c r="J2202" s="107"/>
      <c r="K2202" s="108">
        <v>0</v>
      </c>
      <c r="L2202" s="108"/>
      <c r="M2202" s="108">
        <v>0</v>
      </c>
      <c r="N2202" s="108"/>
      <c r="O2202" s="108">
        <v>0</v>
      </c>
      <c r="P2202" s="108"/>
      <c r="Q2202" s="108">
        <v>18322</v>
      </c>
      <c r="R2202" s="108"/>
      <c r="S2202" s="108">
        <v>0</v>
      </c>
      <c r="T2202" s="108"/>
      <c r="U2202" s="108">
        <v>0</v>
      </c>
      <c r="V2202" s="108"/>
      <c r="W2202" s="108">
        <v>521</v>
      </c>
      <c r="X2202" s="108"/>
      <c r="Y2202" s="108">
        <v>0</v>
      </c>
      <c r="Z2202" s="108"/>
      <c r="AA2202" s="108">
        <v>0</v>
      </c>
      <c r="AB2202" s="108"/>
      <c r="AC2202" s="108">
        <v>0</v>
      </c>
      <c r="AD2202" s="108"/>
      <c r="AE2202" s="108">
        <v>0</v>
      </c>
      <c r="AF2202" s="108"/>
      <c r="AG2202" s="108">
        <v>0</v>
      </c>
      <c r="AH2202" s="108"/>
      <c r="AI2202" s="108">
        <v>2839</v>
      </c>
      <c r="AJ2202" s="108"/>
      <c r="AK2202" s="108">
        <v>0</v>
      </c>
      <c r="AL2202" s="109"/>
      <c r="AM2202" s="182">
        <v>0</v>
      </c>
      <c r="AN2202" s="109"/>
      <c r="AO2202" s="109"/>
    </row>
    <row r="2203" spans="1:41" s="19" customFormat="1" ht="11.45" customHeight="1" x14ac:dyDescent="0.2">
      <c r="A2203" s="5" t="s">
        <v>3184</v>
      </c>
      <c r="B2203" s="5" t="s">
        <v>3185</v>
      </c>
      <c r="C2203" s="5" t="s">
        <v>56</v>
      </c>
      <c r="D2203" s="174" t="s">
        <v>3186</v>
      </c>
      <c r="E2203" s="177" t="s">
        <v>3187</v>
      </c>
      <c r="F2203" s="19" t="s">
        <v>196</v>
      </c>
      <c r="G2203" s="5" t="s">
        <v>229</v>
      </c>
      <c r="H2203" s="27">
        <v>0</v>
      </c>
      <c r="I2203" s="106">
        <v>1</v>
      </c>
      <c r="J2203" s="107"/>
      <c r="K2203" s="108">
        <v>0</v>
      </c>
      <c r="L2203" s="108"/>
      <c r="M2203" s="108">
        <v>0</v>
      </c>
      <c r="N2203" s="108"/>
      <c r="O2203" s="108">
        <v>0</v>
      </c>
      <c r="P2203" s="108"/>
      <c r="Q2203" s="108">
        <v>21301</v>
      </c>
      <c r="R2203" s="108"/>
      <c r="S2203" s="108">
        <v>0</v>
      </c>
      <c r="T2203" s="108"/>
      <c r="U2203" s="108">
        <v>0</v>
      </c>
      <c r="V2203" s="108"/>
      <c r="W2203" s="108">
        <v>2398</v>
      </c>
      <c r="X2203" s="108"/>
      <c r="Y2203" s="108">
        <v>0</v>
      </c>
      <c r="Z2203" s="108"/>
      <c r="AA2203" s="108">
        <v>0</v>
      </c>
      <c r="AB2203" s="108"/>
      <c r="AC2203" s="108">
        <v>0</v>
      </c>
      <c r="AD2203" s="108"/>
      <c r="AE2203" s="108">
        <v>0</v>
      </c>
      <c r="AF2203" s="108"/>
      <c r="AG2203" s="108">
        <v>0</v>
      </c>
      <c r="AH2203" s="108"/>
      <c r="AI2203" s="108">
        <v>15149</v>
      </c>
      <c r="AJ2203" s="108"/>
      <c r="AK2203" s="108">
        <v>0</v>
      </c>
      <c r="AL2203" s="109"/>
      <c r="AM2203" s="182">
        <v>0</v>
      </c>
      <c r="AN2203" s="109"/>
      <c r="AO2203" s="109"/>
    </row>
    <row r="2204" spans="1:41" s="19" customFormat="1" ht="11.45" customHeight="1" x14ac:dyDescent="0.2">
      <c r="A2204" s="5" t="s">
        <v>5454</v>
      </c>
      <c r="B2204" s="5" t="s">
        <v>233</v>
      </c>
      <c r="C2204" s="5" t="s">
        <v>52</v>
      </c>
      <c r="D2204" s="174">
        <v>1158</v>
      </c>
      <c r="E2204" s="177">
        <v>10180</v>
      </c>
      <c r="F2204" s="19" t="s">
        <v>194</v>
      </c>
      <c r="G2204" s="5" t="s">
        <v>5273</v>
      </c>
      <c r="H2204" s="27">
        <v>4181019</v>
      </c>
      <c r="I2204" s="106">
        <v>1</v>
      </c>
      <c r="J2204" s="107"/>
      <c r="K2204" s="108">
        <v>0</v>
      </c>
      <c r="L2204" s="108"/>
      <c r="M2204" s="108">
        <v>0</v>
      </c>
      <c r="N2204" s="108"/>
      <c r="O2204" s="108">
        <v>0</v>
      </c>
      <c r="P2204" s="108"/>
      <c r="Q2204" s="108">
        <v>39060</v>
      </c>
      <c r="R2204" s="108"/>
      <c r="S2204" s="108">
        <v>0</v>
      </c>
      <c r="T2204" s="108"/>
      <c r="U2204" s="108">
        <v>0</v>
      </c>
      <c r="V2204" s="108"/>
      <c r="W2204" s="108">
        <v>2604</v>
      </c>
      <c r="X2204" s="108"/>
      <c r="Y2204" s="108">
        <v>0</v>
      </c>
      <c r="Z2204" s="108"/>
      <c r="AA2204" s="108">
        <v>0</v>
      </c>
      <c r="AB2204" s="108"/>
      <c r="AC2204" s="108">
        <v>0</v>
      </c>
      <c r="AD2204" s="108"/>
      <c r="AE2204" s="108">
        <v>0</v>
      </c>
      <c r="AF2204" s="108"/>
      <c r="AG2204" s="108">
        <v>0</v>
      </c>
      <c r="AH2204" s="108"/>
      <c r="AI2204" s="108">
        <v>12711</v>
      </c>
      <c r="AJ2204" s="108"/>
      <c r="AK2204" s="108">
        <v>0</v>
      </c>
      <c r="AL2204" s="109"/>
      <c r="AM2204" s="182">
        <v>0</v>
      </c>
      <c r="AN2204" s="109"/>
      <c r="AO2204" s="109"/>
    </row>
    <row r="2205" spans="1:41" s="19" customFormat="1" ht="11.45" customHeight="1" x14ac:dyDescent="0.2">
      <c r="A2205" s="5" t="s">
        <v>5581</v>
      </c>
      <c r="B2205" s="5" t="s">
        <v>5652</v>
      </c>
      <c r="C2205" s="5" t="s">
        <v>184</v>
      </c>
      <c r="D2205" s="174" t="s">
        <v>5580</v>
      </c>
      <c r="E2205" s="177" t="s">
        <v>5579</v>
      </c>
      <c r="F2205" s="19" t="s">
        <v>191</v>
      </c>
      <c r="G2205" s="5" t="s">
        <v>229</v>
      </c>
      <c r="H2205" s="27">
        <v>0</v>
      </c>
      <c r="I2205" s="106">
        <v>1</v>
      </c>
      <c r="J2205" s="107"/>
      <c r="K2205" s="108">
        <v>0</v>
      </c>
      <c r="L2205" s="108"/>
      <c r="M2205" s="108">
        <v>0</v>
      </c>
      <c r="N2205" s="108"/>
      <c r="O2205" s="108">
        <v>0</v>
      </c>
      <c r="P2205" s="108"/>
      <c r="Q2205" s="108">
        <v>2454</v>
      </c>
      <c r="R2205" s="108"/>
      <c r="S2205" s="108">
        <v>0</v>
      </c>
      <c r="T2205" s="108"/>
      <c r="U2205" s="108">
        <v>0</v>
      </c>
      <c r="V2205" s="108"/>
      <c r="W2205" s="108">
        <v>273</v>
      </c>
      <c r="X2205" s="108"/>
      <c r="Y2205" s="108">
        <v>0</v>
      </c>
      <c r="Z2205" s="108"/>
      <c r="AA2205" s="108">
        <v>0</v>
      </c>
      <c r="AB2205" s="108"/>
      <c r="AC2205" s="108">
        <v>0</v>
      </c>
      <c r="AD2205" s="108"/>
      <c r="AE2205" s="108">
        <v>0</v>
      </c>
      <c r="AF2205" s="108"/>
      <c r="AG2205" s="108">
        <v>0</v>
      </c>
      <c r="AH2205" s="108"/>
      <c r="AI2205" s="108">
        <v>1823</v>
      </c>
      <c r="AJ2205" s="108"/>
      <c r="AK2205" s="108">
        <v>0</v>
      </c>
      <c r="AL2205" s="109"/>
      <c r="AM2205" s="182">
        <v>0</v>
      </c>
      <c r="AN2205" s="109"/>
      <c r="AO2205" s="109"/>
    </row>
    <row r="2206" spans="1:41" s="19" customFormat="1" ht="11.45" customHeight="1" x14ac:dyDescent="0.2">
      <c r="A2206" s="5" t="s">
        <v>4295</v>
      </c>
      <c r="B2206" s="5" t="s">
        <v>211</v>
      </c>
      <c r="C2206" s="5" t="s">
        <v>59</v>
      </c>
      <c r="D2206" s="174" t="s">
        <v>4296</v>
      </c>
      <c r="E2206" s="177" t="s">
        <v>4297</v>
      </c>
      <c r="F2206" s="19" t="s">
        <v>242</v>
      </c>
      <c r="G2206" s="5" t="s">
        <v>229</v>
      </c>
      <c r="H2206" s="27">
        <v>0</v>
      </c>
      <c r="I2206" s="106">
        <v>1</v>
      </c>
      <c r="J2206" s="107"/>
      <c r="K2206" s="108">
        <v>0</v>
      </c>
      <c r="L2206" s="108"/>
      <c r="M2206" s="108">
        <v>0</v>
      </c>
      <c r="N2206" s="108"/>
      <c r="O2206" s="108">
        <v>0</v>
      </c>
      <c r="P2206" s="108"/>
      <c r="Q2206" s="108">
        <v>12479</v>
      </c>
      <c r="R2206" s="108"/>
      <c r="S2206" s="108">
        <v>0</v>
      </c>
      <c r="T2206" s="108"/>
      <c r="U2206" s="108">
        <v>0</v>
      </c>
      <c r="V2206" s="108"/>
      <c r="W2206" s="108">
        <v>1442</v>
      </c>
      <c r="X2206" s="108"/>
      <c r="Y2206" s="108">
        <v>0</v>
      </c>
      <c r="Z2206" s="108"/>
      <c r="AA2206" s="108">
        <v>0</v>
      </c>
      <c r="AB2206" s="108"/>
      <c r="AC2206" s="108">
        <v>0</v>
      </c>
      <c r="AD2206" s="108"/>
      <c r="AE2206" s="108">
        <v>0</v>
      </c>
      <c r="AF2206" s="108"/>
      <c r="AG2206" s="108">
        <v>0</v>
      </c>
      <c r="AH2206" s="108"/>
      <c r="AI2206" s="108">
        <v>3552</v>
      </c>
      <c r="AJ2206" s="108"/>
      <c r="AK2206" s="108">
        <v>0</v>
      </c>
      <c r="AL2206" s="109"/>
      <c r="AM2206" s="182">
        <v>0</v>
      </c>
      <c r="AN2206" s="109"/>
      <c r="AO2206" s="109"/>
    </row>
    <row r="2207" spans="1:41" s="19" customFormat="1" ht="11.45" customHeight="1" x14ac:dyDescent="0.2">
      <c r="A2207" s="5" t="s">
        <v>3831</v>
      </c>
      <c r="B2207" s="5" t="s">
        <v>3832</v>
      </c>
      <c r="C2207" s="5" t="s">
        <v>48</v>
      </c>
      <c r="D2207" s="174" t="s">
        <v>3833</v>
      </c>
      <c r="E2207" s="177" t="s">
        <v>3834</v>
      </c>
      <c r="F2207" s="19" t="s">
        <v>194</v>
      </c>
      <c r="G2207" s="5" t="s">
        <v>229</v>
      </c>
      <c r="H2207" s="27">
        <v>0</v>
      </c>
      <c r="I2207" s="106">
        <v>1</v>
      </c>
      <c r="J2207" s="107"/>
      <c r="K2207" s="108">
        <v>0</v>
      </c>
      <c r="L2207" s="108"/>
      <c r="M2207" s="108">
        <v>0</v>
      </c>
      <c r="N2207" s="108"/>
      <c r="O2207" s="108">
        <v>0</v>
      </c>
      <c r="P2207" s="108"/>
      <c r="Q2207" s="108">
        <v>4997</v>
      </c>
      <c r="R2207" s="108"/>
      <c r="S2207" s="108">
        <v>0</v>
      </c>
      <c r="T2207" s="108"/>
      <c r="U2207" s="108">
        <v>0</v>
      </c>
      <c r="V2207" s="108"/>
      <c r="W2207" s="108">
        <v>649</v>
      </c>
      <c r="X2207" s="108"/>
      <c r="Y2207" s="108">
        <v>0</v>
      </c>
      <c r="Z2207" s="108"/>
      <c r="AA2207" s="108">
        <v>0</v>
      </c>
      <c r="AB2207" s="108"/>
      <c r="AC2207" s="108">
        <v>0</v>
      </c>
      <c r="AD2207" s="108"/>
      <c r="AE2207" s="108">
        <v>0</v>
      </c>
      <c r="AF2207" s="108"/>
      <c r="AG2207" s="108">
        <v>0</v>
      </c>
      <c r="AH2207" s="108"/>
      <c r="AI2207" s="108">
        <v>7782</v>
      </c>
      <c r="AJ2207" s="108"/>
      <c r="AK2207" s="108">
        <v>0</v>
      </c>
      <c r="AL2207" s="109"/>
      <c r="AM2207" s="182">
        <v>0</v>
      </c>
      <c r="AN2207" s="109"/>
      <c r="AO2207" s="109"/>
    </row>
    <row r="2208" spans="1:41" s="19" customFormat="1" ht="11.45" customHeight="1" x14ac:dyDescent="0.2">
      <c r="A2208" s="5" t="s">
        <v>6596</v>
      </c>
      <c r="B2208" s="5" t="s">
        <v>705</v>
      </c>
      <c r="C2208" s="5" t="s">
        <v>20</v>
      </c>
      <c r="D2208" s="174"/>
      <c r="E2208" s="177" t="s">
        <v>6597</v>
      </c>
      <c r="F2208" s="19" t="s">
        <v>194</v>
      </c>
      <c r="G2208" s="5" t="s">
        <v>229</v>
      </c>
      <c r="H2208" s="27">
        <v>0</v>
      </c>
      <c r="I2208" s="106">
        <v>0</v>
      </c>
      <c r="J2208" s="107"/>
      <c r="K2208" s="108">
        <v>0</v>
      </c>
      <c r="L2208" s="108"/>
      <c r="M2208" s="108">
        <v>0</v>
      </c>
      <c r="N2208" s="108"/>
      <c r="O2208" s="108">
        <v>0</v>
      </c>
      <c r="P2208" s="108"/>
      <c r="Q2208" s="108">
        <v>0</v>
      </c>
      <c r="R2208" s="108"/>
      <c r="S2208" s="108">
        <v>0</v>
      </c>
      <c r="T2208" s="108"/>
      <c r="U2208" s="108">
        <v>0</v>
      </c>
      <c r="V2208" s="108"/>
      <c r="W2208" s="108">
        <v>0</v>
      </c>
      <c r="X2208" s="108"/>
      <c r="Y2208" s="108">
        <v>0</v>
      </c>
      <c r="Z2208" s="108"/>
      <c r="AA2208" s="108">
        <v>0</v>
      </c>
      <c r="AB2208" s="108"/>
      <c r="AC2208" s="108">
        <v>0</v>
      </c>
      <c r="AD2208" s="108"/>
      <c r="AE2208" s="108">
        <v>0</v>
      </c>
      <c r="AF2208" s="108"/>
      <c r="AG2208" s="108">
        <v>0</v>
      </c>
      <c r="AH2208" s="108"/>
      <c r="AI2208" s="108">
        <v>0</v>
      </c>
      <c r="AJ2208" s="108"/>
      <c r="AK2208" s="108">
        <v>0</v>
      </c>
      <c r="AL2208" s="109"/>
      <c r="AM2208" s="182">
        <v>0</v>
      </c>
      <c r="AN2208" s="109"/>
      <c r="AO2208" s="109"/>
    </row>
    <row r="2209" spans="1:41" s="19" customFormat="1" ht="11.45" customHeight="1" x14ac:dyDescent="0.2">
      <c r="A2209" s="5"/>
      <c r="B2209" s="5"/>
      <c r="C2209" s="5"/>
      <c r="D2209" s="174"/>
      <c r="E2209" s="177"/>
      <c r="G2209" s="5"/>
      <c r="H2209" s="27"/>
      <c r="I2209" s="106"/>
      <c r="J2209" s="107"/>
      <c r="K2209" s="108"/>
      <c r="L2209" s="108"/>
      <c r="M2209" s="108"/>
      <c r="N2209" s="108"/>
      <c r="O2209" s="108"/>
      <c r="P2209" s="108"/>
      <c r="Q2209" s="108"/>
      <c r="R2209" s="108"/>
      <c r="S2209" s="108"/>
      <c r="T2209" s="108"/>
      <c r="U2209" s="108"/>
      <c r="V2209" s="108"/>
      <c r="W2209" s="108"/>
      <c r="X2209" s="108"/>
      <c r="Y2209" s="108"/>
      <c r="Z2209" s="108"/>
      <c r="AA2209" s="108"/>
      <c r="AB2209" s="108"/>
      <c r="AC2209" s="108"/>
      <c r="AD2209" s="108"/>
      <c r="AE2209" s="108"/>
      <c r="AF2209" s="108"/>
      <c r="AG2209" s="108"/>
      <c r="AH2209" s="108"/>
      <c r="AI2209" s="108"/>
      <c r="AJ2209" s="108"/>
      <c r="AK2209" s="108"/>
      <c r="AL2209" s="109"/>
      <c r="AM2209" s="182">
        <v>0</v>
      </c>
      <c r="AN2209" s="109"/>
      <c r="AO2209" s="109"/>
    </row>
    <row r="2210" spans="1:41" s="19" customFormat="1" ht="11.45" customHeight="1" x14ac:dyDescent="0.2">
      <c r="A2210" s="5"/>
      <c r="B2210" s="5"/>
      <c r="C2210" s="5"/>
      <c r="D2210" s="174"/>
      <c r="E2210" s="177"/>
      <c r="G2210" s="5"/>
      <c r="H2210" s="27"/>
      <c r="I2210" s="106"/>
      <c r="J2210" s="107"/>
      <c r="K2210" s="108"/>
      <c r="L2210" s="108"/>
      <c r="M2210" s="108"/>
      <c r="N2210" s="108"/>
      <c r="O2210" s="108"/>
      <c r="P2210" s="108"/>
      <c r="Q2210" s="108"/>
      <c r="R2210" s="108"/>
      <c r="S2210" s="108"/>
      <c r="T2210" s="108"/>
      <c r="U2210" s="108"/>
      <c r="V2210" s="108"/>
      <c r="W2210" s="108"/>
      <c r="X2210" s="108"/>
      <c r="Y2210" s="108"/>
      <c r="Z2210" s="108"/>
      <c r="AA2210" s="108"/>
      <c r="AB2210" s="108"/>
      <c r="AC2210" s="108"/>
      <c r="AD2210" s="108"/>
      <c r="AE2210" s="108"/>
      <c r="AF2210" s="108"/>
      <c r="AG2210" s="108"/>
      <c r="AH2210" s="108"/>
      <c r="AI2210" s="108"/>
      <c r="AJ2210" s="108"/>
      <c r="AK2210" s="108"/>
      <c r="AL2210" s="109"/>
      <c r="AM2210" s="182">
        <v>0</v>
      </c>
      <c r="AN2210" s="109"/>
      <c r="AO2210" s="109"/>
    </row>
    <row r="2211" spans="1:41" s="19" customFormat="1" ht="11.45" customHeight="1" x14ac:dyDescent="0.2">
      <c r="A2211" s="5"/>
      <c r="B2211" s="5"/>
      <c r="C2211" s="5"/>
      <c r="D2211" s="174"/>
      <c r="E2211" s="177"/>
      <c r="G2211" s="5"/>
      <c r="H2211" s="27"/>
      <c r="I2211" s="106"/>
      <c r="J2211" s="107"/>
      <c r="K2211" s="108"/>
      <c r="L2211" s="108"/>
      <c r="M2211" s="108"/>
      <c r="N2211" s="108"/>
      <c r="O2211" s="108"/>
      <c r="P2211" s="108"/>
      <c r="Q2211" s="108"/>
      <c r="R2211" s="108"/>
      <c r="S2211" s="108"/>
      <c r="T2211" s="108"/>
      <c r="U2211" s="108"/>
      <c r="V2211" s="108"/>
      <c r="W2211" s="108"/>
      <c r="X2211" s="108"/>
      <c r="Y2211" s="108"/>
      <c r="Z2211" s="108"/>
      <c r="AA2211" s="108"/>
      <c r="AB2211" s="108"/>
      <c r="AC2211" s="108"/>
      <c r="AD2211" s="108"/>
      <c r="AE2211" s="108"/>
      <c r="AF2211" s="108"/>
      <c r="AG2211" s="108"/>
      <c r="AH2211" s="108"/>
      <c r="AI2211" s="108"/>
      <c r="AJ2211" s="108"/>
      <c r="AK2211" s="108"/>
      <c r="AL2211" s="109"/>
      <c r="AM2211" s="182">
        <v>0</v>
      </c>
      <c r="AN2211" s="109"/>
      <c r="AO2211" s="109"/>
    </row>
    <row r="2212" spans="1:41" s="19" customFormat="1" ht="11.45" customHeight="1" x14ac:dyDescent="0.2">
      <c r="A2212" s="5"/>
      <c r="B2212" s="5"/>
      <c r="C2212" s="5"/>
      <c r="D2212" s="174"/>
      <c r="E2212" s="177"/>
      <c r="G2212" s="5"/>
      <c r="H2212" s="27"/>
      <c r="I2212" s="106"/>
      <c r="J2212" s="107"/>
      <c r="K2212" s="108"/>
      <c r="L2212" s="108"/>
      <c r="M2212" s="108"/>
      <c r="N2212" s="108"/>
      <c r="O2212" s="108"/>
      <c r="P2212" s="108"/>
      <c r="Q2212" s="108"/>
      <c r="R2212" s="108"/>
      <c r="S2212" s="108"/>
      <c r="T2212" s="108"/>
      <c r="U2212" s="108"/>
      <c r="V2212" s="108"/>
      <c r="W2212" s="108"/>
      <c r="X2212" s="108"/>
      <c r="Y2212" s="108"/>
      <c r="Z2212" s="108"/>
      <c r="AA2212" s="108"/>
      <c r="AB2212" s="108"/>
      <c r="AC2212" s="108"/>
      <c r="AD2212" s="108"/>
      <c r="AE2212" s="108"/>
      <c r="AF2212" s="108"/>
      <c r="AG2212" s="108"/>
      <c r="AH2212" s="108"/>
      <c r="AI2212" s="108"/>
      <c r="AJ2212" s="108"/>
      <c r="AK2212" s="108"/>
      <c r="AL2212" s="109"/>
      <c r="AM2212" s="182">
        <v>0</v>
      </c>
      <c r="AN2212" s="109"/>
      <c r="AO2212" s="109"/>
    </row>
    <row r="2213" spans="1:41" s="19" customFormat="1" ht="11.45" customHeight="1" x14ac:dyDescent="0.2">
      <c r="A2213" s="5"/>
      <c r="B2213" s="5"/>
      <c r="C2213" s="5"/>
      <c r="D2213" s="174"/>
      <c r="E2213" s="177"/>
      <c r="G2213" s="5"/>
      <c r="H2213" s="27"/>
      <c r="I2213" s="106"/>
      <c r="J2213" s="107"/>
      <c r="K2213" s="108"/>
      <c r="L2213" s="108"/>
      <c r="M2213" s="108"/>
      <c r="N2213" s="108"/>
      <c r="O2213" s="108"/>
      <c r="P2213" s="108"/>
      <c r="Q2213" s="108"/>
      <c r="R2213" s="108"/>
      <c r="S2213" s="108"/>
      <c r="T2213" s="108"/>
      <c r="U2213" s="108"/>
      <c r="V2213" s="108"/>
      <c r="W2213" s="108"/>
      <c r="X2213" s="108"/>
      <c r="Y2213" s="108"/>
      <c r="Z2213" s="108"/>
      <c r="AA2213" s="108"/>
      <c r="AB2213" s="108"/>
      <c r="AC2213" s="108"/>
      <c r="AD2213" s="108"/>
      <c r="AE2213" s="108"/>
      <c r="AF2213" s="108"/>
      <c r="AG2213" s="108"/>
      <c r="AH2213" s="108"/>
      <c r="AI2213" s="108"/>
      <c r="AJ2213" s="108"/>
      <c r="AK2213" s="108"/>
      <c r="AL2213" s="109"/>
      <c r="AM2213" s="182">
        <v>0</v>
      </c>
      <c r="AN2213" s="109"/>
      <c r="AO2213" s="109"/>
    </row>
    <row r="2214" spans="1:41" s="19" customFormat="1" ht="11.45" customHeight="1" x14ac:dyDescent="0.2">
      <c r="A2214" s="5"/>
      <c r="B2214" s="5"/>
      <c r="C2214" s="5"/>
      <c r="D2214" s="174"/>
      <c r="E2214" s="177"/>
      <c r="G2214" s="5"/>
      <c r="H2214" s="27"/>
      <c r="I2214" s="106"/>
      <c r="J2214" s="107"/>
      <c r="K2214" s="108"/>
      <c r="L2214" s="108"/>
      <c r="M2214" s="108"/>
      <c r="N2214" s="108"/>
      <c r="O2214" s="108"/>
      <c r="P2214" s="108"/>
      <c r="Q2214" s="108"/>
      <c r="R2214" s="108"/>
      <c r="S2214" s="108"/>
      <c r="T2214" s="108"/>
      <c r="U2214" s="108"/>
      <c r="V2214" s="108"/>
      <c r="W2214" s="108"/>
      <c r="X2214" s="108"/>
      <c r="Y2214" s="108"/>
      <c r="Z2214" s="108"/>
      <c r="AA2214" s="108"/>
      <c r="AB2214" s="108"/>
      <c r="AC2214" s="108"/>
      <c r="AD2214" s="108"/>
      <c r="AE2214" s="108"/>
      <c r="AF2214" s="108"/>
      <c r="AG2214" s="108"/>
      <c r="AH2214" s="108"/>
      <c r="AI2214" s="108"/>
      <c r="AJ2214" s="108"/>
      <c r="AK2214" s="108"/>
      <c r="AL2214" s="109"/>
      <c r="AM2214" s="182">
        <v>0</v>
      </c>
      <c r="AN2214" s="109"/>
      <c r="AO2214" s="109"/>
    </row>
    <row r="2215" spans="1:41" s="19" customFormat="1" ht="11.45" customHeight="1" x14ac:dyDescent="0.2">
      <c r="A2215" s="5"/>
      <c r="B2215" s="5"/>
      <c r="C2215" s="5"/>
      <c r="D2215" s="174"/>
      <c r="E2215" s="177"/>
      <c r="G2215" s="5"/>
      <c r="H2215" s="27"/>
      <c r="I2215" s="106"/>
      <c r="J2215" s="107"/>
      <c r="K2215" s="108"/>
      <c r="L2215" s="108"/>
      <c r="M2215" s="108"/>
      <c r="N2215" s="108"/>
      <c r="O2215" s="108"/>
      <c r="P2215" s="108"/>
      <c r="Q2215" s="108"/>
      <c r="R2215" s="108"/>
      <c r="S2215" s="108"/>
      <c r="T2215" s="108"/>
      <c r="U2215" s="108"/>
      <c r="V2215" s="108"/>
      <c r="W2215" s="108"/>
      <c r="X2215" s="108"/>
      <c r="Y2215" s="108"/>
      <c r="Z2215" s="108"/>
      <c r="AA2215" s="108"/>
      <c r="AB2215" s="108"/>
      <c r="AC2215" s="108"/>
      <c r="AD2215" s="108"/>
      <c r="AE2215" s="108"/>
      <c r="AF2215" s="108"/>
      <c r="AG2215" s="108"/>
      <c r="AH2215" s="108"/>
      <c r="AI2215" s="108"/>
      <c r="AJ2215" s="108"/>
      <c r="AK2215" s="108"/>
      <c r="AL2215" s="109"/>
      <c r="AM2215" s="182">
        <v>0</v>
      </c>
      <c r="AN2215" s="109"/>
      <c r="AO2215" s="109"/>
    </row>
    <row r="2216" spans="1:41" s="19" customFormat="1" ht="11.45" customHeight="1" x14ac:dyDescent="0.2">
      <c r="A2216" s="5"/>
      <c r="B2216" s="5"/>
      <c r="C2216" s="5"/>
      <c r="D2216" s="174"/>
      <c r="E2216" s="177"/>
      <c r="G2216" s="5"/>
      <c r="H2216" s="27"/>
      <c r="I2216" s="106"/>
      <c r="J2216" s="107"/>
      <c r="K2216" s="108"/>
      <c r="L2216" s="108"/>
      <c r="M2216" s="108"/>
      <c r="N2216" s="108"/>
      <c r="O2216" s="108"/>
      <c r="P2216" s="108"/>
      <c r="Q2216" s="108"/>
      <c r="R2216" s="108"/>
      <c r="S2216" s="108"/>
      <c r="T2216" s="108"/>
      <c r="U2216" s="108"/>
      <c r="V2216" s="108"/>
      <c r="W2216" s="108"/>
      <c r="X2216" s="108"/>
      <c r="Y2216" s="108"/>
      <c r="Z2216" s="108"/>
      <c r="AA2216" s="108"/>
      <c r="AB2216" s="108"/>
      <c r="AC2216" s="108"/>
      <c r="AD2216" s="108"/>
      <c r="AE2216" s="108"/>
      <c r="AF2216" s="108"/>
      <c r="AG2216" s="108"/>
      <c r="AH2216" s="108"/>
      <c r="AI2216" s="108"/>
      <c r="AJ2216" s="108"/>
      <c r="AK2216" s="108"/>
      <c r="AL2216" s="109"/>
      <c r="AM2216" s="182">
        <v>0</v>
      </c>
      <c r="AN2216" s="109"/>
      <c r="AO2216" s="109"/>
    </row>
    <row r="2217" spans="1:41" s="19" customFormat="1" ht="11.45" customHeight="1" x14ac:dyDescent="0.2">
      <c r="A2217" s="5"/>
      <c r="B2217" s="5"/>
      <c r="C2217" s="5"/>
      <c r="D2217" s="174"/>
      <c r="E2217" s="177"/>
      <c r="G2217" s="5"/>
      <c r="H2217" s="27"/>
      <c r="I2217" s="106"/>
      <c r="J2217" s="107"/>
      <c r="K2217" s="108"/>
      <c r="L2217" s="108"/>
      <c r="M2217" s="108"/>
      <c r="N2217" s="108"/>
      <c r="O2217" s="108"/>
      <c r="P2217" s="108"/>
      <c r="Q2217" s="108"/>
      <c r="R2217" s="108"/>
      <c r="S2217" s="108"/>
      <c r="T2217" s="108"/>
      <c r="U2217" s="108"/>
      <c r="V2217" s="108"/>
      <c r="W2217" s="108"/>
      <c r="X2217" s="108"/>
      <c r="Y2217" s="108"/>
      <c r="Z2217" s="108"/>
      <c r="AA2217" s="108"/>
      <c r="AB2217" s="108"/>
      <c r="AC2217" s="108"/>
      <c r="AD2217" s="108"/>
      <c r="AE2217" s="108"/>
      <c r="AF2217" s="108"/>
      <c r="AG2217" s="108"/>
      <c r="AH2217" s="108"/>
      <c r="AI2217" s="108"/>
      <c r="AJ2217" s="108"/>
      <c r="AK2217" s="108"/>
      <c r="AL2217" s="109"/>
      <c r="AM2217" s="182">
        <v>0</v>
      </c>
      <c r="AN2217" s="109"/>
      <c r="AO2217" s="109"/>
    </row>
    <row r="2218" spans="1:41" s="19" customFormat="1" ht="11.45" customHeight="1" x14ac:dyDescent="0.2">
      <c r="A2218" s="5"/>
      <c r="B2218" s="5"/>
      <c r="C2218" s="5"/>
      <c r="D2218" s="174"/>
      <c r="E2218" s="177"/>
      <c r="G2218" s="5"/>
      <c r="H2218" s="27"/>
      <c r="I2218" s="106"/>
      <c r="J2218" s="107"/>
      <c r="K2218" s="108"/>
      <c r="L2218" s="108"/>
      <c r="M2218" s="108"/>
      <c r="N2218" s="108"/>
      <c r="O2218" s="108"/>
      <c r="P2218" s="108"/>
      <c r="Q2218" s="108"/>
      <c r="R2218" s="108"/>
      <c r="S2218" s="108"/>
      <c r="T2218" s="108"/>
      <c r="U2218" s="108"/>
      <c r="V2218" s="108"/>
      <c r="W2218" s="108"/>
      <c r="X2218" s="108"/>
      <c r="Y2218" s="108"/>
      <c r="Z2218" s="108"/>
      <c r="AA2218" s="108"/>
      <c r="AB2218" s="108"/>
      <c r="AC2218" s="108"/>
      <c r="AD2218" s="108"/>
      <c r="AE2218" s="108"/>
      <c r="AF2218" s="108"/>
      <c r="AG2218" s="108"/>
      <c r="AH2218" s="108"/>
      <c r="AI2218" s="108"/>
      <c r="AJ2218" s="108"/>
      <c r="AK2218" s="108"/>
      <c r="AL2218" s="109"/>
      <c r="AM2218" s="182">
        <v>0</v>
      </c>
      <c r="AN2218" s="109"/>
      <c r="AO2218" s="109"/>
    </row>
    <row r="2219" spans="1:41" s="19" customFormat="1" ht="11.45" customHeight="1" x14ac:dyDescent="0.2">
      <c r="A2219" s="5"/>
      <c r="B2219" s="5"/>
      <c r="C2219" s="5"/>
      <c r="D2219" s="174"/>
      <c r="E2219" s="177"/>
      <c r="G2219" s="5"/>
      <c r="H2219" s="27"/>
      <c r="I2219" s="106"/>
      <c r="J2219" s="107"/>
      <c r="K2219" s="108"/>
      <c r="L2219" s="108"/>
      <c r="M2219" s="108"/>
      <c r="N2219" s="108"/>
      <c r="O2219" s="108"/>
      <c r="P2219" s="108"/>
      <c r="Q2219" s="108"/>
      <c r="R2219" s="108"/>
      <c r="S2219" s="108"/>
      <c r="T2219" s="108"/>
      <c r="U2219" s="108"/>
      <c r="V2219" s="108"/>
      <c r="W2219" s="108"/>
      <c r="X2219" s="108"/>
      <c r="Y2219" s="108"/>
      <c r="Z2219" s="108"/>
      <c r="AA2219" s="108"/>
      <c r="AB2219" s="108"/>
      <c r="AC2219" s="108"/>
      <c r="AD2219" s="108"/>
      <c r="AE2219" s="108"/>
      <c r="AF2219" s="108"/>
      <c r="AG2219" s="108"/>
      <c r="AH2219" s="108"/>
      <c r="AI2219" s="108"/>
      <c r="AJ2219" s="108"/>
      <c r="AK2219" s="108"/>
      <c r="AL2219" s="109"/>
      <c r="AM2219" s="182">
        <v>0</v>
      </c>
      <c r="AN2219" s="109"/>
      <c r="AO2219" s="109"/>
    </row>
    <row r="2220" spans="1:41" s="19" customFormat="1" ht="11.45" customHeight="1" x14ac:dyDescent="0.2">
      <c r="A2220" s="5"/>
      <c r="B2220" s="5"/>
      <c r="C2220" s="5"/>
      <c r="D2220" s="174"/>
      <c r="E2220" s="177"/>
      <c r="G2220" s="5"/>
      <c r="H2220" s="27"/>
      <c r="I2220" s="106"/>
      <c r="J2220" s="107"/>
      <c r="K2220" s="108"/>
      <c r="L2220" s="108"/>
      <c r="M2220" s="108"/>
      <c r="N2220" s="108"/>
      <c r="O2220" s="108"/>
      <c r="P2220" s="108"/>
      <c r="Q2220" s="108"/>
      <c r="R2220" s="108"/>
      <c r="S2220" s="108"/>
      <c r="T2220" s="108"/>
      <c r="U2220" s="108"/>
      <c r="V2220" s="108"/>
      <c r="W2220" s="108"/>
      <c r="X2220" s="108"/>
      <c r="Y2220" s="108"/>
      <c r="Z2220" s="108"/>
      <c r="AA2220" s="108"/>
      <c r="AB2220" s="108"/>
      <c r="AC2220" s="108"/>
      <c r="AD2220" s="108"/>
      <c r="AE2220" s="108"/>
      <c r="AF2220" s="108"/>
      <c r="AG2220" s="108"/>
      <c r="AH2220" s="108"/>
      <c r="AI2220" s="108"/>
      <c r="AJ2220" s="108"/>
      <c r="AK2220" s="108"/>
      <c r="AL2220" s="109"/>
      <c r="AM2220" s="182">
        <v>0</v>
      </c>
      <c r="AN2220" s="109"/>
      <c r="AO2220" s="109"/>
    </row>
    <row r="2221" spans="1:41" s="19" customFormat="1" ht="11.45" customHeight="1" x14ac:dyDescent="0.2">
      <c r="A2221" s="5"/>
      <c r="B2221" s="5"/>
      <c r="C2221" s="5"/>
      <c r="D2221" s="174"/>
      <c r="E2221" s="177"/>
      <c r="G2221" s="5"/>
      <c r="H2221" s="27"/>
      <c r="I2221" s="106"/>
      <c r="J2221" s="107"/>
      <c r="K2221" s="108"/>
      <c r="L2221" s="108"/>
      <c r="M2221" s="108"/>
      <c r="N2221" s="108"/>
      <c r="O2221" s="108"/>
      <c r="P2221" s="108"/>
      <c r="Q2221" s="108"/>
      <c r="R2221" s="108"/>
      <c r="S2221" s="108"/>
      <c r="T2221" s="108"/>
      <c r="U2221" s="108"/>
      <c r="V2221" s="108"/>
      <c r="W2221" s="108"/>
      <c r="X2221" s="108"/>
      <c r="Y2221" s="108"/>
      <c r="Z2221" s="108"/>
      <c r="AA2221" s="108"/>
      <c r="AB2221" s="108"/>
      <c r="AC2221" s="108"/>
      <c r="AD2221" s="108"/>
      <c r="AE2221" s="108"/>
      <c r="AF2221" s="108"/>
      <c r="AG2221" s="108"/>
      <c r="AH2221" s="108"/>
      <c r="AI2221" s="108"/>
      <c r="AJ2221" s="108"/>
      <c r="AK2221" s="108"/>
      <c r="AL2221" s="109"/>
      <c r="AM2221" s="182">
        <v>0</v>
      </c>
      <c r="AN2221" s="109"/>
      <c r="AO2221" s="109"/>
    </row>
    <row r="2222" spans="1:41" s="19" customFormat="1" ht="11.45" customHeight="1" x14ac:dyDescent="0.2">
      <c r="A2222" s="5"/>
      <c r="B2222" s="5"/>
      <c r="C2222" s="5"/>
      <c r="D2222" s="174"/>
      <c r="E2222" s="177"/>
      <c r="G2222" s="5"/>
      <c r="H2222" s="27"/>
      <c r="I2222" s="106"/>
      <c r="J2222" s="107"/>
      <c r="K2222" s="108"/>
      <c r="L2222" s="108"/>
      <c r="M2222" s="108"/>
      <c r="N2222" s="108"/>
      <c r="O2222" s="108"/>
      <c r="P2222" s="108"/>
      <c r="Q2222" s="108"/>
      <c r="R2222" s="108"/>
      <c r="S2222" s="108"/>
      <c r="T2222" s="108"/>
      <c r="U2222" s="108"/>
      <c r="V2222" s="108"/>
      <c r="W2222" s="108"/>
      <c r="X2222" s="108"/>
      <c r="Y2222" s="108"/>
      <c r="Z2222" s="108"/>
      <c r="AA2222" s="108"/>
      <c r="AB2222" s="108"/>
      <c r="AC2222" s="108"/>
      <c r="AD2222" s="108"/>
      <c r="AE2222" s="108"/>
      <c r="AF2222" s="108"/>
      <c r="AG2222" s="108"/>
      <c r="AH2222" s="108"/>
      <c r="AI2222" s="108"/>
      <c r="AJ2222" s="108"/>
      <c r="AK2222" s="108"/>
      <c r="AL2222" s="109"/>
      <c r="AM2222" s="182">
        <v>0</v>
      </c>
      <c r="AN2222" s="109"/>
      <c r="AO2222" s="109"/>
    </row>
    <row r="2223" spans="1:41" s="19" customFormat="1" ht="11.45" customHeight="1" x14ac:dyDescent="0.2">
      <c r="A2223" s="5"/>
      <c r="B2223" s="5"/>
      <c r="C2223" s="5"/>
      <c r="D2223" s="174"/>
      <c r="E2223" s="177"/>
      <c r="G2223" s="5"/>
      <c r="H2223" s="27"/>
      <c r="I2223" s="106"/>
      <c r="J2223" s="107"/>
      <c r="K2223" s="108"/>
      <c r="L2223" s="108"/>
      <c r="M2223" s="108"/>
      <c r="N2223" s="108"/>
      <c r="O2223" s="108"/>
      <c r="P2223" s="108"/>
      <c r="Q2223" s="108"/>
      <c r="R2223" s="108"/>
      <c r="S2223" s="108"/>
      <c r="T2223" s="108"/>
      <c r="U2223" s="108"/>
      <c r="V2223" s="108"/>
      <c r="W2223" s="108"/>
      <c r="X2223" s="108"/>
      <c r="Y2223" s="108"/>
      <c r="Z2223" s="108"/>
      <c r="AA2223" s="108"/>
      <c r="AB2223" s="108"/>
      <c r="AC2223" s="108"/>
      <c r="AD2223" s="108"/>
      <c r="AE2223" s="108"/>
      <c r="AF2223" s="108"/>
      <c r="AG2223" s="108"/>
      <c r="AH2223" s="108"/>
      <c r="AI2223" s="108"/>
      <c r="AJ2223" s="108"/>
      <c r="AK2223" s="108"/>
      <c r="AL2223" s="109"/>
      <c r="AM2223" s="182">
        <v>0</v>
      </c>
      <c r="AN2223" s="109"/>
      <c r="AO2223" s="109"/>
    </row>
  </sheetData>
  <autoFilter ref="A1:AO2223" xr:uid="{00000000-0009-0000-0000-000003000000}"/>
  <conditionalFormatting sqref="A1:XFD1048576">
    <cfRule type="expression" dxfId="125" priority="9">
      <formula>MOD(ROW(),2)=0</formula>
    </cfRule>
  </conditionalFormatting>
  <conditionalFormatting sqref="A14:AN2145 AP14:XFD2145 AM2145:AM2223">
    <cfRule type="expression" dxfId="124" priority="1">
      <formula>MOD(ROW(),2)=0</formula>
    </cfRule>
  </conditionalFormatting>
  <pageMargins left="0.7" right="0.7" top="0.75" bottom="0.75" header="0.3" footer="0.3"/>
  <pageSetup orientation="portrait" horizontalDpi="0"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Drop Down 1">
              <controlPr defaultSize="0" autoLine="0" autoPict="0" macro="[0]!ThisWorkbook.DropDown1_Change" altText="This drop-down menu shows or hides columns indicating the presence of &quot;questionable&quot; data.">
                <anchor moveWithCells="1">
                  <from>
                    <xdr:col>41</xdr:col>
                    <xdr:colOff>47625</xdr:colOff>
                    <xdr:row>0</xdr:row>
                    <xdr:rowOff>238125</xdr:rowOff>
                  </from>
                  <to>
                    <xdr:col>45</xdr:col>
                    <xdr:colOff>66675</xdr:colOff>
                    <xdr:row>0</xdr:row>
                    <xdr:rowOff>495300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L163"/>
  <sheetViews>
    <sheetView workbookViewId="0"/>
  </sheetViews>
  <sheetFormatPr defaultColWidth="8.85546875" defaultRowHeight="15" x14ac:dyDescent="0.25"/>
  <cols>
    <col min="1" max="2" width="9.42578125" style="32" customWidth="1"/>
    <col min="3" max="3" width="10.85546875" style="32" customWidth="1"/>
    <col min="4" max="4" width="17.42578125" style="32" customWidth="1"/>
    <col min="5" max="5" width="22.140625" style="32" customWidth="1"/>
    <col min="6" max="6" width="8.85546875" style="32"/>
    <col min="7" max="8" width="11.85546875" style="32" customWidth="1"/>
    <col min="9" max="10" width="11.85546875" style="32" hidden="1" customWidth="1"/>
    <col min="11" max="11" width="11.85546875" style="32" customWidth="1"/>
    <col min="12" max="13" width="11.85546875" style="32" hidden="1" customWidth="1"/>
    <col min="14" max="14" width="11.85546875" style="32" customWidth="1"/>
    <col min="15" max="16" width="11.85546875" style="32" hidden="1" customWidth="1"/>
    <col min="17" max="17" width="11.85546875" style="32" customWidth="1"/>
    <col min="18" max="19" width="11.85546875" style="32" hidden="1" customWidth="1"/>
    <col min="20" max="20" width="11.85546875" style="32" customWidth="1"/>
    <col min="21" max="21" width="11.85546875" style="32" hidden="1" customWidth="1"/>
    <col min="22" max="23" width="11.85546875" style="32" customWidth="1"/>
    <col min="24" max="24" width="11.85546875" style="32" hidden="1" customWidth="1"/>
    <col min="25" max="25" width="12.140625" style="32" customWidth="1"/>
    <col min="26" max="30" width="8.85546875" style="32"/>
    <col min="31" max="31" width="8.85546875" style="32" hidden="1" customWidth="1"/>
    <col min="32" max="16384" width="8.85546875" style="32"/>
  </cols>
  <sheetData>
    <row r="1" spans="1:35" ht="15.75" thickBot="1" x14ac:dyDescent="0.3">
      <c r="A1" s="169" t="s">
        <v>5437</v>
      </c>
      <c r="B1" s="31"/>
      <c r="C1" s="31"/>
      <c r="D1" s="31"/>
      <c r="E1" s="31"/>
      <c r="F1" s="134" t="s">
        <v>100</v>
      </c>
      <c r="G1" s="31"/>
      <c r="H1" s="31"/>
      <c r="I1" s="31"/>
      <c r="J1" s="31"/>
      <c r="K1" s="31"/>
      <c r="L1" s="31"/>
      <c r="M1" s="31"/>
      <c r="N1" s="31"/>
      <c r="O1" s="31"/>
      <c r="P1" s="31"/>
      <c r="Q1" s="31"/>
      <c r="R1" s="31"/>
      <c r="S1" s="31"/>
      <c r="T1" s="31"/>
      <c r="U1" s="31"/>
      <c r="V1" s="31"/>
      <c r="W1" s="31"/>
      <c r="X1" s="31"/>
      <c r="Y1" s="30"/>
      <c r="Z1" s="31"/>
      <c r="AA1" s="31"/>
      <c r="AB1" s="31"/>
      <c r="AC1" s="31"/>
      <c r="AD1" s="31"/>
      <c r="AE1" s="31">
        <f>IF($AE4=1,0,1)</f>
        <v>0</v>
      </c>
      <c r="AF1" s="31"/>
      <c r="AG1" s="31"/>
      <c r="AH1" s="31"/>
      <c r="AI1" s="31"/>
    </row>
    <row r="2" spans="1:35" ht="46.5" thickTop="1" x14ac:dyDescent="0.25">
      <c r="A2" s="31"/>
      <c r="B2" s="31"/>
      <c r="C2" s="31"/>
      <c r="D2" s="31"/>
      <c r="E2" s="136"/>
      <c r="F2" s="120" t="s">
        <v>3</v>
      </c>
      <c r="G2" s="121" t="s">
        <v>177</v>
      </c>
      <c r="H2" s="121" t="s">
        <v>174</v>
      </c>
      <c r="I2" s="121" t="s">
        <v>175</v>
      </c>
      <c r="J2" s="121" t="s">
        <v>173</v>
      </c>
      <c r="K2" s="121" t="s">
        <v>176</v>
      </c>
      <c r="L2" s="122" t="s">
        <v>168</v>
      </c>
      <c r="M2" s="122" t="s">
        <v>169</v>
      </c>
      <c r="N2" s="122" t="s">
        <v>170</v>
      </c>
      <c r="O2" s="123" t="s">
        <v>171</v>
      </c>
      <c r="P2" s="122" t="s">
        <v>179</v>
      </c>
      <c r="Q2" s="122" t="s">
        <v>180</v>
      </c>
      <c r="R2" s="123" t="s">
        <v>172</v>
      </c>
      <c r="S2" s="122" t="s">
        <v>178</v>
      </c>
      <c r="T2" s="122" t="s">
        <v>181</v>
      </c>
      <c r="U2" s="122" t="s">
        <v>182</v>
      </c>
      <c r="V2" s="122" t="s">
        <v>183</v>
      </c>
      <c r="W2" s="158" t="s">
        <v>4</v>
      </c>
      <c r="X2" s="131" t="s">
        <v>5</v>
      </c>
      <c r="Y2" s="192" t="s">
        <v>5659</v>
      </c>
      <c r="Z2" s="31"/>
      <c r="AA2" s="31"/>
      <c r="AB2" s="31"/>
      <c r="AC2" s="31"/>
      <c r="AD2" s="31"/>
      <c r="AE2" s="31" t="s">
        <v>5342</v>
      </c>
      <c r="AF2" s="31"/>
      <c r="AG2" s="31"/>
      <c r="AH2" s="31"/>
      <c r="AI2" s="31"/>
    </row>
    <row r="3" spans="1:35" ht="15.75" thickBot="1" x14ac:dyDescent="0.3">
      <c r="A3" s="31"/>
      <c r="B3" s="31"/>
      <c r="C3" s="31"/>
      <c r="D3" s="31"/>
      <c r="E3" s="136"/>
      <c r="F3" s="115">
        <f>IF($AE$6,IF($AE$1,SUMIFS('Annual Service Data By Mode'!L:L,'Annual Service Data By Mode'!$AX:$AX,"=No",'Annual Service Data By Mode'!$G:$G,"=Full Reporter"),SUMIFS('Annual Service Data By Mode'!L:L,'Annual Service Data By Mode'!$G:$G,"=Full Reporter")),IF($AE$1,SUMIFS('Annual Service Data By Mode'!L:L,'Annual Service Data By Mode'!$AX:$AX,"=No"),SUM('Annual Service Data By Mode'!L:L)))</f>
        <v>136464</v>
      </c>
      <c r="G3" s="116">
        <f>IF($AE$6,IF($AE$1,SUMIFS('Annual Service Data By Mode'!N:N,'Annual Service Data By Mode'!$AX:$AX,"=No",'Annual Service Data By Mode'!$G:$G,"=Full Reporter"),SUMIFS('Annual Service Data By Mode'!N:N,'Annual Service Data By Mode'!$G:$G,"=Full Reporter")),IF($AE$1,SUMIFS('Annual Service Data By Mode'!N:N,'Annual Service Data By Mode'!$AX:$AX,"=No"),SUM('Annual Service Data By Mode'!N:N)))</f>
        <v>3326</v>
      </c>
      <c r="H3" s="117">
        <f>N3/Q3</f>
        <v>15.095980284598667</v>
      </c>
      <c r="I3" s="118">
        <f>X3/W3</f>
        <v>5.4577404195614347</v>
      </c>
      <c r="J3" s="117">
        <f>X3/N3</f>
        <v>11.237580733566457</v>
      </c>
      <c r="K3" s="117">
        <f>W3/Q3</f>
        <v>31.082881221774365</v>
      </c>
      <c r="L3" s="116">
        <f>IF($AE$6,IF($AE$1,SUMIFS('Annual Service Data By Mode'!V:V,'Annual Service Data By Mode'!$AX:$AX,"=No",'Annual Service Data By Mode'!$G:$G,"=Full Reporter"),SUMIFS('Annual Service Data By Mode'!V:V,'Annual Service Data By Mode'!$G:$G,"=Full Reporter")),IF($AE$1,SUMIFS('Annual Service Data By Mode'!V:V,'Annual Service Data By Mode'!$AX:$AX,"=No"),SUM('Annual Service Data By Mode'!V:V)))</f>
        <v>3180290342</v>
      </c>
      <c r="M3" s="116">
        <f>IF($AE$6,IF($AE$1,SUMIFS('Annual Service Data By Mode'!X:X,'Annual Service Data By Mode'!$AX:$AX,"=No",'Annual Service Data By Mode'!$G:$G,"=Full Reporter"),SUMIFS('Annual Service Data By Mode'!X:X,'Annual Service Data By Mode'!$G:$G,"=Full Reporter")),IF($AE$1,SUMIFS('Annual Service Data By Mode'!X:X,'Annual Service Data By Mode'!$AX:$AX,"=No"),SUM('Annual Service Data By Mode'!X:X)))</f>
        <v>4591937419</v>
      </c>
      <c r="N3" s="116">
        <f>IF($AE$6,IF($AE$1,SUMIFS('Annual Service Data By Mode'!Z:Z,'Annual Service Data By Mode'!$AX:$AX,"=No",'Annual Service Data By Mode'!$G:$G,"=Full Reporter"),SUMIFS('Annual Service Data By Mode'!Z:Z,'Annual Service Data By Mode'!$G:$G,"=Full Reporter")),IF($AE$1,SUMIFS('Annual Service Data By Mode'!Z:Z,'Annual Service Data By Mode'!$AX:$AX,"=No"),SUM('Annual Service Data By Mode'!Z:Z)))</f>
        <v>4790205047</v>
      </c>
      <c r="O3" s="116">
        <f>IF($AE$6,IF($AE$1,SUMIFS('Annual Service Data By Mode'!AB:AB,'Annual Service Data By Mode'!$AX:$AX,"=No",'Annual Service Data By Mode'!$G:$G,"=Full Reporter"),SUMIFS('Annual Service Data By Mode'!AB:AB,'Annual Service Data By Mode'!$G:$G,"=Full Reporter")),IF($AE$1,SUMIFS('Annual Service Data By Mode'!AB:AB,'Annual Service Data By Mode'!$AX:$AX,"=No"),SUM('Annual Service Data By Mode'!AB:AB)))</f>
        <v>524475478</v>
      </c>
      <c r="P3" s="116">
        <f>IF($AE$6,IF($AE$1,SUMIFS('Annual Service Data By Mode'!AD:AD,'Annual Service Data By Mode'!$AX:$AX,"=No",'Annual Service Data By Mode'!$G:$G,"=Full Reporter"),SUMIFS('Annual Service Data By Mode'!AD:AD,'Annual Service Data By Mode'!$G:$G,"=Full Reporter")),IF($AE$1,SUMIFS('Annual Service Data By Mode'!AD:AD,'Annual Service Data By Mode'!$AX:$AX,"=No"),SUM('Annual Service Data By Mode'!AD:AD)))</f>
        <v>305821962</v>
      </c>
      <c r="Q3" s="116">
        <f>IF($AE$6,IF($AE$1,SUMIFS('Annual Service Data By Mode'!AF:AF,'Annual Service Data By Mode'!$AX:$AX,"=No",'Annual Service Data By Mode'!$G:$G,"=Full Reporter"),SUMIFS('Annual Service Data By Mode'!AF:AF,'Annual Service Data By Mode'!$G:$G,"=Full Reporter")),IF($AE$1,SUMIFS('Annual Service Data By Mode'!AF:AF,'Annual Service Data By Mode'!$AX:$AX,"=No"),SUM('Annual Service Data By Mode'!AF:AF)))</f>
        <v>317316594</v>
      </c>
      <c r="R3" s="116">
        <f>IF($AE$6,IF($AE$1,SUMIFS('Annual Service Data By Mode'!AH:AH,'Annual Service Data By Mode'!$AX:$AX,"=No",'Annual Service Data By Mode'!$G:$G,"=Full Reporter"),SUMIFS('Annual Service Data By Mode'!AH:AH,'Annual Service Data By Mode'!$G:$G,"=Full Reporter")),IF($AE$1,SUMIFS('Annual Service Data By Mode'!AH:AH,'Annual Service Data By Mode'!$AX:$AX,"=No"),SUM('Annual Service Data By Mode'!AH:AH)))</f>
        <v>30736851</v>
      </c>
      <c r="S3" s="116">
        <f>IF($AE$6,IF($AE$1,SUMIFS('Annual Service Data By Mode'!AJ:AJ,'Annual Service Data By Mode'!$AX:$AX,"=No",'Annual Service Data By Mode'!$G:$G,"=Full Reporter"),SUMIFS('Annual Service Data By Mode'!AJ:AJ,'Annual Service Data By Mode'!$G:$G,"=Full Reporter")),IF($AE$1,SUMIFS('Annual Service Data By Mode'!AJ:AJ,'Annual Service Data By Mode'!$AX:$AX,"=No"),SUM('Annual Service Data By Mode'!AJ:AJ)))</f>
        <v>224649312</v>
      </c>
      <c r="T3" s="116">
        <f>IF($AE$6,IF($AE$1,SUMIFS('Annual Service Data By Mode'!AL:AL,'Annual Service Data By Mode'!$AX:$AX,"=No",'Annual Service Data By Mode'!$G:$G,"=Full Reporter"),SUMIFS('Annual Service Data By Mode'!AL:AL,'Annual Service Data By Mode'!$G:$G,"=Full Reporter")),IF($AE$1,SUMIFS('Annual Service Data By Mode'!AL:AL,'Annual Service Data By Mode'!$AX:$AX,"=No"),SUM('Annual Service Data By Mode'!AL:AL)))</f>
        <v>216531568</v>
      </c>
      <c r="U3" s="116">
        <f>IF($AE$6,IF($AE$1,SUMIFS('Annual Service Data By Mode'!AN:AN,'Annual Service Data By Mode'!$AX:$AX,"=No",'Annual Service Data By Mode'!$G:$G,"=Full Reporter"),SUMIFS('Annual Service Data By Mode'!AN:AN,'Annual Service Data By Mode'!$G:$G,"=Full Reporter")),IF($AE$1,SUMIFS('Annual Service Data By Mode'!AN:AN,'Annual Service Data By Mode'!$AX:$AX,"=No"),SUM('Annual Service Data By Mode'!AN:AN)))</f>
        <v>12264568</v>
      </c>
      <c r="V3" s="116">
        <f>IF($AE$6,IF($AE$1,SUMIFS('Annual Service Data By Mode'!AP:AP,'Annual Service Data By Mode'!$AX:$AX,"=No",'Annual Service Data By Mode'!$G:$G,"=Full Reporter"),SUMIFS('Annual Service Data By Mode'!AP:AP,'Annual Service Data By Mode'!$G:$G,"=Full Reporter")),IF($AE$1,SUMIFS('Annual Service Data By Mode'!AP:AP,'Annual Service Data By Mode'!$AX:$AX,"=No"),SUM('Annual Service Data By Mode'!AP:AP)))</f>
        <v>11662975</v>
      </c>
      <c r="W3" s="116">
        <f>IF($AE$6,IF($AE$1,SUMIFS('Annual Service Data By Mode'!AR:AR,'Annual Service Data By Mode'!$AX:$AX,"=No",'Annual Service Data By Mode'!$G:$G,"=Full Reporter"),SUMIFS('Annual Service Data By Mode'!AR:AR,'Annual Service Data By Mode'!$G:$G,"=Full Reporter")),IF($AE$1,SUMIFS('Annual Service Data By Mode'!AR:AR,'Annual Service Data By Mode'!$AX:$AX,"=No"),SUM('Annual Service Data By Mode'!AR:AR)))</f>
        <v>9863114001</v>
      </c>
      <c r="X3" s="187">
        <f>IF($AE$6,IF($AE$1,SUMIFS('Annual Service Data By Mode'!AT:AT,'Annual Service Data By Mode'!$AX:$AX,"=No",'Annual Service Data By Mode'!$G:$G,"=Full Reporter"),SUMIFS('Annual Service Data By Mode'!AT:AT,'Annual Service Data By Mode'!$G:$G,"=Full Reporter")),IF($AE$1,SUMIFS('Annual Service Data By Mode'!AT:AT,'Annual Service Data By Mode'!$AX:$AX,"=No"),SUM('Annual Service Data By Mode'!AT:AT)))</f>
        <v>53830315946</v>
      </c>
      <c r="Y3" s="184">
        <f>IF($AE$6,IF($AE$1,SUMIFS('Annual Service Data By Mode'!AV:AV,'Annual Service Data By Mode'!$AX:$AX,"=No",'Annual Service Data By Mode'!$G:$G,"=Full Reporter"),SUMIFS('Annual Service Data By Mode'!AV:AV,'Annual Service Data By Mode'!$G:$G,"=Full Reporter")),IF($AE$1,SUMIFS('Annual Service Data By Mode'!AV:AV,'Annual Service Data By Mode'!$AX:$AX,"=No"),SUM('Annual Service Data By Mode'!AV:AV)))</f>
        <v>245959.82000000015</v>
      </c>
      <c r="Z3" s="31"/>
      <c r="AA3" s="31"/>
      <c r="AB3" s="31"/>
      <c r="AC3" s="31"/>
      <c r="AD3" s="31"/>
      <c r="AE3" s="34" t="s">
        <v>5343</v>
      </c>
      <c r="AF3" s="31"/>
      <c r="AG3" s="31"/>
      <c r="AH3" s="31"/>
      <c r="AI3" s="31"/>
    </row>
    <row r="4" spans="1:35" ht="15.75" thickTop="1" x14ac:dyDescent="0.25">
      <c r="A4" s="31"/>
      <c r="B4" s="31"/>
      <c r="C4" s="31"/>
      <c r="D4" s="31"/>
      <c r="E4" s="31"/>
      <c r="F4" s="125"/>
      <c r="G4" s="125"/>
      <c r="H4" s="125"/>
      <c r="I4" s="125"/>
      <c r="J4" s="125"/>
      <c r="K4" s="125"/>
      <c r="L4" s="126"/>
      <c r="M4" s="126"/>
      <c r="N4" s="126"/>
      <c r="O4" s="126"/>
      <c r="P4" s="126"/>
      <c r="Q4" s="126"/>
      <c r="R4" s="126"/>
      <c r="S4" s="126"/>
      <c r="T4" s="126"/>
      <c r="U4" s="126"/>
      <c r="V4" s="126"/>
      <c r="W4" s="126"/>
      <c r="X4" s="119"/>
      <c r="Y4" s="114"/>
      <c r="Z4" s="31"/>
      <c r="AA4" s="31"/>
      <c r="AB4" s="31"/>
      <c r="AC4" s="31"/>
      <c r="AD4" s="31"/>
      <c r="AE4" s="31">
        <v>1</v>
      </c>
      <c r="AF4" s="31"/>
      <c r="AG4" s="31"/>
      <c r="AH4" s="31"/>
      <c r="AI4" s="31"/>
    </row>
    <row r="5" spans="1:35" ht="15.75" thickBot="1" x14ac:dyDescent="0.3">
      <c r="A5" s="28" t="s">
        <v>5438</v>
      </c>
      <c r="B5" s="29"/>
      <c r="C5" s="29"/>
      <c r="D5" s="29"/>
      <c r="E5" s="31"/>
      <c r="F5" s="135"/>
      <c r="G5" s="135"/>
      <c r="H5" s="135"/>
      <c r="I5" s="135"/>
      <c r="J5" s="135"/>
      <c r="K5" s="135"/>
      <c r="L5" s="119"/>
      <c r="M5" s="119"/>
      <c r="N5" s="119"/>
      <c r="O5" s="119"/>
      <c r="P5" s="119"/>
      <c r="Q5" s="119"/>
      <c r="R5" s="119"/>
      <c r="S5" s="119"/>
      <c r="T5" s="119"/>
      <c r="U5" s="119"/>
      <c r="V5" s="119"/>
      <c r="W5" s="119"/>
      <c r="X5" s="119"/>
      <c r="Y5" s="114"/>
      <c r="Z5" s="31"/>
      <c r="AA5" s="31"/>
      <c r="AB5" s="31"/>
      <c r="AC5" s="31"/>
      <c r="AD5" s="31"/>
      <c r="AE5" s="34"/>
      <c r="AF5" s="31"/>
      <c r="AG5" s="31"/>
      <c r="AH5" s="31"/>
      <c r="AI5" s="31"/>
    </row>
    <row r="6" spans="1:35" ht="46.5" thickTop="1" x14ac:dyDescent="0.25">
      <c r="A6" s="99"/>
      <c r="B6" s="100"/>
      <c r="C6" s="100"/>
      <c r="D6" s="124" t="s">
        <v>5344</v>
      </c>
      <c r="E6" s="133" t="s">
        <v>5435</v>
      </c>
      <c r="F6" s="130" t="s">
        <v>3</v>
      </c>
      <c r="G6" s="120" t="s">
        <v>177</v>
      </c>
      <c r="H6" s="120" t="s">
        <v>174</v>
      </c>
      <c r="I6" s="120" t="s">
        <v>175</v>
      </c>
      <c r="J6" s="120" t="s">
        <v>173</v>
      </c>
      <c r="K6" s="120" t="s">
        <v>176</v>
      </c>
      <c r="L6" s="131" t="s">
        <v>168</v>
      </c>
      <c r="M6" s="131" t="s">
        <v>169</v>
      </c>
      <c r="N6" s="131" t="s">
        <v>170</v>
      </c>
      <c r="O6" s="132" t="s">
        <v>171</v>
      </c>
      <c r="P6" s="131" t="s">
        <v>179</v>
      </c>
      <c r="Q6" s="131" t="s">
        <v>180</v>
      </c>
      <c r="R6" s="132" t="s">
        <v>172</v>
      </c>
      <c r="S6" s="131" t="s">
        <v>178</v>
      </c>
      <c r="T6" s="131" t="s">
        <v>181</v>
      </c>
      <c r="U6" s="131" t="s">
        <v>182</v>
      </c>
      <c r="V6" s="131" t="s">
        <v>183</v>
      </c>
      <c r="W6" s="131" t="s">
        <v>4</v>
      </c>
      <c r="X6" s="131" t="s">
        <v>5</v>
      </c>
      <c r="Y6" s="192" t="s">
        <v>5659</v>
      </c>
      <c r="Z6" s="31"/>
      <c r="AA6" s="31"/>
      <c r="AB6" s="31"/>
      <c r="AC6" s="31"/>
      <c r="AD6" s="31"/>
      <c r="AE6" s="31">
        <f>IF(AE9=1,0,1)</f>
        <v>0</v>
      </c>
      <c r="AF6" s="31"/>
      <c r="AG6" s="31"/>
      <c r="AH6" s="31"/>
      <c r="AI6" s="31"/>
    </row>
    <row r="7" spans="1:35" s="37" customFormat="1" ht="11.25" x14ac:dyDescent="0.2">
      <c r="A7" s="67" t="s">
        <v>5899</v>
      </c>
      <c r="B7" s="68">
        <f>D7</f>
        <v>200000</v>
      </c>
      <c r="C7" s="69"/>
      <c r="D7" s="21">
        <v>200000</v>
      </c>
      <c r="E7" s="113" t="str">
        <f t="shared" ref="E7:E15" si="0">IFERROR(IF(A7="Between",A7&amp;" "&amp;FIXED(B7,0,0)&amp;" "&amp;C7&amp;" "&amp;FIXED(D7,0,0),A7&amp;" "&amp;FIXED(B7,0,0)),"invalid bin")</f>
        <v>Under 200,000</v>
      </c>
      <c r="F7" s="55">
        <f>IF($AE$6,IF($AE$1,SUMIFS('Annual Service Data By Mode'!L:L,'Annual Service Data By Mode'!$H:$H,"&lt;"&amp;$D7,'Annual Service Data By Mode'!$AX:$AX,"=No",'Annual Service Data By Mode'!$G:$G,"=Full Reporter"),SUMIFS('Annual Service Data By Mode'!L:L,'Annual Service Data By Mode'!$H:$H,"&lt;"&amp;$D7,'Annual Service Data By Mode'!$G:$G,"=Full Reporter")),IF($AE$1,SUMIFS('Annual Service Data By Mode'!L:L,'Annual Service Data By Mode'!$H:$H,"&lt;"&amp;$D7,'Annual Service Data By Mode'!$AX:$AX,"=No"),SUMIFS('Annual Service Data By Mode'!L:L,'Annual Service Data By Mode'!$H:$H,"&lt;"&amp;$D7)))</f>
        <v>29370</v>
      </c>
      <c r="G7" s="56">
        <f>IF($AE$6,IF($AE$1,SUMIFS('Annual Service Data By Mode'!N:N,'Annual Service Data By Mode'!$H:$H,"&lt;"&amp;$D7,'Annual Service Data By Mode'!$AX:$AX,"=No",'Annual Service Data By Mode'!$G:$G,"=Full Reporter"),SUMIFS('Annual Service Data By Mode'!N:N,'Annual Service Data By Mode'!$H:$H,"&lt;"&amp;$D7,'Annual Service Data By Mode'!$G:$G,"=Full Reporter")),IF($AE$1,SUMIFS('Annual Service Data By Mode'!N:N,'Annual Service Data By Mode'!$H:$H,"&lt;"&amp;$D7,'Annual Service Data By Mode'!$AX:$AX,"=No"),SUMIFS('Annual Service Data By Mode'!N:N,'Annual Service Data By Mode'!$H:$H,"&lt;"&amp;$D7)))</f>
        <v>46</v>
      </c>
      <c r="H7" s="57">
        <f>IFERROR(N7/Q7,"")</f>
        <v>16.582068849356837</v>
      </c>
      <c r="I7" s="58">
        <f>IFERROR(X7/W7,"")</f>
        <v>2.5644909118407639</v>
      </c>
      <c r="J7" s="57">
        <f>IFERROR(X7/N7,"")</f>
        <v>1.2342086441510014</v>
      </c>
      <c r="K7" s="57">
        <f>IFERROR(W7/Q7,"")</f>
        <v>7.9804270770814218</v>
      </c>
      <c r="L7" s="56">
        <f>IF($AE$6,IF($AE$1,SUMIFS('Annual Service Data By Mode'!V:V,'Annual Service Data By Mode'!$H:$H,"&lt;"&amp;$D7,'Annual Service Data By Mode'!$AX:$AX,"=No",'Annual Service Data By Mode'!$G:$G,"=Full Reporter"),SUMIFS('Annual Service Data By Mode'!V:V,'Annual Service Data By Mode'!$H:$H,"&lt;"&amp;$D7,'Annual Service Data By Mode'!$G:$G,"=Full Reporter")),IF($AE$1,SUMIFS('Annual Service Data By Mode'!V:V,'Annual Service Data By Mode'!$H:$H,"&lt;"&amp;$D7,'Annual Service Data By Mode'!$AX:$AX,"=No"),SUMIFS('Annual Service Data By Mode'!V:V,'Annual Service Data By Mode'!$H:$H,"&lt;"&amp;$D7)))</f>
        <v>134096298</v>
      </c>
      <c r="M7" s="56">
        <f>IF($AE$6,IF($AE$1,SUMIFS('Annual Service Data By Mode'!X:X,'Annual Service Data By Mode'!$H:$H,"&lt;"&amp;$D7,'Annual Service Data By Mode'!$AX:$AX,"=No",'Annual Service Data By Mode'!$G:$G,"=Full Reporter"),SUMIFS('Annual Service Data By Mode'!X:X,'Annual Service Data By Mode'!$H:$H,"&lt;"&amp;$D7,'Annual Service Data By Mode'!$G:$G,"=Full Reporter")),IF($AE$1,SUMIFS('Annual Service Data By Mode'!X:X,'Annual Service Data By Mode'!$H:$H,"&lt;"&amp;$D7,'Annual Service Data By Mode'!$AX:$AX,"=No"),SUMIFS('Annual Service Data By Mode'!X:X,'Annual Service Data By Mode'!$H:$H,"&lt;"&amp;$D7)))</f>
        <v>225341019</v>
      </c>
      <c r="N7" s="56">
        <f>IF($AE$6,IF($AE$1,SUMIFS('Annual Service Data By Mode'!Z:Z,'Annual Service Data By Mode'!$H:$H,"&lt;"&amp;$D7,'Annual Service Data By Mode'!$AX:$AX,"=No",'Annual Service Data By Mode'!$G:$G,"=Full Reporter"),SUMIFS('Annual Service Data By Mode'!Z:Z,'Annual Service Data By Mode'!$H:$H,"&lt;"&amp;$D7,'Annual Service Data By Mode'!$G:$G,"=Full Reporter")),IF($AE$1,SUMIFS('Annual Service Data By Mode'!Z:Z,'Annual Service Data By Mode'!$H:$H,"&lt;"&amp;$D7,'Annual Service Data By Mode'!$AX:$AX,"=No"),SUMIFS('Annual Service Data By Mode'!Z:Z,'Annual Service Data By Mode'!$H:$H,"&lt;"&amp;$D7)))</f>
        <v>800392751</v>
      </c>
      <c r="O7" s="56">
        <f>IF($AE$6,IF($AE$1,SUMIFS('Annual Service Data By Mode'!AB:AB,'Annual Service Data By Mode'!$H:$H,"&lt;"&amp;$D7,'Annual Service Data By Mode'!$AX:$AX,"=No",'Annual Service Data By Mode'!$G:$G,"=Full Reporter"),SUMIFS('Annual Service Data By Mode'!AB:AB,'Annual Service Data By Mode'!$H:$H,"&lt;"&amp;$D7,'Annual Service Data By Mode'!$G:$G,"=Full Reporter")),IF($AE$1,SUMIFS('Annual Service Data By Mode'!AB:AB,'Annual Service Data By Mode'!$H:$H,"&lt;"&amp;$D7,'Annual Service Data By Mode'!$AX:$AX,"=No"),SUMIFS('Annual Service Data By Mode'!AB:AB,'Annual Service Data By Mode'!$H:$H,"&lt;"&amp;$D7)))</f>
        <v>17914920</v>
      </c>
      <c r="P7" s="56">
        <f>IF($AE$6,IF($AE$1,SUMIFS('Annual Service Data By Mode'!AD:AD,'Annual Service Data By Mode'!$H:$H,"&lt;"&amp;$D7,'Annual Service Data By Mode'!$AX:$AX,"=No",'Annual Service Data By Mode'!$G:$G,"=Full Reporter"),SUMIFS('Annual Service Data By Mode'!AD:AD,'Annual Service Data By Mode'!$H:$H,"&lt;"&amp;$D7,'Annual Service Data By Mode'!$G:$G,"=Full Reporter")),IF($AE$1,SUMIFS('Annual Service Data By Mode'!AD:AD,'Annual Service Data By Mode'!$H:$H,"&lt;"&amp;$D7,'Annual Service Data By Mode'!$AX:$AX,"=No"),SUMIFS('Annual Service Data By Mode'!AD:AD,'Annual Service Data By Mode'!$H:$H,"&lt;"&amp;$D7)))</f>
        <v>14886967</v>
      </c>
      <c r="Q7" s="56">
        <f>IF($AE$6,IF($AE$1,SUMIFS('Annual Service Data By Mode'!AF:AF,'Annual Service Data By Mode'!$H:$H,"&lt;"&amp;$D7,'Annual Service Data By Mode'!$AX:$AX,"=No",'Annual Service Data By Mode'!$G:$G,"=Full Reporter"),SUMIFS('Annual Service Data By Mode'!AF:AF,'Annual Service Data By Mode'!$H:$H,"&lt;"&amp;$D7,'Annual Service Data By Mode'!$G:$G,"=Full Reporter")),IF($AE$1,SUMIFS('Annual Service Data By Mode'!AF:AF,'Annual Service Data By Mode'!$H:$H,"&lt;"&amp;$D7,'Annual Service Data By Mode'!$AX:$AX,"=No"),SUMIFS('Annual Service Data By Mode'!AF:AF,'Annual Service Data By Mode'!$H:$H,"&lt;"&amp;$D7)))</f>
        <v>48268570</v>
      </c>
      <c r="R7" s="56">
        <f>IF($AE$6,IF($AE$1,SUMIFS('Annual Service Data By Mode'!AH:AH,'Annual Service Data By Mode'!$H:$H,"&lt;"&amp;$D7,'Annual Service Data By Mode'!$AX:$AX,"=No",'Annual Service Data By Mode'!$G:$G,"=Full Reporter"),SUMIFS('Annual Service Data By Mode'!AH:AH,'Annual Service Data By Mode'!$H:$H,"&lt;"&amp;$D7,'Annual Service Data By Mode'!$G:$G,"=Full Reporter")),IF($AE$1,SUMIFS('Annual Service Data By Mode'!AH:AH,'Annual Service Data By Mode'!$H:$H,"&lt;"&amp;$D7,'Annual Service Data By Mode'!$AX:$AX,"=No"),SUMIFS('Annual Service Data By Mode'!AH:AH,'Annual Service Data By Mode'!$H:$H,"&lt;"&amp;$D7)))</f>
        <v>1157044</v>
      </c>
      <c r="S7" s="56">
        <f>IF($AE$6,IF($AE$1,SUMIFS('Annual Service Data By Mode'!AJ:AJ,'Annual Service Data By Mode'!$H:$H,"&lt;"&amp;$D7,'Annual Service Data By Mode'!$AX:$AX,"=No",'Annual Service Data By Mode'!$G:$G,"=Full Reporter"),SUMIFS('Annual Service Data By Mode'!AJ:AJ,'Annual Service Data By Mode'!$H:$H,"&lt;"&amp;$D7,'Annual Service Data By Mode'!$G:$G,"=Full Reporter")),IF($AE$1,SUMIFS('Annual Service Data By Mode'!AJ:AJ,'Annual Service Data By Mode'!$H:$H,"&lt;"&amp;$D7,'Annual Service Data By Mode'!$AX:$AX,"=No"),SUMIFS('Annual Service Data By Mode'!AJ:AJ,'Annual Service Data By Mode'!$H:$H,"&lt;"&amp;$D7)))</f>
        <v>668664</v>
      </c>
      <c r="T7" s="56">
        <f>IF($AE$6,IF($AE$1,SUMIFS('Annual Service Data By Mode'!AL:AL,'Annual Service Data By Mode'!$H:$H,"&lt;"&amp;$D7,'Annual Service Data By Mode'!$AX:$AX,"=No",'Annual Service Data By Mode'!$G:$G,"=Full Reporter"),SUMIFS('Annual Service Data By Mode'!AL:AL,'Annual Service Data By Mode'!$H:$H,"&lt;"&amp;$D7,'Annual Service Data By Mode'!$G:$G,"=Full Reporter")),IF($AE$1,SUMIFS('Annual Service Data By Mode'!AL:AL,'Annual Service Data By Mode'!$H:$H,"&lt;"&amp;$D7,'Annual Service Data By Mode'!$AX:$AX,"=No"),SUMIFS('Annual Service Data By Mode'!AL:AL,'Annual Service Data By Mode'!$H:$H,"&lt;"&amp;$D7)))</f>
        <v>651334</v>
      </c>
      <c r="U7" s="56">
        <f>IF($AE$6,IF($AE$1,SUMIFS('Annual Service Data By Mode'!AN:AN,'Annual Service Data By Mode'!$H:$H,"&lt;"&amp;$D7,'Annual Service Data By Mode'!$AX:$AX,"=No",'Annual Service Data By Mode'!$G:$G,"=Full Reporter"),SUMIFS('Annual Service Data By Mode'!AN:AN,'Annual Service Data By Mode'!$H:$H,"&lt;"&amp;$D7,'Annual Service Data By Mode'!$G:$G,"=Full Reporter")),IF($AE$1,SUMIFS('Annual Service Data By Mode'!AN:AN,'Annual Service Data By Mode'!$H:$H,"&lt;"&amp;$D7,'Annual Service Data By Mode'!$AX:$AX,"=No"),SUMIFS('Annual Service Data By Mode'!AN:AN,'Annual Service Data By Mode'!$H:$H,"&lt;"&amp;$D7)))</f>
        <v>94014</v>
      </c>
      <c r="V7" s="56">
        <f>IF($AE$6,IF($AE$1,SUMIFS('Annual Service Data By Mode'!AP:AP,'Annual Service Data By Mode'!$H:$H,"&lt;"&amp;$D7,'Annual Service Data By Mode'!$AX:$AX,"=No",'Annual Service Data By Mode'!$G:$G,"=Full Reporter"),SUMIFS('Annual Service Data By Mode'!AP:AP,'Annual Service Data By Mode'!$H:$H,"&lt;"&amp;$D7,'Annual Service Data By Mode'!$G:$G,"=Full Reporter")),IF($AE$1,SUMIFS('Annual Service Data By Mode'!AP:AP,'Annual Service Data By Mode'!$H:$H,"&lt;"&amp;$D7,'Annual Service Data By Mode'!$AX:$AX,"=No"),SUMIFS('Annual Service Data By Mode'!AP:AP,'Annual Service Data By Mode'!$H:$H,"&lt;"&amp;$D7)))</f>
        <v>90358</v>
      </c>
      <c r="W7" s="56">
        <f>IF($AE$6,IF($AE$1,SUMIFS('Annual Service Data By Mode'!AR:AR,'Annual Service Data By Mode'!$H:$H,"&lt;"&amp;$D7,'Annual Service Data By Mode'!$AX:$AX,"=No",'Annual Service Data By Mode'!$G:$G,"=Full Reporter"),SUMIFS('Annual Service Data By Mode'!AR:AR,'Annual Service Data By Mode'!$H:$H,"&lt;"&amp;$D7,'Annual Service Data By Mode'!$G:$G,"=Full Reporter")),IF($AE$1,SUMIFS('Annual Service Data By Mode'!AR:AR,'Annual Service Data By Mode'!$H:$H,"&lt;"&amp;$D7,'Annual Service Data By Mode'!$AX:$AX,"=No"),SUMIFS('Annual Service Data By Mode'!AR:AR,'Annual Service Data By Mode'!$H:$H,"&lt;"&amp;$D7)))</f>
        <v>385203803</v>
      </c>
      <c r="X7" s="56">
        <f>IF($AE$6,IF($AE$1,SUMIFS('Annual Service Data By Mode'!AT:AT,'Annual Service Data By Mode'!$H:$H,"&lt;"&amp;$D7,'Annual Service Data By Mode'!$AX:$AX,"=No",'Annual Service Data By Mode'!$G:$G,"=Full Reporter"),SUMIFS('Annual Service Data By Mode'!AT:AT,'Annual Service Data By Mode'!$H:$H,"&lt;"&amp;$D7,'Annual Service Data By Mode'!$G:$G,"=Full Reporter")),IF($AE$1,SUMIFS('Annual Service Data By Mode'!AT:AT,'Annual Service Data By Mode'!$H:$H,"&lt;"&amp;$D7,'Annual Service Data By Mode'!$AX:$AX,"=No"),SUMIFS('Annual Service Data By Mode'!AT:AT,'Annual Service Data By Mode'!$H:$H,"&lt;"&amp;$D7)))</f>
        <v>987851652</v>
      </c>
      <c r="Y7" s="193">
        <f>IF($AE$6,IF($AE$1,SUMIFS('Annual Service Data By Mode'!AV:AV,'Annual Service Data By Mode'!$H:$H,"&lt;"&amp;$D7,'Annual Service Data By Mode'!$AX:$AX,"=No",'Annual Service Data By Mode'!$G:$G,"=Full Reporter"),SUMIFS('Annual Service Data By Mode'!AV:AV,'Annual Service Data By Mode'!$H:$H,"&lt;"&amp;$D7,'Annual Service Data By Mode'!$G:$G,"=Full Reporter")),IF($AE$1,SUMIFS('Annual Service Data By Mode'!AV:AV,'Annual Service Data By Mode'!$H:$H,"&lt;"&amp;$D7,'Annual Service Data By Mode'!$AX:$AX,"=No"),SUMIFS('Annual Service Data By Mode'!AV:AV,'Annual Service Data By Mode'!$H:$H,"&lt;"&amp;$D7)))</f>
        <v>30628.290000000012</v>
      </c>
      <c r="Z7" s="34"/>
      <c r="AA7" s="34"/>
      <c r="AB7" s="34"/>
      <c r="AC7" s="34"/>
      <c r="AD7" s="34"/>
      <c r="AE7" s="34" t="s">
        <v>5348</v>
      </c>
      <c r="AF7" s="34"/>
      <c r="AG7" s="34"/>
      <c r="AH7" s="34"/>
      <c r="AI7" s="34"/>
    </row>
    <row r="8" spans="1:35" s="37" customFormat="1" ht="11.25" x14ac:dyDescent="0.2">
      <c r="A8" s="67" t="str">
        <f>IF(D8&lt;&gt;"","Between","Over")</f>
        <v>Between</v>
      </c>
      <c r="B8" s="68">
        <f>D7</f>
        <v>200000</v>
      </c>
      <c r="C8" s="69" t="str">
        <f>IF(D8&lt;&gt;"","and","")</f>
        <v>and</v>
      </c>
      <c r="D8" s="21">
        <v>1000000</v>
      </c>
      <c r="E8" s="113" t="str">
        <f t="shared" si="0"/>
        <v>Between 200,000 and 1,000,000</v>
      </c>
      <c r="F8" s="59">
        <f>IF($AE$6,IF($AE$1,IF($A8="Between",SUMIFS('Annual Service Data By Mode'!L:L,'Annual Service Data By Mode'!$H:$H,"&gt;="&amp;$B8,'Annual Service Data By Mode'!$H:$H,"&lt;"&amp;$D8,'Annual Service Data By Mode'!$AX:$AX,"=No",'Annual Service Data By Mode'!$G:$G,"=Full Reporter"),SUMIFS('Annual Service Data By Mode'!L:L,'Annual Service Data By Mode'!$H:$H,"&gt;="&amp;$B8,'Annual Service Data By Mode'!$AX:$AX,"=No",'Annual Service Data By Mode'!$G:$G,"=Full Reporter")),IF($A8="Between",SUMIFS('Annual Service Data By Mode'!L:L,'Annual Service Data By Mode'!$H:$H,"&gt;="&amp;$B8,'Annual Service Data By Mode'!$H:$H,"&lt;"&amp;$D8,'Annual Service Data By Mode'!$G:$G,"=Full Reporter"),SUMIFS('Annual Service Data By Mode'!L:L,'Annual Service Data By Mode'!$H:$H,"&gt;="&amp;$B8,'Annual Service Data By Mode'!$G:$G,"=Full Reporter"))),IF($AE$1,IF($A8="Between",SUMIFS('Annual Service Data By Mode'!L:L,'Annual Service Data By Mode'!$H:$H,"&gt;="&amp;$B8,'Annual Service Data By Mode'!$H:$H,"&lt;"&amp;$D8,'Annual Service Data By Mode'!$AX:$AX,"=No"),SUMIFS('Annual Service Data By Mode'!L:L,'Annual Service Data By Mode'!$H:$H,"&gt;="&amp;$B8,'Annual Service Data By Mode'!$AX:$AX,"=No")),IF($A8="Between",SUMIFS('Annual Service Data By Mode'!L:L,'Annual Service Data By Mode'!$H:$H,"&gt;="&amp;$B8,'Annual Service Data By Mode'!$H:$H,"&lt;"&amp;$D8),SUMIFS('Annual Service Data By Mode'!L:L,'Annual Service Data By Mode'!$H:$H,"&gt;="&amp;$B8))))</f>
        <v>18431</v>
      </c>
      <c r="G8" s="60">
        <f>IF($AE$6,IF($AE$1,IF($A8="Between",SUMIFS('Annual Service Data By Mode'!N:N,'Annual Service Data By Mode'!$H:$H,"&gt;="&amp;$B8,'Annual Service Data By Mode'!$H:$H,"&lt;"&amp;$D8,'Annual Service Data By Mode'!$AX:$AX,"=No",'Annual Service Data By Mode'!$G:$G,"=Full Reporter"),SUMIFS('Annual Service Data By Mode'!N:N,'Annual Service Data By Mode'!$H:$H,"&gt;="&amp;$B8,'Annual Service Data By Mode'!$AX:$AX,"=No",'Annual Service Data By Mode'!$G:$G,"=Full Reporter")),IF($A8="Between",SUMIFS('Annual Service Data By Mode'!N:N,'Annual Service Data By Mode'!$H:$H,"&gt;="&amp;$B8,'Annual Service Data By Mode'!$H:$H,"&lt;"&amp;$D8,'Annual Service Data By Mode'!$G:$G,"=Full Reporter"),SUMIFS('Annual Service Data By Mode'!N:N,'Annual Service Data By Mode'!$H:$H,"&gt;="&amp;$B8,'Annual Service Data By Mode'!$G:$G,"=Full Reporter"))),IF($AE$1,IF($A8="Between",SUMIFS('Annual Service Data By Mode'!N:N,'Annual Service Data By Mode'!$H:$H,"&gt;="&amp;$B8,'Annual Service Data By Mode'!$H:$H,"&lt;"&amp;$D8,'Annual Service Data By Mode'!$AX:$AX,"=No"),SUMIFS('Annual Service Data By Mode'!N:N,'Annual Service Data By Mode'!$H:$H,"&gt;="&amp;$B8,'Annual Service Data By Mode'!$AX:$AX,"=No")),IF($A8="Between",SUMIFS('Annual Service Data By Mode'!N:N,'Annual Service Data By Mode'!$H:$H,"&gt;="&amp;$B8,'Annual Service Data By Mode'!$H:$H,"&lt;"&amp;$D8),SUMIFS('Annual Service Data By Mode'!N:N,'Annual Service Data By Mode'!$H:$H,"&gt;="&amp;$B8))))</f>
        <v>88</v>
      </c>
      <c r="H8" s="61">
        <f t="shared" ref="H8:H15" si="1">IFERROR(N8/Q8,"")</f>
        <v>14.555865784025412</v>
      </c>
      <c r="I8" s="62">
        <f t="shared" ref="I8:I15" si="2">IFERROR(X8/W8,"")</f>
        <v>5.0340962742817288</v>
      </c>
      <c r="J8" s="61">
        <f t="shared" ref="J8:J15" si="3">IFERROR(X8/N8,"")</f>
        <v>5.3997792868796886</v>
      </c>
      <c r="K8" s="61">
        <f t="shared" ref="K8:K15" si="4">IFERROR(W8/Q8,"")</f>
        <v>15.613221972874507</v>
      </c>
      <c r="L8" s="60">
        <f>IF($AE$6,IF($AE$1,IF($A8="Between",SUMIFS('Annual Service Data By Mode'!V:V,'Annual Service Data By Mode'!$H:$H,"&gt;="&amp;$B8,'Annual Service Data By Mode'!$H:$H,"&lt;"&amp;$D8,'Annual Service Data By Mode'!$AX:$AX,"=No",'Annual Service Data By Mode'!$G:$G,"=Full Reporter"),SUMIFS('Annual Service Data By Mode'!V:V,'Annual Service Data By Mode'!$H:$H,"&gt;="&amp;$B8,'Annual Service Data By Mode'!$AX:$AX,"=No",'Annual Service Data By Mode'!$G:$G,"=Full Reporter")),IF($A8="Between",SUMIFS('Annual Service Data By Mode'!V:V,'Annual Service Data By Mode'!$H:$H,"&gt;="&amp;$B8,'Annual Service Data By Mode'!$H:$H,"&lt;"&amp;$D8,'Annual Service Data By Mode'!$G:$G,"=Full Reporter"),SUMIFS('Annual Service Data By Mode'!V:V,'Annual Service Data By Mode'!$H:$H,"&gt;="&amp;$B8,'Annual Service Data By Mode'!$G:$G,"=Full Reporter"))),IF($AE$1,IF($A8="Between",SUMIFS('Annual Service Data By Mode'!V:V,'Annual Service Data By Mode'!$H:$H,"&gt;="&amp;$B8,'Annual Service Data By Mode'!$H:$H,"&lt;"&amp;$D8,'Annual Service Data By Mode'!$AX:$AX,"=No"),SUMIFS('Annual Service Data By Mode'!V:V,'Annual Service Data By Mode'!$H:$H,"&gt;="&amp;$B8,'Annual Service Data By Mode'!$AX:$AX,"=No")),IF($A8="Between",SUMIFS('Annual Service Data By Mode'!V:V,'Annual Service Data By Mode'!$H:$H,"&gt;="&amp;$B8,'Annual Service Data By Mode'!$H:$H,"&lt;"&amp;$D8),SUMIFS('Annual Service Data By Mode'!V:V,'Annual Service Data By Mode'!$H:$H,"&gt;="&amp;$B8))))</f>
        <v>379670522</v>
      </c>
      <c r="M8" s="60">
        <f>IF($AE$6,IF($AE$1,IF($A8="Between",SUMIFS('Annual Service Data By Mode'!X:X,'Annual Service Data By Mode'!$H:$H,"&gt;="&amp;$B8,'Annual Service Data By Mode'!$H:$H,"&lt;"&amp;$D8,'Annual Service Data By Mode'!$AX:$AX,"=No",'Annual Service Data By Mode'!$G:$G,"=Full Reporter"),SUMIFS('Annual Service Data By Mode'!X:X,'Annual Service Data By Mode'!$H:$H,"&gt;="&amp;$B8,'Annual Service Data By Mode'!$AX:$AX,"=No",'Annual Service Data By Mode'!$G:$G,"=Full Reporter")),IF($A8="Between",SUMIFS('Annual Service Data By Mode'!X:X,'Annual Service Data By Mode'!$H:$H,"&gt;="&amp;$B8,'Annual Service Data By Mode'!$H:$H,"&lt;"&amp;$D8,'Annual Service Data By Mode'!$G:$G,"=Full Reporter"),SUMIFS('Annual Service Data By Mode'!X:X,'Annual Service Data By Mode'!$H:$H,"&gt;="&amp;$B8,'Annual Service Data By Mode'!$G:$G,"=Full Reporter"))),IF($AE$1,IF($A8="Between",SUMIFS('Annual Service Data By Mode'!X:X,'Annual Service Data By Mode'!$H:$H,"&gt;="&amp;$B8,'Annual Service Data By Mode'!$H:$H,"&lt;"&amp;$D8,'Annual Service Data By Mode'!$AX:$AX,"=No"),SUMIFS('Annual Service Data By Mode'!X:X,'Annual Service Data By Mode'!$H:$H,"&gt;="&amp;$B8,'Annual Service Data By Mode'!$AX:$AX,"=No")),IF($A8="Between",SUMIFS('Annual Service Data By Mode'!X:X,'Annual Service Data By Mode'!$H:$H,"&gt;="&amp;$B8,'Annual Service Data By Mode'!$H:$H,"&lt;"&amp;$D8),SUMIFS('Annual Service Data By Mode'!X:X,'Annual Service Data By Mode'!$H:$H,"&gt;="&amp;$B8))))</f>
        <v>636699666</v>
      </c>
      <c r="N8" s="60">
        <f>IF($AE$6,IF($AE$1,IF($A8="Between",SUMIFS('Annual Service Data By Mode'!Z:Z,'Annual Service Data By Mode'!$H:$H,"&gt;="&amp;$B8,'Annual Service Data By Mode'!$H:$H,"&lt;"&amp;$D8,'Annual Service Data By Mode'!$AX:$AX,"=No",'Annual Service Data By Mode'!$G:$G,"=Full Reporter"),SUMIFS('Annual Service Data By Mode'!Z:Z,'Annual Service Data By Mode'!$H:$H,"&gt;="&amp;$B8,'Annual Service Data By Mode'!$AX:$AX,"=No",'Annual Service Data By Mode'!$G:$G,"=Full Reporter")),IF($A8="Between",SUMIFS('Annual Service Data By Mode'!Z:Z,'Annual Service Data By Mode'!$H:$H,"&gt;="&amp;$B8,'Annual Service Data By Mode'!$H:$H,"&lt;"&amp;$D8,'Annual Service Data By Mode'!$G:$G,"=Full Reporter"),SUMIFS('Annual Service Data By Mode'!Z:Z,'Annual Service Data By Mode'!$H:$H,"&gt;="&amp;$B8,'Annual Service Data By Mode'!$G:$G,"=Full Reporter"))),IF($AE$1,IF($A8="Between",SUMIFS('Annual Service Data By Mode'!Z:Z,'Annual Service Data By Mode'!$H:$H,"&gt;="&amp;$B8,'Annual Service Data By Mode'!$H:$H,"&lt;"&amp;$D8,'Annual Service Data By Mode'!$AX:$AX,"=No"),SUMIFS('Annual Service Data By Mode'!Z:Z,'Annual Service Data By Mode'!$H:$H,"&gt;="&amp;$B8,'Annual Service Data By Mode'!$AX:$AX,"=No")),IF($A8="Between",SUMIFS('Annual Service Data By Mode'!Z:Z,'Annual Service Data By Mode'!$H:$H,"&gt;="&amp;$B8,'Annual Service Data By Mode'!$H:$H,"&lt;"&amp;$D8),SUMIFS('Annual Service Data By Mode'!Z:Z,'Annual Service Data By Mode'!$H:$H,"&gt;="&amp;$B8))))</f>
        <v>609754417</v>
      </c>
      <c r="O8" s="60">
        <f>IF($AE$6,IF($AE$1,IF($A8="Between",SUMIFS('Annual Service Data By Mode'!AB:AB,'Annual Service Data By Mode'!$H:$H,"&gt;="&amp;$B8,'Annual Service Data By Mode'!$H:$H,"&lt;"&amp;$D8,'Annual Service Data By Mode'!$AX:$AX,"=No",'Annual Service Data By Mode'!$G:$G,"=Full Reporter"),SUMIFS('Annual Service Data By Mode'!AB:AB,'Annual Service Data By Mode'!$H:$H,"&gt;="&amp;$B8,'Annual Service Data By Mode'!$AX:$AX,"=No",'Annual Service Data By Mode'!$G:$G,"=Full Reporter")),IF($A8="Between",SUMIFS('Annual Service Data By Mode'!AB:AB,'Annual Service Data By Mode'!$H:$H,"&gt;="&amp;$B8,'Annual Service Data By Mode'!$H:$H,"&lt;"&amp;$D8,'Annual Service Data By Mode'!$G:$G,"=Full Reporter"),SUMIFS('Annual Service Data By Mode'!AB:AB,'Annual Service Data By Mode'!$H:$H,"&gt;="&amp;$B8,'Annual Service Data By Mode'!$G:$G,"=Full Reporter"))),IF($AE$1,IF($A8="Between",SUMIFS('Annual Service Data By Mode'!AB:AB,'Annual Service Data By Mode'!$H:$H,"&gt;="&amp;$B8,'Annual Service Data By Mode'!$H:$H,"&lt;"&amp;$D8,'Annual Service Data By Mode'!$AX:$AX,"=No"),SUMIFS('Annual Service Data By Mode'!AB:AB,'Annual Service Data By Mode'!$H:$H,"&gt;="&amp;$B8,'Annual Service Data By Mode'!$AX:$AX,"=No")),IF($A8="Between",SUMIFS('Annual Service Data By Mode'!AB:AB,'Annual Service Data By Mode'!$H:$H,"&gt;="&amp;$B8,'Annual Service Data By Mode'!$H:$H,"&lt;"&amp;$D8),SUMIFS('Annual Service Data By Mode'!AB:AB,'Annual Service Data By Mode'!$H:$H,"&gt;="&amp;$B8))))</f>
        <v>67130753</v>
      </c>
      <c r="P8" s="60">
        <f>IF($AE$6,IF($AE$1,IF($A8="Between",SUMIFS('Annual Service Data By Mode'!AD:AD,'Annual Service Data By Mode'!$H:$H,"&gt;="&amp;$B8,'Annual Service Data By Mode'!$H:$H,"&lt;"&amp;$D8,'Annual Service Data By Mode'!$AX:$AX,"=No",'Annual Service Data By Mode'!$G:$G,"=Full Reporter"),SUMIFS('Annual Service Data By Mode'!AD:AD,'Annual Service Data By Mode'!$H:$H,"&gt;="&amp;$B8,'Annual Service Data By Mode'!$AX:$AX,"=No",'Annual Service Data By Mode'!$G:$G,"=Full Reporter")),IF($A8="Between",SUMIFS('Annual Service Data By Mode'!AD:AD,'Annual Service Data By Mode'!$H:$H,"&gt;="&amp;$B8,'Annual Service Data By Mode'!$H:$H,"&lt;"&amp;$D8,'Annual Service Data By Mode'!$G:$G,"=Full Reporter"),SUMIFS('Annual Service Data By Mode'!AD:AD,'Annual Service Data By Mode'!$H:$H,"&gt;="&amp;$B8,'Annual Service Data By Mode'!$G:$G,"=Full Reporter"))),IF($AE$1,IF($A8="Between",SUMIFS('Annual Service Data By Mode'!AD:AD,'Annual Service Data By Mode'!$H:$H,"&gt;="&amp;$B8,'Annual Service Data By Mode'!$H:$H,"&lt;"&amp;$D8,'Annual Service Data By Mode'!$AX:$AX,"=No"),SUMIFS('Annual Service Data By Mode'!AD:AD,'Annual Service Data By Mode'!$H:$H,"&gt;="&amp;$B8,'Annual Service Data By Mode'!$AX:$AX,"=No")),IF($A8="Between",SUMIFS('Annual Service Data By Mode'!AD:AD,'Annual Service Data By Mode'!$H:$H,"&gt;="&amp;$B8,'Annual Service Data By Mode'!$H:$H,"&lt;"&amp;$D8),SUMIFS('Annual Service Data By Mode'!AD:AD,'Annual Service Data By Mode'!$H:$H,"&gt;="&amp;$B8))))</f>
        <v>43147928</v>
      </c>
      <c r="Q8" s="60">
        <f>IF($AE$6,IF($AE$1,IF($A8="Between",SUMIFS('Annual Service Data By Mode'!AF:AF,'Annual Service Data By Mode'!$H:$H,"&gt;="&amp;$B8,'Annual Service Data By Mode'!$H:$H,"&lt;"&amp;$D8,'Annual Service Data By Mode'!$AX:$AX,"=No",'Annual Service Data By Mode'!$G:$G,"=Full Reporter"),SUMIFS('Annual Service Data By Mode'!AF:AF,'Annual Service Data By Mode'!$H:$H,"&gt;="&amp;$B8,'Annual Service Data By Mode'!$AX:$AX,"=No",'Annual Service Data By Mode'!$G:$G,"=Full Reporter")),IF($A8="Between",SUMIFS('Annual Service Data By Mode'!AF:AF,'Annual Service Data By Mode'!$H:$H,"&gt;="&amp;$B8,'Annual Service Data By Mode'!$H:$H,"&lt;"&amp;$D8,'Annual Service Data By Mode'!$G:$G,"=Full Reporter"),SUMIFS('Annual Service Data By Mode'!AF:AF,'Annual Service Data By Mode'!$H:$H,"&gt;="&amp;$B8,'Annual Service Data By Mode'!$G:$G,"=Full Reporter"))),IF($AE$1,IF($A8="Between",SUMIFS('Annual Service Data By Mode'!AF:AF,'Annual Service Data By Mode'!$H:$H,"&gt;="&amp;$B8,'Annual Service Data By Mode'!$H:$H,"&lt;"&amp;$D8,'Annual Service Data By Mode'!$AX:$AX,"=No"),SUMIFS('Annual Service Data By Mode'!AF:AF,'Annual Service Data By Mode'!$H:$H,"&gt;="&amp;$B8,'Annual Service Data By Mode'!$AX:$AX,"=No")),IF($A8="Between",SUMIFS('Annual Service Data By Mode'!AF:AF,'Annual Service Data By Mode'!$H:$H,"&gt;="&amp;$B8,'Annual Service Data By Mode'!$H:$H,"&lt;"&amp;$D8),SUMIFS('Annual Service Data By Mode'!AF:AF,'Annual Service Data By Mode'!$H:$H,"&gt;="&amp;$B8))))</f>
        <v>41890632</v>
      </c>
      <c r="R8" s="60">
        <f>IF($AE$6,IF($AE$1,IF($A8="Between",SUMIFS('Annual Service Data By Mode'!AH:AH,'Annual Service Data By Mode'!$H:$H,"&gt;="&amp;$B8,'Annual Service Data By Mode'!$H:$H,"&lt;"&amp;$D8,'Annual Service Data By Mode'!$AX:$AX,"=No",'Annual Service Data By Mode'!$G:$G,"=Full Reporter"),SUMIFS('Annual Service Data By Mode'!AH:AH,'Annual Service Data By Mode'!$H:$H,"&gt;="&amp;$B8,'Annual Service Data By Mode'!$AX:$AX,"=No",'Annual Service Data By Mode'!$G:$G,"=Full Reporter")),IF($A8="Between",SUMIFS('Annual Service Data By Mode'!AH:AH,'Annual Service Data By Mode'!$H:$H,"&gt;="&amp;$B8,'Annual Service Data By Mode'!$H:$H,"&lt;"&amp;$D8,'Annual Service Data By Mode'!$G:$G,"=Full Reporter"),SUMIFS('Annual Service Data By Mode'!AH:AH,'Annual Service Data By Mode'!$H:$H,"&gt;="&amp;$B8,'Annual Service Data By Mode'!$G:$G,"=Full Reporter"))),IF($AE$1,IF($A8="Between",SUMIFS('Annual Service Data By Mode'!AH:AH,'Annual Service Data By Mode'!$H:$H,"&gt;="&amp;$B8,'Annual Service Data By Mode'!$H:$H,"&lt;"&amp;$D8,'Annual Service Data By Mode'!$AX:$AX,"=No"),SUMIFS('Annual Service Data By Mode'!AH:AH,'Annual Service Data By Mode'!$H:$H,"&gt;="&amp;$B8,'Annual Service Data By Mode'!$AX:$AX,"=No")),IF($A8="Between",SUMIFS('Annual Service Data By Mode'!AH:AH,'Annual Service Data By Mode'!$H:$H,"&gt;="&amp;$B8,'Annual Service Data By Mode'!$H:$H,"&lt;"&amp;$D8),SUMIFS('Annual Service Data By Mode'!AH:AH,'Annual Service Data By Mode'!$H:$H,"&gt;="&amp;$B8))))</f>
        <v>3793197</v>
      </c>
      <c r="S8" s="60">
        <f>IF($AE$6,IF($AE$1,IF($A8="Between",SUMIFS('Annual Service Data By Mode'!AJ:AJ,'Annual Service Data By Mode'!$H:$H,"&gt;="&amp;$B8,'Annual Service Data By Mode'!$H:$H,"&lt;"&amp;$D8,'Annual Service Data By Mode'!$AX:$AX,"=No",'Annual Service Data By Mode'!$G:$G,"=Full Reporter"),SUMIFS('Annual Service Data By Mode'!AJ:AJ,'Annual Service Data By Mode'!$H:$H,"&gt;="&amp;$B8,'Annual Service Data By Mode'!$AX:$AX,"=No",'Annual Service Data By Mode'!$G:$G,"=Full Reporter")),IF($A8="Between",SUMIFS('Annual Service Data By Mode'!AJ:AJ,'Annual Service Data By Mode'!$H:$H,"&gt;="&amp;$B8,'Annual Service Data By Mode'!$H:$H,"&lt;"&amp;$D8,'Annual Service Data By Mode'!$G:$G,"=Full Reporter"),SUMIFS('Annual Service Data By Mode'!AJ:AJ,'Annual Service Data By Mode'!$H:$H,"&gt;="&amp;$B8,'Annual Service Data By Mode'!$G:$G,"=Full Reporter"))),IF($AE$1,IF($A8="Between",SUMIFS('Annual Service Data By Mode'!AJ:AJ,'Annual Service Data By Mode'!$H:$H,"&gt;="&amp;$B8,'Annual Service Data By Mode'!$H:$H,"&lt;"&amp;$D8,'Annual Service Data By Mode'!$AX:$AX,"=No"),SUMIFS('Annual Service Data By Mode'!AJ:AJ,'Annual Service Data By Mode'!$H:$H,"&gt;="&amp;$B8,'Annual Service Data By Mode'!$AX:$AX,"=No")),IF($A8="Between",SUMIFS('Annual Service Data By Mode'!AJ:AJ,'Annual Service Data By Mode'!$H:$H,"&gt;="&amp;$B8,'Annual Service Data By Mode'!$H:$H,"&lt;"&amp;$D8),SUMIFS('Annual Service Data By Mode'!AJ:AJ,'Annual Service Data By Mode'!$H:$H,"&gt;="&amp;$B8))))</f>
        <v>4533425</v>
      </c>
      <c r="T8" s="60">
        <f>IF($AE$6,IF($AE$1,IF($A8="Between",SUMIFS('Annual Service Data By Mode'!AL:AL,'Annual Service Data By Mode'!$H:$H,"&gt;="&amp;$B8,'Annual Service Data By Mode'!$H:$H,"&lt;"&amp;$D8,'Annual Service Data By Mode'!$AX:$AX,"=No",'Annual Service Data By Mode'!$G:$G,"=Full Reporter"),SUMIFS('Annual Service Data By Mode'!AL:AL,'Annual Service Data By Mode'!$H:$H,"&gt;="&amp;$B8,'Annual Service Data By Mode'!$AX:$AX,"=No",'Annual Service Data By Mode'!$G:$G,"=Full Reporter")),IF($A8="Between",SUMIFS('Annual Service Data By Mode'!AL:AL,'Annual Service Data By Mode'!$H:$H,"&gt;="&amp;$B8,'Annual Service Data By Mode'!$H:$H,"&lt;"&amp;$D8,'Annual Service Data By Mode'!$G:$G,"=Full Reporter"),SUMIFS('Annual Service Data By Mode'!AL:AL,'Annual Service Data By Mode'!$H:$H,"&gt;="&amp;$B8,'Annual Service Data By Mode'!$G:$G,"=Full Reporter"))),IF($AE$1,IF($A8="Between",SUMIFS('Annual Service Data By Mode'!AL:AL,'Annual Service Data By Mode'!$H:$H,"&gt;="&amp;$B8,'Annual Service Data By Mode'!$H:$H,"&lt;"&amp;$D8,'Annual Service Data By Mode'!$AX:$AX,"=No"),SUMIFS('Annual Service Data By Mode'!AL:AL,'Annual Service Data By Mode'!$H:$H,"&gt;="&amp;$B8,'Annual Service Data By Mode'!$AX:$AX,"=No")),IF($A8="Between",SUMIFS('Annual Service Data By Mode'!AL:AL,'Annual Service Data By Mode'!$H:$H,"&gt;="&amp;$B8,'Annual Service Data By Mode'!$H:$H,"&lt;"&amp;$D8),SUMIFS('Annual Service Data By Mode'!AL:AL,'Annual Service Data By Mode'!$H:$H,"&gt;="&amp;$B8))))</f>
        <v>4344620</v>
      </c>
      <c r="U8" s="60">
        <f>IF($AE$6,IF($AE$1,IF($A8="Between",SUMIFS('Annual Service Data By Mode'!AN:AN,'Annual Service Data By Mode'!$H:$H,"&gt;="&amp;$B8,'Annual Service Data By Mode'!$H:$H,"&lt;"&amp;$D8,'Annual Service Data By Mode'!$AX:$AX,"=No",'Annual Service Data By Mode'!$G:$G,"=Full Reporter"),SUMIFS('Annual Service Data By Mode'!AN:AN,'Annual Service Data By Mode'!$H:$H,"&gt;="&amp;$B8,'Annual Service Data By Mode'!$AX:$AX,"=No",'Annual Service Data By Mode'!$G:$G,"=Full Reporter")),IF($A8="Between",SUMIFS('Annual Service Data By Mode'!AN:AN,'Annual Service Data By Mode'!$H:$H,"&gt;="&amp;$B8,'Annual Service Data By Mode'!$H:$H,"&lt;"&amp;$D8,'Annual Service Data By Mode'!$G:$G,"=Full Reporter"),SUMIFS('Annual Service Data By Mode'!AN:AN,'Annual Service Data By Mode'!$H:$H,"&gt;="&amp;$B8,'Annual Service Data By Mode'!$G:$G,"=Full Reporter"))),IF($AE$1,IF($A8="Between",SUMIFS('Annual Service Data By Mode'!AN:AN,'Annual Service Data By Mode'!$H:$H,"&gt;="&amp;$B8,'Annual Service Data By Mode'!$H:$H,"&lt;"&amp;$D8,'Annual Service Data By Mode'!$AX:$AX,"=No"),SUMIFS('Annual Service Data By Mode'!AN:AN,'Annual Service Data By Mode'!$H:$H,"&gt;="&amp;$B8,'Annual Service Data By Mode'!$AX:$AX,"=No")),IF($A8="Between",SUMIFS('Annual Service Data By Mode'!AN:AN,'Annual Service Data By Mode'!$H:$H,"&gt;="&amp;$B8,'Annual Service Data By Mode'!$H:$H,"&lt;"&amp;$D8),SUMIFS('Annual Service Data By Mode'!AN:AN,'Annual Service Data By Mode'!$H:$H,"&gt;="&amp;$B8))))</f>
        <v>377087</v>
      </c>
      <c r="V8" s="60">
        <f>IF($AE$6,IF($AE$1,IF($A8="Between",SUMIFS('Annual Service Data By Mode'!AP:AP,'Annual Service Data By Mode'!$H:$H,"&gt;="&amp;$B8,'Annual Service Data By Mode'!$H:$H,"&lt;"&amp;$D8,'Annual Service Data By Mode'!$AX:$AX,"=No",'Annual Service Data By Mode'!$G:$G,"=Full Reporter"),SUMIFS('Annual Service Data By Mode'!AP:AP,'Annual Service Data By Mode'!$H:$H,"&gt;="&amp;$B8,'Annual Service Data By Mode'!$AX:$AX,"=No",'Annual Service Data By Mode'!$G:$G,"=Full Reporter")),IF($A8="Between",SUMIFS('Annual Service Data By Mode'!AP:AP,'Annual Service Data By Mode'!$H:$H,"&gt;="&amp;$B8,'Annual Service Data By Mode'!$H:$H,"&lt;"&amp;$D8,'Annual Service Data By Mode'!$G:$G,"=Full Reporter"),SUMIFS('Annual Service Data By Mode'!AP:AP,'Annual Service Data By Mode'!$H:$H,"&gt;="&amp;$B8,'Annual Service Data By Mode'!$G:$G,"=Full Reporter"))),IF($AE$1,IF($A8="Between",SUMIFS('Annual Service Data By Mode'!AP:AP,'Annual Service Data By Mode'!$H:$H,"&gt;="&amp;$B8,'Annual Service Data By Mode'!$H:$H,"&lt;"&amp;$D8,'Annual Service Data By Mode'!$AX:$AX,"=No"),SUMIFS('Annual Service Data By Mode'!AP:AP,'Annual Service Data By Mode'!$H:$H,"&gt;="&amp;$B8,'Annual Service Data By Mode'!$AX:$AX,"=No")),IF($A8="Between",SUMIFS('Annual Service Data By Mode'!AP:AP,'Annual Service Data By Mode'!$H:$H,"&gt;="&amp;$B8,'Annual Service Data By Mode'!$H:$H,"&lt;"&amp;$D8),SUMIFS('Annual Service Data By Mode'!AP:AP,'Annual Service Data By Mode'!$H:$H,"&gt;="&amp;$B8))))</f>
        <v>362428</v>
      </c>
      <c r="W8" s="60">
        <f>IF($AE$6,IF($AE$1,IF($A8="Between",SUMIFS('Annual Service Data By Mode'!AR:AR,'Annual Service Data By Mode'!$H:$H,"&gt;="&amp;$B8,'Annual Service Data By Mode'!$H:$H,"&lt;"&amp;$D8,'Annual Service Data By Mode'!$AX:$AX,"=No",'Annual Service Data By Mode'!$G:$G,"=Full Reporter"),SUMIFS('Annual Service Data By Mode'!AR:AR,'Annual Service Data By Mode'!$H:$H,"&gt;="&amp;$B8,'Annual Service Data By Mode'!$AX:$AX,"=No",'Annual Service Data By Mode'!$G:$G,"=Full Reporter")),IF($A8="Between",SUMIFS('Annual Service Data By Mode'!AR:AR,'Annual Service Data By Mode'!$H:$H,"&gt;="&amp;$B8,'Annual Service Data By Mode'!$H:$H,"&lt;"&amp;$D8,'Annual Service Data By Mode'!$G:$G,"=Full Reporter"),SUMIFS('Annual Service Data By Mode'!AR:AR,'Annual Service Data By Mode'!$H:$H,"&gt;="&amp;$B8,'Annual Service Data By Mode'!$G:$G,"=Full Reporter"))),IF($AE$1,IF($A8="Between",SUMIFS('Annual Service Data By Mode'!AR:AR,'Annual Service Data By Mode'!$H:$H,"&gt;="&amp;$B8,'Annual Service Data By Mode'!$H:$H,"&lt;"&amp;$D8,'Annual Service Data By Mode'!$AX:$AX,"=No"),SUMIFS('Annual Service Data By Mode'!AR:AR,'Annual Service Data By Mode'!$H:$H,"&gt;="&amp;$B8,'Annual Service Data By Mode'!$AX:$AX,"=No")),IF($A8="Between",SUMIFS('Annual Service Data By Mode'!AR:AR,'Annual Service Data By Mode'!$H:$H,"&gt;="&amp;$B8,'Annual Service Data By Mode'!$H:$H,"&lt;"&amp;$D8),SUMIFS('Annual Service Data By Mode'!AR:AR,'Annual Service Data By Mode'!$H:$H,"&gt;="&amp;$B8))))</f>
        <v>654047736</v>
      </c>
      <c r="X8" s="60">
        <f>IF($AE$6,IF($AE$1,IF($A8="Between",SUMIFS('Annual Service Data By Mode'!AT:AT,'Annual Service Data By Mode'!$H:$H,"&gt;="&amp;$B8,'Annual Service Data By Mode'!$H:$H,"&lt;"&amp;$D8,'Annual Service Data By Mode'!$AX:$AX,"=No",'Annual Service Data By Mode'!$G:$G,"=Full Reporter"),SUMIFS('Annual Service Data By Mode'!AT:AT,'Annual Service Data By Mode'!$H:$H,"&gt;="&amp;$B8,'Annual Service Data By Mode'!$AX:$AX,"=No",'Annual Service Data By Mode'!$G:$G,"=Full Reporter")),IF($A8="Between",SUMIFS('Annual Service Data By Mode'!AT:AT,'Annual Service Data By Mode'!$H:$H,"&gt;="&amp;$B8,'Annual Service Data By Mode'!$H:$H,"&lt;"&amp;$D8,'Annual Service Data By Mode'!$G:$G,"=Full Reporter"),SUMIFS('Annual Service Data By Mode'!AT:AT,'Annual Service Data By Mode'!$H:$H,"&gt;="&amp;$B8,'Annual Service Data By Mode'!$G:$G,"=Full Reporter"))),IF($AE$1,IF($A8="Between",SUMIFS('Annual Service Data By Mode'!AT:AT,'Annual Service Data By Mode'!$H:$H,"&gt;="&amp;$B8,'Annual Service Data By Mode'!$H:$H,"&lt;"&amp;$D8,'Annual Service Data By Mode'!$AX:$AX,"=No"),SUMIFS('Annual Service Data By Mode'!AT:AT,'Annual Service Data By Mode'!$H:$H,"&gt;="&amp;$B8,'Annual Service Data By Mode'!$AX:$AX,"=No")),IF($A8="Between",SUMIFS('Annual Service Data By Mode'!AT:AT,'Annual Service Data By Mode'!$H:$H,"&gt;="&amp;$B8,'Annual Service Data By Mode'!$H:$H,"&lt;"&amp;$D8),SUMIFS('Annual Service Data By Mode'!AT:AT,'Annual Service Data By Mode'!$H:$H,"&gt;="&amp;$B8))))</f>
        <v>3292539271</v>
      </c>
      <c r="Y8" s="194">
        <f>IF($AE$6,IF($AE$1,IF($A8="Between",SUMIFS('Annual Service Data By Mode'!AV:AV,'Annual Service Data By Mode'!$H:$H,"&gt;="&amp;$B8,'Annual Service Data By Mode'!$H:$H,"&lt;"&amp;$D8,'Annual Service Data By Mode'!$AX:$AX,"=No",'Annual Service Data By Mode'!$G:$G,"=Full Reporter"),SUMIFS('Annual Service Data By Mode'!AV:AV,'Annual Service Data By Mode'!$H:$H,"&gt;="&amp;$B8,'Annual Service Data By Mode'!$AX:$AX,"=No",'Annual Service Data By Mode'!$G:$G,"=Full Reporter")),IF($A8="Between",SUMIFS('Annual Service Data By Mode'!AV:AV,'Annual Service Data By Mode'!$H:$H,"&gt;="&amp;$B8,'Annual Service Data By Mode'!$H:$H,"&lt;"&amp;$D8,'Annual Service Data By Mode'!$G:$G,"=Full Reporter"),SUMIFS('Annual Service Data By Mode'!AV:AV,'Annual Service Data By Mode'!$H:$H,"&gt;="&amp;$B8,'Annual Service Data By Mode'!$G:$G,"=Full Reporter"))),IF($AE$1,IF($A8="Between",SUMIFS('Annual Service Data By Mode'!AV:AV,'Annual Service Data By Mode'!$H:$H,"&gt;="&amp;$B8,'Annual Service Data By Mode'!$H:$H,"&lt;"&amp;$D8,'Annual Service Data By Mode'!$AX:$AX,"=No"),SUMIFS('Annual Service Data By Mode'!AV:AV,'Annual Service Data By Mode'!$H:$H,"&gt;="&amp;$B8,'Annual Service Data By Mode'!$AX:$AX,"=No")),IF($A8="Between",SUMIFS('Annual Service Data By Mode'!AV:AV,'Annual Service Data By Mode'!$H:$H,"&gt;="&amp;$B8,'Annual Service Data By Mode'!$H:$H,"&lt;"&amp;$D8),SUMIFS('Annual Service Data By Mode'!AV:AV,'Annual Service Data By Mode'!$H:$H,"&gt;="&amp;$B8))))</f>
        <v>67523.489999999991</v>
      </c>
      <c r="Z8" s="34"/>
      <c r="AA8" s="34"/>
      <c r="AB8" s="34"/>
      <c r="AC8" s="34"/>
      <c r="AD8" s="34"/>
      <c r="AE8" s="34" t="s">
        <v>5349</v>
      </c>
      <c r="AF8" s="34"/>
      <c r="AG8" s="34"/>
      <c r="AH8" s="34"/>
      <c r="AI8" s="34"/>
    </row>
    <row r="9" spans="1:35" s="37" customFormat="1" ht="11.25" x14ac:dyDescent="0.2">
      <c r="A9" s="67" t="str">
        <f t="shared" ref="A9:A15" si="5">IF(OR(A8="Over",A8=""),"",IF(D9="","Over","Between"))</f>
        <v>Over</v>
      </c>
      <c r="B9" s="68">
        <f t="shared" ref="B9:B15" si="6">IF(D8="","",D8)</f>
        <v>1000000</v>
      </c>
      <c r="C9" s="69" t="str">
        <f>IF(D9&lt;&gt;"","and","")</f>
        <v/>
      </c>
      <c r="D9" s="21"/>
      <c r="E9" s="113" t="str">
        <f t="shared" si="0"/>
        <v>Over 1,000,000</v>
      </c>
      <c r="F9" s="59">
        <f>IF($AE$6,IF($AE$1,IF($A9="","",IF($A9="Between",SUMIFS('Annual Service Data By Mode'!L:L,'Annual Service Data By Mode'!$H:$H,"&gt;="&amp;$B9,'Annual Service Data By Mode'!$H:$H,"&lt;"&amp;$D9,'Annual Service Data By Mode'!$AX:$AX,"=No",'Annual Service Data By Mode'!$G:$G,"=Full Reporter"),SUMIFS('Annual Service Data By Mode'!L:L,'Annual Service Data By Mode'!$H:$H,"&gt;="&amp;$B9,'Annual Service Data By Mode'!$AX:$AX,"=No",'Annual Service Data By Mode'!$G:$G,"=Full Reporter"))),IF($A9="","",IF($A9="Between",SUMIFS('Annual Service Data By Mode'!L:L,'Annual Service Data By Mode'!$H:$H,"&gt;="&amp;$B9,'Annual Service Data By Mode'!$H:$H,"&lt;"&amp;$D9,'Annual Service Data By Mode'!$G:$G,"=Full Reporter"),SUMIFS('Annual Service Data By Mode'!L:L,'Annual Service Data By Mode'!$H:$H,"&gt;="&amp;$B9,'Annual Service Data By Mode'!$G:$G,"=Full Reporter")))),IF($AE$1,IF($A9="","",IF($A9="Between",SUMIFS('Annual Service Data By Mode'!L:L,'Annual Service Data By Mode'!$H:$H,"&gt;="&amp;$B9,'Annual Service Data By Mode'!$H:$H,"&lt;"&amp;$D9,'Annual Service Data By Mode'!$AX:$AX,"=No"),SUMIFS('Annual Service Data By Mode'!L:L,'Annual Service Data By Mode'!$H:$H,"&gt;="&amp;$B9,'Annual Service Data By Mode'!$AX:$AX,"=No"))),IF($A9="","",IF($A9="Between",SUMIFS('Annual Service Data By Mode'!L:L,'Annual Service Data By Mode'!$H:$H,"&gt;="&amp;$B9,'Annual Service Data By Mode'!$H:$H,"&lt;"&amp;$D9),SUMIFS('Annual Service Data By Mode'!L:L,'Annual Service Data By Mode'!$H:$H,"&gt;="&amp;$B9)))))</f>
        <v>88663</v>
      </c>
      <c r="G9" s="60">
        <f>IF($AE$6,IF($AE$1,IF($A9="","",IF($A9="Between",SUMIFS('Annual Service Data By Mode'!N:N,'Annual Service Data By Mode'!$H:$H,"&gt;="&amp;$B9,'Annual Service Data By Mode'!$H:$H,"&lt;"&amp;$D9,'Annual Service Data By Mode'!$AX:$AX,"=No",'Annual Service Data By Mode'!$G:$G,"=Full Reporter"),SUMIFS('Annual Service Data By Mode'!N:N,'Annual Service Data By Mode'!$H:$H,"&gt;="&amp;$B9,'Annual Service Data By Mode'!$AX:$AX,"=No",'Annual Service Data By Mode'!$G:$G,"=Full Reporter"))),IF($A9="","",IF($A9="Between",SUMIFS('Annual Service Data By Mode'!N:N,'Annual Service Data By Mode'!$H:$H,"&gt;="&amp;$B9,'Annual Service Data By Mode'!$H:$H,"&lt;"&amp;$D9,'Annual Service Data By Mode'!$G:$G,"=Full Reporter"),SUMIFS('Annual Service Data By Mode'!N:N,'Annual Service Data By Mode'!$H:$H,"&gt;="&amp;$B9,'Annual Service Data By Mode'!$G:$G,"=Full Reporter")))),IF($AE$1,IF($A9="","",IF($A9="Between",SUMIFS('Annual Service Data By Mode'!N:N,'Annual Service Data By Mode'!$H:$H,"&gt;="&amp;$B9,'Annual Service Data By Mode'!$H:$H,"&lt;"&amp;$D9,'Annual Service Data By Mode'!$AX:$AX,"=No"),SUMIFS('Annual Service Data By Mode'!N:N,'Annual Service Data By Mode'!$H:$H,"&gt;="&amp;$B9,'Annual Service Data By Mode'!$AX:$AX,"=No"))),IF($A9="","",IF($A9="Between",SUMIFS('Annual Service Data By Mode'!N:N,'Annual Service Data By Mode'!$H:$H,"&gt;="&amp;$B9,'Annual Service Data By Mode'!$H:$H,"&lt;"&amp;$D9),SUMIFS('Annual Service Data By Mode'!N:N,'Annual Service Data By Mode'!$H:$H,"&gt;="&amp;$B9)))))</f>
        <v>3192</v>
      </c>
      <c r="H9" s="61">
        <f t="shared" si="1"/>
        <v>14.879805800024329</v>
      </c>
      <c r="I9" s="62">
        <f t="shared" si="2"/>
        <v>5.6154462103627472</v>
      </c>
      <c r="J9" s="61">
        <f t="shared" si="3"/>
        <v>14.659490102477029</v>
      </c>
      <c r="K9" s="61">
        <f t="shared" si="4"/>
        <v>38.844707558537209</v>
      </c>
      <c r="L9" s="60">
        <f>IF($AE$6,IF($AE$1,IF($A9="","",IF($A9="Between",SUMIFS('Annual Service Data By Mode'!V:V,'Annual Service Data By Mode'!$H:$H,"&gt;="&amp;$B9,'Annual Service Data By Mode'!$H:$H,"&lt;"&amp;$D9,'Annual Service Data By Mode'!$AX:$AX,"=No",'Annual Service Data By Mode'!$G:$G,"=Full Reporter"),SUMIFS('Annual Service Data By Mode'!V:V,'Annual Service Data By Mode'!$H:$H,"&gt;="&amp;$B9,'Annual Service Data By Mode'!$AX:$AX,"=No",'Annual Service Data By Mode'!$G:$G,"=Full Reporter"))),IF($A9="","",IF($A9="Between",SUMIFS('Annual Service Data By Mode'!V:V,'Annual Service Data By Mode'!$H:$H,"&gt;="&amp;$B9,'Annual Service Data By Mode'!$H:$H,"&lt;"&amp;$D9,'Annual Service Data By Mode'!$G:$G,"=Full Reporter"),SUMIFS('Annual Service Data By Mode'!V:V,'Annual Service Data By Mode'!$H:$H,"&gt;="&amp;$B9,'Annual Service Data By Mode'!$G:$G,"=Full Reporter")))),IF($AE$1,IF($A9="","",IF($A9="Between",SUMIFS('Annual Service Data By Mode'!V:V,'Annual Service Data By Mode'!$H:$H,"&gt;="&amp;$B9,'Annual Service Data By Mode'!$H:$H,"&lt;"&amp;$D9,'Annual Service Data By Mode'!$AX:$AX,"=No"),SUMIFS('Annual Service Data By Mode'!V:V,'Annual Service Data By Mode'!$H:$H,"&gt;="&amp;$B9,'Annual Service Data By Mode'!$AX:$AX,"=No"))),IF($A9="","",IF($A9="Between",SUMIFS('Annual Service Data By Mode'!V:V,'Annual Service Data By Mode'!$H:$H,"&gt;="&amp;$B9,'Annual Service Data By Mode'!$H:$H,"&lt;"&amp;$D9),SUMIFS('Annual Service Data By Mode'!V:V,'Annual Service Data By Mode'!$H:$H,"&gt;="&amp;$B9)))))</f>
        <v>2666523522</v>
      </c>
      <c r="M9" s="60">
        <f>IF($AE$6,IF($AE$1,IF($A9="","",IF($A9="Between",SUMIFS('Annual Service Data By Mode'!X:X,'Annual Service Data By Mode'!$H:$H,"&gt;="&amp;$B9,'Annual Service Data By Mode'!$H:$H,"&lt;"&amp;$D9,'Annual Service Data By Mode'!$AX:$AX,"=No",'Annual Service Data By Mode'!$G:$G,"=Full Reporter"),SUMIFS('Annual Service Data By Mode'!X:X,'Annual Service Data By Mode'!$H:$H,"&gt;="&amp;$B9,'Annual Service Data By Mode'!$AX:$AX,"=No",'Annual Service Data By Mode'!$G:$G,"=Full Reporter"))),IF($A9="","",IF($A9="Between",SUMIFS('Annual Service Data By Mode'!X:X,'Annual Service Data By Mode'!$H:$H,"&gt;="&amp;$B9,'Annual Service Data By Mode'!$H:$H,"&lt;"&amp;$D9,'Annual Service Data By Mode'!$G:$G,"=Full Reporter"),SUMIFS('Annual Service Data By Mode'!X:X,'Annual Service Data By Mode'!$H:$H,"&gt;="&amp;$B9,'Annual Service Data By Mode'!$G:$G,"=Full Reporter")))),IF($AE$1,IF($A9="","",IF($A9="Between",SUMIFS('Annual Service Data By Mode'!X:X,'Annual Service Data By Mode'!$H:$H,"&gt;="&amp;$B9,'Annual Service Data By Mode'!$H:$H,"&lt;"&amp;$D9,'Annual Service Data By Mode'!$AX:$AX,"=No"),SUMIFS('Annual Service Data By Mode'!X:X,'Annual Service Data By Mode'!$H:$H,"&gt;="&amp;$B9,'Annual Service Data By Mode'!$AX:$AX,"=No"))),IF($A9="","",IF($A9="Between",SUMIFS('Annual Service Data By Mode'!X:X,'Annual Service Data By Mode'!$H:$H,"&gt;="&amp;$B9,'Annual Service Data By Mode'!$H:$H,"&lt;"&amp;$D9),SUMIFS('Annual Service Data By Mode'!X:X,'Annual Service Data By Mode'!$H:$H,"&gt;="&amp;$B9)))))</f>
        <v>3729896734</v>
      </c>
      <c r="N9" s="60">
        <f>IF($AE$6,IF($AE$1,IF($A9="","",IF($A9="Between",SUMIFS('Annual Service Data By Mode'!Z:Z,'Annual Service Data By Mode'!$H:$H,"&gt;="&amp;$B9,'Annual Service Data By Mode'!$H:$H,"&lt;"&amp;$D9,'Annual Service Data By Mode'!$AX:$AX,"=No",'Annual Service Data By Mode'!$G:$G,"=Full Reporter"),SUMIFS('Annual Service Data By Mode'!Z:Z,'Annual Service Data By Mode'!$H:$H,"&gt;="&amp;$B9,'Annual Service Data By Mode'!$AX:$AX,"=No",'Annual Service Data By Mode'!$G:$G,"=Full Reporter"))),IF($A9="","",IF($A9="Between",SUMIFS('Annual Service Data By Mode'!Z:Z,'Annual Service Data By Mode'!$H:$H,"&gt;="&amp;$B9,'Annual Service Data By Mode'!$H:$H,"&lt;"&amp;$D9,'Annual Service Data By Mode'!$G:$G,"=Full Reporter"),SUMIFS('Annual Service Data By Mode'!Z:Z,'Annual Service Data By Mode'!$H:$H,"&gt;="&amp;$B9,'Annual Service Data By Mode'!$G:$G,"=Full Reporter")))),IF($AE$1,IF($A9="","",IF($A9="Between",SUMIFS('Annual Service Data By Mode'!Z:Z,'Annual Service Data By Mode'!$H:$H,"&gt;="&amp;$B9,'Annual Service Data By Mode'!$H:$H,"&lt;"&amp;$D9,'Annual Service Data By Mode'!$AX:$AX,"=No"),SUMIFS('Annual Service Data By Mode'!Z:Z,'Annual Service Data By Mode'!$H:$H,"&gt;="&amp;$B9,'Annual Service Data By Mode'!$AX:$AX,"=No"))),IF($A9="","",IF($A9="Between",SUMIFS('Annual Service Data By Mode'!Z:Z,'Annual Service Data By Mode'!$H:$H,"&gt;="&amp;$B9,'Annual Service Data By Mode'!$H:$H,"&lt;"&amp;$D9),SUMIFS('Annual Service Data By Mode'!Z:Z,'Annual Service Data By Mode'!$H:$H,"&gt;="&amp;$B9)))))</f>
        <v>3380057879</v>
      </c>
      <c r="O9" s="60">
        <f>IF($AE$6,IF($AE$1,IF($A9="","",IF($A9="Between",SUMIFS('Annual Service Data By Mode'!AB:AB,'Annual Service Data By Mode'!$H:$H,"&gt;="&amp;$B9,'Annual Service Data By Mode'!$H:$H,"&lt;"&amp;$D9,'Annual Service Data By Mode'!$AX:$AX,"=No",'Annual Service Data By Mode'!$G:$G,"=Full Reporter"),SUMIFS('Annual Service Data By Mode'!AB:AB,'Annual Service Data By Mode'!$H:$H,"&gt;="&amp;$B9,'Annual Service Data By Mode'!$AX:$AX,"=No",'Annual Service Data By Mode'!$G:$G,"=Full Reporter"))),IF($A9="","",IF($A9="Between",SUMIFS('Annual Service Data By Mode'!AB:AB,'Annual Service Data By Mode'!$H:$H,"&gt;="&amp;$B9,'Annual Service Data By Mode'!$H:$H,"&lt;"&amp;$D9,'Annual Service Data By Mode'!$G:$G,"=Full Reporter"),SUMIFS('Annual Service Data By Mode'!AB:AB,'Annual Service Data By Mode'!$H:$H,"&gt;="&amp;$B9,'Annual Service Data By Mode'!$G:$G,"=Full Reporter")))),IF($AE$1,IF($A9="","",IF($A9="Between",SUMIFS('Annual Service Data By Mode'!AB:AB,'Annual Service Data By Mode'!$H:$H,"&gt;="&amp;$B9,'Annual Service Data By Mode'!$H:$H,"&lt;"&amp;$D9,'Annual Service Data By Mode'!$AX:$AX,"=No"),SUMIFS('Annual Service Data By Mode'!AB:AB,'Annual Service Data By Mode'!$H:$H,"&gt;="&amp;$B9,'Annual Service Data By Mode'!$AX:$AX,"=No"))),IF($A9="","",IF($A9="Between",SUMIFS('Annual Service Data By Mode'!AB:AB,'Annual Service Data By Mode'!$H:$H,"&gt;="&amp;$B9,'Annual Service Data By Mode'!$H:$H,"&lt;"&amp;$D9),SUMIFS('Annual Service Data By Mode'!AB:AB,'Annual Service Data By Mode'!$H:$H,"&gt;="&amp;$B9)))))</f>
        <v>439429805</v>
      </c>
      <c r="P9" s="60">
        <f>IF($AE$6,IF($AE$1,IF($A9="","",IF($A9="Between",SUMIFS('Annual Service Data By Mode'!AD:AD,'Annual Service Data By Mode'!$H:$H,"&gt;="&amp;$B9,'Annual Service Data By Mode'!$H:$H,"&lt;"&amp;$D9,'Annual Service Data By Mode'!$AX:$AX,"=No",'Annual Service Data By Mode'!$G:$G,"=Full Reporter"),SUMIFS('Annual Service Data By Mode'!AD:AD,'Annual Service Data By Mode'!$H:$H,"&gt;="&amp;$B9,'Annual Service Data By Mode'!$AX:$AX,"=No",'Annual Service Data By Mode'!$G:$G,"=Full Reporter"))),IF($A9="","",IF($A9="Between",SUMIFS('Annual Service Data By Mode'!AD:AD,'Annual Service Data By Mode'!$H:$H,"&gt;="&amp;$B9,'Annual Service Data By Mode'!$H:$H,"&lt;"&amp;$D9,'Annual Service Data By Mode'!$G:$G,"=Full Reporter"),SUMIFS('Annual Service Data By Mode'!AD:AD,'Annual Service Data By Mode'!$H:$H,"&gt;="&amp;$B9,'Annual Service Data By Mode'!$G:$G,"=Full Reporter")))),IF($AE$1,IF($A9="","",IF($A9="Between",SUMIFS('Annual Service Data By Mode'!AD:AD,'Annual Service Data By Mode'!$H:$H,"&gt;="&amp;$B9,'Annual Service Data By Mode'!$H:$H,"&lt;"&amp;$D9,'Annual Service Data By Mode'!$AX:$AX,"=No"),SUMIFS('Annual Service Data By Mode'!AD:AD,'Annual Service Data By Mode'!$H:$H,"&gt;="&amp;$B9,'Annual Service Data By Mode'!$AX:$AX,"=No"))),IF($A9="","",IF($A9="Between",SUMIFS('Annual Service Data By Mode'!AD:AD,'Annual Service Data By Mode'!$H:$H,"&gt;="&amp;$B9,'Annual Service Data By Mode'!$H:$H,"&lt;"&amp;$D9),SUMIFS('Annual Service Data By Mode'!AD:AD,'Annual Service Data By Mode'!$H:$H,"&gt;="&amp;$B9)))))</f>
        <v>247787067</v>
      </c>
      <c r="Q9" s="60">
        <f>IF($AE$6,IF($AE$1,IF($A9="","",IF($A9="Between",SUMIFS('Annual Service Data By Mode'!AF:AF,'Annual Service Data By Mode'!$H:$H,"&gt;="&amp;$B9,'Annual Service Data By Mode'!$H:$H,"&lt;"&amp;$D9,'Annual Service Data By Mode'!$AX:$AX,"=No",'Annual Service Data By Mode'!$G:$G,"=Full Reporter"),SUMIFS('Annual Service Data By Mode'!AF:AF,'Annual Service Data By Mode'!$H:$H,"&gt;="&amp;$B9,'Annual Service Data By Mode'!$AX:$AX,"=No",'Annual Service Data By Mode'!$G:$G,"=Full Reporter"))),IF($A9="","",IF($A9="Between",SUMIFS('Annual Service Data By Mode'!AF:AF,'Annual Service Data By Mode'!$H:$H,"&gt;="&amp;$B9,'Annual Service Data By Mode'!$H:$H,"&lt;"&amp;$D9,'Annual Service Data By Mode'!$G:$G,"=Full Reporter"),SUMIFS('Annual Service Data By Mode'!AF:AF,'Annual Service Data By Mode'!$H:$H,"&gt;="&amp;$B9,'Annual Service Data By Mode'!$G:$G,"=Full Reporter")))),IF($AE$1,IF($A9="","",IF($A9="Between",SUMIFS('Annual Service Data By Mode'!AF:AF,'Annual Service Data By Mode'!$H:$H,"&gt;="&amp;$B9,'Annual Service Data By Mode'!$H:$H,"&lt;"&amp;$D9,'Annual Service Data By Mode'!$AX:$AX,"=No"),SUMIFS('Annual Service Data By Mode'!AF:AF,'Annual Service Data By Mode'!$H:$H,"&gt;="&amp;$B9,'Annual Service Data By Mode'!$AX:$AX,"=No"))),IF($A9="","",IF($A9="Between",SUMIFS('Annual Service Data By Mode'!AF:AF,'Annual Service Data By Mode'!$H:$H,"&gt;="&amp;$B9,'Annual Service Data By Mode'!$H:$H,"&lt;"&amp;$D9),SUMIFS('Annual Service Data By Mode'!AF:AF,'Annual Service Data By Mode'!$H:$H,"&gt;="&amp;$B9)))))</f>
        <v>227157392</v>
      </c>
      <c r="R9" s="60">
        <f>IF($AE$6,IF($AE$1,IF($A9="","",IF($A9="Between",SUMIFS('Annual Service Data By Mode'!AH:AH,'Annual Service Data By Mode'!$H:$H,"&gt;="&amp;$B9,'Annual Service Data By Mode'!$H:$H,"&lt;"&amp;$D9,'Annual Service Data By Mode'!$AX:$AX,"=No",'Annual Service Data By Mode'!$G:$G,"=Full Reporter"),SUMIFS('Annual Service Data By Mode'!AH:AH,'Annual Service Data By Mode'!$H:$H,"&gt;="&amp;$B9,'Annual Service Data By Mode'!$AX:$AX,"=No",'Annual Service Data By Mode'!$G:$G,"=Full Reporter"))),IF($A9="","",IF($A9="Between",SUMIFS('Annual Service Data By Mode'!AH:AH,'Annual Service Data By Mode'!$H:$H,"&gt;="&amp;$B9,'Annual Service Data By Mode'!$H:$H,"&lt;"&amp;$D9,'Annual Service Data By Mode'!$G:$G,"=Full Reporter"),SUMIFS('Annual Service Data By Mode'!AH:AH,'Annual Service Data By Mode'!$H:$H,"&gt;="&amp;$B9,'Annual Service Data By Mode'!$G:$G,"=Full Reporter")))),IF($AE$1,IF($A9="","",IF($A9="Between",SUMIFS('Annual Service Data By Mode'!AH:AH,'Annual Service Data By Mode'!$H:$H,"&gt;="&amp;$B9,'Annual Service Data By Mode'!$H:$H,"&lt;"&amp;$D9,'Annual Service Data By Mode'!$AX:$AX,"=No"),SUMIFS('Annual Service Data By Mode'!AH:AH,'Annual Service Data By Mode'!$H:$H,"&gt;="&amp;$B9,'Annual Service Data By Mode'!$AX:$AX,"=No"))),IF($A9="","",IF($A9="Between",SUMIFS('Annual Service Data By Mode'!AH:AH,'Annual Service Data By Mode'!$H:$H,"&gt;="&amp;$B9,'Annual Service Data By Mode'!$H:$H,"&lt;"&amp;$D9),SUMIFS('Annual Service Data By Mode'!AH:AH,'Annual Service Data By Mode'!$H:$H,"&gt;="&amp;$B9)))))</f>
        <v>25786610</v>
      </c>
      <c r="S9" s="60">
        <f>IF($AE$6,IF($AE$1,IF($A9="","",IF($A9="Between",SUMIFS('Annual Service Data By Mode'!AJ:AJ,'Annual Service Data By Mode'!$H:$H,"&gt;="&amp;$B9,'Annual Service Data By Mode'!$H:$H,"&lt;"&amp;$D9,'Annual Service Data By Mode'!$AX:$AX,"=No",'Annual Service Data By Mode'!$G:$G,"=Full Reporter"),SUMIFS('Annual Service Data By Mode'!AJ:AJ,'Annual Service Data By Mode'!$H:$H,"&gt;="&amp;$B9,'Annual Service Data By Mode'!$AX:$AX,"=No",'Annual Service Data By Mode'!$G:$G,"=Full Reporter"))),IF($A9="","",IF($A9="Between",SUMIFS('Annual Service Data By Mode'!AJ:AJ,'Annual Service Data By Mode'!$H:$H,"&gt;="&amp;$B9,'Annual Service Data By Mode'!$H:$H,"&lt;"&amp;$D9,'Annual Service Data By Mode'!$G:$G,"=Full Reporter"),SUMIFS('Annual Service Data By Mode'!AJ:AJ,'Annual Service Data By Mode'!$H:$H,"&gt;="&amp;$B9,'Annual Service Data By Mode'!$G:$G,"=Full Reporter")))),IF($AE$1,IF($A9="","",IF($A9="Between",SUMIFS('Annual Service Data By Mode'!AJ:AJ,'Annual Service Data By Mode'!$H:$H,"&gt;="&amp;$B9,'Annual Service Data By Mode'!$H:$H,"&lt;"&amp;$D9,'Annual Service Data By Mode'!$AX:$AX,"=No"),SUMIFS('Annual Service Data By Mode'!AJ:AJ,'Annual Service Data By Mode'!$H:$H,"&gt;="&amp;$B9,'Annual Service Data By Mode'!$AX:$AX,"=No"))),IF($A9="","",IF($A9="Between",SUMIFS('Annual Service Data By Mode'!AJ:AJ,'Annual Service Data By Mode'!$H:$H,"&gt;="&amp;$B9,'Annual Service Data By Mode'!$H:$H,"&lt;"&amp;$D9),SUMIFS('Annual Service Data By Mode'!AJ:AJ,'Annual Service Data By Mode'!$H:$H,"&gt;="&amp;$B9)))))</f>
        <v>219447223</v>
      </c>
      <c r="T9" s="60">
        <f>IF($AE$6,IF($AE$1,IF($A9="","",IF($A9="Between",SUMIFS('Annual Service Data By Mode'!AL:AL,'Annual Service Data By Mode'!$H:$H,"&gt;="&amp;$B9,'Annual Service Data By Mode'!$H:$H,"&lt;"&amp;$D9,'Annual Service Data By Mode'!$AX:$AX,"=No",'Annual Service Data By Mode'!$G:$G,"=Full Reporter"),SUMIFS('Annual Service Data By Mode'!AL:AL,'Annual Service Data By Mode'!$H:$H,"&gt;="&amp;$B9,'Annual Service Data By Mode'!$AX:$AX,"=No",'Annual Service Data By Mode'!$G:$G,"=Full Reporter"))),IF($A9="","",IF($A9="Between",SUMIFS('Annual Service Data By Mode'!AL:AL,'Annual Service Data By Mode'!$H:$H,"&gt;="&amp;$B9,'Annual Service Data By Mode'!$H:$H,"&lt;"&amp;$D9,'Annual Service Data By Mode'!$G:$G,"=Full Reporter"),SUMIFS('Annual Service Data By Mode'!AL:AL,'Annual Service Data By Mode'!$H:$H,"&gt;="&amp;$B9,'Annual Service Data By Mode'!$G:$G,"=Full Reporter")))),IF($AE$1,IF($A9="","",IF($A9="Between",SUMIFS('Annual Service Data By Mode'!AL:AL,'Annual Service Data By Mode'!$H:$H,"&gt;="&amp;$B9,'Annual Service Data By Mode'!$H:$H,"&lt;"&amp;$D9,'Annual Service Data By Mode'!$AX:$AX,"=No"),SUMIFS('Annual Service Data By Mode'!AL:AL,'Annual Service Data By Mode'!$H:$H,"&gt;="&amp;$B9,'Annual Service Data By Mode'!$AX:$AX,"=No"))),IF($A9="","",IF($A9="Between",SUMIFS('Annual Service Data By Mode'!AL:AL,'Annual Service Data By Mode'!$H:$H,"&gt;="&amp;$B9,'Annual Service Data By Mode'!$H:$H,"&lt;"&amp;$D9),SUMIFS('Annual Service Data By Mode'!AL:AL,'Annual Service Data By Mode'!$H:$H,"&gt;="&amp;$B9)))))</f>
        <v>211535614</v>
      </c>
      <c r="U9" s="60">
        <f>IF($AE$6,IF($AE$1,IF($A9="","",IF($A9="Between",SUMIFS('Annual Service Data By Mode'!AN:AN,'Annual Service Data By Mode'!$H:$H,"&gt;="&amp;$B9,'Annual Service Data By Mode'!$H:$H,"&lt;"&amp;$D9,'Annual Service Data By Mode'!$AX:$AX,"=No",'Annual Service Data By Mode'!$G:$G,"=Full Reporter"),SUMIFS('Annual Service Data By Mode'!AN:AN,'Annual Service Data By Mode'!$H:$H,"&gt;="&amp;$B9,'Annual Service Data By Mode'!$AX:$AX,"=No",'Annual Service Data By Mode'!$G:$G,"=Full Reporter"))),IF($A9="","",IF($A9="Between",SUMIFS('Annual Service Data By Mode'!AN:AN,'Annual Service Data By Mode'!$H:$H,"&gt;="&amp;$B9,'Annual Service Data By Mode'!$H:$H,"&lt;"&amp;$D9,'Annual Service Data By Mode'!$G:$G,"=Full Reporter"),SUMIFS('Annual Service Data By Mode'!AN:AN,'Annual Service Data By Mode'!$H:$H,"&gt;="&amp;$B9,'Annual Service Data By Mode'!$G:$G,"=Full Reporter")))),IF($AE$1,IF($A9="","",IF($A9="Between",SUMIFS('Annual Service Data By Mode'!AN:AN,'Annual Service Data By Mode'!$H:$H,"&gt;="&amp;$B9,'Annual Service Data By Mode'!$H:$H,"&lt;"&amp;$D9,'Annual Service Data By Mode'!$AX:$AX,"=No"),SUMIFS('Annual Service Data By Mode'!AN:AN,'Annual Service Data By Mode'!$H:$H,"&gt;="&amp;$B9,'Annual Service Data By Mode'!$AX:$AX,"=No"))),IF($A9="","",IF($A9="Between",SUMIFS('Annual Service Data By Mode'!AN:AN,'Annual Service Data By Mode'!$H:$H,"&gt;="&amp;$B9,'Annual Service Data By Mode'!$H:$H,"&lt;"&amp;$D9),SUMIFS('Annual Service Data By Mode'!AN:AN,'Annual Service Data By Mode'!$H:$H,"&gt;="&amp;$B9)))))</f>
        <v>11793467</v>
      </c>
      <c r="V9" s="60">
        <f>IF($AE$6,IF($AE$1,IF($A9="","",IF($A9="Between",SUMIFS('Annual Service Data By Mode'!AP:AP,'Annual Service Data By Mode'!$H:$H,"&gt;="&amp;$B9,'Annual Service Data By Mode'!$H:$H,"&lt;"&amp;$D9,'Annual Service Data By Mode'!$AX:$AX,"=No",'Annual Service Data By Mode'!$G:$G,"=Full Reporter"),SUMIFS('Annual Service Data By Mode'!AP:AP,'Annual Service Data By Mode'!$H:$H,"&gt;="&amp;$B9,'Annual Service Data By Mode'!$AX:$AX,"=No",'Annual Service Data By Mode'!$G:$G,"=Full Reporter"))),IF($A9="","",IF($A9="Between",SUMIFS('Annual Service Data By Mode'!AP:AP,'Annual Service Data By Mode'!$H:$H,"&gt;="&amp;$B9,'Annual Service Data By Mode'!$H:$H,"&lt;"&amp;$D9,'Annual Service Data By Mode'!$G:$G,"=Full Reporter"),SUMIFS('Annual Service Data By Mode'!AP:AP,'Annual Service Data By Mode'!$H:$H,"&gt;="&amp;$B9,'Annual Service Data By Mode'!$G:$G,"=Full Reporter")))),IF($AE$1,IF($A9="","",IF($A9="Between",SUMIFS('Annual Service Data By Mode'!AP:AP,'Annual Service Data By Mode'!$H:$H,"&gt;="&amp;$B9,'Annual Service Data By Mode'!$H:$H,"&lt;"&amp;$D9,'Annual Service Data By Mode'!$AX:$AX,"=No"),SUMIFS('Annual Service Data By Mode'!AP:AP,'Annual Service Data By Mode'!$H:$H,"&gt;="&amp;$B9,'Annual Service Data By Mode'!$AX:$AX,"=No"))),IF($A9="","",IF($A9="Between",SUMIFS('Annual Service Data By Mode'!AP:AP,'Annual Service Data By Mode'!$H:$H,"&gt;="&amp;$B9,'Annual Service Data By Mode'!$H:$H,"&lt;"&amp;$D9),SUMIFS('Annual Service Data By Mode'!AP:AP,'Annual Service Data By Mode'!$H:$H,"&gt;="&amp;$B9)))))</f>
        <v>11210189</v>
      </c>
      <c r="W9" s="60">
        <f>IF($AE$6,IF($AE$1,IF($A9="","",IF($A9="Between",SUMIFS('Annual Service Data By Mode'!AR:AR,'Annual Service Data By Mode'!$H:$H,"&gt;="&amp;$B9,'Annual Service Data By Mode'!$H:$H,"&lt;"&amp;$D9,'Annual Service Data By Mode'!$AX:$AX,"=No",'Annual Service Data By Mode'!$G:$G,"=Full Reporter"),SUMIFS('Annual Service Data By Mode'!AR:AR,'Annual Service Data By Mode'!$H:$H,"&gt;="&amp;$B9,'Annual Service Data By Mode'!$AX:$AX,"=No",'Annual Service Data By Mode'!$G:$G,"=Full Reporter"))),IF($A9="","",IF($A9="Between",SUMIFS('Annual Service Data By Mode'!AR:AR,'Annual Service Data By Mode'!$H:$H,"&gt;="&amp;$B9,'Annual Service Data By Mode'!$H:$H,"&lt;"&amp;$D9,'Annual Service Data By Mode'!$G:$G,"=Full Reporter"),SUMIFS('Annual Service Data By Mode'!AR:AR,'Annual Service Data By Mode'!$H:$H,"&gt;="&amp;$B9,'Annual Service Data By Mode'!$G:$G,"=Full Reporter")))),IF($AE$1,IF($A9="","",IF($A9="Between",SUMIFS('Annual Service Data By Mode'!AR:AR,'Annual Service Data By Mode'!$H:$H,"&gt;="&amp;$B9,'Annual Service Data By Mode'!$H:$H,"&lt;"&amp;$D9,'Annual Service Data By Mode'!$AX:$AX,"=No"),SUMIFS('Annual Service Data By Mode'!AR:AR,'Annual Service Data By Mode'!$H:$H,"&gt;="&amp;$B9,'Annual Service Data By Mode'!$AX:$AX,"=No"))),IF($A9="","",IF($A9="Between",SUMIFS('Annual Service Data By Mode'!AR:AR,'Annual Service Data By Mode'!$H:$H,"&gt;="&amp;$B9,'Annual Service Data By Mode'!$H:$H,"&lt;"&amp;$D9),SUMIFS('Annual Service Data By Mode'!AR:AR,'Annual Service Data By Mode'!$H:$H,"&gt;="&amp;$B9)))))</f>
        <v>8823862462</v>
      </c>
      <c r="X9" s="60">
        <f>IF($AE$6,IF($AE$1,IF($A9="","",IF($A9="Between",SUMIFS('Annual Service Data By Mode'!AT:AT,'Annual Service Data By Mode'!$H:$H,"&gt;="&amp;$B9,'Annual Service Data By Mode'!$H:$H,"&lt;"&amp;$D9,'Annual Service Data By Mode'!$AX:$AX,"=No",'Annual Service Data By Mode'!$G:$G,"=Full Reporter"),SUMIFS('Annual Service Data By Mode'!AT:AT,'Annual Service Data By Mode'!$H:$H,"&gt;="&amp;$B9,'Annual Service Data By Mode'!$AX:$AX,"=No",'Annual Service Data By Mode'!$G:$G,"=Full Reporter"))),IF($A9="","",IF($A9="Between",SUMIFS('Annual Service Data By Mode'!AT:AT,'Annual Service Data By Mode'!$H:$H,"&gt;="&amp;$B9,'Annual Service Data By Mode'!$H:$H,"&lt;"&amp;$D9,'Annual Service Data By Mode'!$G:$G,"=Full Reporter"),SUMIFS('Annual Service Data By Mode'!AT:AT,'Annual Service Data By Mode'!$H:$H,"&gt;="&amp;$B9,'Annual Service Data By Mode'!$G:$G,"=Full Reporter")))),IF($AE$1,IF($A9="","",IF($A9="Between",SUMIFS('Annual Service Data By Mode'!AT:AT,'Annual Service Data By Mode'!$H:$H,"&gt;="&amp;$B9,'Annual Service Data By Mode'!$H:$H,"&lt;"&amp;$D9,'Annual Service Data By Mode'!$AX:$AX,"=No"),SUMIFS('Annual Service Data By Mode'!AT:AT,'Annual Service Data By Mode'!$H:$H,"&gt;="&amp;$B9,'Annual Service Data By Mode'!$AX:$AX,"=No"))),IF($A9="","",IF($A9="Between",SUMIFS('Annual Service Data By Mode'!AT:AT,'Annual Service Data By Mode'!$H:$H,"&gt;="&amp;$B9,'Annual Service Data By Mode'!$H:$H,"&lt;"&amp;$D9),SUMIFS('Annual Service Data By Mode'!AT:AT,'Annual Service Data By Mode'!$H:$H,"&gt;="&amp;$B9)))))</f>
        <v>49549925023</v>
      </c>
      <c r="Y9" s="194">
        <f>IF($AE$6,IF($AE$1,IF($A9="","",IF($A9="Between",SUMIFS('Annual Service Data By Mode'!AV:AV,'Annual Service Data By Mode'!$H:$H,"&gt;="&amp;$B9,'Annual Service Data By Mode'!$H:$H,"&lt;"&amp;$D9,'Annual Service Data By Mode'!$AX:$AX,"=No",'Annual Service Data By Mode'!$G:$G,"=Full Reporter"),SUMIFS('Annual Service Data By Mode'!AV:AV,'Annual Service Data By Mode'!$H:$H,"&gt;="&amp;$B9,'Annual Service Data By Mode'!$AX:$AX,"=No",'Annual Service Data By Mode'!$G:$G,"=Full Reporter"))),IF($A9="","",IF($A9="Between",SUMIFS('Annual Service Data By Mode'!AV:AV,'Annual Service Data By Mode'!$H:$H,"&gt;="&amp;$B9,'Annual Service Data By Mode'!$H:$H,"&lt;"&amp;$D9,'Annual Service Data By Mode'!$G:$G,"=Full Reporter"),SUMIFS('Annual Service Data By Mode'!AV:AV,'Annual Service Data By Mode'!$H:$H,"&gt;="&amp;$B9,'Annual Service Data By Mode'!$G:$G,"=Full Reporter")))),IF($AE$1,IF($A9="","",IF($A9="Between",SUMIFS('Annual Service Data By Mode'!AV:AV,'Annual Service Data By Mode'!$H:$H,"&gt;="&amp;$B9,'Annual Service Data By Mode'!$H:$H,"&lt;"&amp;$D9,'Annual Service Data By Mode'!$AX:$AX,"=No"),SUMIFS('Annual Service Data By Mode'!AV:AV,'Annual Service Data By Mode'!$H:$H,"&gt;="&amp;$B9,'Annual Service Data By Mode'!$AX:$AX,"=No"))),IF($A9="","",IF($A9="Between",SUMIFS('Annual Service Data By Mode'!AV:AV,'Annual Service Data By Mode'!$H:$H,"&gt;="&amp;$B9,'Annual Service Data By Mode'!$H:$H,"&lt;"&amp;$D9),SUMIFS('Annual Service Data By Mode'!AV:AV,'Annual Service Data By Mode'!$H:$H,"&gt;="&amp;$B9)))))</f>
        <v>147808.04</v>
      </c>
      <c r="Z9" s="34"/>
      <c r="AA9" s="34"/>
      <c r="AB9" s="34"/>
      <c r="AC9" s="34"/>
      <c r="AD9" s="34"/>
      <c r="AE9" s="34">
        <v>1</v>
      </c>
      <c r="AF9" s="34"/>
      <c r="AG9" s="34"/>
      <c r="AH9" s="34"/>
      <c r="AI9" s="34"/>
    </row>
    <row r="10" spans="1:35" s="37" customFormat="1" ht="11.25" x14ac:dyDescent="0.2">
      <c r="A10" s="67" t="str">
        <f t="shared" si="5"/>
        <v/>
      </c>
      <c r="B10" s="68" t="str">
        <f t="shared" si="6"/>
        <v/>
      </c>
      <c r="C10" s="69" t="str">
        <f t="shared" ref="C10:C15" si="7">IF(D10&lt;&gt;"","and","")</f>
        <v/>
      </c>
      <c r="D10" s="21"/>
      <c r="E10" s="113" t="str">
        <f t="shared" si="0"/>
        <v>invalid bin</v>
      </c>
      <c r="F10" s="59" t="str">
        <f>IF($AE$6,IF($AE$1,IF($A10="","",IF($A10="Between",SUMIFS('Annual Service Data By Mode'!L:L,'Annual Service Data By Mode'!$H:$H,"&gt;="&amp;$B10,'Annual Service Data By Mode'!$H:$H,"&lt;"&amp;$D10,'Annual Service Data By Mode'!$AX:$AX,"=No",'Annual Service Data By Mode'!$G:$G,"=Full Reporter"),SUMIFS('Annual Service Data By Mode'!L:L,'Annual Service Data By Mode'!$H:$H,"&gt;="&amp;$B10,'Annual Service Data By Mode'!$AX:$AX,"=No",'Annual Service Data By Mode'!$G:$G,"=Full Reporter"))),IF($A10="","",IF($A10="Between",SUMIFS('Annual Service Data By Mode'!L:L,'Annual Service Data By Mode'!$H:$H,"&gt;="&amp;$B10,'Annual Service Data By Mode'!$H:$H,"&lt;"&amp;$D10,'Annual Service Data By Mode'!$G:$G,"=Full Reporter"),SUMIFS('Annual Service Data By Mode'!L:L,'Annual Service Data By Mode'!$H:$H,"&gt;="&amp;$B10,'Annual Service Data By Mode'!$G:$G,"=Full Reporter")))),IF($AE$1,IF($A10="","",IF($A10="Between",SUMIFS('Annual Service Data By Mode'!L:L,'Annual Service Data By Mode'!$H:$H,"&gt;="&amp;$B10,'Annual Service Data By Mode'!$H:$H,"&lt;"&amp;$D10,'Annual Service Data By Mode'!$AX:$AX,"=No"),SUMIFS('Annual Service Data By Mode'!L:L,'Annual Service Data By Mode'!$H:$H,"&gt;="&amp;$B10,'Annual Service Data By Mode'!$AX:$AX,"=No"))),IF($A10="","",IF($A10="Between",SUMIFS('Annual Service Data By Mode'!L:L,'Annual Service Data By Mode'!$H:$H,"&gt;="&amp;$B10,'Annual Service Data By Mode'!$H:$H,"&lt;"&amp;$D10),SUMIFS('Annual Service Data By Mode'!L:L,'Annual Service Data By Mode'!$H:$H,"&gt;="&amp;$B10)))))</f>
        <v/>
      </c>
      <c r="G10" s="60" t="str">
        <f>IF($AE$6,IF($AE$1,IF($A10="","",IF($A10="Between",SUMIFS('Annual Service Data By Mode'!N:N,'Annual Service Data By Mode'!$H:$H,"&gt;="&amp;$B10,'Annual Service Data By Mode'!$H:$H,"&lt;"&amp;$D10,'Annual Service Data By Mode'!$AX:$AX,"=No",'Annual Service Data By Mode'!$G:$G,"=Full Reporter"),SUMIFS('Annual Service Data By Mode'!N:N,'Annual Service Data By Mode'!$H:$H,"&gt;="&amp;$B10,'Annual Service Data By Mode'!$AX:$AX,"=No",'Annual Service Data By Mode'!$G:$G,"=Full Reporter"))),IF($A10="","",IF($A10="Between",SUMIFS('Annual Service Data By Mode'!N:N,'Annual Service Data By Mode'!$H:$H,"&gt;="&amp;$B10,'Annual Service Data By Mode'!$H:$H,"&lt;"&amp;$D10,'Annual Service Data By Mode'!$G:$G,"=Full Reporter"),SUMIFS('Annual Service Data By Mode'!N:N,'Annual Service Data By Mode'!$H:$H,"&gt;="&amp;$B10,'Annual Service Data By Mode'!$G:$G,"=Full Reporter")))),IF($AE$1,IF($A10="","",IF($A10="Between",SUMIFS('Annual Service Data By Mode'!N:N,'Annual Service Data By Mode'!$H:$H,"&gt;="&amp;$B10,'Annual Service Data By Mode'!$H:$H,"&lt;"&amp;$D10,'Annual Service Data By Mode'!$AX:$AX,"=No"),SUMIFS('Annual Service Data By Mode'!N:N,'Annual Service Data By Mode'!$H:$H,"&gt;="&amp;$B10,'Annual Service Data By Mode'!$AX:$AX,"=No"))),IF($A10="","",IF($A10="Between",SUMIFS('Annual Service Data By Mode'!N:N,'Annual Service Data By Mode'!$H:$H,"&gt;="&amp;$B10,'Annual Service Data By Mode'!$H:$H,"&lt;"&amp;$D10),SUMIFS('Annual Service Data By Mode'!N:N,'Annual Service Data By Mode'!$H:$H,"&gt;="&amp;$B10)))))</f>
        <v/>
      </c>
      <c r="H10" s="61" t="str">
        <f t="shared" si="1"/>
        <v/>
      </c>
      <c r="I10" s="62" t="str">
        <f t="shared" si="2"/>
        <v/>
      </c>
      <c r="J10" s="61" t="str">
        <f t="shared" si="3"/>
        <v/>
      </c>
      <c r="K10" s="61" t="str">
        <f t="shared" si="4"/>
        <v/>
      </c>
      <c r="L10" s="60" t="str">
        <f>IF($AE$6,IF($AE$1,IF($A10="","",IF($A10="Between",SUMIFS('Annual Service Data By Mode'!V:V,'Annual Service Data By Mode'!$H:$H,"&gt;="&amp;$B10,'Annual Service Data By Mode'!$H:$H,"&lt;"&amp;$D10,'Annual Service Data By Mode'!$AX:$AX,"=No",'Annual Service Data By Mode'!$G:$G,"=Full Reporter"),SUMIFS('Annual Service Data By Mode'!V:V,'Annual Service Data By Mode'!$H:$H,"&gt;="&amp;$B10,'Annual Service Data By Mode'!$AX:$AX,"=No",'Annual Service Data By Mode'!$G:$G,"=Full Reporter"))),IF($A10="","",IF($A10="Between",SUMIFS('Annual Service Data By Mode'!V:V,'Annual Service Data By Mode'!$H:$H,"&gt;="&amp;$B10,'Annual Service Data By Mode'!$H:$H,"&lt;"&amp;$D10,'Annual Service Data By Mode'!$G:$G,"=Full Reporter"),SUMIFS('Annual Service Data By Mode'!V:V,'Annual Service Data By Mode'!$H:$H,"&gt;="&amp;$B10,'Annual Service Data By Mode'!$G:$G,"=Full Reporter")))),IF($AE$1,IF($A10="","",IF($A10="Between",SUMIFS('Annual Service Data By Mode'!V:V,'Annual Service Data By Mode'!$H:$H,"&gt;="&amp;$B10,'Annual Service Data By Mode'!$H:$H,"&lt;"&amp;$D10,'Annual Service Data By Mode'!$AX:$AX,"=No"),SUMIFS('Annual Service Data By Mode'!V:V,'Annual Service Data By Mode'!$H:$H,"&gt;="&amp;$B10,'Annual Service Data By Mode'!$AX:$AX,"=No"))),IF($A10="","",IF($A10="Between",SUMIFS('Annual Service Data By Mode'!V:V,'Annual Service Data By Mode'!$H:$H,"&gt;="&amp;$B10,'Annual Service Data By Mode'!$H:$H,"&lt;"&amp;$D10),SUMIFS('Annual Service Data By Mode'!V:V,'Annual Service Data By Mode'!$H:$H,"&gt;="&amp;$B10)))))</f>
        <v/>
      </c>
      <c r="M10" s="60" t="str">
        <f>IF($AE$6,IF($AE$1,IF($A10="","",IF($A10="Between",SUMIFS('Annual Service Data By Mode'!X:X,'Annual Service Data By Mode'!$H:$H,"&gt;="&amp;$B10,'Annual Service Data By Mode'!$H:$H,"&lt;"&amp;$D10,'Annual Service Data By Mode'!$AX:$AX,"=No",'Annual Service Data By Mode'!$G:$G,"=Full Reporter"),SUMIFS('Annual Service Data By Mode'!X:X,'Annual Service Data By Mode'!$H:$H,"&gt;="&amp;$B10,'Annual Service Data By Mode'!$AX:$AX,"=No",'Annual Service Data By Mode'!$G:$G,"=Full Reporter"))),IF($A10="","",IF($A10="Between",SUMIFS('Annual Service Data By Mode'!X:X,'Annual Service Data By Mode'!$H:$H,"&gt;="&amp;$B10,'Annual Service Data By Mode'!$H:$H,"&lt;"&amp;$D10,'Annual Service Data By Mode'!$G:$G,"=Full Reporter"),SUMIFS('Annual Service Data By Mode'!X:X,'Annual Service Data By Mode'!$H:$H,"&gt;="&amp;$B10,'Annual Service Data By Mode'!$G:$G,"=Full Reporter")))),IF($AE$1,IF($A10="","",IF($A10="Between",SUMIFS('Annual Service Data By Mode'!X:X,'Annual Service Data By Mode'!$H:$H,"&gt;="&amp;$B10,'Annual Service Data By Mode'!$H:$H,"&lt;"&amp;$D10,'Annual Service Data By Mode'!$AX:$AX,"=No"),SUMIFS('Annual Service Data By Mode'!X:X,'Annual Service Data By Mode'!$H:$H,"&gt;="&amp;$B10,'Annual Service Data By Mode'!$AX:$AX,"=No"))),IF($A10="","",IF($A10="Between",SUMIFS('Annual Service Data By Mode'!X:X,'Annual Service Data By Mode'!$H:$H,"&gt;="&amp;$B10,'Annual Service Data By Mode'!$H:$H,"&lt;"&amp;$D10),SUMIFS('Annual Service Data By Mode'!X:X,'Annual Service Data By Mode'!$H:$H,"&gt;="&amp;$B10)))))</f>
        <v/>
      </c>
      <c r="N10" s="60" t="str">
        <f>IF($AE$6,IF($AE$1,IF($A10="","",IF($A10="Between",SUMIFS('Annual Service Data By Mode'!Z:Z,'Annual Service Data By Mode'!$H:$H,"&gt;="&amp;$B10,'Annual Service Data By Mode'!$H:$H,"&lt;"&amp;$D10,'Annual Service Data By Mode'!$AX:$AX,"=No",'Annual Service Data By Mode'!$G:$G,"=Full Reporter"),SUMIFS('Annual Service Data By Mode'!Z:Z,'Annual Service Data By Mode'!$H:$H,"&gt;="&amp;$B10,'Annual Service Data By Mode'!$AX:$AX,"=No",'Annual Service Data By Mode'!$G:$G,"=Full Reporter"))),IF($A10="","",IF($A10="Between",SUMIFS('Annual Service Data By Mode'!Z:Z,'Annual Service Data By Mode'!$H:$H,"&gt;="&amp;$B10,'Annual Service Data By Mode'!$H:$H,"&lt;"&amp;$D10,'Annual Service Data By Mode'!$G:$G,"=Full Reporter"),SUMIFS('Annual Service Data By Mode'!Z:Z,'Annual Service Data By Mode'!$H:$H,"&gt;="&amp;$B10,'Annual Service Data By Mode'!$G:$G,"=Full Reporter")))),IF($AE$1,IF($A10="","",IF($A10="Between",SUMIFS('Annual Service Data By Mode'!Z:Z,'Annual Service Data By Mode'!$H:$H,"&gt;="&amp;$B10,'Annual Service Data By Mode'!$H:$H,"&lt;"&amp;$D10,'Annual Service Data By Mode'!$AX:$AX,"=No"),SUMIFS('Annual Service Data By Mode'!Z:Z,'Annual Service Data By Mode'!$H:$H,"&gt;="&amp;$B10,'Annual Service Data By Mode'!$AX:$AX,"=No"))),IF($A10="","",IF($A10="Between",SUMIFS('Annual Service Data By Mode'!Z:Z,'Annual Service Data By Mode'!$H:$H,"&gt;="&amp;$B10,'Annual Service Data By Mode'!$H:$H,"&lt;"&amp;$D10),SUMIFS('Annual Service Data By Mode'!Z:Z,'Annual Service Data By Mode'!$H:$H,"&gt;="&amp;$B10)))))</f>
        <v/>
      </c>
      <c r="O10" s="60" t="str">
        <f>IF($AE$6,IF($AE$1,IF($A10="","",IF($A10="Between",SUMIFS('Annual Service Data By Mode'!AB:AB,'Annual Service Data By Mode'!$H:$H,"&gt;="&amp;$B10,'Annual Service Data By Mode'!$H:$H,"&lt;"&amp;$D10,'Annual Service Data By Mode'!$AX:$AX,"=No",'Annual Service Data By Mode'!$G:$G,"=Full Reporter"),SUMIFS('Annual Service Data By Mode'!AB:AB,'Annual Service Data By Mode'!$H:$H,"&gt;="&amp;$B10,'Annual Service Data By Mode'!$AX:$AX,"=No",'Annual Service Data By Mode'!$G:$G,"=Full Reporter"))),IF($A10="","",IF($A10="Between",SUMIFS('Annual Service Data By Mode'!AB:AB,'Annual Service Data By Mode'!$H:$H,"&gt;="&amp;$B10,'Annual Service Data By Mode'!$H:$H,"&lt;"&amp;$D10,'Annual Service Data By Mode'!$G:$G,"=Full Reporter"),SUMIFS('Annual Service Data By Mode'!AB:AB,'Annual Service Data By Mode'!$H:$H,"&gt;="&amp;$B10,'Annual Service Data By Mode'!$G:$G,"=Full Reporter")))),IF($AE$1,IF($A10="","",IF($A10="Between",SUMIFS('Annual Service Data By Mode'!AB:AB,'Annual Service Data By Mode'!$H:$H,"&gt;="&amp;$B10,'Annual Service Data By Mode'!$H:$H,"&lt;"&amp;$D10,'Annual Service Data By Mode'!$AX:$AX,"=No"),SUMIFS('Annual Service Data By Mode'!AB:AB,'Annual Service Data By Mode'!$H:$H,"&gt;="&amp;$B10,'Annual Service Data By Mode'!$AX:$AX,"=No"))),IF($A10="","",IF($A10="Between",SUMIFS('Annual Service Data By Mode'!AB:AB,'Annual Service Data By Mode'!$H:$H,"&gt;="&amp;$B10,'Annual Service Data By Mode'!$H:$H,"&lt;"&amp;$D10),SUMIFS('Annual Service Data By Mode'!AB:AB,'Annual Service Data By Mode'!$H:$H,"&gt;="&amp;$B10)))))</f>
        <v/>
      </c>
      <c r="P10" s="60" t="str">
        <f>IF($AE$6,IF($AE$1,IF($A10="","",IF($A10="Between",SUMIFS('Annual Service Data By Mode'!AD:AD,'Annual Service Data By Mode'!$H:$H,"&gt;="&amp;$B10,'Annual Service Data By Mode'!$H:$H,"&lt;"&amp;$D10,'Annual Service Data By Mode'!$AX:$AX,"=No",'Annual Service Data By Mode'!$G:$G,"=Full Reporter"),SUMIFS('Annual Service Data By Mode'!AD:AD,'Annual Service Data By Mode'!$H:$H,"&gt;="&amp;$B10,'Annual Service Data By Mode'!$AX:$AX,"=No",'Annual Service Data By Mode'!$G:$G,"=Full Reporter"))),IF($A10="","",IF($A10="Between",SUMIFS('Annual Service Data By Mode'!AD:AD,'Annual Service Data By Mode'!$H:$H,"&gt;="&amp;$B10,'Annual Service Data By Mode'!$H:$H,"&lt;"&amp;$D10,'Annual Service Data By Mode'!$G:$G,"=Full Reporter"),SUMIFS('Annual Service Data By Mode'!AD:AD,'Annual Service Data By Mode'!$H:$H,"&gt;="&amp;$B10,'Annual Service Data By Mode'!$G:$G,"=Full Reporter")))),IF($AE$1,IF($A10="","",IF($A10="Between",SUMIFS('Annual Service Data By Mode'!AD:AD,'Annual Service Data By Mode'!$H:$H,"&gt;="&amp;$B10,'Annual Service Data By Mode'!$H:$H,"&lt;"&amp;$D10,'Annual Service Data By Mode'!$AX:$AX,"=No"),SUMIFS('Annual Service Data By Mode'!AD:AD,'Annual Service Data By Mode'!$H:$H,"&gt;="&amp;$B10,'Annual Service Data By Mode'!$AX:$AX,"=No"))),IF($A10="","",IF($A10="Between",SUMIFS('Annual Service Data By Mode'!AD:AD,'Annual Service Data By Mode'!$H:$H,"&gt;="&amp;$B10,'Annual Service Data By Mode'!$H:$H,"&lt;"&amp;$D10),SUMIFS('Annual Service Data By Mode'!AD:AD,'Annual Service Data By Mode'!$H:$H,"&gt;="&amp;$B10)))))</f>
        <v/>
      </c>
      <c r="Q10" s="60" t="str">
        <f>IF($AE$6,IF($AE$1,IF($A10="","",IF($A10="Between",SUMIFS('Annual Service Data By Mode'!AF:AF,'Annual Service Data By Mode'!$H:$H,"&gt;="&amp;$B10,'Annual Service Data By Mode'!$H:$H,"&lt;"&amp;$D10,'Annual Service Data By Mode'!$AX:$AX,"=No",'Annual Service Data By Mode'!$G:$G,"=Full Reporter"),SUMIFS('Annual Service Data By Mode'!AF:AF,'Annual Service Data By Mode'!$H:$H,"&gt;="&amp;$B10,'Annual Service Data By Mode'!$AX:$AX,"=No",'Annual Service Data By Mode'!$G:$G,"=Full Reporter"))),IF($A10="","",IF($A10="Between",SUMIFS('Annual Service Data By Mode'!AF:AF,'Annual Service Data By Mode'!$H:$H,"&gt;="&amp;$B10,'Annual Service Data By Mode'!$H:$H,"&lt;"&amp;$D10,'Annual Service Data By Mode'!$G:$G,"=Full Reporter"),SUMIFS('Annual Service Data By Mode'!AF:AF,'Annual Service Data By Mode'!$H:$H,"&gt;="&amp;$B10,'Annual Service Data By Mode'!$G:$G,"=Full Reporter")))),IF($AE$1,IF($A10="","",IF($A10="Between",SUMIFS('Annual Service Data By Mode'!AF:AF,'Annual Service Data By Mode'!$H:$H,"&gt;="&amp;$B10,'Annual Service Data By Mode'!$H:$H,"&lt;"&amp;$D10,'Annual Service Data By Mode'!$AX:$AX,"=No"),SUMIFS('Annual Service Data By Mode'!AF:AF,'Annual Service Data By Mode'!$H:$H,"&gt;="&amp;$B10,'Annual Service Data By Mode'!$AX:$AX,"=No"))),IF($A10="","",IF($A10="Between",SUMIFS('Annual Service Data By Mode'!AF:AF,'Annual Service Data By Mode'!$H:$H,"&gt;="&amp;$B10,'Annual Service Data By Mode'!$H:$H,"&lt;"&amp;$D10),SUMIFS('Annual Service Data By Mode'!AF:AF,'Annual Service Data By Mode'!$H:$H,"&gt;="&amp;$B10)))))</f>
        <v/>
      </c>
      <c r="R10" s="60" t="str">
        <f>IF($AE$6,IF($AE$1,IF($A10="","",IF($A10="Between",SUMIFS('Annual Service Data By Mode'!AH:AH,'Annual Service Data By Mode'!$H:$H,"&gt;="&amp;$B10,'Annual Service Data By Mode'!$H:$H,"&lt;"&amp;$D10,'Annual Service Data By Mode'!$AX:$AX,"=No",'Annual Service Data By Mode'!$G:$G,"=Full Reporter"),SUMIFS('Annual Service Data By Mode'!AH:AH,'Annual Service Data By Mode'!$H:$H,"&gt;="&amp;$B10,'Annual Service Data By Mode'!$AX:$AX,"=No",'Annual Service Data By Mode'!$G:$G,"=Full Reporter"))),IF($A10="","",IF($A10="Between",SUMIFS('Annual Service Data By Mode'!AH:AH,'Annual Service Data By Mode'!$H:$H,"&gt;="&amp;$B10,'Annual Service Data By Mode'!$H:$H,"&lt;"&amp;$D10,'Annual Service Data By Mode'!$G:$G,"=Full Reporter"),SUMIFS('Annual Service Data By Mode'!AH:AH,'Annual Service Data By Mode'!$H:$H,"&gt;="&amp;$B10,'Annual Service Data By Mode'!$G:$G,"=Full Reporter")))),IF($AE$1,IF($A10="","",IF($A10="Between",SUMIFS('Annual Service Data By Mode'!AH:AH,'Annual Service Data By Mode'!$H:$H,"&gt;="&amp;$B10,'Annual Service Data By Mode'!$H:$H,"&lt;"&amp;$D10,'Annual Service Data By Mode'!$AX:$AX,"=No"),SUMIFS('Annual Service Data By Mode'!AH:AH,'Annual Service Data By Mode'!$H:$H,"&gt;="&amp;$B10,'Annual Service Data By Mode'!$AX:$AX,"=No"))),IF($A10="","",IF($A10="Between",SUMIFS('Annual Service Data By Mode'!AH:AH,'Annual Service Data By Mode'!$H:$H,"&gt;="&amp;$B10,'Annual Service Data By Mode'!$H:$H,"&lt;"&amp;$D10),SUMIFS('Annual Service Data By Mode'!AH:AH,'Annual Service Data By Mode'!$H:$H,"&gt;="&amp;$B10)))))</f>
        <v/>
      </c>
      <c r="S10" s="60" t="str">
        <f>IF($AE$6,IF($AE$1,IF($A10="","",IF($A10="Between",SUMIFS('Annual Service Data By Mode'!AJ:AJ,'Annual Service Data By Mode'!$H:$H,"&gt;="&amp;$B10,'Annual Service Data By Mode'!$H:$H,"&lt;"&amp;$D10,'Annual Service Data By Mode'!$AX:$AX,"=No",'Annual Service Data By Mode'!$G:$G,"=Full Reporter"),SUMIFS('Annual Service Data By Mode'!AJ:AJ,'Annual Service Data By Mode'!$H:$H,"&gt;="&amp;$B10,'Annual Service Data By Mode'!$AX:$AX,"=No",'Annual Service Data By Mode'!$G:$G,"=Full Reporter"))),IF($A10="","",IF($A10="Between",SUMIFS('Annual Service Data By Mode'!AJ:AJ,'Annual Service Data By Mode'!$H:$H,"&gt;="&amp;$B10,'Annual Service Data By Mode'!$H:$H,"&lt;"&amp;$D10,'Annual Service Data By Mode'!$G:$G,"=Full Reporter"),SUMIFS('Annual Service Data By Mode'!AJ:AJ,'Annual Service Data By Mode'!$H:$H,"&gt;="&amp;$B10,'Annual Service Data By Mode'!$G:$G,"=Full Reporter")))),IF($AE$1,IF($A10="","",IF($A10="Between",SUMIFS('Annual Service Data By Mode'!AJ:AJ,'Annual Service Data By Mode'!$H:$H,"&gt;="&amp;$B10,'Annual Service Data By Mode'!$H:$H,"&lt;"&amp;$D10,'Annual Service Data By Mode'!$AX:$AX,"=No"),SUMIFS('Annual Service Data By Mode'!AJ:AJ,'Annual Service Data By Mode'!$H:$H,"&gt;="&amp;$B10,'Annual Service Data By Mode'!$AX:$AX,"=No"))),IF($A10="","",IF($A10="Between",SUMIFS('Annual Service Data By Mode'!AJ:AJ,'Annual Service Data By Mode'!$H:$H,"&gt;="&amp;$B10,'Annual Service Data By Mode'!$H:$H,"&lt;"&amp;$D10),SUMIFS('Annual Service Data By Mode'!AJ:AJ,'Annual Service Data By Mode'!$H:$H,"&gt;="&amp;$B10)))))</f>
        <v/>
      </c>
      <c r="T10" s="60" t="str">
        <f>IF($AE$6,IF($AE$1,IF($A10="","",IF($A10="Between",SUMIFS('Annual Service Data By Mode'!AL:AL,'Annual Service Data By Mode'!$H:$H,"&gt;="&amp;$B10,'Annual Service Data By Mode'!$H:$H,"&lt;"&amp;$D10,'Annual Service Data By Mode'!$AX:$AX,"=No",'Annual Service Data By Mode'!$G:$G,"=Full Reporter"),SUMIFS('Annual Service Data By Mode'!AL:AL,'Annual Service Data By Mode'!$H:$H,"&gt;="&amp;$B10,'Annual Service Data By Mode'!$AX:$AX,"=No",'Annual Service Data By Mode'!$G:$G,"=Full Reporter"))),IF($A10="","",IF($A10="Between",SUMIFS('Annual Service Data By Mode'!AL:AL,'Annual Service Data By Mode'!$H:$H,"&gt;="&amp;$B10,'Annual Service Data By Mode'!$H:$H,"&lt;"&amp;$D10,'Annual Service Data By Mode'!$G:$G,"=Full Reporter"),SUMIFS('Annual Service Data By Mode'!AL:AL,'Annual Service Data By Mode'!$H:$H,"&gt;="&amp;$B10,'Annual Service Data By Mode'!$G:$G,"=Full Reporter")))),IF($AE$1,IF($A10="","",IF($A10="Between",SUMIFS('Annual Service Data By Mode'!AL:AL,'Annual Service Data By Mode'!$H:$H,"&gt;="&amp;$B10,'Annual Service Data By Mode'!$H:$H,"&lt;"&amp;$D10,'Annual Service Data By Mode'!$AX:$AX,"=No"),SUMIFS('Annual Service Data By Mode'!AL:AL,'Annual Service Data By Mode'!$H:$H,"&gt;="&amp;$B10,'Annual Service Data By Mode'!$AX:$AX,"=No"))),IF($A10="","",IF($A10="Between",SUMIFS('Annual Service Data By Mode'!AL:AL,'Annual Service Data By Mode'!$H:$H,"&gt;="&amp;$B10,'Annual Service Data By Mode'!$H:$H,"&lt;"&amp;$D10),SUMIFS('Annual Service Data By Mode'!AL:AL,'Annual Service Data By Mode'!$H:$H,"&gt;="&amp;$B10)))))</f>
        <v/>
      </c>
      <c r="U10" s="60" t="str">
        <f>IF($AE$6,IF($AE$1,IF($A10="","",IF($A10="Between",SUMIFS('Annual Service Data By Mode'!AN:AN,'Annual Service Data By Mode'!$H:$H,"&gt;="&amp;$B10,'Annual Service Data By Mode'!$H:$H,"&lt;"&amp;$D10,'Annual Service Data By Mode'!$AX:$AX,"=No",'Annual Service Data By Mode'!$G:$G,"=Full Reporter"),SUMIFS('Annual Service Data By Mode'!AN:AN,'Annual Service Data By Mode'!$H:$H,"&gt;="&amp;$B10,'Annual Service Data By Mode'!$AX:$AX,"=No",'Annual Service Data By Mode'!$G:$G,"=Full Reporter"))),IF($A10="","",IF($A10="Between",SUMIFS('Annual Service Data By Mode'!AN:AN,'Annual Service Data By Mode'!$H:$H,"&gt;="&amp;$B10,'Annual Service Data By Mode'!$H:$H,"&lt;"&amp;$D10,'Annual Service Data By Mode'!$G:$G,"=Full Reporter"),SUMIFS('Annual Service Data By Mode'!AN:AN,'Annual Service Data By Mode'!$H:$H,"&gt;="&amp;$B10,'Annual Service Data By Mode'!$G:$G,"=Full Reporter")))),IF($AE$1,IF($A10="","",IF($A10="Between",SUMIFS('Annual Service Data By Mode'!AN:AN,'Annual Service Data By Mode'!$H:$H,"&gt;="&amp;$B10,'Annual Service Data By Mode'!$H:$H,"&lt;"&amp;$D10,'Annual Service Data By Mode'!$AX:$AX,"=No"),SUMIFS('Annual Service Data By Mode'!AN:AN,'Annual Service Data By Mode'!$H:$H,"&gt;="&amp;$B10,'Annual Service Data By Mode'!$AX:$AX,"=No"))),IF($A10="","",IF($A10="Between",SUMIFS('Annual Service Data By Mode'!AN:AN,'Annual Service Data By Mode'!$H:$H,"&gt;="&amp;$B10,'Annual Service Data By Mode'!$H:$H,"&lt;"&amp;$D10),SUMIFS('Annual Service Data By Mode'!AN:AN,'Annual Service Data By Mode'!$H:$H,"&gt;="&amp;$B10)))))</f>
        <v/>
      </c>
      <c r="V10" s="60" t="str">
        <f>IF($AE$6,IF($AE$1,IF($A10="","",IF($A10="Between",SUMIFS('Annual Service Data By Mode'!AP:AP,'Annual Service Data By Mode'!$H:$H,"&gt;="&amp;$B10,'Annual Service Data By Mode'!$H:$H,"&lt;"&amp;$D10,'Annual Service Data By Mode'!$AX:$AX,"=No",'Annual Service Data By Mode'!$G:$G,"=Full Reporter"),SUMIFS('Annual Service Data By Mode'!AP:AP,'Annual Service Data By Mode'!$H:$H,"&gt;="&amp;$B10,'Annual Service Data By Mode'!$AX:$AX,"=No",'Annual Service Data By Mode'!$G:$G,"=Full Reporter"))),IF($A10="","",IF($A10="Between",SUMIFS('Annual Service Data By Mode'!AP:AP,'Annual Service Data By Mode'!$H:$H,"&gt;="&amp;$B10,'Annual Service Data By Mode'!$H:$H,"&lt;"&amp;$D10,'Annual Service Data By Mode'!$G:$G,"=Full Reporter"),SUMIFS('Annual Service Data By Mode'!AP:AP,'Annual Service Data By Mode'!$H:$H,"&gt;="&amp;$B10,'Annual Service Data By Mode'!$G:$G,"=Full Reporter")))),IF($AE$1,IF($A10="","",IF($A10="Between",SUMIFS('Annual Service Data By Mode'!AP:AP,'Annual Service Data By Mode'!$H:$H,"&gt;="&amp;$B10,'Annual Service Data By Mode'!$H:$H,"&lt;"&amp;$D10,'Annual Service Data By Mode'!$AX:$AX,"=No"),SUMIFS('Annual Service Data By Mode'!AP:AP,'Annual Service Data By Mode'!$H:$H,"&gt;="&amp;$B10,'Annual Service Data By Mode'!$AX:$AX,"=No"))),IF($A10="","",IF($A10="Between",SUMIFS('Annual Service Data By Mode'!AP:AP,'Annual Service Data By Mode'!$H:$H,"&gt;="&amp;$B10,'Annual Service Data By Mode'!$H:$H,"&lt;"&amp;$D10),SUMIFS('Annual Service Data By Mode'!AP:AP,'Annual Service Data By Mode'!$H:$H,"&gt;="&amp;$B10)))))</f>
        <v/>
      </c>
      <c r="W10" s="60" t="str">
        <f>IF($AE$6,IF($AE$1,IF($A10="","",IF($A10="Between",SUMIFS('Annual Service Data By Mode'!AR:AR,'Annual Service Data By Mode'!$H:$H,"&gt;="&amp;$B10,'Annual Service Data By Mode'!$H:$H,"&lt;"&amp;$D10,'Annual Service Data By Mode'!$AX:$AX,"=No",'Annual Service Data By Mode'!$G:$G,"=Full Reporter"),SUMIFS('Annual Service Data By Mode'!AR:AR,'Annual Service Data By Mode'!$H:$H,"&gt;="&amp;$B10,'Annual Service Data By Mode'!$AX:$AX,"=No",'Annual Service Data By Mode'!$G:$G,"=Full Reporter"))),IF($A10="","",IF($A10="Between",SUMIFS('Annual Service Data By Mode'!AR:AR,'Annual Service Data By Mode'!$H:$H,"&gt;="&amp;$B10,'Annual Service Data By Mode'!$H:$H,"&lt;"&amp;$D10,'Annual Service Data By Mode'!$G:$G,"=Full Reporter"),SUMIFS('Annual Service Data By Mode'!AR:AR,'Annual Service Data By Mode'!$H:$H,"&gt;="&amp;$B10,'Annual Service Data By Mode'!$G:$G,"=Full Reporter")))),IF($AE$1,IF($A10="","",IF($A10="Between",SUMIFS('Annual Service Data By Mode'!AR:AR,'Annual Service Data By Mode'!$H:$H,"&gt;="&amp;$B10,'Annual Service Data By Mode'!$H:$H,"&lt;"&amp;$D10,'Annual Service Data By Mode'!$AX:$AX,"=No"),SUMIFS('Annual Service Data By Mode'!AR:AR,'Annual Service Data By Mode'!$H:$H,"&gt;="&amp;$B10,'Annual Service Data By Mode'!$AX:$AX,"=No"))),IF($A10="","",IF($A10="Between",SUMIFS('Annual Service Data By Mode'!AR:AR,'Annual Service Data By Mode'!$H:$H,"&gt;="&amp;$B10,'Annual Service Data By Mode'!$H:$H,"&lt;"&amp;$D10),SUMIFS('Annual Service Data By Mode'!AR:AR,'Annual Service Data By Mode'!$H:$H,"&gt;="&amp;$B10)))))</f>
        <v/>
      </c>
      <c r="X10" s="60" t="str">
        <f>IF($AE$6,IF($AE$1,IF($A10="","",IF($A10="Between",SUMIFS('Annual Service Data By Mode'!AT:AT,'Annual Service Data By Mode'!$H:$H,"&gt;="&amp;$B10,'Annual Service Data By Mode'!$H:$H,"&lt;"&amp;$D10,'Annual Service Data By Mode'!$AX:$AX,"=No",'Annual Service Data By Mode'!$G:$G,"=Full Reporter"),SUMIFS('Annual Service Data By Mode'!AT:AT,'Annual Service Data By Mode'!$H:$H,"&gt;="&amp;$B10,'Annual Service Data By Mode'!$AX:$AX,"=No",'Annual Service Data By Mode'!$G:$G,"=Full Reporter"))),IF($A10="","",IF($A10="Between",SUMIFS('Annual Service Data By Mode'!AT:AT,'Annual Service Data By Mode'!$H:$H,"&gt;="&amp;$B10,'Annual Service Data By Mode'!$H:$H,"&lt;"&amp;$D10,'Annual Service Data By Mode'!$G:$G,"=Full Reporter"),SUMIFS('Annual Service Data By Mode'!AT:AT,'Annual Service Data By Mode'!$H:$H,"&gt;="&amp;$B10,'Annual Service Data By Mode'!$G:$G,"=Full Reporter")))),IF($AE$1,IF($A10="","",IF($A10="Between",SUMIFS('Annual Service Data By Mode'!AT:AT,'Annual Service Data By Mode'!$H:$H,"&gt;="&amp;$B10,'Annual Service Data By Mode'!$H:$H,"&lt;"&amp;$D10,'Annual Service Data By Mode'!$AX:$AX,"=No"),SUMIFS('Annual Service Data By Mode'!AT:AT,'Annual Service Data By Mode'!$H:$H,"&gt;="&amp;$B10,'Annual Service Data By Mode'!$AX:$AX,"=No"))),IF($A10="","",IF($A10="Between",SUMIFS('Annual Service Data By Mode'!AT:AT,'Annual Service Data By Mode'!$H:$H,"&gt;="&amp;$B10,'Annual Service Data By Mode'!$H:$H,"&lt;"&amp;$D10),SUMIFS('Annual Service Data By Mode'!AT:AT,'Annual Service Data By Mode'!$H:$H,"&gt;="&amp;$B10)))))</f>
        <v/>
      </c>
      <c r="Y10" s="195" t="str">
        <f>IF($AE$6,IF($AE$1,IF($A10="","",IF($A10="Between",SUMIFS('Annual Service Data By Mode'!AV:AV,'Annual Service Data By Mode'!$H:$H,"&gt;="&amp;$B10,'Annual Service Data By Mode'!$H:$H,"&lt;"&amp;$D10,'Annual Service Data By Mode'!$AX:$AX,"=No",'Annual Service Data By Mode'!$G:$G,"=Full Reporter"),SUMIFS('Annual Service Data By Mode'!AV:AV,'Annual Service Data By Mode'!$H:$H,"&gt;="&amp;$B10,'Annual Service Data By Mode'!$AX:$AX,"=No",'Annual Service Data By Mode'!$G:$G,"=Full Reporter"))),IF($A10="","",IF($A10="Between",SUMIFS('Annual Service Data By Mode'!AV:AV,'Annual Service Data By Mode'!$H:$H,"&gt;="&amp;$B10,'Annual Service Data By Mode'!$H:$H,"&lt;"&amp;$D10,'Annual Service Data By Mode'!$G:$G,"=Full Reporter"),SUMIFS('Annual Service Data By Mode'!AV:AV,'Annual Service Data By Mode'!$H:$H,"&gt;="&amp;$B10,'Annual Service Data By Mode'!$G:$G,"=Full Reporter")))),IF($AE$1,IF($A10="","",IF($A10="Between",SUMIFS('Annual Service Data By Mode'!AV:AV,'Annual Service Data By Mode'!$H:$H,"&gt;="&amp;$B10,'Annual Service Data By Mode'!$H:$H,"&lt;"&amp;$D10,'Annual Service Data By Mode'!$AX:$AX,"=No"),SUMIFS('Annual Service Data By Mode'!AV:AV,'Annual Service Data By Mode'!$H:$H,"&gt;="&amp;$B10,'Annual Service Data By Mode'!$AX:$AX,"=No"))),IF($A10="","",IF($A10="Between",SUMIFS('Annual Service Data By Mode'!AV:AV,'Annual Service Data By Mode'!$H:$H,"&gt;="&amp;$B10,'Annual Service Data By Mode'!$H:$H,"&lt;"&amp;$D10),SUMIFS('Annual Service Data By Mode'!AV:AV,'Annual Service Data By Mode'!$H:$H,"&gt;="&amp;$B10)))))</f>
        <v/>
      </c>
      <c r="Z10" s="34"/>
      <c r="AA10" s="34"/>
      <c r="AB10" s="34"/>
      <c r="AC10" s="34"/>
      <c r="AD10" s="34"/>
      <c r="AE10" s="34"/>
      <c r="AF10" s="34"/>
      <c r="AG10" s="34"/>
      <c r="AH10" s="34"/>
      <c r="AI10" s="34"/>
    </row>
    <row r="11" spans="1:35" s="37" customFormat="1" ht="11.25" x14ac:dyDescent="0.2">
      <c r="A11" s="67" t="str">
        <f t="shared" si="5"/>
        <v/>
      </c>
      <c r="B11" s="68" t="str">
        <f t="shared" si="6"/>
        <v/>
      </c>
      <c r="C11" s="69" t="str">
        <f t="shared" si="7"/>
        <v/>
      </c>
      <c r="D11" s="21"/>
      <c r="E11" s="113" t="str">
        <f t="shared" si="0"/>
        <v>invalid bin</v>
      </c>
      <c r="F11" s="59" t="str">
        <f>IF($AE$6,IF($AE$1,IF($A11="","",IF($A11="Between",SUMIFS('Annual Service Data By Mode'!L:L,'Annual Service Data By Mode'!$H:$H,"&gt;="&amp;$B11,'Annual Service Data By Mode'!$H:$H,"&lt;"&amp;$D11,'Annual Service Data By Mode'!$AX:$AX,"=No",'Annual Service Data By Mode'!$G:$G,"=Full Reporter"),SUMIFS('Annual Service Data By Mode'!L:L,'Annual Service Data By Mode'!$H:$H,"&gt;="&amp;$B11,'Annual Service Data By Mode'!$AX:$AX,"=No",'Annual Service Data By Mode'!$G:$G,"=Full Reporter"))),IF($A11="","",IF($A11="Between",SUMIFS('Annual Service Data By Mode'!L:L,'Annual Service Data By Mode'!$H:$H,"&gt;="&amp;$B11,'Annual Service Data By Mode'!$H:$H,"&lt;"&amp;$D11,'Annual Service Data By Mode'!$G:$G,"=Full Reporter"),SUMIFS('Annual Service Data By Mode'!L:L,'Annual Service Data By Mode'!$H:$H,"&gt;="&amp;$B11,'Annual Service Data By Mode'!$G:$G,"=Full Reporter")))),IF($AE$1,IF($A11="","",IF($A11="Between",SUMIFS('Annual Service Data By Mode'!L:L,'Annual Service Data By Mode'!$H:$H,"&gt;="&amp;$B11,'Annual Service Data By Mode'!$H:$H,"&lt;"&amp;$D11,'Annual Service Data By Mode'!$AX:$AX,"=No"),SUMIFS('Annual Service Data By Mode'!L:L,'Annual Service Data By Mode'!$H:$H,"&gt;="&amp;$B11,'Annual Service Data By Mode'!$AX:$AX,"=No"))),IF($A11="","",IF($A11="Between",SUMIFS('Annual Service Data By Mode'!L:L,'Annual Service Data By Mode'!$H:$H,"&gt;="&amp;$B11,'Annual Service Data By Mode'!$H:$H,"&lt;"&amp;$D11),SUMIFS('Annual Service Data By Mode'!L:L,'Annual Service Data By Mode'!$H:$H,"&gt;="&amp;$B11)))))</f>
        <v/>
      </c>
      <c r="G11" s="60" t="str">
        <f>IF($AE$6,IF($AE$1,IF($A11="","",IF($A11="Between",SUMIFS('Annual Service Data By Mode'!N:N,'Annual Service Data By Mode'!$H:$H,"&gt;="&amp;$B11,'Annual Service Data By Mode'!$H:$H,"&lt;"&amp;$D11,'Annual Service Data By Mode'!$AX:$AX,"=No",'Annual Service Data By Mode'!$G:$G,"=Full Reporter"),SUMIFS('Annual Service Data By Mode'!N:N,'Annual Service Data By Mode'!$H:$H,"&gt;="&amp;$B11,'Annual Service Data By Mode'!$AX:$AX,"=No",'Annual Service Data By Mode'!$G:$G,"=Full Reporter"))),IF($A11="","",IF($A11="Between",SUMIFS('Annual Service Data By Mode'!N:N,'Annual Service Data By Mode'!$H:$H,"&gt;="&amp;$B11,'Annual Service Data By Mode'!$H:$H,"&lt;"&amp;$D11,'Annual Service Data By Mode'!$G:$G,"=Full Reporter"),SUMIFS('Annual Service Data By Mode'!N:N,'Annual Service Data By Mode'!$H:$H,"&gt;="&amp;$B11,'Annual Service Data By Mode'!$G:$G,"=Full Reporter")))),IF($AE$1,IF($A11="","",IF($A11="Between",SUMIFS('Annual Service Data By Mode'!N:N,'Annual Service Data By Mode'!$H:$H,"&gt;="&amp;$B11,'Annual Service Data By Mode'!$H:$H,"&lt;"&amp;$D11,'Annual Service Data By Mode'!$AX:$AX,"=No"),SUMIFS('Annual Service Data By Mode'!N:N,'Annual Service Data By Mode'!$H:$H,"&gt;="&amp;$B11,'Annual Service Data By Mode'!$AX:$AX,"=No"))),IF($A11="","",IF($A11="Between",SUMIFS('Annual Service Data By Mode'!N:N,'Annual Service Data By Mode'!$H:$H,"&gt;="&amp;$B11,'Annual Service Data By Mode'!$H:$H,"&lt;"&amp;$D11),SUMIFS('Annual Service Data By Mode'!N:N,'Annual Service Data By Mode'!$H:$H,"&gt;="&amp;$B11)))))</f>
        <v/>
      </c>
      <c r="H11" s="61" t="str">
        <f t="shared" si="1"/>
        <v/>
      </c>
      <c r="I11" s="62" t="str">
        <f t="shared" si="2"/>
        <v/>
      </c>
      <c r="J11" s="61" t="str">
        <f t="shared" si="3"/>
        <v/>
      </c>
      <c r="K11" s="61" t="str">
        <f t="shared" si="4"/>
        <v/>
      </c>
      <c r="L11" s="60" t="str">
        <f>IF($AE$6,IF($AE$1,IF($A11="","",IF($A11="Between",SUMIFS('Annual Service Data By Mode'!V:V,'Annual Service Data By Mode'!$H:$H,"&gt;="&amp;$B11,'Annual Service Data By Mode'!$H:$H,"&lt;"&amp;$D11,'Annual Service Data By Mode'!$AX:$AX,"=No",'Annual Service Data By Mode'!$G:$G,"=Full Reporter"),SUMIFS('Annual Service Data By Mode'!V:V,'Annual Service Data By Mode'!$H:$H,"&gt;="&amp;$B11,'Annual Service Data By Mode'!$AX:$AX,"=No",'Annual Service Data By Mode'!$G:$G,"=Full Reporter"))),IF($A11="","",IF($A11="Between",SUMIFS('Annual Service Data By Mode'!V:V,'Annual Service Data By Mode'!$H:$H,"&gt;="&amp;$B11,'Annual Service Data By Mode'!$H:$H,"&lt;"&amp;$D11,'Annual Service Data By Mode'!$G:$G,"=Full Reporter"),SUMIFS('Annual Service Data By Mode'!V:V,'Annual Service Data By Mode'!$H:$H,"&gt;="&amp;$B11,'Annual Service Data By Mode'!$G:$G,"=Full Reporter")))),IF($AE$1,IF($A11="","",IF($A11="Between",SUMIFS('Annual Service Data By Mode'!V:V,'Annual Service Data By Mode'!$H:$H,"&gt;="&amp;$B11,'Annual Service Data By Mode'!$H:$H,"&lt;"&amp;$D11,'Annual Service Data By Mode'!$AX:$AX,"=No"),SUMIFS('Annual Service Data By Mode'!V:V,'Annual Service Data By Mode'!$H:$H,"&gt;="&amp;$B11,'Annual Service Data By Mode'!$AX:$AX,"=No"))),IF($A11="","",IF($A11="Between",SUMIFS('Annual Service Data By Mode'!V:V,'Annual Service Data By Mode'!$H:$H,"&gt;="&amp;$B11,'Annual Service Data By Mode'!$H:$H,"&lt;"&amp;$D11),SUMIFS('Annual Service Data By Mode'!V:V,'Annual Service Data By Mode'!$H:$H,"&gt;="&amp;$B11)))))</f>
        <v/>
      </c>
      <c r="M11" s="60" t="str">
        <f>IF($AE$6,IF($AE$1,IF($A11="","",IF($A11="Between",SUMIFS('Annual Service Data By Mode'!X:X,'Annual Service Data By Mode'!$H:$H,"&gt;="&amp;$B11,'Annual Service Data By Mode'!$H:$H,"&lt;"&amp;$D11,'Annual Service Data By Mode'!$AX:$AX,"=No",'Annual Service Data By Mode'!$G:$G,"=Full Reporter"),SUMIFS('Annual Service Data By Mode'!X:X,'Annual Service Data By Mode'!$H:$H,"&gt;="&amp;$B11,'Annual Service Data By Mode'!$AX:$AX,"=No",'Annual Service Data By Mode'!$G:$G,"=Full Reporter"))),IF($A11="","",IF($A11="Between",SUMIFS('Annual Service Data By Mode'!X:X,'Annual Service Data By Mode'!$H:$H,"&gt;="&amp;$B11,'Annual Service Data By Mode'!$H:$H,"&lt;"&amp;$D11,'Annual Service Data By Mode'!$G:$G,"=Full Reporter"),SUMIFS('Annual Service Data By Mode'!X:X,'Annual Service Data By Mode'!$H:$H,"&gt;="&amp;$B11,'Annual Service Data By Mode'!$G:$G,"=Full Reporter")))),IF($AE$1,IF($A11="","",IF($A11="Between",SUMIFS('Annual Service Data By Mode'!X:X,'Annual Service Data By Mode'!$H:$H,"&gt;="&amp;$B11,'Annual Service Data By Mode'!$H:$H,"&lt;"&amp;$D11,'Annual Service Data By Mode'!$AX:$AX,"=No"),SUMIFS('Annual Service Data By Mode'!X:X,'Annual Service Data By Mode'!$H:$H,"&gt;="&amp;$B11,'Annual Service Data By Mode'!$AX:$AX,"=No"))),IF($A11="","",IF($A11="Between",SUMIFS('Annual Service Data By Mode'!X:X,'Annual Service Data By Mode'!$H:$H,"&gt;="&amp;$B11,'Annual Service Data By Mode'!$H:$H,"&lt;"&amp;$D11),SUMIFS('Annual Service Data By Mode'!X:X,'Annual Service Data By Mode'!$H:$H,"&gt;="&amp;$B11)))))</f>
        <v/>
      </c>
      <c r="N11" s="60" t="str">
        <f>IF($AE$6,IF($AE$1,IF($A11="","",IF($A11="Between",SUMIFS('Annual Service Data By Mode'!Z:Z,'Annual Service Data By Mode'!$H:$H,"&gt;="&amp;$B11,'Annual Service Data By Mode'!$H:$H,"&lt;"&amp;$D11,'Annual Service Data By Mode'!$AX:$AX,"=No",'Annual Service Data By Mode'!$G:$G,"=Full Reporter"),SUMIFS('Annual Service Data By Mode'!Z:Z,'Annual Service Data By Mode'!$H:$H,"&gt;="&amp;$B11,'Annual Service Data By Mode'!$AX:$AX,"=No",'Annual Service Data By Mode'!$G:$G,"=Full Reporter"))),IF($A11="","",IF($A11="Between",SUMIFS('Annual Service Data By Mode'!Z:Z,'Annual Service Data By Mode'!$H:$H,"&gt;="&amp;$B11,'Annual Service Data By Mode'!$H:$H,"&lt;"&amp;$D11,'Annual Service Data By Mode'!$G:$G,"=Full Reporter"),SUMIFS('Annual Service Data By Mode'!Z:Z,'Annual Service Data By Mode'!$H:$H,"&gt;="&amp;$B11,'Annual Service Data By Mode'!$G:$G,"=Full Reporter")))),IF($AE$1,IF($A11="","",IF($A11="Between",SUMIFS('Annual Service Data By Mode'!Z:Z,'Annual Service Data By Mode'!$H:$H,"&gt;="&amp;$B11,'Annual Service Data By Mode'!$H:$H,"&lt;"&amp;$D11,'Annual Service Data By Mode'!$AX:$AX,"=No"),SUMIFS('Annual Service Data By Mode'!Z:Z,'Annual Service Data By Mode'!$H:$H,"&gt;="&amp;$B11,'Annual Service Data By Mode'!$AX:$AX,"=No"))),IF($A11="","",IF($A11="Between",SUMIFS('Annual Service Data By Mode'!Z:Z,'Annual Service Data By Mode'!$H:$H,"&gt;="&amp;$B11,'Annual Service Data By Mode'!$H:$H,"&lt;"&amp;$D11),SUMIFS('Annual Service Data By Mode'!Z:Z,'Annual Service Data By Mode'!$H:$H,"&gt;="&amp;$B11)))))</f>
        <v/>
      </c>
      <c r="O11" s="60" t="str">
        <f>IF($AE$6,IF($AE$1,IF($A11="","",IF($A11="Between",SUMIFS('Annual Service Data By Mode'!AB:AB,'Annual Service Data By Mode'!$H:$H,"&gt;="&amp;$B11,'Annual Service Data By Mode'!$H:$H,"&lt;"&amp;$D11,'Annual Service Data By Mode'!$AX:$AX,"=No",'Annual Service Data By Mode'!$G:$G,"=Full Reporter"),SUMIFS('Annual Service Data By Mode'!AB:AB,'Annual Service Data By Mode'!$H:$H,"&gt;="&amp;$B11,'Annual Service Data By Mode'!$AX:$AX,"=No",'Annual Service Data By Mode'!$G:$G,"=Full Reporter"))),IF($A11="","",IF($A11="Between",SUMIFS('Annual Service Data By Mode'!AB:AB,'Annual Service Data By Mode'!$H:$H,"&gt;="&amp;$B11,'Annual Service Data By Mode'!$H:$H,"&lt;"&amp;$D11,'Annual Service Data By Mode'!$G:$G,"=Full Reporter"),SUMIFS('Annual Service Data By Mode'!AB:AB,'Annual Service Data By Mode'!$H:$H,"&gt;="&amp;$B11,'Annual Service Data By Mode'!$G:$G,"=Full Reporter")))),IF($AE$1,IF($A11="","",IF($A11="Between",SUMIFS('Annual Service Data By Mode'!AB:AB,'Annual Service Data By Mode'!$H:$H,"&gt;="&amp;$B11,'Annual Service Data By Mode'!$H:$H,"&lt;"&amp;$D11,'Annual Service Data By Mode'!$AX:$AX,"=No"),SUMIFS('Annual Service Data By Mode'!AB:AB,'Annual Service Data By Mode'!$H:$H,"&gt;="&amp;$B11,'Annual Service Data By Mode'!$AX:$AX,"=No"))),IF($A11="","",IF($A11="Between",SUMIFS('Annual Service Data By Mode'!AB:AB,'Annual Service Data By Mode'!$H:$H,"&gt;="&amp;$B11,'Annual Service Data By Mode'!$H:$H,"&lt;"&amp;$D11),SUMIFS('Annual Service Data By Mode'!AB:AB,'Annual Service Data By Mode'!$H:$H,"&gt;="&amp;$B11)))))</f>
        <v/>
      </c>
      <c r="P11" s="60" t="str">
        <f>IF($AE$6,IF($AE$1,IF($A11="","",IF($A11="Between",SUMIFS('Annual Service Data By Mode'!AD:AD,'Annual Service Data By Mode'!$H:$H,"&gt;="&amp;$B11,'Annual Service Data By Mode'!$H:$H,"&lt;"&amp;$D11,'Annual Service Data By Mode'!$AX:$AX,"=No",'Annual Service Data By Mode'!$G:$G,"=Full Reporter"),SUMIFS('Annual Service Data By Mode'!AD:AD,'Annual Service Data By Mode'!$H:$H,"&gt;="&amp;$B11,'Annual Service Data By Mode'!$AX:$AX,"=No",'Annual Service Data By Mode'!$G:$G,"=Full Reporter"))),IF($A11="","",IF($A11="Between",SUMIFS('Annual Service Data By Mode'!AD:AD,'Annual Service Data By Mode'!$H:$H,"&gt;="&amp;$B11,'Annual Service Data By Mode'!$H:$H,"&lt;"&amp;$D11,'Annual Service Data By Mode'!$G:$G,"=Full Reporter"),SUMIFS('Annual Service Data By Mode'!AD:AD,'Annual Service Data By Mode'!$H:$H,"&gt;="&amp;$B11,'Annual Service Data By Mode'!$G:$G,"=Full Reporter")))),IF($AE$1,IF($A11="","",IF($A11="Between",SUMIFS('Annual Service Data By Mode'!AD:AD,'Annual Service Data By Mode'!$H:$H,"&gt;="&amp;$B11,'Annual Service Data By Mode'!$H:$H,"&lt;"&amp;$D11,'Annual Service Data By Mode'!$AX:$AX,"=No"),SUMIFS('Annual Service Data By Mode'!AD:AD,'Annual Service Data By Mode'!$H:$H,"&gt;="&amp;$B11,'Annual Service Data By Mode'!$AX:$AX,"=No"))),IF($A11="","",IF($A11="Between",SUMIFS('Annual Service Data By Mode'!AD:AD,'Annual Service Data By Mode'!$H:$H,"&gt;="&amp;$B11,'Annual Service Data By Mode'!$H:$H,"&lt;"&amp;$D11),SUMIFS('Annual Service Data By Mode'!AD:AD,'Annual Service Data By Mode'!$H:$H,"&gt;="&amp;$B11)))))</f>
        <v/>
      </c>
      <c r="Q11" s="60" t="str">
        <f>IF($AE$6,IF($AE$1,IF($A11="","",IF($A11="Between",SUMIFS('Annual Service Data By Mode'!AF:AF,'Annual Service Data By Mode'!$H:$H,"&gt;="&amp;$B11,'Annual Service Data By Mode'!$H:$H,"&lt;"&amp;$D11,'Annual Service Data By Mode'!$AX:$AX,"=No",'Annual Service Data By Mode'!$G:$G,"=Full Reporter"),SUMIFS('Annual Service Data By Mode'!AF:AF,'Annual Service Data By Mode'!$H:$H,"&gt;="&amp;$B11,'Annual Service Data By Mode'!$AX:$AX,"=No",'Annual Service Data By Mode'!$G:$G,"=Full Reporter"))),IF($A11="","",IF($A11="Between",SUMIFS('Annual Service Data By Mode'!AF:AF,'Annual Service Data By Mode'!$H:$H,"&gt;="&amp;$B11,'Annual Service Data By Mode'!$H:$H,"&lt;"&amp;$D11,'Annual Service Data By Mode'!$G:$G,"=Full Reporter"),SUMIFS('Annual Service Data By Mode'!AF:AF,'Annual Service Data By Mode'!$H:$H,"&gt;="&amp;$B11,'Annual Service Data By Mode'!$G:$G,"=Full Reporter")))),IF($AE$1,IF($A11="","",IF($A11="Between",SUMIFS('Annual Service Data By Mode'!AF:AF,'Annual Service Data By Mode'!$H:$H,"&gt;="&amp;$B11,'Annual Service Data By Mode'!$H:$H,"&lt;"&amp;$D11,'Annual Service Data By Mode'!$AX:$AX,"=No"),SUMIFS('Annual Service Data By Mode'!AF:AF,'Annual Service Data By Mode'!$H:$H,"&gt;="&amp;$B11,'Annual Service Data By Mode'!$AX:$AX,"=No"))),IF($A11="","",IF($A11="Between",SUMIFS('Annual Service Data By Mode'!AF:AF,'Annual Service Data By Mode'!$H:$H,"&gt;="&amp;$B11,'Annual Service Data By Mode'!$H:$H,"&lt;"&amp;$D11),SUMIFS('Annual Service Data By Mode'!AF:AF,'Annual Service Data By Mode'!$H:$H,"&gt;="&amp;$B11)))))</f>
        <v/>
      </c>
      <c r="R11" s="60" t="str">
        <f>IF($AE$6,IF($AE$1,IF($A11="","",IF($A11="Between",SUMIFS('Annual Service Data By Mode'!AH:AH,'Annual Service Data By Mode'!$H:$H,"&gt;="&amp;$B11,'Annual Service Data By Mode'!$H:$H,"&lt;"&amp;$D11,'Annual Service Data By Mode'!$AX:$AX,"=No",'Annual Service Data By Mode'!$G:$G,"=Full Reporter"),SUMIFS('Annual Service Data By Mode'!AH:AH,'Annual Service Data By Mode'!$H:$H,"&gt;="&amp;$B11,'Annual Service Data By Mode'!$AX:$AX,"=No",'Annual Service Data By Mode'!$G:$G,"=Full Reporter"))),IF($A11="","",IF($A11="Between",SUMIFS('Annual Service Data By Mode'!AH:AH,'Annual Service Data By Mode'!$H:$H,"&gt;="&amp;$B11,'Annual Service Data By Mode'!$H:$H,"&lt;"&amp;$D11,'Annual Service Data By Mode'!$G:$G,"=Full Reporter"),SUMIFS('Annual Service Data By Mode'!AH:AH,'Annual Service Data By Mode'!$H:$H,"&gt;="&amp;$B11,'Annual Service Data By Mode'!$G:$G,"=Full Reporter")))),IF($AE$1,IF($A11="","",IF($A11="Between",SUMIFS('Annual Service Data By Mode'!AH:AH,'Annual Service Data By Mode'!$H:$H,"&gt;="&amp;$B11,'Annual Service Data By Mode'!$H:$H,"&lt;"&amp;$D11,'Annual Service Data By Mode'!$AX:$AX,"=No"),SUMIFS('Annual Service Data By Mode'!AH:AH,'Annual Service Data By Mode'!$H:$H,"&gt;="&amp;$B11,'Annual Service Data By Mode'!$AX:$AX,"=No"))),IF($A11="","",IF($A11="Between",SUMIFS('Annual Service Data By Mode'!AH:AH,'Annual Service Data By Mode'!$H:$H,"&gt;="&amp;$B11,'Annual Service Data By Mode'!$H:$H,"&lt;"&amp;$D11),SUMIFS('Annual Service Data By Mode'!AH:AH,'Annual Service Data By Mode'!$H:$H,"&gt;="&amp;$B11)))))</f>
        <v/>
      </c>
      <c r="S11" s="60" t="str">
        <f>IF($AE$6,IF($AE$1,IF($A11="","",IF($A11="Between",SUMIFS('Annual Service Data By Mode'!AJ:AJ,'Annual Service Data By Mode'!$H:$H,"&gt;="&amp;$B11,'Annual Service Data By Mode'!$H:$H,"&lt;"&amp;$D11,'Annual Service Data By Mode'!$AX:$AX,"=No",'Annual Service Data By Mode'!$G:$G,"=Full Reporter"),SUMIFS('Annual Service Data By Mode'!AJ:AJ,'Annual Service Data By Mode'!$H:$H,"&gt;="&amp;$B11,'Annual Service Data By Mode'!$AX:$AX,"=No",'Annual Service Data By Mode'!$G:$G,"=Full Reporter"))),IF($A11="","",IF($A11="Between",SUMIFS('Annual Service Data By Mode'!AJ:AJ,'Annual Service Data By Mode'!$H:$H,"&gt;="&amp;$B11,'Annual Service Data By Mode'!$H:$H,"&lt;"&amp;$D11,'Annual Service Data By Mode'!$G:$G,"=Full Reporter"),SUMIFS('Annual Service Data By Mode'!AJ:AJ,'Annual Service Data By Mode'!$H:$H,"&gt;="&amp;$B11,'Annual Service Data By Mode'!$G:$G,"=Full Reporter")))),IF($AE$1,IF($A11="","",IF($A11="Between",SUMIFS('Annual Service Data By Mode'!AJ:AJ,'Annual Service Data By Mode'!$H:$H,"&gt;="&amp;$B11,'Annual Service Data By Mode'!$H:$H,"&lt;"&amp;$D11,'Annual Service Data By Mode'!$AX:$AX,"=No"),SUMIFS('Annual Service Data By Mode'!AJ:AJ,'Annual Service Data By Mode'!$H:$H,"&gt;="&amp;$B11,'Annual Service Data By Mode'!$AX:$AX,"=No"))),IF($A11="","",IF($A11="Between",SUMIFS('Annual Service Data By Mode'!AJ:AJ,'Annual Service Data By Mode'!$H:$H,"&gt;="&amp;$B11,'Annual Service Data By Mode'!$H:$H,"&lt;"&amp;$D11),SUMIFS('Annual Service Data By Mode'!AJ:AJ,'Annual Service Data By Mode'!$H:$H,"&gt;="&amp;$B11)))))</f>
        <v/>
      </c>
      <c r="T11" s="60" t="str">
        <f>IF($AE$6,IF($AE$1,IF($A11="","",IF($A11="Between",SUMIFS('Annual Service Data By Mode'!AL:AL,'Annual Service Data By Mode'!$H:$H,"&gt;="&amp;$B11,'Annual Service Data By Mode'!$H:$H,"&lt;"&amp;$D11,'Annual Service Data By Mode'!$AX:$AX,"=No",'Annual Service Data By Mode'!$G:$G,"=Full Reporter"),SUMIFS('Annual Service Data By Mode'!AL:AL,'Annual Service Data By Mode'!$H:$H,"&gt;="&amp;$B11,'Annual Service Data By Mode'!$AX:$AX,"=No",'Annual Service Data By Mode'!$G:$G,"=Full Reporter"))),IF($A11="","",IF($A11="Between",SUMIFS('Annual Service Data By Mode'!AL:AL,'Annual Service Data By Mode'!$H:$H,"&gt;="&amp;$B11,'Annual Service Data By Mode'!$H:$H,"&lt;"&amp;$D11,'Annual Service Data By Mode'!$G:$G,"=Full Reporter"),SUMIFS('Annual Service Data By Mode'!AL:AL,'Annual Service Data By Mode'!$H:$H,"&gt;="&amp;$B11,'Annual Service Data By Mode'!$G:$G,"=Full Reporter")))),IF($AE$1,IF($A11="","",IF($A11="Between",SUMIFS('Annual Service Data By Mode'!AL:AL,'Annual Service Data By Mode'!$H:$H,"&gt;="&amp;$B11,'Annual Service Data By Mode'!$H:$H,"&lt;"&amp;$D11,'Annual Service Data By Mode'!$AX:$AX,"=No"),SUMIFS('Annual Service Data By Mode'!AL:AL,'Annual Service Data By Mode'!$H:$H,"&gt;="&amp;$B11,'Annual Service Data By Mode'!$AX:$AX,"=No"))),IF($A11="","",IF($A11="Between",SUMIFS('Annual Service Data By Mode'!AL:AL,'Annual Service Data By Mode'!$H:$H,"&gt;="&amp;$B11,'Annual Service Data By Mode'!$H:$H,"&lt;"&amp;$D11),SUMIFS('Annual Service Data By Mode'!AL:AL,'Annual Service Data By Mode'!$H:$H,"&gt;="&amp;$B11)))))</f>
        <v/>
      </c>
      <c r="U11" s="60" t="str">
        <f>IF($AE$6,IF($AE$1,IF($A11="","",IF($A11="Between",SUMIFS('Annual Service Data By Mode'!AN:AN,'Annual Service Data By Mode'!$H:$H,"&gt;="&amp;$B11,'Annual Service Data By Mode'!$H:$H,"&lt;"&amp;$D11,'Annual Service Data By Mode'!$AX:$AX,"=No",'Annual Service Data By Mode'!$G:$G,"=Full Reporter"),SUMIFS('Annual Service Data By Mode'!AN:AN,'Annual Service Data By Mode'!$H:$H,"&gt;="&amp;$B11,'Annual Service Data By Mode'!$AX:$AX,"=No",'Annual Service Data By Mode'!$G:$G,"=Full Reporter"))),IF($A11="","",IF($A11="Between",SUMIFS('Annual Service Data By Mode'!AN:AN,'Annual Service Data By Mode'!$H:$H,"&gt;="&amp;$B11,'Annual Service Data By Mode'!$H:$H,"&lt;"&amp;$D11,'Annual Service Data By Mode'!$G:$G,"=Full Reporter"),SUMIFS('Annual Service Data By Mode'!AN:AN,'Annual Service Data By Mode'!$H:$H,"&gt;="&amp;$B11,'Annual Service Data By Mode'!$G:$G,"=Full Reporter")))),IF($AE$1,IF($A11="","",IF($A11="Between",SUMIFS('Annual Service Data By Mode'!AN:AN,'Annual Service Data By Mode'!$H:$H,"&gt;="&amp;$B11,'Annual Service Data By Mode'!$H:$H,"&lt;"&amp;$D11,'Annual Service Data By Mode'!$AX:$AX,"=No"),SUMIFS('Annual Service Data By Mode'!AN:AN,'Annual Service Data By Mode'!$H:$H,"&gt;="&amp;$B11,'Annual Service Data By Mode'!$AX:$AX,"=No"))),IF($A11="","",IF($A11="Between",SUMIFS('Annual Service Data By Mode'!AN:AN,'Annual Service Data By Mode'!$H:$H,"&gt;="&amp;$B11,'Annual Service Data By Mode'!$H:$H,"&lt;"&amp;$D11),SUMIFS('Annual Service Data By Mode'!AN:AN,'Annual Service Data By Mode'!$H:$H,"&gt;="&amp;$B11)))))</f>
        <v/>
      </c>
      <c r="V11" s="60" t="str">
        <f>IF($AE$6,IF($AE$1,IF($A11="","",IF($A11="Between",SUMIFS('Annual Service Data By Mode'!AP:AP,'Annual Service Data By Mode'!$H:$H,"&gt;="&amp;$B11,'Annual Service Data By Mode'!$H:$H,"&lt;"&amp;$D11,'Annual Service Data By Mode'!$AX:$AX,"=No",'Annual Service Data By Mode'!$G:$G,"=Full Reporter"),SUMIFS('Annual Service Data By Mode'!AP:AP,'Annual Service Data By Mode'!$H:$H,"&gt;="&amp;$B11,'Annual Service Data By Mode'!$AX:$AX,"=No",'Annual Service Data By Mode'!$G:$G,"=Full Reporter"))),IF($A11="","",IF($A11="Between",SUMIFS('Annual Service Data By Mode'!AP:AP,'Annual Service Data By Mode'!$H:$H,"&gt;="&amp;$B11,'Annual Service Data By Mode'!$H:$H,"&lt;"&amp;$D11,'Annual Service Data By Mode'!$G:$G,"=Full Reporter"),SUMIFS('Annual Service Data By Mode'!AP:AP,'Annual Service Data By Mode'!$H:$H,"&gt;="&amp;$B11,'Annual Service Data By Mode'!$G:$G,"=Full Reporter")))),IF($AE$1,IF($A11="","",IF($A11="Between",SUMIFS('Annual Service Data By Mode'!AP:AP,'Annual Service Data By Mode'!$H:$H,"&gt;="&amp;$B11,'Annual Service Data By Mode'!$H:$H,"&lt;"&amp;$D11,'Annual Service Data By Mode'!$AX:$AX,"=No"),SUMIFS('Annual Service Data By Mode'!AP:AP,'Annual Service Data By Mode'!$H:$H,"&gt;="&amp;$B11,'Annual Service Data By Mode'!$AX:$AX,"=No"))),IF($A11="","",IF($A11="Between",SUMIFS('Annual Service Data By Mode'!AP:AP,'Annual Service Data By Mode'!$H:$H,"&gt;="&amp;$B11,'Annual Service Data By Mode'!$H:$H,"&lt;"&amp;$D11),SUMIFS('Annual Service Data By Mode'!AP:AP,'Annual Service Data By Mode'!$H:$H,"&gt;="&amp;$B11)))))</f>
        <v/>
      </c>
      <c r="W11" s="60" t="str">
        <f>IF($AE$6,IF($AE$1,IF($A11="","",IF($A11="Between",SUMIFS('Annual Service Data By Mode'!AR:AR,'Annual Service Data By Mode'!$H:$H,"&gt;="&amp;$B11,'Annual Service Data By Mode'!$H:$H,"&lt;"&amp;$D11,'Annual Service Data By Mode'!$AX:$AX,"=No",'Annual Service Data By Mode'!$G:$G,"=Full Reporter"),SUMIFS('Annual Service Data By Mode'!AR:AR,'Annual Service Data By Mode'!$H:$H,"&gt;="&amp;$B11,'Annual Service Data By Mode'!$AX:$AX,"=No",'Annual Service Data By Mode'!$G:$G,"=Full Reporter"))),IF($A11="","",IF($A11="Between",SUMIFS('Annual Service Data By Mode'!AR:AR,'Annual Service Data By Mode'!$H:$H,"&gt;="&amp;$B11,'Annual Service Data By Mode'!$H:$H,"&lt;"&amp;$D11,'Annual Service Data By Mode'!$G:$G,"=Full Reporter"),SUMIFS('Annual Service Data By Mode'!AR:AR,'Annual Service Data By Mode'!$H:$H,"&gt;="&amp;$B11,'Annual Service Data By Mode'!$G:$G,"=Full Reporter")))),IF($AE$1,IF($A11="","",IF($A11="Between",SUMIFS('Annual Service Data By Mode'!AR:AR,'Annual Service Data By Mode'!$H:$H,"&gt;="&amp;$B11,'Annual Service Data By Mode'!$H:$H,"&lt;"&amp;$D11,'Annual Service Data By Mode'!$AX:$AX,"=No"),SUMIFS('Annual Service Data By Mode'!AR:AR,'Annual Service Data By Mode'!$H:$H,"&gt;="&amp;$B11,'Annual Service Data By Mode'!$AX:$AX,"=No"))),IF($A11="","",IF($A11="Between",SUMIFS('Annual Service Data By Mode'!AR:AR,'Annual Service Data By Mode'!$H:$H,"&gt;="&amp;$B11,'Annual Service Data By Mode'!$H:$H,"&lt;"&amp;$D11),SUMIFS('Annual Service Data By Mode'!AR:AR,'Annual Service Data By Mode'!$H:$H,"&gt;="&amp;$B11)))))</f>
        <v/>
      </c>
      <c r="X11" s="60" t="str">
        <f>IF($AE$6,IF($AE$1,IF($A11="","",IF($A11="Between",SUMIFS('Annual Service Data By Mode'!AT:AT,'Annual Service Data By Mode'!$H:$H,"&gt;="&amp;$B11,'Annual Service Data By Mode'!$H:$H,"&lt;"&amp;$D11,'Annual Service Data By Mode'!$AX:$AX,"=No",'Annual Service Data By Mode'!$G:$G,"=Full Reporter"),SUMIFS('Annual Service Data By Mode'!AT:AT,'Annual Service Data By Mode'!$H:$H,"&gt;="&amp;$B11,'Annual Service Data By Mode'!$AX:$AX,"=No",'Annual Service Data By Mode'!$G:$G,"=Full Reporter"))),IF($A11="","",IF($A11="Between",SUMIFS('Annual Service Data By Mode'!AT:AT,'Annual Service Data By Mode'!$H:$H,"&gt;="&amp;$B11,'Annual Service Data By Mode'!$H:$H,"&lt;"&amp;$D11,'Annual Service Data By Mode'!$G:$G,"=Full Reporter"),SUMIFS('Annual Service Data By Mode'!AT:AT,'Annual Service Data By Mode'!$H:$H,"&gt;="&amp;$B11,'Annual Service Data By Mode'!$G:$G,"=Full Reporter")))),IF($AE$1,IF($A11="","",IF($A11="Between",SUMIFS('Annual Service Data By Mode'!AT:AT,'Annual Service Data By Mode'!$H:$H,"&gt;="&amp;$B11,'Annual Service Data By Mode'!$H:$H,"&lt;"&amp;$D11,'Annual Service Data By Mode'!$AX:$AX,"=No"),SUMIFS('Annual Service Data By Mode'!AT:AT,'Annual Service Data By Mode'!$H:$H,"&gt;="&amp;$B11,'Annual Service Data By Mode'!$AX:$AX,"=No"))),IF($A11="","",IF($A11="Between",SUMIFS('Annual Service Data By Mode'!AT:AT,'Annual Service Data By Mode'!$H:$H,"&gt;="&amp;$B11,'Annual Service Data By Mode'!$H:$H,"&lt;"&amp;$D11),SUMIFS('Annual Service Data By Mode'!AT:AT,'Annual Service Data By Mode'!$H:$H,"&gt;="&amp;$B11)))))</f>
        <v/>
      </c>
      <c r="Y11" s="195" t="str">
        <f>IF($AE$6,IF($AE$1,IF($A11="","",IF($A11="Between",SUMIFS('Annual Service Data By Mode'!AV:AV,'Annual Service Data By Mode'!$H:$H,"&gt;="&amp;$B11,'Annual Service Data By Mode'!$H:$H,"&lt;"&amp;$D11,'Annual Service Data By Mode'!$AX:$AX,"=No",'Annual Service Data By Mode'!$G:$G,"=Full Reporter"),SUMIFS('Annual Service Data By Mode'!AV:AV,'Annual Service Data By Mode'!$H:$H,"&gt;="&amp;$B11,'Annual Service Data By Mode'!$AX:$AX,"=No",'Annual Service Data By Mode'!$G:$G,"=Full Reporter"))),IF($A11="","",IF($A11="Between",SUMIFS('Annual Service Data By Mode'!AV:AV,'Annual Service Data By Mode'!$H:$H,"&gt;="&amp;$B11,'Annual Service Data By Mode'!$H:$H,"&lt;"&amp;$D11,'Annual Service Data By Mode'!$G:$G,"=Full Reporter"),SUMIFS('Annual Service Data By Mode'!AV:AV,'Annual Service Data By Mode'!$H:$H,"&gt;="&amp;$B11,'Annual Service Data By Mode'!$G:$G,"=Full Reporter")))),IF($AE$1,IF($A11="","",IF($A11="Between",SUMIFS('Annual Service Data By Mode'!AV:AV,'Annual Service Data By Mode'!$H:$H,"&gt;="&amp;$B11,'Annual Service Data By Mode'!$H:$H,"&lt;"&amp;$D11,'Annual Service Data By Mode'!$AX:$AX,"=No"),SUMIFS('Annual Service Data By Mode'!AV:AV,'Annual Service Data By Mode'!$H:$H,"&gt;="&amp;$B11,'Annual Service Data By Mode'!$AX:$AX,"=No"))),IF($A11="","",IF($A11="Between",SUMIFS('Annual Service Data By Mode'!AV:AV,'Annual Service Data By Mode'!$H:$H,"&gt;="&amp;$B11,'Annual Service Data By Mode'!$H:$H,"&lt;"&amp;$D11),SUMIFS('Annual Service Data By Mode'!AV:AV,'Annual Service Data By Mode'!$H:$H,"&gt;="&amp;$B11)))))</f>
        <v/>
      </c>
      <c r="Z11" s="34"/>
      <c r="AA11" s="34"/>
      <c r="AB11" s="34"/>
      <c r="AC11" s="34"/>
      <c r="AD11" s="34"/>
      <c r="AE11" s="34"/>
      <c r="AF11" s="34"/>
      <c r="AG11" s="34"/>
      <c r="AH11" s="34"/>
      <c r="AI11" s="34"/>
    </row>
    <row r="12" spans="1:35" s="37" customFormat="1" ht="11.25" x14ac:dyDescent="0.2">
      <c r="A12" s="67" t="str">
        <f t="shared" si="5"/>
        <v/>
      </c>
      <c r="B12" s="68" t="str">
        <f t="shared" si="6"/>
        <v/>
      </c>
      <c r="C12" s="69" t="str">
        <f t="shared" si="7"/>
        <v/>
      </c>
      <c r="D12" s="21"/>
      <c r="E12" s="113" t="str">
        <f t="shared" si="0"/>
        <v>invalid bin</v>
      </c>
      <c r="F12" s="59" t="str">
        <f>IF($AE$6,IF($AE$1,IF($A12="","",IF($A12="Between",SUMIFS('Annual Service Data By Mode'!L:L,'Annual Service Data By Mode'!$H:$H,"&gt;="&amp;$B12,'Annual Service Data By Mode'!$H:$H,"&lt;"&amp;$D12,'Annual Service Data By Mode'!$AX:$AX,"=No",'Annual Service Data By Mode'!$G:$G,"=Full Reporter"),SUMIFS('Annual Service Data By Mode'!L:L,'Annual Service Data By Mode'!$H:$H,"&gt;="&amp;$B12,'Annual Service Data By Mode'!$AX:$AX,"=No",'Annual Service Data By Mode'!$G:$G,"=Full Reporter"))),IF($A12="","",IF($A12="Between",SUMIFS('Annual Service Data By Mode'!L:L,'Annual Service Data By Mode'!$H:$H,"&gt;="&amp;$B12,'Annual Service Data By Mode'!$H:$H,"&lt;"&amp;$D12,'Annual Service Data By Mode'!$G:$G,"=Full Reporter"),SUMIFS('Annual Service Data By Mode'!L:L,'Annual Service Data By Mode'!$H:$H,"&gt;="&amp;$B12,'Annual Service Data By Mode'!$G:$G,"=Full Reporter")))),IF($AE$1,IF($A12="","",IF($A12="Between",SUMIFS('Annual Service Data By Mode'!L:L,'Annual Service Data By Mode'!$H:$H,"&gt;="&amp;$B12,'Annual Service Data By Mode'!$H:$H,"&lt;"&amp;$D12,'Annual Service Data By Mode'!$AX:$AX,"=No"),SUMIFS('Annual Service Data By Mode'!L:L,'Annual Service Data By Mode'!$H:$H,"&gt;="&amp;$B12,'Annual Service Data By Mode'!$AX:$AX,"=No"))),IF($A12="","",IF($A12="Between",SUMIFS('Annual Service Data By Mode'!L:L,'Annual Service Data By Mode'!$H:$H,"&gt;="&amp;$B12,'Annual Service Data By Mode'!$H:$H,"&lt;"&amp;$D12),SUMIFS('Annual Service Data By Mode'!L:L,'Annual Service Data By Mode'!$H:$H,"&gt;="&amp;$B12)))))</f>
        <v/>
      </c>
      <c r="G12" s="60" t="str">
        <f>IF($AE$6,IF($AE$1,IF($A12="","",IF($A12="Between",SUMIFS('Annual Service Data By Mode'!N:N,'Annual Service Data By Mode'!$H:$H,"&gt;="&amp;$B12,'Annual Service Data By Mode'!$H:$H,"&lt;"&amp;$D12,'Annual Service Data By Mode'!$AX:$AX,"=No",'Annual Service Data By Mode'!$G:$G,"=Full Reporter"),SUMIFS('Annual Service Data By Mode'!N:N,'Annual Service Data By Mode'!$H:$H,"&gt;="&amp;$B12,'Annual Service Data By Mode'!$AX:$AX,"=No",'Annual Service Data By Mode'!$G:$G,"=Full Reporter"))),IF($A12="","",IF($A12="Between",SUMIFS('Annual Service Data By Mode'!N:N,'Annual Service Data By Mode'!$H:$H,"&gt;="&amp;$B12,'Annual Service Data By Mode'!$H:$H,"&lt;"&amp;$D12,'Annual Service Data By Mode'!$G:$G,"=Full Reporter"),SUMIFS('Annual Service Data By Mode'!N:N,'Annual Service Data By Mode'!$H:$H,"&gt;="&amp;$B12,'Annual Service Data By Mode'!$G:$G,"=Full Reporter")))),IF($AE$1,IF($A12="","",IF($A12="Between",SUMIFS('Annual Service Data By Mode'!N:N,'Annual Service Data By Mode'!$H:$H,"&gt;="&amp;$B12,'Annual Service Data By Mode'!$H:$H,"&lt;"&amp;$D12,'Annual Service Data By Mode'!$AX:$AX,"=No"),SUMIFS('Annual Service Data By Mode'!N:N,'Annual Service Data By Mode'!$H:$H,"&gt;="&amp;$B12,'Annual Service Data By Mode'!$AX:$AX,"=No"))),IF($A12="","",IF($A12="Between",SUMIFS('Annual Service Data By Mode'!N:N,'Annual Service Data By Mode'!$H:$H,"&gt;="&amp;$B12,'Annual Service Data By Mode'!$H:$H,"&lt;"&amp;$D12),SUMIFS('Annual Service Data By Mode'!N:N,'Annual Service Data By Mode'!$H:$H,"&gt;="&amp;$B12)))))</f>
        <v/>
      </c>
      <c r="H12" s="61" t="str">
        <f t="shared" si="1"/>
        <v/>
      </c>
      <c r="I12" s="62" t="str">
        <f t="shared" si="2"/>
        <v/>
      </c>
      <c r="J12" s="61" t="str">
        <f t="shared" si="3"/>
        <v/>
      </c>
      <c r="K12" s="61" t="str">
        <f t="shared" si="4"/>
        <v/>
      </c>
      <c r="L12" s="60" t="str">
        <f>IF($AE$6,IF($AE$1,IF($A12="","",IF($A12="Between",SUMIFS('Annual Service Data By Mode'!V:V,'Annual Service Data By Mode'!$H:$H,"&gt;="&amp;$B12,'Annual Service Data By Mode'!$H:$H,"&lt;"&amp;$D12,'Annual Service Data By Mode'!$AX:$AX,"=No",'Annual Service Data By Mode'!$G:$G,"=Full Reporter"),SUMIFS('Annual Service Data By Mode'!V:V,'Annual Service Data By Mode'!$H:$H,"&gt;="&amp;$B12,'Annual Service Data By Mode'!$AX:$AX,"=No",'Annual Service Data By Mode'!$G:$G,"=Full Reporter"))),IF($A12="","",IF($A12="Between",SUMIFS('Annual Service Data By Mode'!V:V,'Annual Service Data By Mode'!$H:$H,"&gt;="&amp;$B12,'Annual Service Data By Mode'!$H:$H,"&lt;"&amp;$D12,'Annual Service Data By Mode'!$G:$G,"=Full Reporter"),SUMIFS('Annual Service Data By Mode'!V:V,'Annual Service Data By Mode'!$H:$H,"&gt;="&amp;$B12,'Annual Service Data By Mode'!$G:$G,"=Full Reporter")))),IF($AE$1,IF($A12="","",IF($A12="Between",SUMIFS('Annual Service Data By Mode'!V:V,'Annual Service Data By Mode'!$H:$H,"&gt;="&amp;$B12,'Annual Service Data By Mode'!$H:$H,"&lt;"&amp;$D12,'Annual Service Data By Mode'!$AX:$AX,"=No"),SUMIFS('Annual Service Data By Mode'!V:V,'Annual Service Data By Mode'!$H:$H,"&gt;="&amp;$B12,'Annual Service Data By Mode'!$AX:$AX,"=No"))),IF($A12="","",IF($A12="Between",SUMIFS('Annual Service Data By Mode'!V:V,'Annual Service Data By Mode'!$H:$H,"&gt;="&amp;$B12,'Annual Service Data By Mode'!$H:$H,"&lt;"&amp;$D12),SUMIFS('Annual Service Data By Mode'!V:V,'Annual Service Data By Mode'!$H:$H,"&gt;="&amp;$B12)))))</f>
        <v/>
      </c>
      <c r="M12" s="60" t="str">
        <f>IF($AE$6,IF($AE$1,IF($A12="","",IF($A12="Between",SUMIFS('Annual Service Data By Mode'!X:X,'Annual Service Data By Mode'!$H:$H,"&gt;="&amp;$B12,'Annual Service Data By Mode'!$H:$H,"&lt;"&amp;$D12,'Annual Service Data By Mode'!$AX:$AX,"=No",'Annual Service Data By Mode'!$G:$G,"=Full Reporter"),SUMIFS('Annual Service Data By Mode'!X:X,'Annual Service Data By Mode'!$H:$H,"&gt;="&amp;$B12,'Annual Service Data By Mode'!$AX:$AX,"=No",'Annual Service Data By Mode'!$G:$G,"=Full Reporter"))),IF($A12="","",IF($A12="Between",SUMIFS('Annual Service Data By Mode'!X:X,'Annual Service Data By Mode'!$H:$H,"&gt;="&amp;$B12,'Annual Service Data By Mode'!$H:$H,"&lt;"&amp;$D12,'Annual Service Data By Mode'!$G:$G,"=Full Reporter"),SUMIFS('Annual Service Data By Mode'!X:X,'Annual Service Data By Mode'!$H:$H,"&gt;="&amp;$B12,'Annual Service Data By Mode'!$G:$G,"=Full Reporter")))),IF($AE$1,IF($A12="","",IF($A12="Between",SUMIFS('Annual Service Data By Mode'!X:X,'Annual Service Data By Mode'!$H:$H,"&gt;="&amp;$B12,'Annual Service Data By Mode'!$H:$H,"&lt;"&amp;$D12,'Annual Service Data By Mode'!$AX:$AX,"=No"),SUMIFS('Annual Service Data By Mode'!X:X,'Annual Service Data By Mode'!$H:$H,"&gt;="&amp;$B12,'Annual Service Data By Mode'!$AX:$AX,"=No"))),IF($A12="","",IF($A12="Between",SUMIFS('Annual Service Data By Mode'!X:X,'Annual Service Data By Mode'!$H:$H,"&gt;="&amp;$B12,'Annual Service Data By Mode'!$H:$H,"&lt;"&amp;$D12),SUMIFS('Annual Service Data By Mode'!X:X,'Annual Service Data By Mode'!$H:$H,"&gt;="&amp;$B12)))))</f>
        <v/>
      </c>
      <c r="N12" s="60" t="str">
        <f>IF($AE$6,IF($AE$1,IF($A12="","",IF($A12="Between",SUMIFS('Annual Service Data By Mode'!Z:Z,'Annual Service Data By Mode'!$H:$H,"&gt;="&amp;$B12,'Annual Service Data By Mode'!$H:$H,"&lt;"&amp;$D12,'Annual Service Data By Mode'!$AX:$AX,"=No",'Annual Service Data By Mode'!$G:$G,"=Full Reporter"),SUMIFS('Annual Service Data By Mode'!Z:Z,'Annual Service Data By Mode'!$H:$H,"&gt;="&amp;$B12,'Annual Service Data By Mode'!$AX:$AX,"=No",'Annual Service Data By Mode'!$G:$G,"=Full Reporter"))),IF($A12="","",IF($A12="Between",SUMIFS('Annual Service Data By Mode'!Z:Z,'Annual Service Data By Mode'!$H:$H,"&gt;="&amp;$B12,'Annual Service Data By Mode'!$H:$H,"&lt;"&amp;$D12,'Annual Service Data By Mode'!$G:$G,"=Full Reporter"),SUMIFS('Annual Service Data By Mode'!Z:Z,'Annual Service Data By Mode'!$H:$H,"&gt;="&amp;$B12,'Annual Service Data By Mode'!$G:$G,"=Full Reporter")))),IF($AE$1,IF($A12="","",IF($A12="Between",SUMIFS('Annual Service Data By Mode'!Z:Z,'Annual Service Data By Mode'!$H:$H,"&gt;="&amp;$B12,'Annual Service Data By Mode'!$H:$H,"&lt;"&amp;$D12,'Annual Service Data By Mode'!$AX:$AX,"=No"),SUMIFS('Annual Service Data By Mode'!Z:Z,'Annual Service Data By Mode'!$H:$H,"&gt;="&amp;$B12,'Annual Service Data By Mode'!$AX:$AX,"=No"))),IF($A12="","",IF($A12="Between",SUMIFS('Annual Service Data By Mode'!Z:Z,'Annual Service Data By Mode'!$H:$H,"&gt;="&amp;$B12,'Annual Service Data By Mode'!$H:$H,"&lt;"&amp;$D12),SUMIFS('Annual Service Data By Mode'!Z:Z,'Annual Service Data By Mode'!$H:$H,"&gt;="&amp;$B12)))))</f>
        <v/>
      </c>
      <c r="O12" s="60" t="str">
        <f>IF($AE$6,IF($AE$1,IF($A12="","",IF($A12="Between",SUMIFS('Annual Service Data By Mode'!AB:AB,'Annual Service Data By Mode'!$H:$H,"&gt;="&amp;$B12,'Annual Service Data By Mode'!$H:$H,"&lt;"&amp;$D12,'Annual Service Data By Mode'!$AX:$AX,"=No",'Annual Service Data By Mode'!$G:$G,"=Full Reporter"),SUMIFS('Annual Service Data By Mode'!AB:AB,'Annual Service Data By Mode'!$H:$H,"&gt;="&amp;$B12,'Annual Service Data By Mode'!$AX:$AX,"=No",'Annual Service Data By Mode'!$G:$G,"=Full Reporter"))),IF($A12="","",IF($A12="Between",SUMIFS('Annual Service Data By Mode'!AB:AB,'Annual Service Data By Mode'!$H:$H,"&gt;="&amp;$B12,'Annual Service Data By Mode'!$H:$H,"&lt;"&amp;$D12,'Annual Service Data By Mode'!$G:$G,"=Full Reporter"),SUMIFS('Annual Service Data By Mode'!AB:AB,'Annual Service Data By Mode'!$H:$H,"&gt;="&amp;$B12,'Annual Service Data By Mode'!$G:$G,"=Full Reporter")))),IF($AE$1,IF($A12="","",IF($A12="Between",SUMIFS('Annual Service Data By Mode'!AB:AB,'Annual Service Data By Mode'!$H:$H,"&gt;="&amp;$B12,'Annual Service Data By Mode'!$H:$H,"&lt;"&amp;$D12,'Annual Service Data By Mode'!$AX:$AX,"=No"),SUMIFS('Annual Service Data By Mode'!AB:AB,'Annual Service Data By Mode'!$H:$H,"&gt;="&amp;$B12,'Annual Service Data By Mode'!$AX:$AX,"=No"))),IF($A12="","",IF($A12="Between",SUMIFS('Annual Service Data By Mode'!AB:AB,'Annual Service Data By Mode'!$H:$H,"&gt;="&amp;$B12,'Annual Service Data By Mode'!$H:$H,"&lt;"&amp;$D12),SUMIFS('Annual Service Data By Mode'!AB:AB,'Annual Service Data By Mode'!$H:$H,"&gt;="&amp;$B12)))))</f>
        <v/>
      </c>
      <c r="P12" s="60" t="str">
        <f>IF($AE$6,IF($AE$1,IF($A12="","",IF($A12="Between",SUMIFS('Annual Service Data By Mode'!AD:AD,'Annual Service Data By Mode'!$H:$H,"&gt;="&amp;$B12,'Annual Service Data By Mode'!$H:$H,"&lt;"&amp;$D12,'Annual Service Data By Mode'!$AX:$AX,"=No",'Annual Service Data By Mode'!$G:$G,"=Full Reporter"),SUMIFS('Annual Service Data By Mode'!AD:AD,'Annual Service Data By Mode'!$H:$H,"&gt;="&amp;$B12,'Annual Service Data By Mode'!$AX:$AX,"=No",'Annual Service Data By Mode'!$G:$G,"=Full Reporter"))),IF($A12="","",IF($A12="Between",SUMIFS('Annual Service Data By Mode'!AD:AD,'Annual Service Data By Mode'!$H:$H,"&gt;="&amp;$B12,'Annual Service Data By Mode'!$H:$H,"&lt;"&amp;$D12,'Annual Service Data By Mode'!$G:$G,"=Full Reporter"),SUMIFS('Annual Service Data By Mode'!AD:AD,'Annual Service Data By Mode'!$H:$H,"&gt;="&amp;$B12,'Annual Service Data By Mode'!$G:$G,"=Full Reporter")))),IF($AE$1,IF($A12="","",IF($A12="Between",SUMIFS('Annual Service Data By Mode'!AD:AD,'Annual Service Data By Mode'!$H:$H,"&gt;="&amp;$B12,'Annual Service Data By Mode'!$H:$H,"&lt;"&amp;$D12,'Annual Service Data By Mode'!$AX:$AX,"=No"),SUMIFS('Annual Service Data By Mode'!AD:AD,'Annual Service Data By Mode'!$H:$H,"&gt;="&amp;$B12,'Annual Service Data By Mode'!$AX:$AX,"=No"))),IF($A12="","",IF($A12="Between",SUMIFS('Annual Service Data By Mode'!AD:AD,'Annual Service Data By Mode'!$H:$H,"&gt;="&amp;$B12,'Annual Service Data By Mode'!$H:$H,"&lt;"&amp;$D12),SUMIFS('Annual Service Data By Mode'!AD:AD,'Annual Service Data By Mode'!$H:$H,"&gt;="&amp;$B12)))))</f>
        <v/>
      </c>
      <c r="Q12" s="60" t="str">
        <f>IF($AE$6,IF($AE$1,IF($A12="","",IF($A12="Between",SUMIFS('Annual Service Data By Mode'!AF:AF,'Annual Service Data By Mode'!$H:$H,"&gt;="&amp;$B12,'Annual Service Data By Mode'!$H:$H,"&lt;"&amp;$D12,'Annual Service Data By Mode'!$AX:$AX,"=No",'Annual Service Data By Mode'!$G:$G,"=Full Reporter"),SUMIFS('Annual Service Data By Mode'!AF:AF,'Annual Service Data By Mode'!$H:$H,"&gt;="&amp;$B12,'Annual Service Data By Mode'!$AX:$AX,"=No",'Annual Service Data By Mode'!$G:$G,"=Full Reporter"))),IF($A12="","",IF($A12="Between",SUMIFS('Annual Service Data By Mode'!AF:AF,'Annual Service Data By Mode'!$H:$H,"&gt;="&amp;$B12,'Annual Service Data By Mode'!$H:$H,"&lt;"&amp;$D12,'Annual Service Data By Mode'!$G:$G,"=Full Reporter"),SUMIFS('Annual Service Data By Mode'!AF:AF,'Annual Service Data By Mode'!$H:$H,"&gt;="&amp;$B12,'Annual Service Data By Mode'!$G:$G,"=Full Reporter")))),IF($AE$1,IF($A12="","",IF($A12="Between",SUMIFS('Annual Service Data By Mode'!AF:AF,'Annual Service Data By Mode'!$H:$H,"&gt;="&amp;$B12,'Annual Service Data By Mode'!$H:$H,"&lt;"&amp;$D12,'Annual Service Data By Mode'!$AX:$AX,"=No"),SUMIFS('Annual Service Data By Mode'!AF:AF,'Annual Service Data By Mode'!$H:$H,"&gt;="&amp;$B12,'Annual Service Data By Mode'!$AX:$AX,"=No"))),IF($A12="","",IF($A12="Between",SUMIFS('Annual Service Data By Mode'!AF:AF,'Annual Service Data By Mode'!$H:$H,"&gt;="&amp;$B12,'Annual Service Data By Mode'!$H:$H,"&lt;"&amp;$D12),SUMIFS('Annual Service Data By Mode'!AF:AF,'Annual Service Data By Mode'!$H:$H,"&gt;="&amp;$B12)))))</f>
        <v/>
      </c>
      <c r="R12" s="60" t="str">
        <f>IF($AE$6,IF($AE$1,IF($A12="","",IF($A12="Between",SUMIFS('Annual Service Data By Mode'!AH:AH,'Annual Service Data By Mode'!$H:$H,"&gt;="&amp;$B12,'Annual Service Data By Mode'!$H:$H,"&lt;"&amp;$D12,'Annual Service Data By Mode'!$AX:$AX,"=No",'Annual Service Data By Mode'!$G:$G,"=Full Reporter"),SUMIFS('Annual Service Data By Mode'!AH:AH,'Annual Service Data By Mode'!$H:$H,"&gt;="&amp;$B12,'Annual Service Data By Mode'!$AX:$AX,"=No",'Annual Service Data By Mode'!$G:$G,"=Full Reporter"))),IF($A12="","",IF($A12="Between",SUMIFS('Annual Service Data By Mode'!AH:AH,'Annual Service Data By Mode'!$H:$H,"&gt;="&amp;$B12,'Annual Service Data By Mode'!$H:$H,"&lt;"&amp;$D12,'Annual Service Data By Mode'!$G:$G,"=Full Reporter"),SUMIFS('Annual Service Data By Mode'!AH:AH,'Annual Service Data By Mode'!$H:$H,"&gt;="&amp;$B12,'Annual Service Data By Mode'!$G:$G,"=Full Reporter")))),IF($AE$1,IF($A12="","",IF($A12="Between",SUMIFS('Annual Service Data By Mode'!AH:AH,'Annual Service Data By Mode'!$H:$H,"&gt;="&amp;$B12,'Annual Service Data By Mode'!$H:$H,"&lt;"&amp;$D12,'Annual Service Data By Mode'!$AX:$AX,"=No"),SUMIFS('Annual Service Data By Mode'!AH:AH,'Annual Service Data By Mode'!$H:$H,"&gt;="&amp;$B12,'Annual Service Data By Mode'!$AX:$AX,"=No"))),IF($A12="","",IF($A12="Between",SUMIFS('Annual Service Data By Mode'!AH:AH,'Annual Service Data By Mode'!$H:$H,"&gt;="&amp;$B12,'Annual Service Data By Mode'!$H:$H,"&lt;"&amp;$D12),SUMIFS('Annual Service Data By Mode'!AH:AH,'Annual Service Data By Mode'!$H:$H,"&gt;="&amp;$B12)))))</f>
        <v/>
      </c>
      <c r="S12" s="60" t="str">
        <f>IF($AE$6,IF($AE$1,IF($A12="","",IF($A12="Between",SUMIFS('Annual Service Data By Mode'!AJ:AJ,'Annual Service Data By Mode'!$H:$H,"&gt;="&amp;$B12,'Annual Service Data By Mode'!$H:$H,"&lt;"&amp;$D12,'Annual Service Data By Mode'!$AX:$AX,"=No",'Annual Service Data By Mode'!$G:$G,"=Full Reporter"),SUMIFS('Annual Service Data By Mode'!AJ:AJ,'Annual Service Data By Mode'!$H:$H,"&gt;="&amp;$B12,'Annual Service Data By Mode'!$AX:$AX,"=No",'Annual Service Data By Mode'!$G:$G,"=Full Reporter"))),IF($A12="","",IF($A12="Between",SUMIFS('Annual Service Data By Mode'!AJ:AJ,'Annual Service Data By Mode'!$H:$H,"&gt;="&amp;$B12,'Annual Service Data By Mode'!$H:$H,"&lt;"&amp;$D12,'Annual Service Data By Mode'!$G:$G,"=Full Reporter"),SUMIFS('Annual Service Data By Mode'!AJ:AJ,'Annual Service Data By Mode'!$H:$H,"&gt;="&amp;$B12,'Annual Service Data By Mode'!$G:$G,"=Full Reporter")))),IF($AE$1,IF($A12="","",IF($A12="Between",SUMIFS('Annual Service Data By Mode'!AJ:AJ,'Annual Service Data By Mode'!$H:$H,"&gt;="&amp;$B12,'Annual Service Data By Mode'!$H:$H,"&lt;"&amp;$D12,'Annual Service Data By Mode'!$AX:$AX,"=No"),SUMIFS('Annual Service Data By Mode'!AJ:AJ,'Annual Service Data By Mode'!$H:$H,"&gt;="&amp;$B12,'Annual Service Data By Mode'!$AX:$AX,"=No"))),IF($A12="","",IF($A12="Between",SUMIFS('Annual Service Data By Mode'!AJ:AJ,'Annual Service Data By Mode'!$H:$H,"&gt;="&amp;$B12,'Annual Service Data By Mode'!$H:$H,"&lt;"&amp;$D12),SUMIFS('Annual Service Data By Mode'!AJ:AJ,'Annual Service Data By Mode'!$H:$H,"&gt;="&amp;$B12)))))</f>
        <v/>
      </c>
      <c r="T12" s="60" t="str">
        <f>IF($AE$6,IF($AE$1,IF($A12="","",IF($A12="Between",SUMIFS('Annual Service Data By Mode'!AL:AL,'Annual Service Data By Mode'!$H:$H,"&gt;="&amp;$B12,'Annual Service Data By Mode'!$H:$H,"&lt;"&amp;$D12,'Annual Service Data By Mode'!$AX:$AX,"=No",'Annual Service Data By Mode'!$G:$G,"=Full Reporter"),SUMIFS('Annual Service Data By Mode'!AL:AL,'Annual Service Data By Mode'!$H:$H,"&gt;="&amp;$B12,'Annual Service Data By Mode'!$AX:$AX,"=No",'Annual Service Data By Mode'!$G:$G,"=Full Reporter"))),IF($A12="","",IF($A12="Between",SUMIFS('Annual Service Data By Mode'!AL:AL,'Annual Service Data By Mode'!$H:$H,"&gt;="&amp;$B12,'Annual Service Data By Mode'!$H:$H,"&lt;"&amp;$D12,'Annual Service Data By Mode'!$G:$G,"=Full Reporter"),SUMIFS('Annual Service Data By Mode'!AL:AL,'Annual Service Data By Mode'!$H:$H,"&gt;="&amp;$B12,'Annual Service Data By Mode'!$G:$G,"=Full Reporter")))),IF($AE$1,IF($A12="","",IF($A12="Between",SUMIFS('Annual Service Data By Mode'!AL:AL,'Annual Service Data By Mode'!$H:$H,"&gt;="&amp;$B12,'Annual Service Data By Mode'!$H:$H,"&lt;"&amp;$D12,'Annual Service Data By Mode'!$AX:$AX,"=No"),SUMIFS('Annual Service Data By Mode'!AL:AL,'Annual Service Data By Mode'!$H:$H,"&gt;="&amp;$B12,'Annual Service Data By Mode'!$AX:$AX,"=No"))),IF($A12="","",IF($A12="Between",SUMIFS('Annual Service Data By Mode'!AL:AL,'Annual Service Data By Mode'!$H:$H,"&gt;="&amp;$B12,'Annual Service Data By Mode'!$H:$H,"&lt;"&amp;$D12),SUMIFS('Annual Service Data By Mode'!AL:AL,'Annual Service Data By Mode'!$H:$H,"&gt;="&amp;$B12)))))</f>
        <v/>
      </c>
      <c r="U12" s="60" t="str">
        <f>IF($AE$6,IF($AE$1,IF($A12="","",IF($A12="Between",SUMIFS('Annual Service Data By Mode'!AN:AN,'Annual Service Data By Mode'!$H:$H,"&gt;="&amp;$B12,'Annual Service Data By Mode'!$H:$H,"&lt;"&amp;$D12,'Annual Service Data By Mode'!$AX:$AX,"=No",'Annual Service Data By Mode'!$G:$G,"=Full Reporter"),SUMIFS('Annual Service Data By Mode'!AN:AN,'Annual Service Data By Mode'!$H:$H,"&gt;="&amp;$B12,'Annual Service Data By Mode'!$AX:$AX,"=No",'Annual Service Data By Mode'!$G:$G,"=Full Reporter"))),IF($A12="","",IF($A12="Between",SUMIFS('Annual Service Data By Mode'!AN:AN,'Annual Service Data By Mode'!$H:$H,"&gt;="&amp;$B12,'Annual Service Data By Mode'!$H:$H,"&lt;"&amp;$D12,'Annual Service Data By Mode'!$G:$G,"=Full Reporter"),SUMIFS('Annual Service Data By Mode'!AN:AN,'Annual Service Data By Mode'!$H:$H,"&gt;="&amp;$B12,'Annual Service Data By Mode'!$G:$G,"=Full Reporter")))),IF($AE$1,IF($A12="","",IF($A12="Between",SUMIFS('Annual Service Data By Mode'!AN:AN,'Annual Service Data By Mode'!$H:$H,"&gt;="&amp;$B12,'Annual Service Data By Mode'!$H:$H,"&lt;"&amp;$D12,'Annual Service Data By Mode'!$AX:$AX,"=No"),SUMIFS('Annual Service Data By Mode'!AN:AN,'Annual Service Data By Mode'!$H:$H,"&gt;="&amp;$B12,'Annual Service Data By Mode'!$AX:$AX,"=No"))),IF($A12="","",IF($A12="Between",SUMIFS('Annual Service Data By Mode'!AN:AN,'Annual Service Data By Mode'!$H:$H,"&gt;="&amp;$B12,'Annual Service Data By Mode'!$H:$H,"&lt;"&amp;$D12),SUMIFS('Annual Service Data By Mode'!AN:AN,'Annual Service Data By Mode'!$H:$H,"&gt;="&amp;$B12)))))</f>
        <v/>
      </c>
      <c r="V12" s="60" t="str">
        <f>IF($AE$6,IF($AE$1,IF($A12="","",IF($A12="Between",SUMIFS('Annual Service Data By Mode'!AP:AP,'Annual Service Data By Mode'!$H:$H,"&gt;="&amp;$B12,'Annual Service Data By Mode'!$H:$H,"&lt;"&amp;$D12,'Annual Service Data By Mode'!$AX:$AX,"=No",'Annual Service Data By Mode'!$G:$G,"=Full Reporter"),SUMIFS('Annual Service Data By Mode'!AP:AP,'Annual Service Data By Mode'!$H:$H,"&gt;="&amp;$B12,'Annual Service Data By Mode'!$AX:$AX,"=No",'Annual Service Data By Mode'!$G:$G,"=Full Reporter"))),IF($A12="","",IF($A12="Between",SUMIFS('Annual Service Data By Mode'!AP:AP,'Annual Service Data By Mode'!$H:$H,"&gt;="&amp;$B12,'Annual Service Data By Mode'!$H:$H,"&lt;"&amp;$D12,'Annual Service Data By Mode'!$G:$G,"=Full Reporter"),SUMIFS('Annual Service Data By Mode'!AP:AP,'Annual Service Data By Mode'!$H:$H,"&gt;="&amp;$B12,'Annual Service Data By Mode'!$G:$G,"=Full Reporter")))),IF($AE$1,IF($A12="","",IF($A12="Between",SUMIFS('Annual Service Data By Mode'!AP:AP,'Annual Service Data By Mode'!$H:$H,"&gt;="&amp;$B12,'Annual Service Data By Mode'!$H:$H,"&lt;"&amp;$D12,'Annual Service Data By Mode'!$AX:$AX,"=No"),SUMIFS('Annual Service Data By Mode'!AP:AP,'Annual Service Data By Mode'!$H:$H,"&gt;="&amp;$B12,'Annual Service Data By Mode'!$AX:$AX,"=No"))),IF($A12="","",IF($A12="Between",SUMIFS('Annual Service Data By Mode'!AP:AP,'Annual Service Data By Mode'!$H:$H,"&gt;="&amp;$B12,'Annual Service Data By Mode'!$H:$H,"&lt;"&amp;$D12),SUMIFS('Annual Service Data By Mode'!AP:AP,'Annual Service Data By Mode'!$H:$H,"&gt;="&amp;$B12)))))</f>
        <v/>
      </c>
      <c r="W12" s="60" t="str">
        <f>IF($AE$6,IF($AE$1,IF($A12="","",IF($A12="Between",SUMIFS('Annual Service Data By Mode'!AR:AR,'Annual Service Data By Mode'!$H:$H,"&gt;="&amp;$B12,'Annual Service Data By Mode'!$H:$H,"&lt;"&amp;$D12,'Annual Service Data By Mode'!$AX:$AX,"=No",'Annual Service Data By Mode'!$G:$G,"=Full Reporter"),SUMIFS('Annual Service Data By Mode'!AR:AR,'Annual Service Data By Mode'!$H:$H,"&gt;="&amp;$B12,'Annual Service Data By Mode'!$AX:$AX,"=No",'Annual Service Data By Mode'!$G:$G,"=Full Reporter"))),IF($A12="","",IF($A12="Between",SUMIFS('Annual Service Data By Mode'!AR:AR,'Annual Service Data By Mode'!$H:$H,"&gt;="&amp;$B12,'Annual Service Data By Mode'!$H:$H,"&lt;"&amp;$D12,'Annual Service Data By Mode'!$G:$G,"=Full Reporter"),SUMIFS('Annual Service Data By Mode'!AR:AR,'Annual Service Data By Mode'!$H:$H,"&gt;="&amp;$B12,'Annual Service Data By Mode'!$G:$G,"=Full Reporter")))),IF($AE$1,IF($A12="","",IF($A12="Between",SUMIFS('Annual Service Data By Mode'!AR:AR,'Annual Service Data By Mode'!$H:$H,"&gt;="&amp;$B12,'Annual Service Data By Mode'!$H:$H,"&lt;"&amp;$D12,'Annual Service Data By Mode'!$AX:$AX,"=No"),SUMIFS('Annual Service Data By Mode'!AR:AR,'Annual Service Data By Mode'!$H:$H,"&gt;="&amp;$B12,'Annual Service Data By Mode'!$AX:$AX,"=No"))),IF($A12="","",IF($A12="Between",SUMIFS('Annual Service Data By Mode'!AR:AR,'Annual Service Data By Mode'!$H:$H,"&gt;="&amp;$B12,'Annual Service Data By Mode'!$H:$H,"&lt;"&amp;$D12),SUMIFS('Annual Service Data By Mode'!AR:AR,'Annual Service Data By Mode'!$H:$H,"&gt;="&amp;$B12)))))</f>
        <v/>
      </c>
      <c r="X12" s="60" t="str">
        <f>IF($AE$6,IF($AE$1,IF($A12="","",IF($A12="Between",SUMIFS('Annual Service Data By Mode'!AT:AT,'Annual Service Data By Mode'!$H:$H,"&gt;="&amp;$B12,'Annual Service Data By Mode'!$H:$H,"&lt;"&amp;$D12,'Annual Service Data By Mode'!$AX:$AX,"=No",'Annual Service Data By Mode'!$G:$G,"=Full Reporter"),SUMIFS('Annual Service Data By Mode'!AT:AT,'Annual Service Data By Mode'!$H:$H,"&gt;="&amp;$B12,'Annual Service Data By Mode'!$AX:$AX,"=No",'Annual Service Data By Mode'!$G:$G,"=Full Reporter"))),IF($A12="","",IF($A12="Between",SUMIFS('Annual Service Data By Mode'!AT:AT,'Annual Service Data By Mode'!$H:$H,"&gt;="&amp;$B12,'Annual Service Data By Mode'!$H:$H,"&lt;"&amp;$D12,'Annual Service Data By Mode'!$G:$G,"=Full Reporter"),SUMIFS('Annual Service Data By Mode'!AT:AT,'Annual Service Data By Mode'!$H:$H,"&gt;="&amp;$B12,'Annual Service Data By Mode'!$G:$G,"=Full Reporter")))),IF($AE$1,IF($A12="","",IF($A12="Between",SUMIFS('Annual Service Data By Mode'!AT:AT,'Annual Service Data By Mode'!$H:$H,"&gt;="&amp;$B12,'Annual Service Data By Mode'!$H:$H,"&lt;"&amp;$D12,'Annual Service Data By Mode'!$AX:$AX,"=No"),SUMIFS('Annual Service Data By Mode'!AT:AT,'Annual Service Data By Mode'!$H:$H,"&gt;="&amp;$B12,'Annual Service Data By Mode'!$AX:$AX,"=No"))),IF($A12="","",IF($A12="Between",SUMIFS('Annual Service Data By Mode'!AT:AT,'Annual Service Data By Mode'!$H:$H,"&gt;="&amp;$B12,'Annual Service Data By Mode'!$H:$H,"&lt;"&amp;$D12),SUMIFS('Annual Service Data By Mode'!AT:AT,'Annual Service Data By Mode'!$H:$H,"&gt;="&amp;$B12)))))</f>
        <v/>
      </c>
      <c r="Y12" s="195" t="str">
        <f>IF($AE$6,IF($AE$1,IF($A12="","",IF($A12="Between",SUMIFS('Annual Service Data By Mode'!AV:AV,'Annual Service Data By Mode'!$H:$H,"&gt;="&amp;$B12,'Annual Service Data By Mode'!$H:$H,"&lt;"&amp;$D12,'Annual Service Data By Mode'!$AX:$AX,"=No",'Annual Service Data By Mode'!$G:$G,"=Full Reporter"),SUMIFS('Annual Service Data By Mode'!AV:AV,'Annual Service Data By Mode'!$H:$H,"&gt;="&amp;$B12,'Annual Service Data By Mode'!$AX:$AX,"=No",'Annual Service Data By Mode'!$G:$G,"=Full Reporter"))),IF($A12="","",IF($A12="Between",SUMIFS('Annual Service Data By Mode'!AV:AV,'Annual Service Data By Mode'!$H:$H,"&gt;="&amp;$B12,'Annual Service Data By Mode'!$H:$H,"&lt;"&amp;$D12,'Annual Service Data By Mode'!$G:$G,"=Full Reporter"),SUMIFS('Annual Service Data By Mode'!AV:AV,'Annual Service Data By Mode'!$H:$H,"&gt;="&amp;$B12,'Annual Service Data By Mode'!$G:$G,"=Full Reporter")))),IF($AE$1,IF($A12="","",IF($A12="Between",SUMIFS('Annual Service Data By Mode'!AV:AV,'Annual Service Data By Mode'!$H:$H,"&gt;="&amp;$B12,'Annual Service Data By Mode'!$H:$H,"&lt;"&amp;$D12,'Annual Service Data By Mode'!$AX:$AX,"=No"),SUMIFS('Annual Service Data By Mode'!AV:AV,'Annual Service Data By Mode'!$H:$H,"&gt;="&amp;$B12,'Annual Service Data By Mode'!$AX:$AX,"=No"))),IF($A12="","",IF($A12="Between",SUMIFS('Annual Service Data By Mode'!AV:AV,'Annual Service Data By Mode'!$H:$H,"&gt;="&amp;$B12,'Annual Service Data By Mode'!$H:$H,"&lt;"&amp;$D12),SUMIFS('Annual Service Data By Mode'!AV:AV,'Annual Service Data By Mode'!$H:$H,"&gt;="&amp;$B12)))))</f>
        <v/>
      </c>
      <c r="Z12" s="34"/>
      <c r="AA12" s="34"/>
      <c r="AB12" s="34"/>
      <c r="AC12" s="34"/>
      <c r="AD12" s="34"/>
      <c r="AE12" s="34"/>
      <c r="AF12" s="34"/>
      <c r="AG12" s="34"/>
      <c r="AH12" s="34"/>
      <c r="AI12" s="34"/>
    </row>
    <row r="13" spans="1:35" s="37" customFormat="1" ht="11.25" x14ac:dyDescent="0.2">
      <c r="A13" s="67" t="str">
        <f t="shared" si="5"/>
        <v/>
      </c>
      <c r="B13" s="68" t="str">
        <f t="shared" si="6"/>
        <v/>
      </c>
      <c r="C13" s="69" t="str">
        <f t="shared" si="7"/>
        <v/>
      </c>
      <c r="D13" s="21"/>
      <c r="E13" s="113" t="str">
        <f t="shared" si="0"/>
        <v>invalid bin</v>
      </c>
      <c r="F13" s="59" t="str">
        <f>IF($AE$6,IF($AE$1,IF($A13="","",IF($A13="Between",SUMIFS('Annual Service Data By Mode'!L:L,'Annual Service Data By Mode'!$H:$H,"&gt;="&amp;$B13,'Annual Service Data By Mode'!$H:$H,"&lt;"&amp;$D13,'Annual Service Data By Mode'!$AX:$AX,"=No",'Annual Service Data By Mode'!$G:$G,"=Full Reporter"),SUMIFS('Annual Service Data By Mode'!L:L,'Annual Service Data By Mode'!$H:$H,"&gt;="&amp;$B13,'Annual Service Data By Mode'!$AX:$AX,"=No",'Annual Service Data By Mode'!$G:$G,"=Full Reporter"))),IF($A13="","",IF($A13="Between",SUMIFS('Annual Service Data By Mode'!L:L,'Annual Service Data By Mode'!$H:$H,"&gt;="&amp;$B13,'Annual Service Data By Mode'!$H:$H,"&lt;"&amp;$D13,'Annual Service Data By Mode'!$G:$G,"=Full Reporter"),SUMIFS('Annual Service Data By Mode'!L:L,'Annual Service Data By Mode'!$H:$H,"&gt;="&amp;$B13,'Annual Service Data By Mode'!$G:$G,"=Full Reporter")))),IF($AE$1,IF($A13="","",IF($A13="Between",SUMIFS('Annual Service Data By Mode'!L:L,'Annual Service Data By Mode'!$H:$H,"&gt;="&amp;$B13,'Annual Service Data By Mode'!$H:$H,"&lt;"&amp;$D13,'Annual Service Data By Mode'!$AX:$AX,"=No"),SUMIFS('Annual Service Data By Mode'!L:L,'Annual Service Data By Mode'!$H:$H,"&gt;="&amp;$B13,'Annual Service Data By Mode'!$AX:$AX,"=No"))),IF($A13="","",IF($A13="Between",SUMIFS('Annual Service Data By Mode'!L:L,'Annual Service Data By Mode'!$H:$H,"&gt;="&amp;$B13,'Annual Service Data By Mode'!$H:$H,"&lt;"&amp;$D13),SUMIFS('Annual Service Data By Mode'!L:L,'Annual Service Data By Mode'!$H:$H,"&gt;="&amp;$B13)))))</f>
        <v/>
      </c>
      <c r="G13" s="60" t="str">
        <f>IF($AE$6,IF($AE$1,IF($A13="","",IF($A13="Between",SUMIFS('Annual Service Data By Mode'!N:N,'Annual Service Data By Mode'!$H:$H,"&gt;="&amp;$B13,'Annual Service Data By Mode'!$H:$H,"&lt;"&amp;$D13,'Annual Service Data By Mode'!$AX:$AX,"=No",'Annual Service Data By Mode'!$G:$G,"=Full Reporter"),SUMIFS('Annual Service Data By Mode'!N:N,'Annual Service Data By Mode'!$H:$H,"&gt;="&amp;$B13,'Annual Service Data By Mode'!$AX:$AX,"=No",'Annual Service Data By Mode'!$G:$G,"=Full Reporter"))),IF($A13="","",IF($A13="Between",SUMIFS('Annual Service Data By Mode'!N:N,'Annual Service Data By Mode'!$H:$H,"&gt;="&amp;$B13,'Annual Service Data By Mode'!$H:$H,"&lt;"&amp;$D13,'Annual Service Data By Mode'!$G:$G,"=Full Reporter"),SUMIFS('Annual Service Data By Mode'!N:N,'Annual Service Data By Mode'!$H:$H,"&gt;="&amp;$B13,'Annual Service Data By Mode'!$G:$G,"=Full Reporter")))),IF($AE$1,IF($A13="","",IF($A13="Between",SUMIFS('Annual Service Data By Mode'!N:N,'Annual Service Data By Mode'!$H:$H,"&gt;="&amp;$B13,'Annual Service Data By Mode'!$H:$H,"&lt;"&amp;$D13,'Annual Service Data By Mode'!$AX:$AX,"=No"),SUMIFS('Annual Service Data By Mode'!N:N,'Annual Service Data By Mode'!$H:$H,"&gt;="&amp;$B13,'Annual Service Data By Mode'!$AX:$AX,"=No"))),IF($A13="","",IF($A13="Between",SUMIFS('Annual Service Data By Mode'!N:N,'Annual Service Data By Mode'!$H:$H,"&gt;="&amp;$B13,'Annual Service Data By Mode'!$H:$H,"&lt;"&amp;$D13),SUMIFS('Annual Service Data By Mode'!N:N,'Annual Service Data By Mode'!$H:$H,"&gt;="&amp;$B13)))))</f>
        <v/>
      </c>
      <c r="H13" s="61" t="str">
        <f t="shared" si="1"/>
        <v/>
      </c>
      <c r="I13" s="62" t="str">
        <f t="shared" si="2"/>
        <v/>
      </c>
      <c r="J13" s="61" t="str">
        <f t="shared" si="3"/>
        <v/>
      </c>
      <c r="K13" s="61" t="str">
        <f t="shared" si="4"/>
        <v/>
      </c>
      <c r="L13" s="60" t="str">
        <f>IF($AE$6,IF($AE$1,IF($A13="","",IF($A13="Between",SUMIFS('Annual Service Data By Mode'!V:V,'Annual Service Data By Mode'!$H:$H,"&gt;="&amp;$B13,'Annual Service Data By Mode'!$H:$H,"&lt;"&amp;$D13,'Annual Service Data By Mode'!$AX:$AX,"=No",'Annual Service Data By Mode'!$G:$G,"=Full Reporter"),SUMIFS('Annual Service Data By Mode'!V:V,'Annual Service Data By Mode'!$H:$H,"&gt;="&amp;$B13,'Annual Service Data By Mode'!$AX:$AX,"=No",'Annual Service Data By Mode'!$G:$G,"=Full Reporter"))),IF($A13="","",IF($A13="Between",SUMIFS('Annual Service Data By Mode'!V:V,'Annual Service Data By Mode'!$H:$H,"&gt;="&amp;$B13,'Annual Service Data By Mode'!$H:$H,"&lt;"&amp;$D13,'Annual Service Data By Mode'!$G:$G,"=Full Reporter"),SUMIFS('Annual Service Data By Mode'!V:V,'Annual Service Data By Mode'!$H:$H,"&gt;="&amp;$B13,'Annual Service Data By Mode'!$G:$G,"=Full Reporter")))),IF($AE$1,IF($A13="","",IF($A13="Between",SUMIFS('Annual Service Data By Mode'!V:V,'Annual Service Data By Mode'!$H:$H,"&gt;="&amp;$B13,'Annual Service Data By Mode'!$H:$H,"&lt;"&amp;$D13,'Annual Service Data By Mode'!$AX:$AX,"=No"),SUMIFS('Annual Service Data By Mode'!V:V,'Annual Service Data By Mode'!$H:$H,"&gt;="&amp;$B13,'Annual Service Data By Mode'!$AX:$AX,"=No"))),IF($A13="","",IF($A13="Between",SUMIFS('Annual Service Data By Mode'!V:V,'Annual Service Data By Mode'!$H:$H,"&gt;="&amp;$B13,'Annual Service Data By Mode'!$H:$H,"&lt;"&amp;$D13),SUMIFS('Annual Service Data By Mode'!V:V,'Annual Service Data By Mode'!$H:$H,"&gt;="&amp;$B13)))))</f>
        <v/>
      </c>
      <c r="M13" s="60" t="str">
        <f>IF($AE$6,IF($AE$1,IF($A13="","",IF($A13="Between",SUMIFS('Annual Service Data By Mode'!X:X,'Annual Service Data By Mode'!$H:$H,"&gt;="&amp;$B13,'Annual Service Data By Mode'!$H:$H,"&lt;"&amp;$D13,'Annual Service Data By Mode'!$AX:$AX,"=No",'Annual Service Data By Mode'!$G:$G,"=Full Reporter"),SUMIFS('Annual Service Data By Mode'!X:X,'Annual Service Data By Mode'!$H:$H,"&gt;="&amp;$B13,'Annual Service Data By Mode'!$AX:$AX,"=No",'Annual Service Data By Mode'!$G:$G,"=Full Reporter"))),IF($A13="","",IF($A13="Between",SUMIFS('Annual Service Data By Mode'!X:X,'Annual Service Data By Mode'!$H:$H,"&gt;="&amp;$B13,'Annual Service Data By Mode'!$H:$H,"&lt;"&amp;$D13,'Annual Service Data By Mode'!$G:$G,"=Full Reporter"),SUMIFS('Annual Service Data By Mode'!X:X,'Annual Service Data By Mode'!$H:$H,"&gt;="&amp;$B13,'Annual Service Data By Mode'!$G:$G,"=Full Reporter")))),IF($AE$1,IF($A13="","",IF($A13="Between",SUMIFS('Annual Service Data By Mode'!X:X,'Annual Service Data By Mode'!$H:$H,"&gt;="&amp;$B13,'Annual Service Data By Mode'!$H:$H,"&lt;"&amp;$D13,'Annual Service Data By Mode'!$AX:$AX,"=No"),SUMIFS('Annual Service Data By Mode'!X:X,'Annual Service Data By Mode'!$H:$H,"&gt;="&amp;$B13,'Annual Service Data By Mode'!$AX:$AX,"=No"))),IF($A13="","",IF($A13="Between",SUMIFS('Annual Service Data By Mode'!X:X,'Annual Service Data By Mode'!$H:$H,"&gt;="&amp;$B13,'Annual Service Data By Mode'!$H:$H,"&lt;"&amp;$D13),SUMIFS('Annual Service Data By Mode'!X:X,'Annual Service Data By Mode'!$H:$H,"&gt;="&amp;$B13)))))</f>
        <v/>
      </c>
      <c r="N13" s="60" t="str">
        <f>IF($AE$6,IF($AE$1,IF($A13="","",IF($A13="Between",SUMIFS('Annual Service Data By Mode'!Z:Z,'Annual Service Data By Mode'!$H:$H,"&gt;="&amp;$B13,'Annual Service Data By Mode'!$H:$H,"&lt;"&amp;$D13,'Annual Service Data By Mode'!$AX:$AX,"=No",'Annual Service Data By Mode'!$G:$G,"=Full Reporter"),SUMIFS('Annual Service Data By Mode'!Z:Z,'Annual Service Data By Mode'!$H:$H,"&gt;="&amp;$B13,'Annual Service Data By Mode'!$AX:$AX,"=No",'Annual Service Data By Mode'!$G:$G,"=Full Reporter"))),IF($A13="","",IF($A13="Between",SUMIFS('Annual Service Data By Mode'!Z:Z,'Annual Service Data By Mode'!$H:$H,"&gt;="&amp;$B13,'Annual Service Data By Mode'!$H:$H,"&lt;"&amp;$D13,'Annual Service Data By Mode'!$G:$G,"=Full Reporter"),SUMIFS('Annual Service Data By Mode'!Z:Z,'Annual Service Data By Mode'!$H:$H,"&gt;="&amp;$B13,'Annual Service Data By Mode'!$G:$G,"=Full Reporter")))),IF($AE$1,IF($A13="","",IF($A13="Between",SUMIFS('Annual Service Data By Mode'!Z:Z,'Annual Service Data By Mode'!$H:$H,"&gt;="&amp;$B13,'Annual Service Data By Mode'!$H:$H,"&lt;"&amp;$D13,'Annual Service Data By Mode'!$AX:$AX,"=No"),SUMIFS('Annual Service Data By Mode'!Z:Z,'Annual Service Data By Mode'!$H:$H,"&gt;="&amp;$B13,'Annual Service Data By Mode'!$AX:$AX,"=No"))),IF($A13="","",IF($A13="Between",SUMIFS('Annual Service Data By Mode'!Z:Z,'Annual Service Data By Mode'!$H:$H,"&gt;="&amp;$B13,'Annual Service Data By Mode'!$H:$H,"&lt;"&amp;$D13),SUMIFS('Annual Service Data By Mode'!Z:Z,'Annual Service Data By Mode'!$H:$H,"&gt;="&amp;$B13)))))</f>
        <v/>
      </c>
      <c r="O13" s="60" t="str">
        <f>IF($AE$6,IF($AE$1,IF($A13="","",IF($A13="Between",SUMIFS('Annual Service Data By Mode'!AB:AB,'Annual Service Data By Mode'!$H:$H,"&gt;="&amp;$B13,'Annual Service Data By Mode'!$H:$H,"&lt;"&amp;$D13,'Annual Service Data By Mode'!$AX:$AX,"=No",'Annual Service Data By Mode'!$G:$G,"=Full Reporter"),SUMIFS('Annual Service Data By Mode'!AB:AB,'Annual Service Data By Mode'!$H:$H,"&gt;="&amp;$B13,'Annual Service Data By Mode'!$AX:$AX,"=No",'Annual Service Data By Mode'!$G:$G,"=Full Reporter"))),IF($A13="","",IF($A13="Between",SUMIFS('Annual Service Data By Mode'!AB:AB,'Annual Service Data By Mode'!$H:$H,"&gt;="&amp;$B13,'Annual Service Data By Mode'!$H:$H,"&lt;"&amp;$D13,'Annual Service Data By Mode'!$G:$G,"=Full Reporter"),SUMIFS('Annual Service Data By Mode'!AB:AB,'Annual Service Data By Mode'!$H:$H,"&gt;="&amp;$B13,'Annual Service Data By Mode'!$G:$G,"=Full Reporter")))),IF($AE$1,IF($A13="","",IF($A13="Between",SUMIFS('Annual Service Data By Mode'!AB:AB,'Annual Service Data By Mode'!$H:$H,"&gt;="&amp;$B13,'Annual Service Data By Mode'!$H:$H,"&lt;"&amp;$D13,'Annual Service Data By Mode'!$AX:$AX,"=No"),SUMIFS('Annual Service Data By Mode'!AB:AB,'Annual Service Data By Mode'!$H:$H,"&gt;="&amp;$B13,'Annual Service Data By Mode'!$AX:$AX,"=No"))),IF($A13="","",IF($A13="Between",SUMIFS('Annual Service Data By Mode'!AB:AB,'Annual Service Data By Mode'!$H:$H,"&gt;="&amp;$B13,'Annual Service Data By Mode'!$H:$H,"&lt;"&amp;$D13),SUMIFS('Annual Service Data By Mode'!AB:AB,'Annual Service Data By Mode'!$H:$H,"&gt;="&amp;$B13)))))</f>
        <v/>
      </c>
      <c r="P13" s="60" t="str">
        <f>IF($AE$6,IF($AE$1,IF($A13="","",IF($A13="Between",SUMIFS('Annual Service Data By Mode'!AD:AD,'Annual Service Data By Mode'!$H:$H,"&gt;="&amp;$B13,'Annual Service Data By Mode'!$H:$H,"&lt;"&amp;$D13,'Annual Service Data By Mode'!$AX:$AX,"=No",'Annual Service Data By Mode'!$G:$G,"=Full Reporter"),SUMIFS('Annual Service Data By Mode'!AD:AD,'Annual Service Data By Mode'!$H:$H,"&gt;="&amp;$B13,'Annual Service Data By Mode'!$AX:$AX,"=No",'Annual Service Data By Mode'!$G:$G,"=Full Reporter"))),IF($A13="","",IF($A13="Between",SUMIFS('Annual Service Data By Mode'!AD:AD,'Annual Service Data By Mode'!$H:$H,"&gt;="&amp;$B13,'Annual Service Data By Mode'!$H:$H,"&lt;"&amp;$D13,'Annual Service Data By Mode'!$G:$G,"=Full Reporter"),SUMIFS('Annual Service Data By Mode'!AD:AD,'Annual Service Data By Mode'!$H:$H,"&gt;="&amp;$B13,'Annual Service Data By Mode'!$G:$G,"=Full Reporter")))),IF($AE$1,IF($A13="","",IF($A13="Between",SUMIFS('Annual Service Data By Mode'!AD:AD,'Annual Service Data By Mode'!$H:$H,"&gt;="&amp;$B13,'Annual Service Data By Mode'!$H:$H,"&lt;"&amp;$D13,'Annual Service Data By Mode'!$AX:$AX,"=No"),SUMIFS('Annual Service Data By Mode'!AD:AD,'Annual Service Data By Mode'!$H:$H,"&gt;="&amp;$B13,'Annual Service Data By Mode'!$AX:$AX,"=No"))),IF($A13="","",IF($A13="Between",SUMIFS('Annual Service Data By Mode'!AD:AD,'Annual Service Data By Mode'!$H:$H,"&gt;="&amp;$B13,'Annual Service Data By Mode'!$H:$H,"&lt;"&amp;$D13),SUMIFS('Annual Service Data By Mode'!AD:AD,'Annual Service Data By Mode'!$H:$H,"&gt;="&amp;$B13)))))</f>
        <v/>
      </c>
      <c r="Q13" s="60" t="str">
        <f>IF($AE$6,IF($AE$1,IF($A13="","",IF($A13="Between",SUMIFS('Annual Service Data By Mode'!AF:AF,'Annual Service Data By Mode'!$H:$H,"&gt;="&amp;$B13,'Annual Service Data By Mode'!$H:$H,"&lt;"&amp;$D13,'Annual Service Data By Mode'!$AX:$AX,"=No",'Annual Service Data By Mode'!$G:$G,"=Full Reporter"),SUMIFS('Annual Service Data By Mode'!AF:AF,'Annual Service Data By Mode'!$H:$H,"&gt;="&amp;$B13,'Annual Service Data By Mode'!$AX:$AX,"=No",'Annual Service Data By Mode'!$G:$G,"=Full Reporter"))),IF($A13="","",IF($A13="Between",SUMIFS('Annual Service Data By Mode'!AF:AF,'Annual Service Data By Mode'!$H:$H,"&gt;="&amp;$B13,'Annual Service Data By Mode'!$H:$H,"&lt;"&amp;$D13,'Annual Service Data By Mode'!$G:$G,"=Full Reporter"),SUMIFS('Annual Service Data By Mode'!AF:AF,'Annual Service Data By Mode'!$H:$H,"&gt;="&amp;$B13,'Annual Service Data By Mode'!$G:$G,"=Full Reporter")))),IF($AE$1,IF($A13="","",IF($A13="Between",SUMIFS('Annual Service Data By Mode'!AF:AF,'Annual Service Data By Mode'!$H:$H,"&gt;="&amp;$B13,'Annual Service Data By Mode'!$H:$H,"&lt;"&amp;$D13,'Annual Service Data By Mode'!$AX:$AX,"=No"),SUMIFS('Annual Service Data By Mode'!AF:AF,'Annual Service Data By Mode'!$H:$H,"&gt;="&amp;$B13,'Annual Service Data By Mode'!$AX:$AX,"=No"))),IF($A13="","",IF($A13="Between",SUMIFS('Annual Service Data By Mode'!AF:AF,'Annual Service Data By Mode'!$H:$H,"&gt;="&amp;$B13,'Annual Service Data By Mode'!$H:$H,"&lt;"&amp;$D13),SUMIFS('Annual Service Data By Mode'!AF:AF,'Annual Service Data By Mode'!$H:$H,"&gt;="&amp;$B13)))))</f>
        <v/>
      </c>
      <c r="R13" s="60" t="str">
        <f>IF($AE$6,IF($AE$1,IF($A13="","",IF($A13="Between",SUMIFS('Annual Service Data By Mode'!AH:AH,'Annual Service Data By Mode'!$H:$H,"&gt;="&amp;$B13,'Annual Service Data By Mode'!$H:$H,"&lt;"&amp;$D13,'Annual Service Data By Mode'!$AX:$AX,"=No",'Annual Service Data By Mode'!$G:$G,"=Full Reporter"),SUMIFS('Annual Service Data By Mode'!AH:AH,'Annual Service Data By Mode'!$H:$H,"&gt;="&amp;$B13,'Annual Service Data By Mode'!$AX:$AX,"=No",'Annual Service Data By Mode'!$G:$G,"=Full Reporter"))),IF($A13="","",IF($A13="Between",SUMIFS('Annual Service Data By Mode'!AH:AH,'Annual Service Data By Mode'!$H:$H,"&gt;="&amp;$B13,'Annual Service Data By Mode'!$H:$H,"&lt;"&amp;$D13,'Annual Service Data By Mode'!$G:$G,"=Full Reporter"),SUMIFS('Annual Service Data By Mode'!AH:AH,'Annual Service Data By Mode'!$H:$H,"&gt;="&amp;$B13,'Annual Service Data By Mode'!$G:$G,"=Full Reporter")))),IF($AE$1,IF($A13="","",IF($A13="Between",SUMIFS('Annual Service Data By Mode'!AH:AH,'Annual Service Data By Mode'!$H:$H,"&gt;="&amp;$B13,'Annual Service Data By Mode'!$H:$H,"&lt;"&amp;$D13,'Annual Service Data By Mode'!$AX:$AX,"=No"),SUMIFS('Annual Service Data By Mode'!AH:AH,'Annual Service Data By Mode'!$H:$H,"&gt;="&amp;$B13,'Annual Service Data By Mode'!$AX:$AX,"=No"))),IF($A13="","",IF($A13="Between",SUMIFS('Annual Service Data By Mode'!AH:AH,'Annual Service Data By Mode'!$H:$H,"&gt;="&amp;$B13,'Annual Service Data By Mode'!$H:$H,"&lt;"&amp;$D13),SUMIFS('Annual Service Data By Mode'!AH:AH,'Annual Service Data By Mode'!$H:$H,"&gt;="&amp;$B13)))))</f>
        <v/>
      </c>
      <c r="S13" s="60" t="str">
        <f>IF($AE$6,IF($AE$1,IF($A13="","",IF($A13="Between",SUMIFS('Annual Service Data By Mode'!AJ:AJ,'Annual Service Data By Mode'!$H:$H,"&gt;="&amp;$B13,'Annual Service Data By Mode'!$H:$H,"&lt;"&amp;$D13,'Annual Service Data By Mode'!$AX:$AX,"=No",'Annual Service Data By Mode'!$G:$G,"=Full Reporter"),SUMIFS('Annual Service Data By Mode'!AJ:AJ,'Annual Service Data By Mode'!$H:$H,"&gt;="&amp;$B13,'Annual Service Data By Mode'!$AX:$AX,"=No",'Annual Service Data By Mode'!$G:$G,"=Full Reporter"))),IF($A13="","",IF($A13="Between",SUMIFS('Annual Service Data By Mode'!AJ:AJ,'Annual Service Data By Mode'!$H:$H,"&gt;="&amp;$B13,'Annual Service Data By Mode'!$H:$H,"&lt;"&amp;$D13,'Annual Service Data By Mode'!$G:$G,"=Full Reporter"),SUMIFS('Annual Service Data By Mode'!AJ:AJ,'Annual Service Data By Mode'!$H:$H,"&gt;="&amp;$B13,'Annual Service Data By Mode'!$G:$G,"=Full Reporter")))),IF($AE$1,IF($A13="","",IF($A13="Between",SUMIFS('Annual Service Data By Mode'!AJ:AJ,'Annual Service Data By Mode'!$H:$H,"&gt;="&amp;$B13,'Annual Service Data By Mode'!$H:$H,"&lt;"&amp;$D13,'Annual Service Data By Mode'!$AX:$AX,"=No"),SUMIFS('Annual Service Data By Mode'!AJ:AJ,'Annual Service Data By Mode'!$H:$H,"&gt;="&amp;$B13,'Annual Service Data By Mode'!$AX:$AX,"=No"))),IF($A13="","",IF($A13="Between",SUMIFS('Annual Service Data By Mode'!AJ:AJ,'Annual Service Data By Mode'!$H:$H,"&gt;="&amp;$B13,'Annual Service Data By Mode'!$H:$H,"&lt;"&amp;$D13),SUMIFS('Annual Service Data By Mode'!AJ:AJ,'Annual Service Data By Mode'!$H:$H,"&gt;="&amp;$B13)))))</f>
        <v/>
      </c>
      <c r="T13" s="60" t="str">
        <f>IF($AE$6,IF($AE$1,IF($A13="","",IF($A13="Between",SUMIFS('Annual Service Data By Mode'!AL:AL,'Annual Service Data By Mode'!$H:$H,"&gt;="&amp;$B13,'Annual Service Data By Mode'!$H:$H,"&lt;"&amp;$D13,'Annual Service Data By Mode'!$AX:$AX,"=No",'Annual Service Data By Mode'!$G:$G,"=Full Reporter"),SUMIFS('Annual Service Data By Mode'!AL:AL,'Annual Service Data By Mode'!$H:$H,"&gt;="&amp;$B13,'Annual Service Data By Mode'!$AX:$AX,"=No",'Annual Service Data By Mode'!$G:$G,"=Full Reporter"))),IF($A13="","",IF($A13="Between",SUMIFS('Annual Service Data By Mode'!AL:AL,'Annual Service Data By Mode'!$H:$H,"&gt;="&amp;$B13,'Annual Service Data By Mode'!$H:$H,"&lt;"&amp;$D13,'Annual Service Data By Mode'!$G:$G,"=Full Reporter"),SUMIFS('Annual Service Data By Mode'!AL:AL,'Annual Service Data By Mode'!$H:$H,"&gt;="&amp;$B13,'Annual Service Data By Mode'!$G:$G,"=Full Reporter")))),IF($AE$1,IF($A13="","",IF($A13="Between",SUMIFS('Annual Service Data By Mode'!AL:AL,'Annual Service Data By Mode'!$H:$H,"&gt;="&amp;$B13,'Annual Service Data By Mode'!$H:$H,"&lt;"&amp;$D13,'Annual Service Data By Mode'!$AX:$AX,"=No"),SUMIFS('Annual Service Data By Mode'!AL:AL,'Annual Service Data By Mode'!$H:$H,"&gt;="&amp;$B13,'Annual Service Data By Mode'!$AX:$AX,"=No"))),IF($A13="","",IF($A13="Between",SUMIFS('Annual Service Data By Mode'!AL:AL,'Annual Service Data By Mode'!$H:$H,"&gt;="&amp;$B13,'Annual Service Data By Mode'!$H:$H,"&lt;"&amp;$D13),SUMIFS('Annual Service Data By Mode'!AL:AL,'Annual Service Data By Mode'!$H:$H,"&gt;="&amp;$B13)))))</f>
        <v/>
      </c>
      <c r="U13" s="60" t="str">
        <f>IF($AE$6,IF($AE$1,IF($A13="","",IF($A13="Between",SUMIFS('Annual Service Data By Mode'!AN:AN,'Annual Service Data By Mode'!$H:$H,"&gt;="&amp;$B13,'Annual Service Data By Mode'!$H:$H,"&lt;"&amp;$D13,'Annual Service Data By Mode'!$AX:$AX,"=No",'Annual Service Data By Mode'!$G:$G,"=Full Reporter"),SUMIFS('Annual Service Data By Mode'!AN:AN,'Annual Service Data By Mode'!$H:$H,"&gt;="&amp;$B13,'Annual Service Data By Mode'!$AX:$AX,"=No",'Annual Service Data By Mode'!$G:$G,"=Full Reporter"))),IF($A13="","",IF($A13="Between",SUMIFS('Annual Service Data By Mode'!AN:AN,'Annual Service Data By Mode'!$H:$H,"&gt;="&amp;$B13,'Annual Service Data By Mode'!$H:$H,"&lt;"&amp;$D13,'Annual Service Data By Mode'!$G:$G,"=Full Reporter"),SUMIFS('Annual Service Data By Mode'!AN:AN,'Annual Service Data By Mode'!$H:$H,"&gt;="&amp;$B13,'Annual Service Data By Mode'!$G:$G,"=Full Reporter")))),IF($AE$1,IF($A13="","",IF($A13="Between",SUMIFS('Annual Service Data By Mode'!AN:AN,'Annual Service Data By Mode'!$H:$H,"&gt;="&amp;$B13,'Annual Service Data By Mode'!$H:$H,"&lt;"&amp;$D13,'Annual Service Data By Mode'!$AX:$AX,"=No"),SUMIFS('Annual Service Data By Mode'!AN:AN,'Annual Service Data By Mode'!$H:$H,"&gt;="&amp;$B13,'Annual Service Data By Mode'!$AX:$AX,"=No"))),IF($A13="","",IF($A13="Between",SUMIFS('Annual Service Data By Mode'!AN:AN,'Annual Service Data By Mode'!$H:$H,"&gt;="&amp;$B13,'Annual Service Data By Mode'!$H:$H,"&lt;"&amp;$D13),SUMIFS('Annual Service Data By Mode'!AN:AN,'Annual Service Data By Mode'!$H:$H,"&gt;="&amp;$B13)))))</f>
        <v/>
      </c>
      <c r="V13" s="60" t="str">
        <f>IF($AE$6,IF($AE$1,IF($A13="","",IF($A13="Between",SUMIFS('Annual Service Data By Mode'!AP:AP,'Annual Service Data By Mode'!$H:$H,"&gt;="&amp;$B13,'Annual Service Data By Mode'!$H:$H,"&lt;"&amp;$D13,'Annual Service Data By Mode'!$AX:$AX,"=No",'Annual Service Data By Mode'!$G:$G,"=Full Reporter"),SUMIFS('Annual Service Data By Mode'!AP:AP,'Annual Service Data By Mode'!$H:$H,"&gt;="&amp;$B13,'Annual Service Data By Mode'!$AX:$AX,"=No",'Annual Service Data By Mode'!$G:$G,"=Full Reporter"))),IF($A13="","",IF($A13="Between",SUMIFS('Annual Service Data By Mode'!AP:AP,'Annual Service Data By Mode'!$H:$H,"&gt;="&amp;$B13,'Annual Service Data By Mode'!$H:$H,"&lt;"&amp;$D13,'Annual Service Data By Mode'!$G:$G,"=Full Reporter"),SUMIFS('Annual Service Data By Mode'!AP:AP,'Annual Service Data By Mode'!$H:$H,"&gt;="&amp;$B13,'Annual Service Data By Mode'!$G:$G,"=Full Reporter")))),IF($AE$1,IF($A13="","",IF($A13="Between",SUMIFS('Annual Service Data By Mode'!AP:AP,'Annual Service Data By Mode'!$H:$H,"&gt;="&amp;$B13,'Annual Service Data By Mode'!$H:$H,"&lt;"&amp;$D13,'Annual Service Data By Mode'!$AX:$AX,"=No"),SUMIFS('Annual Service Data By Mode'!AP:AP,'Annual Service Data By Mode'!$H:$H,"&gt;="&amp;$B13,'Annual Service Data By Mode'!$AX:$AX,"=No"))),IF($A13="","",IF($A13="Between",SUMIFS('Annual Service Data By Mode'!AP:AP,'Annual Service Data By Mode'!$H:$H,"&gt;="&amp;$B13,'Annual Service Data By Mode'!$H:$H,"&lt;"&amp;$D13),SUMIFS('Annual Service Data By Mode'!AP:AP,'Annual Service Data By Mode'!$H:$H,"&gt;="&amp;$B13)))))</f>
        <v/>
      </c>
      <c r="W13" s="60" t="str">
        <f>IF($AE$6,IF($AE$1,IF($A13="","",IF($A13="Between",SUMIFS('Annual Service Data By Mode'!AR:AR,'Annual Service Data By Mode'!$H:$H,"&gt;="&amp;$B13,'Annual Service Data By Mode'!$H:$H,"&lt;"&amp;$D13,'Annual Service Data By Mode'!$AX:$AX,"=No",'Annual Service Data By Mode'!$G:$G,"=Full Reporter"),SUMIFS('Annual Service Data By Mode'!AR:AR,'Annual Service Data By Mode'!$H:$H,"&gt;="&amp;$B13,'Annual Service Data By Mode'!$AX:$AX,"=No",'Annual Service Data By Mode'!$G:$G,"=Full Reporter"))),IF($A13="","",IF($A13="Between",SUMIFS('Annual Service Data By Mode'!AR:AR,'Annual Service Data By Mode'!$H:$H,"&gt;="&amp;$B13,'Annual Service Data By Mode'!$H:$H,"&lt;"&amp;$D13,'Annual Service Data By Mode'!$G:$G,"=Full Reporter"),SUMIFS('Annual Service Data By Mode'!AR:AR,'Annual Service Data By Mode'!$H:$H,"&gt;="&amp;$B13,'Annual Service Data By Mode'!$G:$G,"=Full Reporter")))),IF($AE$1,IF($A13="","",IF($A13="Between",SUMIFS('Annual Service Data By Mode'!AR:AR,'Annual Service Data By Mode'!$H:$H,"&gt;="&amp;$B13,'Annual Service Data By Mode'!$H:$H,"&lt;"&amp;$D13,'Annual Service Data By Mode'!$AX:$AX,"=No"),SUMIFS('Annual Service Data By Mode'!AR:AR,'Annual Service Data By Mode'!$H:$H,"&gt;="&amp;$B13,'Annual Service Data By Mode'!$AX:$AX,"=No"))),IF($A13="","",IF($A13="Between",SUMIFS('Annual Service Data By Mode'!AR:AR,'Annual Service Data By Mode'!$H:$H,"&gt;="&amp;$B13,'Annual Service Data By Mode'!$H:$H,"&lt;"&amp;$D13),SUMIFS('Annual Service Data By Mode'!AR:AR,'Annual Service Data By Mode'!$H:$H,"&gt;="&amp;$B13)))))</f>
        <v/>
      </c>
      <c r="X13" s="60" t="str">
        <f>IF($AE$6,IF($AE$1,IF($A13="","",IF($A13="Between",SUMIFS('Annual Service Data By Mode'!AT:AT,'Annual Service Data By Mode'!$H:$H,"&gt;="&amp;$B13,'Annual Service Data By Mode'!$H:$H,"&lt;"&amp;$D13,'Annual Service Data By Mode'!$AX:$AX,"=No",'Annual Service Data By Mode'!$G:$G,"=Full Reporter"),SUMIFS('Annual Service Data By Mode'!AT:AT,'Annual Service Data By Mode'!$H:$H,"&gt;="&amp;$B13,'Annual Service Data By Mode'!$AX:$AX,"=No",'Annual Service Data By Mode'!$G:$G,"=Full Reporter"))),IF($A13="","",IF($A13="Between",SUMIFS('Annual Service Data By Mode'!AT:AT,'Annual Service Data By Mode'!$H:$H,"&gt;="&amp;$B13,'Annual Service Data By Mode'!$H:$H,"&lt;"&amp;$D13,'Annual Service Data By Mode'!$G:$G,"=Full Reporter"),SUMIFS('Annual Service Data By Mode'!AT:AT,'Annual Service Data By Mode'!$H:$H,"&gt;="&amp;$B13,'Annual Service Data By Mode'!$G:$G,"=Full Reporter")))),IF($AE$1,IF($A13="","",IF($A13="Between",SUMIFS('Annual Service Data By Mode'!AT:AT,'Annual Service Data By Mode'!$H:$H,"&gt;="&amp;$B13,'Annual Service Data By Mode'!$H:$H,"&lt;"&amp;$D13,'Annual Service Data By Mode'!$AX:$AX,"=No"),SUMIFS('Annual Service Data By Mode'!AT:AT,'Annual Service Data By Mode'!$H:$H,"&gt;="&amp;$B13,'Annual Service Data By Mode'!$AX:$AX,"=No"))),IF($A13="","",IF($A13="Between",SUMIFS('Annual Service Data By Mode'!AT:AT,'Annual Service Data By Mode'!$H:$H,"&gt;="&amp;$B13,'Annual Service Data By Mode'!$H:$H,"&lt;"&amp;$D13),SUMIFS('Annual Service Data By Mode'!AT:AT,'Annual Service Data By Mode'!$H:$H,"&gt;="&amp;$B13)))))</f>
        <v/>
      </c>
      <c r="Y13" s="195" t="str">
        <f>IF($AE$6,IF($AE$1,IF($A13="","",IF($A13="Between",SUMIFS('Annual Service Data By Mode'!AV:AV,'Annual Service Data By Mode'!$H:$H,"&gt;="&amp;$B13,'Annual Service Data By Mode'!$H:$H,"&lt;"&amp;$D13,'Annual Service Data By Mode'!$AX:$AX,"=No",'Annual Service Data By Mode'!$G:$G,"=Full Reporter"),SUMIFS('Annual Service Data By Mode'!AV:AV,'Annual Service Data By Mode'!$H:$H,"&gt;="&amp;$B13,'Annual Service Data By Mode'!$AX:$AX,"=No",'Annual Service Data By Mode'!$G:$G,"=Full Reporter"))),IF($A13="","",IF($A13="Between",SUMIFS('Annual Service Data By Mode'!AV:AV,'Annual Service Data By Mode'!$H:$H,"&gt;="&amp;$B13,'Annual Service Data By Mode'!$H:$H,"&lt;"&amp;$D13,'Annual Service Data By Mode'!$G:$G,"=Full Reporter"),SUMIFS('Annual Service Data By Mode'!AV:AV,'Annual Service Data By Mode'!$H:$H,"&gt;="&amp;$B13,'Annual Service Data By Mode'!$G:$G,"=Full Reporter")))),IF($AE$1,IF($A13="","",IF($A13="Between",SUMIFS('Annual Service Data By Mode'!AV:AV,'Annual Service Data By Mode'!$H:$H,"&gt;="&amp;$B13,'Annual Service Data By Mode'!$H:$H,"&lt;"&amp;$D13,'Annual Service Data By Mode'!$AX:$AX,"=No"),SUMIFS('Annual Service Data By Mode'!AV:AV,'Annual Service Data By Mode'!$H:$H,"&gt;="&amp;$B13,'Annual Service Data By Mode'!$AX:$AX,"=No"))),IF($A13="","",IF($A13="Between",SUMIFS('Annual Service Data By Mode'!AV:AV,'Annual Service Data By Mode'!$H:$H,"&gt;="&amp;$B13,'Annual Service Data By Mode'!$H:$H,"&lt;"&amp;$D13),SUMIFS('Annual Service Data By Mode'!AV:AV,'Annual Service Data By Mode'!$H:$H,"&gt;="&amp;$B13)))))</f>
        <v/>
      </c>
      <c r="Z13" s="34"/>
      <c r="AA13" s="34"/>
      <c r="AB13" s="34"/>
      <c r="AC13" s="34"/>
      <c r="AD13" s="34"/>
      <c r="AE13" s="34"/>
      <c r="AF13" s="34"/>
      <c r="AG13" s="34"/>
      <c r="AH13" s="34"/>
      <c r="AI13" s="34"/>
    </row>
    <row r="14" spans="1:35" s="37" customFormat="1" ht="11.25" x14ac:dyDescent="0.2">
      <c r="A14" s="67" t="str">
        <f t="shared" si="5"/>
        <v/>
      </c>
      <c r="B14" s="68" t="str">
        <f t="shared" si="6"/>
        <v/>
      </c>
      <c r="C14" s="69" t="str">
        <f t="shared" si="7"/>
        <v/>
      </c>
      <c r="D14" s="21"/>
      <c r="E14" s="113" t="str">
        <f t="shared" si="0"/>
        <v>invalid bin</v>
      </c>
      <c r="F14" s="59" t="str">
        <f>IF($AE$6,IF($AE$1,IF($A14="","",IF($A14="Between",SUMIFS('Annual Service Data By Mode'!L:L,'Annual Service Data By Mode'!$H:$H,"&gt;="&amp;$B14,'Annual Service Data By Mode'!$H:$H,"&lt;"&amp;$D14,'Annual Service Data By Mode'!$AX:$AX,"=No",'Annual Service Data By Mode'!$G:$G,"=Full Reporter"),SUMIFS('Annual Service Data By Mode'!L:L,'Annual Service Data By Mode'!$H:$H,"&gt;="&amp;$B14,'Annual Service Data By Mode'!$AX:$AX,"=No",'Annual Service Data By Mode'!$G:$G,"=Full Reporter"))),IF($A14="","",IF($A14="Between",SUMIFS('Annual Service Data By Mode'!L:L,'Annual Service Data By Mode'!$H:$H,"&gt;="&amp;$B14,'Annual Service Data By Mode'!$H:$H,"&lt;"&amp;$D14,'Annual Service Data By Mode'!$G:$G,"=Full Reporter"),SUMIFS('Annual Service Data By Mode'!L:L,'Annual Service Data By Mode'!$H:$H,"&gt;="&amp;$B14,'Annual Service Data By Mode'!$G:$G,"=Full Reporter")))),IF($AE$1,IF($A14="","",IF($A14="Between",SUMIFS('Annual Service Data By Mode'!L:L,'Annual Service Data By Mode'!$H:$H,"&gt;="&amp;$B14,'Annual Service Data By Mode'!$H:$H,"&lt;"&amp;$D14,'Annual Service Data By Mode'!$AX:$AX,"=No"),SUMIFS('Annual Service Data By Mode'!L:L,'Annual Service Data By Mode'!$H:$H,"&gt;="&amp;$B14,'Annual Service Data By Mode'!$AX:$AX,"=No"))),IF($A14="","",IF($A14="Between",SUMIFS('Annual Service Data By Mode'!L:L,'Annual Service Data By Mode'!$H:$H,"&gt;="&amp;$B14,'Annual Service Data By Mode'!$H:$H,"&lt;"&amp;$D14),SUMIFS('Annual Service Data By Mode'!L:L,'Annual Service Data By Mode'!$H:$H,"&gt;="&amp;$B14)))))</f>
        <v/>
      </c>
      <c r="G14" s="60" t="str">
        <f>IF($AE$6,IF($AE$1,IF($A14="","",IF($A14="Between",SUMIFS('Annual Service Data By Mode'!N:N,'Annual Service Data By Mode'!$H:$H,"&gt;="&amp;$B14,'Annual Service Data By Mode'!$H:$H,"&lt;"&amp;$D14,'Annual Service Data By Mode'!$AX:$AX,"=No",'Annual Service Data By Mode'!$G:$G,"=Full Reporter"),SUMIFS('Annual Service Data By Mode'!N:N,'Annual Service Data By Mode'!$H:$H,"&gt;="&amp;$B14,'Annual Service Data By Mode'!$AX:$AX,"=No",'Annual Service Data By Mode'!$G:$G,"=Full Reporter"))),IF($A14="","",IF($A14="Between",SUMIFS('Annual Service Data By Mode'!N:N,'Annual Service Data By Mode'!$H:$H,"&gt;="&amp;$B14,'Annual Service Data By Mode'!$H:$H,"&lt;"&amp;$D14,'Annual Service Data By Mode'!$G:$G,"=Full Reporter"),SUMIFS('Annual Service Data By Mode'!N:N,'Annual Service Data By Mode'!$H:$H,"&gt;="&amp;$B14,'Annual Service Data By Mode'!$G:$G,"=Full Reporter")))),IF($AE$1,IF($A14="","",IF($A14="Between",SUMIFS('Annual Service Data By Mode'!N:N,'Annual Service Data By Mode'!$H:$H,"&gt;="&amp;$B14,'Annual Service Data By Mode'!$H:$H,"&lt;"&amp;$D14,'Annual Service Data By Mode'!$AX:$AX,"=No"),SUMIFS('Annual Service Data By Mode'!N:N,'Annual Service Data By Mode'!$H:$H,"&gt;="&amp;$B14,'Annual Service Data By Mode'!$AX:$AX,"=No"))),IF($A14="","",IF($A14="Between",SUMIFS('Annual Service Data By Mode'!N:N,'Annual Service Data By Mode'!$H:$H,"&gt;="&amp;$B14,'Annual Service Data By Mode'!$H:$H,"&lt;"&amp;$D14),SUMIFS('Annual Service Data By Mode'!N:N,'Annual Service Data By Mode'!$H:$H,"&gt;="&amp;$B14)))))</f>
        <v/>
      </c>
      <c r="H14" s="61" t="str">
        <f t="shared" si="1"/>
        <v/>
      </c>
      <c r="I14" s="62" t="str">
        <f t="shared" si="2"/>
        <v/>
      </c>
      <c r="J14" s="61" t="str">
        <f t="shared" si="3"/>
        <v/>
      </c>
      <c r="K14" s="61" t="str">
        <f t="shared" si="4"/>
        <v/>
      </c>
      <c r="L14" s="60" t="str">
        <f>IF($AE$6,IF($AE$1,IF($A14="","",IF($A14="Between",SUMIFS('Annual Service Data By Mode'!V:V,'Annual Service Data By Mode'!$H:$H,"&gt;="&amp;$B14,'Annual Service Data By Mode'!$H:$H,"&lt;"&amp;$D14,'Annual Service Data By Mode'!$AX:$AX,"=No",'Annual Service Data By Mode'!$G:$G,"=Full Reporter"),SUMIFS('Annual Service Data By Mode'!V:V,'Annual Service Data By Mode'!$H:$H,"&gt;="&amp;$B14,'Annual Service Data By Mode'!$AX:$AX,"=No",'Annual Service Data By Mode'!$G:$G,"=Full Reporter"))),IF($A14="","",IF($A14="Between",SUMIFS('Annual Service Data By Mode'!V:V,'Annual Service Data By Mode'!$H:$H,"&gt;="&amp;$B14,'Annual Service Data By Mode'!$H:$H,"&lt;"&amp;$D14,'Annual Service Data By Mode'!$G:$G,"=Full Reporter"),SUMIFS('Annual Service Data By Mode'!V:V,'Annual Service Data By Mode'!$H:$H,"&gt;="&amp;$B14,'Annual Service Data By Mode'!$G:$G,"=Full Reporter")))),IF($AE$1,IF($A14="","",IF($A14="Between",SUMIFS('Annual Service Data By Mode'!V:V,'Annual Service Data By Mode'!$H:$H,"&gt;="&amp;$B14,'Annual Service Data By Mode'!$H:$H,"&lt;"&amp;$D14,'Annual Service Data By Mode'!$AX:$AX,"=No"),SUMIFS('Annual Service Data By Mode'!V:V,'Annual Service Data By Mode'!$H:$H,"&gt;="&amp;$B14,'Annual Service Data By Mode'!$AX:$AX,"=No"))),IF($A14="","",IF($A14="Between",SUMIFS('Annual Service Data By Mode'!V:V,'Annual Service Data By Mode'!$H:$H,"&gt;="&amp;$B14,'Annual Service Data By Mode'!$H:$H,"&lt;"&amp;$D14),SUMIFS('Annual Service Data By Mode'!V:V,'Annual Service Data By Mode'!$H:$H,"&gt;="&amp;$B14)))))</f>
        <v/>
      </c>
      <c r="M14" s="60" t="str">
        <f>IF($AE$6,IF($AE$1,IF($A14="","",IF($A14="Between",SUMIFS('Annual Service Data By Mode'!X:X,'Annual Service Data By Mode'!$H:$H,"&gt;="&amp;$B14,'Annual Service Data By Mode'!$H:$H,"&lt;"&amp;$D14,'Annual Service Data By Mode'!$AX:$AX,"=No",'Annual Service Data By Mode'!$G:$G,"=Full Reporter"),SUMIFS('Annual Service Data By Mode'!X:X,'Annual Service Data By Mode'!$H:$H,"&gt;="&amp;$B14,'Annual Service Data By Mode'!$AX:$AX,"=No",'Annual Service Data By Mode'!$G:$G,"=Full Reporter"))),IF($A14="","",IF($A14="Between",SUMIFS('Annual Service Data By Mode'!X:X,'Annual Service Data By Mode'!$H:$H,"&gt;="&amp;$B14,'Annual Service Data By Mode'!$H:$H,"&lt;"&amp;$D14,'Annual Service Data By Mode'!$G:$G,"=Full Reporter"),SUMIFS('Annual Service Data By Mode'!X:X,'Annual Service Data By Mode'!$H:$H,"&gt;="&amp;$B14,'Annual Service Data By Mode'!$G:$G,"=Full Reporter")))),IF($AE$1,IF($A14="","",IF($A14="Between",SUMIFS('Annual Service Data By Mode'!X:X,'Annual Service Data By Mode'!$H:$H,"&gt;="&amp;$B14,'Annual Service Data By Mode'!$H:$H,"&lt;"&amp;$D14,'Annual Service Data By Mode'!$AX:$AX,"=No"),SUMIFS('Annual Service Data By Mode'!X:X,'Annual Service Data By Mode'!$H:$H,"&gt;="&amp;$B14,'Annual Service Data By Mode'!$AX:$AX,"=No"))),IF($A14="","",IF($A14="Between",SUMIFS('Annual Service Data By Mode'!X:X,'Annual Service Data By Mode'!$H:$H,"&gt;="&amp;$B14,'Annual Service Data By Mode'!$H:$H,"&lt;"&amp;$D14),SUMIFS('Annual Service Data By Mode'!X:X,'Annual Service Data By Mode'!$H:$H,"&gt;="&amp;$B14)))))</f>
        <v/>
      </c>
      <c r="N14" s="60" t="str">
        <f>IF($AE$6,IF($AE$1,IF($A14="","",IF($A14="Between",SUMIFS('Annual Service Data By Mode'!Z:Z,'Annual Service Data By Mode'!$H:$H,"&gt;="&amp;$B14,'Annual Service Data By Mode'!$H:$H,"&lt;"&amp;$D14,'Annual Service Data By Mode'!$AX:$AX,"=No",'Annual Service Data By Mode'!$G:$G,"=Full Reporter"),SUMIFS('Annual Service Data By Mode'!Z:Z,'Annual Service Data By Mode'!$H:$H,"&gt;="&amp;$B14,'Annual Service Data By Mode'!$AX:$AX,"=No",'Annual Service Data By Mode'!$G:$G,"=Full Reporter"))),IF($A14="","",IF($A14="Between",SUMIFS('Annual Service Data By Mode'!Z:Z,'Annual Service Data By Mode'!$H:$H,"&gt;="&amp;$B14,'Annual Service Data By Mode'!$H:$H,"&lt;"&amp;$D14,'Annual Service Data By Mode'!$G:$G,"=Full Reporter"),SUMIFS('Annual Service Data By Mode'!Z:Z,'Annual Service Data By Mode'!$H:$H,"&gt;="&amp;$B14,'Annual Service Data By Mode'!$G:$G,"=Full Reporter")))),IF($AE$1,IF($A14="","",IF($A14="Between",SUMIFS('Annual Service Data By Mode'!Z:Z,'Annual Service Data By Mode'!$H:$H,"&gt;="&amp;$B14,'Annual Service Data By Mode'!$H:$H,"&lt;"&amp;$D14,'Annual Service Data By Mode'!$AX:$AX,"=No"),SUMIFS('Annual Service Data By Mode'!Z:Z,'Annual Service Data By Mode'!$H:$H,"&gt;="&amp;$B14,'Annual Service Data By Mode'!$AX:$AX,"=No"))),IF($A14="","",IF($A14="Between",SUMIFS('Annual Service Data By Mode'!Z:Z,'Annual Service Data By Mode'!$H:$H,"&gt;="&amp;$B14,'Annual Service Data By Mode'!$H:$H,"&lt;"&amp;$D14),SUMIFS('Annual Service Data By Mode'!Z:Z,'Annual Service Data By Mode'!$H:$H,"&gt;="&amp;$B14)))))</f>
        <v/>
      </c>
      <c r="O14" s="60" t="str">
        <f>IF($AE$6,IF($AE$1,IF($A14="","",IF($A14="Between",SUMIFS('Annual Service Data By Mode'!AB:AB,'Annual Service Data By Mode'!$H:$H,"&gt;="&amp;$B14,'Annual Service Data By Mode'!$H:$H,"&lt;"&amp;$D14,'Annual Service Data By Mode'!$AX:$AX,"=No",'Annual Service Data By Mode'!$G:$G,"=Full Reporter"),SUMIFS('Annual Service Data By Mode'!AB:AB,'Annual Service Data By Mode'!$H:$H,"&gt;="&amp;$B14,'Annual Service Data By Mode'!$AX:$AX,"=No",'Annual Service Data By Mode'!$G:$G,"=Full Reporter"))),IF($A14="","",IF($A14="Between",SUMIFS('Annual Service Data By Mode'!AB:AB,'Annual Service Data By Mode'!$H:$H,"&gt;="&amp;$B14,'Annual Service Data By Mode'!$H:$H,"&lt;"&amp;$D14,'Annual Service Data By Mode'!$G:$G,"=Full Reporter"),SUMIFS('Annual Service Data By Mode'!AB:AB,'Annual Service Data By Mode'!$H:$H,"&gt;="&amp;$B14,'Annual Service Data By Mode'!$G:$G,"=Full Reporter")))),IF($AE$1,IF($A14="","",IF($A14="Between",SUMIFS('Annual Service Data By Mode'!AB:AB,'Annual Service Data By Mode'!$H:$H,"&gt;="&amp;$B14,'Annual Service Data By Mode'!$H:$H,"&lt;"&amp;$D14,'Annual Service Data By Mode'!$AX:$AX,"=No"),SUMIFS('Annual Service Data By Mode'!AB:AB,'Annual Service Data By Mode'!$H:$H,"&gt;="&amp;$B14,'Annual Service Data By Mode'!$AX:$AX,"=No"))),IF($A14="","",IF($A14="Between",SUMIFS('Annual Service Data By Mode'!AB:AB,'Annual Service Data By Mode'!$H:$H,"&gt;="&amp;$B14,'Annual Service Data By Mode'!$H:$H,"&lt;"&amp;$D14),SUMIFS('Annual Service Data By Mode'!AB:AB,'Annual Service Data By Mode'!$H:$H,"&gt;="&amp;$B14)))))</f>
        <v/>
      </c>
      <c r="P14" s="60" t="str">
        <f>IF($AE$6,IF($AE$1,IF($A14="","",IF($A14="Between",SUMIFS('Annual Service Data By Mode'!AD:AD,'Annual Service Data By Mode'!$H:$H,"&gt;="&amp;$B14,'Annual Service Data By Mode'!$H:$H,"&lt;"&amp;$D14,'Annual Service Data By Mode'!$AX:$AX,"=No",'Annual Service Data By Mode'!$G:$G,"=Full Reporter"),SUMIFS('Annual Service Data By Mode'!AD:AD,'Annual Service Data By Mode'!$H:$H,"&gt;="&amp;$B14,'Annual Service Data By Mode'!$AX:$AX,"=No",'Annual Service Data By Mode'!$G:$G,"=Full Reporter"))),IF($A14="","",IF($A14="Between",SUMIFS('Annual Service Data By Mode'!AD:AD,'Annual Service Data By Mode'!$H:$H,"&gt;="&amp;$B14,'Annual Service Data By Mode'!$H:$H,"&lt;"&amp;$D14,'Annual Service Data By Mode'!$G:$G,"=Full Reporter"),SUMIFS('Annual Service Data By Mode'!AD:AD,'Annual Service Data By Mode'!$H:$H,"&gt;="&amp;$B14,'Annual Service Data By Mode'!$G:$G,"=Full Reporter")))),IF($AE$1,IF($A14="","",IF($A14="Between",SUMIFS('Annual Service Data By Mode'!AD:AD,'Annual Service Data By Mode'!$H:$H,"&gt;="&amp;$B14,'Annual Service Data By Mode'!$H:$H,"&lt;"&amp;$D14,'Annual Service Data By Mode'!$AX:$AX,"=No"),SUMIFS('Annual Service Data By Mode'!AD:AD,'Annual Service Data By Mode'!$H:$H,"&gt;="&amp;$B14,'Annual Service Data By Mode'!$AX:$AX,"=No"))),IF($A14="","",IF($A14="Between",SUMIFS('Annual Service Data By Mode'!AD:AD,'Annual Service Data By Mode'!$H:$H,"&gt;="&amp;$B14,'Annual Service Data By Mode'!$H:$H,"&lt;"&amp;$D14),SUMIFS('Annual Service Data By Mode'!AD:AD,'Annual Service Data By Mode'!$H:$H,"&gt;="&amp;$B14)))))</f>
        <v/>
      </c>
      <c r="Q14" s="60" t="str">
        <f>IF($AE$6,IF($AE$1,IF($A14="","",IF($A14="Between",SUMIFS('Annual Service Data By Mode'!AF:AF,'Annual Service Data By Mode'!$H:$H,"&gt;="&amp;$B14,'Annual Service Data By Mode'!$H:$H,"&lt;"&amp;$D14,'Annual Service Data By Mode'!$AX:$AX,"=No",'Annual Service Data By Mode'!$G:$G,"=Full Reporter"),SUMIFS('Annual Service Data By Mode'!AF:AF,'Annual Service Data By Mode'!$H:$H,"&gt;="&amp;$B14,'Annual Service Data By Mode'!$AX:$AX,"=No",'Annual Service Data By Mode'!$G:$G,"=Full Reporter"))),IF($A14="","",IF($A14="Between",SUMIFS('Annual Service Data By Mode'!AF:AF,'Annual Service Data By Mode'!$H:$H,"&gt;="&amp;$B14,'Annual Service Data By Mode'!$H:$H,"&lt;"&amp;$D14,'Annual Service Data By Mode'!$G:$G,"=Full Reporter"),SUMIFS('Annual Service Data By Mode'!AF:AF,'Annual Service Data By Mode'!$H:$H,"&gt;="&amp;$B14,'Annual Service Data By Mode'!$G:$G,"=Full Reporter")))),IF($AE$1,IF($A14="","",IF($A14="Between",SUMIFS('Annual Service Data By Mode'!AF:AF,'Annual Service Data By Mode'!$H:$H,"&gt;="&amp;$B14,'Annual Service Data By Mode'!$H:$H,"&lt;"&amp;$D14,'Annual Service Data By Mode'!$AX:$AX,"=No"),SUMIFS('Annual Service Data By Mode'!AF:AF,'Annual Service Data By Mode'!$H:$H,"&gt;="&amp;$B14,'Annual Service Data By Mode'!$AX:$AX,"=No"))),IF($A14="","",IF($A14="Between",SUMIFS('Annual Service Data By Mode'!AF:AF,'Annual Service Data By Mode'!$H:$H,"&gt;="&amp;$B14,'Annual Service Data By Mode'!$H:$H,"&lt;"&amp;$D14),SUMIFS('Annual Service Data By Mode'!AF:AF,'Annual Service Data By Mode'!$H:$H,"&gt;="&amp;$B14)))))</f>
        <v/>
      </c>
      <c r="R14" s="60" t="str">
        <f>IF($AE$6,IF($AE$1,IF($A14="","",IF($A14="Between",SUMIFS('Annual Service Data By Mode'!AH:AH,'Annual Service Data By Mode'!$H:$H,"&gt;="&amp;$B14,'Annual Service Data By Mode'!$H:$H,"&lt;"&amp;$D14,'Annual Service Data By Mode'!$AX:$AX,"=No",'Annual Service Data By Mode'!$G:$G,"=Full Reporter"),SUMIFS('Annual Service Data By Mode'!AH:AH,'Annual Service Data By Mode'!$H:$H,"&gt;="&amp;$B14,'Annual Service Data By Mode'!$AX:$AX,"=No",'Annual Service Data By Mode'!$G:$G,"=Full Reporter"))),IF($A14="","",IF($A14="Between",SUMIFS('Annual Service Data By Mode'!AH:AH,'Annual Service Data By Mode'!$H:$H,"&gt;="&amp;$B14,'Annual Service Data By Mode'!$H:$H,"&lt;"&amp;$D14,'Annual Service Data By Mode'!$G:$G,"=Full Reporter"),SUMIFS('Annual Service Data By Mode'!AH:AH,'Annual Service Data By Mode'!$H:$H,"&gt;="&amp;$B14,'Annual Service Data By Mode'!$G:$G,"=Full Reporter")))),IF($AE$1,IF($A14="","",IF($A14="Between",SUMIFS('Annual Service Data By Mode'!AH:AH,'Annual Service Data By Mode'!$H:$H,"&gt;="&amp;$B14,'Annual Service Data By Mode'!$H:$H,"&lt;"&amp;$D14,'Annual Service Data By Mode'!$AX:$AX,"=No"),SUMIFS('Annual Service Data By Mode'!AH:AH,'Annual Service Data By Mode'!$H:$H,"&gt;="&amp;$B14,'Annual Service Data By Mode'!$AX:$AX,"=No"))),IF($A14="","",IF($A14="Between",SUMIFS('Annual Service Data By Mode'!AH:AH,'Annual Service Data By Mode'!$H:$H,"&gt;="&amp;$B14,'Annual Service Data By Mode'!$H:$H,"&lt;"&amp;$D14),SUMIFS('Annual Service Data By Mode'!AH:AH,'Annual Service Data By Mode'!$H:$H,"&gt;="&amp;$B14)))))</f>
        <v/>
      </c>
      <c r="S14" s="60" t="str">
        <f>IF($AE$6,IF($AE$1,IF($A14="","",IF($A14="Between",SUMIFS('Annual Service Data By Mode'!AJ:AJ,'Annual Service Data By Mode'!$H:$H,"&gt;="&amp;$B14,'Annual Service Data By Mode'!$H:$H,"&lt;"&amp;$D14,'Annual Service Data By Mode'!$AX:$AX,"=No",'Annual Service Data By Mode'!$G:$G,"=Full Reporter"),SUMIFS('Annual Service Data By Mode'!AJ:AJ,'Annual Service Data By Mode'!$H:$H,"&gt;="&amp;$B14,'Annual Service Data By Mode'!$AX:$AX,"=No",'Annual Service Data By Mode'!$G:$G,"=Full Reporter"))),IF($A14="","",IF($A14="Between",SUMIFS('Annual Service Data By Mode'!AJ:AJ,'Annual Service Data By Mode'!$H:$H,"&gt;="&amp;$B14,'Annual Service Data By Mode'!$H:$H,"&lt;"&amp;$D14,'Annual Service Data By Mode'!$G:$G,"=Full Reporter"),SUMIFS('Annual Service Data By Mode'!AJ:AJ,'Annual Service Data By Mode'!$H:$H,"&gt;="&amp;$B14,'Annual Service Data By Mode'!$G:$G,"=Full Reporter")))),IF($AE$1,IF($A14="","",IF($A14="Between",SUMIFS('Annual Service Data By Mode'!AJ:AJ,'Annual Service Data By Mode'!$H:$H,"&gt;="&amp;$B14,'Annual Service Data By Mode'!$H:$H,"&lt;"&amp;$D14,'Annual Service Data By Mode'!$AX:$AX,"=No"),SUMIFS('Annual Service Data By Mode'!AJ:AJ,'Annual Service Data By Mode'!$H:$H,"&gt;="&amp;$B14,'Annual Service Data By Mode'!$AX:$AX,"=No"))),IF($A14="","",IF($A14="Between",SUMIFS('Annual Service Data By Mode'!AJ:AJ,'Annual Service Data By Mode'!$H:$H,"&gt;="&amp;$B14,'Annual Service Data By Mode'!$H:$H,"&lt;"&amp;$D14),SUMIFS('Annual Service Data By Mode'!AJ:AJ,'Annual Service Data By Mode'!$H:$H,"&gt;="&amp;$B14)))))</f>
        <v/>
      </c>
      <c r="T14" s="60" t="str">
        <f>IF($AE$6,IF($AE$1,IF($A14="","",IF($A14="Between",SUMIFS('Annual Service Data By Mode'!AL:AL,'Annual Service Data By Mode'!$H:$H,"&gt;="&amp;$B14,'Annual Service Data By Mode'!$H:$H,"&lt;"&amp;$D14,'Annual Service Data By Mode'!$AX:$AX,"=No",'Annual Service Data By Mode'!$G:$G,"=Full Reporter"),SUMIFS('Annual Service Data By Mode'!AL:AL,'Annual Service Data By Mode'!$H:$H,"&gt;="&amp;$B14,'Annual Service Data By Mode'!$AX:$AX,"=No",'Annual Service Data By Mode'!$G:$G,"=Full Reporter"))),IF($A14="","",IF($A14="Between",SUMIFS('Annual Service Data By Mode'!AL:AL,'Annual Service Data By Mode'!$H:$H,"&gt;="&amp;$B14,'Annual Service Data By Mode'!$H:$H,"&lt;"&amp;$D14,'Annual Service Data By Mode'!$G:$G,"=Full Reporter"),SUMIFS('Annual Service Data By Mode'!AL:AL,'Annual Service Data By Mode'!$H:$H,"&gt;="&amp;$B14,'Annual Service Data By Mode'!$G:$G,"=Full Reporter")))),IF($AE$1,IF($A14="","",IF($A14="Between",SUMIFS('Annual Service Data By Mode'!AL:AL,'Annual Service Data By Mode'!$H:$H,"&gt;="&amp;$B14,'Annual Service Data By Mode'!$H:$H,"&lt;"&amp;$D14,'Annual Service Data By Mode'!$AX:$AX,"=No"),SUMIFS('Annual Service Data By Mode'!AL:AL,'Annual Service Data By Mode'!$H:$H,"&gt;="&amp;$B14,'Annual Service Data By Mode'!$AX:$AX,"=No"))),IF($A14="","",IF($A14="Between",SUMIFS('Annual Service Data By Mode'!AL:AL,'Annual Service Data By Mode'!$H:$H,"&gt;="&amp;$B14,'Annual Service Data By Mode'!$H:$H,"&lt;"&amp;$D14),SUMIFS('Annual Service Data By Mode'!AL:AL,'Annual Service Data By Mode'!$H:$H,"&gt;="&amp;$B14)))))</f>
        <v/>
      </c>
      <c r="U14" s="60" t="str">
        <f>IF($AE$6,IF($AE$1,IF($A14="","",IF($A14="Between",SUMIFS('Annual Service Data By Mode'!AN:AN,'Annual Service Data By Mode'!$H:$H,"&gt;="&amp;$B14,'Annual Service Data By Mode'!$H:$H,"&lt;"&amp;$D14,'Annual Service Data By Mode'!$AX:$AX,"=No",'Annual Service Data By Mode'!$G:$G,"=Full Reporter"),SUMIFS('Annual Service Data By Mode'!AN:AN,'Annual Service Data By Mode'!$H:$H,"&gt;="&amp;$B14,'Annual Service Data By Mode'!$AX:$AX,"=No",'Annual Service Data By Mode'!$G:$G,"=Full Reporter"))),IF($A14="","",IF($A14="Between",SUMIFS('Annual Service Data By Mode'!AN:AN,'Annual Service Data By Mode'!$H:$H,"&gt;="&amp;$B14,'Annual Service Data By Mode'!$H:$H,"&lt;"&amp;$D14,'Annual Service Data By Mode'!$G:$G,"=Full Reporter"),SUMIFS('Annual Service Data By Mode'!AN:AN,'Annual Service Data By Mode'!$H:$H,"&gt;="&amp;$B14,'Annual Service Data By Mode'!$G:$G,"=Full Reporter")))),IF($AE$1,IF($A14="","",IF($A14="Between",SUMIFS('Annual Service Data By Mode'!AN:AN,'Annual Service Data By Mode'!$H:$H,"&gt;="&amp;$B14,'Annual Service Data By Mode'!$H:$H,"&lt;"&amp;$D14,'Annual Service Data By Mode'!$AX:$AX,"=No"),SUMIFS('Annual Service Data By Mode'!AN:AN,'Annual Service Data By Mode'!$H:$H,"&gt;="&amp;$B14,'Annual Service Data By Mode'!$AX:$AX,"=No"))),IF($A14="","",IF($A14="Between",SUMIFS('Annual Service Data By Mode'!AN:AN,'Annual Service Data By Mode'!$H:$H,"&gt;="&amp;$B14,'Annual Service Data By Mode'!$H:$H,"&lt;"&amp;$D14),SUMIFS('Annual Service Data By Mode'!AN:AN,'Annual Service Data By Mode'!$H:$H,"&gt;="&amp;$B14)))))</f>
        <v/>
      </c>
      <c r="V14" s="60" t="str">
        <f>IF($AE$6,IF($AE$1,IF($A14="","",IF($A14="Between",SUMIFS('Annual Service Data By Mode'!AP:AP,'Annual Service Data By Mode'!$H:$H,"&gt;="&amp;$B14,'Annual Service Data By Mode'!$H:$H,"&lt;"&amp;$D14,'Annual Service Data By Mode'!$AX:$AX,"=No",'Annual Service Data By Mode'!$G:$G,"=Full Reporter"),SUMIFS('Annual Service Data By Mode'!AP:AP,'Annual Service Data By Mode'!$H:$H,"&gt;="&amp;$B14,'Annual Service Data By Mode'!$AX:$AX,"=No",'Annual Service Data By Mode'!$G:$G,"=Full Reporter"))),IF($A14="","",IF($A14="Between",SUMIFS('Annual Service Data By Mode'!AP:AP,'Annual Service Data By Mode'!$H:$H,"&gt;="&amp;$B14,'Annual Service Data By Mode'!$H:$H,"&lt;"&amp;$D14,'Annual Service Data By Mode'!$G:$G,"=Full Reporter"),SUMIFS('Annual Service Data By Mode'!AP:AP,'Annual Service Data By Mode'!$H:$H,"&gt;="&amp;$B14,'Annual Service Data By Mode'!$G:$G,"=Full Reporter")))),IF($AE$1,IF($A14="","",IF($A14="Between",SUMIFS('Annual Service Data By Mode'!AP:AP,'Annual Service Data By Mode'!$H:$H,"&gt;="&amp;$B14,'Annual Service Data By Mode'!$H:$H,"&lt;"&amp;$D14,'Annual Service Data By Mode'!$AX:$AX,"=No"),SUMIFS('Annual Service Data By Mode'!AP:AP,'Annual Service Data By Mode'!$H:$H,"&gt;="&amp;$B14,'Annual Service Data By Mode'!$AX:$AX,"=No"))),IF($A14="","",IF($A14="Between",SUMIFS('Annual Service Data By Mode'!AP:AP,'Annual Service Data By Mode'!$H:$H,"&gt;="&amp;$B14,'Annual Service Data By Mode'!$H:$H,"&lt;"&amp;$D14),SUMIFS('Annual Service Data By Mode'!AP:AP,'Annual Service Data By Mode'!$H:$H,"&gt;="&amp;$B14)))))</f>
        <v/>
      </c>
      <c r="W14" s="60" t="str">
        <f>IF($AE$6,IF($AE$1,IF($A14="","",IF($A14="Between",SUMIFS('Annual Service Data By Mode'!AR:AR,'Annual Service Data By Mode'!$H:$H,"&gt;="&amp;$B14,'Annual Service Data By Mode'!$H:$H,"&lt;"&amp;$D14,'Annual Service Data By Mode'!$AX:$AX,"=No",'Annual Service Data By Mode'!$G:$G,"=Full Reporter"),SUMIFS('Annual Service Data By Mode'!AR:AR,'Annual Service Data By Mode'!$H:$H,"&gt;="&amp;$B14,'Annual Service Data By Mode'!$AX:$AX,"=No",'Annual Service Data By Mode'!$G:$G,"=Full Reporter"))),IF($A14="","",IF($A14="Between",SUMIFS('Annual Service Data By Mode'!AR:AR,'Annual Service Data By Mode'!$H:$H,"&gt;="&amp;$B14,'Annual Service Data By Mode'!$H:$H,"&lt;"&amp;$D14,'Annual Service Data By Mode'!$G:$G,"=Full Reporter"),SUMIFS('Annual Service Data By Mode'!AR:AR,'Annual Service Data By Mode'!$H:$H,"&gt;="&amp;$B14,'Annual Service Data By Mode'!$G:$G,"=Full Reporter")))),IF($AE$1,IF($A14="","",IF($A14="Between",SUMIFS('Annual Service Data By Mode'!AR:AR,'Annual Service Data By Mode'!$H:$H,"&gt;="&amp;$B14,'Annual Service Data By Mode'!$H:$H,"&lt;"&amp;$D14,'Annual Service Data By Mode'!$AX:$AX,"=No"),SUMIFS('Annual Service Data By Mode'!AR:AR,'Annual Service Data By Mode'!$H:$H,"&gt;="&amp;$B14,'Annual Service Data By Mode'!$AX:$AX,"=No"))),IF($A14="","",IF($A14="Between",SUMIFS('Annual Service Data By Mode'!AR:AR,'Annual Service Data By Mode'!$H:$H,"&gt;="&amp;$B14,'Annual Service Data By Mode'!$H:$H,"&lt;"&amp;$D14),SUMIFS('Annual Service Data By Mode'!AR:AR,'Annual Service Data By Mode'!$H:$H,"&gt;="&amp;$B14)))))</f>
        <v/>
      </c>
      <c r="X14" s="60" t="str">
        <f>IF($AE$6,IF($AE$1,IF($A14="","",IF($A14="Between",SUMIFS('Annual Service Data By Mode'!AT:AT,'Annual Service Data By Mode'!$H:$H,"&gt;="&amp;$B14,'Annual Service Data By Mode'!$H:$H,"&lt;"&amp;$D14,'Annual Service Data By Mode'!$AX:$AX,"=No",'Annual Service Data By Mode'!$G:$G,"=Full Reporter"),SUMIFS('Annual Service Data By Mode'!AT:AT,'Annual Service Data By Mode'!$H:$H,"&gt;="&amp;$B14,'Annual Service Data By Mode'!$AX:$AX,"=No",'Annual Service Data By Mode'!$G:$G,"=Full Reporter"))),IF($A14="","",IF($A14="Between",SUMIFS('Annual Service Data By Mode'!AT:AT,'Annual Service Data By Mode'!$H:$H,"&gt;="&amp;$B14,'Annual Service Data By Mode'!$H:$H,"&lt;"&amp;$D14,'Annual Service Data By Mode'!$G:$G,"=Full Reporter"),SUMIFS('Annual Service Data By Mode'!AT:AT,'Annual Service Data By Mode'!$H:$H,"&gt;="&amp;$B14,'Annual Service Data By Mode'!$G:$G,"=Full Reporter")))),IF($AE$1,IF($A14="","",IF($A14="Between",SUMIFS('Annual Service Data By Mode'!AT:AT,'Annual Service Data By Mode'!$H:$H,"&gt;="&amp;$B14,'Annual Service Data By Mode'!$H:$H,"&lt;"&amp;$D14,'Annual Service Data By Mode'!$AX:$AX,"=No"),SUMIFS('Annual Service Data By Mode'!AT:AT,'Annual Service Data By Mode'!$H:$H,"&gt;="&amp;$B14,'Annual Service Data By Mode'!$AX:$AX,"=No"))),IF($A14="","",IF($A14="Between",SUMIFS('Annual Service Data By Mode'!AT:AT,'Annual Service Data By Mode'!$H:$H,"&gt;="&amp;$B14,'Annual Service Data By Mode'!$H:$H,"&lt;"&amp;$D14),SUMIFS('Annual Service Data By Mode'!AT:AT,'Annual Service Data By Mode'!$H:$H,"&gt;="&amp;$B14)))))</f>
        <v/>
      </c>
      <c r="Y14" s="195" t="str">
        <f>IF($AE$6,IF($AE$1,IF($A14="","",IF($A14="Between",SUMIFS('Annual Service Data By Mode'!AV:AV,'Annual Service Data By Mode'!$H:$H,"&gt;="&amp;$B14,'Annual Service Data By Mode'!$H:$H,"&lt;"&amp;$D14,'Annual Service Data By Mode'!$AX:$AX,"=No",'Annual Service Data By Mode'!$G:$G,"=Full Reporter"),SUMIFS('Annual Service Data By Mode'!AV:AV,'Annual Service Data By Mode'!$H:$H,"&gt;="&amp;$B14,'Annual Service Data By Mode'!$AX:$AX,"=No",'Annual Service Data By Mode'!$G:$G,"=Full Reporter"))),IF($A14="","",IF($A14="Between",SUMIFS('Annual Service Data By Mode'!AV:AV,'Annual Service Data By Mode'!$H:$H,"&gt;="&amp;$B14,'Annual Service Data By Mode'!$H:$H,"&lt;"&amp;$D14,'Annual Service Data By Mode'!$G:$G,"=Full Reporter"),SUMIFS('Annual Service Data By Mode'!AV:AV,'Annual Service Data By Mode'!$H:$H,"&gt;="&amp;$B14,'Annual Service Data By Mode'!$G:$G,"=Full Reporter")))),IF($AE$1,IF($A14="","",IF($A14="Between",SUMIFS('Annual Service Data By Mode'!AV:AV,'Annual Service Data By Mode'!$H:$H,"&gt;="&amp;$B14,'Annual Service Data By Mode'!$H:$H,"&lt;"&amp;$D14,'Annual Service Data By Mode'!$AX:$AX,"=No"),SUMIFS('Annual Service Data By Mode'!AV:AV,'Annual Service Data By Mode'!$H:$H,"&gt;="&amp;$B14,'Annual Service Data By Mode'!$AX:$AX,"=No"))),IF($A14="","",IF($A14="Between",SUMIFS('Annual Service Data By Mode'!AV:AV,'Annual Service Data By Mode'!$H:$H,"&gt;="&amp;$B14,'Annual Service Data By Mode'!$H:$H,"&lt;"&amp;$D14),SUMIFS('Annual Service Data By Mode'!AV:AV,'Annual Service Data By Mode'!$H:$H,"&gt;="&amp;$B14)))))</f>
        <v/>
      </c>
      <c r="Z14" s="34"/>
      <c r="AA14" s="34"/>
      <c r="AB14" s="34"/>
      <c r="AC14" s="34"/>
      <c r="AD14" s="34"/>
      <c r="AE14" s="34"/>
      <c r="AF14" s="34"/>
      <c r="AG14" s="34"/>
      <c r="AH14" s="34"/>
      <c r="AI14" s="34"/>
    </row>
    <row r="15" spans="1:35" s="37" customFormat="1" ht="11.25" x14ac:dyDescent="0.2">
      <c r="A15" s="70" t="str">
        <f t="shared" si="5"/>
        <v/>
      </c>
      <c r="B15" s="71" t="str">
        <f t="shared" si="6"/>
        <v/>
      </c>
      <c r="C15" s="72" t="str">
        <f t="shared" si="7"/>
        <v/>
      </c>
      <c r="D15" s="22"/>
      <c r="E15" s="113" t="str">
        <f t="shared" si="0"/>
        <v>invalid bin</v>
      </c>
      <c r="F15" s="63" t="str">
        <f>IF($AE$6,IF($AE$1,IF($A15="","",IF($A15="Between",SUMIFS('Annual Service Data By Mode'!L:L,'Annual Service Data By Mode'!$H:$H,"&gt;="&amp;$B15,'Annual Service Data By Mode'!$H:$H,"&lt;"&amp;$D15,'Annual Service Data By Mode'!$AX:$AX,"=No",'Annual Service Data By Mode'!$G:$G,"=Full Reporter"),SUMIFS('Annual Service Data By Mode'!L:L,'Annual Service Data By Mode'!$H:$H,"&gt;="&amp;$B15,'Annual Service Data By Mode'!$AX:$AX,"=No",'Annual Service Data By Mode'!$G:$G,"=Full Reporter"))),IF($A15="","",IF($A15="Between",SUMIFS('Annual Service Data By Mode'!L:L,'Annual Service Data By Mode'!$H:$H,"&gt;="&amp;$B15,'Annual Service Data By Mode'!$H:$H,"&lt;"&amp;$D15,'Annual Service Data By Mode'!$G:$G,"=Full Reporter"),SUMIFS('Annual Service Data By Mode'!L:L,'Annual Service Data By Mode'!$H:$H,"&gt;="&amp;$B15,'Annual Service Data By Mode'!$G:$G,"=Full Reporter")))),IF($AE$1,IF($A15="","",IF($A15="Between",SUMIFS('Annual Service Data By Mode'!L:L,'Annual Service Data By Mode'!$H:$H,"&gt;="&amp;$B15,'Annual Service Data By Mode'!$H:$H,"&lt;"&amp;$D15,'Annual Service Data By Mode'!$AX:$AX,"=No"),SUMIFS('Annual Service Data By Mode'!L:L,'Annual Service Data By Mode'!$H:$H,"&gt;="&amp;$B15,'Annual Service Data By Mode'!$AX:$AX,"=No"))),IF($A15="","",IF($A15="Between",SUMIFS('Annual Service Data By Mode'!L:L,'Annual Service Data By Mode'!$H:$H,"&gt;="&amp;$B15,'Annual Service Data By Mode'!$H:$H,"&lt;"&amp;$D15),SUMIFS('Annual Service Data By Mode'!L:L,'Annual Service Data By Mode'!$H:$H,"&gt;="&amp;$B15)))))</f>
        <v/>
      </c>
      <c r="G15" s="64" t="str">
        <f>IF($AE$6,IF($AE$1,IF($A15="","",IF($A15="Between",SUMIFS('Annual Service Data By Mode'!N:N,'Annual Service Data By Mode'!$H:$H,"&gt;="&amp;$B15,'Annual Service Data By Mode'!$H:$H,"&lt;"&amp;$D15,'Annual Service Data By Mode'!$AX:$AX,"=No",'Annual Service Data By Mode'!$G:$G,"=Full Reporter"),SUMIFS('Annual Service Data By Mode'!N:N,'Annual Service Data By Mode'!$H:$H,"&gt;="&amp;$B15,'Annual Service Data By Mode'!$AX:$AX,"=No",'Annual Service Data By Mode'!$G:$G,"=Full Reporter"))),IF($A15="","",IF($A15="Between",SUMIFS('Annual Service Data By Mode'!N:N,'Annual Service Data By Mode'!$H:$H,"&gt;="&amp;$B15,'Annual Service Data By Mode'!$H:$H,"&lt;"&amp;$D15,'Annual Service Data By Mode'!$G:$G,"=Full Reporter"),SUMIFS('Annual Service Data By Mode'!N:N,'Annual Service Data By Mode'!$H:$H,"&gt;="&amp;$B15,'Annual Service Data By Mode'!$G:$G,"=Full Reporter")))),IF($AE$1,IF($A15="","",IF($A15="Between",SUMIFS('Annual Service Data By Mode'!N:N,'Annual Service Data By Mode'!$H:$H,"&gt;="&amp;$B15,'Annual Service Data By Mode'!$H:$H,"&lt;"&amp;$D15,'Annual Service Data By Mode'!$AX:$AX,"=No"),SUMIFS('Annual Service Data By Mode'!N:N,'Annual Service Data By Mode'!$H:$H,"&gt;="&amp;$B15,'Annual Service Data By Mode'!$AX:$AX,"=No"))),IF($A15="","",IF($A15="Between",SUMIFS('Annual Service Data By Mode'!N:N,'Annual Service Data By Mode'!$H:$H,"&gt;="&amp;$B15,'Annual Service Data By Mode'!$H:$H,"&lt;"&amp;$D15),SUMIFS('Annual Service Data By Mode'!N:N,'Annual Service Data By Mode'!$H:$H,"&gt;="&amp;$B15)))))</f>
        <v/>
      </c>
      <c r="H15" s="65" t="str">
        <f t="shared" si="1"/>
        <v/>
      </c>
      <c r="I15" s="66" t="str">
        <f t="shared" si="2"/>
        <v/>
      </c>
      <c r="J15" s="65" t="str">
        <f t="shared" si="3"/>
        <v/>
      </c>
      <c r="K15" s="65" t="str">
        <f t="shared" si="4"/>
        <v/>
      </c>
      <c r="L15" s="64" t="str">
        <f>IF($AE$6,IF($AE$1,IF($A15="","",IF($A15="Between",SUMIFS('Annual Service Data By Mode'!V:V,'Annual Service Data By Mode'!$H:$H,"&gt;="&amp;$B15,'Annual Service Data By Mode'!$H:$H,"&lt;"&amp;$D15,'Annual Service Data By Mode'!$AX:$AX,"=No",'Annual Service Data By Mode'!$G:$G,"=Full Reporter"),SUMIFS('Annual Service Data By Mode'!V:V,'Annual Service Data By Mode'!$H:$H,"&gt;="&amp;$B15,'Annual Service Data By Mode'!$AX:$AX,"=No",'Annual Service Data By Mode'!$G:$G,"=Full Reporter"))),IF($A15="","",IF($A15="Between",SUMIFS('Annual Service Data By Mode'!V:V,'Annual Service Data By Mode'!$H:$H,"&gt;="&amp;$B15,'Annual Service Data By Mode'!$H:$H,"&lt;"&amp;$D15,'Annual Service Data By Mode'!$G:$G,"=Full Reporter"),SUMIFS('Annual Service Data By Mode'!V:V,'Annual Service Data By Mode'!$H:$H,"&gt;="&amp;$B15,'Annual Service Data By Mode'!$G:$G,"=Full Reporter")))),IF($AE$1,IF($A15="","",IF($A15="Between",SUMIFS('Annual Service Data By Mode'!V:V,'Annual Service Data By Mode'!$H:$H,"&gt;="&amp;$B15,'Annual Service Data By Mode'!$H:$H,"&lt;"&amp;$D15,'Annual Service Data By Mode'!$AX:$AX,"=No"),SUMIFS('Annual Service Data By Mode'!V:V,'Annual Service Data By Mode'!$H:$H,"&gt;="&amp;$B15,'Annual Service Data By Mode'!$AX:$AX,"=No"))),IF($A15="","",IF($A15="Between",SUMIFS('Annual Service Data By Mode'!V:V,'Annual Service Data By Mode'!$H:$H,"&gt;="&amp;$B15,'Annual Service Data By Mode'!$H:$H,"&lt;"&amp;$D15),SUMIFS('Annual Service Data By Mode'!V:V,'Annual Service Data By Mode'!$H:$H,"&gt;="&amp;$B15)))))</f>
        <v/>
      </c>
      <c r="M15" s="64" t="str">
        <f>IF($AE$6,IF($AE$1,IF($A15="","",IF($A15="Between",SUMIFS('Annual Service Data By Mode'!X:X,'Annual Service Data By Mode'!$H:$H,"&gt;="&amp;$B15,'Annual Service Data By Mode'!$H:$H,"&lt;"&amp;$D15,'Annual Service Data By Mode'!$AX:$AX,"=No",'Annual Service Data By Mode'!$G:$G,"=Full Reporter"),SUMIFS('Annual Service Data By Mode'!X:X,'Annual Service Data By Mode'!$H:$H,"&gt;="&amp;$B15,'Annual Service Data By Mode'!$AX:$AX,"=No",'Annual Service Data By Mode'!$G:$G,"=Full Reporter"))),IF($A15="","",IF($A15="Between",SUMIFS('Annual Service Data By Mode'!X:X,'Annual Service Data By Mode'!$H:$H,"&gt;="&amp;$B15,'Annual Service Data By Mode'!$H:$H,"&lt;"&amp;$D15,'Annual Service Data By Mode'!$G:$G,"=Full Reporter"),SUMIFS('Annual Service Data By Mode'!X:X,'Annual Service Data By Mode'!$H:$H,"&gt;="&amp;$B15,'Annual Service Data By Mode'!$G:$G,"=Full Reporter")))),IF($AE$1,IF($A15="","",IF($A15="Between",SUMIFS('Annual Service Data By Mode'!X:X,'Annual Service Data By Mode'!$H:$H,"&gt;="&amp;$B15,'Annual Service Data By Mode'!$H:$H,"&lt;"&amp;$D15,'Annual Service Data By Mode'!$AX:$AX,"=No"),SUMIFS('Annual Service Data By Mode'!X:X,'Annual Service Data By Mode'!$H:$H,"&gt;="&amp;$B15,'Annual Service Data By Mode'!$AX:$AX,"=No"))),IF($A15="","",IF($A15="Between",SUMIFS('Annual Service Data By Mode'!X:X,'Annual Service Data By Mode'!$H:$H,"&gt;="&amp;$B15,'Annual Service Data By Mode'!$H:$H,"&lt;"&amp;$D15),SUMIFS('Annual Service Data By Mode'!X:X,'Annual Service Data By Mode'!$H:$H,"&gt;="&amp;$B15)))))</f>
        <v/>
      </c>
      <c r="N15" s="64" t="str">
        <f>IF($AE$6,IF($AE$1,IF($A15="","",IF($A15="Between",SUMIFS('Annual Service Data By Mode'!Z:Z,'Annual Service Data By Mode'!$H:$H,"&gt;="&amp;$B15,'Annual Service Data By Mode'!$H:$H,"&lt;"&amp;$D15,'Annual Service Data By Mode'!$AX:$AX,"=No",'Annual Service Data By Mode'!$G:$G,"=Full Reporter"),SUMIFS('Annual Service Data By Mode'!Z:Z,'Annual Service Data By Mode'!$H:$H,"&gt;="&amp;$B15,'Annual Service Data By Mode'!$AX:$AX,"=No",'Annual Service Data By Mode'!$G:$G,"=Full Reporter"))),IF($A15="","",IF($A15="Between",SUMIFS('Annual Service Data By Mode'!Z:Z,'Annual Service Data By Mode'!$H:$H,"&gt;="&amp;$B15,'Annual Service Data By Mode'!$H:$H,"&lt;"&amp;$D15,'Annual Service Data By Mode'!$G:$G,"=Full Reporter"),SUMIFS('Annual Service Data By Mode'!Z:Z,'Annual Service Data By Mode'!$H:$H,"&gt;="&amp;$B15,'Annual Service Data By Mode'!$G:$G,"=Full Reporter")))),IF($AE$1,IF($A15="","",IF($A15="Between",SUMIFS('Annual Service Data By Mode'!Z:Z,'Annual Service Data By Mode'!$H:$H,"&gt;="&amp;$B15,'Annual Service Data By Mode'!$H:$H,"&lt;"&amp;$D15,'Annual Service Data By Mode'!$AX:$AX,"=No"),SUMIFS('Annual Service Data By Mode'!Z:Z,'Annual Service Data By Mode'!$H:$H,"&gt;="&amp;$B15,'Annual Service Data By Mode'!$AX:$AX,"=No"))),IF($A15="","",IF($A15="Between",SUMIFS('Annual Service Data By Mode'!Z:Z,'Annual Service Data By Mode'!$H:$H,"&gt;="&amp;$B15,'Annual Service Data By Mode'!$H:$H,"&lt;"&amp;$D15),SUMIFS('Annual Service Data By Mode'!Z:Z,'Annual Service Data By Mode'!$H:$H,"&gt;="&amp;$B15)))))</f>
        <v/>
      </c>
      <c r="O15" s="64" t="str">
        <f>IF($AE$6,IF($AE$1,IF($A15="","",IF($A15="Between",SUMIFS('Annual Service Data By Mode'!AB:AB,'Annual Service Data By Mode'!$H:$H,"&gt;="&amp;$B15,'Annual Service Data By Mode'!$H:$H,"&lt;"&amp;$D15,'Annual Service Data By Mode'!$AX:$AX,"=No",'Annual Service Data By Mode'!$G:$G,"=Full Reporter"),SUMIFS('Annual Service Data By Mode'!AB:AB,'Annual Service Data By Mode'!$H:$H,"&gt;="&amp;$B15,'Annual Service Data By Mode'!$AX:$AX,"=No",'Annual Service Data By Mode'!$G:$G,"=Full Reporter"))),IF($A15="","",IF($A15="Between",SUMIFS('Annual Service Data By Mode'!AB:AB,'Annual Service Data By Mode'!$H:$H,"&gt;="&amp;$B15,'Annual Service Data By Mode'!$H:$H,"&lt;"&amp;$D15,'Annual Service Data By Mode'!$G:$G,"=Full Reporter"),SUMIFS('Annual Service Data By Mode'!AB:AB,'Annual Service Data By Mode'!$H:$H,"&gt;="&amp;$B15,'Annual Service Data By Mode'!$G:$G,"=Full Reporter")))),IF($AE$1,IF($A15="","",IF($A15="Between",SUMIFS('Annual Service Data By Mode'!AB:AB,'Annual Service Data By Mode'!$H:$H,"&gt;="&amp;$B15,'Annual Service Data By Mode'!$H:$H,"&lt;"&amp;$D15,'Annual Service Data By Mode'!$AX:$AX,"=No"),SUMIFS('Annual Service Data By Mode'!AB:AB,'Annual Service Data By Mode'!$H:$H,"&gt;="&amp;$B15,'Annual Service Data By Mode'!$AX:$AX,"=No"))),IF($A15="","",IF($A15="Between",SUMIFS('Annual Service Data By Mode'!AB:AB,'Annual Service Data By Mode'!$H:$H,"&gt;="&amp;$B15,'Annual Service Data By Mode'!$H:$H,"&lt;"&amp;$D15),SUMIFS('Annual Service Data By Mode'!AB:AB,'Annual Service Data By Mode'!$H:$H,"&gt;="&amp;$B15)))))</f>
        <v/>
      </c>
      <c r="P15" s="64" t="str">
        <f>IF($AE$6,IF($AE$1,IF($A15="","",IF($A15="Between",SUMIFS('Annual Service Data By Mode'!AD:AD,'Annual Service Data By Mode'!$H:$H,"&gt;="&amp;$B15,'Annual Service Data By Mode'!$H:$H,"&lt;"&amp;$D15,'Annual Service Data By Mode'!$AX:$AX,"=No",'Annual Service Data By Mode'!$G:$G,"=Full Reporter"),SUMIFS('Annual Service Data By Mode'!AD:AD,'Annual Service Data By Mode'!$H:$H,"&gt;="&amp;$B15,'Annual Service Data By Mode'!$AX:$AX,"=No",'Annual Service Data By Mode'!$G:$G,"=Full Reporter"))),IF($A15="","",IF($A15="Between",SUMIFS('Annual Service Data By Mode'!AD:AD,'Annual Service Data By Mode'!$H:$H,"&gt;="&amp;$B15,'Annual Service Data By Mode'!$H:$H,"&lt;"&amp;$D15,'Annual Service Data By Mode'!$G:$G,"=Full Reporter"),SUMIFS('Annual Service Data By Mode'!AD:AD,'Annual Service Data By Mode'!$H:$H,"&gt;="&amp;$B15,'Annual Service Data By Mode'!$G:$G,"=Full Reporter")))),IF($AE$1,IF($A15="","",IF($A15="Between",SUMIFS('Annual Service Data By Mode'!AD:AD,'Annual Service Data By Mode'!$H:$H,"&gt;="&amp;$B15,'Annual Service Data By Mode'!$H:$H,"&lt;"&amp;$D15,'Annual Service Data By Mode'!$AX:$AX,"=No"),SUMIFS('Annual Service Data By Mode'!AD:AD,'Annual Service Data By Mode'!$H:$H,"&gt;="&amp;$B15,'Annual Service Data By Mode'!$AX:$AX,"=No"))),IF($A15="","",IF($A15="Between",SUMIFS('Annual Service Data By Mode'!AD:AD,'Annual Service Data By Mode'!$H:$H,"&gt;="&amp;$B15,'Annual Service Data By Mode'!$H:$H,"&lt;"&amp;$D15),SUMIFS('Annual Service Data By Mode'!AD:AD,'Annual Service Data By Mode'!$H:$H,"&gt;="&amp;$B15)))))</f>
        <v/>
      </c>
      <c r="Q15" s="64" t="str">
        <f>IF($AE$6,IF($AE$1,IF($A15="","",IF($A15="Between",SUMIFS('Annual Service Data By Mode'!AF:AF,'Annual Service Data By Mode'!$H:$H,"&gt;="&amp;$B15,'Annual Service Data By Mode'!$H:$H,"&lt;"&amp;$D15,'Annual Service Data By Mode'!$AX:$AX,"=No",'Annual Service Data By Mode'!$G:$G,"=Full Reporter"),SUMIFS('Annual Service Data By Mode'!AF:AF,'Annual Service Data By Mode'!$H:$H,"&gt;="&amp;$B15,'Annual Service Data By Mode'!$AX:$AX,"=No",'Annual Service Data By Mode'!$G:$G,"=Full Reporter"))),IF($A15="","",IF($A15="Between",SUMIFS('Annual Service Data By Mode'!AF:AF,'Annual Service Data By Mode'!$H:$H,"&gt;="&amp;$B15,'Annual Service Data By Mode'!$H:$H,"&lt;"&amp;$D15,'Annual Service Data By Mode'!$G:$G,"=Full Reporter"),SUMIFS('Annual Service Data By Mode'!AF:AF,'Annual Service Data By Mode'!$H:$H,"&gt;="&amp;$B15,'Annual Service Data By Mode'!$G:$G,"=Full Reporter")))),IF($AE$1,IF($A15="","",IF($A15="Between",SUMIFS('Annual Service Data By Mode'!AF:AF,'Annual Service Data By Mode'!$H:$H,"&gt;="&amp;$B15,'Annual Service Data By Mode'!$H:$H,"&lt;"&amp;$D15,'Annual Service Data By Mode'!$AX:$AX,"=No"),SUMIFS('Annual Service Data By Mode'!AF:AF,'Annual Service Data By Mode'!$H:$H,"&gt;="&amp;$B15,'Annual Service Data By Mode'!$AX:$AX,"=No"))),IF($A15="","",IF($A15="Between",SUMIFS('Annual Service Data By Mode'!AF:AF,'Annual Service Data By Mode'!$H:$H,"&gt;="&amp;$B15,'Annual Service Data By Mode'!$H:$H,"&lt;"&amp;$D15),SUMIFS('Annual Service Data By Mode'!AF:AF,'Annual Service Data By Mode'!$H:$H,"&gt;="&amp;$B15)))))</f>
        <v/>
      </c>
      <c r="R15" s="64" t="str">
        <f>IF($AE$6,IF($AE$1,IF($A15="","",IF($A15="Between",SUMIFS('Annual Service Data By Mode'!AH:AH,'Annual Service Data By Mode'!$H:$H,"&gt;="&amp;$B15,'Annual Service Data By Mode'!$H:$H,"&lt;"&amp;$D15,'Annual Service Data By Mode'!$AX:$AX,"=No",'Annual Service Data By Mode'!$G:$G,"=Full Reporter"),SUMIFS('Annual Service Data By Mode'!AH:AH,'Annual Service Data By Mode'!$H:$H,"&gt;="&amp;$B15,'Annual Service Data By Mode'!$AX:$AX,"=No",'Annual Service Data By Mode'!$G:$G,"=Full Reporter"))),IF($A15="","",IF($A15="Between",SUMIFS('Annual Service Data By Mode'!AH:AH,'Annual Service Data By Mode'!$H:$H,"&gt;="&amp;$B15,'Annual Service Data By Mode'!$H:$H,"&lt;"&amp;$D15,'Annual Service Data By Mode'!$G:$G,"=Full Reporter"),SUMIFS('Annual Service Data By Mode'!AH:AH,'Annual Service Data By Mode'!$H:$H,"&gt;="&amp;$B15,'Annual Service Data By Mode'!$G:$G,"=Full Reporter")))),IF($AE$1,IF($A15="","",IF($A15="Between",SUMIFS('Annual Service Data By Mode'!AH:AH,'Annual Service Data By Mode'!$H:$H,"&gt;="&amp;$B15,'Annual Service Data By Mode'!$H:$H,"&lt;"&amp;$D15,'Annual Service Data By Mode'!$AX:$AX,"=No"),SUMIFS('Annual Service Data By Mode'!AH:AH,'Annual Service Data By Mode'!$H:$H,"&gt;="&amp;$B15,'Annual Service Data By Mode'!$AX:$AX,"=No"))),IF($A15="","",IF($A15="Between",SUMIFS('Annual Service Data By Mode'!AH:AH,'Annual Service Data By Mode'!$H:$H,"&gt;="&amp;$B15,'Annual Service Data By Mode'!$H:$H,"&lt;"&amp;$D15),SUMIFS('Annual Service Data By Mode'!AH:AH,'Annual Service Data By Mode'!$H:$H,"&gt;="&amp;$B15)))))</f>
        <v/>
      </c>
      <c r="S15" s="64" t="str">
        <f>IF($AE$6,IF($AE$1,IF($A15="","",IF($A15="Between",SUMIFS('Annual Service Data By Mode'!AJ:AJ,'Annual Service Data By Mode'!$H:$H,"&gt;="&amp;$B15,'Annual Service Data By Mode'!$H:$H,"&lt;"&amp;$D15,'Annual Service Data By Mode'!$AX:$AX,"=No",'Annual Service Data By Mode'!$G:$G,"=Full Reporter"),SUMIFS('Annual Service Data By Mode'!AJ:AJ,'Annual Service Data By Mode'!$H:$H,"&gt;="&amp;$B15,'Annual Service Data By Mode'!$AX:$AX,"=No",'Annual Service Data By Mode'!$G:$G,"=Full Reporter"))),IF($A15="","",IF($A15="Between",SUMIFS('Annual Service Data By Mode'!AJ:AJ,'Annual Service Data By Mode'!$H:$H,"&gt;="&amp;$B15,'Annual Service Data By Mode'!$H:$H,"&lt;"&amp;$D15,'Annual Service Data By Mode'!$G:$G,"=Full Reporter"),SUMIFS('Annual Service Data By Mode'!AJ:AJ,'Annual Service Data By Mode'!$H:$H,"&gt;="&amp;$B15,'Annual Service Data By Mode'!$G:$G,"=Full Reporter")))),IF($AE$1,IF($A15="","",IF($A15="Between",SUMIFS('Annual Service Data By Mode'!AJ:AJ,'Annual Service Data By Mode'!$H:$H,"&gt;="&amp;$B15,'Annual Service Data By Mode'!$H:$H,"&lt;"&amp;$D15,'Annual Service Data By Mode'!$AX:$AX,"=No"),SUMIFS('Annual Service Data By Mode'!AJ:AJ,'Annual Service Data By Mode'!$H:$H,"&gt;="&amp;$B15,'Annual Service Data By Mode'!$AX:$AX,"=No"))),IF($A15="","",IF($A15="Between",SUMIFS('Annual Service Data By Mode'!AJ:AJ,'Annual Service Data By Mode'!$H:$H,"&gt;="&amp;$B15,'Annual Service Data By Mode'!$H:$H,"&lt;"&amp;$D15),SUMIFS('Annual Service Data By Mode'!AJ:AJ,'Annual Service Data By Mode'!$H:$H,"&gt;="&amp;$B15)))))</f>
        <v/>
      </c>
      <c r="T15" s="64" t="str">
        <f>IF($AE$6,IF($AE$1,IF($A15="","",IF($A15="Between",SUMIFS('Annual Service Data By Mode'!AL:AL,'Annual Service Data By Mode'!$H:$H,"&gt;="&amp;$B15,'Annual Service Data By Mode'!$H:$H,"&lt;"&amp;$D15,'Annual Service Data By Mode'!$AX:$AX,"=No",'Annual Service Data By Mode'!$G:$G,"=Full Reporter"),SUMIFS('Annual Service Data By Mode'!AL:AL,'Annual Service Data By Mode'!$H:$H,"&gt;="&amp;$B15,'Annual Service Data By Mode'!$AX:$AX,"=No",'Annual Service Data By Mode'!$G:$G,"=Full Reporter"))),IF($A15="","",IF($A15="Between",SUMIFS('Annual Service Data By Mode'!AL:AL,'Annual Service Data By Mode'!$H:$H,"&gt;="&amp;$B15,'Annual Service Data By Mode'!$H:$H,"&lt;"&amp;$D15,'Annual Service Data By Mode'!$G:$G,"=Full Reporter"),SUMIFS('Annual Service Data By Mode'!AL:AL,'Annual Service Data By Mode'!$H:$H,"&gt;="&amp;$B15,'Annual Service Data By Mode'!$G:$G,"=Full Reporter")))),IF($AE$1,IF($A15="","",IF($A15="Between",SUMIFS('Annual Service Data By Mode'!AL:AL,'Annual Service Data By Mode'!$H:$H,"&gt;="&amp;$B15,'Annual Service Data By Mode'!$H:$H,"&lt;"&amp;$D15,'Annual Service Data By Mode'!$AX:$AX,"=No"),SUMIFS('Annual Service Data By Mode'!AL:AL,'Annual Service Data By Mode'!$H:$H,"&gt;="&amp;$B15,'Annual Service Data By Mode'!$AX:$AX,"=No"))),IF($A15="","",IF($A15="Between",SUMIFS('Annual Service Data By Mode'!AL:AL,'Annual Service Data By Mode'!$H:$H,"&gt;="&amp;$B15,'Annual Service Data By Mode'!$H:$H,"&lt;"&amp;$D15),SUMIFS('Annual Service Data By Mode'!AL:AL,'Annual Service Data By Mode'!$H:$H,"&gt;="&amp;$B15)))))</f>
        <v/>
      </c>
      <c r="U15" s="64" t="str">
        <f>IF($AE$6,IF($AE$1,IF($A15="","",IF($A15="Between",SUMIFS('Annual Service Data By Mode'!AN:AN,'Annual Service Data By Mode'!$H:$H,"&gt;="&amp;$B15,'Annual Service Data By Mode'!$H:$H,"&lt;"&amp;$D15,'Annual Service Data By Mode'!$AX:$AX,"=No",'Annual Service Data By Mode'!$G:$G,"=Full Reporter"),SUMIFS('Annual Service Data By Mode'!AN:AN,'Annual Service Data By Mode'!$H:$H,"&gt;="&amp;$B15,'Annual Service Data By Mode'!$AX:$AX,"=No",'Annual Service Data By Mode'!$G:$G,"=Full Reporter"))),IF($A15="","",IF($A15="Between",SUMIFS('Annual Service Data By Mode'!AN:AN,'Annual Service Data By Mode'!$H:$H,"&gt;="&amp;$B15,'Annual Service Data By Mode'!$H:$H,"&lt;"&amp;$D15,'Annual Service Data By Mode'!$G:$G,"=Full Reporter"),SUMIFS('Annual Service Data By Mode'!AN:AN,'Annual Service Data By Mode'!$H:$H,"&gt;="&amp;$B15,'Annual Service Data By Mode'!$G:$G,"=Full Reporter")))),IF($AE$1,IF($A15="","",IF($A15="Between",SUMIFS('Annual Service Data By Mode'!AN:AN,'Annual Service Data By Mode'!$H:$H,"&gt;="&amp;$B15,'Annual Service Data By Mode'!$H:$H,"&lt;"&amp;$D15,'Annual Service Data By Mode'!$AX:$AX,"=No"),SUMIFS('Annual Service Data By Mode'!AN:AN,'Annual Service Data By Mode'!$H:$H,"&gt;="&amp;$B15,'Annual Service Data By Mode'!$AX:$AX,"=No"))),IF($A15="","",IF($A15="Between",SUMIFS('Annual Service Data By Mode'!AN:AN,'Annual Service Data By Mode'!$H:$H,"&gt;="&amp;$B15,'Annual Service Data By Mode'!$H:$H,"&lt;"&amp;$D15),SUMIFS('Annual Service Data By Mode'!AN:AN,'Annual Service Data By Mode'!$H:$H,"&gt;="&amp;$B15)))))</f>
        <v/>
      </c>
      <c r="V15" s="64" t="str">
        <f>IF($AE$6,IF($AE$1,IF($A15="","",IF($A15="Between",SUMIFS('Annual Service Data By Mode'!AP:AP,'Annual Service Data By Mode'!$H:$H,"&gt;="&amp;$B15,'Annual Service Data By Mode'!$H:$H,"&lt;"&amp;$D15,'Annual Service Data By Mode'!$AX:$AX,"=No",'Annual Service Data By Mode'!$G:$G,"=Full Reporter"),SUMIFS('Annual Service Data By Mode'!AP:AP,'Annual Service Data By Mode'!$H:$H,"&gt;="&amp;$B15,'Annual Service Data By Mode'!$AX:$AX,"=No",'Annual Service Data By Mode'!$G:$G,"=Full Reporter"))),IF($A15="","",IF($A15="Between",SUMIFS('Annual Service Data By Mode'!AP:AP,'Annual Service Data By Mode'!$H:$H,"&gt;="&amp;$B15,'Annual Service Data By Mode'!$H:$H,"&lt;"&amp;$D15,'Annual Service Data By Mode'!$G:$G,"=Full Reporter"),SUMIFS('Annual Service Data By Mode'!AP:AP,'Annual Service Data By Mode'!$H:$H,"&gt;="&amp;$B15,'Annual Service Data By Mode'!$G:$G,"=Full Reporter")))),IF($AE$1,IF($A15="","",IF($A15="Between",SUMIFS('Annual Service Data By Mode'!AP:AP,'Annual Service Data By Mode'!$H:$H,"&gt;="&amp;$B15,'Annual Service Data By Mode'!$H:$H,"&lt;"&amp;$D15,'Annual Service Data By Mode'!$AX:$AX,"=No"),SUMIFS('Annual Service Data By Mode'!AP:AP,'Annual Service Data By Mode'!$H:$H,"&gt;="&amp;$B15,'Annual Service Data By Mode'!$AX:$AX,"=No"))),IF($A15="","",IF($A15="Between",SUMIFS('Annual Service Data By Mode'!AP:AP,'Annual Service Data By Mode'!$H:$H,"&gt;="&amp;$B15,'Annual Service Data By Mode'!$H:$H,"&lt;"&amp;$D15),SUMIFS('Annual Service Data By Mode'!AP:AP,'Annual Service Data By Mode'!$H:$H,"&gt;="&amp;$B15)))))</f>
        <v/>
      </c>
      <c r="W15" s="64" t="str">
        <f>IF($AE$6,IF($AE$1,IF($A15="","",IF($A15="Between",SUMIFS('Annual Service Data By Mode'!AR:AR,'Annual Service Data By Mode'!$H:$H,"&gt;="&amp;$B15,'Annual Service Data By Mode'!$H:$H,"&lt;"&amp;$D15,'Annual Service Data By Mode'!$AX:$AX,"=No",'Annual Service Data By Mode'!$G:$G,"=Full Reporter"),SUMIFS('Annual Service Data By Mode'!AR:AR,'Annual Service Data By Mode'!$H:$H,"&gt;="&amp;$B15,'Annual Service Data By Mode'!$AX:$AX,"=No",'Annual Service Data By Mode'!$G:$G,"=Full Reporter"))),IF($A15="","",IF($A15="Between",SUMIFS('Annual Service Data By Mode'!AR:AR,'Annual Service Data By Mode'!$H:$H,"&gt;="&amp;$B15,'Annual Service Data By Mode'!$H:$H,"&lt;"&amp;$D15,'Annual Service Data By Mode'!$G:$G,"=Full Reporter"),SUMIFS('Annual Service Data By Mode'!AR:AR,'Annual Service Data By Mode'!$H:$H,"&gt;="&amp;$B15,'Annual Service Data By Mode'!$G:$G,"=Full Reporter")))),IF($AE$1,IF($A15="","",IF($A15="Between",SUMIFS('Annual Service Data By Mode'!AR:AR,'Annual Service Data By Mode'!$H:$H,"&gt;="&amp;$B15,'Annual Service Data By Mode'!$H:$H,"&lt;"&amp;$D15,'Annual Service Data By Mode'!$AX:$AX,"=No"),SUMIFS('Annual Service Data By Mode'!AR:AR,'Annual Service Data By Mode'!$H:$H,"&gt;="&amp;$B15,'Annual Service Data By Mode'!$AX:$AX,"=No"))),IF($A15="","",IF($A15="Between",SUMIFS('Annual Service Data By Mode'!AR:AR,'Annual Service Data By Mode'!$H:$H,"&gt;="&amp;$B15,'Annual Service Data By Mode'!$H:$H,"&lt;"&amp;$D15),SUMIFS('Annual Service Data By Mode'!AR:AR,'Annual Service Data By Mode'!$H:$H,"&gt;="&amp;$B15)))))</f>
        <v/>
      </c>
      <c r="X15" s="188" t="str">
        <f>IF($AE$6,IF($AE$1,IF($A15="","",IF($A15="Between",SUMIFS('Annual Service Data By Mode'!AT:AT,'Annual Service Data By Mode'!$H:$H,"&gt;="&amp;$B15,'Annual Service Data By Mode'!$H:$H,"&lt;"&amp;$D15,'Annual Service Data By Mode'!$AX:$AX,"=No",'Annual Service Data By Mode'!$G:$G,"=Full Reporter"),SUMIFS('Annual Service Data By Mode'!AT:AT,'Annual Service Data By Mode'!$H:$H,"&gt;="&amp;$B15,'Annual Service Data By Mode'!$AX:$AX,"=No",'Annual Service Data By Mode'!$G:$G,"=Full Reporter"))),IF($A15="","",IF($A15="Between",SUMIFS('Annual Service Data By Mode'!AT:AT,'Annual Service Data By Mode'!$H:$H,"&gt;="&amp;$B15,'Annual Service Data By Mode'!$H:$H,"&lt;"&amp;$D15,'Annual Service Data By Mode'!$G:$G,"=Full Reporter"),SUMIFS('Annual Service Data By Mode'!AT:AT,'Annual Service Data By Mode'!$H:$H,"&gt;="&amp;$B15,'Annual Service Data By Mode'!$G:$G,"=Full Reporter")))),IF($AE$1,IF($A15="","",IF($A15="Between",SUMIFS('Annual Service Data By Mode'!AT:AT,'Annual Service Data By Mode'!$H:$H,"&gt;="&amp;$B15,'Annual Service Data By Mode'!$H:$H,"&lt;"&amp;$D15,'Annual Service Data By Mode'!$AX:$AX,"=No"),SUMIFS('Annual Service Data By Mode'!AT:AT,'Annual Service Data By Mode'!$H:$H,"&gt;="&amp;$B15,'Annual Service Data By Mode'!$AX:$AX,"=No"))),IF($A15="","",IF($A15="Between",SUMIFS('Annual Service Data By Mode'!AT:AT,'Annual Service Data By Mode'!$H:$H,"&gt;="&amp;$B15,'Annual Service Data By Mode'!$H:$H,"&lt;"&amp;$D15),SUMIFS('Annual Service Data By Mode'!AT:AT,'Annual Service Data By Mode'!$H:$H,"&gt;="&amp;$B15)))))</f>
        <v/>
      </c>
      <c r="Y15" s="196" t="str">
        <f>IF($AE$6,IF($AE$1,IF($A15="","",IF($A15="Between",SUMIFS('Annual Service Data By Mode'!AV:AV,'Annual Service Data By Mode'!$H:$H,"&gt;="&amp;$B15,'Annual Service Data By Mode'!$H:$H,"&lt;"&amp;$D15,'Annual Service Data By Mode'!$AX:$AX,"=No",'Annual Service Data By Mode'!$G:$G,"=Full Reporter"),SUMIFS('Annual Service Data By Mode'!AV:AV,'Annual Service Data By Mode'!$H:$H,"&gt;="&amp;$B15,'Annual Service Data By Mode'!$AX:$AX,"=No",'Annual Service Data By Mode'!$G:$G,"=Full Reporter"))),IF($A15="","",IF($A15="Between",SUMIFS('Annual Service Data By Mode'!AV:AV,'Annual Service Data By Mode'!$H:$H,"&gt;="&amp;$B15,'Annual Service Data By Mode'!$H:$H,"&lt;"&amp;$D15,'Annual Service Data By Mode'!$G:$G,"=Full Reporter"),SUMIFS('Annual Service Data By Mode'!AV:AV,'Annual Service Data By Mode'!$H:$H,"&gt;="&amp;$B15,'Annual Service Data By Mode'!$G:$G,"=Full Reporter")))),IF($AE$1,IF($A15="","",IF($A15="Between",SUMIFS('Annual Service Data By Mode'!AV:AV,'Annual Service Data By Mode'!$H:$H,"&gt;="&amp;$B15,'Annual Service Data By Mode'!$H:$H,"&lt;"&amp;$D15,'Annual Service Data By Mode'!$AX:$AX,"=No"),SUMIFS('Annual Service Data By Mode'!AV:AV,'Annual Service Data By Mode'!$H:$H,"&gt;="&amp;$B15,'Annual Service Data By Mode'!$AX:$AX,"=No"))),IF($A15="","",IF($A15="Between",SUMIFS('Annual Service Data By Mode'!AV:AV,'Annual Service Data By Mode'!$H:$H,"&gt;="&amp;$B15,'Annual Service Data By Mode'!$H:$H,"&lt;"&amp;$D15),SUMIFS('Annual Service Data By Mode'!AV:AV,'Annual Service Data By Mode'!$H:$H,"&gt;="&amp;$B15)))))</f>
        <v/>
      </c>
      <c r="Z15" s="34"/>
      <c r="AA15" s="34"/>
      <c r="AB15" s="34"/>
      <c r="AC15" s="34"/>
      <c r="AD15" s="34"/>
      <c r="AE15" s="34"/>
      <c r="AF15" s="34"/>
      <c r="AG15" s="34"/>
      <c r="AH15" s="34"/>
      <c r="AI15" s="34"/>
    </row>
    <row r="16" spans="1:35" s="37" customFormat="1" ht="11.1" customHeight="1" thickBot="1" x14ac:dyDescent="0.25">
      <c r="A16" s="38"/>
      <c r="B16" s="39"/>
      <c r="C16" s="40"/>
      <c r="D16" s="10"/>
      <c r="E16" s="127"/>
      <c r="F16" s="128"/>
      <c r="G16" s="128"/>
      <c r="H16" s="128"/>
      <c r="I16" s="128"/>
      <c r="J16" s="128"/>
      <c r="K16" s="128"/>
      <c r="L16" s="128"/>
      <c r="M16" s="128"/>
      <c r="N16" s="128"/>
      <c r="O16" s="128"/>
      <c r="P16" s="128"/>
      <c r="Q16" s="128"/>
      <c r="R16" s="128"/>
      <c r="S16" s="128"/>
      <c r="T16" s="128"/>
      <c r="U16" s="128"/>
      <c r="V16" s="128"/>
      <c r="W16" s="128"/>
      <c r="X16" s="128"/>
      <c r="Y16" s="129"/>
      <c r="Z16" s="34"/>
      <c r="AA16" s="34"/>
      <c r="AB16" s="34"/>
      <c r="AC16" s="34"/>
      <c r="AD16" s="34"/>
      <c r="AE16" s="34"/>
      <c r="AF16" s="34"/>
      <c r="AG16" s="34"/>
      <c r="AH16" s="34"/>
      <c r="AI16" s="34"/>
    </row>
    <row r="17" spans="1:38" s="37" customFormat="1" ht="11.1" customHeight="1" thickBot="1" x14ac:dyDescent="0.3">
      <c r="A17" s="41"/>
      <c r="B17" s="41"/>
      <c r="C17" s="41"/>
      <c r="D17" s="41"/>
      <c r="E17" s="42"/>
      <c r="F17" s="43"/>
      <c r="G17" s="43"/>
      <c r="H17" s="43"/>
      <c r="I17" s="43"/>
      <c r="J17" s="43"/>
      <c r="K17" s="43"/>
      <c r="L17" s="42"/>
      <c r="M17" s="42"/>
      <c r="N17" s="42"/>
      <c r="O17" s="42"/>
      <c r="P17" s="42"/>
      <c r="Q17" s="42"/>
      <c r="R17" s="42"/>
      <c r="S17" s="42"/>
      <c r="T17" s="42"/>
      <c r="U17" s="42"/>
      <c r="V17" s="42"/>
      <c r="W17" s="42"/>
      <c r="X17" s="42"/>
      <c r="Y17" s="129"/>
      <c r="Z17" s="34"/>
      <c r="AA17" s="34"/>
      <c r="AB17" s="34"/>
      <c r="AC17" s="34"/>
      <c r="AD17" s="34"/>
      <c r="AE17" s="34"/>
      <c r="AF17" s="34"/>
      <c r="AG17" s="34"/>
      <c r="AH17" s="34"/>
      <c r="AI17" s="34"/>
    </row>
    <row r="18" spans="1:38" s="37" customFormat="1" ht="16.5" thickTop="1" thickBot="1" x14ac:dyDescent="0.3">
      <c r="A18" s="35" t="s">
        <v>5350</v>
      </c>
      <c r="B18" s="36"/>
      <c r="C18" s="36"/>
      <c r="D18" s="36"/>
      <c r="E18" s="36"/>
      <c r="F18" s="44"/>
      <c r="G18" s="44"/>
      <c r="H18" s="44"/>
      <c r="I18" s="44"/>
      <c r="J18" s="44"/>
      <c r="K18" s="44"/>
      <c r="L18" s="36"/>
      <c r="M18" s="36"/>
      <c r="N18" s="36"/>
      <c r="O18" s="36"/>
      <c r="P18" s="36"/>
      <c r="Q18" s="36"/>
      <c r="R18" s="36"/>
      <c r="S18" s="36"/>
      <c r="T18" s="36"/>
      <c r="U18" s="36"/>
      <c r="V18" s="36"/>
      <c r="W18" s="36"/>
      <c r="X18" s="36"/>
      <c r="Y18" s="180"/>
      <c r="Z18" s="34"/>
      <c r="AA18" s="34"/>
      <c r="AB18" s="34"/>
      <c r="AC18" s="34"/>
      <c r="AD18" s="34"/>
      <c r="AE18" s="34"/>
      <c r="AF18" s="34"/>
      <c r="AG18" s="34"/>
      <c r="AH18" s="34"/>
      <c r="AI18" s="34"/>
    </row>
    <row r="19" spans="1:38" s="37" customFormat="1" ht="46.5" thickTop="1" x14ac:dyDescent="0.25">
      <c r="A19" s="45" t="s">
        <v>2</v>
      </c>
      <c r="B19" s="46" t="s">
        <v>5351</v>
      </c>
      <c r="C19" s="155" t="s">
        <v>5352</v>
      </c>
      <c r="D19" s="160" t="s">
        <v>5435</v>
      </c>
      <c r="E19" s="161" t="s">
        <v>5436</v>
      </c>
      <c r="F19" s="156" t="s">
        <v>3</v>
      </c>
      <c r="G19" s="157" t="s">
        <v>177</v>
      </c>
      <c r="H19" s="157" t="s">
        <v>174</v>
      </c>
      <c r="I19" s="157" t="s">
        <v>175</v>
      </c>
      <c r="J19" s="157" t="s">
        <v>173</v>
      </c>
      <c r="K19" s="157" t="s">
        <v>176</v>
      </c>
      <c r="L19" s="158" t="s">
        <v>168</v>
      </c>
      <c r="M19" s="158" t="s">
        <v>169</v>
      </c>
      <c r="N19" s="158" t="s">
        <v>170</v>
      </c>
      <c r="O19" s="159" t="s">
        <v>171</v>
      </c>
      <c r="P19" s="158" t="s">
        <v>179</v>
      </c>
      <c r="Q19" s="158" t="s">
        <v>180</v>
      </c>
      <c r="R19" s="159" t="s">
        <v>172</v>
      </c>
      <c r="S19" s="158" t="s">
        <v>178</v>
      </c>
      <c r="T19" s="158" t="s">
        <v>181</v>
      </c>
      <c r="U19" s="158" t="s">
        <v>182</v>
      </c>
      <c r="V19" s="158" t="s">
        <v>183</v>
      </c>
      <c r="W19" s="158" t="s">
        <v>4</v>
      </c>
      <c r="X19" s="158" t="s">
        <v>5</v>
      </c>
      <c r="Y19" s="197" t="s">
        <v>5659</v>
      </c>
      <c r="Z19" s="34"/>
      <c r="AA19" s="34"/>
      <c r="AB19" s="34"/>
      <c r="AC19" s="34"/>
      <c r="AD19" s="34"/>
      <c r="AE19" s="34"/>
      <c r="AF19" s="34"/>
      <c r="AG19" s="34"/>
      <c r="AH19" s="34"/>
      <c r="AI19" s="34"/>
    </row>
    <row r="20" spans="1:38" s="37" customFormat="1" ht="11.25" x14ac:dyDescent="0.2">
      <c r="A20" s="96" t="s">
        <v>131</v>
      </c>
      <c r="B20" s="96" t="s">
        <v>8</v>
      </c>
      <c r="C20" s="97" t="s">
        <v>5434</v>
      </c>
      <c r="D20" s="97"/>
      <c r="E20" s="98"/>
      <c r="F20" s="73">
        <f>IF($AE$6,IF($AE$1,SUMIFS('Annual Service Data By Mode'!L:L,'Annual Service Data By Mode'!$J:$J,"="&amp;$A20,'Annual Service Data By Mode'!$K:$K,"="&amp;$B20,'Annual Service Data By Mode'!$AX:$AX,"=No",'Annual Service Data By Mode'!$G:$G,"=Full Reporter"),SUMIFS('Annual Service Data By Mode'!L:L,'Annual Service Data By Mode'!$J:$J,"="&amp;$A20,'Annual Service Data By Mode'!$K:$K,"="&amp;$B20,'Annual Service Data By Mode'!$G:$G,"=Full Reporter")),IF($AE$1,SUMIFS('Annual Service Data By Mode'!L:L,'Annual Service Data By Mode'!$J:$J,"="&amp;$A20,'Annual Service Data By Mode'!$K:$K,"="&amp;$B20,'Annual Service Data By Mode'!$AX:$AX,"=No"),SUMIFS('Annual Service Data By Mode'!L:L,'Annual Service Data By Mode'!$J:$J,"="&amp;$A20,'Annual Service Data By Mode'!$K:$K,"="&amp;$B20)))</f>
        <v>68</v>
      </c>
      <c r="G20" s="73">
        <f>IF($AE$6,IF($AE$1,SUMIFS('Annual Service Data By Mode'!N:N,'Annual Service Data By Mode'!$J:$J,"="&amp;$A20,'Annual Service Data By Mode'!$K:$K,"="&amp;$B20,'Annual Service Data By Mode'!$AX:$AX,"=No",'Annual Service Data By Mode'!$G:$G,"=Full Reporter"),SUMIFS('Annual Service Data By Mode'!N:N,'Annual Service Data By Mode'!$J:$J,"="&amp;$A20,'Annual Service Data By Mode'!$K:$K,"="&amp;$B20,'Annual Service Data By Mode'!$G:$G,"=Full Reporter")),IF($AE$1,SUMIFS('Annual Service Data By Mode'!N:N,'Annual Service Data By Mode'!$J:$J,"="&amp;$A20,'Annual Service Data By Mode'!$K:$K,"="&amp;$B20,'Annual Service Data By Mode'!$AX:$AX,"=No"),SUMIFS('Annual Service Data By Mode'!N:N,'Annual Service Data By Mode'!$J:$J,"="&amp;$A20,'Annual Service Data By Mode'!$K:$K,"="&amp;$B20)))</f>
        <v>0</v>
      </c>
      <c r="H20" s="74">
        <f>IFERROR(N20/Q20,"")</f>
        <v>11.179999718424869</v>
      </c>
      <c r="I20" s="75">
        <f>IFERROR(X20/W20,"")</f>
        <v>0</v>
      </c>
      <c r="J20" s="74">
        <f>IFERROR(X20/N20,"")</f>
        <v>0</v>
      </c>
      <c r="K20" s="74">
        <f>IFERROR(W20/Q20,"")</f>
        <v>8.5208323360880769</v>
      </c>
      <c r="L20" s="73">
        <f>IF($AE$6,IF($AE$1,SUMIFS('Annual Service Data By Mode'!V:V,'Annual Service Data By Mode'!$J:$J,"="&amp;$A20,'Annual Service Data By Mode'!$K:$K,"="&amp;$B20,'Annual Service Data By Mode'!$AX:$AX,"=No",'Annual Service Data By Mode'!$G:$G,"=Full Reporter"),SUMIFS('Annual Service Data By Mode'!V:V,'Annual Service Data By Mode'!$J:$J,"="&amp;$A20,'Annual Service Data By Mode'!$K:$K,"="&amp;$B20,'Annual Service Data By Mode'!$G:$G,"=Full Reporter")),IF($AE$1,SUMIFS('Annual Service Data By Mode'!V:V,'Annual Service Data By Mode'!$J:$J,"="&amp;$A20,'Annual Service Data By Mode'!$K:$K,"="&amp;$B20,'Annual Service Data By Mode'!$AX:$AX,"=No"),SUMIFS('Annual Service Data By Mode'!V:V,'Annual Service Data By Mode'!$J:$J,"="&amp;$A20,'Annual Service Data By Mode'!$K:$K,"="&amp;$B20)))</f>
        <v>0</v>
      </c>
      <c r="M20" s="73">
        <f>IF($AE$6,IF($AE$1,SUMIFS('Annual Service Data By Mode'!X:X,'Annual Service Data By Mode'!$J:$J,"="&amp;$A20,'Annual Service Data By Mode'!$K:$K,"="&amp;$B20,'Annual Service Data By Mode'!$AX:$AX,"=No",'Annual Service Data By Mode'!$G:$G,"=Full Reporter"),SUMIFS('Annual Service Data By Mode'!X:X,'Annual Service Data By Mode'!$J:$J,"="&amp;$A20,'Annual Service Data By Mode'!$K:$K,"="&amp;$B20,'Annual Service Data By Mode'!$G:$G,"=Full Reporter")),IF($AE$1,SUMIFS('Annual Service Data By Mode'!X:X,'Annual Service Data By Mode'!$J:$J,"="&amp;$A20,'Annual Service Data By Mode'!$K:$K,"="&amp;$B20,'Annual Service Data By Mode'!$AX:$AX,"=No"),SUMIFS('Annual Service Data By Mode'!X:X,'Annual Service Data By Mode'!$J:$J,"="&amp;$A20,'Annual Service Data By Mode'!$K:$K,"="&amp;$B20)))</f>
        <v>0</v>
      </c>
      <c r="N20" s="73">
        <f>IF($AE$6,IF($AE$1,SUMIFS('Annual Service Data By Mode'!Z:Z,'Annual Service Data By Mode'!$J:$J,"="&amp;$A20,'Annual Service Data By Mode'!$K:$K,"="&amp;$B20,'Annual Service Data By Mode'!$AX:$AX,"=No",'Annual Service Data By Mode'!$G:$G,"=Full Reporter"),SUMIFS('Annual Service Data By Mode'!Z:Z,'Annual Service Data By Mode'!$J:$J,"="&amp;$A20,'Annual Service Data By Mode'!$K:$K,"="&amp;$B20,'Annual Service Data By Mode'!$G:$G,"=Full Reporter")),IF($AE$1,SUMIFS('Annual Service Data By Mode'!Z:Z,'Annual Service Data By Mode'!$J:$J,"="&amp;$A20,'Annual Service Data By Mode'!$K:$K,"="&amp;$B20,'Annual Service Data By Mode'!$AX:$AX,"=No"),SUMIFS('Annual Service Data By Mode'!Z:Z,'Annual Service Data By Mode'!$J:$J,"="&amp;$A20,'Annual Service Data By Mode'!$K:$K,"="&amp;$B20)))</f>
        <v>3970521</v>
      </c>
      <c r="O20" s="73">
        <f>IF($AE$6,IF($AE$1,SUMIFS('Annual Service Data By Mode'!AB:AB,'Annual Service Data By Mode'!$J:$J,"="&amp;$A20,'Annual Service Data By Mode'!$K:$K,"="&amp;$B20,'Annual Service Data By Mode'!$AX:$AX,"=No",'Annual Service Data By Mode'!$G:$G,"=Full Reporter"),SUMIFS('Annual Service Data By Mode'!AB:AB,'Annual Service Data By Mode'!$J:$J,"="&amp;$A20,'Annual Service Data By Mode'!$K:$K,"="&amp;$B20,'Annual Service Data By Mode'!$G:$G,"=Full Reporter")),IF($AE$1,SUMIFS('Annual Service Data By Mode'!AB:AB,'Annual Service Data By Mode'!$J:$J,"="&amp;$A20,'Annual Service Data By Mode'!$K:$K,"="&amp;$B20,'Annual Service Data By Mode'!$AX:$AX,"=No"),SUMIFS('Annual Service Data By Mode'!AB:AB,'Annual Service Data By Mode'!$J:$J,"="&amp;$A20,'Annual Service Data By Mode'!$K:$K,"="&amp;$B20)))</f>
        <v>0</v>
      </c>
      <c r="P20" s="73">
        <f>IF($AE$6,IF($AE$1,SUMIFS('Annual Service Data By Mode'!AD:AD,'Annual Service Data By Mode'!$J:$J,"="&amp;$A20,'Annual Service Data By Mode'!$K:$K,"="&amp;$B20,'Annual Service Data By Mode'!$AX:$AX,"=No",'Annual Service Data By Mode'!$G:$G,"=Full Reporter"),SUMIFS('Annual Service Data By Mode'!AD:AD,'Annual Service Data By Mode'!$J:$J,"="&amp;$A20,'Annual Service Data By Mode'!$K:$K,"="&amp;$B20,'Annual Service Data By Mode'!$G:$G,"=Full Reporter")),IF($AE$1,SUMIFS('Annual Service Data By Mode'!AD:AD,'Annual Service Data By Mode'!$J:$J,"="&amp;$A20,'Annual Service Data By Mode'!$K:$K,"="&amp;$B20,'Annual Service Data By Mode'!$AX:$AX,"=No"),SUMIFS('Annual Service Data By Mode'!AD:AD,'Annual Service Data By Mode'!$J:$J,"="&amp;$A20,'Annual Service Data By Mode'!$K:$K,"="&amp;$B20)))</f>
        <v>0</v>
      </c>
      <c r="Q20" s="73">
        <f>IF($AE$6,IF($AE$1,SUMIFS('Annual Service Data By Mode'!AF:AF,'Annual Service Data By Mode'!$J:$J,"="&amp;$A20,'Annual Service Data By Mode'!$K:$K,"="&amp;$B20,'Annual Service Data By Mode'!$AX:$AX,"=No",'Annual Service Data By Mode'!$G:$G,"=Full Reporter"),SUMIFS('Annual Service Data By Mode'!AF:AF,'Annual Service Data By Mode'!$J:$J,"="&amp;$A20,'Annual Service Data By Mode'!$K:$K,"="&amp;$B20,'Annual Service Data By Mode'!$G:$G,"=Full Reporter")),IF($AE$1,SUMIFS('Annual Service Data By Mode'!AF:AF,'Annual Service Data By Mode'!$J:$J,"="&amp;$A20,'Annual Service Data By Mode'!$K:$K,"="&amp;$B20,'Annual Service Data By Mode'!$AX:$AX,"=No"),SUMIFS('Annual Service Data By Mode'!AF:AF,'Annual Service Data By Mode'!$J:$J,"="&amp;$A20,'Annual Service Data By Mode'!$K:$K,"="&amp;$B20)))</f>
        <v>355145</v>
      </c>
      <c r="R20" s="73">
        <f>IF($AE$6,IF($AE$1,SUMIFS('Annual Service Data By Mode'!AH:AH,'Annual Service Data By Mode'!$J:$J,"="&amp;$A20,'Annual Service Data By Mode'!$K:$K,"="&amp;$B20,'Annual Service Data By Mode'!$AX:$AX,"=No",'Annual Service Data By Mode'!$G:$G,"=Full Reporter"),SUMIFS('Annual Service Data By Mode'!AH:AH,'Annual Service Data By Mode'!$J:$J,"="&amp;$A20,'Annual Service Data By Mode'!$K:$K,"="&amp;$B20,'Annual Service Data By Mode'!$G:$G,"=Full Reporter")),IF($AE$1,SUMIFS('Annual Service Data By Mode'!AH:AH,'Annual Service Data By Mode'!$J:$J,"="&amp;$A20,'Annual Service Data By Mode'!$K:$K,"="&amp;$B20,'Annual Service Data By Mode'!$AX:$AX,"=No"),SUMIFS('Annual Service Data By Mode'!AH:AH,'Annual Service Data By Mode'!$J:$J,"="&amp;$A20,'Annual Service Data By Mode'!$K:$K,"="&amp;$B20)))</f>
        <v>0</v>
      </c>
      <c r="S20" s="73">
        <f>IF($AE$6,IF($AE$1,SUMIFS('Annual Service Data By Mode'!AJ:AJ,'Annual Service Data By Mode'!$J:$J,"="&amp;$A20,'Annual Service Data By Mode'!$K:$K,"="&amp;$B20,'Annual Service Data By Mode'!$AX:$AX,"=No",'Annual Service Data By Mode'!$G:$G,"=Full Reporter"),SUMIFS('Annual Service Data By Mode'!AJ:AJ,'Annual Service Data By Mode'!$J:$J,"="&amp;$A20,'Annual Service Data By Mode'!$K:$K,"="&amp;$B20,'Annual Service Data By Mode'!$G:$G,"=Full Reporter")),IF($AE$1,SUMIFS('Annual Service Data By Mode'!AJ:AJ,'Annual Service Data By Mode'!$J:$J,"="&amp;$A20,'Annual Service Data By Mode'!$K:$K,"="&amp;$B20,'Annual Service Data By Mode'!$AX:$AX,"=No"),SUMIFS('Annual Service Data By Mode'!AJ:AJ,'Annual Service Data By Mode'!$J:$J,"="&amp;$A20,'Annual Service Data By Mode'!$K:$K,"="&amp;$B20)))</f>
        <v>0</v>
      </c>
      <c r="T20" s="73">
        <f>IF($AE$6,IF($AE$1,SUMIFS('Annual Service Data By Mode'!AL:AL,'Annual Service Data By Mode'!$J:$J,"="&amp;$A20,'Annual Service Data By Mode'!$K:$K,"="&amp;$B20,'Annual Service Data By Mode'!$AX:$AX,"=No",'Annual Service Data By Mode'!$G:$G,"=Full Reporter"),SUMIFS('Annual Service Data By Mode'!AL:AL,'Annual Service Data By Mode'!$J:$J,"="&amp;$A20,'Annual Service Data By Mode'!$K:$K,"="&amp;$B20,'Annual Service Data By Mode'!$G:$G,"=Full Reporter")),IF($AE$1,SUMIFS('Annual Service Data By Mode'!AL:AL,'Annual Service Data By Mode'!$J:$J,"="&amp;$A20,'Annual Service Data By Mode'!$K:$K,"="&amp;$B20,'Annual Service Data By Mode'!$AX:$AX,"=No"),SUMIFS('Annual Service Data By Mode'!AL:AL,'Annual Service Data By Mode'!$J:$J,"="&amp;$A20,'Annual Service Data By Mode'!$K:$K,"="&amp;$B20)))</f>
        <v>0</v>
      </c>
      <c r="U20" s="73">
        <f>IF($AE$6,IF($AE$1,SUMIFS('Annual Service Data By Mode'!AN:AN,'Annual Service Data By Mode'!$J:$J,"="&amp;$A20,'Annual Service Data By Mode'!$K:$K,"="&amp;$B20,'Annual Service Data By Mode'!$AX:$AX,"=No",'Annual Service Data By Mode'!$G:$G,"=Full Reporter"),SUMIFS('Annual Service Data By Mode'!AN:AN,'Annual Service Data By Mode'!$J:$J,"="&amp;$A20,'Annual Service Data By Mode'!$K:$K,"="&amp;$B20,'Annual Service Data By Mode'!$G:$G,"=Full Reporter")),IF($AE$1,SUMIFS('Annual Service Data By Mode'!AN:AN,'Annual Service Data By Mode'!$J:$J,"="&amp;$A20,'Annual Service Data By Mode'!$K:$K,"="&amp;$B20,'Annual Service Data By Mode'!$AX:$AX,"=No"),SUMIFS('Annual Service Data By Mode'!AN:AN,'Annual Service Data By Mode'!$J:$J,"="&amp;$A20,'Annual Service Data By Mode'!$K:$K,"="&amp;$B20)))</f>
        <v>0</v>
      </c>
      <c r="V20" s="73">
        <f>IF($AE$6,IF($AE$1,SUMIFS('Annual Service Data By Mode'!AP:AP,'Annual Service Data By Mode'!$J:$J,"="&amp;$A20,'Annual Service Data By Mode'!$K:$K,"="&amp;$B20,'Annual Service Data By Mode'!$AX:$AX,"=No",'Annual Service Data By Mode'!$G:$G,"=Full Reporter"),SUMIFS('Annual Service Data By Mode'!AP:AP,'Annual Service Data By Mode'!$J:$J,"="&amp;$A20,'Annual Service Data By Mode'!$K:$K,"="&amp;$B20,'Annual Service Data By Mode'!$G:$G,"=Full Reporter")),IF($AE$1,SUMIFS('Annual Service Data By Mode'!AP:AP,'Annual Service Data By Mode'!$J:$J,"="&amp;$A20,'Annual Service Data By Mode'!$K:$K,"="&amp;$B20,'Annual Service Data By Mode'!$AX:$AX,"=No"),SUMIFS('Annual Service Data By Mode'!AP:AP,'Annual Service Data By Mode'!$J:$J,"="&amp;$A20,'Annual Service Data By Mode'!$K:$K,"="&amp;$B20)))</f>
        <v>0</v>
      </c>
      <c r="W20" s="73">
        <f>IF($AE$6,IF($AE$1,SUMIFS('Annual Service Data By Mode'!AR:AR,'Annual Service Data By Mode'!$J:$J,"="&amp;$A20,'Annual Service Data By Mode'!$K:$K,"="&amp;$B20,'Annual Service Data By Mode'!$AX:$AX,"=No",'Annual Service Data By Mode'!$G:$G,"=Full Reporter"),SUMIFS('Annual Service Data By Mode'!AR:AR,'Annual Service Data By Mode'!$J:$J,"="&amp;$A20,'Annual Service Data By Mode'!$K:$K,"="&amp;$B20,'Annual Service Data By Mode'!$G:$G,"=Full Reporter")),IF($AE$1,SUMIFS('Annual Service Data By Mode'!AR:AR,'Annual Service Data By Mode'!$J:$J,"="&amp;$A20,'Annual Service Data By Mode'!$K:$K,"="&amp;$B20,'Annual Service Data By Mode'!$AX:$AX,"=No"),SUMIFS('Annual Service Data By Mode'!AR:AR,'Annual Service Data By Mode'!$J:$J,"="&amp;$A20,'Annual Service Data By Mode'!$K:$K,"="&amp;$B20)))</f>
        <v>3026131</v>
      </c>
      <c r="X20" s="73">
        <f>IF($AE$6,IF($AE$1,SUMIFS('Annual Service Data By Mode'!AT:AT,'Annual Service Data By Mode'!$J:$J,"="&amp;$A20,'Annual Service Data By Mode'!$K:$K,"="&amp;$B20,'Annual Service Data By Mode'!$AX:$AX,"=No",'Annual Service Data By Mode'!$G:$G,"=Full Reporter"),SUMIFS('Annual Service Data By Mode'!AT:AT,'Annual Service Data By Mode'!$J:$J,"="&amp;$A20,'Annual Service Data By Mode'!$K:$K,"="&amp;$B20,'Annual Service Data By Mode'!$G:$G,"=Full Reporter")),IF($AE$1,SUMIFS('Annual Service Data By Mode'!AT:AT,'Annual Service Data By Mode'!$J:$J,"="&amp;$A20,'Annual Service Data By Mode'!$K:$K,"="&amp;$B20,'Annual Service Data By Mode'!$AX:$AX,"=No"),SUMIFS('Annual Service Data By Mode'!AT:AT,'Annual Service Data By Mode'!$J:$J,"="&amp;$A20,'Annual Service Data By Mode'!$K:$K,"="&amp;$B20)))</f>
        <v>0</v>
      </c>
      <c r="Y20" s="198">
        <f>IF($AE$6,IF($AE$1,SUMIFS('Annual Service Data By Mode'!AV:AV,'Annual Service Data By Mode'!$J:$J,"="&amp;$A20,'Annual Service Data By Mode'!$K:$K,"="&amp;$B20,'Annual Service Data By Mode'!$AX:$AX,"=No",'Annual Service Data By Mode'!$G:$G,"=Full Reporter"),SUMIFS('Annual Service Data By Mode'!AV:AV,'Annual Service Data By Mode'!$J:$J,"="&amp;$A20,'Annual Service Data By Mode'!$K:$K,"="&amp;$B20,'Annual Service Data By Mode'!$G:$G,"=Full Reporter")),IF($AE$1,SUMIFS('Annual Service Data By Mode'!AV:AV,'Annual Service Data By Mode'!$J:$J,"="&amp;$A20,'Annual Service Data By Mode'!$K:$K,"="&amp;$B20,'Annual Service Data By Mode'!$AX:$AX,"=No"),SUMIFS('Annual Service Data By Mode'!AV:AV,'Annual Service Data By Mode'!$J:$J,"="&amp;$A20,'Annual Service Data By Mode'!$K:$K,"="&amp;$B20)))</f>
        <v>0</v>
      </c>
      <c r="Z20" s="34"/>
      <c r="AA20" s="34"/>
      <c r="AB20" s="34"/>
      <c r="AC20" s="34"/>
      <c r="AD20" s="34"/>
      <c r="AE20" s="34"/>
      <c r="AF20" s="34"/>
      <c r="AG20" s="34"/>
      <c r="AH20" s="34"/>
      <c r="AI20" s="34"/>
    </row>
    <row r="21" spans="1:38" s="37" customFormat="1" ht="11.25" x14ac:dyDescent="0.2">
      <c r="A21" s="76" t="s">
        <v>131</v>
      </c>
      <c r="B21" s="76" t="s">
        <v>12</v>
      </c>
      <c r="C21" s="77" t="s">
        <v>132</v>
      </c>
      <c r="D21" s="77"/>
      <c r="E21" s="78"/>
      <c r="F21" s="73">
        <f>IF($AE$6,IF($AE$1,SUMIFS('Annual Service Data By Mode'!L:L,'Annual Service Data By Mode'!$J:$J,"="&amp;$A21,'Annual Service Data By Mode'!$K:$K,"="&amp;$B21,'Annual Service Data By Mode'!$AX:$AX,"=No",'Annual Service Data By Mode'!$G:$G,"=Full Reporter"),SUMIFS('Annual Service Data By Mode'!L:L,'Annual Service Data By Mode'!$J:$J,"="&amp;$A21,'Annual Service Data By Mode'!$K:$K,"="&amp;$B21,'Annual Service Data By Mode'!$G:$G,"=Full Reporter")),IF($AE$1,SUMIFS('Annual Service Data By Mode'!L:L,'Annual Service Data By Mode'!$J:$J,"="&amp;$A21,'Annual Service Data By Mode'!$K:$K,"="&amp;$B21,'Annual Service Data By Mode'!$AX:$AX,"=No"),SUMIFS('Annual Service Data By Mode'!L:L,'Annual Service Data By Mode'!$J:$J,"="&amp;$A21,'Annual Service Data By Mode'!$K:$K,"="&amp;$B21)))</f>
        <v>2</v>
      </c>
      <c r="G21" s="73">
        <f>IF($AE$6,IF($AE$1,SUMIFS('Annual Service Data By Mode'!N:N,'Annual Service Data By Mode'!$J:$J,"="&amp;$A21,'Annual Service Data By Mode'!$K:$K,"="&amp;$B21,'Annual Service Data By Mode'!$AX:$AX,"=No",'Annual Service Data By Mode'!$G:$G,"=Full Reporter"),SUMIFS('Annual Service Data By Mode'!N:N,'Annual Service Data By Mode'!$J:$J,"="&amp;$A21,'Annual Service Data By Mode'!$K:$K,"="&amp;$B21,'Annual Service Data By Mode'!$G:$G,"=Full Reporter")),IF($AE$1,SUMIFS('Annual Service Data By Mode'!N:N,'Annual Service Data By Mode'!$J:$J,"="&amp;$A21,'Annual Service Data By Mode'!$K:$K,"="&amp;$B21,'Annual Service Data By Mode'!$AX:$AX,"=No"),SUMIFS('Annual Service Data By Mode'!N:N,'Annual Service Data By Mode'!$J:$J,"="&amp;$A21,'Annual Service Data By Mode'!$K:$K,"="&amp;$B21)))</f>
        <v>0</v>
      </c>
      <c r="H21" s="74">
        <f>IFERROR(N21/Q21,"")</f>
        <v>10.578718108276291</v>
      </c>
      <c r="I21" s="75">
        <f>IFERROR(X21/W21,"")</f>
        <v>0.64000011605365359</v>
      </c>
      <c r="J21" s="74">
        <f>IFERROR(X21/N21,"")</f>
        <v>38.927235294117644</v>
      </c>
      <c r="K21" s="74">
        <f>IFERROR(W21/Q21,"")</f>
        <v>643.4377722464219</v>
      </c>
      <c r="L21" s="73">
        <f>IF($AE$6,IF($AE$1,SUMIFS('Annual Service Data By Mode'!V:V,'Annual Service Data By Mode'!$J:$J,"="&amp;$A21,'Annual Service Data By Mode'!$K:$K,"="&amp;$B21,'Annual Service Data By Mode'!$AX:$AX,"=No",'Annual Service Data By Mode'!$G:$G,"=Full Reporter"),SUMIFS('Annual Service Data By Mode'!V:V,'Annual Service Data By Mode'!$J:$J,"="&amp;$A21,'Annual Service Data By Mode'!$K:$K,"="&amp;$B21,'Annual Service Data By Mode'!$G:$G,"=Full Reporter")),IF($AE$1,SUMIFS('Annual Service Data By Mode'!V:V,'Annual Service Data By Mode'!$J:$J,"="&amp;$A21,'Annual Service Data By Mode'!$K:$K,"="&amp;$B21,'Annual Service Data By Mode'!$AX:$AX,"=No"),SUMIFS('Annual Service Data By Mode'!V:V,'Annual Service Data By Mode'!$J:$J,"="&amp;$A21,'Annual Service Data By Mode'!$K:$K,"="&amp;$B21)))</f>
        <v>34000</v>
      </c>
      <c r="M21" s="73">
        <f>IF($AE$6,IF($AE$1,SUMIFS('Annual Service Data By Mode'!X:X,'Annual Service Data By Mode'!$J:$J,"="&amp;$A21,'Annual Service Data By Mode'!$K:$K,"="&amp;$B21,'Annual Service Data By Mode'!$AX:$AX,"=No",'Annual Service Data By Mode'!$G:$G,"=Full Reporter"),SUMIFS('Annual Service Data By Mode'!X:X,'Annual Service Data By Mode'!$J:$J,"="&amp;$A21,'Annual Service Data By Mode'!$K:$K,"="&amp;$B21,'Annual Service Data By Mode'!$G:$G,"=Full Reporter")),IF($AE$1,SUMIFS('Annual Service Data By Mode'!X:X,'Annual Service Data By Mode'!$J:$J,"="&amp;$A21,'Annual Service Data By Mode'!$K:$K,"="&amp;$B21,'Annual Service Data By Mode'!$AX:$AX,"=No"),SUMIFS('Annual Service Data By Mode'!X:X,'Annual Service Data By Mode'!$J:$J,"="&amp;$A21,'Annual Service Data By Mode'!$K:$K,"="&amp;$B21)))</f>
        <v>34000</v>
      </c>
      <c r="N21" s="73">
        <f>IF($AE$6,IF($AE$1,SUMIFS('Annual Service Data By Mode'!Z:Z,'Annual Service Data By Mode'!$J:$J,"="&amp;$A21,'Annual Service Data By Mode'!$K:$K,"="&amp;$B21,'Annual Service Data By Mode'!$AX:$AX,"=No",'Annual Service Data By Mode'!$G:$G,"=Full Reporter"),SUMIFS('Annual Service Data By Mode'!Z:Z,'Annual Service Data By Mode'!$J:$J,"="&amp;$A21,'Annual Service Data By Mode'!$K:$K,"="&amp;$B21,'Annual Service Data By Mode'!$G:$G,"=Full Reporter")),IF($AE$1,SUMIFS('Annual Service Data By Mode'!Z:Z,'Annual Service Data By Mode'!$J:$J,"="&amp;$A21,'Annual Service Data By Mode'!$K:$K,"="&amp;$B21,'Annual Service Data By Mode'!$AX:$AX,"=No"),SUMIFS('Annual Service Data By Mode'!Z:Z,'Annual Service Data By Mode'!$J:$J,"="&amp;$A21,'Annual Service Data By Mode'!$K:$K,"="&amp;$B21)))</f>
        <v>34000</v>
      </c>
      <c r="O21" s="73">
        <f>IF($AE$6,IF($AE$1,SUMIFS('Annual Service Data By Mode'!AB:AB,'Annual Service Data By Mode'!$J:$J,"="&amp;$A21,'Annual Service Data By Mode'!$K:$K,"="&amp;$B21,'Annual Service Data By Mode'!$AX:$AX,"=No",'Annual Service Data By Mode'!$G:$G,"=Full Reporter"),SUMIFS('Annual Service Data By Mode'!AB:AB,'Annual Service Data By Mode'!$J:$J,"="&amp;$A21,'Annual Service Data By Mode'!$K:$K,"="&amp;$B21,'Annual Service Data By Mode'!$G:$G,"=Full Reporter")),IF($AE$1,SUMIFS('Annual Service Data By Mode'!AB:AB,'Annual Service Data By Mode'!$J:$J,"="&amp;$A21,'Annual Service Data By Mode'!$K:$K,"="&amp;$B21,'Annual Service Data By Mode'!$AX:$AX,"=No"),SUMIFS('Annual Service Data By Mode'!AB:AB,'Annual Service Data By Mode'!$J:$J,"="&amp;$A21,'Annual Service Data By Mode'!$K:$K,"="&amp;$B21)))</f>
        <v>0</v>
      </c>
      <c r="P21" s="73">
        <f>IF($AE$6,IF($AE$1,SUMIFS('Annual Service Data By Mode'!AD:AD,'Annual Service Data By Mode'!$J:$J,"="&amp;$A21,'Annual Service Data By Mode'!$K:$K,"="&amp;$B21,'Annual Service Data By Mode'!$AX:$AX,"=No",'Annual Service Data By Mode'!$G:$G,"=Full Reporter"),SUMIFS('Annual Service Data By Mode'!AD:AD,'Annual Service Data By Mode'!$J:$J,"="&amp;$A21,'Annual Service Data By Mode'!$K:$K,"="&amp;$B21,'Annual Service Data By Mode'!$G:$G,"=Full Reporter")),IF($AE$1,SUMIFS('Annual Service Data By Mode'!AD:AD,'Annual Service Data By Mode'!$J:$J,"="&amp;$A21,'Annual Service Data By Mode'!$K:$K,"="&amp;$B21,'Annual Service Data By Mode'!$AX:$AX,"=No"),SUMIFS('Annual Service Data By Mode'!AD:AD,'Annual Service Data By Mode'!$J:$J,"="&amp;$A21,'Annual Service Data By Mode'!$K:$K,"="&amp;$B21)))</f>
        <v>3214</v>
      </c>
      <c r="Q21" s="73">
        <f>IF($AE$6,IF($AE$1,SUMIFS('Annual Service Data By Mode'!AF:AF,'Annual Service Data By Mode'!$J:$J,"="&amp;$A21,'Annual Service Data By Mode'!$K:$K,"="&amp;$B21,'Annual Service Data By Mode'!$AX:$AX,"=No",'Annual Service Data By Mode'!$G:$G,"=Full Reporter"),SUMIFS('Annual Service Data By Mode'!AF:AF,'Annual Service Data By Mode'!$J:$J,"="&amp;$A21,'Annual Service Data By Mode'!$K:$K,"="&amp;$B21,'Annual Service Data By Mode'!$G:$G,"=Full Reporter")),IF($AE$1,SUMIFS('Annual Service Data By Mode'!AF:AF,'Annual Service Data By Mode'!$J:$J,"="&amp;$A21,'Annual Service Data By Mode'!$K:$K,"="&amp;$B21,'Annual Service Data By Mode'!$AX:$AX,"=No"),SUMIFS('Annual Service Data By Mode'!AF:AF,'Annual Service Data By Mode'!$J:$J,"="&amp;$A21,'Annual Service Data By Mode'!$K:$K,"="&amp;$B21)))</f>
        <v>3214</v>
      </c>
      <c r="R21" s="73">
        <f>IF($AE$6,IF($AE$1,SUMIFS('Annual Service Data By Mode'!AH:AH,'Annual Service Data By Mode'!$J:$J,"="&amp;$A21,'Annual Service Data By Mode'!$K:$K,"="&amp;$B21,'Annual Service Data By Mode'!$AX:$AX,"=No",'Annual Service Data By Mode'!$G:$G,"=Full Reporter"),SUMIFS('Annual Service Data By Mode'!AH:AH,'Annual Service Data By Mode'!$J:$J,"="&amp;$A21,'Annual Service Data By Mode'!$K:$K,"="&amp;$B21,'Annual Service Data By Mode'!$G:$G,"=Full Reporter")),IF($AE$1,SUMIFS('Annual Service Data By Mode'!AH:AH,'Annual Service Data By Mode'!$J:$J,"="&amp;$A21,'Annual Service Data By Mode'!$K:$K,"="&amp;$B21,'Annual Service Data By Mode'!$AX:$AX,"=No"),SUMIFS('Annual Service Data By Mode'!AH:AH,'Annual Service Data By Mode'!$J:$J,"="&amp;$A21,'Annual Service Data By Mode'!$K:$K,"="&amp;$B21)))</f>
        <v>0</v>
      </c>
      <c r="S21" s="73">
        <f>IF($AE$6,IF($AE$1,SUMIFS('Annual Service Data By Mode'!AJ:AJ,'Annual Service Data By Mode'!$J:$J,"="&amp;$A21,'Annual Service Data By Mode'!$K:$K,"="&amp;$B21,'Annual Service Data By Mode'!$AX:$AX,"=No",'Annual Service Data By Mode'!$G:$G,"=Full Reporter"),SUMIFS('Annual Service Data By Mode'!AJ:AJ,'Annual Service Data By Mode'!$J:$J,"="&amp;$A21,'Annual Service Data By Mode'!$K:$K,"="&amp;$B21,'Annual Service Data By Mode'!$G:$G,"=Full Reporter")),IF($AE$1,SUMIFS('Annual Service Data By Mode'!AJ:AJ,'Annual Service Data By Mode'!$J:$J,"="&amp;$A21,'Annual Service Data By Mode'!$K:$K,"="&amp;$B21,'Annual Service Data By Mode'!$AX:$AX,"=No"),SUMIFS('Annual Service Data By Mode'!AJ:AJ,'Annual Service Data By Mode'!$J:$J,"="&amp;$A21,'Annual Service Data By Mode'!$K:$K,"="&amp;$B21)))</f>
        <v>0</v>
      </c>
      <c r="T21" s="73">
        <f>IF($AE$6,IF($AE$1,SUMIFS('Annual Service Data By Mode'!AL:AL,'Annual Service Data By Mode'!$J:$J,"="&amp;$A21,'Annual Service Data By Mode'!$K:$K,"="&amp;$B21,'Annual Service Data By Mode'!$AX:$AX,"=No",'Annual Service Data By Mode'!$G:$G,"=Full Reporter"),SUMIFS('Annual Service Data By Mode'!AL:AL,'Annual Service Data By Mode'!$J:$J,"="&amp;$A21,'Annual Service Data By Mode'!$K:$K,"="&amp;$B21,'Annual Service Data By Mode'!$G:$G,"=Full Reporter")),IF($AE$1,SUMIFS('Annual Service Data By Mode'!AL:AL,'Annual Service Data By Mode'!$J:$J,"="&amp;$A21,'Annual Service Data By Mode'!$K:$K,"="&amp;$B21,'Annual Service Data By Mode'!$AX:$AX,"=No"),SUMIFS('Annual Service Data By Mode'!AL:AL,'Annual Service Data By Mode'!$J:$J,"="&amp;$A21,'Annual Service Data By Mode'!$K:$K,"="&amp;$B21)))</f>
        <v>0</v>
      </c>
      <c r="U21" s="73">
        <f>IF($AE$6,IF($AE$1,SUMIFS('Annual Service Data By Mode'!AN:AN,'Annual Service Data By Mode'!$J:$J,"="&amp;$A21,'Annual Service Data By Mode'!$K:$K,"="&amp;$B21,'Annual Service Data By Mode'!$AX:$AX,"=No",'Annual Service Data By Mode'!$G:$G,"=Full Reporter"),SUMIFS('Annual Service Data By Mode'!AN:AN,'Annual Service Data By Mode'!$J:$J,"="&amp;$A21,'Annual Service Data By Mode'!$K:$K,"="&amp;$B21,'Annual Service Data By Mode'!$G:$G,"=Full Reporter")),IF($AE$1,SUMIFS('Annual Service Data By Mode'!AN:AN,'Annual Service Data By Mode'!$J:$J,"="&amp;$A21,'Annual Service Data By Mode'!$K:$K,"="&amp;$B21,'Annual Service Data By Mode'!$AX:$AX,"=No"),SUMIFS('Annual Service Data By Mode'!AN:AN,'Annual Service Data By Mode'!$J:$J,"="&amp;$A21,'Annual Service Data By Mode'!$K:$K,"="&amp;$B21)))</f>
        <v>0</v>
      </c>
      <c r="V21" s="73">
        <f>IF($AE$6,IF($AE$1,SUMIFS('Annual Service Data By Mode'!AP:AP,'Annual Service Data By Mode'!$J:$J,"="&amp;$A21,'Annual Service Data By Mode'!$K:$K,"="&amp;$B21,'Annual Service Data By Mode'!$AX:$AX,"=No",'Annual Service Data By Mode'!$G:$G,"=Full Reporter"),SUMIFS('Annual Service Data By Mode'!AP:AP,'Annual Service Data By Mode'!$J:$J,"="&amp;$A21,'Annual Service Data By Mode'!$K:$K,"="&amp;$B21,'Annual Service Data By Mode'!$G:$G,"=Full Reporter")),IF($AE$1,SUMIFS('Annual Service Data By Mode'!AP:AP,'Annual Service Data By Mode'!$J:$J,"="&amp;$A21,'Annual Service Data By Mode'!$K:$K,"="&amp;$B21,'Annual Service Data By Mode'!$AX:$AX,"=No"),SUMIFS('Annual Service Data By Mode'!AP:AP,'Annual Service Data By Mode'!$J:$J,"="&amp;$A21,'Annual Service Data By Mode'!$K:$K,"="&amp;$B21)))</f>
        <v>0</v>
      </c>
      <c r="W21" s="73">
        <f>IF($AE$6,IF($AE$1,SUMIFS('Annual Service Data By Mode'!AR:AR,'Annual Service Data By Mode'!$J:$J,"="&amp;$A21,'Annual Service Data By Mode'!$K:$K,"="&amp;$B21,'Annual Service Data By Mode'!$AX:$AX,"=No",'Annual Service Data By Mode'!$G:$G,"=Full Reporter"),SUMIFS('Annual Service Data By Mode'!AR:AR,'Annual Service Data By Mode'!$J:$J,"="&amp;$A21,'Annual Service Data By Mode'!$K:$K,"="&amp;$B21,'Annual Service Data By Mode'!$G:$G,"=Full Reporter")),IF($AE$1,SUMIFS('Annual Service Data By Mode'!AR:AR,'Annual Service Data By Mode'!$J:$J,"="&amp;$A21,'Annual Service Data By Mode'!$K:$K,"="&amp;$B21,'Annual Service Data By Mode'!$AX:$AX,"=No"),SUMIFS('Annual Service Data By Mode'!AR:AR,'Annual Service Data By Mode'!$J:$J,"="&amp;$A21,'Annual Service Data By Mode'!$K:$K,"="&amp;$B21)))</f>
        <v>2068009</v>
      </c>
      <c r="X21" s="73">
        <f>IF($AE$6,IF($AE$1,SUMIFS('Annual Service Data By Mode'!AT:AT,'Annual Service Data By Mode'!$J:$J,"="&amp;$A21,'Annual Service Data By Mode'!$K:$K,"="&amp;$B21,'Annual Service Data By Mode'!$AX:$AX,"=No",'Annual Service Data By Mode'!$G:$G,"=Full Reporter"),SUMIFS('Annual Service Data By Mode'!AT:AT,'Annual Service Data By Mode'!$J:$J,"="&amp;$A21,'Annual Service Data By Mode'!$K:$K,"="&amp;$B21,'Annual Service Data By Mode'!$G:$G,"=Full Reporter")),IF($AE$1,SUMIFS('Annual Service Data By Mode'!AT:AT,'Annual Service Data By Mode'!$J:$J,"="&amp;$A21,'Annual Service Data By Mode'!$K:$K,"="&amp;$B21,'Annual Service Data By Mode'!$AX:$AX,"=No"),SUMIFS('Annual Service Data By Mode'!AT:AT,'Annual Service Data By Mode'!$J:$J,"="&amp;$A21,'Annual Service Data By Mode'!$K:$K,"="&amp;$B21)))</f>
        <v>1323526</v>
      </c>
      <c r="Y21" s="198">
        <f>IF($AE$6,IF($AE$1,SUMIFS('Annual Service Data By Mode'!AV:AV,'Annual Service Data By Mode'!$J:$J,"="&amp;$A21,'Annual Service Data By Mode'!$K:$K,"="&amp;$B21,'Annual Service Data By Mode'!$AX:$AX,"=No",'Annual Service Data By Mode'!$G:$G,"=Full Reporter"),SUMIFS('Annual Service Data By Mode'!AV:AV,'Annual Service Data By Mode'!$J:$J,"="&amp;$A21,'Annual Service Data By Mode'!$K:$K,"="&amp;$B21,'Annual Service Data By Mode'!$G:$G,"=Full Reporter")),IF($AE$1,SUMIFS('Annual Service Data By Mode'!AV:AV,'Annual Service Data By Mode'!$J:$J,"="&amp;$A21,'Annual Service Data By Mode'!$K:$K,"="&amp;$B21,'Annual Service Data By Mode'!$AX:$AX,"=No"),SUMIFS('Annual Service Data By Mode'!AV:AV,'Annual Service Data By Mode'!$J:$J,"="&amp;$A21,'Annual Service Data By Mode'!$K:$K,"="&amp;$B21)))</f>
        <v>1.28</v>
      </c>
      <c r="Z21" s="34"/>
      <c r="AA21" s="34"/>
      <c r="AB21" s="34"/>
      <c r="AC21" s="34"/>
      <c r="AD21" s="34"/>
      <c r="AE21" s="34"/>
      <c r="AF21" s="34"/>
      <c r="AG21" s="34"/>
      <c r="AH21" s="34"/>
      <c r="AI21" s="34"/>
    </row>
    <row r="22" spans="1:38" s="37" customFormat="1" ht="11.25" x14ac:dyDescent="0.2">
      <c r="A22" s="76" t="s">
        <v>7</v>
      </c>
      <c r="B22" s="76" t="s">
        <v>8</v>
      </c>
      <c r="C22" s="77" t="s">
        <v>103</v>
      </c>
      <c r="D22" s="77"/>
      <c r="E22" s="78"/>
      <c r="F22" s="79">
        <f>IF($AE$6,IF($AE$1,SUMIFS('Annual Service Data By Mode'!L:L,'Annual Service Data By Mode'!$J:$J,"="&amp;$A22,'Annual Service Data By Mode'!$K:$K,"="&amp;$B22,'Annual Service Data By Mode'!$AX:$AX,"=No",'Annual Service Data By Mode'!$G:$G,"=Full Reporter"),SUMIFS('Annual Service Data By Mode'!L:L,'Annual Service Data By Mode'!$J:$J,"="&amp;$A22,'Annual Service Data By Mode'!$K:$K,"="&amp;$B22,'Annual Service Data By Mode'!$G:$G,"=Full Reporter")),IF($AE$1,SUMIFS('Annual Service Data By Mode'!L:L,'Annual Service Data By Mode'!$J:$J,"="&amp;$A22,'Annual Service Data By Mode'!$K:$K,"="&amp;$B22,'Annual Service Data By Mode'!$AX:$AX,"=No"),SUMIFS('Annual Service Data By Mode'!L:L,'Annual Service Data By Mode'!$J:$J,"="&amp;$A22,'Annual Service Data By Mode'!$K:$K,"="&amp;$B22)))</f>
        <v>37</v>
      </c>
      <c r="G22" s="79">
        <f>IF($AE$6,IF($AE$1,SUMIFS('Annual Service Data By Mode'!N:N,'Annual Service Data By Mode'!$J:$J,"="&amp;$A22,'Annual Service Data By Mode'!$K:$K,"="&amp;$B22,'Annual Service Data By Mode'!$AX:$AX,"=No",'Annual Service Data By Mode'!$G:$G,"=Full Reporter"),SUMIFS('Annual Service Data By Mode'!N:N,'Annual Service Data By Mode'!$J:$J,"="&amp;$A22,'Annual Service Data By Mode'!$K:$K,"="&amp;$B22,'Annual Service Data By Mode'!$G:$G,"=Full Reporter")),IF($AE$1,SUMIFS('Annual Service Data By Mode'!N:N,'Annual Service Data By Mode'!$J:$J,"="&amp;$A22,'Annual Service Data By Mode'!$K:$K,"="&amp;$B22,'Annual Service Data By Mode'!$AX:$AX,"=No"),SUMIFS('Annual Service Data By Mode'!N:N,'Annual Service Data By Mode'!$J:$J,"="&amp;$A22,'Annual Service Data By Mode'!$K:$K,"="&amp;$B22)))</f>
        <v>5</v>
      </c>
      <c r="H22" s="80">
        <f t="shared" ref="H22:H52" si="8">IFERROR(N22/Q22,"")</f>
        <v>26.941334391633205</v>
      </c>
      <c r="I22" s="81">
        <f t="shared" ref="I22:I52" si="9">IFERROR(X22/W22,"")</f>
        <v>121.09287510141937</v>
      </c>
      <c r="J22" s="80">
        <f t="shared" ref="J22:J52" si="10">IFERROR(X22/N22,"")</f>
        <v>20.950514661728732</v>
      </c>
      <c r="K22" s="80">
        <f t="shared" ref="K22:K52" si="11">IFERROR(W22/Q22,"")</f>
        <v>4.6611728452703334</v>
      </c>
      <c r="L22" s="79">
        <f>IF($AE$6,IF($AE$1,SUMIFS('Annual Service Data By Mode'!V:V,'Annual Service Data By Mode'!$J:$J,"="&amp;$A22,'Annual Service Data By Mode'!$K:$K,"="&amp;$B22,'Annual Service Data By Mode'!$AX:$AX,"=No",'Annual Service Data By Mode'!$G:$G,"=Full Reporter"),SUMIFS('Annual Service Data By Mode'!V:V,'Annual Service Data By Mode'!$J:$J,"="&amp;$A22,'Annual Service Data By Mode'!$K:$K,"="&amp;$B22,'Annual Service Data By Mode'!$G:$G,"=Full Reporter")),IF($AE$1,SUMIFS('Annual Service Data By Mode'!V:V,'Annual Service Data By Mode'!$J:$J,"="&amp;$A22,'Annual Service Data By Mode'!$K:$K,"="&amp;$B22,'Annual Service Data By Mode'!$AX:$AX,"=No"),SUMIFS('Annual Service Data By Mode'!V:V,'Annual Service Data By Mode'!$J:$J,"="&amp;$A22,'Annual Service Data By Mode'!$K:$K,"="&amp;$B22)))</f>
        <v>1172623</v>
      </c>
      <c r="M22" s="79">
        <f>IF($AE$6,IF($AE$1,SUMIFS('Annual Service Data By Mode'!X:X,'Annual Service Data By Mode'!$J:$J,"="&amp;$A22,'Annual Service Data By Mode'!$K:$K,"="&amp;$B22,'Annual Service Data By Mode'!$AX:$AX,"=No",'Annual Service Data By Mode'!$G:$G,"=Full Reporter"),SUMIFS('Annual Service Data By Mode'!X:X,'Annual Service Data By Mode'!$J:$J,"="&amp;$A22,'Annual Service Data By Mode'!$K:$K,"="&amp;$B22,'Annual Service Data By Mode'!$G:$G,"=Full Reporter")),IF($AE$1,SUMIFS('Annual Service Data By Mode'!X:X,'Annual Service Data By Mode'!$J:$J,"="&amp;$A22,'Annual Service Data By Mode'!$K:$K,"="&amp;$B22,'Annual Service Data By Mode'!$AX:$AX,"=No"),SUMIFS('Annual Service Data By Mode'!X:X,'Annual Service Data By Mode'!$J:$J,"="&amp;$A22,'Annual Service Data By Mode'!$K:$K,"="&amp;$B22)))</f>
        <v>1155528</v>
      </c>
      <c r="N22" s="79">
        <f>IF($AE$6,IF($AE$1,SUMIFS('Annual Service Data By Mode'!Z:Z,'Annual Service Data By Mode'!$J:$J,"="&amp;$A22,'Annual Service Data By Mode'!$K:$K,"="&amp;$B22,'Annual Service Data By Mode'!$AX:$AX,"=No",'Annual Service Data By Mode'!$G:$G,"=Full Reporter"),SUMIFS('Annual Service Data By Mode'!Z:Z,'Annual Service Data By Mode'!$J:$J,"="&amp;$A22,'Annual Service Data By Mode'!$K:$K,"="&amp;$B22,'Annual Service Data By Mode'!$G:$G,"=Full Reporter")),IF($AE$1,SUMIFS('Annual Service Data By Mode'!Z:Z,'Annual Service Data By Mode'!$J:$J,"="&amp;$A22,'Annual Service Data By Mode'!$K:$K,"="&amp;$B22,'Annual Service Data By Mode'!$AX:$AX,"=No"),SUMIFS('Annual Service Data By Mode'!Z:Z,'Annual Service Data By Mode'!$J:$J,"="&amp;$A22,'Annual Service Data By Mode'!$K:$K,"="&amp;$B22)))</f>
        <v>1154059</v>
      </c>
      <c r="O22" s="79">
        <f>IF($AE$6,IF($AE$1,SUMIFS('Annual Service Data By Mode'!AB:AB,'Annual Service Data By Mode'!$J:$J,"="&amp;$A22,'Annual Service Data By Mode'!$K:$K,"="&amp;$B22,'Annual Service Data By Mode'!$AX:$AX,"=No",'Annual Service Data By Mode'!$G:$G,"=Full Reporter"),SUMIFS('Annual Service Data By Mode'!AB:AB,'Annual Service Data By Mode'!$J:$J,"="&amp;$A22,'Annual Service Data By Mode'!$K:$K,"="&amp;$B22,'Annual Service Data By Mode'!$G:$G,"=Full Reporter")),IF($AE$1,SUMIFS('Annual Service Data By Mode'!AB:AB,'Annual Service Data By Mode'!$J:$J,"="&amp;$A22,'Annual Service Data By Mode'!$K:$K,"="&amp;$B22,'Annual Service Data By Mode'!$AX:$AX,"=No"),SUMIFS('Annual Service Data By Mode'!AB:AB,'Annual Service Data By Mode'!$J:$J,"="&amp;$A22,'Annual Service Data By Mode'!$K:$K,"="&amp;$B22)))</f>
        <v>1469</v>
      </c>
      <c r="P22" s="79">
        <f>IF($AE$6,IF($AE$1,SUMIFS('Annual Service Data By Mode'!AD:AD,'Annual Service Data By Mode'!$J:$J,"="&amp;$A22,'Annual Service Data By Mode'!$K:$K,"="&amp;$B22,'Annual Service Data By Mode'!$AX:$AX,"=No",'Annual Service Data By Mode'!$G:$G,"=Full Reporter"),SUMIFS('Annual Service Data By Mode'!AD:AD,'Annual Service Data By Mode'!$J:$J,"="&amp;$A22,'Annual Service Data By Mode'!$K:$K,"="&amp;$B22,'Annual Service Data By Mode'!$G:$G,"=Full Reporter")),IF($AE$1,SUMIFS('Annual Service Data By Mode'!AD:AD,'Annual Service Data By Mode'!$J:$J,"="&amp;$A22,'Annual Service Data By Mode'!$K:$K,"="&amp;$B22,'Annual Service Data By Mode'!$AX:$AX,"=No"),SUMIFS('Annual Service Data By Mode'!AD:AD,'Annual Service Data By Mode'!$J:$J,"="&amp;$A22,'Annual Service Data By Mode'!$K:$K,"="&amp;$B22)))</f>
        <v>42917</v>
      </c>
      <c r="Q22" s="79">
        <f>IF($AE$6,IF($AE$1,SUMIFS('Annual Service Data By Mode'!AF:AF,'Annual Service Data By Mode'!$J:$J,"="&amp;$A22,'Annual Service Data By Mode'!$K:$K,"="&amp;$B22,'Annual Service Data By Mode'!$AX:$AX,"=No",'Annual Service Data By Mode'!$G:$G,"=Full Reporter"),SUMIFS('Annual Service Data By Mode'!AF:AF,'Annual Service Data By Mode'!$J:$J,"="&amp;$A22,'Annual Service Data By Mode'!$K:$K,"="&amp;$B22,'Annual Service Data By Mode'!$G:$G,"=Full Reporter")),IF($AE$1,SUMIFS('Annual Service Data By Mode'!AF:AF,'Annual Service Data By Mode'!$J:$J,"="&amp;$A22,'Annual Service Data By Mode'!$K:$K,"="&amp;$B22,'Annual Service Data By Mode'!$AX:$AX,"=No"),SUMIFS('Annual Service Data By Mode'!AF:AF,'Annual Service Data By Mode'!$J:$J,"="&amp;$A22,'Annual Service Data By Mode'!$K:$K,"="&amp;$B22)))</f>
        <v>42836</v>
      </c>
      <c r="R22" s="79">
        <f>IF($AE$6,IF($AE$1,SUMIFS('Annual Service Data By Mode'!AH:AH,'Annual Service Data By Mode'!$J:$J,"="&amp;$A22,'Annual Service Data By Mode'!$K:$K,"="&amp;$B22,'Annual Service Data By Mode'!$AX:$AX,"=No",'Annual Service Data By Mode'!$G:$G,"=Full Reporter"),SUMIFS('Annual Service Data By Mode'!AH:AH,'Annual Service Data By Mode'!$J:$J,"="&amp;$A22,'Annual Service Data By Mode'!$K:$K,"="&amp;$B22,'Annual Service Data By Mode'!$G:$G,"=Full Reporter")),IF($AE$1,SUMIFS('Annual Service Data By Mode'!AH:AH,'Annual Service Data By Mode'!$J:$J,"="&amp;$A22,'Annual Service Data By Mode'!$K:$K,"="&amp;$B22,'Annual Service Data By Mode'!$AX:$AX,"=No"),SUMIFS('Annual Service Data By Mode'!AH:AH,'Annual Service Data By Mode'!$J:$J,"="&amp;$A22,'Annual Service Data By Mode'!$K:$K,"="&amp;$B22)))</f>
        <v>81</v>
      </c>
      <c r="S22" s="79">
        <f>IF($AE$6,IF($AE$1,SUMIFS('Annual Service Data By Mode'!AJ:AJ,'Annual Service Data By Mode'!$J:$J,"="&amp;$A22,'Annual Service Data By Mode'!$K:$K,"="&amp;$B22,'Annual Service Data By Mode'!$AX:$AX,"=No",'Annual Service Data By Mode'!$G:$G,"=Full Reporter"),SUMIFS('Annual Service Data By Mode'!AJ:AJ,'Annual Service Data By Mode'!$J:$J,"="&amp;$A22,'Annual Service Data By Mode'!$K:$K,"="&amp;$B22,'Annual Service Data By Mode'!$G:$G,"=Full Reporter")),IF($AE$1,SUMIFS('Annual Service Data By Mode'!AJ:AJ,'Annual Service Data By Mode'!$J:$J,"="&amp;$A22,'Annual Service Data By Mode'!$K:$K,"="&amp;$B22,'Annual Service Data By Mode'!$AX:$AX,"=No"),SUMIFS('Annual Service Data By Mode'!AJ:AJ,'Annual Service Data By Mode'!$J:$J,"="&amp;$A22,'Annual Service Data By Mode'!$K:$K,"="&amp;$B22)))</f>
        <v>183501</v>
      </c>
      <c r="T22" s="79">
        <f>IF($AE$6,IF($AE$1,SUMIFS('Annual Service Data By Mode'!AL:AL,'Annual Service Data By Mode'!$J:$J,"="&amp;$A22,'Annual Service Data By Mode'!$K:$K,"="&amp;$B22,'Annual Service Data By Mode'!$AX:$AX,"=No",'Annual Service Data By Mode'!$G:$G,"=Full Reporter"),SUMIFS('Annual Service Data By Mode'!AL:AL,'Annual Service Data By Mode'!$J:$J,"="&amp;$A22,'Annual Service Data By Mode'!$K:$K,"="&amp;$B22,'Annual Service Data By Mode'!$G:$G,"=Full Reporter")),IF($AE$1,SUMIFS('Annual Service Data By Mode'!AL:AL,'Annual Service Data By Mode'!$J:$J,"="&amp;$A22,'Annual Service Data By Mode'!$K:$K,"="&amp;$B22,'Annual Service Data By Mode'!$AX:$AX,"=No"),SUMIFS('Annual Service Data By Mode'!AL:AL,'Annual Service Data By Mode'!$J:$J,"="&amp;$A22,'Annual Service Data By Mode'!$K:$K,"="&amp;$B22)))</f>
        <v>183041</v>
      </c>
      <c r="U22" s="79">
        <f>IF($AE$6,IF($AE$1,SUMIFS('Annual Service Data By Mode'!AN:AN,'Annual Service Data By Mode'!$J:$J,"="&amp;$A22,'Annual Service Data By Mode'!$K:$K,"="&amp;$B22,'Annual Service Data By Mode'!$AX:$AX,"=No",'Annual Service Data By Mode'!$G:$G,"=Full Reporter"),SUMIFS('Annual Service Data By Mode'!AN:AN,'Annual Service Data By Mode'!$J:$J,"="&amp;$A22,'Annual Service Data By Mode'!$K:$K,"="&amp;$B22,'Annual Service Data By Mode'!$G:$G,"=Full Reporter")),IF($AE$1,SUMIFS('Annual Service Data By Mode'!AN:AN,'Annual Service Data By Mode'!$J:$J,"="&amp;$A22,'Annual Service Data By Mode'!$K:$K,"="&amp;$B22,'Annual Service Data By Mode'!$AX:$AX,"=No"),SUMIFS('Annual Service Data By Mode'!AN:AN,'Annual Service Data By Mode'!$J:$J,"="&amp;$A22,'Annual Service Data By Mode'!$K:$K,"="&amp;$B22)))</f>
        <v>7116</v>
      </c>
      <c r="V22" s="79">
        <f>IF($AE$6,IF($AE$1,SUMIFS('Annual Service Data By Mode'!AP:AP,'Annual Service Data By Mode'!$J:$J,"="&amp;$A22,'Annual Service Data By Mode'!$K:$K,"="&amp;$B22,'Annual Service Data By Mode'!$AX:$AX,"=No",'Annual Service Data By Mode'!$G:$G,"=Full Reporter"),SUMIFS('Annual Service Data By Mode'!AP:AP,'Annual Service Data By Mode'!$J:$J,"="&amp;$A22,'Annual Service Data By Mode'!$K:$K,"="&amp;$B22,'Annual Service Data By Mode'!$G:$G,"=Full Reporter")),IF($AE$1,SUMIFS('Annual Service Data By Mode'!AP:AP,'Annual Service Data By Mode'!$J:$J,"="&amp;$A22,'Annual Service Data By Mode'!$K:$K,"="&amp;$B22,'Annual Service Data By Mode'!$AX:$AX,"=No"),SUMIFS('Annual Service Data By Mode'!AP:AP,'Annual Service Data By Mode'!$J:$J,"="&amp;$A22,'Annual Service Data By Mode'!$K:$K,"="&amp;$B22)))</f>
        <v>7093</v>
      </c>
      <c r="W22" s="79">
        <f>IF($AE$6,IF($AE$1,SUMIFS('Annual Service Data By Mode'!AR:AR,'Annual Service Data By Mode'!$J:$J,"="&amp;$A22,'Annual Service Data By Mode'!$K:$K,"="&amp;$B22,'Annual Service Data By Mode'!$AX:$AX,"=No",'Annual Service Data By Mode'!$G:$G,"=Full Reporter"),SUMIFS('Annual Service Data By Mode'!AR:AR,'Annual Service Data By Mode'!$J:$J,"="&amp;$A22,'Annual Service Data By Mode'!$K:$K,"="&amp;$B22,'Annual Service Data By Mode'!$G:$G,"=Full Reporter")),IF($AE$1,SUMIFS('Annual Service Data By Mode'!AR:AR,'Annual Service Data By Mode'!$J:$J,"="&amp;$A22,'Annual Service Data By Mode'!$K:$K,"="&amp;$B22,'Annual Service Data By Mode'!$AX:$AX,"=No"),SUMIFS('Annual Service Data By Mode'!AR:AR,'Annual Service Data By Mode'!$J:$J,"="&amp;$A22,'Annual Service Data By Mode'!$K:$K,"="&amp;$B22)))</f>
        <v>199666</v>
      </c>
      <c r="X22" s="79">
        <f>IF($AE$6,IF($AE$1,SUMIFS('Annual Service Data By Mode'!AT:AT,'Annual Service Data By Mode'!$J:$J,"="&amp;$A22,'Annual Service Data By Mode'!$K:$K,"="&amp;$B22,'Annual Service Data By Mode'!$AX:$AX,"=No",'Annual Service Data By Mode'!$G:$G,"=Full Reporter"),SUMIFS('Annual Service Data By Mode'!AT:AT,'Annual Service Data By Mode'!$J:$J,"="&amp;$A22,'Annual Service Data By Mode'!$K:$K,"="&amp;$B22,'Annual Service Data By Mode'!$G:$G,"=Full Reporter")),IF($AE$1,SUMIFS('Annual Service Data By Mode'!AT:AT,'Annual Service Data By Mode'!$J:$J,"="&amp;$A22,'Annual Service Data By Mode'!$K:$K,"="&amp;$B22,'Annual Service Data By Mode'!$AX:$AX,"=No"),SUMIFS('Annual Service Data By Mode'!AT:AT,'Annual Service Data By Mode'!$J:$J,"="&amp;$A22,'Annual Service Data By Mode'!$K:$K,"="&amp;$B22)))</f>
        <v>24178130</v>
      </c>
      <c r="Y22" s="198">
        <f>IF($AE$6,IF($AE$1,SUMIFS('Annual Service Data By Mode'!AV:AV,'Annual Service Data By Mode'!$J:$J,"="&amp;$A22,'Annual Service Data By Mode'!$K:$K,"="&amp;$B22,'Annual Service Data By Mode'!$AX:$AX,"=No",'Annual Service Data By Mode'!$G:$G,"=Full Reporter"),SUMIFS('Annual Service Data By Mode'!AV:AV,'Annual Service Data By Mode'!$J:$J,"="&amp;$A22,'Annual Service Data By Mode'!$K:$K,"="&amp;$B22,'Annual Service Data By Mode'!$G:$G,"=Full Reporter")),IF($AE$1,SUMIFS('Annual Service Data By Mode'!AV:AV,'Annual Service Data By Mode'!$J:$J,"="&amp;$A22,'Annual Service Data By Mode'!$K:$K,"="&amp;$B22,'Annual Service Data By Mode'!$AX:$AX,"=No"),SUMIFS('Annual Service Data By Mode'!AV:AV,'Annual Service Data By Mode'!$J:$J,"="&amp;$A22,'Annual Service Data By Mode'!$K:$K,"="&amp;$B22)))</f>
        <v>959.92</v>
      </c>
      <c r="Z22" s="34"/>
      <c r="AA22" s="34"/>
      <c r="AB22" s="34"/>
      <c r="AC22" s="34"/>
      <c r="AD22" s="34"/>
      <c r="AE22" s="34"/>
      <c r="AF22" s="34"/>
      <c r="AG22" s="34"/>
      <c r="AH22" s="34"/>
      <c r="AI22" s="34"/>
    </row>
    <row r="23" spans="1:38" ht="13.5" customHeight="1" x14ac:dyDescent="0.25">
      <c r="A23" s="76" t="s">
        <v>11</v>
      </c>
      <c r="B23" s="76" t="s">
        <v>8</v>
      </c>
      <c r="C23" s="77" t="s">
        <v>119</v>
      </c>
      <c r="D23" s="82"/>
      <c r="E23" s="78"/>
      <c r="F23" s="79">
        <f>IF($AE$6,IF($AE$1,SUMIFS('Annual Service Data By Mode'!L:L,'Annual Service Data By Mode'!$J:$J,"="&amp;$A23,'Annual Service Data By Mode'!$K:$K,"="&amp;$B23,'Annual Service Data By Mode'!$AX:$AX,"=No",'Annual Service Data By Mode'!$G:$G,"=Full Reporter"),SUMIFS('Annual Service Data By Mode'!L:L,'Annual Service Data By Mode'!$J:$J,"="&amp;$A23,'Annual Service Data By Mode'!$K:$K,"="&amp;$B23,'Annual Service Data By Mode'!$G:$G,"=Full Reporter")),IF($AE$1,SUMIFS('Annual Service Data By Mode'!L:L,'Annual Service Data By Mode'!$J:$J,"="&amp;$A23,'Annual Service Data By Mode'!$K:$K,"="&amp;$B23,'Annual Service Data By Mode'!$AX:$AX,"=No"),SUMIFS('Annual Service Data By Mode'!L:L,'Annual Service Data By Mode'!$J:$J,"="&amp;$A23,'Annual Service Data By Mode'!$K:$K,"="&amp;$B23)))</f>
        <v>42672</v>
      </c>
      <c r="G23" s="79">
        <f>IF($AE$6,IF($AE$1,SUMIFS('Annual Service Data By Mode'!N:N,'Annual Service Data By Mode'!$J:$J,"="&amp;$A23,'Annual Service Data By Mode'!$K:$K,"="&amp;$B23,'Annual Service Data By Mode'!$AX:$AX,"=No",'Annual Service Data By Mode'!$G:$G,"=Full Reporter"),SUMIFS('Annual Service Data By Mode'!N:N,'Annual Service Data By Mode'!$J:$J,"="&amp;$A23,'Annual Service Data By Mode'!$K:$K,"="&amp;$B23,'Annual Service Data By Mode'!$G:$G,"=Full Reporter")),IF($AE$1,SUMIFS('Annual Service Data By Mode'!N:N,'Annual Service Data By Mode'!$J:$J,"="&amp;$A23,'Annual Service Data By Mode'!$K:$K,"="&amp;$B23,'Annual Service Data By Mode'!$AX:$AX,"=No"),SUMIFS('Annual Service Data By Mode'!N:N,'Annual Service Data By Mode'!$J:$J,"="&amp;$A23,'Annual Service Data By Mode'!$K:$K,"="&amp;$B23)))</f>
        <v>0</v>
      </c>
      <c r="H23" s="80">
        <f t="shared" si="8"/>
        <v>11.788395561287146</v>
      </c>
      <c r="I23" s="81">
        <f t="shared" si="9"/>
        <v>3.5371922169456704</v>
      </c>
      <c r="J23" s="80">
        <f t="shared" si="10"/>
        <v>8.6049000244690212</v>
      </c>
      <c r="K23" s="80">
        <f t="shared" si="11"/>
        <v>28.677538293737655</v>
      </c>
      <c r="L23" s="79">
        <f>IF($AE$6,IF($AE$1,SUMIFS('Annual Service Data By Mode'!V:V,'Annual Service Data By Mode'!$J:$J,"="&amp;$A23,'Annual Service Data By Mode'!$K:$K,"="&amp;$B23,'Annual Service Data By Mode'!$AX:$AX,"=No",'Annual Service Data By Mode'!$G:$G,"=Full Reporter"),SUMIFS('Annual Service Data By Mode'!V:V,'Annual Service Data By Mode'!$J:$J,"="&amp;$A23,'Annual Service Data By Mode'!$K:$K,"="&amp;$B23,'Annual Service Data By Mode'!$G:$G,"=Full Reporter")),IF($AE$1,SUMIFS('Annual Service Data By Mode'!V:V,'Annual Service Data By Mode'!$J:$J,"="&amp;$A23,'Annual Service Data By Mode'!$K:$K,"="&amp;$B23,'Annual Service Data By Mode'!$AX:$AX,"=No"),SUMIFS('Annual Service Data By Mode'!V:V,'Annual Service Data By Mode'!$J:$J,"="&amp;$A23,'Annual Service Data By Mode'!$K:$K,"="&amp;$B23)))</f>
        <v>1463956064</v>
      </c>
      <c r="M23" s="79">
        <f>IF($AE$6,IF($AE$1,SUMIFS('Annual Service Data By Mode'!X:X,'Annual Service Data By Mode'!$J:$J,"="&amp;$A23,'Annual Service Data By Mode'!$K:$K,"="&amp;$B23,'Annual Service Data By Mode'!$AX:$AX,"=No",'Annual Service Data By Mode'!$G:$G,"=Full Reporter"),SUMIFS('Annual Service Data By Mode'!X:X,'Annual Service Data By Mode'!$J:$J,"="&amp;$A23,'Annual Service Data By Mode'!$K:$K,"="&amp;$B23,'Annual Service Data By Mode'!$G:$G,"=Full Reporter")),IF($AE$1,SUMIFS('Annual Service Data By Mode'!X:X,'Annual Service Data By Mode'!$J:$J,"="&amp;$A23,'Annual Service Data By Mode'!$K:$K,"="&amp;$B23,'Annual Service Data By Mode'!$AX:$AX,"=No"),SUMIFS('Annual Service Data By Mode'!X:X,'Annual Service Data By Mode'!$J:$J,"="&amp;$A23,'Annual Service Data By Mode'!$K:$K,"="&amp;$B23)))</f>
        <v>1685759380</v>
      </c>
      <c r="N23" s="79">
        <f>IF($AE$6,IF($AE$1,SUMIFS('Annual Service Data By Mode'!Z:Z,'Annual Service Data By Mode'!$J:$J,"="&amp;$A23,'Annual Service Data By Mode'!$K:$K,"="&amp;$B23,'Annual Service Data By Mode'!$AX:$AX,"=No",'Annual Service Data By Mode'!$G:$G,"=Full Reporter"),SUMIFS('Annual Service Data By Mode'!Z:Z,'Annual Service Data By Mode'!$J:$J,"="&amp;$A23,'Annual Service Data By Mode'!$K:$K,"="&amp;$B23,'Annual Service Data By Mode'!$G:$G,"=Full Reporter")),IF($AE$1,SUMIFS('Annual Service Data By Mode'!Z:Z,'Annual Service Data By Mode'!$J:$J,"="&amp;$A23,'Annual Service Data By Mode'!$K:$K,"="&amp;$B23,'Annual Service Data By Mode'!$AX:$AX,"=No"),SUMIFS('Annual Service Data By Mode'!Z:Z,'Annual Service Data By Mode'!$J:$J,"="&amp;$A23,'Annual Service Data By Mode'!$K:$K,"="&amp;$B23)))</f>
        <v>1603827991</v>
      </c>
      <c r="O23" s="79">
        <f>IF($AE$6,IF($AE$1,SUMIFS('Annual Service Data By Mode'!AB:AB,'Annual Service Data By Mode'!$J:$J,"="&amp;$A23,'Annual Service Data By Mode'!$K:$K,"="&amp;$B23,'Annual Service Data By Mode'!$AX:$AX,"=No",'Annual Service Data By Mode'!$G:$G,"=Full Reporter"),SUMIFS('Annual Service Data By Mode'!AB:AB,'Annual Service Data By Mode'!$J:$J,"="&amp;$A23,'Annual Service Data By Mode'!$K:$K,"="&amp;$B23,'Annual Service Data By Mode'!$G:$G,"=Full Reporter")),IF($AE$1,SUMIFS('Annual Service Data By Mode'!AB:AB,'Annual Service Data By Mode'!$J:$J,"="&amp;$A23,'Annual Service Data By Mode'!$K:$K,"="&amp;$B23,'Annual Service Data By Mode'!$AX:$AX,"=No"),SUMIFS('Annual Service Data By Mode'!AB:AB,'Annual Service Data By Mode'!$J:$J,"="&amp;$A23,'Annual Service Data By Mode'!$K:$K,"="&amp;$B23)))</f>
        <v>232375982</v>
      </c>
      <c r="P23" s="79">
        <f>IF($AE$6,IF($AE$1,SUMIFS('Annual Service Data By Mode'!AD:AD,'Annual Service Data By Mode'!$J:$J,"="&amp;$A23,'Annual Service Data By Mode'!$K:$K,"="&amp;$B23,'Annual Service Data By Mode'!$AX:$AX,"=No",'Annual Service Data By Mode'!$G:$G,"=Full Reporter"),SUMIFS('Annual Service Data By Mode'!AD:AD,'Annual Service Data By Mode'!$J:$J,"="&amp;$A23,'Annual Service Data By Mode'!$K:$K,"="&amp;$B23,'Annual Service Data By Mode'!$G:$G,"=Full Reporter")),IF($AE$1,SUMIFS('Annual Service Data By Mode'!AD:AD,'Annual Service Data By Mode'!$J:$J,"="&amp;$A23,'Annual Service Data By Mode'!$K:$K,"="&amp;$B23,'Annual Service Data By Mode'!$AX:$AX,"=No"),SUMIFS('Annual Service Data By Mode'!AD:AD,'Annual Service Data By Mode'!$J:$J,"="&amp;$A23,'Annual Service Data By Mode'!$K:$K,"="&amp;$B23)))</f>
        <v>139485516</v>
      </c>
      <c r="Q23" s="79">
        <f>IF($AE$6,IF($AE$1,SUMIFS('Annual Service Data By Mode'!AF:AF,'Annual Service Data By Mode'!$J:$J,"="&amp;$A23,'Annual Service Data By Mode'!$K:$K,"="&amp;$B23,'Annual Service Data By Mode'!$AX:$AX,"=No",'Annual Service Data By Mode'!$G:$G,"=Full Reporter"),SUMIFS('Annual Service Data By Mode'!AF:AF,'Annual Service Data By Mode'!$J:$J,"="&amp;$A23,'Annual Service Data By Mode'!$K:$K,"="&amp;$B23,'Annual Service Data By Mode'!$G:$G,"=Full Reporter")),IF($AE$1,SUMIFS('Annual Service Data By Mode'!AF:AF,'Annual Service Data By Mode'!$J:$J,"="&amp;$A23,'Annual Service Data By Mode'!$K:$K,"="&amp;$B23,'Annual Service Data By Mode'!$AX:$AX,"=No"),SUMIFS('Annual Service Data By Mode'!AF:AF,'Annual Service Data By Mode'!$J:$J,"="&amp;$A23,'Annual Service Data By Mode'!$K:$K,"="&amp;$B23)))</f>
        <v>136051423</v>
      </c>
      <c r="R23" s="79">
        <f>IF($AE$6,IF($AE$1,SUMIFS('Annual Service Data By Mode'!AH:AH,'Annual Service Data By Mode'!$J:$J,"="&amp;$A23,'Annual Service Data By Mode'!$K:$K,"="&amp;$B23,'Annual Service Data By Mode'!$AX:$AX,"=No",'Annual Service Data By Mode'!$G:$G,"=Full Reporter"),SUMIFS('Annual Service Data By Mode'!AH:AH,'Annual Service Data By Mode'!$J:$J,"="&amp;$A23,'Annual Service Data By Mode'!$K:$K,"="&amp;$B23,'Annual Service Data By Mode'!$G:$G,"=Full Reporter")),IF($AE$1,SUMIFS('Annual Service Data By Mode'!AH:AH,'Annual Service Data By Mode'!$J:$J,"="&amp;$A23,'Annual Service Data By Mode'!$K:$K,"="&amp;$B23,'Annual Service Data By Mode'!$AX:$AX,"=No"),SUMIFS('Annual Service Data By Mode'!AH:AH,'Annual Service Data By Mode'!$J:$J,"="&amp;$A23,'Annual Service Data By Mode'!$K:$K,"="&amp;$B23)))</f>
        <v>12917319</v>
      </c>
      <c r="S23" s="79">
        <f>IF($AE$6,IF($AE$1,SUMIFS('Annual Service Data By Mode'!AJ:AJ,'Annual Service Data By Mode'!$J:$J,"="&amp;$A23,'Annual Service Data By Mode'!$K:$K,"="&amp;$B23,'Annual Service Data By Mode'!$AX:$AX,"=No",'Annual Service Data By Mode'!$G:$G,"=Full Reporter"),SUMIFS('Annual Service Data By Mode'!AJ:AJ,'Annual Service Data By Mode'!$J:$J,"="&amp;$A23,'Annual Service Data By Mode'!$K:$K,"="&amp;$B23,'Annual Service Data By Mode'!$G:$G,"=Full Reporter")),IF($AE$1,SUMIFS('Annual Service Data By Mode'!AJ:AJ,'Annual Service Data By Mode'!$J:$J,"="&amp;$A23,'Annual Service Data By Mode'!$K:$K,"="&amp;$B23,'Annual Service Data By Mode'!$AX:$AX,"=No"),SUMIFS('Annual Service Data By Mode'!AJ:AJ,'Annual Service Data By Mode'!$J:$J,"="&amp;$A23,'Annual Service Data By Mode'!$K:$K,"="&amp;$B23)))</f>
        <v>0</v>
      </c>
      <c r="T23" s="79">
        <f>IF($AE$6,IF($AE$1,SUMIFS('Annual Service Data By Mode'!AL:AL,'Annual Service Data By Mode'!$J:$J,"="&amp;$A23,'Annual Service Data By Mode'!$K:$K,"="&amp;$B23,'Annual Service Data By Mode'!$AX:$AX,"=No",'Annual Service Data By Mode'!$G:$G,"=Full Reporter"),SUMIFS('Annual Service Data By Mode'!AL:AL,'Annual Service Data By Mode'!$J:$J,"="&amp;$A23,'Annual Service Data By Mode'!$K:$K,"="&amp;$B23,'Annual Service Data By Mode'!$G:$G,"=Full Reporter")),IF($AE$1,SUMIFS('Annual Service Data By Mode'!AL:AL,'Annual Service Data By Mode'!$J:$J,"="&amp;$A23,'Annual Service Data By Mode'!$K:$K,"="&amp;$B23,'Annual Service Data By Mode'!$AX:$AX,"=No"),SUMIFS('Annual Service Data By Mode'!AL:AL,'Annual Service Data By Mode'!$J:$J,"="&amp;$A23,'Annual Service Data By Mode'!$K:$K,"="&amp;$B23)))</f>
        <v>0</v>
      </c>
      <c r="U23" s="79">
        <f>IF($AE$6,IF($AE$1,SUMIFS('Annual Service Data By Mode'!AN:AN,'Annual Service Data By Mode'!$J:$J,"="&amp;$A23,'Annual Service Data By Mode'!$K:$K,"="&amp;$B23,'Annual Service Data By Mode'!$AX:$AX,"=No",'Annual Service Data By Mode'!$G:$G,"=Full Reporter"),SUMIFS('Annual Service Data By Mode'!AN:AN,'Annual Service Data By Mode'!$J:$J,"="&amp;$A23,'Annual Service Data By Mode'!$K:$K,"="&amp;$B23,'Annual Service Data By Mode'!$G:$G,"=Full Reporter")),IF($AE$1,SUMIFS('Annual Service Data By Mode'!AN:AN,'Annual Service Data By Mode'!$J:$J,"="&amp;$A23,'Annual Service Data By Mode'!$K:$K,"="&amp;$B23,'Annual Service Data By Mode'!$AX:$AX,"=No"),SUMIFS('Annual Service Data By Mode'!AN:AN,'Annual Service Data By Mode'!$J:$J,"="&amp;$A23,'Annual Service Data By Mode'!$K:$K,"="&amp;$B23)))</f>
        <v>0</v>
      </c>
      <c r="V23" s="79">
        <f>IF($AE$6,IF($AE$1,SUMIFS('Annual Service Data By Mode'!AP:AP,'Annual Service Data By Mode'!$J:$J,"="&amp;$A23,'Annual Service Data By Mode'!$K:$K,"="&amp;$B23,'Annual Service Data By Mode'!$AX:$AX,"=No",'Annual Service Data By Mode'!$G:$G,"=Full Reporter"),SUMIFS('Annual Service Data By Mode'!AP:AP,'Annual Service Data By Mode'!$J:$J,"="&amp;$A23,'Annual Service Data By Mode'!$K:$K,"="&amp;$B23,'Annual Service Data By Mode'!$G:$G,"=Full Reporter")),IF($AE$1,SUMIFS('Annual Service Data By Mode'!AP:AP,'Annual Service Data By Mode'!$J:$J,"="&amp;$A23,'Annual Service Data By Mode'!$K:$K,"="&amp;$B23,'Annual Service Data By Mode'!$AX:$AX,"=No"),SUMIFS('Annual Service Data By Mode'!AP:AP,'Annual Service Data By Mode'!$J:$J,"="&amp;$A23,'Annual Service Data By Mode'!$K:$K,"="&amp;$B23)))</f>
        <v>0</v>
      </c>
      <c r="W23" s="79">
        <f>IF($AE$6,IF($AE$1,SUMIFS('Annual Service Data By Mode'!AR:AR,'Annual Service Data By Mode'!$J:$J,"="&amp;$A23,'Annual Service Data By Mode'!$K:$K,"="&amp;$B23,'Annual Service Data By Mode'!$AX:$AX,"=No",'Annual Service Data By Mode'!$G:$G,"=Full Reporter"),SUMIFS('Annual Service Data By Mode'!AR:AR,'Annual Service Data By Mode'!$J:$J,"="&amp;$A23,'Annual Service Data By Mode'!$K:$K,"="&amp;$B23,'Annual Service Data By Mode'!$G:$G,"=Full Reporter")),IF($AE$1,SUMIFS('Annual Service Data By Mode'!AR:AR,'Annual Service Data By Mode'!$J:$J,"="&amp;$A23,'Annual Service Data By Mode'!$K:$K,"="&amp;$B23,'Annual Service Data By Mode'!$AX:$AX,"=No"),SUMIFS('Annual Service Data By Mode'!AR:AR,'Annual Service Data By Mode'!$J:$J,"="&amp;$A23,'Annual Service Data By Mode'!$K:$K,"="&amp;$B23)))</f>
        <v>3901619893</v>
      </c>
      <c r="X23" s="79">
        <f>IF($AE$6,IF($AE$1,SUMIFS('Annual Service Data By Mode'!AT:AT,'Annual Service Data By Mode'!$J:$J,"="&amp;$A23,'Annual Service Data By Mode'!$K:$K,"="&amp;$B23,'Annual Service Data By Mode'!$AX:$AX,"=No",'Annual Service Data By Mode'!$G:$G,"=Full Reporter"),SUMIFS('Annual Service Data By Mode'!AT:AT,'Annual Service Data By Mode'!$J:$J,"="&amp;$A23,'Annual Service Data By Mode'!$K:$K,"="&amp;$B23,'Annual Service Data By Mode'!$G:$G,"=Full Reporter")),IF($AE$1,SUMIFS('Annual Service Data By Mode'!AT:AT,'Annual Service Data By Mode'!$J:$J,"="&amp;$A23,'Annual Service Data By Mode'!$K:$K,"="&amp;$B23,'Annual Service Data By Mode'!$AX:$AX,"=No"),SUMIFS('Annual Service Data By Mode'!AT:AT,'Annual Service Data By Mode'!$J:$J,"="&amp;$A23,'Annual Service Data By Mode'!$K:$K,"="&amp;$B23)))</f>
        <v>13800779519</v>
      </c>
      <c r="Y23" s="198">
        <f>IF($AE$6,IF($AE$1,SUMIFS('Annual Service Data By Mode'!AV:AV,'Annual Service Data By Mode'!$J:$J,"="&amp;$A23,'Annual Service Data By Mode'!$K:$K,"="&amp;$B23,'Annual Service Data By Mode'!$AX:$AX,"=No",'Annual Service Data By Mode'!$G:$G,"=Full Reporter"),SUMIFS('Annual Service Data By Mode'!AV:AV,'Annual Service Data By Mode'!$J:$J,"="&amp;$A23,'Annual Service Data By Mode'!$K:$K,"="&amp;$B23,'Annual Service Data By Mode'!$G:$G,"=Full Reporter")),IF($AE$1,SUMIFS('Annual Service Data By Mode'!AV:AV,'Annual Service Data By Mode'!$J:$J,"="&amp;$A23,'Annual Service Data By Mode'!$K:$K,"="&amp;$B23,'Annual Service Data By Mode'!$AX:$AX,"=No"),SUMIFS('Annual Service Data By Mode'!AV:AV,'Annual Service Data By Mode'!$J:$J,"="&amp;$A23,'Annual Service Data By Mode'!$K:$K,"="&amp;$B23)))</f>
        <v>150895.4800000001</v>
      </c>
      <c r="Z23" s="34"/>
      <c r="AA23" s="34"/>
      <c r="AB23" s="34"/>
      <c r="AC23" s="34"/>
      <c r="AD23" s="34"/>
      <c r="AE23" s="34"/>
      <c r="AF23" s="34"/>
      <c r="AG23" s="34"/>
      <c r="AH23" s="34"/>
      <c r="AI23" s="34"/>
      <c r="AJ23" s="37"/>
      <c r="AK23" s="37"/>
      <c r="AL23" s="37"/>
    </row>
    <row r="24" spans="1:38" s="37" customFormat="1" ht="11.25" x14ac:dyDescent="0.2">
      <c r="A24" s="76" t="s">
        <v>11</v>
      </c>
      <c r="B24" s="76" t="s">
        <v>12</v>
      </c>
      <c r="C24" s="77" t="s">
        <v>120</v>
      </c>
      <c r="D24" s="77"/>
      <c r="E24" s="78"/>
      <c r="F24" s="79">
        <f>IF($AE$6,IF($AE$1,SUMIFS('Annual Service Data By Mode'!L:L,'Annual Service Data By Mode'!$J:$J,"="&amp;$A24,'Annual Service Data By Mode'!$K:$K,"="&amp;$B24,'Annual Service Data By Mode'!$AX:$AX,"=No",'Annual Service Data By Mode'!$G:$G,"=Full Reporter"),SUMIFS('Annual Service Data By Mode'!L:L,'Annual Service Data By Mode'!$J:$J,"="&amp;$A24,'Annual Service Data By Mode'!$K:$K,"="&amp;$B24,'Annual Service Data By Mode'!$G:$G,"=Full Reporter")),IF($AE$1,SUMIFS('Annual Service Data By Mode'!L:L,'Annual Service Data By Mode'!$J:$J,"="&amp;$A24,'Annual Service Data By Mode'!$K:$K,"="&amp;$B24,'Annual Service Data By Mode'!$AX:$AX,"=No"),SUMIFS('Annual Service Data By Mode'!L:L,'Annual Service Data By Mode'!$J:$J,"="&amp;$A24,'Annual Service Data By Mode'!$K:$K,"="&amp;$B24)))</f>
        <v>9722</v>
      </c>
      <c r="G24" s="79">
        <f>IF($AE$6,IF($AE$1,SUMIFS('Annual Service Data By Mode'!N:N,'Annual Service Data By Mode'!$J:$J,"="&amp;$A24,'Annual Service Data By Mode'!$K:$K,"="&amp;$B24,'Annual Service Data By Mode'!$AX:$AX,"=No",'Annual Service Data By Mode'!$G:$G,"=Full Reporter"),SUMIFS('Annual Service Data By Mode'!N:N,'Annual Service Data By Mode'!$J:$J,"="&amp;$A24,'Annual Service Data By Mode'!$K:$K,"="&amp;$B24,'Annual Service Data By Mode'!$G:$G,"=Full Reporter")),IF($AE$1,SUMIFS('Annual Service Data By Mode'!N:N,'Annual Service Data By Mode'!$J:$J,"="&amp;$A24,'Annual Service Data By Mode'!$K:$K,"="&amp;$B24,'Annual Service Data By Mode'!$AX:$AX,"=No"),SUMIFS('Annual Service Data By Mode'!N:N,'Annual Service Data By Mode'!$J:$J,"="&amp;$A24,'Annual Service Data By Mode'!$K:$K,"="&amp;$B24)))</f>
        <v>0</v>
      </c>
      <c r="H24" s="80">
        <f t="shared" si="8"/>
        <v>13.029989555125775</v>
      </c>
      <c r="I24" s="81">
        <f t="shared" si="9"/>
        <v>4.122841990072402</v>
      </c>
      <c r="J24" s="80">
        <f t="shared" si="10"/>
        <v>6.5569241898967583</v>
      </c>
      <c r="K24" s="80">
        <f t="shared" si="11"/>
        <v>20.722757242172634</v>
      </c>
      <c r="L24" s="79">
        <f>IF($AE$6,IF($AE$1,SUMIFS('Annual Service Data By Mode'!V:V,'Annual Service Data By Mode'!$J:$J,"="&amp;$A24,'Annual Service Data By Mode'!$K:$K,"="&amp;$B24,'Annual Service Data By Mode'!$AX:$AX,"=No",'Annual Service Data By Mode'!$G:$G,"=Full Reporter"),SUMIFS('Annual Service Data By Mode'!V:V,'Annual Service Data By Mode'!$J:$J,"="&amp;$A24,'Annual Service Data By Mode'!$K:$K,"="&amp;$B24,'Annual Service Data By Mode'!$G:$G,"=Full Reporter")),IF($AE$1,SUMIFS('Annual Service Data By Mode'!V:V,'Annual Service Data By Mode'!$J:$J,"="&amp;$A24,'Annual Service Data By Mode'!$K:$K,"="&amp;$B24,'Annual Service Data By Mode'!$AX:$AX,"=No"),SUMIFS('Annual Service Data By Mode'!V:V,'Annual Service Data By Mode'!$J:$J,"="&amp;$A24,'Annual Service Data By Mode'!$K:$K,"="&amp;$B24)))</f>
        <v>367021592</v>
      </c>
      <c r="M24" s="79">
        <f>IF($AE$6,IF($AE$1,SUMIFS('Annual Service Data By Mode'!X:X,'Annual Service Data By Mode'!$J:$J,"="&amp;$A24,'Annual Service Data By Mode'!$K:$K,"="&amp;$B24,'Annual Service Data By Mode'!$AX:$AX,"=No",'Annual Service Data By Mode'!$G:$G,"=Full Reporter"),SUMIFS('Annual Service Data By Mode'!X:X,'Annual Service Data By Mode'!$J:$J,"="&amp;$A24,'Annual Service Data By Mode'!$K:$K,"="&amp;$B24,'Annual Service Data By Mode'!$G:$G,"=Full Reporter")),IF($AE$1,SUMIFS('Annual Service Data By Mode'!X:X,'Annual Service Data By Mode'!$J:$J,"="&amp;$A24,'Annual Service Data By Mode'!$K:$K,"="&amp;$B24,'Annual Service Data By Mode'!$AX:$AX,"=No"),SUMIFS('Annual Service Data By Mode'!X:X,'Annual Service Data By Mode'!$J:$J,"="&amp;$A24,'Annual Service Data By Mode'!$K:$K,"="&amp;$B24)))</f>
        <v>422966858</v>
      </c>
      <c r="N24" s="79">
        <f>IF($AE$6,IF($AE$1,SUMIFS('Annual Service Data By Mode'!Z:Z,'Annual Service Data By Mode'!$J:$J,"="&amp;$A24,'Annual Service Data By Mode'!$K:$K,"="&amp;$B24,'Annual Service Data By Mode'!$AX:$AX,"=No",'Annual Service Data By Mode'!$G:$G,"=Full Reporter"),SUMIFS('Annual Service Data By Mode'!Z:Z,'Annual Service Data By Mode'!$J:$J,"="&amp;$A24,'Annual Service Data By Mode'!$K:$K,"="&amp;$B24,'Annual Service Data By Mode'!$G:$G,"=Full Reporter")),IF($AE$1,SUMIFS('Annual Service Data By Mode'!Z:Z,'Annual Service Data By Mode'!$J:$J,"="&amp;$A24,'Annual Service Data By Mode'!$K:$K,"="&amp;$B24,'Annual Service Data By Mode'!$AX:$AX,"=No"),SUMIFS('Annual Service Data By Mode'!Z:Z,'Annual Service Data By Mode'!$J:$J,"="&amp;$A24,'Annual Service Data By Mode'!$K:$K,"="&amp;$B24)))</f>
        <v>399898875</v>
      </c>
      <c r="O24" s="79">
        <f>IF($AE$6,IF($AE$1,SUMIFS('Annual Service Data By Mode'!AB:AB,'Annual Service Data By Mode'!$J:$J,"="&amp;$A24,'Annual Service Data By Mode'!$K:$K,"="&amp;$B24,'Annual Service Data By Mode'!$AX:$AX,"=No",'Annual Service Data By Mode'!$G:$G,"=Full Reporter"),SUMIFS('Annual Service Data By Mode'!AB:AB,'Annual Service Data By Mode'!$J:$J,"="&amp;$A24,'Annual Service Data By Mode'!$K:$K,"="&amp;$B24,'Annual Service Data By Mode'!$G:$G,"=Full Reporter")),IF($AE$1,SUMIFS('Annual Service Data By Mode'!AB:AB,'Annual Service Data By Mode'!$J:$J,"="&amp;$A24,'Annual Service Data By Mode'!$K:$K,"="&amp;$B24,'Annual Service Data By Mode'!$AX:$AX,"=No"),SUMIFS('Annual Service Data By Mode'!AB:AB,'Annual Service Data By Mode'!$J:$J,"="&amp;$A24,'Annual Service Data By Mode'!$K:$K,"="&amp;$B24)))</f>
        <v>60702174</v>
      </c>
      <c r="P24" s="79">
        <f>IF($AE$6,IF($AE$1,SUMIFS('Annual Service Data By Mode'!AD:AD,'Annual Service Data By Mode'!$J:$J,"="&amp;$A24,'Annual Service Data By Mode'!$K:$K,"="&amp;$B24,'Annual Service Data By Mode'!$AX:$AX,"=No",'Annual Service Data By Mode'!$G:$G,"=Full Reporter"),SUMIFS('Annual Service Data By Mode'!AD:AD,'Annual Service Data By Mode'!$J:$J,"="&amp;$A24,'Annual Service Data By Mode'!$K:$K,"="&amp;$B24,'Annual Service Data By Mode'!$G:$G,"=Full Reporter")),IF($AE$1,SUMIFS('Annual Service Data By Mode'!AD:AD,'Annual Service Data By Mode'!$J:$J,"="&amp;$A24,'Annual Service Data By Mode'!$K:$K,"="&amp;$B24,'Annual Service Data By Mode'!$AX:$AX,"=No"),SUMIFS('Annual Service Data By Mode'!AD:AD,'Annual Service Data By Mode'!$J:$J,"="&amp;$A24,'Annual Service Data By Mode'!$K:$K,"="&amp;$B24)))</f>
        <v>31245488</v>
      </c>
      <c r="Q24" s="79">
        <f>IF($AE$6,IF($AE$1,SUMIFS('Annual Service Data By Mode'!AF:AF,'Annual Service Data By Mode'!$J:$J,"="&amp;$A24,'Annual Service Data By Mode'!$K:$K,"="&amp;$B24,'Annual Service Data By Mode'!$AX:$AX,"=No",'Annual Service Data By Mode'!$G:$G,"=Full Reporter"),SUMIFS('Annual Service Data By Mode'!AF:AF,'Annual Service Data By Mode'!$J:$J,"="&amp;$A24,'Annual Service Data By Mode'!$K:$K,"="&amp;$B24,'Annual Service Data By Mode'!$G:$G,"=Full Reporter")),IF($AE$1,SUMIFS('Annual Service Data By Mode'!AF:AF,'Annual Service Data By Mode'!$J:$J,"="&amp;$A24,'Annual Service Data By Mode'!$K:$K,"="&amp;$B24,'Annual Service Data By Mode'!$AX:$AX,"=No"),SUMIFS('Annual Service Data By Mode'!AF:AF,'Annual Service Data By Mode'!$J:$J,"="&amp;$A24,'Annual Service Data By Mode'!$K:$K,"="&amp;$B24)))</f>
        <v>30690652</v>
      </c>
      <c r="R24" s="79">
        <f>IF($AE$6,IF($AE$1,SUMIFS('Annual Service Data By Mode'!AH:AH,'Annual Service Data By Mode'!$J:$J,"="&amp;$A24,'Annual Service Data By Mode'!$K:$K,"="&amp;$B24,'Annual Service Data By Mode'!$AX:$AX,"=No",'Annual Service Data By Mode'!$G:$G,"=Full Reporter"),SUMIFS('Annual Service Data By Mode'!AH:AH,'Annual Service Data By Mode'!$J:$J,"="&amp;$A24,'Annual Service Data By Mode'!$K:$K,"="&amp;$B24,'Annual Service Data By Mode'!$G:$G,"=Full Reporter")),IF($AE$1,SUMIFS('Annual Service Data By Mode'!AH:AH,'Annual Service Data By Mode'!$J:$J,"="&amp;$A24,'Annual Service Data By Mode'!$K:$K,"="&amp;$B24,'Annual Service Data By Mode'!$AX:$AX,"=No"),SUMIFS('Annual Service Data By Mode'!AH:AH,'Annual Service Data By Mode'!$J:$J,"="&amp;$A24,'Annual Service Data By Mode'!$K:$K,"="&amp;$B24)))</f>
        <v>2885904</v>
      </c>
      <c r="S24" s="79">
        <f>IF($AE$6,IF($AE$1,SUMIFS('Annual Service Data By Mode'!AJ:AJ,'Annual Service Data By Mode'!$J:$J,"="&amp;$A24,'Annual Service Data By Mode'!$K:$K,"="&amp;$B24,'Annual Service Data By Mode'!$AX:$AX,"=No",'Annual Service Data By Mode'!$G:$G,"=Full Reporter"),SUMIFS('Annual Service Data By Mode'!AJ:AJ,'Annual Service Data By Mode'!$J:$J,"="&amp;$A24,'Annual Service Data By Mode'!$K:$K,"="&amp;$B24,'Annual Service Data By Mode'!$G:$G,"=Full Reporter")),IF($AE$1,SUMIFS('Annual Service Data By Mode'!AJ:AJ,'Annual Service Data By Mode'!$J:$J,"="&amp;$A24,'Annual Service Data By Mode'!$K:$K,"="&amp;$B24,'Annual Service Data By Mode'!$AX:$AX,"=No"),SUMIFS('Annual Service Data By Mode'!AJ:AJ,'Annual Service Data By Mode'!$J:$J,"="&amp;$A24,'Annual Service Data By Mode'!$K:$K,"="&amp;$B24)))</f>
        <v>0</v>
      </c>
      <c r="T24" s="79">
        <f>IF($AE$6,IF($AE$1,SUMIFS('Annual Service Data By Mode'!AL:AL,'Annual Service Data By Mode'!$J:$J,"="&amp;$A24,'Annual Service Data By Mode'!$K:$K,"="&amp;$B24,'Annual Service Data By Mode'!$AX:$AX,"=No",'Annual Service Data By Mode'!$G:$G,"=Full Reporter"),SUMIFS('Annual Service Data By Mode'!AL:AL,'Annual Service Data By Mode'!$J:$J,"="&amp;$A24,'Annual Service Data By Mode'!$K:$K,"="&amp;$B24,'Annual Service Data By Mode'!$G:$G,"=Full Reporter")),IF($AE$1,SUMIFS('Annual Service Data By Mode'!AL:AL,'Annual Service Data By Mode'!$J:$J,"="&amp;$A24,'Annual Service Data By Mode'!$K:$K,"="&amp;$B24,'Annual Service Data By Mode'!$AX:$AX,"=No"),SUMIFS('Annual Service Data By Mode'!AL:AL,'Annual Service Data By Mode'!$J:$J,"="&amp;$A24,'Annual Service Data By Mode'!$K:$K,"="&amp;$B24)))</f>
        <v>0</v>
      </c>
      <c r="U24" s="79">
        <f>IF($AE$6,IF($AE$1,SUMIFS('Annual Service Data By Mode'!AN:AN,'Annual Service Data By Mode'!$J:$J,"="&amp;$A24,'Annual Service Data By Mode'!$K:$K,"="&amp;$B24,'Annual Service Data By Mode'!$AX:$AX,"=No",'Annual Service Data By Mode'!$G:$G,"=Full Reporter"),SUMIFS('Annual Service Data By Mode'!AN:AN,'Annual Service Data By Mode'!$J:$J,"="&amp;$A24,'Annual Service Data By Mode'!$K:$K,"="&amp;$B24,'Annual Service Data By Mode'!$G:$G,"=Full Reporter")),IF($AE$1,SUMIFS('Annual Service Data By Mode'!AN:AN,'Annual Service Data By Mode'!$J:$J,"="&amp;$A24,'Annual Service Data By Mode'!$K:$K,"="&amp;$B24,'Annual Service Data By Mode'!$AX:$AX,"=No"),SUMIFS('Annual Service Data By Mode'!AN:AN,'Annual Service Data By Mode'!$J:$J,"="&amp;$A24,'Annual Service Data By Mode'!$K:$K,"="&amp;$B24)))</f>
        <v>0</v>
      </c>
      <c r="V24" s="79">
        <f>IF($AE$6,IF($AE$1,SUMIFS('Annual Service Data By Mode'!AP:AP,'Annual Service Data By Mode'!$J:$J,"="&amp;$A24,'Annual Service Data By Mode'!$K:$K,"="&amp;$B24,'Annual Service Data By Mode'!$AX:$AX,"=No",'Annual Service Data By Mode'!$G:$G,"=Full Reporter"),SUMIFS('Annual Service Data By Mode'!AP:AP,'Annual Service Data By Mode'!$J:$J,"="&amp;$A24,'Annual Service Data By Mode'!$K:$K,"="&amp;$B24,'Annual Service Data By Mode'!$G:$G,"=Full Reporter")),IF($AE$1,SUMIFS('Annual Service Data By Mode'!AP:AP,'Annual Service Data By Mode'!$J:$J,"="&amp;$A24,'Annual Service Data By Mode'!$K:$K,"="&amp;$B24,'Annual Service Data By Mode'!$AX:$AX,"=No"),SUMIFS('Annual Service Data By Mode'!AP:AP,'Annual Service Data By Mode'!$J:$J,"="&amp;$A24,'Annual Service Data By Mode'!$K:$K,"="&amp;$B24)))</f>
        <v>0</v>
      </c>
      <c r="W24" s="79">
        <f>IF($AE$6,IF($AE$1,SUMIFS('Annual Service Data By Mode'!AR:AR,'Annual Service Data By Mode'!$J:$J,"="&amp;$A24,'Annual Service Data By Mode'!$K:$K,"="&amp;$B24,'Annual Service Data By Mode'!$AX:$AX,"=No",'Annual Service Data By Mode'!$G:$G,"=Full Reporter"),SUMIFS('Annual Service Data By Mode'!AR:AR,'Annual Service Data By Mode'!$J:$J,"="&amp;$A24,'Annual Service Data By Mode'!$K:$K,"="&amp;$B24,'Annual Service Data By Mode'!$G:$G,"=Full Reporter")),IF($AE$1,SUMIFS('Annual Service Data By Mode'!AR:AR,'Annual Service Data By Mode'!$J:$J,"="&amp;$A24,'Annual Service Data By Mode'!$K:$K,"="&amp;$B24,'Annual Service Data By Mode'!$AX:$AX,"=No"),SUMIFS('Annual Service Data By Mode'!AR:AR,'Annual Service Data By Mode'!$J:$J,"="&amp;$A24,'Annual Service Data By Mode'!$K:$K,"="&amp;$B24)))</f>
        <v>635994931</v>
      </c>
      <c r="X24" s="79">
        <f>IF($AE$6,IF($AE$1,SUMIFS('Annual Service Data By Mode'!AT:AT,'Annual Service Data By Mode'!$J:$J,"="&amp;$A24,'Annual Service Data By Mode'!$K:$K,"="&amp;$B24,'Annual Service Data By Mode'!$AX:$AX,"=No",'Annual Service Data By Mode'!$G:$G,"=Full Reporter"),SUMIFS('Annual Service Data By Mode'!AT:AT,'Annual Service Data By Mode'!$J:$J,"="&amp;$A24,'Annual Service Data By Mode'!$K:$K,"="&amp;$B24,'Annual Service Data By Mode'!$G:$G,"=Full Reporter")),IF($AE$1,SUMIFS('Annual Service Data By Mode'!AT:AT,'Annual Service Data By Mode'!$J:$J,"="&amp;$A24,'Annual Service Data By Mode'!$K:$K,"="&amp;$B24,'Annual Service Data By Mode'!$AX:$AX,"=No"),SUMIFS('Annual Service Data By Mode'!AT:AT,'Annual Service Data By Mode'!$J:$J,"="&amp;$A24,'Annual Service Data By Mode'!$K:$K,"="&amp;$B24)))</f>
        <v>2622106607</v>
      </c>
      <c r="Y24" s="198">
        <f>IF($AE$6,IF($AE$1,SUMIFS('Annual Service Data By Mode'!AV:AV,'Annual Service Data By Mode'!$J:$J,"="&amp;$A24,'Annual Service Data By Mode'!$K:$K,"="&amp;$B24,'Annual Service Data By Mode'!$AX:$AX,"=No",'Annual Service Data By Mode'!$G:$G,"=Full Reporter"),SUMIFS('Annual Service Data By Mode'!AV:AV,'Annual Service Data By Mode'!$J:$J,"="&amp;$A24,'Annual Service Data By Mode'!$K:$K,"="&amp;$B24,'Annual Service Data By Mode'!$G:$G,"=Full Reporter")),IF($AE$1,SUMIFS('Annual Service Data By Mode'!AV:AV,'Annual Service Data By Mode'!$J:$J,"="&amp;$A24,'Annual Service Data By Mode'!$K:$K,"="&amp;$B24,'Annual Service Data By Mode'!$AX:$AX,"=No"),SUMIFS('Annual Service Data By Mode'!AV:AV,'Annual Service Data By Mode'!$J:$J,"="&amp;$A24,'Annual Service Data By Mode'!$K:$K,"="&amp;$B24)))</f>
        <v>54771</v>
      </c>
      <c r="Z24" s="34"/>
      <c r="AA24" s="34"/>
      <c r="AB24" s="34"/>
      <c r="AC24" s="34"/>
      <c r="AD24" s="34"/>
      <c r="AE24" s="34"/>
      <c r="AF24" s="34"/>
      <c r="AG24" s="34"/>
      <c r="AH24" s="34"/>
      <c r="AI24" s="34"/>
    </row>
    <row r="25" spans="1:38" s="37" customFormat="1" ht="11.25" x14ac:dyDescent="0.2">
      <c r="A25" s="76" t="s">
        <v>26</v>
      </c>
      <c r="B25" s="76" t="s">
        <v>8</v>
      </c>
      <c r="C25" s="77" t="s">
        <v>124</v>
      </c>
      <c r="D25" s="77"/>
      <c r="E25" s="78"/>
      <c r="F25" s="79">
        <f>IF($AE$6,IF($AE$1,SUMIFS('Annual Service Data By Mode'!L:L,'Annual Service Data By Mode'!$J:$J,"="&amp;$A25,'Annual Service Data By Mode'!$K:$K,"="&amp;$B25,'Annual Service Data By Mode'!$AX:$AX,"=No",'Annual Service Data By Mode'!$G:$G,"=Full Reporter"),SUMIFS('Annual Service Data By Mode'!L:L,'Annual Service Data By Mode'!$J:$J,"="&amp;$A25,'Annual Service Data By Mode'!$K:$K,"="&amp;$B25,'Annual Service Data By Mode'!$G:$G,"=Full Reporter")),IF($AE$1,SUMIFS('Annual Service Data By Mode'!L:L,'Annual Service Data By Mode'!$J:$J,"="&amp;$A25,'Annual Service Data By Mode'!$K:$K,"="&amp;$B25,'Annual Service Data By Mode'!$AX:$AX,"=No"),SUMIFS('Annual Service Data By Mode'!L:L,'Annual Service Data By Mode'!$J:$J,"="&amp;$A25,'Annual Service Data By Mode'!$K:$K,"="&amp;$B25)))</f>
        <v>319</v>
      </c>
      <c r="G25" s="79">
        <f>IF($AE$6,IF($AE$1,SUMIFS('Annual Service Data By Mode'!N:N,'Annual Service Data By Mode'!$J:$J,"="&amp;$A25,'Annual Service Data By Mode'!$K:$K,"="&amp;$B25,'Annual Service Data By Mode'!$AX:$AX,"=No",'Annual Service Data By Mode'!$G:$G,"=Full Reporter"),SUMIFS('Annual Service Data By Mode'!N:N,'Annual Service Data By Mode'!$J:$J,"="&amp;$A25,'Annual Service Data By Mode'!$K:$K,"="&amp;$B25,'Annual Service Data By Mode'!$G:$G,"=Full Reporter")),IF($AE$1,SUMIFS('Annual Service Data By Mode'!N:N,'Annual Service Data By Mode'!$J:$J,"="&amp;$A25,'Annual Service Data By Mode'!$K:$K,"="&amp;$B25,'Annual Service Data By Mode'!$AX:$AX,"=No"),SUMIFS('Annual Service Data By Mode'!N:N,'Annual Service Data By Mode'!$J:$J,"="&amp;$A25,'Annual Service Data By Mode'!$K:$K,"="&amp;$B25)))</f>
        <v>0</v>
      </c>
      <c r="H25" s="80">
        <f t="shared" si="8"/>
        <v>10.099270506643537</v>
      </c>
      <c r="I25" s="81">
        <f t="shared" si="9"/>
        <v>2.5882191588140144</v>
      </c>
      <c r="J25" s="80">
        <f t="shared" si="10"/>
        <v>14.071864923886848</v>
      </c>
      <c r="K25" s="80">
        <f t="shared" si="11"/>
        <v>54.908630868957395</v>
      </c>
      <c r="L25" s="79">
        <f>IF($AE$6,IF($AE$1,SUMIFS('Annual Service Data By Mode'!V:V,'Annual Service Data By Mode'!$J:$J,"="&amp;$A25,'Annual Service Data By Mode'!$K:$K,"="&amp;$B25,'Annual Service Data By Mode'!$AX:$AX,"=No",'Annual Service Data By Mode'!$G:$G,"=Full Reporter"),SUMIFS('Annual Service Data By Mode'!V:V,'Annual Service Data By Mode'!$J:$J,"="&amp;$A25,'Annual Service Data By Mode'!$K:$K,"="&amp;$B25,'Annual Service Data By Mode'!$G:$G,"=Full Reporter")),IF($AE$1,SUMIFS('Annual Service Data By Mode'!V:V,'Annual Service Data By Mode'!$J:$J,"="&amp;$A25,'Annual Service Data By Mode'!$K:$K,"="&amp;$B25,'Annual Service Data By Mode'!$AX:$AX,"=No"),SUMIFS('Annual Service Data By Mode'!V:V,'Annual Service Data By Mode'!$J:$J,"="&amp;$A25,'Annual Service Data By Mode'!$K:$K,"="&amp;$B25)))</f>
        <v>9692959</v>
      </c>
      <c r="M25" s="79">
        <f>IF($AE$6,IF($AE$1,SUMIFS('Annual Service Data By Mode'!X:X,'Annual Service Data By Mode'!$J:$J,"="&amp;$A25,'Annual Service Data By Mode'!$K:$K,"="&amp;$B25,'Annual Service Data By Mode'!$AX:$AX,"=No",'Annual Service Data By Mode'!$G:$G,"=Full Reporter"),SUMIFS('Annual Service Data By Mode'!X:X,'Annual Service Data By Mode'!$J:$J,"="&amp;$A25,'Annual Service Data By Mode'!$K:$K,"="&amp;$B25,'Annual Service Data By Mode'!$G:$G,"=Full Reporter")),IF($AE$1,SUMIFS('Annual Service Data By Mode'!X:X,'Annual Service Data By Mode'!$J:$J,"="&amp;$A25,'Annual Service Data By Mode'!$K:$K,"="&amp;$B25,'Annual Service Data By Mode'!$AX:$AX,"=No"),SUMIFS('Annual Service Data By Mode'!X:X,'Annual Service Data By Mode'!$J:$J,"="&amp;$A25,'Annual Service Data By Mode'!$K:$K,"="&amp;$B25)))</f>
        <v>10213001</v>
      </c>
      <c r="N25" s="79">
        <f>IF($AE$6,IF($AE$1,SUMIFS('Annual Service Data By Mode'!Z:Z,'Annual Service Data By Mode'!$J:$J,"="&amp;$A25,'Annual Service Data By Mode'!$K:$K,"="&amp;$B25,'Annual Service Data By Mode'!$AX:$AX,"=No",'Annual Service Data By Mode'!$G:$G,"=Full Reporter"),SUMIFS('Annual Service Data By Mode'!Z:Z,'Annual Service Data By Mode'!$J:$J,"="&amp;$A25,'Annual Service Data By Mode'!$K:$K,"="&amp;$B25,'Annual Service Data By Mode'!$G:$G,"=Full Reporter")),IF($AE$1,SUMIFS('Annual Service Data By Mode'!Z:Z,'Annual Service Data By Mode'!$J:$J,"="&amp;$A25,'Annual Service Data By Mode'!$K:$K,"="&amp;$B25,'Annual Service Data By Mode'!$AX:$AX,"=No"),SUMIFS('Annual Service Data By Mode'!Z:Z,'Annual Service Data By Mode'!$J:$J,"="&amp;$A25,'Annual Service Data By Mode'!$K:$K,"="&amp;$B25)))</f>
        <v>11457481</v>
      </c>
      <c r="O25" s="79">
        <f>IF($AE$6,IF($AE$1,SUMIFS('Annual Service Data By Mode'!AB:AB,'Annual Service Data By Mode'!$J:$J,"="&amp;$A25,'Annual Service Data By Mode'!$K:$K,"="&amp;$B25,'Annual Service Data By Mode'!$AX:$AX,"=No",'Annual Service Data By Mode'!$G:$G,"=Full Reporter"),SUMIFS('Annual Service Data By Mode'!AB:AB,'Annual Service Data By Mode'!$J:$J,"="&amp;$A25,'Annual Service Data By Mode'!$K:$K,"="&amp;$B25,'Annual Service Data By Mode'!$G:$G,"=Full Reporter")),IF($AE$1,SUMIFS('Annual Service Data By Mode'!AB:AB,'Annual Service Data By Mode'!$J:$J,"="&amp;$A25,'Annual Service Data By Mode'!$K:$K,"="&amp;$B25,'Annual Service Data By Mode'!$AX:$AX,"=No"),SUMIFS('Annual Service Data By Mode'!AB:AB,'Annual Service Data By Mode'!$J:$J,"="&amp;$A25,'Annual Service Data By Mode'!$K:$K,"="&amp;$B25)))</f>
        <v>569737</v>
      </c>
      <c r="P25" s="79">
        <f>IF($AE$6,IF($AE$1,SUMIFS('Annual Service Data By Mode'!AD:AD,'Annual Service Data By Mode'!$J:$J,"="&amp;$A25,'Annual Service Data By Mode'!$K:$K,"="&amp;$B25,'Annual Service Data By Mode'!$AX:$AX,"=No",'Annual Service Data By Mode'!$G:$G,"=Full Reporter"),SUMIFS('Annual Service Data By Mode'!AD:AD,'Annual Service Data By Mode'!$J:$J,"="&amp;$A25,'Annual Service Data By Mode'!$K:$K,"="&amp;$B25,'Annual Service Data By Mode'!$G:$G,"=Full Reporter")),IF($AE$1,SUMIFS('Annual Service Data By Mode'!AD:AD,'Annual Service Data By Mode'!$J:$J,"="&amp;$A25,'Annual Service Data By Mode'!$K:$K,"="&amp;$B25,'Annual Service Data By Mode'!$AX:$AX,"=No"),SUMIFS('Annual Service Data By Mode'!AD:AD,'Annual Service Data By Mode'!$J:$J,"="&amp;$A25,'Annual Service Data By Mode'!$K:$K,"="&amp;$B25)))</f>
        <v>1121084</v>
      </c>
      <c r="Q25" s="79">
        <f>IF($AE$6,IF($AE$1,SUMIFS('Annual Service Data By Mode'!AF:AF,'Annual Service Data By Mode'!$J:$J,"="&amp;$A25,'Annual Service Data By Mode'!$K:$K,"="&amp;$B25,'Annual Service Data By Mode'!$AX:$AX,"=No",'Annual Service Data By Mode'!$G:$G,"=Full Reporter"),SUMIFS('Annual Service Data By Mode'!AF:AF,'Annual Service Data By Mode'!$J:$J,"="&amp;$A25,'Annual Service Data By Mode'!$K:$K,"="&amp;$B25,'Annual Service Data By Mode'!$G:$G,"=Full Reporter")),IF($AE$1,SUMIFS('Annual Service Data By Mode'!AF:AF,'Annual Service Data By Mode'!$J:$J,"="&amp;$A25,'Annual Service Data By Mode'!$K:$K,"="&amp;$B25,'Annual Service Data By Mode'!$AX:$AX,"=No"),SUMIFS('Annual Service Data By Mode'!AF:AF,'Annual Service Data By Mode'!$J:$J,"="&amp;$A25,'Annual Service Data By Mode'!$K:$K,"="&amp;$B25)))</f>
        <v>1134486</v>
      </c>
      <c r="R25" s="79">
        <f>IF($AE$6,IF($AE$1,SUMIFS('Annual Service Data By Mode'!AH:AH,'Annual Service Data By Mode'!$J:$J,"="&amp;$A25,'Annual Service Data By Mode'!$K:$K,"="&amp;$B25,'Annual Service Data By Mode'!$AX:$AX,"=No",'Annual Service Data By Mode'!$G:$G,"=Full Reporter"),SUMIFS('Annual Service Data By Mode'!AH:AH,'Annual Service Data By Mode'!$J:$J,"="&amp;$A25,'Annual Service Data By Mode'!$K:$K,"="&amp;$B25,'Annual Service Data By Mode'!$G:$G,"=Full Reporter")),IF($AE$1,SUMIFS('Annual Service Data By Mode'!AH:AH,'Annual Service Data By Mode'!$J:$J,"="&amp;$A25,'Annual Service Data By Mode'!$K:$K,"="&amp;$B25,'Annual Service Data By Mode'!$AX:$AX,"=No"),SUMIFS('Annual Service Data By Mode'!AH:AH,'Annual Service Data By Mode'!$J:$J,"="&amp;$A25,'Annual Service Data By Mode'!$K:$K,"="&amp;$B25)))</f>
        <v>53977</v>
      </c>
      <c r="S25" s="79">
        <f>IF($AE$6,IF($AE$1,SUMIFS('Annual Service Data By Mode'!AJ:AJ,'Annual Service Data By Mode'!$J:$J,"="&amp;$A25,'Annual Service Data By Mode'!$K:$K,"="&amp;$B25,'Annual Service Data By Mode'!$AX:$AX,"=No",'Annual Service Data By Mode'!$G:$G,"=Full Reporter"),SUMIFS('Annual Service Data By Mode'!AJ:AJ,'Annual Service Data By Mode'!$J:$J,"="&amp;$A25,'Annual Service Data By Mode'!$K:$K,"="&amp;$B25,'Annual Service Data By Mode'!$G:$G,"=Full Reporter")),IF($AE$1,SUMIFS('Annual Service Data By Mode'!AJ:AJ,'Annual Service Data By Mode'!$J:$J,"="&amp;$A25,'Annual Service Data By Mode'!$K:$K,"="&amp;$B25,'Annual Service Data By Mode'!$AX:$AX,"=No"),SUMIFS('Annual Service Data By Mode'!AJ:AJ,'Annual Service Data By Mode'!$J:$J,"="&amp;$A25,'Annual Service Data By Mode'!$K:$K,"="&amp;$B25)))</f>
        <v>0</v>
      </c>
      <c r="T25" s="79">
        <f>IF($AE$6,IF($AE$1,SUMIFS('Annual Service Data By Mode'!AL:AL,'Annual Service Data By Mode'!$J:$J,"="&amp;$A25,'Annual Service Data By Mode'!$K:$K,"="&amp;$B25,'Annual Service Data By Mode'!$AX:$AX,"=No",'Annual Service Data By Mode'!$G:$G,"=Full Reporter"),SUMIFS('Annual Service Data By Mode'!AL:AL,'Annual Service Data By Mode'!$J:$J,"="&amp;$A25,'Annual Service Data By Mode'!$K:$K,"="&amp;$B25,'Annual Service Data By Mode'!$G:$G,"=Full Reporter")),IF($AE$1,SUMIFS('Annual Service Data By Mode'!AL:AL,'Annual Service Data By Mode'!$J:$J,"="&amp;$A25,'Annual Service Data By Mode'!$K:$K,"="&amp;$B25,'Annual Service Data By Mode'!$AX:$AX,"=No"),SUMIFS('Annual Service Data By Mode'!AL:AL,'Annual Service Data By Mode'!$J:$J,"="&amp;$A25,'Annual Service Data By Mode'!$K:$K,"="&amp;$B25)))</f>
        <v>0</v>
      </c>
      <c r="U25" s="79">
        <f>IF($AE$6,IF($AE$1,SUMIFS('Annual Service Data By Mode'!AN:AN,'Annual Service Data By Mode'!$J:$J,"="&amp;$A25,'Annual Service Data By Mode'!$K:$K,"="&amp;$B25,'Annual Service Data By Mode'!$AX:$AX,"=No",'Annual Service Data By Mode'!$G:$G,"=Full Reporter"),SUMIFS('Annual Service Data By Mode'!AN:AN,'Annual Service Data By Mode'!$J:$J,"="&amp;$A25,'Annual Service Data By Mode'!$K:$K,"="&amp;$B25,'Annual Service Data By Mode'!$G:$G,"=Full Reporter")),IF($AE$1,SUMIFS('Annual Service Data By Mode'!AN:AN,'Annual Service Data By Mode'!$J:$J,"="&amp;$A25,'Annual Service Data By Mode'!$K:$K,"="&amp;$B25,'Annual Service Data By Mode'!$AX:$AX,"=No"),SUMIFS('Annual Service Data By Mode'!AN:AN,'Annual Service Data By Mode'!$J:$J,"="&amp;$A25,'Annual Service Data By Mode'!$K:$K,"="&amp;$B25)))</f>
        <v>0</v>
      </c>
      <c r="V25" s="79">
        <f>IF($AE$6,IF($AE$1,SUMIFS('Annual Service Data By Mode'!AP:AP,'Annual Service Data By Mode'!$J:$J,"="&amp;$A25,'Annual Service Data By Mode'!$K:$K,"="&amp;$B25,'Annual Service Data By Mode'!$AX:$AX,"=No",'Annual Service Data By Mode'!$G:$G,"=Full Reporter"),SUMIFS('Annual Service Data By Mode'!AP:AP,'Annual Service Data By Mode'!$J:$J,"="&amp;$A25,'Annual Service Data By Mode'!$K:$K,"="&amp;$B25,'Annual Service Data By Mode'!$G:$G,"=Full Reporter")),IF($AE$1,SUMIFS('Annual Service Data By Mode'!AP:AP,'Annual Service Data By Mode'!$J:$J,"="&amp;$A25,'Annual Service Data By Mode'!$K:$K,"="&amp;$B25,'Annual Service Data By Mode'!$AX:$AX,"=No"),SUMIFS('Annual Service Data By Mode'!AP:AP,'Annual Service Data By Mode'!$J:$J,"="&amp;$A25,'Annual Service Data By Mode'!$K:$K,"="&amp;$B25)))</f>
        <v>0</v>
      </c>
      <c r="W25" s="79">
        <f>IF($AE$6,IF($AE$1,SUMIFS('Annual Service Data By Mode'!AR:AR,'Annual Service Data By Mode'!$J:$J,"="&amp;$A25,'Annual Service Data By Mode'!$K:$K,"="&amp;$B25,'Annual Service Data By Mode'!$AX:$AX,"=No",'Annual Service Data By Mode'!$G:$G,"=Full Reporter"),SUMIFS('Annual Service Data By Mode'!AR:AR,'Annual Service Data By Mode'!$J:$J,"="&amp;$A25,'Annual Service Data By Mode'!$K:$K,"="&amp;$B25,'Annual Service Data By Mode'!$G:$G,"=Full Reporter")),IF($AE$1,SUMIFS('Annual Service Data By Mode'!AR:AR,'Annual Service Data By Mode'!$J:$J,"="&amp;$A25,'Annual Service Data By Mode'!$K:$K,"="&amp;$B25,'Annual Service Data By Mode'!$AX:$AX,"=No"),SUMIFS('Annual Service Data By Mode'!AR:AR,'Annual Service Data By Mode'!$J:$J,"="&amp;$A25,'Annual Service Data By Mode'!$K:$K,"="&amp;$B25)))</f>
        <v>62293073</v>
      </c>
      <c r="X25" s="79">
        <f>IF($AE$6,IF($AE$1,SUMIFS('Annual Service Data By Mode'!AT:AT,'Annual Service Data By Mode'!$J:$J,"="&amp;$A25,'Annual Service Data By Mode'!$K:$K,"="&amp;$B25,'Annual Service Data By Mode'!$AX:$AX,"=No",'Annual Service Data By Mode'!$G:$G,"=Full Reporter"),SUMIFS('Annual Service Data By Mode'!AT:AT,'Annual Service Data By Mode'!$J:$J,"="&amp;$A25,'Annual Service Data By Mode'!$K:$K,"="&amp;$B25,'Annual Service Data By Mode'!$G:$G,"=Full Reporter")),IF($AE$1,SUMIFS('Annual Service Data By Mode'!AT:AT,'Annual Service Data By Mode'!$J:$J,"="&amp;$A25,'Annual Service Data By Mode'!$K:$K,"="&amp;$B25,'Annual Service Data By Mode'!$AX:$AX,"=No"),SUMIFS('Annual Service Data By Mode'!AT:AT,'Annual Service Data By Mode'!$J:$J,"="&amp;$A25,'Annual Service Data By Mode'!$K:$K,"="&amp;$B25)))</f>
        <v>161228125</v>
      </c>
      <c r="Y25" s="198">
        <f>IF($AE$6,IF($AE$1,SUMIFS('Annual Service Data By Mode'!AV:AV,'Annual Service Data By Mode'!$J:$J,"="&amp;$A25,'Annual Service Data By Mode'!$K:$K,"="&amp;$B25,'Annual Service Data By Mode'!$AX:$AX,"=No",'Annual Service Data By Mode'!$G:$G,"=Full Reporter"),SUMIFS('Annual Service Data By Mode'!AV:AV,'Annual Service Data By Mode'!$J:$J,"="&amp;$A25,'Annual Service Data By Mode'!$K:$K,"="&amp;$B25,'Annual Service Data By Mode'!$G:$G,"=Full Reporter")),IF($AE$1,SUMIFS('Annual Service Data By Mode'!AV:AV,'Annual Service Data By Mode'!$J:$J,"="&amp;$A25,'Annual Service Data By Mode'!$K:$K,"="&amp;$B25,'Annual Service Data By Mode'!$AX:$AX,"=No"),SUMIFS('Annual Service Data By Mode'!AV:AV,'Annual Service Data By Mode'!$J:$J,"="&amp;$A25,'Annual Service Data By Mode'!$K:$K,"="&amp;$B25)))</f>
        <v>239.73000000000002</v>
      </c>
      <c r="Z25" s="34"/>
      <c r="AA25" s="34"/>
      <c r="AB25" s="34"/>
      <c r="AC25" s="34"/>
      <c r="AD25" s="34"/>
      <c r="AE25" s="34"/>
      <c r="AF25" s="34"/>
      <c r="AG25" s="34"/>
      <c r="AH25" s="34"/>
      <c r="AI25" s="34"/>
    </row>
    <row r="26" spans="1:38" s="37" customFormat="1" ht="11.25" x14ac:dyDescent="0.2">
      <c r="A26" s="76" t="s">
        <v>26</v>
      </c>
      <c r="B26" s="76" t="s">
        <v>12</v>
      </c>
      <c r="C26" s="77" t="s">
        <v>133</v>
      </c>
      <c r="D26" s="77"/>
      <c r="E26" s="78"/>
      <c r="F26" s="79">
        <f>IF($AE$6,IF($AE$1,SUMIFS('Annual Service Data By Mode'!L:L,'Annual Service Data By Mode'!$J:$J,"="&amp;$A26,'Annual Service Data By Mode'!$K:$K,"="&amp;$B26,'Annual Service Data By Mode'!$AX:$AX,"=No",'Annual Service Data By Mode'!$G:$G,"=Full Reporter"),SUMIFS('Annual Service Data By Mode'!L:L,'Annual Service Data By Mode'!$J:$J,"="&amp;$A26,'Annual Service Data By Mode'!$K:$K,"="&amp;$B26,'Annual Service Data By Mode'!$G:$G,"=Full Reporter")),IF($AE$1,SUMIFS('Annual Service Data By Mode'!L:L,'Annual Service Data By Mode'!$J:$J,"="&amp;$A26,'Annual Service Data By Mode'!$K:$K,"="&amp;$B26,'Annual Service Data By Mode'!$AX:$AX,"=No"),SUMIFS('Annual Service Data By Mode'!L:L,'Annual Service Data By Mode'!$J:$J,"="&amp;$A26,'Annual Service Data By Mode'!$K:$K,"="&amp;$B26)))</f>
        <v>0</v>
      </c>
      <c r="G26" s="79">
        <f>IF($AE$6,IF($AE$1,SUMIFS('Annual Service Data By Mode'!N:N,'Annual Service Data By Mode'!$J:$J,"="&amp;$A26,'Annual Service Data By Mode'!$K:$K,"="&amp;$B26,'Annual Service Data By Mode'!$AX:$AX,"=No",'Annual Service Data By Mode'!$G:$G,"=Full Reporter"),SUMIFS('Annual Service Data By Mode'!N:N,'Annual Service Data By Mode'!$J:$J,"="&amp;$A26,'Annual Service Data By Mode'!$K:$K,"="&amp;$B26,'Annual Service Data By Mode'!$G:$G,"=Full Reporter")),IF($AE$1,SUMIFS('Annual Service Data By Mode'!N:N,'Annual Service Data By Mode'!$J:$J,"="&amp;$A26,'Annual Service Data By Mode'!$K:$K,"="&amp;$B26,'Annual Service Data By Mode'!$AX:$AX,"=No"),SUMIFS('Annual Service Data By Mode'!N:N,'Annual Service Data By Mode'!$J:$J,"="&amp;$A26,'Annual Service Data By Mode'!$K:$K,"="&amp;$B26)))</f>
        <v>0</v>
      </c>
      <c r="H26" s="80" t="str">
        <f t="shared" si="8"/>
        <v/>
      </c>
      <c r="I26" s="81" t="str">
        <f t="shared" si="9"/>
        <v/>
      </c>
      <c r="J26" s="80" t="str">
        <f t="shared" si="10"/>
        <v/>
      </c>
      <c r="K26" s="80" t="str">
        <f t="shared" si="11"/>
        <v/>
      </c>
      <c r="L26" s="79">
        <f>IF($AE$6,IF($AE$1,SUMIFS('Annual Service Data By Mode'!V:V,'Annual Service Data By Mode'!$J:$J,"="&amp;$A26,'Annual Service Data By Mode'!$K:$K,"="&amp;$B26,'Annual Service Data By Mode'!$AX:$AX,"=No",'Annual Service Data By Mode'!$G:$G,"=Full Reporter"),SUMIFS('Annual Service Data By Mode'!V:V,'Annual Service Data By Mode'!$J:$J,"="&amp;$A26,'Annual Service Data By Mode'!$K:$K,"="&amp;$B26,'Annual Service Data By Mode'!$G:$G,"=Full Reporter")),IF($AE$1,SUMIFS('Annual Service Data By Mode'!V:V,'Annual Service Data By Mode'!$J:$J,"="&amp;$A26,'Annual Service Data By Mode'!$K:$K,"="&amp;$B26,'Annual Service Data By Mode'!$AX:$AX,"=No"),SUMIFS('Annual Service Data By Mode'!V:V,'Annual Service Data By Mode'!$J:$J,"="&amp;$A26,'Annual Service Data By Mode'!$K:$K,"="&amp;$B26)))</f>
        <v>0</v>
      </c>
      <c r="M26" s="79">
        <f>IF($AE$6,IF($AE$1,SUMIFS('Annual Service Data By Mode'!X:X,'Annual Service Data By Mode'!$J:$J,"="&amp;$A26,'Annual Service Data By Mode'!$K:$K,"="&amp;$B26,'Annual Service Data By Mode'!$AX:$AX,"=No",'Annual Service Data By Mode'!$G:$G,"=Full Reporter"),SUMIFS('Annual Service Data By Mode'!X:X,'Annual Service Data By Mode'!$J:$J,"="&amp;$A26,'Annual Service Data By Mode'!$K:$K,"="&amp;$B26,'Annual Service Data By Mode'!$G:$G,"=Full Reporter")),IF($AE$1,SUMIFS('Annual Service Data By Mode'!X:X,'Annual Service Data By Mode'!$J:$J,"="&amp;$A26,'Annual Service Data By Mode'!$K:$K,"="&amp;$B26,'Annual Service Data By Mode'!$AX:$AX,"=No"),SUMIFS('Annual Service Data By Mode'!X:X,'Annual Service Data By Mode'!$J:$J,"="&amp;$A26,'Annual Service Data By Mode'!$K:$K,"="&amp;$B26)))</f>
        <v>0</v>
      </c>
      <c r="N26" s="79">
        <f>IF($AE$6,IF($AE$1,SUMIFS('Annual Service Data By Mode'!Z:Z,'Annual Service Data By Mode'!$J:$J,"="&amp;$A26,'Annual Service Data By Mode'!$K:$K,"="&amp;$B26,'Annual Service Data By Mode'!$AX:$AX,"=No",'Annual Service Data By Mode'!$G:$G,"=Full Reporter"),SUMIFS('Annual Service Data By Mode'!Z:Z,'Annual Service Data By Mode'!$J:$J,"="&amp;$A26,'Annual Service Data By Mode'!$K:$K,"="&amp;$B26,'Annual Service Data By Mode'!$G:$G,"=Full Reporter")),IF($AE$1,SUMIFS('Annual Service Data By Mode'!Z:Z,'Annual Service Data By Mode'!$J:$J,"="&amp;$A26,'Annual Service Data By Mode'!$K:$K,"="&amp;$B26,'Annual Service Data By Mode'!$AX:$AX,"=No"),SUMIFS('Annual Service Data By Mode'!Z:Z,'Annual Service Data By Mode'!$J:$J,"="&amp;$A26,'Annual Service Data By Mode'!$K:$K,"="&amp;$B26)))</f>
        <v>0</v>
      </c>
      <c r="O26" s="79">
        <f>IF($AE$6,IF($AE$1,SUMIFS('Annual Service Data By Mode'!AB:AB,'Annual Service Data By Mode'!$J:$J,"="&amp;$A26,'Annual Service Data By Mode'!$K:$K,"="&amp;$B26,'Annual Service Data By Mode'!$AX:$AX,"=No",'Annual Service Data By Mode'!$G:$G,"=Full Reporter"),SUMIFS('Annual Service Data By Mode'!AB:AB,'Annual Service Data By Mode'!$J:$J,"="&amp;$A26,'Annual Service Data By Mode'!$K:$K,"="&amp;$B26,'Annual Service Data By Mode'!$G:$G,"=Full Reporter")),IF($AE$1,SUMIFS('Annual Service Data By Mode'!AB:AB,'Annual Service Data By Mode'!$J:$J,"="&amp;$A26,'Annual Service Data By Mode'!$K:$K,"="&amp;$B26,'Annual Service Data By Mode'!$AX:$AX,"=No"),SUMIFS('Annual Service Data By Mode'!AB:AB,'Annual Service Data By Mode'!$J:$J,"="&amp;$A26,'Annual Service Data By Mode'!$K:$K,"="&amp;$B26)))</f>
        <v>0</v>
      </c>
      <c r="P26" s="79">
        <f>IF($AE$6,IF($AE$1,SUMIFS('Annual Service Data By Mode'!AD:AD,'Annual Service Data By Mode'!$J:$J,"="&amp;$A26,'Annual Service Data By Mode'!$K:$K,"="&amp;$B26,'Annual Service Data By Mode'!$AX:$AX,"=No",'Annual Service Data By Mode'!$G:$G,"=Full Reporter"),SUMIFS('Annual Service Data By Mode'!AD:AD,'Annual Service Data By Mode'!$J:$J,"="&amp;$A26,'Annual Service Data By Mode'!$K:$K,"="&amp;$B26,'Annual Service Data By Mode'!$G:$G,"=Full Reporter")),IF($AE$1,SUMIFS('Annual Service Data By Mode'!AD:AD,'Annual Service Data By Mode'!$J:$J,"="&amp;$A26,'Annual Service Data By Mode'!$K:$K,"="&amp;$B26,'Annual Service Data By Mode'!$AX:$AX,"=No"),SUMIFS('Annual Service Data By Mode'!AD:AD,'Annual Service Data By Mode'!$J:$J,"="&amp;$A26,'Annual Service Data By Mode'!$K:$K,"="&amp;$B26)))</f>
        <v>0</v>
      </c>
      <c r="Q26" s="79">
        <f>IF($AE$6,IF($AE$1,SUMIFS('Annual Service Data By Mode'!AF:AF,'Annual Service Data By Mode'!$J:$J,"="&amp;$A26,'Annual Service Data By Mode'!$K:$K,"="&amp;$B26,'Annual Service Data By Mode'!$AX:$AX,"=No",'Annual Service Data By Mode'!$G:$G,"=Full Reporter"),SUMIFS('Annual Service Data By Mode'!AF:AF,'Annual Service Data By Mode'!$J:$J,"="&amp;$A26,'Annual Service Data By Mode'!$K:$K,"="&amp;$B26,'Annual Service Data By Mode'!$G:$G,"=Full Reporter")),IF($AE$1,SUMIFS('Annual Service Data By Mode'!AF:AF,'Annual Service Data By Mode'!$J:$J,"="&amp;$A26,'Annual Service Data By Mode'!$K:$K,"="&amp;$B26,'Annual Service Data By Mode'!$AX:$AX,"=No"),SUMIFS('Annual Service Data By Mode'!AF:AF,'Annual Service Data By Mode'!$J:$J,"="&amp;$A26,'Annual Service Data By Mode'!$K:$K,"="&amp;$B26)))</f>
        <v>0</v>
      </c>
      <c r="R26" s="79">
        <f>IF($AE$6,IF($AE$1,SUMIFS('Annual Service Data By Mode'!AH:AH,'Annual Service Data By Mode'!$J:$J,"="&amp;$A26,'Annual Service Data By Mode'!$K:$K,"="&amp;$B26,'Annual Service Data By Mode'!$AX:$AX,"=No",'Annual Service Data By Mode'!$G:$G,"=Full Reporter"),SUMIFS('Annual Service Data By Mode'!AH:AH,'Annual Service Data By Mode'!$J:$J,"="&amp;$A26,'Annual Service Data By Mode'!$K:$K,"="&amp;$B26,'Annual Service Data By Mode'!$G:$G,"=Full Reporter")),IF($AE$1,SUMIFS('Annual Service Data By Mode'!AH:AH,'Annual Service Data By Mode'!$J:$J,"="&amp;$A26,'Annual Service Data By Mode'!$K:$K,"="&amp;$B26,'Annual Service Data By Mode'!$AX:$AX,"=No"),SUMIFS('Annual Service Data By Mode'!AH:AH,'Annual Service Data By Mode'!$J:$J,"="&amp;$A26,'Annual Service Data By Mode'!$K:$K,"="&amp;$B26)))</f>
        <v>0</v>
      </c>
      <c r="S26" s="79">
        <f>IF($AE$6,IF($AE$1,SUMIFS('Annual Service Data By Mode'!AJ:AJ,'Annual Service Data By Mode'!$J:$J,"="&amp;$A26,'Annual Service Data By Mode'!$K:$K,"="&amp;$B26,'Annual Service Data By Mode'!$AX:$AX,"=No",'Annual Service Data By Mode'!$G:$G,"=Full Reporter"),SUMIFS('Annual Service Data By Mode'!AJ:AJ,'Annual Service Data By Mode'!$J:$J,"="&amp;$A26,'Annual Service Data By Mode'!$K:$K,"="&amp;$B26,'Annual Service Data By Mode'!$G:$G,"=Full Reporter")),IF($AE$1,SUMIFS('Annual Service Data By Mode'!AJ:AJ,'Annual Service Data By Mode'!$J:$J,"="&amp;$A26,'Annual Service Data By Mode'!$K:$K,"="&amp;$B26,'Annual Service Data By Mode'!$AX:$AX,"=No"),SUMIFS('Annual Service Data By Mode'!AJ:AJ,'Annual Service Data By Mode'!$J:$J,"="&amp;$A26,'Annual Service Data By Mode'!$K:$K,"="&amp;$B26)))</f>
        <v>0</v>
      </c>
      <c r="T26" s="79">
        <f>IF($AE$6,IF($AE$1,SUMIFS('Annual Service Data By Mode'!AL:AL,'Annual Service Data By Mode'!$J:$J,"="&amp;$A26,'Annual Service Data By Mode'!$K:$K,"="&amp;$B26,'Annual Service Data By Mode'!$AX:$AX,"=No",'Annual Service Data By Mode'!$G:$G,"=Full Reporter"),SUMIFS('Annual Service Data By Mode'!AL:AL,'Annual Service Data By Mode'!$J:$J,"="&amp;$A26,'Annual Service Data By Mode'!$K:$K,"="&amp;$B26,'Annual Service Data By Mode'!$G:$G,"=Full Reporter")),IF($AE$1,SUMIFS('Annual Service Data By Mode'!AL:AL,'Annual Service Data By Mode'!$J:$J,"="&amp;$A26,'Annual Service Data By Mode'!$K:$K,"="&amp;$B26,'Annual Service Data By Mode'!$AX:$AX,"=No"),SUMIFS('Annual Service Data By Mode'!AL:AL,'Annual Service Data By Mode'!$J:$J,"="&amp;$A26,'Annual Service Data By Mode'!$K:$K,"="&amp;$B26)))</f>
        <v>0</v>
      </c>
      <c r="U26" s="79">
        <f>IF($AE$6,IF($AE$1,SUMIFS('Annual Service Data By Mode'!AN:AN,'Annual Service Data By Mode'!$J:$J,"="&amp;$A26,'Annual Service Data By Mode'!$K:$K,"="&amp;$B26,'Annual Service Data By Mode'!$AX:$AX,"=No",'Annual Service Data By Mode'!$G:$G,"=Full Reporter"),SUMIFS('Annual Service Data By Mode'!AN:AN,'Annual Service Data By Mode'!$J:$J,"="&amp;$A26,'Annual Service Data By Mode'!$K:$K,"="&amp;$B26,'Annual Service Data By Mode'!$G:$G,"=Full Reporter")),IF($AE$1,SUMIFS('Annual Service Data By Mode'!AN:AN,'Annual Service Data By Mode'!$J:$J,"="&amp;$A26,'Annual Service Data By Mode'!$K:$K,"="&amp;$B26,'Annual Service Data By Mode'!$AX:$AX,"=No"),SUMIFS('Annual Service Data By Mode'!AN:AN,'Annual Service Data By Mode'!$J:$J,"="&amp;$A26,'Annual Service Data By Mode'!$K:$K,"="&amp;$B26)))</f>
        <v>0</v>
      </c>
      <c r="V26" s="79">
        <f>IF($AE$6,IF($AE$1,SUMIFS('Annual Service Data By Mode'!AP:AP,'Annual Service Data By Mode'!$J:$J,"="&amp;$A26,'Annual Service Data By Mode'!$K:$K,"="&amp;$B26,'Annual Service Data By Mode'!$AX:$AX,"=No",'Annual Service Data By Mode'!$G:$G,"=Full Reporter"),SUMIFS('Annual Service Data By Mode'!AP:AP,'Annual Service Data By Mode'!$J:$J,"="&amp;$A26,'Annual Service Data By Mode'!$K:$K,"="&amp;$B26,'Annual Service Data By Mode'!$G:$G,"=Full Reporter")),IF($AE$1,SUMIFS('Annual Service Data By Mode'!AP:AP,'Annual Service Data By Mode'!$J:$J,"="&amp;$A26,'Annual Service Data By Mode'!$K:$K,"="&amp;$B26,'Annual Service Data By Mode'!$AX:$AX,"=No"),SUMIFS('Annual Service Data By Mode'!AP:AP,'Annual Service Data By Mode'!$J:$J,"="&amp;$A26,'Annual Service Data By Mode'!$K:$K,"="&amp;$B26)))</f>
        <v>0</v>
      </c>
      <c r="W26" s="79">
        <f>IF($AE$6,IF($AE$1,SUMIFS('Annual Service Data By Mode'!AR:AR,'Annual Service Data By Mode'!$J:$J,"="&amp;$A26,'Annual Service Data By Mode'!$K:$K,"="&amp;$B26,'Annual Service Data By Mode'!$AX:$AX,"=No",'Annual Service Data By Mode'!$G:$G,"=Full Reporter"),SUMIFS('Annual Service Data By Mode'!AR:AR,'Annual Service Data By Mode'!$J:$J,"="&amp;$A26,'Annual Service Data By Mode'!$K:$K,"="&amp;$B26,'Annual Service Data By Mode'!$G:$G,"=Full Reporter")),IF($AE$1,SUMIFS('Annual Service Data By Mode'!AR:AR,'Annual Service Data By Mode'!$J:$J,"="&amp;$A26,'Annual Service Data By Mode'!$K:$K,"="&amp;$B26,'Annual Service Data By Mode'!$AX:$AX,"=No"),SUMIFS('Annual Service Data By Mode'!AR:AR,'Annual Service Data By Mode'!$J:$J,"="&amp;$A26,'Annual Service Data By Mode'!$K:$K,"="&amp;$B26)))</f>
        <v>0</v>
      </c>
      <c r="X26" s="79">
        <f>IF($AE$6,IF($AE$1,SUMIFS('Annual Service Data By Mode'!AT:AT,'Annual Service Data By Mode'!$J:$J,"="&amp;$A26,'Annual Service Data By Mode'!$K:$K,"="&amp;$B26,'Annual Service Data By Mode'!$AX:$AX,"=No",'Annual Service Data By Mode'!$G:$G,"=Full Reporter"),SUMIFS('Annual Service Data By Mode'!AT:AT,'Annual Service Data By Mode'!$J:$J,"="&amp;$A26,'Annual Service Data By Mode'!$K:$K,"="&amp;$B26,'Annual Service Data By Mode'!$G:$G,"=Full Reporter")),IF($AE$1,SUMIFS('Annual Service Data By Mode'!AT:AT,'Annual Service Data By Mode'!$J:$J,"="&amp;$A26,'Annual Service Data By Mode'!$K:$K,"="&amp;$B26,'Annual Service Data By Mode'!$AX:$AX,"=No"),SUMIFS('Annual Service Data By Mode'!AT:AT,'Annual Service Data By Mode'!$J:$J,"="&amp;$A26,'Annual Service Data By Mode'!$K:$K,"="&amp;$B26)))</f>
        <v>0</v>
      </c>
      <c r="Y26" s="198">
        <f>IF($AE$6,IF($AE$1,SUMIFS('Annual Service Data By Mode'!AV:AV,'Annual Service Data By Mode'!$J:$J,"="&amp;$A26,'Annual Service Data By Mode'!$K:$K,"="&amp;$B26,'Annual Service Data By Mode'!$AX:$AX,"=No",'Annual Service Data By Mode'!$G:$G,"=Full Reporter"),SUMIFS('Annual Service Data By Mode'!AV:AV,'Annual Service Data By Mode'!$J:$J,"="&amp;$A26,'Annual Service Data By Mode'!$K:$K,"="&amp;$B26,'Annual Service Data By Mode'!$G:$G,"=Full Reporter")),IF($AE$1,SUMIFS('Annual Service Data By Mode'!AV:AV,'Annual Service Data By Mode'!$J:$J,"="&amp;$A26,'Annual Service Data By Mode'!$K:$K,"="&amp;$B26,'Annual Service Data By Mode'!$AX:$AX,"=No"),SUMIFS('Annual Service Data By Mode'!AV:AV,'Annual Service Data By Mode'!$J:$J,"="&amp;$A26,'Annual Service Data By Mode'!$K:$K,"="&amp;$B26)))</f>
        <v>0</v>
      </c>
      <c r="Z26" s="34"/>
      <c r="AA26" s="34"/>
      <c r="AB26" s="34"/>
      <c r="AC26" s="34"/>
      <c r="AD26" s="34"/>
      <c r="AE26" s="34"/>
      <c r="AF26" s="34"/>
      <c r="AG26" s="34"/>
      <c r="AH26" s="34"/>
      <c r="AI26" s="34"/>
    </row>
    <row r="27" spans="1:38" s="37" customFormat="1" ht="11.25" x14ac:dyDescent="0.2">
      <c r="A27" s="76" t="s">
        <v>29</v>
      </c>
      <c r="B27" s="76" t="s">
        <v>8</v>
      </c>
      <c r="C27" s="77" t="s">
        <v>106</v>
      </c>
      <c r="D27" s="77"/>
      <c r="E27" s="78"/>
      <c r="F27" s="79">
        <f>IF($AE$6,IF($AE$1,SUMIFS('Annual Service Data By Mode'!L:L,'Annual Service Data By Mode'!$J:$J,"="&amp;$A27,'Annual Service Data By Mode'!$K:$K,"="&amp;$B27,'Annual Service Data By Mode'!$AX:$AX,"=No",'Annual Service Data By Mode'!$G:$G,"=Full Reporter"),SUMIFS('Annual Service Data By Mode'!L:L,'Annual Service Data By Mode'!$J:$J,"="&amp;$A27,'Annual Service Data By Mode'!$K:$K,"="&amp;$B27,'Annual Service Data By Mode'!$G:$G,"=Full Reporter")),IF($AE$1,SUMIFS('Annual Service Data By Mode'!L:L,'Annual Service Data By Mode'!$J:$J,"="&amp;$A27,'Annual Service Data By Mode'!$K:$K,"="&amp;$B27,'Annual Service Data By Mode'!$AX:$AX,"=No"),SUMIFS('Annual Service Data By Mode'!L:L,'Annual Service Data By Mode'!$J:$J,"="&amp;$A27,'Annual Service Data By Mode'!$K:$K,"="&amp;$B27)))</f>
        <v>27</v>
      </c>
      <c r="G27" s="79">
        <f>IF($AE$6,IF($AE$1,SUMIFS('Annual Service Data By Mode'!N:N,'Annual Service Data By Mode'!$J:$J,"="&amp;$A27,'Annual Service Data By Mode'!$K:$K,"="&amp;$B27,'Annual Service Data By Mode'!$AX:$AX,"=No",'Annual Service Data By Mode'!$G:$G,"=Full Reporter"),SUMIFS('Annual Service Data By Mode'!N:N,'Annual Service Data By Mode'!$J:$J,"="&amp;$A27,'Annual Service Data By Mode'!$K:$K,"="&amp;$B27,'Annual Service Data By Mode'!$G:$G,"=Full Reporter")),IF($AE$1,SUMIFS('Annual Service Data By Mode'!N:N,'Annual Service Data By Mode'!$J:$J,"="&amp;$A27,'Annual Service Data By Mode'!$K:$K,"="&amp;$B27,'Annual Service Data By Mode'!$AX:$AX,"=No"),SUMIFS('Annual Service Data By Mode'!N:N,'Annual Service Data By Mode'!$J:$J,"="&amp;$A27,'Annual Service Data By Mode'!$K:$K,"="&amp;$B27)))</f>
        <v>27</v>
      </c>
      <c r="H27" s="80">
        <f t="shared" si="8"/>
        <v>2.0514594624336295</v>
      </c>
      <c r="I27" s="81">
        <f t="shared" si="9"/>
        <v>1.2524721304263942</v>
      </c>
      <c r="J27" s="80">
        <f t="shared" si="10"/>
        <v>26.42197442619873</v>
      </c>
      <c r="K27" s="80">
        <f t="shared" si="11"/>
        <v>43.277297862389609</v>
      </c>
      <c r="L27" s="79">
        <f>IF($AE$6,IF($AE$1,SUMIFS('Annual Service Data By Mode'!V:V,'Annual Service Data By Mode'!$J:$J,"="&amp;$A27,'Annual Service Data By Mode'!$K:$K,"="&amp;$B27,'Annual Service Data By Mode'!$AX:$AX,"=No",'Annual Service Data By Mode'!$G:$G,"=Full Reporter"),SUMIFS('Annual Service Data By Mode'!V:V,'Annual Service Data By Mode'!$J:$J,"="&amp;$A27,'Annual Service Data By Mode'!$K:$K,"="&amp;$B27,'Annual Service Data By Mode'!$G:$G,"=Full Reporter")),IF($AE$1,SUMIFS('Annual Service Data By Mode'!V:V,'Annual Service Data By Mode'!$J:$J,"="&amp;$A27,'Annual Service Data By Mode'!$K:$K,"="&amp;$B27,'Annual Service Data By Mode'!$AX:$AX,"=No"),SUMIFS('Annual Service Data By Mode'!V:V,'Annual Service Data By Mode'!$J:$J,"="&amp;$A27,'Annual Service Data By Mode'!$K:$K,"="&amp;$B27)))</f>
        <v>486140</v>
      </c>
      <c r="M27" s="79">
        <f>IF($AE$6,IF($AE$1,SUMIFS('Annual Service Data By Mode'!X:X,'Annual Service Data By Mode'!$J:$J,"="&amp;$A27,'Annual Service Data By Mode'!$K:$K,"="&amp;$B27,'Annual Service Data By Mode'!$AX:$AX,"=No",'Annual Service Data By Mode'!$G:$G,"=Full Reporter"),SUMIFS('Annual Service Data By Mode'!X:X,'Annual Service Data By Mode'!$J:$J,"="&amp;$A27,'Annual Service Data By Mode'!$K:$K,"="&amp;$B27,'Annual Service Data By Mode'!$G:$G,"=Full Reporter")),IF($AE$1,SUMIFS('Annual Service Data By Mode'!X:X,'Annual Service Data By Mode'!$J:$J,"="&amp;$A27,'Annual Service Data By Mode'!$K:$K,"="&amp;$B27,'Annual Service Data By Mode'!$AX:$AX,"=No"),SUMIFS('Annual Service Data By Mode'!X:X,'Annual Service Data By Mode'!$J:$J,"="&amp;$A27,'Annual Service Data By Mode'!$K:$K,"="&amp;$B27)))</f>
        <v>304712</v>
      </c>
      <c r="N27" s="79">
        <f>IF($AE$6,IF($AE$1,SUMIFS('Annual Service Data By Mode'!Z:Z,'Annual Service Data By Mode'!$J:$J,"="&amp;$A27,'Annual Service Data By Mode'!$K:$K,"="&amp;$B27,'Annual Service Data By Mode'!$AX:$AX,"=No",'Annual Service Data By Mode'!$G:$G,"=Full Reporter"),SUMIFS('Annual Service Data By Mode'!Z:Z,'Annual Service Data By Mode'!$J:$J,"="&amp;$A27,'Annual Service Data By Mode'!$K:$K,"="&amp;$B27,'Annual Service Data By Mode'!$G:$G,"=Full Reporter")),IF($AE$1,SUMIFS('Annual Service Data By Mode'!Z:Z,'Annual Service Data By Mode'!$J:$J,"="&amp;$A27,'Annual Service Data By Mode'!$K:$K,"="&amp;$B27,'Annual Service Data By Mode'!$AX:$AX,"=No"),SUMIFS('Annual Service Data By Mode'!Z:Z,'Annual Service Data By Mode'!$J:$J,"="&amp;$A27,'Annual Service Data By Mode'!$K:$K,"="&amp;$B27)))</f>
        <v>298274</v>
      </c>
      <c r="O27" s="79">
        <f>IF($AE$6,IF($AE$1,SUMIFS('Annual Service Data By Mode'!AB:AB,'Annual Service Data By Mode'!$J:$J,"="&amp;$A27,'Annual Service Data By Mode'!$K:$K,"="&amp;$B27,'Annual Service Data By Mode'!$AX:$AX,"=No",'Annual Service Data By Mode'!$G:$G,"=Full Reporter"),SUMIFS('Annual Service Data By Mode'!AB:AB,'Annual Service Data By Mode'!$J:$J,"="&amp;$A27,'Annual Service Data By Mode'!$K:$K,"="&amp;$B27,'Annual Service Data By Mode'!$G:$G,"=Full Reporter")),IF($AE$1,SUMIFS('Annual Service Data By Mode'!AB:AB,'Annual Service Data By Mode'!$J:$J,"="&amp;$A27,'Annual Service Data By Mode'!$K:$K,"="&amp;$B27,'Annual Service Data By Mode'!$AX:$AX,"=No"),SUMIFS('Annual Service Data By Mode'!AB:AB,'Annual Service Data By Mode'!$J:$J,"="&amp;$A27,'Annual Service Data By Mode'!$K:$K,"="&amp;$B27)))</f>
        <v>6438</v>
      </c>
      <c r="P27" s="79">
        <f>IF($AE$6,IF($AE$1,SUMIFS('Annual Service Data By Mode'!AD:AD,'Annual Service Data By Mode'!$J:$J,"="&amp;$A27,'Annual Service Data By Mode'!$K:$K,"="&amp;$B27,'Annual Service Data By Mode'!$AX:$AX,"=No",'Annual Service Data By Mode'!$G:$G,"=Full Reporter"),SUMIFS('Annual Service Data By Mode'!AD:AD,'Annual Service Data By Mode'!$J:$J,"="&amp;$A27,'Annual Service Data By Mode'!$K:$K,"="&amp;$B27,'Annual Service Data By Mode'!$G:$G,"=Full Reporter")),IF($AE$1,SUMIFS('Annual Service Data By Mode'!AD:AD,'Annual Service Data By Mode'!$J:$J,"="&amp;$A27,'Annual Service Data By Mode'!$K:$K,"="&amp;$B27,'Annual Service Data By Mode'!$AX:$AX,"=No"),SUMIFS('Annual Service Data By Mode'!AD:AD,'Annual Service Data By Mode'!$J:$J,"="&amp;$A27,'Annual Service Data By Mode'!$K:$K,"="&amp;$B27)))</f>
        <v>147006</v>
      </c>
      <c r="Q27" s="79">
        <f>IF($AE$6,IF($AE$1,SUMIFS('Annual Service Data By Mode'!AF:AF,'Annual Service Data By Mode'!$J:$J,"="&amp;$A27,'Annual Service Data By Mode'!$K:$K,"="&amp;$B27,'Annual Service Data By Mode'!$AX:$AX,"=No",'Annual Service Data By Mode'!$G:$G,"=Full Reporter"),SUMIFS('Annual Service Data By Mode'!AF:AF,'Annual Service Data By Mode'!$J:$J,"="&amp;$A27,'Annual Service Data By Mode'!$K:$K,"="&amp;$B27,'Annual Service Data By Mode'!$G:$G,"=Full Reporter")),IF($AE$1,SUMIFS('Annual Service Data By Mode'!AF:AF,'Annual Service Data By Mode'!$J:$J,"="&amp;$A27,'Annual Service Data By Mode'!$K:$K,"="&amp;$B27,'Annual Service Data By Mode'!$AX:$AX,"=No"),SUMIFS('Annual Service Data By Mode'!AF:AF,'Annual Service Data By Mode'!$J:$J,"="&amp;$A27,'Annual Service Data By Mode'!$K:$K,"="&amp;$B27)))</f>
        <v>145396</v>
      </c>
      <c r="R27" s="79">
        <f>IF($AE$6,IF($AE$1,SUMIFS('Annual Service Data By Mode'!AH:AH,'Annual Service Data By Mode'!$J:$J,"="&amp;$A27,'Annual Service Data By Mode'!$K:$K,"="&amp;$B27,'Annual Service Data By Mode'!$AX:$AX,"=No",'Annual Service Data By Mode'!$G:$G,"=Full Reporter"),SUMIFS('Annual Service Data By Mode'!AH:AH,'Annual Service Data By Mode'!$J:$J,"="&amp;$A27,'Annual Service Data By Mode'!$K:$K,"="&amp;$B27,'Annual Service Data By Mode'!$G:$G,"=Full Reporter")),IF($AE$1,SUMIFS('Annual Service Data By Mode'!AH:AH,'Annual Service Data By Mode'!$J:$J,"="&amp;$A27,'Annual Service Data By Mode'!$K:$K,"="&amp;$B27,'Annual Service Data By Mode'!$AX:$AX,"=No"),SUMIFS('Annual Service Data By Mode'!AH:AH,'Annual Service Data By Mode'!$J:$J,"="&amp;$A27,'Annual Service Data By Mode'!$K:$K,"="&amp;$B27)))</f>
        <v>1610</v>
      </c>
      <c r="S27" s="79">
        <f>IF($AE$6,IF($AE$1,SUMIFS('Annual Service Data By Mode'!AJ:AJ,'Annual Service Data By Mode'!$J:$J,"="&amp;$A27,'Annual Service Data By Mode'!$K:$K,"="&amp;$B27,'Annual Service Data By Mode'!$AX:$AX,"=No",'Annual Service Data By Mode'!$G:$G,"=Full Reporter"),SUMIFS('Annual Service Data By Mode'!AJ:AJ,'Annual Service Data By Mode'!$J:$J,"="&amp;$A27,'Annual Service Data By Mode'!$K:$K,"="&amp;$B27,'Annual Service Data By Mode'!$G:$G,"=Full Reporter")),IF($AE$1,SUMIFS('Annual Service Data By Mode'!AJ:AJ,'Annual Service Data By Mode'!$J:$J,"="&amp;$A27,'Annual Service Data By Mode'!$K:$K,"="&amp;$B27,'Annual Service Data By Mode'!$AX:$AX,"=No"),SUMIFS('Annual Service Data By Mode'!AJ:AJ,'Annual Service Data By Mode'!$J:$J,"="&amp;$A27,'Annual Service Data By Mode'!$K:$K,"="&amp;$B27)))</f>
        <v>304712</v>
      </c>
      <c r="T27" s="79">
        <f>IF($AE$6,IF($AE$1,SUMIFS('Annual Service Data By Mode'!AL:AL,'Annual Service Data By Mode'!$J:$J,"="&amp;$A27,'Annual Service Data By Mode'!$K:$K,"="&amp;$B27,'Annual Service Data By Mode'!$AX:$AX,"=No",'Annual Service Data By Mode'!$G:$G,"=Full Reporter"),SUMIFS('Annual Service Data By Mode'!AL:AL,'Annual Service Data By Mode'!$J:$J,"="&amp;$A27,'Annual Service Data By Mode'!$K:$K,"="&amp;$B27,'Annual Service Data By Mode'!$G:$G,"=Full Reporter")),IF($AE$1,SUMIFS('Annual Service Data By Mode'!AL:AL,'Annual Service Data By Mode'!$J:$J,"="&amp;$A27,'Annual Service Data By Mode'!$K:$K,"="&amp;$B27,'Annual Service Data By Mode'!$AX:$AX,"=No"),SUMIFS('Annual Service Data By Mode'!AL:AL,'Annual Service Data By Mode'!$J:$J,"="&amp;$A27,'Annual Service Data By Mode'!$K:$K,"="&amp;$B27)))</f>
        <v>298274</v>
      </c>
      <c r="U27" s="79">
        <f>IF($AE$6,IF($AE$1,SUMIFS('Annual Service Data By Mode'!AN:AN,'Annual Service Data By Mode'!$J:$J,"="&amp;$A27,'Annual Service Data By Mode'!$K:$K,"="&amp;$B27,'Annual Service Data By Mode'!$AX:$AX,"=No",'Annual Service Data By Mode'!$G:$G,"=Full Reporter"),SUMIFS('Annual Service Data By Mode'!AN:AN,'Annual Service Data By Mode'!$J:$J,"="&amp;$A27,'Annual Service Data By Mode'!$K:$K,"="&amp;$B27,'Annual Service Data By Mode'!$G:$G,"=Full Reporter")),IF($AE$1,SUMIFS('Annual Service Data By Mode'!AN:AN,'Annual Service Data By Mode'!$J:$J,"="&amp;$A27,'Annual Service Data By Mode'!$K:$K,"="&amp;$B27,'Annual Service Data By Mode'!$AX:$AX,"=No"),SUMIFS('Annual Service Data By Mode'!AN:AN,'Annual Service Data By Mode'!$J:$J,"="&amp;$A27,'Annual Service Data By Mode'!$K:$K,"="&amp;$B27)))</f>
        <v>147006</v>
      </c>
      <c r="V27" s="79">
        <f>IF($AE$6,IF($AE$1,SUMIFS('Annual Service Data By Mode'!AP:AP,'Annual Service Data By Mode'!$J:$J,"="&amp;$A27,'Annual Service Data By Mode'!$K:$K,"="&amp;$B27,'Annual Service Data By Mode'!$AX:$AX,"=No",'Annual Service Data By Mode'!$G:$G,"=Full Reporter"),SUMIFS('Annual Service Data By Mode'!AP:AP,'Annual Service Data By Mode'!$J:$J,"="&amp;$A27,'Annual Service Data By Mode'!$K:$K,"="&amp;$B27,'Annual Service Data By Mode'!$G:$G,"=Full Reporter")),IF($AE$1,SUMIFS('Annual Service Data By Mode'!AP:AP,'Annual Service Data By Mode'!$J:$J,"="&amp;$A27,'Annual Service Data By Mode'!$K:$K,"="&amp;$B27,'Annual Service Data By Mode'!$AX:$AX,"=No"),SUMIFS('Annual Service Data By Mode'!AP:AP,'Annual Service Data By Mode'!$J:$J,"="&amp;$A27,'Annual Service Data By Mode'!$K:$K,"="&amp;$B27)))</f>
        <v>145396</v>
      </c>
      <c r="W27" s="79">
        <f>IF($AE$6,IF($AE$1,SUMIFS('Annual Service Data By Mode'!AR:AR,'Annual Service Data By Mode'!$J:$J,"="&amp;$A27,'Annual Service Data By Mode'!$K:$K,"="&amp;$B27,'Annual Service Data By Mode'!$AX:$AX,"=No",'Annual Service Data By Mode'!$G:$G,"=Full Reporter"),SUMIFS('Annual Service Data By Mode'!AR:AR,'Annual Service Data By Mode'!$J:$J,"="&amp;$A27,'Annual Service Data By Mode'!$K:$K,"="&amp;$B27,'Annual Service Data By Mode'!$G:$G,"=Full Reporter")),IF($AE$1,SUMIFS('Annual Service Data By Mode'!AR:AR,'Annual Service Data By Mode'!$J:$J,"="&amp;$A27,'Annual Service Data By Mode'!$K:$K,"="&amp;$B27,'Annual Service Data By Mode'!$AX:$AX,"=No"),SUMIFS('Annual Service Data By Mode'!AR:AR,'Annual Service Data By Mode'!$J:$J,"="&amp;$A27,'Annual Service Data By Mode'!$K:$K,"="&amp;$B27)))</f>
        <v>6292346</v>
      </c>
      <c r="X27" s="79">
        <f>IF($AE$6,IF($AE$1,SUMIFS('Annual Service Data By Mode'!AT:AT,'Annual Service Data By Mode'!$J:$J,"="&amp;$A27,'Annual Service Data By Mode'!$K:$K,"="&amp;$B27,'Annual Service Data By Mode'!$AX:$AX,"=No",'Annual Service Data By Mode'!$G:$G,"=Full Reporter"),SUMIFS('Annual Service Data By Mode'!AT:AT,'Annual Service Data By Mode'!$J:$J,"="&amp;$A27,'Annual Service Data By Mode'!$K:$K,"="&amp;$B27,'Annual Service Data By Mode'!$G:$G,"=Full Reporter")),IF($AE$1,SUMIFS('Annual Service Data By Mode'!AT:AT,'Annual Service Data By Mode'!$J:$J,"="&amp;$A27,'Annual Service Data By Mode'!$K:$K,"="&amp;$B27,'Annual Service Data By Mode'!$AX:$AX,"=No"),SUMIFS('Annual Service Data By Mode'!AT:AT,'Annual Service Data By Mode'!$J:$J,"="&amp;$A27,'Annual Service Data By Mode'!$K:$K,"="&amp;$B27)))</f>
        <v>7880988</v>
      </c>
      <c r="Y27" s="198">
        <f>IF($AE$6,IF($AE$1,SUMIFS('Annual Service Data By Mode'!AV:AV,'Annual Service Data By Mode'!$J:$J,"="&amp;$A27,'Annual Service Data By Mode'!$K:$K,"="&amp;$B27,'Annual Service Data By Mode'!$AX:$AX,"=No",'Annual Service Data By Mode'!$G:$G,"=Full Reporter"),SUMIFS('Annual Service Data By Mode'!AV:AV,'Annual Service Data By Mode'!$J:$J,"="&amp;$A27,'Annual Service Data By Mode'!$K:$K,"="&amp;$B27,'Annual Service Data By Mode'!$G:$G,"=Full Reporter")),IF($AE$1,SUMIFS('Annual Service Data By Mode'!AV:AV,'Annual Service Data By Mode'!$J:$J,"="&amp;$A27,'Annual Service Data By Mode'!$K:$K,"="&amp;$B27,'Annual Service Data By Mode'!$AX:$AX,"=No"),SUMIFS('Annual Service Data By Mode'!AV:AV,'Annual Service Data By Mode'!$J:$J,"="&amp;$A27,'Annual Service Data By Mode'!$K:$K,"="&amp;$B27)))</f>
        <v>8.8000000000000007</v>
      </c>
      <c r="Z27" s="34"/>
      <c r="AA27" s="34"/>
      <c r="AB27" s="34"/>
      <c r="AC27" s="34"/>
      <c r="AD27" s="34"/>
      <c r="AE27" s="34"/>
      <c r="AF27" s="34"/>
      <c r="AG27" s="34"/>
      <c r="AH27" s="34"/>
      <c r="AI27" s="34"/>
    </row>
    <row r="28" spans="1:38" s="37" customFormat="1" ht="11.25" x14ac:dyDescent="0.2">
      <c r="A28" s="76" t="s">
        <v>22</v>
      </c>
      <c r="B28" s="76" t="s">
        <v>8</v>
      </c>
      <c r="C28" s="77" t="s">
        <v>104</v>
      </c>
      <c r="D28" s="77"/>
      <c r="E28" s="78"/>
      <c r="F28" s="79">
        <f>IF($AE$6,IF($AE$1,SUMIFS('Annual Service Data By Mode'!L:L,'Annual Service Data By Mode'!$J:$J,"="&amp;$A28,'Annual Service Data By Mode'!$K:$K,"="&amp;$B28,'Annual Service Data By Mode'!$AX:$AX,"=No",'Annual Service Data By Mode'!$G:$G,"=Full Reporter"),SUMIFS('Annual Service Data By Mode'!L:L,'Annual Service Data By Mode'!$J:$J,"="&amp;$A28,'Annual Service Data By Mode'!$K:$K,"="&amp;$B28,'Annual Service Data By Mode'!$G:$G,"=Full Reporter")),IF($AE$1,SUMIFS('Annual Service Data By Mode'!L:L,'Annual Service Data By Mode'!$J:$J,"="&amp;$A28,'Annual Service Data By Mode'!$K:$K,"="&amp;$B28,'Annual Service Data By Mode'!$AX:$AX,"=No"),SUMIFS('Annual Service Data By Mode'!L:L,'Annual Service Data By Mode'!$J:$J,"="&amp;$A28,'Annual Service Data By Mode'!$K:$K,"="&amp;$B28)))</f>
        <v>2702</v>
      </c>
      <c r="G28" s="79">
        <f>IF($AE$6,IF($AE$1,SUMIFS('Annual Service Data By Mode'!N:N,'Annual Service Data By Mode'!$J:$J,"="&amp;$A28,'Annual Service Data By Mode'!$K:$K,"="&amp;$B28,'Annual Service Data By Mode'!$AX:$AX,"=No",'Annual Service Data By Mode'!$G:$G,"=Full Reporter"),SUMIFS('Annual Service Data By Mode'!N:N,'Annual Service Data By Mode'!$J:$J,"="&amp;$A28,'Annual Service Data By Mode'!$K:$K,"="&amp;$B28,'Annual Service Data By Mode'!$G:$G,"=Full Reporter")),IF($AE$1,SUMIFS('Annual Service Data By Mode'!N:N,'Annual Service Data By Mode'!$J:$J,"="&amp;$A28,'Annual Service Data By Mode'!$K:$K,"="&amp;$B28,'Annual Service Data By Mode'!$AX:$AX,"=No"),SUMIFS('Annual Service Data By Mode'!N:N,'Annual Service Data By Mode'!$J:$J,"="&amp;$A28,'Annual Service Data By Mode'!$K:$K,"="&amp;$B28)))</f>
        <v>0</v>
      </c>
      <c r="H28" s="80">
        <f t="shared" si="8"/>
        <v>24.703184486506171</v>
      </c>
      <c r="I28" s="81">
        <f t="shared" si="9"/>
        <v>21.217019545032112</v>
      </c>
      <c r="J28" s="80">
        <f t="shared" si="10"/>
        <v>14.363241656557891</v>
      </c>
      <c r="K28" s="80">
        <f t="shared" si="11"/>
        <v>16.723263496700664</v>
      </c>
      <c r="L28" s="79">
        <f>IF($AE$6,IF($AE$1,SUMIFS('Annual Service Data By Mode'!V:V,'Annual Service Data By Mode'!$J:$J,"="&amp;$A28,'Annual Service Data By Mode'!$K:$K,"="&amp;$B28,'Annual Service Data By Mode'!$AX:$AX,"=No",'Annual Service Data By Mode'!$G:$G,"=Full Reporter"),SUMIFS('Annual Service Data By Mode'!V:V,'Annual Service Data By Mode'!$J:$J,"="&amp;$A28,'Annual Service Data By Mode'!$K:$K,"="&amp;$B28,'Annual Service Data By Mode'!$G:$G,"=Full Reporter")),IF($AE$1,SUMIFS('Annual Service Data By Mode'!V:V,'Annual Service Data By Mode'!$J:$J,"="&amp;$A28,'Annual Service Data By Mode'!$K:$K,"="&amp;$B28,'Annual Service Data By Mode'!$AX:$AX,"=No"),SUMIFS('Annual Service Data By Mode'!V:V,'Annual Service Data By Mode'!$J:$J,"="&amp;$A28,'Annual Service Data By Mode'!$K:$K,"="&amp;$B28)))</f>
        <v>79576768</v>
      </c>
      <c r="M28" s="79">
        <f>IF($AE$6,IF($AE$1,SUMIFS('Annual Service Data By Mode'!X:X,'Annual Service Data By Mode'!$J:$J,"="&amp;$A28,'Annual Service Data By Mode'!$K:$K,"="&amp;$B28,'Annual Service Data By Mode'!$AX:$AX,"=No",'Annual Service Data By Mode'!$G:$G,"=Full Reporter"),SUMIFS('Annual Service Data By Mode'!X:X,'Annual Service Data By Mode'!$J:$J,"="&amp;$A28,'Annual Service Data By Mode'!$K:$K,"="&amp;$B28,'Annual Service Data By Mode'!$G:$G,"=Full Reporter")),IF($AE$1,SUMIFS('Annual Service Data By Mode'!X:X,'Annual Service Data By Mode'!$J:$J,"="&amp;$A28,'Annual Service Data By Mode'!$K:$K,"="&amp;$B28,'Annual Service Data By Mode'!$AX:$AX,"=No"),SUMIFS('Annual Service Data By Mode'!X:X,'Annual Service Data By Mode'!$J:$J,"="&amp;$A28,'Annual Service Data By Mode'!$K:$K,"="&amp;$B28)))</f>
        <v>100560585</v>
      </c>
      <c r="N28" s="79">
        <f>IF($AE$6,IF($AE$1,SUMIFS('Annual Service Data By Mode'!Z:Z,'Annual Service Data By Mode'!$J:$J,"="&amp;$A28,'Annual Service Data By Mode'!$K:$K,"="&amp;$B28,'Annual Service Data By Mode'!$AX:$AX,"=No",'Annual Service Data By Mode'!$G:$G,"=Full Reporter"),SUMIFS('Annual Service Data By Mode'!Z:Z,'Annual Service Data By Mode'!$J:$J,"="&amp;$A28,'Annual Service Data By Mode'!$K:$K,"="&amp;$B28,'Annual Service Data By Mode'!$G:$G,"=Full Reporter")),IF($AE$1,SUMIFS('Annual Service Data By Mode'!Z:Z,'Annual Service Data By Mode'!$J:$J,"="&amp;$A28,'Annual Service Data By Mode'!$K:$K,"="&amp;$B28,'Annual Service Data By Mode'!$AX:$AX,"=No"),SUMIFS('Annual Service Data By Mode'!Z:Z,'Annual Service Data By Mode'!$J:$J,"="&amp;$A28,'Annual Service Data By Mode'!$K:$K,"="&amp;$B28)))</f>
        <v>98900039</v>
      </c>
      <c r="O28" s="79">
        <f>IF($AE$6,IF($AE$1,SUMIFS('Annual Service Data By Mode'!AB:AB,'Annual Service Data By Mode'!$J:$J,"="&amp;$A28,'Annual Service Data By Mode'!$K:$K,"="&amp;$B28,'Annual Service Data By Mode'!$AX:$AX,"=No",'Annual Service Data By Mode'!$G:$G,"=Full Reporter"),SUMIFS('Annual Service Data By Mode'!AB:AB,'Annual Service Data By Mode'!$J:$J,"="&amp;$A28,'Annual Service Data By Mode'!$K:$K,"="&amp;$B28,'Annual Service Data By Mode'!$G:$G,"=Full Reporter")),IF($AE$1,SUMIFS('Annual Service Data By Mode'!AB:AB,'Annual Service Data By Mode'!$J:$J,"="&amp;$A28,'Annual Service Data By Mode'!$K:$K,"="&amp;$B28,'Annual Service Data By Mode'!$AX:$AX,"=No"),SUMIFS('Annual Service Data By Mode'!AB:AB,'Annual Service Data By Mode'!$J:$J,"="&amp;$A28,'Annual Service Data By Mode'!$K:$K,"="&amp;$B28)))</f>
        <v>22954618</v>
      </c>
      <c r="P28" s="79">
        <f>IF($AE$6,IF($AE$1,SUMIFS('Annual Service Data By Mode'!AD:AD,'Annual Service Data By Mode'!$J:$J,"="&amp;$A28,'Annual Service Data By Mode'!$K:$K,"="&amp;$B28,'Annual Service Data By Mode'!$AX:$AX,"=No",'Annual Service Data By Mode'!$G:$G,"=Full Reporter"),SUMIFS('Annual Service Data By Mode'!AD:AD,'Annual Service Data By Mode'!$J:$J,"="&amp;$A28,'Annual Service Data By Mode'!$K:$K,"="&amp;$B28,'Annual Service Data By Mode'!$G:$G,"=Full Reporter")),IF($AE$1,SUMIFS('Annual Service Data By Mode'!AD:AD,'Annual Service Data By Mode'!$J:$J,"="&amp;$A28,'Annual Service Data By Mode'!$K:$K,"="&amp;$B28,'Annual Service Data By Mode'!$AX:$AX,"=No"),SUMIFS('Annual Service Data By Mode'!AD:AD,'Annual Service Data By Mode'!$J:$J,"="&amp;$A28,'Annual Service Data By Mode'!$K:$K,"="&amp;$B28)))</f>
        <v>4245073</v>
      </c>
      <c r="Q28" s="79">
        <f>IF($AE$6,IF($AE$1,SUMIFS('Annual Service Data By Mode'!AF:AF,'Annual Service Data By Mode'!$J:$J,"="&amp;$A28,'Annual Service Data By Mode'!$K:$K,"="&amp;$B28,'Annual Service Data By Mode'!$AX:$AX,"=No",'Annual Service Data By Mode'!$G:$G,"=Full Reporter"),SUMIFS('Annual Service Data By Mode'!AF:AF,'Annual Service Data By Mode'!$J:$J,"="&amp;$A28,'Annual Service Data By Mode'!$K:$K,"="&amp;$B28,'Annual Service Data By Mode'!$G:$G,"=Full Reporter")),IF($AE$1,SUMIFS('Annual Service Data By Mode'!AF:AF,'Annual Service Data By Mode'!$J:$J,"="&amp;$A28,'Annual Service Data By Mode'!$K:$K,"="&amp;$B28,'Annual Service Data By Mode'!$AX:$AX,"=No"),SUMIFS('Annual Service Data By Mode'!AF:AF,'Annual Service Data By Mode'!$J:$J,"="&amp;$A28,'Annual Service Data By Mode'!$K:$K,"="&amp;$B28)))</f>
        <v>4003534</v>
      </c>
      <c r="R28" s="79">
        <f>IF($AE$6,IF($AE$1,SUMIFS('Annual Service Data By Mode'!AH:AH,'Annual Service Data By Mode'!$J:$J,"="&amp;$A28,'Annual Service Data By Mode'!$K:$K,"="&amp;$B28,'Annual Service Data By Mode'!$AX:$AX,"=No",'Annual Service Data By Mode'!$G:$G,"=Full Reporter"),SUMIFS('Annual Service Data By Mode'!AH:AH,'Annual Service Data By Mode'!$J:$J,"="&amp;$A28,'Annual Service Data By Mode'!$K:$K,"="&amp;$B28,'Annual Service Data By Mode'!$G:$G,"=Full Reporter")),IF($AE$1,SUMIFS('Annual Service Data By Mode'!AH:AH,'Annual Service Data By Mode'!$J:$J,"="&amp;$A28,'Annual Service Data By Mode'!$K:$K,"="&amp;$B28,'Annual Service Data By Mode'!$AX:$AX,"=No"),SUMIFS('Annual Service Data By Mode'!AH:AH,'Annual Service Data By Mode'!$J:$J,"="&amp;$A28,'Annual Service Data By Mode'!$K:$K,"="&amp;$B28)))</f>
        <v>1017547</v>
      </c>
      <c r="S28" s="79">
        <f>IF($AE$6,IF($AE$1,SUMIFS('Annual Service Data By Mode'!AJ:AJ,'Annual Service Data By Mode'!$J:$J,"="&amp;$A28,'Annual Service Data By Mode'!$K:$K,"="&amp;$B28,'Annual Service Data By Mode'!$AX:$AX,"=No",'Annual Service Data By Mode'!$G:$G,"=Full Reporter"),SUMIFS('Annual Service Data By Mode'!AJ:AJ,'Annual Service Data By Mode'!$J:$J,"="&amp;$A28,'Annual Service Data By Mode'!$K:$K,"="&amp;$B28,'Annual Service Data By Mode'!$G:$G,"=Full Reporter")),IF($AE$1,SUMIFS('Annual Service Data By Mode'!AJ:AJ,'Annual Service Data By Mode'!$J:$J,"="&amp;$A28,'Annual Service Data By Mode'!$K:$K,"="&amp;$B28,'Annual Service Data By Mode'!$AX:$AX,"=No"),SUMIFS('Annual Service Data By Mode'!AJ:AJ,'Annual Service Data By Mode'!$J:$J,"="&amp;$A28,'Annual Service Data By Mode'!$K:$K,"="&amp;$B28)))</f>
        <v>0</v>
      </c>
      <c r="T28" s="79">
        <f>IF($AE$6,IF($AE$1,SUMIFS('Annual Service Data By Mode'!AL:AL,'Annual Service Data By Mode'!$J:$J,"="&amp;$A28,'Annual Service Data By Mode'!$K:$K,"="&amp;$B28,'Annual Service Data By Mode'!$AX:$AX,"=No",'Annual Service Data By Mode'!$G:$G,"=Full Reporter"),SUMIFS('Annual Service Data By Mode'!AL:AL,'Annual Service Data By Mode'!$J:$J,"="&amp;$A28,'Annual Service Data By Mode'!$K:$K,"="&amp;$B28,'Annual Service Data By Mode'!$G:$G,"=Full Reporter")),IF($AE$1,SUMIFS('Annual Service Data By Mode'!AL:AL,'Annual Service Data By Mode'!$J:$J,"="&amp;$A28,'Annual Service Data By Mode'!$K:$K,"="&amp;$B28,'Annual Service Data By Mode'!$AX:$AX,"=No"),SUMIFS('Annual Service Data By Mode'!AL:AL,'Annual Service Data By Mode'!$J:$J,"="&amp;$A28,'Annual Service Data By Mode'!$K:$K,"="&amp;$B28)))</f>
        <v>0</v>
      </c>
      <c r="U28" s="79">
        <f>IF($AE$6,IF($AE$1,SUMIFS('Annual Service Data By Mode'!AN:AN,'Annual Service Data By Mode'!$J:$J,"="&amp;$A28,'Annual Service Data By Mode'!$K:$K,"="&amp;$B28,'Annual Service Data By Mode'!$AX:$AX,"=No",'Annual Service Data By Mode'!$G:$G,"=Full Reporter"),SUMIFS('Annual Service Data By Mode'!AN:AN,'Annual Service Data By Mode'!$J:$J,"="&amp;$A28,'Annual Service Data By Mode'!$K:$K,"="&amp;$B28,'Annual Service Data By Mode'!$G:$G,"=Full Reporter")),IF($AE$1,SUMIFS('Annual Service Data By Mode'!AN:AN,'Annual Service Data By Mode'!$J:$J,"="&amp;$A28,'Annual Service Data By Mode'!$K:$K,"="&amp;$B28,'Annual Service Data By Mode'!$AX:$AX,"=No"),SUMIFS('Annual Service Data By Mode'!AN:AN,'Annual Service Data By Mode'!$J:$J,"="&amp;$A28,'Annual Service Data By Mode'!$K:$K,"="&amp;$B28)))</f>
        <v>0</v>
      </c>
      <c r="V28" s="79">
        <f>IF($AE$6,IF($AE$1,SUMIFS('Annual Service Data By Mode'!AP:AP,'Annual Service Data By Mode'!$J:$J,"="&amp;$A28,'Annual Service Data By Mode'!$K:$K,"="&amp;$B28,'Annual Service Data By Mode'!$AX:$AX,"=No",'Annual Service Data By Mode'!$G:$G,"=Full Reporter"),SUMIFS('Annual Service Data By Mode'!AP:AP,'Annual Service Data By Mode'!$J:$J,"="&amp;$A28,'Annual Service Data By Mode'!$K:$K,"="&amp;$B28,'Annual Service Data By Mode'!$G:$G,"=Full Reporter")),IF($AE$1,SUMIFS('Annual Service Data By Mode'!AP:AP,'Annual Service Data By Mode'!$J:$J,"="&amp;$A28,'Annual Service Data By Mode'!$K:$K,"="&amp;$B28,'Annual Service Data By Mode'!$AX:$AX,"=No"),SUMIFS('Annual Service Data By Mode'!AP:AP,'Annual Service Data By Mode'!$J:$J,"="&amp;$A28,'Annual Service Data By Mode'!$K:$K,"="&amp;$B28)))</f>
        <v>0</v>
      </c>
      <c r="W28" s="79">
        <f>IF($AE$6,IF($AE$1,SUMIFS('Annual Service Data By Mode'!AR:AR,'Annual Service Data By Mode'!$J:$J,"="&amp;$A28,'Annual Service Data By Mode'!$K:$K,"="&amp;$B28,'Annual Service Data By Mode'!$AX:$AX,"=No",'Annual Service Data By Mode'!$G:$G,"=Full Reporter"),SUMIFS('Annual Service Data By Mode'!AR:AR,'Annual Service Data By Mode'!$J:$J,"="&amp;$A28,'Annual Service Data By Mode'!$K:$K,"="&amp;$B28,'Annual Service Data By Mode'!$G:$G,"=Full Reporter")),IF($AE$1,SUMIFS('Annual Service Data By Mode'!AR:AR,'Annual Service Data By Mode'!$J:$J,"="&amp;$A28,'Annual Service Data By Mode'!$K:$K,"="&amp;$B28,'Annual Service Data By Mode'!$AX:$AX,"=No"),SUMIFS('Annual Service Data By Mode'!AR:AR,'Annual Service Data By Mode'!$J:$J,"="&amp;$A28,'Annual Service Data By Mode'!$K:$K,"="&amp;$B28)))</f>
        <v>66952154</v>
      </c>
      <c r="X28" s="79">
        <f>IF($AE$6,IF($AE$1,SUMIFS('Annual Service Data By Mode'!AT:AT,'Annual Service Data By Mode'!$J:$J,"="&amp;$A28,'Annual Service Data By Mode'!$K:$K,"="&amp;$B28,'Annual Service Data By Mode'!$AX:$AX,"=No",'Annual Service Data By Mode'!$G:$G,"=Full Reporter"),SUMIFS('Annual Service Data By Mode'!AT:AT,'Annual Service Data By Mode'!$J:$J,"="&amp;$A28,'Annual Service Data By Mode'!$K:$K,"="&amp;$B28,'Annual Service Data By Mode'!$G:$G,"=Full Reporter")),IF($AE$1,SUMIFS('Annual Service Data By Mode'!AT:AT,'Annual Service Data By Mode'!$J:$J,"="&amp;$A28,'Annual Service Data By Mode'!$K:$K,"="&amp;$B28,'Annual Service Data By Mode'!$AX:$AX,"=No"),SUMIFS('Annual Service Data By Mode'!AT:AT,'Annual Service Data By Mode'!$J:$J,"="&amp;$A28,'Annual Service Data By Mode'!$K:$K,"="&amp;$B28)))</f>
        <v>1420525160</v>
      </c>
      <c r="Y28" s="198">
        <f>IF($AE$6,IF($AE$1,SUMIFS('Annual Service Data By Mode'!AV:AV,'Annual Service Data By Mode'!$J:$J,"="&amp;$A28,'Annual Service Data By Mode'!$K:$K,"="&amp;$B28,'Annual Service Data By Mode'!$AX:$AX,"=No",'Annual Service Data By Mode'!$G:$G,"=Full Reporter"),SUMIFS('Annual Service Data By Mode'!AV:AV,'Annual Service Data By Mode'!$J:$J,"="&amp;$A28,'Annual Service Data By Mode'!$K:$K,"="&amp;$B28,'Annual Service Data By Mode'!$G:$G,"=Full Reporter")),IF($AE$1,SUMIFS('Annual Service Data By Mode'!AV:AV,'Annual Service Data By Mode'!$J:$J,"="&amp;$A28,'Annual Service Data By Mode'!$K:$K,"="&amp;$B28,'Annual Service Data By Mode'!$AX:$AX,"=No"),SUMIFS('Annual Service Data By Mode'!AV:AV,'Annual Service Data By Mode'!$J:$J,"="&amp;$A28,'Annual Service Data By Mode'!$K:$K,"="&amp;$B28)))</f>
        <v>13578.48</v>
      </c>
      <c r="Z28" s="34"/>
      <c r="AA28" s="34"/>
      <c r="AB28" s="34"/>
      <c r="AC28" s="34"/>
      <c r="AD28" s="34"/>
      <c r="AE28" s="34"/>
      <c r="AF28" s="34"/>
      <c r="AG28" s="34"/>
      <c r="AH28" s="34"/>
      <c r="AI28" s="34"/>
    </row>
    <row r="29" spans="1:38" s="37" customFormat="1" ht="11.25" x14ac:dyDescent="0.2">
      <c r="A29" s="76" t="s">
        <v>22</v>
      </c>
      <c r="B29" s="76" t="s">
        <v>12</v>
      </c>
      <c r="C29" s="77" t="s">
        <v>105</v>
      </c>
      <c r="D29" s="77"/>
      <c r="E29" s="78"/>
      <c r="F29" s="79">
        <f>IF($AE$6,IF($AE$1,SUMIFS('Annual Service Data By Mode'!L:L,'Annual Service Data By Mode'!$J:$J,"="&amp;$A29,'Annual Service Data By Mode'!$K:$K,"="&amp;$B29,'Annual Service Data By Mode'!$AX:$AX,"=No",'Annual Service Data By Mode'!$G:$G,"=Full Reporter"),SUMIFS('Annual Service Data By Mode'!L:L,'Annual Service Data By Mode'!$J:$J,"="&amp;$A29,'Annual Service Data By Mode'!$K:$K,"="&amp;$B29,'Annual Service Data By Mode'!$G:$G,"=Full Reporter")),IF($AE$1,SUMIFS('Annual Service Data By Mode'!L:L,'Annual Service Data By Mode'!$J:$J,"="&amp;$A29,'Annual Service Data By Mode'!$K:$K,"="&amp;$B29,'Annual Service Data By Mode'!$AX:$AX,"=No"),SUMIFS('Annual Service Data By Mode'!L:L,'Annual Service Data By Mode'!$J:$J,"="&amp;$A29,'Annual Service Data By Mode'!$K:$K,"="&amp;$B29)))</f>
        <v>1552</v>
      </c>
      <c r="G29" s="79">
        <f>IF($AE$6,IF($AE$1,SUMIFS('Annual Service Data By Mode'!N:N,'Annual Service Data By Mode'!$J:$J,"="&amp;$A29,'Annual Service Data By Mode'!$K:$K,"="&amp;$B29,'Annual Service Data By Mode'!$AX:$AX,"=No",'Annual Service Data By Mode'!$G:$G,"=Full Reporter"),SUMIFS('Annual Service Data By Mode'!N:N,'Annual Service Data By Mode'!$J:$J,"="&amp;$A29,'Annual Service Data By Mode'!$K:$K,"="&amp;$B29,'Annual Service Data By Mode'!$G:$G,"=Full Reporter")),IF($AE$1,SUMIFS('Annual Service Data By Mode'!N:N,'Annual Service Data By Mode'!$J:$J,"="&amp;$A29,'Annual Service Data By Mode'!$K:$K,"="&amp;$B29,'Annual Service Data By Mode'!$AX:$AX,"=No"),SUMIFS('Annual Service Data By Mode'!N:N,'Annual Service Data By Mode'!$J:$J,"="&amp;$A29,'Annual Service Data By Mode'!$K:$K,"="&amp;$B29)))</f>
        <v>0</v>
      </c>
      <c r="H29" s="80">
        <f t="shared" si="8"/>
        <v>25.370721076942921</v>
      </c>
      <c r="I29" s="81">
        <f t="shared" si="9"/>
        <v>22.350188522195378</v>
      </c>
      <c r="J29" s="80">
        <f t="shared" si="10"/>
        <v>13.299321553386752</v>
      </c>
      <c r="K29" s="80">
        <f t="shared" si="11"/>
        <v>15.096668079934732</v>
      </c>
      <c r="L29" s="79">
        <f>IF($AE$6,IF($AE$1,SUMIFS('Annual Service Data By Mode'!V:V,'Annual Service Data By Mode'!$J:$J,"="&amp;$A29,'Annual Service Data By Mode'!$K:$K,"="&amp;$B29,'Annual Service Data By Mode'!$AX:$AX,"=No",'Annual Service Data By Mode'!$G:$G,"=Full Reporter"),SUMIFS('Annual Service Data By Mode'!V:V,'Annual Service Data By Mode'!$J:$J,"="&amp;$A29,'Annual Service Data By Mode'!$K:$K,"="&amp;$B29,'Annual Service Data By Mode'!$G:$G,"=Full Reporter")),IF($AE$1,SUMIFS('Annual Service Data By Mode'!V:V,'Annual Service Data By Mode'!$J:$J,"="&amp;$A29,'Annual Service Data By Mode'!$K:$K,"="&amp;$B29,'Annual Service Data By Mode'!$AX:$AX,"=No"),SUMIFS('Annual Service Data By Mode'!V:V,'Annual Service Data By Mode'!$J:$J,"="&amp;$A29,'Annual Service Data By Mode'!$K:$K,"="&amp;$B29)))</f>
        <v>41700402</v>
      </c>
      <c r="M29" s="79">
        <f>IF($AE$6,IF($AE$1,SUMIFS('Annual Service Data By Mode'!X:X,'Annual Service Data By Mode'!$J:$J,"="&amp;$A29,'Annual Service Data By Mode'!$K:$K,"="&amp;$B29,'Annual Service Data By Mode'!$AX:$AX,"=No",'Annual Service Data By Mode'!$G:$G,"=Full Reporter"),SUMIFS('Annual Service Data By Mode'!X:X,'Annual Service Data By Mode'!$J:$J,"="&amp;$A29,'Annual Service Data By Mode'!$K:$K,"="&amp;$B29,'Annual Service Data By Mode'!$G:$G,"=Full Reporter")),IF($AE$1,SUMIFS('Annual Service Data By Mode'!X:X,'Annual Service Data By Mode'!$J:$J,"="&amp;$A29,'Annual Service Data By Mode'!$K:$K,"="&amp;$B29,'Annual Service Data By Mode'!$AX:$AX,"=No"),SUMIFS('Annual Service Data By Mode'!X:X,'Annual Service Data By Mode'!$J:$J,"="&amp;$A29,'Annual Service Data By Mode'!$K:$K,"="&amp;$B29)))</f>
        <v>69652335</v>
      </c>
      <c r="N29" s="79">
        <f>IF($AE$6,IF($AE$1,SUMIFS('Annual Service Data By Mode'!Z:Z,'Annual Service Data By Mode'!$J:$J,"="&amp;$A29,'Annual Service Data By Mode'!$K:$K,"="&amp;$B29,'Annual Service Data By Mode'!$AX:$AX,"=No",'Annual Service Data By Mode'!$G:$G,"=Full Reporter"),SUMIFS('Annual Service Data By Mode'!Z:Z,'Annual Service Data By Mode'!$J:$J,"="&amp;$A29,'Annual Service Data By Mode'!$K:$K,"="&amp;$B29,'Annual Service Data By Mode'!$G:$G,"=Full Reporter")),IF($AE$1,SUMIFS('Annual Service Data By Mode'!Z:Z,'Annual Service Data By Mode'!$J:$J,"="&amp;$A29,'Annual Service Data By Mode'!$K:$K,"="&amp;$B29,'Annual Service Data By Mode'!$AX:$AX,"=No"),SUMIFS('Annual Service Data By Mode'!Z:Z,'Annual Service Data By Mode'!$J:$J,"="&amp;$A29,'Annual Service Data By Mode'!$K:$K,"="&amp;$B29)))</f>
        <v>46614869</v>
      </c>
      <c r="O29" s="79">
        <f>IF($AE$6,IF($AE$1,SUMIFS('Annual Service Data By Mode'!AB:AB,'Annual Service Data By Mode'!$J:$J,"="&amp;$A29,'Annual Service Data By Mode'!$K:$K,"="&amp;$B29,'Annual Service Data By Mode'!$AX:$AX,"=No",'Annual Service Data By Mode'!$G:$G,"=Full Reporter"),SUMIFS('Annual Service Data By Mode'!AB:AB,'Annual Service Data By Mode'!$J:$J,"="&amp;$A29,'Annual Service Data By Mode'!$K:$K,"="&amp;$B29,'Annual Service Data By Mode'!$G:$G,"=Full Reporter")),IF($AE$1,SUMIFS('Annual Service Data By Mode'!AB:AB,'Annual Service Data By Mode'!$J:$J,"="&amp;$A29,'Annual Service Data By Mode'!$K:$K,"="&amp;$B29,'Annual Service Data By Mode'!$AX:$AX,"=No"),SUMIFS('Annual Service Data By Mode'!AB:AB,'Annual Service Data By Mode'!$J:$J,"="&amp;$A29,'Annual Service Data By Mode'!$K:$K,"="&amp;$B29)))</f>
        <v>28355406</v>
      </c>
      <c r="P29" s="79">
        <f>IF($AE$6,IF($AE$1,SUMIFS('Annual Service Data By Mode'!AD:AD,'Annual Service Data By Mode'!$J:$J,"="&amp;$A29,'Annual Service Data By Mode'!$K:$K,"="&amp;$B29,'Annual Service Data By Mode'!$AX:$AX,"=No",'Annual Service Data By Mode'!$G:$G,"=Full Reporter"),SUMIFS('Annual Service Data By Mode'!AD:AD,'Annual Service Data By Mode'!$J:$J,"="&amp;$A29,'Annual Service Data By Mode'!$K:$K,"="&amp;$B29,'Annual Service Data By Mode'!$G:$G,"=Full Reporter")),IF($AE$1,SUMIFS('Annual Service Data By Mode'!AD:AD,'Annual Service Data By Mode'!$J:$J,"="&amp;$A29,'Annual Service Data By Mode'!$K:$K,"="&amp;$B29,'Annual Service Data By Mode'!$AX:$AX,"=No"),SUMIFS('Annual Service Data By Mode'!AD:AD,'Annual Service Data By Mode'!$J:$J,"="&amp;$A29,'Annual Service Data By Mode'!$K:$K,"="&amp;$B29)))</f>
        <v>2525504</v>
      </c>
      <c r="Q29" s="79">
        <f>IF($AE$6,IF($AE$1,SUMIFS('Annual Service Data By Mode'!AF:AF,'Annual Service Data By Mode'!$J:$J,"="&amp;$A29,'Annual Service Data By Mode'!$K:$K,"="&amp;$B29,'Annual Service Data By Mode'!$AX:$AX,"=No",'Annual Service Data By Mode'!$G:$G,"=Full Reporter"),SUMIFS('Annual Service Data By Mode'!AF:AF,'Annual Service Data By Mode'!$J:$J,"="&amp;$A29,'Annual Service Data By Mode'!$K:$K,"="&amp;$B29,'Annual Service Data By Mode'!$G:$G,"=Full Reporter")),IF($AE$1,SUMIFS('Annual Service Data By Mode'!AF:AF,'Annual Service Data By Mode'!$J:$J,"="&amp;$A29,'Annual Service Data By Mode'!$K:$K,"="&amp;$B29,'Annual Service Data By Mode'!$AX:$AX,"=No"),SUMIFS('Annual Service Data By Mode'!AF:AF,'Annual Service Data By Mode'!$J:$J,"="&amp;$A29,'Annual Service Data By Mode'!$K:$K,"="&amp;$B29)))</f>
        <v>1837349</v>
      </c>
      <c r="R29" s="79">
        <f>IF($AE$6,IF($AE$1,SUMIFS('Annual Service Data By Mode'!AH:AH,'Annual Service Data By Mode'!$J:$J,"="&amp;$A29,'Annual Service Data By Mode'!$K:$K,"="&amp;$B29,'Annual Service Data By Mode'!$AX:$AX,"=No",'Annual Service Data By Mode'!$G:$G,"=Full Reporter"),SUMIFS('Annual Service Data By Mode'!AH:AH,'Annual Service Data By Mode'!$J:$J,"="&amp;$A29,'Annual Service Data By Mode'!$K:$K,"="&amp;$B29,'Annual Service Data By Mode'!$G:$G,"=Full Reporter")),IF($AE$1,SUMIFS('Annual Service Data By Mode'!AH:AH,'Annual Service Data By Mode'!$J:$J,"="&amp;$A29,'Annual Service Data By Mode'!$K:$K,"="&amp;$B29,'Annual Service Data By Mode'!$AX:$AX,"=No"),SUMIFS('Annual Service Data By Mode'!AH:AH,'Annual Service Data By Mode'!$J:$J,"="&amp;$A29,'Annual Service Data By Mode'!$K:$K,"="&amp;$B29)))</f>
        <v>878674</v>
      </c>
      <c r="S29" s="79">
        <f>IF($AE$6,IF($AE$1,SUMIFS('Annual Service Data By Mode'!AJ:AJ,'Annual Service Data By Mode'!$J:$J,"="&amp;$A29,'Annual Service Data By Mode'!$K:$K,"="&amp;$B29,'Annual Service Data By Mode'!$AX:$AX,"=No",'Annual Service Data By Mode'!$G:$G,"=Full Reporter"),SUMIFS('Annual Service Data By Mode'!AJ:AJ,'Annual Service Data By Mode'!$J:$J,"="&amp;$A29,'Annual Service Data By Mode'!$K:$K,"="&amp;$B29,'Annual Service Data By Mode'!$G:$G,"=Full Reporter")),IF($AE$1,SUMIFS('Annual Service Data By Mode'!AJ:AJ,'Annual Service Data By Mode'!$J:$J,"="&amp;$A29,'Annual Service Data By Mode'!$K:$K,"="&amp;$B29,'Annual Service Data By Mode'!$AX:$AX,"=No"),SUMIFS('Annual Service Data By Mode'!AJ:AJ,'Annual Service Data By Mode'!$J:$J,"="&amp;$A29,'Annual Service Data By Mode'!$K:$K,"="&amp;$B29)))</f>
        <v>0</v>
      </c>
      <c r="T29" s="79">
        <f>IF($AE$6,IF($AE$1,SUMIFS('Annual Service Data By Mode'!AL:AL,'Annual Service Data By Mode'!$J:$J,"="&amp;$A29,'Annual Service Data By Mode'!$K:$K,"="&amp;$B29,'Annual Service Data By Mode'!$AX:$AX,"=No",'Annual Service Data By Mode'!$G:$G,"=Full Reporter"),SUMIFS('Annual Service Data By Mode'!AL:AL,'Annual Service Data By Mode'!$J:$J,"="&amp;$A29,'Annual Service Data By Mode'!$K:$K,"="&amp;$B29,'Annual Service Data By Mode'!$G:$G,"=Full Reporter")),IF($AE$1,SUMIFS('Annual Service Data By Mode'!AL:AL,'Annual Service Data By Mode'!$J:$J,"="&amp;$A29,'Annual Service Data By Mode'!$K:$K,"="&amp;$B29,'Annual Service Data By Mode'!$AX:$AX,"=No"),SUMIFS('Annual Service Data By Mode'!AL:AL,'Annual Service Data By Mode'!$J:$J,"="&amp;$A29,'Annual Service Data By Mode'!$K:$K,"="&amp;$B29)))</f>
        <v>0</v>
      </c>
      <c r="U29" s="79">
        <f>IF($AE$6,IF($AE$1,SUMIFS('Annual Service Data By Mode'!AN:AN,'Annual Service Data By Mode'!$J:$J,"="&amp;$A29,'Annual Service Data By Mode'!$K:$K,"="&amp;$B29,'Annual Service Data By Mode'!$AX:$AX,"=No",'Annual Service Data By Mode'!$G:$G,"=Full Reporter"),SUMIFS('Annual Service Data By Mode'!AN:AN,'Annual Service Data By Mode'!$J:$J,"="&amp;$A29,'Annual Service Data By Mode'!$K:$K,"="&amp;$B29,'Annual Service Data By Mode'!$G:$G,"=Full Reporter")),IF($AE$1,SUMIFS('Annual Service Data By Mode'!AN:AN,'Annual Service Data By Mode'!$J:$J,"="&amp;$A29,'Annual Service Data By Mode'!$K:$K,"="&amp;$B29,'Annual Service Data By Mode'!$AX:$AX,"=No"),SUMIFS('Annual Service Data By Mode'!AN:AN,'Annual Service Data By Mode'!$J:$J,"="&amp;$A29,'Annual Service Data By Mode'!$K:$K,"="&amp;$B29)))</f>
        <v>0</v>
      </c>
      <c r="V29" s="79">
        <f>IF($AE$6,IF($AE$1,SUMIFS('Annual Service Data By Mode'!AP:AP,'Annual Service Data By Mode'!$J:$J,"="&amp;$A29,'Annual Service Data By Mode'!$K:$K,"="&amp;$B29,'Annual Service Data By Mode'!$AX:$AX,"=No",'Annual Service Data By Mode'!$G:$G,"=Full Reporter"),SUMIFS('Annual Service Data By Mode'!AP:AP,'Annual Service Data By Mode'!$J:$J,"="&amp;$A29,'Annual Service Data By Mode'!$K:$K,"="&amp;$B29,'Annual Service Data By Mode'!$G:$G,"=Full Reporter")),IF($AE$1,SUMIFS('Annual Service Data By Mode'!AP:AP,'Annual Service Data By Mode'!$J:$J,"="&amp;$A29,'Annual Service Data By Mode'!$K:$K,"="&amp;$B29,'Annual Service Data By Mode'!$AX:$AX,"=No"),SUMIFS('Annual Service Data By Mode'!AP:AP,'Annual Service Data By Mode'!$J:$J,"="&amp;$A29,'Annual Service Data By Mode'!$K:$K,"="&amp;$B29)))</f>
        <v>0</v>
      </c>
      <c r="W29" s="79">
        <f>IF($AE$6,IF($AE$1,SUMIFS('Annual Service Data By Mode'!AR:AR,'Annual Service Data By Mode'!$J:$J,"="&amp;$A29,'Annual Service Data By Mode'!$K:$K,"="&amp;$B29,'Annual Service Data By Mode'!$AX:$AX,"=No",'Annual Service Data By Mode'!$G:$G,"=Full Reporter"),SUMIFS('Annual Service Data By Mode'!AR:AR,'Annual Service Data By Mode'!$J:$J,"="&amp;$A29,'Annual Service Data By Mode'!$K:$K,"="&amp;$B29,'Annual Service Data By Mode'!$G:$G,"=Full Reporter")),IF($AE$1,SUMIFS('Annual Service Data By Mode'!AR:AR,'Annual Service Data By Mode'!$J:$J,"="&amp;$A29,'Annual Service Data By Mode'!$K:$K,"="&amp;$B29,'Annual Service Data By Mode'!$AX:$AX,"=No"),SUMIFS('Annual Service Data By Mode'!AR:AR,'Annual Service Data By Mode'!$J:$J,"="&amp;$A29,'Annual Service Data By Mode'!$K:$K,"="&amp;$B29)))</f>
        <v>27737848</v>
      </c>
      <c r="X29" s="79">
        <f>IF($AE$6,IF($AE$1,SUMIFS('Annual Service Data By Mode'!AT:AT,'Annual Service Data By Mode'!$J:$J,"="&amp;$A29,'Annual Service Data By Mode'!$K:$K,"="&amp;$B29,'Annual Service Data By Mode'!$AX:$AX,"=No",'Annual Service Data By Mode'!$G:$G,"=Full Reporter"),SUMIFS('Annual Service Data By Mode'!AT:AT,'Annual Service Data By Mode'!$J:$J,"="&amp;$A29,'Annual Service Data By Mode'!$K:$K,"="&amp;$B29,'Annual Service Data By Mode'!$G:$G,"=Full Reporter")),IF($AE$1,SUMIFS('Annual Service Data By Mode'!AT:AT,'Annual Service Data By Mode'!$J:$J,"="&amp;$A29,'Annual Service Data By Mode'!$K:$K,"="&amp;$B29,'Annual Service Data By Mode'!$AX:$AX,"=No"),SUMIFS('Annual Service Data By Mode'!AT:AT,'Annual Service Data By Mode'!$J:$J,"="&amp;$A29,'Annual Service Data By Mode'!$K:$K,"="&amp;$B29)))</f>
        <v>619946132</v>
      </c>
      <c r="Y29" s="198">
        <f>IF($AE$6,IF($AE$1,SUMIFS('Annual Service Data By Mode'!AV:AV,'Annual Service Data By Mode'!$J:$J,"="&amp;$A29,'Annual Service Data By Mode'!$K:$K,"="&amp;$B29,'Annual Service Data By Mode'!$AX:$AX,"=No",'Annual Service Data By Mode'!$G:$G,"=Full Reporter"),SUMIFS('Annual Service Data By Mode'!AV:AV,'Annual Service Data By Mode'!$J:$J,"="&amp;$A29,'Annual Service Data By Mode'!$K:$K,"="&amp;$B29,'Annual Service Data By Mode'!$G:$G,"=Full Reporter")),IF($AE$1,SUMIFS('Annual Service Data By Mode'!AV:AV,'Annual Service Data By Mode'!$J:$J,"="&amp;$A29,'Annual Service Data By Mode'!$K:$K,"="&amp;$B29,'Annual Service Data By Mode'!$AX:$AX,"=No"),SUMIFS('Annual Service Data By Mode'!AV:AV,'Annual Service Data By Mode'!$J:$J,"="&amp;$A29,'Annual Service Data By Mode'!$K:$K,"="&amp;$B29)))</f>
        <v>12299.719999999996</v>
      </c>
      <c r="Z29" s="34"/>
      <c r="AA29" s="34"/>
      <c r="AB29" s="34"/>
      <c r="AC29" s="34"/>
      <c r="AD29" s="34"/>
      <c r="AE29" s="34"/>
      <c r="AF29" s="34"/>
      <c r="AG29" s="34"/>
      <c r="AH29" s="34"/>
      <c r="AI29" s="34"/>
    </row>
    <row r="30" spans="1:38" s="37" customFormat="1" ht="11.25" x14ac:dyDescent="0.2">
      <c r="A30" s="76" t="s">
        <v>21</v>
      </c>
      <c r="B30" s="76" t="s">
        <v>8</v>
      </c>
      <c r="C30" s="77" t="s">
        <v>107</v>
      </c>
      <c r="D30" s="77"/>
      <c r="E30" s="78"/>
      <c r="F30" s="79">
        <f>IF($AE$6,IF($AE$1,SUMIFS('Annual Service Data By Mode'!L:L,'Annual Service Data By Mode'!$J:$J,"="&amp;$A30,'Annual Service Data By Mode'!$K:$K,"="&amp;$B30,'Annual Service Data By Mode'!$AX:$AX,"=No",'Annual Service Data By Mode'!$G:$G,"=Full Reporter"),SUMIFS('Annual Service Data By Mode'!L:L,'Annual Service Data By Mode'!$J:$J,"="&amp;$A30,'Annual Service Data By Mode'!$K:$K,"="&amp;$B30,'Annual Service Data By Mode'!$G:$G,"=Full Reporter")),IF($AE$1,SUMIFS('Annual Service Data By Mode'!L:L,'Annual Service Data By Mode'!$J:$J,"="&amp;$A30,'Annual Service Data By Mode'!$K:$K,"="&amp;$B30,'Annual Service Data By Mode'!$AX:$AX,"=No"),SUMIFS('Annual Service Data By Mode'!L:L,'Annual Service Data By Mode'!$J:$J,"="&amp;$A30,'Annual Service Data By Mode'!$K:$K,"="&amp;$B30)))</f>
        <v>4910</v>
      </c>
      <c r="G30" s="79">
        <f>IF($AE$6,IF($AE$1,SUMIFS('Annual Service Data By Mode'!N:N,'Annual Service Data By Mode'!$J:$J,"="&amp;$A30,'Annual Service Data By Mode'!$K:$K,"="&amp;$B30,'Annual Service Data By Mode'!$AX:$AX,"=No",'Annual Service Data By Mode'!$G:$G,"=Full Reporter"),SUMIFS('Annual Service Data By Mode'!N:N,'Annual Service Data By Mode'!$J:$J,"="&amp;$A30,'Annual Service Data By Mode'!$K:$K,"="&amp;$B30,'Annual Service Data By Mode'!$G:$G,"=Full Reporter")),IF($AE$1,SUMIFS('Annual Service Data By Mode'!N:N,'Annual Service Data By Mode'!$J:$J,"="&amp;$A30,'Annual Service Data By Mode'!$K:$K,"="&amp;$B30,'Annual Service Data By Mode'!$AX:$AX,"=No"),SUMIFS('Annual Service Data By Mode'!N:N,'Annual Service Data By Mode'!$J:$J,"="&amp;$A30,'Annual Service Data By Mode'!$K:$K,"="&amp;$B30)))</f>
        <v>656</v>
      </c>
      <c r="H30" s="80">
        <f t="shared" si="8"/>
        <v>30.135043170206803</v>
      </c>
      <c r="I30" s="81">
        <f t="shared" si="9"/>
        <v>25.16186198798783</v>
      </c>
      <c r="J30" s="80">
        <f t="shared" si="10"/>
        <v>36.645447515420727</v>
      </c>
      <c r="K30" s="80">
        <f t="shared" si="11"/>
        <v>43.888331610591663</v>
      </c>
      <c r="L30" s="79">
        <f>IF($AE$6,IF($AE$1,SUMIFS('Annual Service Data By Mode'!V:V,'Annual Service Data By Mode'!$J:$J,"="&amp;$A30,'Annual Service Data By Mode'!$K:$K,"="&amp;$B30,'Annual Service Data By Mode'!$AX:$AX,"=No",'Annual Service Data By Mode'!$G:$G,"=Full Reporter"),SUMIFS('Annual Service Data By Mode'!V:V,'Annual Service Data By Mode'!$J:$J,"="&amp;$A30,'Annual Service Data By Mode'!$K:$K,"="&amp;$B30,'Annual Service Data By Mode'!$G:$G,"=Full Reporter")),IF($AE$1,SUMIFS('Annual Service Data By Mode'!V:V,'Annual Service Data By Mode'!$J:$J,"="&amp;$A30,'Annual Service Data By Mode'!$K:$K,"="&amp;$B30,'Annual Service Data By Mode'!$AX:$AX,"=No"),SUMIFS('Annual Service Data By Mode'!V:V,'Annual Service Data By Mode'!$J:$J,"="&amp;$A30,'Annual Service Data By Mode'!$K:$K,"="&amp;$B30)))</f>
        <v>270263637</v>
      </c>
      <c r="M30" s="79">
        <f>IF($AE$6,IF($AE$1,SUMIFS('Annual Service Data By Mode'!X:X,'Annual Service Data By Mode'!$J:$J,"="&amp;$A30,'Annual Service Data By Mode'!$K:$K,"="&amp;$B30,'Annual Service Data By Mode'!$AX:$AX,"=No",'Annual Service Data By Mode'!$G:$G,"=Full Reporter"),SUMIFS('Annual Service Data By Mode'!X:X,'Annual Service Data By Mode'!$J:$J,"="&amp;$A30,'Annual Service Data By Mode'!$K:$K,"="&amp;$B30,'Annual Service Data By Mode'!$G:$G,"=Full Reporter")),IF($AE$1,SUMIFS('Annual Service Data By Mode'!X:X,'Annual Service Data By Mode'!$J:$J,"="&amp;$A30,'Annual Service Data By Mode'!$K:$K,"="&amp;$B30,'Annual Service Data By Mode'!$AX:$AX,"=No"),SUMIFS('Annual Service Data By Mode'!X:X,'Annual Service Data By Mode'!$J:$J,"="&amp;$A30,'Annual Service Data By Mode'!$K:$K,"="&amp;$B30)))</f>
        <v>295095321</v>
      </c>
      <c r="N30" s="79">
        <f>IF($AE$6,IF($AE$1,SUMIFS('Annual Service Data By Mode'!Z:Z,'Annual Service Data By Mode'!$J:$J,"="&amp;$A30,'Annual Service Data By Mode'!$K:$K,"="&amp;$B30,'Annual Service Data By Mode'!$AX:$AX,"=No",'Annual Service Data By Mode'!$G:$G,"=Full Reporter"),SUMIFS('Annual Service Data By Mode'!Z:Z,'Annual Service Data By Mode'!$J:$J,"="&amp;$A30,'Annual Service Data By Mode'!$K:$K,"="&amp;$B30,'Annual Service Data By Mode'!$G:$G,"=Full Reporter")),IF($AE$1,SUMIFS('Annual Service Data By Mode'!Z:Z,'Annual Service Data By Mode'!$J:$J,"="&amp;$A30,'Annual Service Data By Mode'!$K:$K,"="&amp;$B30,'Annual Service Data By Mode'!$AX:$AX,"=No"),SUMIFS('Annual Service Data By Mode'!Z:Z,'Annual Service Data By Mode'!$J:$J,"="&amp;$A30,'Annual Service Data By Mode'!$K:$K,"="&amp;$B30)))</f>
        <v>270725453</v>
      </c>
      <c r="O30" s="79">
        <f>IF($AE$6,IF($AE$1,SUMIFS('Annual Service Data By Mode'!AB:AB,'Annual Service Data By Mode'!$J:$J,"="&amp;$A30,'Annual Service Data By Mode'!$K:$K,"="&amp;$B30,'Annual Service Data By Mode'!$AX:$AX,"=No",'Annual Service Data By Mode'!$G:$G,"=Full Reporter"),SUMIFS('Annual Service Data By Mode'!AB:AB,'Annual Service Data By Mode'!$J:$J,"="&amp;$A30,'Annual Service Data By Mode'!$K:$K,"="&amp;$B30,'Annual Service Data By Mode'!$G:$G,"=Full Reporter")),IF($AE$1,SUMIFS('Annual Service Data By Mode'!AB:AB,'Annual Service Data By Mode'!$J:$J,"="&amp;$A30,'Annual Service Data By Mode'!$K:$K,"="&amp;$B30,'Annual Service Data By Mode'!$AX:$AX,"=No"),SUMIFS('Annual Service Data By Mode'!AB:AB,'Annual Service Data By Mode'!$J:$J,"="&amp;$A30,'Annual Service Data By Mode'!$K:$K,"="&amp;$B30)))</f>
        <v>24369868</v>
      </c>
      <c r="P30" s="79">
        <f>IF($AE$6,IF($AE$1,SUMIFS('Annual Service Data By Mode'!AD:AD,'Annual Service Data By Mode'!$J:$J,"="&amp;$A30,'Annual Service Data By Mode'!$K:$K,"="&amp;$B30,'Annual Service Data By Mode'!$AX:$AX,"=No",'Annual Service Data By Mode'!$G:$G,"=Full Reporter"),SUMIFS('Annual Service Data By Mode'!AD:AD,'Annual Service Data By Mode'!$J:$J,"="&amp;$A30,'Annual Service Data By Mode'!$K:$K,"="&amp;$B30,'Annual Service Data By Mode'!$G:$G,"=Full Reporter")),IF($AE$1,SUMIFS('Annual Service Data By Mode'!AD:AD,'Annual Service Data By Mode'!$J:$J,"="&amp;$A30,'Annual Service Data By Mode'!$K:$K,"="&amp;$B30,'Annual Service Data By Mode'!$AX:$AX,"=No"),SUMIFS('Annual Service Data By Mode'!AD:AD,'Annual Service Data By Mode'!$J:$J,"="&amp;$A30,'Annual Service Data By Mode'!$K:$K,"="&amp;$B30)))</f>
        <v>10045763</v>
      </c>
      <c r="Q30" s="79">
        <f>IF($AE$6,IF($AE$1,SUMIFS('Annual Service Data By Mode'!AF:AF,'Annual Service Data By Mode'!$J:$J,"="&amp;$A30,'Annual Service Data By Mode'!$K:$K,"="&amp;$B30,'Annual Service Data By Mode'!$AX:$AX,"=No",'Annual Service Data By Mode'!$G:$G,"=Full Reporter"),SUMIFS('Annual Service Data By Mode'!AF:AF,'Annual Service Data By Mode'!$J:$J,"="&amp;$A30,'Annual Service Data By Mode'!$K:$K,"="&amp;$B30,'Annual Service Data By Mode'!$G:$G,"=Full Reporter")),IF($AE$1,SUMIFS('Annual Service Data By Mode'!AF:AF,'Annual Service Data By Mode'!$J:$J,"="&amp;$A30,'Annual Service Data By Mode'!$K:$K,"="&amp;$B30,'Annual Service Data By Mode'!$AX:$AX,"=No"),SUMIFS('Annual Service Data By Mode'!AF:AF,'Annual Service Data By Mode'!$J:$J,"="&amp;$A30,'Annual Service Data By Mode'!$K:$K,"="&amp;$B30)))</f>
        <v>8983742</v>
      </c>
      <c r="R30" s="79">
        <f>IF($AE$6,IF($AE$1,SUMIFS('Annual Service Data By Mode'!AH:AH,'Annual Service Data By Mode'!$J:$J,"="&amp;$A30,'Annual Service Data By Mode'!$K:$K,"="&amp;$B30,'Annual Service Data By Mode'!$AX:$AX,"=No",'Annual Service Data By Mode'!$G:$G,"=Full Reporter"),SUMIFS('Annual Service Data By Mode'!AH:AH,'Annual Service Data By Mode'!$J:$J,"="&amp;$A30,'Annual Service Data By Mode'!$K:$K,"="&amp;$B30,'Annual Service Data By Mode'!$G:$G,"=Full Reporter")),IF($AE$1,SUMIFS('Annual Service Data By Mode'!AH:AH,'Annual Service Data By Mode'!$J:$J,"="&amp;$A30,'Annual Service Data By Mode'!$K:$K,"="&amp;$B30,'Annual Service Data By Mode'!$AX:$AX,"=No"),SUMIFS('Annual Service Data By Mode'!AH:AH,'Annual Service Data By Mode'!$J:$J,"="&amp;$A30,'Annual Service Data By Mode'!$K:$K,"="&amp;$B30)))</f>
        <v>1062021</v>
      </c>
      <c r="S30" s="79">
        <f>IF($AE$6,IF($AE$1,SUMIFS('Annual Service Data By Mode'!AJ:AJ,'Annual Service Data By Mode'!$J:$J,"="&amp;$A30,'Annual Service Data By Mode'!$K:$K,"="&amp;$B30,'Annual Service Data By Mode'!$AX:$AX,"=No",'Annual Service Data By Mode'!$G:$G,"=Full Reporter"),SUMIFS('Annual Service Data By Mode'!AJ:AJ,'Annual Service Data By Mode'!$J:$J,"="&amp;$A30,'Annual Service Data By Mode'!$K:$K,"="&amp;$B30,'Annual Service Data By Mode'!$G:$G,"=Full Reporter")),IF($AE$1,SUMIFS('Annual Service Data By Mode'!AJ:AJ,'Annual Service Data By Mode'!$J:$J,"="&amp;$A30,'Annual Service Data By Mode'!$K:$K,"="&amp;$B30,'Annual Service Data By Mode'!$AX:$AX,"=No"),SUMIFS('Annual Service Data By Mode'!AJ:AJ,'Annual Service Data By Mode'!$J:$J,"="&amp;$A30,'Annual Service Data By Mode'!$K:$K,"="&amp;$B30)))</f>
        <v>43941823</v>
      </c>
      <c r="T30" s="79">
        <f>IF($AE$6,IF($AE$1,SUMIFS('Annual Service Data By Mode'!AL:AL,'Annual Service Data By Mode'!$J:$J,"="&amp;$A30,'Annual Service Data By Mode'!$K:$K,"="&amp;$B30,'Annual Service Data By Mode'!$AX:$AX,"=No",'Annual Service Data By Mode'!$G:$G,"=Full Reporter"),SUMIFS('Annual Service Data By Mode'!AL:AL,'Annual Service Data By Mode'!$J:$J,"="&amp;$A30,'Annual Service Data By Mode'!$K:$K,"="&amp;$B30,'Annual Service Data By Mode'!$G:$G,"=Full Reporter")),IF($AE$1,SUMIFS('Annual Service Data By Mode'!AL:AL,'Annual Service Data By Mode'!$J:$J,"="&amp;$A30,'Annual Service Data By Mode'!$K:$K,"="&amp;$B30,'Annual Service Data By Mode'!$AX:$AX,"=No"),SUMIFS('Annual Service Data By Mode'!AL:AL,'Annual Service Data By Mode'!$J:$J,"="&amp;$A30,'Annual Service Data By Mode'!$K:$K,"="&amp;$B30)))</f>
        <v>40499529</v>
      </c>
      <c r="U30" s="79">
        <f>IF($AE$6,IF($AE$1,SUMIFS('Annual Service Data By Mode'!AN:AN,'Annual Service Data By Mode'!$J:$J,"="&amp;$A30,'Annual Service Data By Mode'!$K:$K,"="&amp;$B30,'Annual Service Data By Mode'!$AX:$AX,"=No",'Annual Service Data By Mode'!$G:$G,"=Full Reporter"),SUMIFS('Annual Service Data By Mode'!AN:AN,'Annual Service Data By Mode'!$J:$J,"="&amp;$A30,'Annual Service Data By Mode'!$K:$K,"="&amp;$B30,'Annual Service Data By Mode'!$G:$G,"=Full Reporter")),IF($AE$1,SUMIFS('Annual Service Data By Mode'!AN:AN,'Annual Service Data By Mode'!$J:$J,"="&amp;$A30,'Annual Service Data By Mode'!$K:$K,"="&amp;$B30,'Annual Service Data By Mode'!$AX:$AX,"=No"),SUMIFS('Annual Service Data By Mode'!AN:AN,'Annual Service Data By Mode'!$J:$J,"="&amp;$A30,'Annual Service Data By Mode'!$K:$K,"="&amp;$B30)))</f>
        <v>1558662</v>
      </c>
      <c r="V30" s="79">
        <f>IF($AE$6,IF($AE$1,SUMIFS('Annual Service Data By Mode'!AP:AP,'Annual Service Data By Mode'!$J:$J,"="&amp;$A30,'Annual Service Data By Mode'!$K:$K,"="&amp;$B30,'Annual Service Data By Mode'!$AX:$AX,"=No",'Annual Service Data By Mode'!$G:$G,"=Full Reporter"),SUMIFS('Annual Service Data By Mode'!AP:AP,'Annual Service Data By Mode'!$J:$J,"="&amp;$A30,'Annual Service Data By Mode'!$K:$K,"="&amp;$B30,'Annual Service Data By Mode'!$G:$G,"=Full Reporter")),IF($AE$1,SUMIFS('Annual Service Data By Mode'!AP:AP,'Annual Service Data By Mode'!$J:$J,"="&amp;$A30,'Annual Service Data By Mode'!$K:$K,"="&amp;$B30,'Annual Service Data By Mode'!$AX:$AX,"=No"),SUMIFS('Annual Service Data By Mode'!AP:AP,'Annual Service Data By Mode'!$J:$J,"="&amp;$A30,'Annual Service Data By Mode'!$K:$K,"="&amp;$B30)))</f>
        <v>1407899</v>
      </c>
      <c r="W30" s="79">
        <f>IF($AE$6,IF($AE$1,SUMIFS('Annual Service Data By Mode'!AR:AR,'Annual Service Data By Mode'!$J:$J,"="&amp;$A30,'Annual Service Data By Mode'!$K:$K,"="&amp;$B30,'Annual Service Data By Mode'!$AX:$AX,"=No",'Annual Service Data By Mode'!$G:$G,"=Full Reporter"),SUMIFS('Annual Service Data By Mode'!AR:AR,'Annual Service Data By Mode'!$J:$J,"="&amp;$A30,'Annual Service Data By Mode'!$K:$K,"="&amp;$B30,'Annual Service Data By Mode'!$G:$G,"=Full Reporter")),IF($AE$1,SUMIFS('Annual Service Data By Mode'!AR:AR,'Annual Service Data By Mode'!$J:$J,"="&amp;$A30,'Annual Service Data By Mode'!$K:$K,"="&amp;$B30,'Annual Service Data By Mode'!$AX:$AX,"=No"),SUMIFS('Annual Service Data By Mode'!AR:AR,'Annual Service Data By Mode'!$J:$J,"="&amp;$A30,'Annual Service Data By Mode'!$K:$K,"="&amp;$B30)))</f>
        <v>394281448</v>
      </c>
      <c r="X30" s="79">
        <f>IF($AE$6,IF($AE$1,SUMIFS('Annual Service Data By Mode'!AT:AT,'Annual Service Data By Mode'!$J:$J,"="&amp;$A30,'Annual Service Data By Mode'!$K:$K,"="&amp;$B30,'Annual Service Data By Mode'!$AX:$AX,"=No",'Annual Service Data By Mode'!$G:$G,"=Full Reporter"),SUMIFS('Annual Service Data By Mode'!AT:AT,'Annual Service Data By Mode'!$J:$J,"="&amp;$A30,'Annual Service Data By Mode'!$K:$K,"="&amp;$B30,'Annual Service Data By Mode'!$G:$G,"=Full Reporter")),IF($AE$1,SUMIFS('Annual Service Data By Mode'!AT:AT,'Annual Service Data By Mode'!$J:$J,"="&amp;$A30,'Annual Service Data By Mode'!$K:$K,"="&amp;$B30,'Annual Service Data By Mode'!$AX:$AX,"=No"),SUMIFS('Annual Service Data By Mode'!AT:AT,'Annual Service Data By Mode'!$J:$J,"="&amp;$A30,'Annual Service Data By Mode'!$K:$K,"="&amp;$B30)))</f>
        <v>9920855379</v>
      </c>
      <c r="Y30" s="198">
        <f>IF($AE$6,IF($AE$1,SUMIFS('Annual Service Data By Mode'!AV:AV,'Annual Service Data By Mode'!$J:$J,"="&amp;$A30,'Annual Service Data By Mode'!$K:$K,"="&amp;$B30,'Annual Service Data By Mode'!$AX:$AX,"=No",'Annual Service Data By Mode'!$G:$G,"=Full Reporter"),SUMIFS('Annual Service Data By Mode'!AV:AV,'Annual Service Data By Mode'!$J:$J,"="&amp;$A30,'Annual Service Data By Mode'!$K:$K,"="&amp;$B30,'Annual Service Data By Mode'!$G:$G,"=Full Reporter")),IF($AE$1,SUMIFS('Annual Service Data By Mode'!AV:AV,'Annual Service Data By Mode'!$J:$J,"="&amp;$A30,'Annual Service Data By Mode'!$K:$K,"="&amp;$B30,'Annual Service Data By Mode'!$AX:$AX,"=No"),SUMIFS('Annual Service Data By Mode'!AV:AV,'Annual Service Data By Mode'!$J:$J,"="&amp;$A30,'Annual Service Data By Mode'!$K:$K,"="&amp;$B30)))</f>
        <v>4047.7400000000007</v>
      </c>
      <c r="Z30" s="34"/>
      <c r="AA30" s="34"/>
      <c r="AB30" s="34"/>
      <c r="AC30" s="34"/>
      <c r="AD30" s="34"/>
      <c r="AE30" s="34"/>
      <c r="AF30" s="34"/>
      <c r="AG30" s="34"/>
      <c r="AH30" s="34"/>
      <c r="AI30" s="34"/>
    </row>
    <row r="31" spans="1:38" s="37" customFormat="1" ht="11.25" x14ac:dyDescent="0.2">
      <c r="A31" s="76" t="s">
        <v>21</v>
      </c>
      <c r="B31" s="76" t="s">
        <v>12</v>
      </c>
      <c r="C31" s="77" t="s">
        <v>108</v>
      </c>
      <c r="D31" s="77"/>
      <c r="E31" s="78"/>
      <c r="F31" s="79">
        <f>IF($AE$6,IF($AE$1,SUMIFS('Annual Service Data By Mode'!L:L,'Annual Service Data By Mode'!$J:$J,"="&amp;$A31,'Annual Service Data By Mode'!$K:$K,"="&amp;$B31,'Annual Service Data By Mode'!$AX:$AX,"=No",'Annual Service Data By Mode'!$G:$G,"=Full Reporter"),SUMIFS('Annual Service Data By Mode'!L:L,'Annual Service Data By Mode'!$J:$J,"="&amp;$A31,'Annual Service Data By Mode'!$K:$K,"="&amp;$B31,'Annual Service Data By Mode'!$G:$G,"=Full Reporter")),IF($AE$1,SUMIFS('Annual Service Data By Mode'!L:L,'Annual Service Data By Mode'!$J:$J,"="&amp;$A31,'Annual Service Data By Mode'!$K:$K,"="&amp;$B31,'Annual Service Data By Mode'!$AX:$AX,"=No"),SUMIFS('Annual Service Data By Mode'!L:L,'Annual Service Data By Mode'!$J:$J,"="&amp;$A31,'Annual Service Data By Mode'!$K:$K,"="&amp;$B31)))</f>
        <v>1370</v>
      </c>
      <c r="G31" s="79">
        <f>IF($AE$6,IF($AE$1,SUMIFS('Annual Service Data By Mode'!N:N,'Annual Service Data By Mode'!$J:$J,"="&amp;$A31,'Annual Service Data By Mode'!$K:$K,"="&amp;$B31,'Annual Service Data By Mode'!$AX:$AX,"=No",'Annual Service Data By Mode'!$G:$G,"=Full Reporter"),SUMIFS('Annual Service Data By Mode'!N:N,'Annual Service Data By Mode'!$J:$J,"="&amp;$A31,'Annual Service Data By Mode'!$K:$K,"="&amp;$B31,'Annual Service Data By Mode'!$G:$G,"=Full Reporter")),IF($AE$1,SUMIFS('Annual Service Data By Mode'!N:N,'Annual Service Data By Mode'!$J:$J,"="&amp;$A31,'Annual Service Data By Mode'!$K:$K,"="&amp;$B31,'Annual Service Data By Mode'!$AX:$AX,"=No"),SUMIFS('Annual Service Data By Mode'!N:N,'Annual Service Data By Mode'!$J:$J,"="&amp;$A31,'Annual Service Data By Mode'!$K:$K,"="&amp;$B31)))</f>
        <v>273</v>
      </c>
      <c r="H31" s="80">
        <f t="shared" si="8"/>
        <v>33.143333098286078</v>
      </c>
      <c r="I31" s="81">
        <f t="shared" si="9"/>
        <v>25.263230870389307</v>
      </c>
      <c r="J31" s="80">
        <f t="shared" si="10"/>
        <v>34.673117646115266</v>
      </c>
      <c r="K31" s="80">
        <f t="shared" si="11"/>
        <v>45.488349989636554</v>
      </c>
      <c r="L31" s="79">
        <f>IF($AE$6,IF($AE$1,SUMIFS('Annual Service Data By Mode'!V:V,'Annual Service Data By Mode'!$J:$J,"="&amp;$A31,'Annual Service Data By Mode'!$K:$K,"="&amp;$B31,'Annual Service Data By Mode'!$AX:$AX,"=No",'Annual Service Data By Mode'!$G:$G,"=Full Reporter"),SUMIFS('Annual Service Data By Mode'!V:V,'Annual Service Data By Mode'!$J:$J,"="&amp;$A31,'Annual Service Data By Mode'!$K:$K,"="&amp;$B31,'Annual Service Data By Mode'!$G:$G,"=Full Reporter")),IF($AE$1,SUMIFS('Annual Service Data By Mode'!V:V,'Annual Service Data By Mode'!$J:$J,"="&amp;$A31,'Annual Service Data By Mode'!$K:$K,"="&amp;$B31,'Annual Service Data By Mode'!$AX:$AX,"=No"),SUMIFS('Annual Service Data By Mode'!V:V,'Annual Service Data By Mode'!$J:$J,"="&amp;$A31,'Annual Service Data By Mode'!$K:$K,"="&amp;$B31)))</f>
        <v>79188613</v>
      </c>
      <c r="M31" s="79">
        <f>IF($AE$6,IF($AE$1,SUMIFS('Annual Service Data By Mode'!X:X,'Annual Service Data By Mode'!$J:$J,"="&amp;$A31,'Annual Service Data By Mode'!$K:$K,"="&amp;$B31,'Annual Service Data By Mode'!$AX:$AX,"=No",'Annual Service Data By Mode'!$G:$G,"=Full Reporter"),SUMIFS('Annual Service Data By Mode'!X:X,'Annual Service Data By Mode'!$J:$J,"="&amp;$A31,'Annual Service Data By Mode'!$K:$K,"="&amp;$B31,'Annual Service Data By Mode'!$G:$G,"=Full Reporter")),IF($AE$1,SUMIFS('Annual Service Data By Mode'!X:X,'Annual Service Data By Mode'!$J:$J,"="&amp;$A31,'Annual Service Data By Mode'!$K:$K,"="&amp;$B31,'Annual Service Data By Mode'!$AX:$AX,"=No"),SUMIFS('Annual Service Data By Mode'!X:X,'Annual Service Data By Mode'!$J:$J,"="&amp;$A31,'Annual Service Data By Mode'!$K:$K,"="&amp;$B31)))</f>
        <v>80302743</v>
      </c>
      <c r="N31" s="79">
        <f>IF($AE$6,IF($AE$1,SUMIFS('Annual Service Data By Mode'!Z:Z,'Annual Service Data By Mode'!$J:$J,"="&amp;$A31,'Annual Service Data By Mode'!$K:$K,"="&amp;$B31,'Annual Service Data By Mode'!$AX:$AX,"=No",'Annual Service Data By Mode'!$G:$G,"=Full Reporter"),SUMIFS('Annual Service Data By Mode'!Z:Z,'Annual Service Data By Mode'!$J:$J,"="&amp;$A31,'Annual Service Data By Mode'!$K:$K,"="&amp;$B31,'Annual Service Data By Mode'!$G:$G,"=Full Reporter")),IF($AE$1,SUMIFS('Annual Service Data By Mode'!Z:Z,'Annual Service Data By Mode'!$J:$J,"="&amp;$A31,'Annual Service Data By Mode'!$K:$K,"="&amp;$B31,'Annual Service Data By Mode'!$AX:$AX,"=No"),SUMIFS('Annual Service Data By Mode'!Z:Z,'Annual Service Data By Mode'!$J:$J,"="&amp;$A31,'Annual Service Data By Mode'!$K:$K,"="&amp;$B31)))</f>
        <v>77553908</v>
      </c>
      <c r="O31" s="79">
        <f>IF($AE$6,IF($AE$1,SUMIFS('Annual Service Data By Mode'!AB:AB,'Annual Service Data By Mode'!$J:$J,"="&amp;$A31,'Annual Service Data By Mode'!$K:$K,"="&amp;$B31,'Annual Service Data By Mode'!$AX:$AX,"=No",'Annual Service Data By Mode'!$G:$G,"=Full Reporter"),SUMIFS('Annual Service Data By Mode'!AB:AB,'Annual Service Data By Mode'!$J:$J,"="&amp;$A31,'Annual Service Data By Mode'!$K:$K,"="&amp;$B31,'Annual Service Data By Mode'!$G:$G,"=Full Reporter")),IF($AE$1,SUMIFS('Annual Service Data By Mode'!AB:AB,'Annual Service Data By Mode'!$J:$J,"="&amp;$A31,'Annual Service Data By Mode'!$K:$K,"="&amp;$B31,'Annual Service Data By Mode'!$AX:$AX,"=No"),SUMIFS('Annual Service Data By Mode'!AB:AB,'Annual Service Data By Mode'!$J:$J,"="&amp;$A31,'Annual Service Data By Mode'!$K:$K,"="&amp;$B31)))</f>
        <v>2748835</v>
      </c>
      <c r="P31" s="79">
        <f>IF($AE$6,IF($AE$1,SUMIFS('Annual Service Data By Mode'!AD:AD,'Annual Service Data By Mode'!$J:$J,"="&amp;$A31,'Annual Service Data By Mode'!$K:$K,"="&amp;$B31,'Annual Service Data By Mode'!$AX:$AX,"=No",'Annual Service Data By Mode'!$G:$G,"=Full Reporter"),SUMIFS('Annual Service Data By Mode'!AD:AD,'Annual Service Data By Mode'!$J:$J,"="&amp;$A31,'Annual Service Data By Mode'!$K:$K,"="&amp;$B31,'Annual Service Data By Mode'!$G:$G,"=Full Reporter")),IF($AE$1,SUMIFS('Annual Service Data By Mode'!AD:AD,'Annual Service Data By Mode'!$J:$J,"="&amp;$A31,'Annual Service Data By Mode'!$K:$K,"="&amp;$B31,'Annual Service Data By Mode'!$AX:$AX,"=No"),SUMIFS('Annual Service Data By Mode'!AD:AD,'Annual Service Data By Mode'!$J:$J,"="&amp;$A31,'Annual Service Data By Mode'!$K:$K,"="&amp;$B31)))</f>
        <v>2479209</v>
      </c>
      <c r="Q31" s="79">
        <f>IF($AE$6,IF($AE$1,SUMIFS('Annual Service Data By Mode'!AF:AF,'Annual Service Data By Mode'!$J:$J,"="&amp;$A31,'Annual Service Data By Mode'!$K:$K,"="&amp;$B31,'Annual Service Data By Mode'!$AX:$AX,"=No",'Annual Service Data By Mode'!$G:$G,"=Full Reporter"),SUMIFS('Annual Service Data By Mode'!AF:AF,'Annual Service Data By Mode'!$J:$J,"="&amp;$A31,'Annual Service Data By Mode'!$K:$K,"="&amp;$B31,'Annual Service Data By Mode'!$G:$G,"=Full Reporter")),IF($AE$1,SUMIFS('Annual Service Data By Mode'!AF:AF,'Annual Service Data By Mode'!$J:$J,"="&amp;$A31,'Annual Service Data By Mode'!$K:$K,"="&amp;$B31,'Annual Service Data By Mode'!$AX:$AX,"=No"),SUMIFS('Annual Service Data By Mode'!AF:AF,'Annual Service Data By Mode'!$J:$J,"="&amp;$A31,'Annual Service Data By Mode'!$K:$K,"="&amp;$B31)))</f>
        <v>2339955</v>
      </c>
      <c r="R31" s="79">
        <f>IF($AE$6,IF($AE$1,SUMIFS('Annual Service Data By Mode'!AH:AH,'Annual Service Data By Mode'!$J:$J,"="&amp;$A31,'Annual Service Data By Mode'!$K:$K,"="&amp;$B31,'Annual Service Data By Mode'!$AX:$AX,"=No",'Annual Service Data By Mode'!$G:$G,"=Full Reporter"),SUMIFS('Annual Service Data By Mode'!AH:AH,'Annual Service Data By Mode'!$J:$J,"="&amp;$A31,'Annual Service Data By Mode'!$K:$K,"="&amp;$B31,'Annual Service Data By Mode'!$G:$G,"=Full Reporter")),IF($AE$1,SUMIFS('Annual Service Data By Mode'!AH:AH,'Annual Service Data By Mode'!$J:$J,"="&amp;$A31,'Annual Service Data By Mode'!$K:$K,"="&amp;$B31,'Annual Service Data By Mode'!$AX:$AX,"=No"),SUMIFS('Annual Service Data By Mode'!AH:AH,'Annual Service Data By Mode'!$J:$J,"="&amp;$A31,'Annual Service Data By Mode'!$K:$K,"="&amp;$B31)))</f>
        <v>139254</v>
      </c>
      <c r="S31" s="79">
        <f>IF($AE$6,IF($AE$1,SUMIFS('Annual Service Data By Mode'!AJ:AJ,'Annual Service Data By Mode'!$J:$J,"="&amp;$A31,'Annual Service Data By Mode'!$K:$K,"="&amp;$B31,'Annual Service Data By Mode'!$AX:$AX,"=No",'Annual Service Data By Mode'!$G:$G,"=Full Reporter"),SUMIFS('Annual Service Data By Mode'!AJ:AJ,'Annual Service Data By Mode'!$J:$J,"="&amp;$A31,'Annual Service Data By Mode'!$K:$K,"="&amp;$B31,'Annual Service Data By Mode'!$G:$G,"=Full Reporter")),IF($AE$1,SUMIFS('Annual Service Data By Mode'!AJ:AJ,'Annual Service Data By Mode'!$J:$J,"="&amp;$A31,'Annual Service Data By Mode'!$K:$K,"="&amp;$B31,'Annual Service Data By Mode'!$AX:$AX,"=No"),SUMIFS('Annual Service Data By Mode'!AJ:AJ,'Annual Service Data By Mode'!$J:$J,"="&amp;$A31,'Annual Service Data By Mode'!$K:$K,"="&amp;$B31)))</f>
        <v>16630388</v>
      </c>
      <c r="T31" s="79">
        <f>IF($AE$6,IF($AE$1,SUMIFS('Annual Service Data By Mode'!AL:AL,'Annual Service Data By Mode'!$J:$J,"="&amp;$A31,'Annual Service Data By Mode'!$K:$K,"="&amp;$B31,'Annual Service Data By Mode'!$AX:$AX,"=No",'Annual Service Data By Mode'!$G:$G,"=Full Reporter"),SUMIFS('Annual Service Data By Mode'!AL:AL,'Annual Service Data By Mode'!$J:$J,"="&amp;$A31,'Annual Service Data By Mode'!$K:$K,"="&amp;$B31,'Annual Service Data By Mode'!$G:$G,"=Full Reporter")),IF($AE$1,SUMIFS('Annual Service Data By Mode'!AL:AL,'Annual Service Data By Mode'!$J:$J,"="&amp;$A31,'Annual Service Data By Mode'!$K:$K,"="&amp;$B31,'Annual Service Data By Mode'!$AX:$AX,"=No"),SUMIFS('Annual Service Data By Mode'!AL:AL,'Annual Service Data By Mode'!$J:$J,"="&amp;$A31,'Annual Service Data By Mode'!$K:$K,"="&amp;$B31)))</f>
        <v>16092953</v>
      </c>
      <c r="U31" s="79">
        <f>IF($AE$6,IF($AE$1,SUMIFS('Annual Service Data By Mode'!AN:AN,'Annual Service Data By Mode'!$J:$J,"="&amp;$A31,'Annual Service Data By Mode'!$K:$K,"="&amp;$B31,'Annual Service Data By Mode'!$AX:$AX,"=No",'Annual Service Data By Mode'!$G:$G,"=Full Reporter"),SUMIFS('Annual Service Data By Mode'!AN:AN,'Annual Service Data By Mode'!$J:$J,"="&amp;$A31,'Annual Service Data By Mode'!$K:$K,"="&amp;$B31,'Annual Service Data By Mode'!$G:$G,"=Full Reporter")),IF($AE$1,SUMIFS('Annual Service Data By Mode'!AN:AN,'Annual Service Data By Mode'!$J:$J,"="&amp;$A31,'Annual Service Data By Mode'!$K:$K,"="&amp;$B31,'Annual Service Data By Mode'!$AX:$AX,"=No"),SUMIFS('Annual Service Data By Mode'!AN:AN,'Annual Service Data By Mode'!$J:$J,"="&amp;$A31,'Annual Service Data By Mode'!$K:$K,"="&amp;$B31)))</f>
        <v>520209</v>
      </c>
      <c r="V31" s="79">
        <f>IF($AE$6,IF($AE$1,SUMIFS('Annual Service Data By Mode'!AP:AP,'Annual Service Data By Mode'!$J:$J,"="&amp;$A31,'Annual Service Data By Mode'!$K:$K,"="&amp;$B31,'Annual Service Data By Mode'!$AX:$AX,"=No",'Annual Service Data By Mode'!$G:$G,"=Full Reporter"),SUMIFS('Annual Service Data By Mode'!AP:AP,'Annual Service Data By Mode'!$J:$J,"="&amp;$A31,'Annual Service Data By Mode'!$K:$K,"="&amp;$B31,'Annual Service Data By Mode'!$G:$G,"=Full Reporter")),IF($AE$1,SUMIFS('Annual Service Data By Mode'!AP:AP,'Annual Service Data By Mode'!$J:$J,"="&amp;$A31,'Annual Service Data By Mode'!$K:$K,"="&amp;$B31,'Annual Service Data By Mode'!$AX:$AX,"=No"),SUMIFS('Annual Service Data By Mode'!AP:AP,'Annual Service Data By Mode'!$J:$J,"="&amp;$A31,'Annual Service Data By Mode'!$K:$K,"="&amp;$B31)))</f>
        <v>489943</v>
      </c>
      <c r="W31" s="79">
        <f>IF($AE$6,IF($AE$1,SUMIFS('Annual Service Data By Mode'!AR:AR,'Annual Service Data By Mode'!$J:$J,"="&amp;$A31,'Annual Service Data By Mode'!$K:$K,"="&amp;$B31,'Annual Service Data By Mode'!$AX:$AX,"=No",'Annual Service Data By Mode'!$G:$G,"=Full Reporter"),SUMIFS('Annual Service Data By Mode'!AR:AR,'Annual Service Data By Mode'!$J:$J,"="&amp;$A31,'Annual Service Data By Mode'!$K:$K,"="&amp;$B31,'Annual Service Data By Mode'!$G:$G,"=Full Reporter")),IF($AE$1,SUMIFS('Annual Service Data By Mode'!AR:AR,'Annual Service Data By Mode'!$J:$J,"="&amp;$A31,'Annual Service Data By Mode'!$K:$K,"="&amp;$B31,'Annual Service Data By Mode'!$AX:$AX,"=No"),SUMIFS('Annual Service Data By Mode'!AR:AR,'Annual Service Data By Mode'!$J:$J,"="&amp;$A31,'Annual Service Data By Mode'!$K:$K,"="&amp;$B31)))</f>
        <v>106440692</v>
      </c>
      <c r="X31" s="79">
        <f>IF($AE$6,IF($AE$1,SUMIFS('Annual Service Data By Mode'!AT:AT,'Annual Service Data By Mode'!$J:$J,"="&amp;$A31,'Annual Service Data By Mode'!$K:$K,"="&amp;$B31,'Annual Service Data By Mode'!$AX:$AX,"=No",'Annual Service Data By Mode'!$G:$G,"=Full Reporter"),SUMIFS('Annual Service Data By Mode'!AT:AT,'Annual Service Data By Mode'!$J:$J,"="&amp;$A31,'Annual Service Data By Mode'!$K:$K,"="&amp;$B31,'Annual Service Data By Mode'!$G:$G,"=Full Reporter")),IF($AE$1,SUMIFS('Annual Service Data By Mode'!AT:AT,'Annual Service Data By Mode'!$J:$J,"="&amp;$A31,'Annual Service Data By Mode'!$K:$K,"="&amp;$B31,'Annual Service Data By Mode'!$AX:$AX,"=No"),SUMIFS('Annual Service Data By Mode'!AT:AT,'Annual Service Data By Mode'!$J:$J,"="&amp;$A31,'Annual Service Data By Mode'!$K:$K,"="&amp;$B31)))</f>
        <v>2689035776</v>
      </c>
      <c r="Y31" s="198">
        <f>IF($AE$6,IF($AE$1,SUMIFS('Annual Service Data By Mode'!AV:AV,'Annual Service Data By Mode'!$J:$J,"="&amp;$A31,'Annual Service Data By Mode'!$K:$K,"="&amp;$B31,'Annual Service Data By Mode'!$AX:$AX,"=No",'Annual Service Data By Mode'!$G:$G,"=Full Reporter"),SUMIFS('Annual Service Data By Mode'!AV:AV,'Annual Service Data By Mode'!$J:$J,"="&amp;$A31,'Annual Service Data By Mode'!$K:$K,"="&amp;$B31,'Annual Service Data By Mode'!$G:$G,"=Full Reporter")),IF($AE$1,SUMIFS('Annual Service Data By Mode'!AV:AV,'Annual Service Data By Mode'!$J:$J,"="&amp;$A31,'Annual Service Data By Mode'!$K:$K,"="&amp;$B31,'Annual Service Data By Mode'!$AX:$AX,"=No"),SUMIFS('Annual Service Data By Mode'!AV:AV,'Annual Service Data By Mode'!$J:$J,"="&amp;$A31,'Annual Service Data By Mode'!$K:$K,"="&amp;$B31)))</f>
        <v>3952.3599999999997</v>
      </c>
      <c r="Z31" s="34"/>
      <c r="AA31" s="34"/>
      <c r="AB31" s="34"/>
      <c r="AC31" s="34"/>
      <c r="AD31" s="34"/>
      <c r="AE31" s="34"/>
      <c r="AF31" s="34"/>
      <c r="AG31" s="34"/>
      <c r="AH31" s="34"/>
      <c r="AI31" s="34"/>
    </row>
    <row r="32" spans="1:38" s="37" customFormat="1" ht="11.25" x14ac:dyDescent="0.2">
      <c r="A32" s="76" t="s">
        <v>10</v>
      </c>
      <c r="B32" s="76" t="s">
        <v>8</v>
      </c>
      <c r="C32" s="77" t="s">
        <v>109</v>
      </c>
      <c r="D32" s="77"/>
      <c r="E32" s="78"/>
      <c r="F32" s="79">
        <f>IF($AE$6,IF($AE$1,SUMIFS('Annual Service Data By Mode'!L:L,'Annual Service Data By Mode'!$J:$J,"="&amp;$A32,'Annual Service Data By Mode'!$K:$K,"="&amp;$B32,'Annual Service Data By Mode'!$AX:$AX,"=No",'Annual Service Data By Mode'!$G:$G,"=Full Reporter"),SUMIFS('Annual Service Data By Mode'!L:L,'Annual Service Data By Mode'!$J:$J,"="&amp;$A32,'Annual Service Data By Mode'!$K:$K,"="&amp;$B32,'Annual Service Data By Mode'!$G:$G,"=Full Reporter")),IF($AE$1,SUMIFS('Annual Service Data By Mode'!L:L,'Annual Service Data By Mode'!$J:$J,"="&amp;$A32,'Annual Service Data By Mode'!$K:$K,"="&amp;$B32,'Annual Service Data By Mode'!$AX:$AX,"=No"),SUMIFS('Annual Service Data By Mode'!L:L,'Annual Service Data By Mode'!$J:$J,"="&amp;$A32,'Annual Service Data By Mode'!$K:$K,"="&amp;$B32)))</f>
        <v>22292</v>
      </c>
      <c r="G32" s="79">
        <f>IF($AE$6,IF($AE$1,SUMIFS('Annual Service Data By Mode'!N:N,'Annual Service Data By Mode'!$J:$J,"="&amp;$A32,'Annual Service Data By Mode'!$K:$K,"="&amp;$B32,'Annual Service Data By Mode'!$AX:$AX,"=No",'Annual Service Data By Mode'!$G:$G,"=Full Reporter"),SUMIFS('Annual Service Data By Mode'!N:N,'Annual Service Data By Mode'!$J:$J,"="&amp;$A32,'Annual Service Data By Mode'!$K:$K,"="&amp;$B32,'Annual Service Data By Mode'!$G:$G,"=Full Reporter")),IF($AE$1,SUMIFS('Annual Service Data By Mode'!N:N,'Annual Service Data By Mode'!$J:$J,"="&amp;$A32,'Annual Service Data By Mode'!$K:$K,"="&amp;$B32,'Annual Service Data By Mode'!$AX:$AX,"=No"),SUMIFS('Annual Service Data By Mode'!N:N,'Annual Service Data By Mode'!$J:$J,"="&amp;$A32,'Annual Service Data By Mode'!$K:$K,"="&amp;$B32)))</f>
        <v>0</v>
      </c>
      <c r="H32" s="80">
        <f t="shared" si="8"/>
        <v>16.585368313492335</v>
      </c>
      <c r="I32" s="81">
        <f t="shared" si="9"/>
        <v>2.7298302626124724</v>
      </c>
      <c r="J32" s="80">
        <f t="shared" si="10"/>
        <v>0.37003441968150136</v>
      </c>
      <c r="K32" s="80">
        <f t="shared" si="11"/>
        <v>2.2481826885506724</v>
      </c>
      <c r="L32" s="79">
        <f>IF($AE$6,IF($AE$1,SUMIFS('Annual Service Data By Mode'!V:V,'Annual Service Data By Mode'!$J:$J,"="&amp;$A32,'Annual Service Data By Mode'!$K:$K,"="&amp;$B32,'Annual Service Data By Mode'!$AX:$AX,"=No",'Annual Service Data By Mode'!$G:$G,"=Full Reporter"),SUMIFS('Annual Service Data By Mode'!V:V,'Annual Service Data By Mode'!$J:$J,"="&amp;$A32,'Annual Service Data By Mode'!$K:$K,"="&amp;$B32,'Annual Service Data By Mode'!$G:$G,"=Full Reporter")),IF($AE$1,SUMIFS('Annual Service Data By Mode'!V:V,'Annual Service Data By Mode'!$J:$J,"="&amp;$A32,'Annual Service Data By Mode'!$K:$K,"="&amp;$B32,'Annual Service Data By Mode'!$AX:$AX,"=No"),SUMIFS('Annual Service Data By Mode'!V:V,'Annual Service Data By Mode'!$J:$J,"="&amp;$A32,'Annual Service Data By Mode'!$K:$K,"="&amp;$B32)))</f>
        <v>0</v>
      </c>
      <c r="M32" s="79">
        <f>IF($AE$6,IF($AE$1,SUMIFS('Annual Service Data By Mode'!X:X,'Annual Service Data By Mode'!$J:$J,"="&amp;$A32,'Annual Service Data By Mode'!$K:$K,"="&amp;$B32,'Annual Service Data By Mode'!$AX:$AX,"=No",'Annual Service Data By Mode'!$G:$G,"=Full Reporter"),SUMIFS('Annual Service Data By Mode'!X:X,'Annual Service Data By Mode'!$J:$J,"="&amp;$A32,'Annual Service Data By Mode'!$K:$K,"="&amp;$B32,'Annual Service Data By Mode'!$G:$G,"=Full Reporter")),IF($AE$1,SUMIFS('Annual Service Data By Mode'!X:X,'Annual Service Data By Mode'!$J:$J,"="&amp;$A32,'Annual Service Data By Mode'!$K:$K,"="&amp;$B32,'Annual Service Data By Mode'!$AX:$AX,"=No"),SUMIFS('Annual Service Data By Mode'!X:X,'Annual Service Data By Mode'!$J:$J,"="&amp;$A32,'Annual Service Data By Mode'!$K:$K,"="&amp;$B32)))</f>
        <v>185106147</v>
      </c>
      <c r="N32" s="79">
        <f>IF($AE$6,IF($AE$1,SUMIFS('Annual Service Data By Mode'!Z:Z,'Annual Service Data By Mode'!$J:$J,"="&amp;$A32,'Annual Service Data By Mode'!$K:$K,"="&amp;$B32,'Annual Service Data By Mode'!$AX:$AX,"=No",'Annual Service Data By Mode'!$G:$G,"=Full Reporter"),SUMIFS('Annual Service Data By Mode'!Z:Z,'Annual Service Data By Mode'!$J:$J,"="&amp;$A32,'Annual Service Data By Mode'!$K:$K,"="&amp;$B32,'Annual Service Data By Mode'!$G:$G,"=Full Reporter")),IF($AE$1,SUMIFS('Annual Service Data By Mode'!Z:Z,'Annual Service Data By Mode'!$J:$J,"="&amp;$A32,'Annual Service Data By Mode'!$K:$K,"="&amp;$B32,'Annual Service Data By Mode'!$AX:$AX,"=No"),SUMIFS('Annual Service Data By Mode'!Z:Z,'Annual Service Data By Mode'!$J:$J,"="&amp;$A32,'Annual Service Data By Mode'!$K:$K,"="&amp;$B32)))</f>
        <v>545318236</v>
      </c>
      <c r="O32" s="79">
        <f>IF($AE$6,IF($AE$1,SUMIFS('Annual Service Data By Mode'!AB:AB,'Annual Service Data By Mode'!$J:$J,"="&amp;$A32,'Annual Service Data By Mode'!$K:$K,"="&amp;$B32,'Annual Service Data By Mode'!$AX:$AX,"=No",'Annual Service Data By Mode'!$G:$G,"=Full Reporter"),SUMIFS('Annual Service Data By Mode'!AB:AB,'Annual Service Data By Mode'!$J:$J,"="&amp;$A32,'Annual Service Data By Mode'!$K:$K,"="&amp;$B32,'Annual Service Data By Mode'!$G:$G,"=Full Reporter")),IF($AE$1,SUMIFS('Annual Service Data By Mode'!AB:AB,'Annual Service Data By Mode'!$J:$J,"="&amp;$A32,'Annual Service Data By Mode'!$K:$K,"="&amp;$B32,'Annual Service Data By Mode'!$AX:$AX,"=No"),SUMIFS('Annual Service Data By Mode'!AB:AB,'Annual Service Data By Mode'!$J:$J,"="&amp;$A32,'Annual Service Data By Mode'!$K:$K,"="&amp;$B32)))</f>
        <v>26214424</v>
      </c>
      <c r="P32" s="79">
        <f>IF($AE$6,IF($AE$1,SUMIFS('Annual Service Data By Mode'!AD:AD,'Annual Service Data By Mode'!$J:$J,"="&amp;$A32,'Annual Service Data By Mode'!$K:$K,"="&amp;$B32,'Annual Service Data By Mode'!$AX:$AX,"=No",'Annual Service Data By Mode'!$G:$G,"=Full Reporter"),SUMIFS('Annual Service Data By Mode'!AD:AD,'Annual Service Data By Mode'!$J:$J,"="&amp;$A32,'Annual Service Data By Mode'!$K:$K,"="&amp;$B32,'Annual Service Data By Mode'!$G:$G,"=Full Reporter")),IF($AE$1,SUMIFS('Annual Service Data By Mode'!AD:AD,'Annual Service Data By Mode'!$J:$J,"="&amp;$A32,'Annual Service Data By Mode'!$K:$K,"="&amp;$B32,'Annual Service Data By Mode'!$AX:$AX,"=No"),SUMIFS('Annual Service Data By Mode'!AD:AD,'Annual Service Data By Mode'!$J:$J,"="&amp;$A32,'Annual Service Data By Mode'!$K:$K,"="&amp;$B32)))</f>
        <v>12172356</v>
      </c>
      <c r="Q32" s="79">
        <f>IF($AE$6,IF($AE$1,SUMIFS('Annual Service Data By Mode'!AF:AF,'Annual Service Data By Mode'!$J:$J,"="&amp;$A32,'Annual Service Data By Mode'!$K:$K,"="&amp;$B32,'Annual Service Data By Mode'!$AX:$AX,"=No",'Annual Service Data By Mode'!$G:$G,"=Full Reporter"),SUMIFS('Annual Service Data By Mode'!AF:AF,'Annual Service Data By Mode'!$J:$J,"="&amp;$A32,'Annual Service Data By Mode'!$K:$K,"="&amp;$B32,'Annual Service Data By Mode'!$G:$G,"=Full Reporter")),IF($AE$1,SUMIFS('Annual Service Data By Mode'!AF:AF,'Annual Service Data By Mode'!$J:$J,"="&amp;$A32,'Annual Service Data By Mode'!$K:$K,"="&amp;$B32,'Annual Service Data By Mode'!$AX:$AX,"=No"),SUMIFS('Annual Service Data By Mode'!AF:AF,'Annual Service Data By Mode'!$J:$J,"="&amp;$A32,'Annual Service Data By Mode'!$K:$K,"="&amp;$B32)))</f>
        <v>32879477</v>
      </c>
      <c r="R32" s="79">
        <f>IF($AE$6,IF($AE$1,SUMIFS('Annual Service Data By Mode'!AH:AH,'Annual Service Data By Mode'!$J:$J,"="&amp;$A32,'Annual Service Data By Mode'!$K:$K,"="&amp;$B32,'Annual Service Data By Mode'!$AX:$AX,"=No",'Annual Service Data By Mode'!$G:$G,"=Full Reporter"),SUMIFS('Annual Service Data By Mode'!AH:AH,'Annual Service Data By Mode'!$J:$J,"="&amp;$A32,'Annual Service Data By Mode'!$K:$K,"="&amp;$B32,'Annual Service Data By Mode'!$G:$G,"=Full Reporter")),IF($AE$1,SUMIFS('Annual Service Data By Mode'!AH:AH,'Annual Service Data By Mode'!$J:$J,"="&amp;$A32,'Annual Service Data By Mode'!$K:$K,"="&amp;$B32,'Annual Service Data By Mode'!$AX:$AX,"=No"),SUMIFS('Annual Service Data By Mode'!AH:AH,'Annual Service Data By Mode'!$J:$J,"="&amp;$A32,'Annual Service Data By Mode'!$K:$K,"="&amp;$B32)))</f>
        <v>1695986</v>
      </c>
      <c r="S32" s="79">
        <f>IF($AE$6,IF($AE$1,SUMIFS('Annual Service Data By Mode'!AJ:AJ,'Annual Service Data By Mode'!$J:$J,"="&amp;$A32,'Annual Service Data By Mode'!$K:$K,"="&amp;$B32,'Annual Service Data By Mode'!$AX:$AX,"=No",'Annual Service Data By Mode'!$G:$G,"=Full Reporter"),SUMIFS('Annual Service Data By Mode'!AJ:AJ,'Annual Service Data By Mode'!$J:$J,"="&amp;$A32,'Annual Service Data By Mode'!$K:$K,"="&amp;$B32,'Annual Service Data By Mode'!$G:$G,"=Full Reporter")),IF($AE$1,SUMIFS('Annual Service Data By Mode'!AJ:AJ,'Annual Service Data By Mode'!$J:$J,"="&amp;$A32,'Annual Service Data By Mode'!$K:$K,"="&amp;$B32,'Annual Service Data By Mode'!$AX:$AX,"=No"),SUMIFS('Annual Service Data By Mode'!AJ:AJ,'Annual Service Data By Mode'!$J:$J,"="&amp;$A32,'Annual Service Data By Mode'!$K:$K,"="&amp;$B32)))</f>
        <v>0</v>
      </c>
      <c r="T32" s="79">
        <f>IF($AE$6,IF($AE$1,SUMIFS('Annual Service Data By Mode'!AL:AL,'Annual Service Data By Mode'!$J:$J,"="&amp;$A32,'Annual Service Data By Mode'!$K:$K,"="&amp;$B32,'Annual Service Data By Mode'!$AX:$AX,"=No",'Annual Service Data By Mode'!$G:$G,"=Full Reporter"),SUMIFS('Annual Service Data By Mode'!AL:AL,'Annual Service Data By Mode'!$J:$J,"="&amp;$A32,'Annual Service Data By Mode'!$K:$K,"="&amp;$B32,'Annual Service Data By Mode'!$G:$G,"=Full Reporter")),IF($AE$1,SUMIFS('Annual Service Data By Mode'!AL:AL,'Annual Service Data By Mode'!$J:$J,"="&amp;$A32,'Annual Service Data By Mode'!$K:$K,"="&amp;$B32,'Annual Service Data By Mode'!$AX:$AX,"=No"),SUMIFS('Annual Service Data By Mode'!AL:AL,'Annual Service Data By Mode'!$J:$J,"="&amp;$A32,'Annual Service Data By Mode'!$K:$K,"="&amp;$B32)))</f>
        <v>0</v>
      </c>
      <c r="U32" s="79">
        <f>IF($AE$6,IF($AE$1,SUMIFS('Annual Service Data By Mode'!AN:AN,'Annual Service Data By Mode'!$J:$J,"="&amp;$A32,'Annual Service Data By Mode'!$K:$K,"="&amp;$B32,'Annual Service Data By Mode'!$AX:$AX,"=No",'Annual Service Data By Mode'!$G:$G,"=Full Reporter"),SUMIFS('Annual Service Data By Mode'!AN:AN,'Annual Service Data By Mode'!$J:$J,"="&amp;$A32,'Annual Service Data By Mode'!$K:$K,"="&amp;$B32,'Annual Service Data By Mode'!$G:$G,"=Full Reporter")),IF($AE$1,SUMIFS('Annual Service Data By Mode'!AN:AN,'Annual Service Data By Mode'!$J:$J,"="&amp;$A32,'Annual Service Data By Mode'!$K:$K,"="&amp;$B32,'Annual Service Data By Mode'!$AX:$AX,"=No"),SUMIFS('Annual Service Data By Mode'!AN:AN,'Annual Service Data By Mode'!$J:$J,"="&amp;$A32,'Annual Service Data By Mode'!$K:$K,"="&amp;$B32)))</f>
        <v>0</v>
      </c>
      <c r="V32" s="79">
        <f>IF($AE$6,IF($AE$1,SUMIFS('Annual Service Data By Mode'!AP:AP,'Annual Service Data By Mode'!$J:$J,"="&amp;$A32,'Annual Service Data By Mode'!$K:$K,"="&amp;$B32,'Annual Service Data By Mode'!$AX:$AX,"=No",'Annual Service Data By Mode'!$G:$G,"=Full Reporter"),SUMIFS('Annual Service Data By Mode'!AP:AP,'Annual Service Data By Mode'!$J:$J,"="&amp;$A32,'Annual Service Data By Mode'!$K:$K,"="&amp;$B32,'Annual Service Data By Mode'!$G:$G,"=Full Reporter")),IF($AE$1,SUMIFS('Annual Service Data By Mode'!AP:AP,'Annual Service Data By Mode'!$J:$J,"="&amp;$A32,'Annual Service Data By Mode'!$K:$K,"="&amp;$B32,'Annual Service Data By Mode'!$AX:$AX,"=No"),SUMIFS('Annual Service Data By Mode'!AP:AP,'Annual Service Data By Mode'!$J:$J,"="&amp;$A32,'Annual Service Data By Mode'!$K:$K,"="&amp;$B32)))</f>
        <v>0</v>
      </c>
      <c r="W32" s="79">
        <f>IF($AE$6,IF($AE$1,SUMIFS('Annual Service Data By Mode'!AR:AR,'Annual Service Data By Mode'!$J:$J,"="&amp;$A32,'Annual Service Data By Mode'!$K:$K,"="&amp;$B32,'Annual Service Data By Mode'!$AX:$AX,"=No",'Annual Service Data By Mode'!$G:$G,"=Full Reporter"),SUMIFS('Annual Service Data By Mode'!AR:AR,'Annual Service Data By Mode'!$J:$J,"="&amp;$A32,'Annual Service Data By Mode'!$K:$K,"="&amp;$B32,'Annual Service Data By Mode'!$G:$G,"=Full Reporter")),IF($AE$1,SUMIFS('Annual Service Data By Mode'!AR:AR,'Annual Service Data By Mode'!$J:$J,"="&amp;$A32,'Annual Service Data By Mode'!$K:$K,"="&amp;$B32,'Annual Service Data By Mode'!$AX:$AX,"=No"),SUMIFS('Annual Service Data By Mode'!AR:AR,'Annual Service Data By Mode'!$J:$J,"="&amp;$A32,'Annual Service Data By Mode'!$K:$K,"="&amp;$B32)))</f>
        <v>73919071</v>
      </c>
      <c r="X32" s="79">
        <f>IF($AE$6,IF($AE$1,SUMIFS('Annual Service Data By Mode'!AT:AT,'Annual Service Data By Mode'!$J:$J,"="&amp;$A32,'Annual Service Data By Mode'!$K:$K,"="&amp;$B32,'Annual Service Data By Mode'!$AX:$AX,"=No",'Annual Service Data By Mode'!$G:$G,"=Full Reporter"),SUMIFS('Annual Service Data By Mode'!AT:AT,'Annual Service Data By Mode'!$J:$J,"="&amp;$A32,'Annual Service Data By Mode'!$K:$K,"="&amp;$B32,'Annual Service Data By Mode'!$G:$G,"=Full Reporter")),IF($AE$1,SUMIFS('Annual Service Data By Mode'!AT:AT,'Annual Service Data By Mode'!$J:$J,"="&amp;$A32,'Annual Service Data By Mode'!$K:$K,"="&amp;$B32,'Annual Service Data By Mode'!$AX:$AX,"=No"),SUMIFS('Annual Service Data By Mode'!AT:AT,'Annual Service Data By Mode'!$J:$J,"="&amp;$A32,'Annual Service Data By Mode'!$K:$K,"="&amp;$B32)))</f>
        <v>201786517</v>
      </c>
      <c r="Y32" s="198">
        <f>IF($AE$6,IF($AE$1,SUMIFS('Annual Service Data By Mode'!AV:AV,'Annual Service Data By Mode'!$J:$J,"="&amp;$A32,'Annual Service Data By Mode'!$K:$K,"="&amp;$B32,'Annual Service Data By Mode'!$AX:$AX,"=No",'Annual Service Data By Mode'!$G:$G,"=Full Reporter"),SUMIFS('Annual Service Data By Mode'!AV:AV,'Annual Service Data By Mode'!$J:$J,"="&amp;$A32,'Annual Service Data By Mode'!$K:$K,"="&amp;$B32,'Annual Service Data By Mode'!$G:$G,"=Full Reporter")),IF($AE$1,SUMIFS('Annual Service Data By Mode'!AV:AV,'Annual Service Data By Mode'!$J:$J,"="&amp;$A32,'Annual Service Data By Mode'!$K:$K,"="&amp;$B32,'Annual Service Data By Mode'!$AX:$AX,"=No"),SUMIFS('Annual Service Data By Mode'!AV:AV,'Annual Service Data By Mode'!$J:$J,"="&amp;$A32,'Annual Service Data By Mode'!$K:$K,"="&amp;$B32)))</f>
        <v>0</v>
      </c>
      <c r="Z32" s="34"/>
      <c r="AA32" s="34"/>
      <c r="AB32" s="34"/>
      <c r="AC32" s="34"/>
      <c r="AD32" s="34"/>
      <c r="AE32" s="34"/>
      <c r="AF32" s="34"/>
      <c r="AG32" s="34"/>
      <c r="AH32" s="34"/>
      <c r="AI32" s="34"/>
    </row>
    <row r="33" spans="1:35" s="37" customFormat="1" ht="11.25" x14ac:dyDescent="0.2">
      <c r="A33" s="76" t="s">
        <v>10</v>
      </c>
      <c r="B33" s="76" t="s">
        <v>12</v>
      </c>
      <c r="C33" s="77" t="s">
        <v>110</v>
      </c>
      <c r="D33" s="77"/>
      <c r="E33" s="78"/>
      <c r="F33" s="79">
        <f>IF($AE$6,IF($AE$1,SUMIFS('Annual Service Data By Mode'!L:L,'Annual Service Data By Mode'!$J:$J,"="&amp;$A33,'Annual Service Data By Mode'!$K:$K,"="&amp;$B33,'Annual Service Data By Mode'!$AX:$AX,"=No",'Annual Service Data By Mode'!$G:$G,"=Full Reporter"),SUMIFS('Annual Service Data By Mode'!L:L,'Annual Service Data By Mode'!$J:$J,"="&amp;$A33,'Annual Service Data By Mode'!$K:$K,"="&amp;$B33,'Annual Service Data By Mode'!$G:$G,"=Full Reporter")),IF($AE$1,SUMIFS('Annual Service Data By Mode'!L:L,'Annual Service Data By Mode'!$J:$J,"="&amp;$A33,'Annual Service Data By Mode'!$K:$K,"="&amp;$B33,'Annual Service Data By Mode'!$AX:$AX,"=No"),SUMIFS('Annual Service Data By Mode'!L:L,'Annual Service Data By Mode'!$J:$J,"="&amp;$A33,'Annual Service Data By Mode'!$K:$K,"="&amp;$B33)))</f>
        <v>19593</v>
      </c>
      <c r="G33" s="79">
        <f>IF($AE$6,IF($AE$1,SUMIFS('Annual Service Data By Mode'!N:N,'Annual Service Data By Mode'!$J:$J,"="&amp;$A33,'Annual Service Data By Mode'!$K:$K,"="&amp;$B33,'Annual Service Data By Mode'!$AX:$AX,"=No",'Annual Service Data By Mode'!$G:$G,"=Full Reporter"),SUMIFS('Annual Service Data By Mode'!N:N,'Annual Service Data By Mode'!$J:$J,"="&amp;$A33,'Annual Service Data By Mode'!$K:$K,"="&amp;$B33,'Annual Service Data By Mode'!$G:$G,"=Full Reporter")),IF($AE$1,SUMIFS('Annual Service Data By Mode'!N:N,'Annual Service Data By Mode'!$J:$J,"="&amp;$A33,'Annual Service Data By Mode'!$K:$K,"="&amp;$B33,'Annual Service Data By Mode'!$AX:$AX,"=No"),SUMIFS('Annual Service Data By Mode'!N:N,'Annual Service Data By Mode'!$J:$J,"="&amp;$A33,'Annual Service Data By Mode'!$K:$K,"="&amp;$B33)))</f>
        <v>0</v>
      </c>
      <c r="H33" s="80">
        <f t="shared" si="8"/>
        <v>13.753003018378694</v>
      </c>
      <c r="I33" s="81">
        <f t="shared" si="9"/>
        <v>8.7322993690097785</v>
      </c>
      <c r="J33" s="80">
        <f t="shared" si="10"/>
        <v>1.1165832600744654</v>
      </c>
      <c r="K33" s="80">
        <f t="shared" si="11"/>
        <v>1.7585715167500744</v>
      </c>
      <c r="L33" s="79">
        <f>IF($AE$6,IF($AE$1,SUMIFS('Annual Service Data By Mode'!V:V,'Annual Service Data By Mode'!$J:$J,"="&amp;$A33,'Annual Service Data By Mode'!$K:$K,"="&amp;$B33,'Annual Service Data By Mode'!$AX:$AX,"=No",'Annual Service Data By Mode'!$G:$G,"=Full Reporter"),SUMIFS('Annual Service Data By Mode'!V:V,'Annual Service Data By Mode'!$J:$J,"="&amp;$A33,'Annual Service Data By Mode'!$K:$K,"="&amp;$B33,'Annual Service Data By Mode'!$G:$G,"=Full Reporter")),IF($AE$1,SUMIFS('Annual Service Data By Mode'!V:V,'Annual Service Data By Mode'!$J:$J,"="&amp;$A33,'Annual Service Data By Mode'!$K:$K,"="&amp;$B33,'Annual Service Data By Mode'!$AX:$AX,"=No"),SUMIFS('Annual Service Data By Mode'!V:V,'Annual Service Data By Mode'!$J:$J,"="&amp;$A33,'Annual Service Data By Mode'!$K:$K,"="&amp;$B33)))</f>
        <v>0</v>
      </c>
      <c r="M33" s="79">
        <f>IF($AE$6,IF($AE$1,SUMIFS('Annual Service Data By Mode'!X:X,'Annual Service Data By Mode'!$J:$J,"="&amp;$A33,'Annual Service Data By Mode'!$K:$K,"="&amp;$B33,'Annual Service Data By Mode'!$AX:$AX,"=No",'Annual Service Data By Mode'!$G:$G,"=Full Reporter"),SUMIFS('Annual Service Data By Mode'!X:X,'Annual Service Data By Mode'!$J:$J,"="&amp;$A33,'Annual Service Data By Mode'!$K:$K,"="&amp;$B33,'Annual Service Data By Mode'!$G:$G,"=Full Reporter")),IF($AE$1,SUMIFS('Annual Service Data By Mode'!X:X,'Annual Service Data By Mode'!$J:$J,"="&amp;$A33,'Annual Service Data By Mode'!$K:$K,"="&amp;$B33,'Annual Service Data By Mode'!$AX:$AX,"=No"),SUMIFS('Annual Service Data By Mode'!X:X,'Annual Service Data By Mode'!$J:$J,"="&amp;$A33,'Annual Service Data By Mode'!$K:$K,"="&amp;$B33)))</f>
        <v>651166523</v>
      </c>
      <c r="N33" s="79">
        <f>IF($AE$6,IF($AE$1,SUMIFS('Annual Service Data By Mode'!Z:Z,'Annual Service Data By Mode'!$J:$J,"="&amp;$A33,'Annual Service Data By Mode'!$K:$K,"="&amp;$B33,'Annual Service Data By Mode'!$AX:$AX,"=No",'Annual Service Data By Mode'!$G:$G,"=Full Reporter"),SUMIFS('Annual Service Data By Mode'!Z:Z,'Annual Service Data By Mode'!$J:$J,"="&amp;$A33,'Annual Service Data By Mode'!$K:$K,"="&amp;$B33,'Annual Service Data By Mode'!$G:$G,"=Full Reporter")),IF($AE$1,SUMIFS('Annual Service Data By Mode'!Z:Z,'Annual Service Data By Mode'!$J:$J,"="&amp;$A33,'Annual Service Data By Mode'!$K:$K,"="&amp;$B33,'Annual Service Data By Mode'!$AX:$AX,"=No"),SUMIFS('Annual Service Data By Mode'!Z:Z,'Annual Service Data By Mode'!$J:$J,"="&amp;$A33,'Annual Service Data By Mode'!$K:$K,"="&amp;$B33)))</f>
        <v>581535968</v>
      </c>
      <c r="O33" s="79">
        <f>IF($AE$6,IF($AE$1,SUMIFS('Annual Service Data By Mode'!AB:AB,'Annual Service Data By Mode'!$J:$J,"="&amp;$A33,'Annual Service Data By Mode'!$K:$K,"="&amp;$B33,'Annual Service Data By Mode'!$AX:$AX,"=No",'Annual Service Data By Mode'!$G:$G,"=Full Reporter"),SUMIFS('Annual Service Data By Mode'!AB:AB,'Annual Service Data By Mode'!$J:$J,"="&amp;$A33,'Annual Service Data By Mode'!$K:$K,"="&amp;$B33,'Annual Service Data By Mode'!$G:$G,"=Full Reporter")),IF($AE$1,SUMIFS('Annual Service Data By Mode'!AB:AB,'Annual Service Data By Mode'!$J:$J,"="&amp;$A33,'Annual Service Data By Mode'!$K:$K,"="&amp;$B33,'Annual Service Data By Mode'!$AX:$AX,"=No"),SUMIFS('Annual Service Data By Mode'!AB:AB,'Annual Service Data By Mode'!$J:$J,"="&amp;$A33,'Annual Service Data By Mode'!$K:$K,"="&amp;$B33)))</f>
        <v>102272685</v>
      </c>
      <c r="P33" s="79">
        <f>IF($AE$6,IF($AE$1,SUMIFS('Annual Service Data By Mode'!AD:AD,'Annual Service Data By Mode'!$J:$J,"="&amp;$A33,'Annual Service Data By Mode'!$K:$K,"="&amp;$B33,'Annual Service Data By Mode'!$AX:$AX,"=No",'Annual Service Data By Mode'!$G:$G,"=Full Reporter"),SUMIFS('Annual Service Data By Mode'!AD:AD,'Annual Service Data By Mode'!$J:$J,"="&amp;$A33,'Annual Service Data By Mode'!$K:$K,"="&amp;$B33,'Annual Service Data By Mode'!$G:$G,"=Full Reporter")),IF($AE$1,SUMIFS('Annual Service Data By Mode'!AD:AD,'Annual Service Data By Mode'!$J:$J,"="&amp;$A33,'Annual Service Data By Mode'!$K:$K,"="&amp;$B33,'Annual Service Data By Mode'!$AX:$AX,"=No"),SUMIFS('Annual Service Data By Mode'!AD:AD,'Annual Service Data By Mode'!$J:$J,"="&amp;$A33,'Annual Service Data By Mode'!$K:$K,"="&amp;$B33)))</f>
        <v>47355317</v>
      </c>
      <c r="Q33" s="79">
        <f>IF($AE$6,IF($AE$1,SUMIFS('Annual Service Data By Mode'!AF:AF,'Annual Service Data By Mode'!$J:$J,"="&amp;$A33,'Annual Service Data By Mode'!$K:$K,"="&amp;$B33,'Annual Service Data By Mode'!$AX:$AX,"=No",'Annual Service Data By Mode'!$G:$G,"=Full Reporter"),SUMIFS('Annual Service Data By Mode'!AF:AF,'Annual Service Data By Mode'!$J:$J,"="&amp;$A33,'Annual Service Data By Mode'!$K:$K,"="&amp;$B33,'Annual Service Data By Mode'!$G:$G,"=Full Reporter")),IF($AE$1,SUMIFS('Annual Service Data By Mode'!AF:AF,'Annual Service Data By Mode'!$J:$J,"="&amp;$A33,'Annual Service Data By Mode'!$K:$K,"="&amp;$B33,'Annual Service Data By Mode'!$AX:$AX,"=No"),SUMIFS('Annual Service Data By Mode'!AF:AF,'Annual Service Data By Mode'!$J:$J,"="&amp;$A33,'Annual Service Data By Mode'!$K:$K,"="&amp;$B33)))</f>
        <v>42284290</v>
      </c>
      <c r="R33" s="79">
        <f>IF($AE$6,IF($AE$1,SUMIFS('Annual Service Data By Mode'!AH:AH,'Annual Service Data By Mode'!$J:$J,"="&amp;$A33,'Annual Service Data By Mode'!$K:$K,"="&amp;$B33,'Annual Service Data By Mode'!$AX:$AX,"=No",'Annual Service Data By Mode'!$G:$G,"=Full Reporter"),SUMIFS('Annual Service Data By Mode'!AH:AH,'Annual Service Data By Mode'!$J:$J,"="&amp;$A33,'Annual Service Data By Mode'!$K:$K,"="&amp;$B33,'Annual Service Data By Mode'!$G:$G,"=Full Reporter")),IF($AE$1,SUMIFS('Annual Service Data By Mode'!AH:AH,'Annual Service Data By Mode'!$J:$J,"="&amp;$A33,'Annual Service Data By Mode'!$K:$K,"="&amp;$B33,'Annual Service Data By Mode'!$AX:$AX,"=No"),SUMIFS('Annual Service Data By Mode'!AH:AH,'Annual Service Data By Mode'!$J:$J,"="&amp;$A33,'Annual Service Data By Mode'!$K:$K,"="&amp;$B33)))</f>
        <v>7556465</v>
      </c>
      <c r="S33" s="79">
        <f>IF($AE$6,IF($AE$1,SUMIFS('Annual Service Data By Mode'!AJ:AJ,'Annual Service Data By Mode'!$J:$J,"="&amp;$A33,'Annual Service Data By Mode'!$K:$K,"="&amp;$B33,'Annual Service Data By Mode'!$AX:$AX,"=No",'Annual Service Data By Mode'!$G:$G,"=Full Reporter"),SUMIFS('Annual Service Data By Mode'!AJ:AJ,'Annual Service Data By Mode'!$J:$J,"="&amp;$A33,'Annual Service Data By Mode'!$K:$K,"="&amp;$B33,'Annual Service Data By Mode'!$G:$G,"=Full Reporter")),IF($AE$1,SUMIFS('Annual Service Data By Mode'!AJ:AJ,'Annual Service Data By Mode'!$J:$J,"="&amp;$A33,'Annual Service Data By Mode'!$K:$K,"="&amp;$B33,'Annual Service Data By Mode'!$AX:$AX,"=No"),SUMIFS('Annual Service Data By Mode'!AJ:AJ,'Annual Service Data By Mode'!$J:$J,"="&amp;$A33,'Annual Service Data By Mode'!$K:$K,"="&amp;$B33)))</f>
        <v>0</v>
      </c>
      <c r="T33" s="79">
        <f>IF($AE$6,IF($AE$1,SUMIFS('Annual Service Data By Mode'!AL:AL,'Annual Service Data By Mode'!$J:$J,"="&amp;$A33,'Annual Service Data By Mode'!$K:$K,"="&amp;$B33,'Annual Service Data By Mode'!$AX:$AX,"=No",'Annual Service Data By Mode'!$G:$G,"=Full Reporter"),SUMIFS('Annual Service Data By Mode'!AL:AL,'Annual Service Data By Mode'!$J:$J,"="&amp;$A33,'Annual Service Data By Mode'!$K:$K,"="&amp;$B33,'Annual Service Data By Mode'!$G:$G,"=Full Reporter")),IF($AE$1,SUMIFS('Annual Service Data By Mode'!AL:AL,'Annual Service Data By Mode'!$J:$J,"="&amp;$A33,'Annual Service Data By Mode'!$K:$K,"="&amp;$B33,'Annual Service Data By Mode'!$AX:$AX,"=No"),SUMIFS('Annual Service Data By Mode'!AL:AL,'Annual Service Data By Mode'!$J:$J,"="&amp;$A33,'Annual Service Data By Mode'!$K:$K,"="&amp;$B33)))</f>
        <v>0</v>
      </c>
      <c r="U33" s="79">
        <f>IF($AE$6,IF($AE$1,SUMIFS('Annual Service Data By Mode'!AN:AN,'Annual Service Data By Mode'!$J:$J,"="&amp;$A33,'Annual Service Data By Mode'!$K:$K,"="&amp;$B33,'Annual Service Data By Mode'!$AX:$AX,"=No",'Annual Service Data By Mode'!$G:$G,"=Full Reporter"),SUMIFS('Annual Service Data By Mode'!AN:AN,'Annual Service Data By Mode'!$J:$J,"="&amp;$A33,'Annual Service Data By Mode'!$K:$K,"="&amp;$B33,'Annual Service Data By Mode'!$G:$G,"=Full Reporter")),IF($AE$1,SUMIFS('Annual Service Data By Mode'!AN:AN,'Annual Service Data By Mode'!$J:$J,"="&amp;$A33,'Annual Service Data By Mode'!$K:$K,"="&amp;$B33,'Annual Service Data By Mode'!$AX:$AX,"=No"),SUMIFS('Annual Service Data By Mode'!AN:AN,'Annual Service Data By Mode'!$J:$J,"="&amp;$A33,'Annual Service Data By Mode'!$K:$K,"="&amp;$B33)))</f>
        <v>0</v>
      </c>
      <c r="V33" s="79">
        <f>IF($AE$6,IF($AE$1,SUMIFS('Annual Service Data By Mode'!AP:AP,'Annual Service Data By Mode'!$J:$J,"="&amp;$A33,'Annual Service Data By Mode'!$K:$K,"="&amp;$B33,'Annual Service Data By Mode'!$AX:$AX,"=No",'Annual Service Data By Mode'!$G:$G,"=Full Reporter"),SUMIFS('Annual Service Data By Mode'!AP:AP,'Annual Service Data By Mode'!$J:$J,"="&amp;$A33,'Annual Service Data By Mode'!$K:$K,"="&amp;$B33,'Annual Service Data By Mode'!$G:$G,"=Full Reporter")),IF($AE$1,SUMIFS('Annual Service Data By Mode'!AP:AP,'Annual Service Data By Mode'!$J:$J,"="&amp;$A33,'Annual Service Data By Mode'!$K:$K,"="&amp;$B33,'Annual Service Data By Mode'!$AX:$AX,"=No"),SUMIFS('Annual Service Data By Mode'!AP:AP,'Annual Service Data By Mode'!$J:$J,"="&amp;$A33,'Annual Service Data By Mode'!$K:$K,"="&amp;$B33)))</f>
        <v>0</v>
      </c>
      <c r="W33" s="79">
        <f>IF($AE$6,IF($AE$1,SUMIFS('Annual Service Data By Mode'!AR:AR,'Annual Service Data By Mode'!$J:$J,"="&amp;$A33,'Annual Service Data By Mode'!$K:$K,"="&amp;$B33,'Annual Service Data By Mode'!$AX:$AX,"=No",'Annual Service Data By Mode'!$G:$G,"=Full Reporter"),SUMIFS('Annual Service Data By Mode'!AR:AR,'Annual Service Data By Mode'!$J:$J,"="&amp;$A33,'Annual Service Data By Mode'!$K:$K,"="&amp;$B33,'Annual Service Data By Mode'!$G:$G,"=Full Reporter")),IF($AE$1,SUMIFS('Annual Service Data By Mode'!AR:AR,'Annual Service Data By Mode'!$J:$J,"="&amp;$A33,'Annual Service Data By Mode'!$K:$K,"="&amp;$B33,'Annual Service Data By Mode'!$AX:$AX,"=No"),SUMIFS('Annual Service Data By Mode'!AR:AR,'Annual Service Data By Mode'!$J:$J,"="&amp;$A33,'Annual Service Data By Mode'!$K:$K,"="&amp;$B33)))</f>
        <v>74359948</v>
      </c>
      <c r="X33" s="79">
        <f>IF($AE$6,IF($AE$1,SUMIFS('Annual Service Data By Mode'!AT:AT,'Annual Service Data By Mode'!$J:$J,"="&amp;$A33,'Annual Service Data By Mode'!$K:$K,"="&amp;$B33,'Annual Service Data By Mode'!$AX:$AX,"=No",'Annual Service Data By Mode'!$G:$G,"=Full Reporter"),SUMIFS('Annual Service Data By Mode'!AT:AT,'Annual Service Data By Mode'!$J:$J,"="&amp;$A33,'Annual Service Data By Mode'!$K:$K,"="&amp;$B33,'Annual Service Data By Mode'!$G:$G,"=Full Reporter")),IF($AE$1,SUMIFS('Annual Service Data By Mode'!AT:AT,'Annual Service Data By Mode'!$J:$J,"="&amp;$A33,'Annual Service Data By Mode'!$K:$K,"="&amp;$B33,'Annual Service Data By Mode'!$AX:$AX,"=No"),SUMIFS('Annual Service Data By Mode'!AT:AT,'Annual Service Data By Mode'!$J:$J,"="&amp;$A33,'Annual Service Data By Mode'!$K:$K,"="&amp;$B33)))</f>
        <v>649333327</v>
      </c>
      <c r="Y33" s="198">
        <f>IF($AE$6,IF($AE$1,SUMIFS('Annual Service Data By Mode'!AV:AV,'Annual Service Data By Mode'!$J:$J,"="&amp;$A33,'Annual Service Data By Mode'!$K:$K,"="&amp;$B33,'Annual Service Data By Mode'!$AX:$AX,"=No",'Annual Service Data By Mode'!$G:$G,"=Full Reporter"),SUMIFS('Annual Service Data By Mode'!AV:AV,'Annual Service Data By Mode'!$J:$J,"="&amp;$A33,'Annual Service Data By Mode'!$K:$K,"="&amp;$B33,'Annual Service Data By Mode'!$G:$G,"=Full Reporter")),IF($AE$1,SUMIFS('Annual Service Data By Mode'!AV:AV,'Annual Service Data By Mode'!$J:$J,"="&amp;$A33,'Annual Service Data By Mode'!$K:$K,"="&amp;$B33,'Annual Service Data By Mode'!$AX:$AX,"=No"),SUMIFS('Annual Service Data By Mode'!AV:AV,'Annual Service Data By Mode'!$J:$J,"="&amp;$A33,'Annual Service Data By Mode'!$K:$K,"="&amp;$B33)))</f>
        <v>0</v>
      </c>
      <c r="Z33" s="34"/>
      <c r="AA33" s="34"/>
      <c r="AB33" s="34"/>
      <c r="AC33" s="34"/>
      <c r="AD33" s="34"/>
      <c r="AE33" s="34"/>
      <c r="AF33" s="34"/>
      <c r="AG33" s="34"/>
      <c r="AH33" s="34"/>
      <c r="AI33" s="34"/>
    </row>
    <row r="34" spans="1:35" s="37" customFormat="1" ht="11.25" x14ac:dyDescent="0.2">
      <c r="A34" s="76" t="s">
        <v>15</v>
      </c>
      <c r="B34" s="76" t="s">
        <v>12</v>
      </c>
      <c r="C34" s="77" t="s">
        <v>111</v>
      </c>
      <c r="D34" s="77"/>
      <c r="E34" s="78"/>
      <c r="F34" s="79">
        <f>IF($AE$6,IF($AE$1,SUMIFS('Annual Service Data By Mode'!L:L,'Annual Service Data By Mode'!$J:$J,"="&amp;$A34,'Annual Service Data By Mode'!$K:$K,"="&amp;$B34,'Annual Service Data By Mode'!$AX:$AX,"=No",'Annual Service Data By Mode'!$G:$G,"=Full Reporter"),SUMIFS('Annual Service Data By Mode'!L:L,'Annual Service Data By Mode'!$J:$J,"="&amp;$A34,'Annual Service Data By Mode'!$K:$K,"="&amp;$B34,'Annual Service Data By Mode'!$G:$G,"=Full Reporter")),IF($AE$1,SUMIFS('Annual Service Data By Mode'!L:L,'Annual Service Data By Mode'!$J:$J,"="&amp;$A34,'Annual Service Data By Mode'!$K:$K,"="&amp;$B34,'Annual Service Data By Mode'!$AX:$AX,"=No"),SUMIFS('Annual Service Data By Mode'!L:L,'Annual Service Data By Mode'!$J:$J,"="&amp;$A34,'Annual Service Data By Mode'!$K:$K,"="&amp;$B34)))</f>
        <v>3671</v>
      </c>
      <c r="G34" s="79">
        <f>IF($AE$6,IF($AE$1,SUMIFS('Annual Service Data By Mode'!N:N,'Annual Service Data By Mode'!$J:$J,"="&amp;$A34,'Annual Service Data By Mode'!$K:$K,"="&amp;$B34,'Annual Service Data By Mode'!$AX:$AX,"=No",'Annual Service Data By Mode'!$G:$G,"=Full Reporter"),SUMIFS('Annual Service Data By Mode'!N:N,'Annual Service Data By Mode'!$J:$J,"="&amp;$A34,'Annual Service Data By Mode'!$K:$K,"="&amp;$B34,'Annual Service Data By Mode'!$G:$G,"=Full Reporter")),IF($AE$1,SUMIFS('Annual Service Data By Mode'!N:N,'Annual Service Data By Mode'!$J:$J,"="&amp;$A34,'Annual Service Data By Mode'!$K:$K,"="&amp;$B34,'Annual Service Data By Mode'!$AX:$AX,"=No"),SUMIFS('Annual Service Data By Mode'!N:N,'Annual Service Data By Mode'!$J:$J,"="&amp;$A34,'Annual Service Data By Mode'!$K:$K,"="&amp;$B34)))</f>
        <v>0</v>
      </c>
      <c r="H34" s="80">
        <f t="shared" si="8"/>
        <v>19.256273793224036</v>
      </c>
      <c r="I34" s="81">
        <f t="shared" si="9"/>
        <v>9.5277409584595496</v>
      </c>
      <c r="J34" s="80">
        <f t="shared" si="10"/>
        <v>1.2454800044355805</v>
      </c>
      <c r="K34" s="80">
        <f t="shared" si="11"/>
        <v>2.517207811795406</v>
      </c>
      <c r="L34" s="79">
        <f>IF($AE$6,IF($AE$1,SUMIFS('Annual Service Data By Mode'!V:V,'Annual Service Data By Mode'!$J:$J,"="&amp;$A34,'Annual Service Data By Mode'!$K:$K,"="&amp;$B34,'Annual Service Data By Mode'!$AX:$AX,"=No",'Annual Service Data By Mode'!$G:$G,"=Full Reporter"),SUMIFS('Annual Service Data By Mode'!V:V,'Annual Service Data By Mode'!$J:$J,"="&amp;$A34,'Annual Service Data By Mode'!$K:$K,"="&amp;$B34,'Annual Service Data By Mode'!$G:$G,"=Full Reporter")),IF($AE$1,SUMIFS('Annual Service Data By Mode'!V:V,'Annual Service Data By Mode'!$J:$J,"="&amp;$A34,'Annual Service Data By Mode'!$K:$K,"="&amp;$B34,'Annual Service Data By Mode'!$AX:$AX,"=No"),SUMIFS('Annual Service Data By Mode'!V:V,'Annual Service Data By Mode'!$J:$J,"="&amp;$A34,'Annual Service Data By Mode'!$K:$K,"="&amp;$B34)))</f>
        <v>0</v>
      </c>
      <c r="M34" s="79">
        <f>IF($AE$6,IF($AE$1,SUMIFS('Annual Service Data By Mode'!X:X,'Annual Service Data By Mode'!$J:$J,"="&amp;$A34,'Annual Service Data By Mode'!$K:$K,"="&amp;$B34,'Annual Service Data By Mode'!$AX:$AX,"=No",'Annual Service Data By Mode'!$G:$G,"=Full Reporter"),SUMIFS('Annual Service Data By Mode'!X:X,'Annual Service Data By Mode'!$J:$J,"="&amp;$A34,'Annual Service Data By Mode'!$K:$K,"="&amp;$B34,'Annual Service Data By Mode'!$G:$G,"=Full Reporter")),IF($AE$1,SUMIFS('Annual Service Data By Mode'!X:X,'Annual Service Data By Mode'!$J:$J,"="&amp;$A34,'Annual Service Data By Mode'!$K:$K,"="&amp;$B34,'Annual Service Data By Mode'!$AX:$AX,"=No"),SUMIFS('Annual Service Data By Mode'!X:X,'Annual Service Data By Mode'!$J:$J,"="&amp;$A34,'Annual Service Data By Mode'!$K:$K,"="&amp;$B34)))</f>
        <v>0</v>
      </c>
      <c r="N34" s="79">
        <f>IF($AE$6,IF($AE$1,SUMIFS('Annual Service Data By Mode'!Z:Z,'Annual Service Data By Mode'!$J:$J,"="&amp;$A34,'Annual Service Data By Mode'!$K:$K,"="&amp;$B34,'Annual Service Data By Mode'!$AX:$AX,"=No",'Annual Service Data By Mode'!$G:$G,"=Full Reporter"),SUMIFS('Annual Service Data By Mode'!Z:Z,'Annual Service Data By Mode'!$J:$J,"="&amp;$A34,'Annual Service Data By Mode'!$K:$K,"="&amp;$B34,'Annual Service Data By Mode'!$G:$G,"=Full Reporter")),IF($AE$1,SUMIFS('Annual Service Data By Mode'!Z:Z,'Annual Service Data By Mode'!$J:$J,"="&amp;$A34,'Annual Service Data By Mode'!$K:$K,"="&amp;$B34,'Annual Service Data By Mode'!$AX:$AX,"=No"),SUMIFS('Annual Service Data By Mode'!Z:Z,'Annual Service Data By Mode'!$J:$J,"="&amp;$A34,'Annual Service Data By Mode'!$K:$K,"="&amp;$B34)))</f>
        <v>75327231</v>
      </c>
      <c r="O34" s="79">
        <f>IF($AE$6,IF($AE$1,SUMIFS('Annual Service Data By Mode'!AB:AB,'Annual Service Data By Mode'!$J:$J,"="&amp;$A34,'Annual Service Data By Mode'!$K:$K,"="&amp;$B34,'Annual Service Data By Mode'!$AX:$AX,"=No",'Annual Service Data By Mode'!$G:$G,"=Full Reporter"),SUMIFS('Annual Service Data By Mode'!AB:AB,'Annual Service Data By Mode'!$J:$J,"="&amp;$A34,'Annual Service Data By Mode'!$K:$K,"="&amp;$B34,'Annual Service Data By Mode'!$G:$G,"=Full Reporter")),IF($AE$1,SUMIFS('Annual Service Data By Mode'!AB:AB,'Annual Service Data By Mode'!$J:$J,"="&amp;$A34,'Annual Service Data By Mode'!$K:$K,"="&amp;$B34,'Annual Service Data By Mode'!$AX:$AX,"=No"),SUMIFS('Annual Service Data By Mode'!AB:AB,'Annual Service Data By Mode'!$J:$J,"="&amp;$A34,'Annual Service Data By Mode'!$K:$K,"="&amp;$B34)))</f>
        <v>0</v>
      </c>
      <c r="P34" s="79">
        <f>IF($AE$6,IF($AE$1,SUMIFS('Annual Service Data By Mode'!AD:AD,'Annual Service Data By Mode'!$J:$J,"="&amp;$A34,'Annual Service Data By Mode'!$K:$K,"="&amp;$B34,'Annual Service Data By Mode'!$AX:$AX,"=No",'Annual Service Data By Mode'!$G:$G,"=Full Reporter"),SUMIFS('Annual Service Data By Mode'!AD:AD,'Annual Service Data By Mode'!$J:$J,"="&amp;$A34,'Annual Service Data By Mode'!$K:$K,"="&amp;$B34,'Annual Service Data By Mode'!$G:$G,"=Full Reporter")),IF($AE$1,SUMIFS('Annual Service Data By Mode'!AD:AD,'Annual Service Data By Mode'!$J:$J,"="&amp;$A34,'Annual Service Data By Mode'!$K:$K,"="&amp;$B34,'Annual Service Data By Mode'!$AX:$AX,"=No"),SUMIFS('Annual Service Data By Mode'!AD:AD,'Annual Service Data By Mode'!$J:$J,"="&amp;$A34,'Annual Service Data By Mode'!$K:$K,"="&amp;$B34)))</f>
        <v>0</v>
      </c>
      <c r="Q34" s="79">
        <f>IF($AE$6,IF($AE$1,SUMIFS('Annual Service Data By Mode'!AF:AF,'Annual Service Data By Mode'!$J:$J,"="&amp;$A34,'Annual Service Data By Mode'!$K:$K,"="&amp;$B34,'Annual Service Data By Mode'!$AX:$AX,"=No",'Annual Service Data By Mode'!$G:$G,"=Full Reporter"),SUMIFS('Annual Service Data By Mode'!AF:AF,'Annual Service Data By Mode'!$J:$J,"="&amp;$A34,'Annual Service Data By Mode'!$K:$K,"="&amp;$B34,'Annual Service Data By Mode'!$G:$G,"=Full Reporter")),IF($AE$1,SUMIFS('Annual Service Data By Mode'!AF:AF,'Annual Service Data By Mode'!$J:$J,"="&amp;$A34,'Annual Service Data By Mode'!$K:$K,"="&amp;$B34,'Annual Service Data By Mode'!$AX:$AX,"=No"),SUMIFS('Annual Service Data By Mode'!AF:AF,'Annual Service Data By Mode'!$J:$J,"="&amp;$A34,'Annual Service Data By Mode'!$K:$K,"="&amp;$B34)))</f>
        <v>3911828</v>
      </c>
      <c r="R34" s="79">
        <f>IF($AE$6,IF($AE$1,SUMIFS('Annual Service Data By Mode'!AH:AH,'Annual Service Data By Mode'!$J:$J,"="&amp;$A34,'Annual Service Data By Mode'!$K:$K,"="&amp;$B34,'Annual Service Data By Mode'!$AX:$AX,"=No",'Annual Service Data By Mode'!$G:$G,"=Full Reporter"),SUMIFS('Annual Service Data By Mode'!AH:AH,'Annual Service Data By Mode'!$J:$J,"="&amp;$A34,'Annual Service Data By Mode'!$K:$K,"="&amp;$B34,'Annual Service Data By Mode'!$G:$G,"=Full Reporter")),IF($AE$1,SUMIFS('Annual Service Data By Mode'!AH:AH,'Annual Service Data By Mode'!$J:$J,"="&amp;$A34,'Annual Service Data By Mode'!$K:$K,"="&amp;$B34,'Annual Service Data By Mode'!$AX:$AX,"=No"),SUMIFS('Annual Service Data By Mode'!AH:AH,'Annual Service Data By Mode'!$J:$J,"="&amp;$A34,'Annual Service Data By Mode'!$K:$K,"="&amp;$B34)))</f>
        <v>0</v>
      </c>
      <c r="S34" s="79">
        <f>IF($AE$6,IF($AE$1,SUMIFS('Annual Service Data By Mode'!AJ:AJ,'Annual Service Data By Mode'!$J:$J,"="&amp;$A34,'Annual Service Data By Mode'!$K:$K,"="&amp;$B34,'Annual Service Data By Mode'!$AX:$AX,"=No",'Annual Service Data By Mode'!$G:$G,"=Full Reporter"),SUMIFS('Annual Service Data By Mode'!AJ:AJ,'Annual Service Data By Mode'!$J:$J,"="&amp;$A34,'Annual Service Data By Mode'!$K:$K,"="&amp;$B34,'Annual Service Data By Mode'!$G:$G,"=Full Reporter")),IF($AE$1,SUMIFS('Annual Service Data By Mode'!AJ:AJ,'Annual Service Data By Mode'!$J:$J,"="&amp;$A34,'Annual Service Data By Mode'!$K:$K,"="&amp;$B34,'Annual Service Data By Mode'!$AX:$AX,"=No"),SUMIFS('Annual Service Data By Mode'!AJ:AJ,'Annual Service Data By Mode'!$J:$J,"="&amp;$A34,'Annual Service Data By Mode'!$K:$K,"="&amp;$B34)))</f>
        <v>0</v>
      </c>
      <c r="T34" s="79">
        <f>IF($AE$6,IF($AE$1,SUMIFS('Annual Service Data By Mode'!AL:AL,'Annual Service Data By Mode'!$J:$J,"="&amp;$A34,'Annual Service Data By Mode'!$K:$K,"="&amp;$B34,'Annual Service Data By Mode'!$AX:$AX,"=No",'Annual Service Data By Mode'!$G:$G,"=Full Reporter"),SUMIFS('Annual Service Data By Mode'!AL:AL,'Annual Service Data By Mode'!$J:$J,"="&amp;$A34,'Annual Service Data By Mode'!$K:$K,"="&amp;$B34,'Annual Service Data By Mode'!$G:$G,"=Full Reporter")),IF($AE$1,SUMIFS('Annual Service Data By Mode'!AL:AL,'Annual Service Data By Mode'!$J:$J,"="&amp;$A34,'Annual Service Data By Mode'!$K:$K,"="&amp;$B34,'Annual Service Data By Mode'!$AX:$AX,"=No"),SUMIFS('Annual Service Data By Mode'!AL:AL,'Annual Service Data By Mode'!$J:$J,"="&amp;$A34,'Annual Service Data By Mode'!$K:$K,"="&amp;$B34)))</f>
        <v>0</v>
      </c>
      <c r="U34" s="79">
        <f>IF($AE$6,IF($AE$1,SUMIFS('Annual Service Data By Mode'!AN:AN,'Annual Service Data By Mode'!$J:$J,"="&amp;$A34,'Annual Service Data By Mode'!$K:$K,"="&amp;$B34,'Annual Service Data By Mode'!$AX:$AX,"=No",'Annual Service Data By Mode'!$G:$G,"=Full Reporter"),SUMIFS('Annual Service Data By Mode'!AN:AN,'Annual Service Data By Mode'!$J:$J,"="&amp;$A34,'Annual Service Data By Mode'!$K:$K,"="&amp;$B34,'Annual Service Data By Mode'!$G:$G,"=Full Reporter")),IF($AE$1,SUMIFS('Annual Service Data By Mode'!AN:AN,'Annual Service Data By Mode'!$J:$J,"="&amp;$A34,'Annual Service Data By Mode'!$K:$K,"="&amp;$B34,'Annual Service Data By Mode'!$AX:$AX,"=No"),SUMIFS('Annual Service Data By Mode'!AN:AN,'Annual Service Data By Mode'!$J:$J,"="&amp;$A34,'Annual Service Data By Mode'!$K:$K,"="&amp;$B34)))</f>
        <v>0</v>
      </c>
      <c r="V34" s="79">
        <f>IF($AE$6,IF($AE$1,SUMIFS('Annual Service Data By Mode'!AP:AP,'Annual Service Data By Mode'!$J:$J,"="&amp;$A34,'Annual Service Data By Mode'!$K:$K,"="&amp;$B34,'Annual Service Data By Mode'!$AX:$AX,"=No",'Annual Service Data By Mode'!$G:$G,"=Full Reporter"),SUMIFS('Annual Service Data By Mode'!AP:AP,'Annual Service Data By Mode'!$J:$J,"="&amp;$A34,'Annual Service Data By Mode'!$K:$K,"="&amp;$B34,'Annual Service Data By Mode'!$G:$G,"=Full Reporter")),IF($AE$1,SUMIFS('Annual Service Data By Mode'!AP:AP,'Annual Service Data By Mode'!$J:$J,"="&amp;$A34,'Annual Service Data By Mode'!$K:$K,"="&amp;$B34,'Annual Service Data By Mode'!$AX:$AX,"=No"),SUMIFS('Annual Service Data By Mode'!AP:AP,'Annual Service Data By Mode'!$J:$J,"="&amp;$A34,'Annual Service Data By Mode'!$K:$K,"="&amp;$B34)))</f>
        <v>0</v>
      </c>
      <c r="W34" s="79">
        <f>IF($AE$6,IF($AE$1,SUMIFS('Annual Service Data By Mode'!AR:AR,'Annual Service Data By Mode'!$J:$J,"="&amp;$A34,'Annual Service Data By Mode'!$K:$K,"="&amp;$B34,'Annual Service Data By Mode'!$AX:$AX,"=No",'Annual Service Data By Mode'!$G:$G,"=Full Reporter"),SUMIFS('Annual Service Data By Mode'!AR:AR,'Annual Service Data By Mode'!$J:$J,"="&amp;$A34,'Annual Service Data By Mode'!$K:$K,"="&amp;$B34,'Annual Service Data By Mode'!$G:$G,"=Full Reporter")),IF($AE$1,SUMIFS('Annual Service Data By Mode'!AR:AR,'Annual Service Data By Mode'!$J:$J,"="&amp;$A34,'Annual Service Data By Mode'!$K:$K,"="&amp;$B34,'Annual Service Data By Mode'!$AX:$AX,"=No"),SUMIFS('Annual Service Data By Mode'!AR:AR,'Annual Service Data By Mode'!$J:$J,"="&amp;$A34,'Annual Service Data By Mode'!$K:$K,"="&amp;$B34)))</f>
        <v>9846884</v>
      </c>
      <c r="X34" s="79">
        <f>IF($AE$6,IF($AE$1,SUMIFS('Annual Service Data By Mode'!AT:AT,'Annual Service Data By Mode'!$J:$J,"="&amp;$A34,'Annual Service Data By Mode'!$K:$K,"="&amp;$B34,'Annual Service Data By Mode'!$AX:$AX,"=No",'Annual Service Data By Mode'!$G:$G,"=Full Reporter"),SUMIFS('Annual Service Data By Mode'!AT:AT,'Annual Service Data By Mode'!$J:$J,"="&amp;$A34,'Annual Service Data By Mode'!$K:$K,"="&amp;$B34,'Annual Service Data By Mode'!$G:$G,"=Full Reporter")),IF($AE$1,SUMIFS('Annual Service Data By Mode'!AT:AT,'Annual Service Data By Mode'!$J:$J,"="&amp;$A34,'Annual Service Data By Mode'!$K:$K,"="&amp;$B34,'Annual Service Data By Mode'!$AX:$AX,"=No"),SUMIFS('Annual Service Data By Mode'!AT:AT,'Annual Service Data By Mode'!$J:$J,"="&amp;$A34,'Annual Service Data By Mode'!$K:$K,"="&amp;$B34)))</f>
        <v>93818560</v>
      </c>
      <c r="Y34" s="198">
        <f>IF($AE$6,IF($AE$1,SUMIFS('Annual Service Data By Mode'!AV:AV,'Annual Service Data By Mode'!$J:$J,"="&amp;$A34,'Annual Service Data By Mode'!$K:$K,"="&amp;$B34,'Annual Service Data By Mode'!$AX:$AX,"=No",'Annual Service Data By Mode'!$G:$G,"=Full Reporter"),SUMIFS('Annual Service Data By Mode'!AV:AV,'Annual Service Data By Mode'!$J:$J,"="&amp;$A34,'Annual Service Data By Mode'!$K:$K,"="&amp;$B34,'Annual Service Data By Mode'!$G:$G,"=Full Reporter")),IF($AE$1,SUMIFS('Annual Service Data By Mode'!AV:AV,'Annual Service Data By Mode'!$J:$J,"="&amp;$A34,'Annual Service Data By Mode'!$K:$K,"="&amp;$B34,'Annual Service Data By Mode'!$AX:$AX,"=No"),SUMIFS('Annual Service Data By Mode'!AV:AV,'Annual Service Data By Mode'!$J:$J,"="&amp;$A34,'Annual Service Data By Mode'!$K:$K,"="&amp;$B34)))</f>
        <v>0</v>
      </c>
      <c r="Z34" s="34"/>
      <c r="AA34" s="34"/>
      <c r="AB34" s="34"/>
      <c r="AC34" s="34"/>
      <c r="AD34" s="34"/>
      <c r="AE34" s="34"/>
      <c r="AF34" s="34"/>
      <c r="AG34" s="34"/>
      <c r="AH34" s="34"/>
      <c r="AI34" s="34"/>
    </row>
    <row r="35" spans="1:35" s="37" customFormat="1" ht="11.25" x14ac:dyDescent="0.2">
      <c r="A35" s="76" t="s">
        <v>23</v>
      </c>
      <c r="B35" s="76" t="s">
        <v>8</v>
      </c>
      <c r="C35" s="77" t="s">
        <v>112</v>
      </c>
      <c r="D35" s="77"/>
      <c r="E35" s="78"/>
      <c r="F35" s="79">
        <f>IF($AE$6,IF($AE$1,SUMIFS('Annual Service Data By Mode'!L:L,'Annual Service Data By Mode'!$J:$J,"="&amp;$A35,'Annual Service Data By Mode'!$K:$K,"="&amp;$B35,'Annual Service Data By Mode'!$AX:$AX,"=No",'Annual Service Data By Mode'!$G:$G,"=Full Reporter"),SUMIFS('Annual Service Data By Mode'!L:L,'Annual Service Data By Mode'!$J:$J,"="&amp;$A35,'Annual Service Data By Mode'!$K:$K,"="&amp;$B35,'Annual Service Data By Mode'!$G:$G,"=Full Reporter")),IF($AE$1,SUMIFS('Annual Service Data By Mode'!L:L,'Annual Service Data By Mode'!$J:$J,"="&amp;$A35,'Annual Service Data By Mode'!$K:$K,"="&amp;$B35,'Annual Service Data By Mode'!$AX:$AX,"=No"),SUMIFS('Annual Service Data By Mode'!L:L,'Annual Service Data By Mode'!$J:$J,"="&amp;$A35,'Annual Service Data By Mode'!$K:$K,"="&amp;$B35)))</f>
        <v>96</v>
      </c>
      <c r="G35" s="79">
        <f>IF($AE$6,IF($AE$1,SUMIFS('Annual Service Data By Mode'!N:N,'Annual Service Data By Mode'!$J:$J,"="&amp;$A35,'Annual Service Data By Mode'!$K:$K,"="&amp;$B35,'Annual Service Data By Mode'!$AX:$AX,"=No",'Annual Service Data By Mode'!$G:$G,"=Full Reporter"),SUMIFS('Annual Service Data By Mode'!N:N,'Annual Service Data By Mode'!$J:$J,"="&amp;$A35,'Annual Service Data By Mode'!$K:$K,"="&amp;$B35,'Annual Service Data By Mode'!$G:$G,"=Full Reporter")),IF($AE$1,SUMIFS('Annual Service Data By Mode'!N:N,'Annual Service Data By Mode'!$J:$J,"="&amp;$A35,'Annual Service Data By Mode'!$K:$K,"="&amp;$B35,'Annual Service Data By Mode'!$AX:$AX,"=No"),SUMIFS('Annual Service Data By Mode'!N:N,'Annual Service Data By Mode'!$J:$J,"="&amp;$A35,'Annual Service Data By Mode'!$K:$K,"="&amp;$B35)))</f>
        <v>0</v>
      </c>
      <c r="H35" s="80">
        <f t="shared" si="8"/>
        <v>7.9848669751912427</v>
      </c>
      <c r="I35" s="81">
        <f t="shared" si="9"/>
        <v>6.3679279029494511</v>
      </c>
      <c r="J35" s="80">
        <f t="shared" si="10"/>
        <v>143.38587750287061</v>
      </c>
      <c r="K35" s="80">
        <f t="shared" si="11"/>
        <v>179.79430286124847</v>
      </c>
      <c r="L35" s="79">
        <f>IF($AE$6,IF($AE$1,SUMIFS('Annual Service Data By Mode'!V:V,'Annual Service Data By Mode'!$J:$J,"="&amp;$A35,'Annual Service Data By Mode'!$K:$K,"="&amp;$B35,'Annual Service Data By Mode'!$AX:$AX,"=No",'Annual Service Data By Mode'!$G:$G,"=Full Reporter"),SUMIFS('Annual Service Data By Mode'!V:V,'Annual Service Data By Mode'!$J:$J,"="&amp;$A35,'Annual Service Data By Mode'!$K:$K,"="&amp;$B35,'Annual Service Data By Mode'!$G:$G,"=Full Reporter")),IF($AE$1,SUMIFS('Annual Service Data By Mode'!V:V,'Annual Service Data By Mode'!$J:$J,"="&amp;$A35,'Annual Service Data By Mode'!$K:$K,"="&amp;$B35,'Annual Service Data By Mode'!$AX:$AX,"=No"),SUMIFS('Annual Service Data By Mode'!V:V,'Annual Service Data By Mode'!$J:$J,"="&amp;$A35,'Annual Service Data By Mode'!$K:$K,"="&amp;$B35)))</f>
        <v>2910097</v>
      </c>
      <c r="M35" s="79">
        <f>IF($AE$6,IF($AE$1,SUMIFS('Annual Service Data By Mode'!X:X,'Annual Service Data By Mode'!$J:$J,"="&amp;$A35,'Annual Service Data By Mode'!$K:$K,"="&amp;$B35,'Annual Service Data By Mode'!$AX:$AX,"=No",'Annual Service Data By Mode'!$G:$G,"=Full Reporter"),SUMIFS('Annual Service Data By Mode'!X:X,'Annual Service Data By Mode'!$J:$J,"="&amp;$A35,'Annual Service Data By Mode'!$K:$K,"="&amp;$B35,'Annual Service Data By Mode'!$G:$G,"=Full Reporter")),IF($AE$1,SUMIFS('Annual Service Data By Mode'!X:X,'Annual Service Data By Mode'!$J:$J,"="&amp;$A35,'Annual Service Data By Mode'!$K:$K,"="&amp;$B35,'Annual Service Data By Mode'!$AX:$AX,"=No"),SUMIFS('Annual Service Data By Mode'!X:X,'Annual Service Data By Mode'!$J:$J,"="&amp;$A35,'Annual Service Data By Mode'!$K:$K,"="&amp;$B35)))</f>
        <v>2925111</v>
      </c>
      <c r="N35" s="79">
        <f>IF($AE$6,IF($AE$1,SUMIFS('Annual Service Data By Mode'!Z:Z,'Annual Service Data By Mode'!$J:$J,"="&amp;$A35,'Annual Service Data By Mode'!$K:$K,"="&amp;$B35,'Annual Service Data By Mode'!$AX:$AX,"=No",'Annual Service Data By Mode'!$G:$G,"=Full Reporter"),SUMIFS('Annual Service Data By Mode'!Z:Z,'Annual Service Data By Mode'!$J:$J,"="&amp;$A35,'Annual Service Data By Mode'!$K:$K,"="&amp;$B35,'Annual Service Data By Mode'!$G:$G,"=Full Reporter")),IF($AE$1,SUMIFS('Annual Service Data By Mode'!Z:Z,'Annual Service Data By Mode'!$J:$J,"="&amp;$A35,'Annual Service Data By Mode'!$K:$K,"="&amp;$B35,'Annual Service Data By Mode'!$AX:$AX,"=No"),SUMIFS('Annual Service Data By Mode'!Z:Z,'Annual Service Data By Mode'!$J:$J,"="&amp;$A35,'Annual Service Data By Mode'!$K:$K,"="&amp;$B35)))</f>
        <v>3022879</v>
      </c>
      <c r="O35" s="79">
        <f>IF($AE$6,IF($AE$1,SUMIFS('Annual Service Data By Mode'!AB:AB,'Annual Service Data By Mode'!$J:$J,"="&amp;$A35,'Annual Service Data By Mode'!$K:$K,"="&amp;$B35,'Annual Service Data By Mode'!$AX:$AX,"=No",'Annual Service Data By Mode'!$G:$G,"=Full Reporter"),SUMIFS('Annual Service Data By Mode'!AB:AB,'Annual Service Data By Mode'!$J:$J,"="&amp;$A35,'Annual Service Data By Mode'!$K:$K,"="&amp;$B35,'Annual Service Data By Mode'!$G:$G,"=Full Reporter")),IF($AE$1,SUMIFS('Annual Service Data By Mode'!AB:AB,'Annual Service Data By Mode'!$J:$J,"="&amp;$A35,'Annual Service Data By Mode'!$K:$K,"="&amp;$B35,'Annual Service Data By Mode'!$AX:$AX,"=No"),SUMIFS('Annual Service Data By Mode'!AB:AB,'Annual Service Data By Mode'!$J:$J,"="&amp;$A35,'Annual Service Data By Mode'!$K:$K,"="&amp;$B35)))</f>
        <v>57566</v>
      </c>
      <c r="P35" s="79">
        <f>IF($AE$6,IF($AE$1,SUMIFS('Annual Service Data By Mode'!AD:AD,'Annual Service Data By Mode'!$J:$J,"="&amp;$A35,'Annual Service Data By Mode'!$K:$K,"="&amp;$B35,'Annual Service Data By Mode'!$AX:$AX,"=No",'Annual Service Data By Mode'!$G:$G,"=Full Reporter"),SUMIFS('Annual Service Data By Mode'!AD:AD,'Annual Service Data By Mode'!$J:$J,"="&amp;$A35,'Annual Service Data By Mode'!$K:$K,"="&amp;$B35,'Annual Service Data By Mode'!$G:$G,"=Full Reporter")),IF($AE$1,SUMIFS('Annual Service Data By Mode'!AD:AD,'Annual Service Data By Mode'!$J:$J,"="&amp;$A35,'Annual Service Data By Mode'!$K:$K,"="&amp;$B35,'Annual Service Data By Mode'!$AX:$AX,"=No"),SUMIFS('Annual Service Data By Mode'!AD:AD,'Annual Service Data By Mode'!$J:$J,"="&amp;$A35,'Annual Service Data By Mode'!$K:$K,"="&amp;$B35)))</f>
        <v>347643</v>
      </c>
      <c r="Q35" s="79">
        <f>IF($AE$6,IF($AE$1,SUMIFS('Annual Service Data By Mode'!AF:AF,'Annual Service Data By Mode'!$J:$J,"="&amp;$A35,'Annual Service Data By Mode'!$K:$K,"="&amp;$B35,'Annual Service Data By Mode'!$AX:$AX,"=No",'Annual Service Data By Mode'!$G:$G,"=Full Reporter"),SUMIFS('Annual Service Data By Mode'!AF:AF,'Annual Service Data By Mode'!$J:$J,"="&amp;$A35,'Annual Service Data By Mode'!$K:$K,"="&amp;$B35,'Annual Service Data By Mode'!$G:$G,"=Full Reporter")),IF($AE$1,SUMIFS('Annual Service Data By Mode'!AF:AF,'Annual Service Data By Mode'!$J:$J,"="&amp;$A35,'Annual Service Data By Mode'!$K:$K,"="&amp;$B35,'Annual Service Data By Mode'!$AX:$AX,"=No"),SUMIFS('Annual Service Data By Mode'!AF:AF,'Annual Service Data By Mode'!$J:$J,"="&amp;$A35,'Annual Service Data By Mode'!$K:$K,"="&amp;$B35)))</f>
        <v>378576</v>
      </c>
      <c r="R35" s="79">
        <f>IF($AE$6,IF($AE$1,SUMIFS('Annual Service Data By Mode'!AH:AH,'Annual Service Data By Mode'!$J:$J,"="&amp;$A35,'Annual Service Data By Mode'!$K:$K,"="&amp;$B35,'Annual Service Data By Mode'!$AX:$AX,"=No",'Annual Service Data By Mode'!$G:$G,"=Full Reporter"),SUMIFS('Annual Service Data By Mode'!AH:AH,'Annual Service Data By Mode'!$J:$J,"="&amp;$A35,'Annual Service Data By Mode'!$K:$K,"="&amp;$B35,'Annual Service Data By Mode'!$G:$G,"=Full Reporter")),IF($AE$1,SUMIFS('Annual Service Data By Mode'!AH:AH,'Annual Service Data By Mode'!$J:$J,"="&amp;$A35,'Annual Service Data By Mode'!$K:$K,"="&amp;$B35,'Annual Service Data By Mode'!$AX:$AX,"=No"),SUMIFS('Annual Service Data By Mode'!AH:AH,'Annual Service Data By Mode'!$J:$J,"="&amp;$A35,'Annual Service Data By Mode'!$K:$K,"="&amp;$B35)))</f>
        <v>7187</v>
      </c>
      <c r="S35" s="79">
        <f>IF($AE$6,IF($AE$1,SUMIFS('Annual Service Data By Mode'!AJ:AJ,'Annual Service Data By Mode'!$J:$J,"="&amp;$A35,'Annual Service Data By Mode'!$K:$K,"="&amp;$B35,'Annual Service Data By Mode'!$AX:$AX,"=No",'Annual Service Data By Mode'!$G:$G,"=Full Reporter"),SUMIFS('Annual Service Data By Mode'!AJ:AJ,'Annual Service Data By Mode'!$J:$J,"="&amp;$A35,'Annual Service Data By Mode'!$K:$K,"="&amp;$B35,'Annual Service Data By Mode'!$G:$G,"=Full Reporter")),IF($AE$1,SUMIFS('Annual Service Data By Mode'!AJ:AJ,'Annual Service Data By Mode'!$J:$J,"="&amp;$A35,'Annual Service Data By Mode'!$K:$K,"="&amp;$B35,'Annual Service Data By Mode'!$AX:$AX,"=No"),SUMIFS('Annual Service Data By Mode'!AJ:AJ,'Annual Service Data By Mode'!$J:$J,"="&amp;$A35,'Annual Service Data By Mode'!$K:$K,"="&amp;$B35)))</f>
        <v>0</v>
      </c>
      <c r="T35" s="79">
        <f>IF($AE$6,IF($AE$1,SUMIFS('Annual Service Data By Mode'!AL:AL,'Annual Service Data By Mode'!$J:$J,"="&amp;$A35,'Annual Service Data By Mode'!$K:$K,"="&amp;$B35,'Annual Service Data By Mode'!$AX:$AX,"=No",'Annual Service Data By Mode'!$G:$G,"=Full Reporter"),SUMIFS('Annual Service Data By Mode'!AL:AL,'Annual Service Data By Mode'!$J:$J,"="&amp;$A35,'Annual Service Data By Mode'!$K:$K,"="&amp;$B35,'Annual Service Data By Mode'!$G:$G,"=Full Reporter")),IF($AE$1,SUMIFS('Annual Service Data By Mode'!AL:AL,'Annual Service Data By Mode'!$J:$J,"="&amp;$A35,'Annual Service Data By Mode'!$K:$K,"="&amp;$B35,'Annual Service Data By Mode'!$AX:$AX,"=No"),SUMIFS('Annual Service Data By Mode'!AL:AL,'Annual Service Data By Mode'!$J:$J,"="&amp;$A35,'Annual Service Data By Mode'!$K:$K,"="&amp;$B35)))</f>
        <v>0</v>
      </c>
      <c r="U35" s="79">
        <f>IF($AE$6,IF($AE$1,SUMIFS('Annual Service Data By Mode'!AN:AN,'Annual Service Data By Mode'!$J:$J,"="&amp;$A35,'Annual Service Data By Mode'!$K:$K,"="&amp;$B35,'Annual Service Data By Mode'!$AX:$AX,"=No",'Annual Service Data By Mode'!$G:$G,"=Full Reporter"),SUMIFS('Annual Service Data By Mode'!AN:AN,'Annual Service Data By Mode'!$J:$J,"="&amp;$A35,'Annual Service Data By Mode'!$K:$K,"="&amp;$B35,'Annual Service Data By Mode'!$G:$G,"=Full Reporter")),IF($AE$1,SUMIFS('Annual Service Data By Mode'!AN:AN,'Annual Service Data By Mode'!$J:$J,"="&amp;$A35,'Annual Service Data By Mode'!$K:$K,"="&amp;$B35,'Annual Service Data By Mode'!$AX:$AX,"=No"),SUMIFS('Annual Service Data By Mode'!AN:AN,'Annual Service Data By Mode'!$J:$J,"="&amp;$A35,'Annual Service Data By Mode'!$K:$K,"="&amp;$B35)))</f>
        <v>0</v>
      </c>
      <c r="V35" s="79">
        <f>IF($AE$6,IF($AE$1,SUMIFS('Annual Service Data By Mode'!AP:AP,'Annual Service Data By Mode'!$J:$J,"="&amp;$A35,'Annual Service Data By Mode'!$K:$K,"="&amp;$B35,'Annual Service Data By Mode'!$AX:$AX,"=No",'Annual Service Data By Mode'!$G:$G,"=Full Reporter"),SUMIFS('Annual Service Data By Mode'!AP:AP,'Annual Service Data By Mode'!$J:$J,"="&amp;$A35,'Annual Service Data By Mode'!$K:$K,"="&amp;$B35,'Annual Service Data By Mode'!$G:$G,"=Full Reporter")),IF($AE$1,SUMIFS('Annual Service Data By Mode'!AP:AP,'Annual Service Data By Mode'!$J:$J,"="&amp;$A35,'Annual Service Data By Mode'!$K:$K,"="&amp;$B35,'Annual Service Data By Mode'!$AX:$AX,"=No"),SUMIFS('Annual Service Data By Mode'!AP:AP,'Annual Service Data By Mode'!$J:$J,"="&amp;$A35,'Annual Service Data By Mode'!$K:$K,"="&amp;$B35)))</f>
        <v>0</v>
      </c>
      <c r="W35" s="79">
        <f>IF($AE$6,IF($AE$1,SUMIFS('Annual Service Data By Mode'!AR:AR,'Annual Service Data By Mode'!$J:$J,"="&amp;$A35,'Annual Service Data By Mode'!$K:$K,"="&amp;$B35,'Annual Service Data By Mode'!$AX:$AX,"=No",'Annual Service Data By Mode'!$G:$G,"=Full Reporter"),SUMIFS('Annual Service Data By Mode'!AR:AR,'Annual Service Data By Mode'!$J:$J,"="&amp;$A35,'Annual Service Data By Mode'!$K:$K,"="&amp;$B35,'Annual Service Data By Mode'!$G:$G,"=Full Reporter")),IF($AE$1,SUMIFS('Annual Service Data By Mode'!AR:AR,'Annual Service Data By Mode'!$J:$J,"="&amp;$A35,'Annual Service Data By Mode'!$K:$K,"="&amp;$B35,'Annual Service Data By Mode'!$AX:$AX,"=No"),SUMIFS('Annual Service Data By Mode'!AR:AR,'Annual Service Data By Mode'!$J:$J,"="&amp;$A35,'Annual Service Data By Mode'!$K:$K,"="&amp;$B35)))</f>
        <v>68065808</v>
      </c>
      <c r="X35" s="79">
        <f>IF($AE$6,IF($AE$1,SUMIFS('Annual Service Data By Mode'!AT:AT,'Annual Service Data By Mode'!$J:$J,"="&amp;$A35,'Annual Service Data By Mode'!$K:$K,"="&amp;$B35,'Annual Service Data By Mode'!$AX:$AX,"=No",'Annual Service Data By Mode'!$G:$G,"=Full Reporter"),SUMIFS('Annual Service Data By Mode'!AT:AT,'Annual Service Data By Mode'!$J:$J,"="&amp;$A35,'Annual Service Data By Mode'!$K:$K,"="&amp;$B35,'Annual Service Data By Mode'!$G:$G,"=Full Reporter")),IF($AE$1,SUMIFS('Annual Service Data By Mode'!AT:AT,'Annual Service Data By Mode'!$J:$J,"="&amp;$A35,'Annual Service Data By Mode'!$K:$K,"="&amp;$B35,'Annual Service Data By Mode'!$AX:$AX,"=No"),SUMIFS('Annual Service Data By Mode'!AT:AT,'Annual Service Data By Mode'!$J:$J,"="&amp;$A35,'Annual Service Data By Mode'!$K:$K,"="&amp;$B35)))</f>
        <v>433438158</v>
      </c>
      <c r="Y35" s="198">
        <f>IF($AE$6,IF($AE$1,SUMIFS('Annual Service Data By Mode'!AV:AV,'Annual Service Data By Mode'!$J:$J,"="&amp;$A35,'Annual Service Data By Mode'!$K:$K,"="&amp;$B35,'Annual Service Data By Mode'!$AX:$AX,"=No",'Annual Service Data By Mode'!$G:$G,"=Full Reporter"),SUMIFS('Annual Service Data By Mode'!AV:AV,'Annual Service Data By Mode'!$J:$J,"="&amp;$A35,'Annual Service Data By Mode'!$K:$K,"="&amp;$B35,'Annual Service Data By Mode'!$G:$G,"=Full Reporter")),IF($AE$1,SUMIFS('Annual Service Data By Mode'!AV:AV,'Annual Service Data By Mode'!$J:$J,"="&amp;$A35,'Annual Service Data By Mode'!$K:$K,"="&amp;$B35,'Annual Service Data By Mode'!$AX:$AX,"=No"),SUMIFS('Annual Service Data By Mode'!AV:AV,'Annual Service Data By Mode'!$J:$J,"="&amp;$A35,'Annual Service Data By Mode'!$K:$K,"="&amp;$B35)))</f>
        <v>647.09999999999991</v>
      </c>
      <c r="Z35" s="34"/>
      <c r="AA35" s="34"/>
      <c r="AB35" s="34"/>
      <c r="AC35" s="34"/>
      <c r="AD35" s="34"/>
      <c r="AE35" s="34"/>
      <c r="AF35" s="34"/>
      <c r="AG35" s="34"/>
      <c r="AH35" s="34"/>
      <c r="AI35" s="34"/>
    </row>
    <row r="36" spans="1:35" s="37" customFormat="1" ht="11.25" x14ac:dyDescent="0.2">
      <c r="A36" s="76" t="s">
        <v>23</v>
      </c>
      <c r="B36" s="76" t="s">
        <v>12</v>
      </c>
      <c r="C36" s="77" t="s">
        <v>113</v>
      </c>
      <c r="D36" s="77"/>
      <c r="E36" s="78"/>
      <c r="F36" s="79">
        <f>IF($AE$6,IF($AE$1,SUMIFS('Annual Service Data By Mode'!L:L,'Annual Service Data By Mode'!$J:$J,"="&amp;$A36,'Annual Service Data By Mode'!$K:$K,"="&amp;$B36,'Annual Service Data By Mode'!$AX:$AX,"=No",'Annual Service Data By Mode'!$G:$G,"=Full Reporter"),SUMIFS('Annual Service Data By Mode'!L:L,'Annual Service Data By Mode'!$J:$J,"="&amp;$A36,'Annual Service Data By Mode'!$K:$K,"="&amp;$B36,'Annual Service Data By Mode'!$G:$G,"=Full Reporter")),IF($AE$1,SUMIFS('Annual Service Data By Mode'!L:L,'Annual Service Data By Mode'!$J:$J,"="&amp;$A36,'Annual Service Data By Mode'!$K:$K,"="&amp;$B36,'Annual Service Data By Mode'!$AX:$AX,"=No"),SUMIFS('Annual Service Data By Mode'!L:L,'Annual Service Data By Mode'!$J:$J,"="&amp;$A36,'Annual Service Data By Mode'!$K:$K,"="&amp;$B36)))</f>
        <v>67</v>
      </c>
      <c r="G36" s="79">
        <f>IF($AE$6,IF($AE$1,SUMIFS('Annual Service Data By Mode'!N:N,'Annual Service Data By Mode'!$J:$J,"="&amp;$A36,'Annual Service Data By Mode'!$K:$K,"="&amp;$B36,'Annual Service Data By Mode'!$AX:$AX,"=No",'Annual Service Data By Mode'!$G:$G,"=Full Reporter"),SUMIFS('Annual Service Data By Mode'!N:N,'Annual Service Data By Mode'!$J:$J,"="&amp;$A36,'Annual Service Data By Mode'!$K:$K,"="&amp;$B36,'Annual Service Data By Mode'!$G:$G,"=Full Reporter")),IF($AE$1,SUMIFS('Annual Service Data By Mode'!N:N,'Annual Service Data By Mode'!$J:$J,"="&amp;$A36,'Annual Service Data By Mode'!$K:$K,"="&amp;$B36,'Annual Service Data By Mode'!$AX:$AX,"=No"),SUMIFS('Annual Service Data By Mode'!N:N,'Annual Service Data By Mode'!$J:$J,"="&amp;$A36,'Annual Service Data By Mode'!$K:$K,"="&amp;$B36)))</f>
        <v>0</v>
      </c>
      <c r="H36" s="80">
        <f t="shared" si="8"/>
        <v>10.385277583698167</v>
      </c>
      <c r="I36" s="81">
        <f t="shared" si="9"/>
        <v>6.506966380330816</v>
      </c>
      <c r="J36" s="80">
        <f t="shared" si="10"/>
        <v>53.294024846683321</v>
      </c>
      <c r="K36" s="80">
        <f t="shared" si="11"/>
        <v>85.058567884774405</v>
      </c>
      <c r="L36" s="79">
        <f>IF($AE$6,IF($AE$1,SUMIFS('Annual Service Data By Mode'!V:V,'Annual Service Data By Mode'!$J:$J,"="&amp;$A36,'Annual Service Data By Mode'!$K:$K,"="&amp;$B36,'Annual Service Data By Mode'!$AX:$AX,"=No",'Annual Service Data By Mode'!$G:$G,"=Full Reporter"),SUMIFS('Annual Service Data By Mode'!V:V,'Annual Service Data By Mode'!$J:$J,"="&amp;$A36,'Annual Service Data By Mode'!$K:$K,"="&amp;$B36,'Annual Service Data By Mode'!$G:$G,"=Full Reporter")),IF($AE$1,SUMIFS('Annual Service Data By Mode'!V:V,'Annual Service Data By Mode'!$J:$J,"="&amp;$A36,'Annual Service Data By Mode'!$K:$K,"="&amp;$B36,'Annual Service Data By Mode'!$AX:$AX,"=No"),SUMIFS('Annual Service Data By Mode'!V:V,'Annual Service Data By Mode'!$J:$J,"="&amp;$A36,'Annual Service Data By Mode'!$K:$K,"="&amp;$B36)))</f>
        <v>1648221</v>
      </c>
      <c r="M36" s="79">
        <f>IF($AE$6,IF($AE$1,SUMIFS('Annual Service Data By Mode'!X:X,'Annual Service Data By Mode'!$J:$J,"="&amp;$A36,'Annual Service Data By Mode'!$K:$K,"="&amp;$B36,'Annual Service Data By Mode'!$AX:$AX,"=No",'Annual Service Data By Mode'!$G:$G,"=Full Reporter"),SUMIFS('Annual Service Data By Mode'!X:X,'Annual Service Data By Mode'!$J:$J,"="&amp;$A36,'Annual Service Data By Mode'!$K:$K,"="&amp;$B36,'Annual Service Data By Mode'!$G:$G,"=Full Reporter")),IF($AE$1,SUMIFS('Annual Service Data By Mode'!X:X,'Annual Service Data By Mode'!$J:$J,"="&amp;$A36,'Annual Service Data By Mode'!$K:$K,"="&amp;$B36,'Annual Service Data By Mode'!$AX:$AX,"=No"),SUMIFS('Annual Service Data By Mode'!X:X,'Annual Service Data By Mode'!$J:$J,"="&amp;$A36,'Annual Service Data By Mode'!$K:$K,"="&amp;$B36)))</f>
        <v>1792851</v>
      </c>
      <c r="N36" s="79">
        <f>IF($AE$6,IF($AE$1,SUMIFS('Annual Service Data By Mode'!Z:Z,'Annual Service Data By Mode'!$J:$J,"="&amp;$A36,'Annual Service Data By Mode'!$K:$K,"="&amp;$B36,'Annual Service Data By Mode'!$AX:$AX,"=No",'Annual Service Data By Mode'!$G:$G,"=Full Reporter"),SUMIFS('Annual Service Data By Mode'!Z:Z,'Annual Service Data By Mode'!$J:$J,"="&amp;$A36,'Annual Service Data By Mode'!$K:$K,"="&amp;$B36,'Annual Service Data By Mode'!$G:$G,"=Full Reporter")),IF($AE$1,SUMIFS('Annual Service Data By Mode'!Z:Z,'Annual Service Data By Mode'!$J:$J,"="&amp;$A36,'Annual Service Data By Mode'!$K:$K,"="&amp;$B36,'Annual Service Data By Mode'!$AX:$AX,"=No"),SUMIFS('Annual Service Data By Mode'!Z:Z,'Annual Service Data By Mode'!$J:$J,"="&amp;$A36,'Annual Service Data By Mode'!$K:$K,"="&amp;$B36)))</f>
        <v>1620176</v>
      </c>
      <c r="O36" s="79">
        <f>IF($AE$6,IF($AE$1,SUMIFS('Annual Service Data By Mode'!AB:AB,'Annual Service Data By Mode'!$J:$J,"="&amp;$A36,'Annual Service Data By Mode'!$K:$K,"="&amp;$B36,'Annual Service Data By Mode'!$AX:$AX,"=No",'Annual Service Data By Mode'!$G:$G,"=Full Reporter"),SUMIFS('Annual Service Data By Mode'!AB:AB,'Annual Service Data By Mode'!$J:$J,"="&amp;$A36,'Annual Service Data By Mode'!$K:$K,"="&amp;$B36,'Annual Service Data By Mode'!$G:$G,"=Full Reporter")),IF($AE$1,SUMIFS('Annual Service Data By Mode'!AB:AB,'Annual Service Data By Mode'!$J:$J,"="&amp;$A36,'Annual Service Data By Mode'!$K:$K,"="&amp;$B36,'Annual Service Data By Mode'!$AX:$AX,"=No"),SUMIFS('Annual Service Data By Mode'!AB:AB,'Annual Service Data By Mode'!$J:$J,"="&amp;$A36,'Annual Service Data By Mode'!$K:$K,"="&amp;$B36)))</f>
        <v>175883</v>
      </c>
      <c r="P36" s="79">
        <f>IF($AE$6,IF($AE$1,SUMIFS('Annual Service Data By Mode'!AD:AD,'Annual Service Data By Mode'!$J:$J,"="&amp;$A36,'Annual Service Data By Mode'!$K:$K,"="&amp;$B36,'Annual Service Data By Mode'!$AX:$AX,"=No",'Annual Service Data By Mode'!$G:$G,"=Full Reporter"),SUMIFS('Annual Service Data By Mode'!AD:AD,'Annual Service Data By Mode'!$J:$J,"="&amp;$A36,'Annual Service Data By Mode'!$K:$K,"="&amp;$B36,'Annual Service Data By Mode'!$G:$G,"=Full Reporter")),IF($AE$1,SUMIFS('Annual Service Data By Mode'!AD:AD,'Annual Service Data By Mode'!$J:$J,"="&amp;$A36,'Annual Service Data By Mode'!$K:$K,"="&amp;$B36,'Annual Service Data By Mode'!$AX:$AX,"=No"),SUMIFS('Annual Service Data By Mode'!AD:AD,'Annual Service Data By Mode'!$J:$J,"="&amp;$A36,'Annual Service Data By Mode'!$K:$K,"="&amp;$B36)))</f>
        <v>168718</v>
      </c>
      <c r="Q36" s="79">
        <f>IF($AE$6,IF($AE$1,SUMIFS('Annual Service Data By Mode'!AF:AF,'Annual Service Data By Mode'!$J:$J,"="&amp;$A36,'Annual Service Data By Mode'!$K:$K,"="&amp;$B36,'Annual Service Data By Mode'!$AX:$AX,"=No",'Annual Service Data By Mode'!$G:$G,"=Full Reporter"),SUMIFS('Annual Service Data By Mode'!AF:AF,'Annual Service Data By Mode'!$J:$J,"="&amp;$A36,'Annual Service Data By Mode'!$K:$K,"="&amp;$B36,'Annual Service Data By Mode'!$G:$G,"=Full Reporter")),IF($AE$1,SUMIFS('Annual Service Data By Mode'!AF:AF,'Annual Service Data By Mode'!$J:$J,"="&amp;$A36,'Annual Service Data By Mode'!$K:$K,"="&amp;$B36,'Annual Service Data By Mode'!$AX:$AX,"=No"),SUMIFS('Annual Service Data By Mode'!AF:AF,'Annual Service Data By Mode'!$J:$J,"="&amp;$A36,'Annual Service Data By Mode'!$K:$K,"="&amp;$B36)))</f>
        <v>156007</v>
      </c>
      <c r="R36" s="79">
        <f>IF($AE$6,IF($AE$1,SUMIFS('Annual Service Data By Mode'!AH:AH,'Annual Service Data By Mode'!$J:$J,"="&amp;$A36,'Annual Service Data By Mode'!$K:$K,"="&amp;$B36,'Annual Service Data By Mode'!$AX:$AX,"=No",'Annual Service Data By Mode'!$G:$G,"=Full Reporter"),SUMIFS('Annual Service Data By Mode'!AH:AH,'Annual Service Data By Mode'!$J:$J,"="&amp;$A36,'Annual Service Data By Mode'!$K:$K,"="&amp;$B36,'Annual Service Data By Mode'!$G:$G,"=Full Reporter")),IF($AE$1,SUMIFS('Annual Service Data By Mode'!AH:AH,'Annual Service Data By Mode'!$J:$J,"="&amp;$A36,'Annual Service Data By Mode'!$K:$K,"="&amp;$B36,'Annual Service Data By Mode'!$AX:$AX,"=No"),SUMIFS('Annual Service Data By Mode'!AH:AH,'Annual Service Data By Mode'!$J:$J,"="&amp;$A36,'Annual Service Data By Mode'!$K:$K,"="&amp;$B36)))</f>
        <v>13149</v>
      </c>
      <c r="S36" s="79">
        <f>IF($AE$6,IF($AE$1,SUMIFS('Annual Service Data By Mode'!AJ:AJ,'Annual Service Data By Mode'!$J:$J,"="&amp;$A36,'Annual Service Data By Mode'!$K:$K,"="&amp;$B36,'Annual Service Data By Mode'!$AX:$AX,"=No",'Annual Service Data By Mode'!$G:$G,"=Full Reporter"),SUMIFS('Annual Service Data By Mode'!AJ:AJ,'Annual Service Data By Mode'!$J:$J,"="&amp;$A36,'Annual Service Data By Mode'!$K:$K,"="&amp;$B36,'Annual Service Data By Mode'!$G:$G,"=Full Reporter")),IF($AE$1,SUMIFS('Annual Service Data By Mode'!AJ:AJ,'Annual Service Data By Mode'!$J:$J,"="&amp;$A36,'Annual Service Data By Mode'!$K:$K,"="&amp;$B36,'Annual Service Data By Mode'!$AX:$AX,"=No"),SUMIFS('Annual Service Data By Mode'!AJ:AJ,'Annual Service Data By Mode'!$J:$J,"="&amp;$A36,'Annual Service Data By Mode'!$K:$K,"="&amp;$B36)))</f>
        <v>0</v>
      </c>
      <c r="T36" s="79">
        <f>IF($AE$6,IF($AE$1,SUMIFS('Annual Service Data By Mode'!AL:AL,'Annual Service Data By Mode'!$J:$J,"="&amp;$A36,'Annual Service Data By Mode'!$K:$K,"="&amp;$B36,'Annual Service Data By Mode'!$AX:$AX,"=No",'Annual Service Data By Mode'!$G:$G,"=Full Reporter"),SUMIFS('Annual Service Data By Mode'!AL:AL,'Annual Service Data By Mode'!$J:$J,"="&amp;$A36,'Annual Service Data By Mode'!$K:$K,"="&amp;$B36,'Annual Service Data By Mode'!$G:$G,"=Full Reporter")),IF($AE$1,SUMIFS('Annual Service Data By Mode'!AL:AL,'Annual Service Data By Mode'!$J:$J,"="&amp;$A36,'Annual Service Data By Mode'!$K:$K,"="&amp;$B36,'Annual Service Data By Mode'!$AX:$AX,"=No"),SUMIFS('Annual Service Data By Mode'!AL:AL,'Annual Service Data By Mode'!$J:$J,"="&amp;$A36,'Annual Service Data By Mode'!$K:$K,"="&amp;$B36)))</f>
        <v>0</v>
      </c>
      <c r="U36" s="79">
        <f>IF($AE$6,IF($AE$1,SUMIFS('Annual Service Data By Mode'!AN:AN,'Annual Service Data By Mode'!$J:$J,"="&amp;$A36,'Annual Service Data By Mode'!$K:$K,"="&amp;$B36,'Annual Service Data By Mode'!$AX:$AX,"=No",'Annual Service Data By Mode'!$G:$G,"=Full Reporter"),SUMIFS('Annual Service Data By Mode'!AN:AN,'Annual Service Data By Mode'!$J:$J,"="&amp;$A36,'Annual Service Data By Mode'!$K:$K,"="&amp;$B36,'Annual Service Data By Mode'!$G:$G,"=Full Reporter")),IF($AE$1,SUMIFS('Annual Service Data By Mode'!AN:AN,'Annual Service Data By Mode'!$J:$J,"="&amp;$A36,'Annual Service Data By Mode'!$K:$K,"="&amp;$B36,'Annual Service Data By Mode'!$AX:$AX,"=No"),SUMIFS('Annual Service Data By Mode'!AN:AN,'Annual Service Data By Mode'!$J:$J,"="&amp;$A36,'Annual Service Data By Mode'!$K:$K,"="&amp;$B36)))</f>
        <v>0</v>
      </c>
      <c r="V36" s="79">
        <f>IF($AE$6,IF($AE$1,SUMIFS('Annual Service Data By Mode'!AP:AP,'Annual Service Data By Mode'!$J:$J,"="&amp;$A36,'Annual Service Data By Mode'!$K:$K,"="&amp;$B36,'Annual Service Data By Mode'!$AX:$AX,"=No",'Annual Service Data By Mode'!$G:$G,"=Full Reporter"),SUMIFS('Annual Service Data By Mode'!AP:AP,'Annual Service Data By Mode'!$J:$J,"="&amp;$A36,'Annual Service Data By Mode'!$K:$K,"="&amp;$B36,'Annual Service Data By Mode'!$G:$G,"=Full Reporter")),IF($AE$1,SUMIFS('Annual Service Data By Mode'!AP:AP,'Annual Service Data By Mode'!$J:$J,"="&amp;$A36,'Annual Service Data By Mode'!$K:$K,"="&amp;$B36,'Annual Service Data By Mode'!$AX:$AX,"=No"),SUMIFS('Annual Service Data By Mode'!AP:AP,'Annual Service Data By Mode'!$J:$J,"="&amp;$A36,'Annual Service Data By Mode'!$K:$K,"="&amp;$B36)))</f>
        <v>0</v>
      </c>
      <c r="W36" s="79">
        <f>IF($AE$6,IF($AE$1,SUMIFS('Annual Service Data By Mode'!AR:AR,'Annual Service Data By Mode'!$J:$J,"="&amp;$A36,'Annual Service Data By Mode'!$K:$K,"="&amp;$B36,'Annual Service Data By Mode'!$AX:$AX,"=No",'Annual Service Data By Mode'!$G:$G,"=Full Reporter"),SUMIFS('Annual Service Data By Mode'!AR:AR,'Annual Service Data By Mode'!$J:$J,"="&amp;$A36,'Annual Service Data By Mode'!$K:$K,"="&amp;$B36,'Annual Service Data By Mode'!$G:$G,"=Full Reporter")),IF($AE$1,SUMIFS('Annual Service Data By Mode'!AR:AR,'Annual Service Data By Mode'!$J:$J,"="&amp;$A36,'Annual Service Data By Mode'!$K:$K,"="&amp;$B36,'Annual Service Data By Mode'!$AX:$AX,"=No"),SUMIFS('Annual Service Data By Mode'!AR:AR,'Annual Service Data By Mode'!$J:$J,"="&amp;$A36,'Annual Service Data By Mode'!$K:$K,"="&amp;$B36)))</f>
        <v>13269732</v>
      </c>
      <c r="X36" s="79">
        <f>IF($AE$6,IF($AE$1,SUMIFS('Annual Service Data By Mode'!AT:AT,'Annual Service Data By Mode'!$J:$J,"="&amp;$A36,'Annual Service Data By Mode'!$K:$K,"="&amp;$B36,'Annual Service Data By Mode'!$AX:$AX,"=No",'Annual Service Data By Mode'!$G:$G,"=Full Reporter"),SUMIFS('Annual Service Data By Mode'!AT:AT,'Annual Service Data By Mode'!$J:$J,"="&amp;$A36,'Annual Service Data By Mode'!$K:$K,"="&amp;$B36,'Annual Service Data By Mode'!$G:$G,"=Full Reporter")),IF($AE$1,SUMIFS('Annual Service Data By Mode'!AT:AT,'Annual Service Data By Mode'!$J:$J,"="&amp;$A36,'Annual Service Data By Mode'!$K:$K,"="&amp;$B36,'Annual Service Data By Mode'!$AX:$AX,"=No"),SUMIFS('Annual Service Data By Mode'!AT:AT,'Annual Service Data By Mode'!$J:$J,"="&amp;$A36,'Annual Service Data By Mode'!$K:$K,"="&amp;$B36)))</f>
        <v>86345700</v>
      </c>
      <c r="Y36" s="198">
        <f>IF($AE$6,IF($AE$1,SUMIFS('Annual Service Data By Mode'!AV:AV,'Annual Service Data By Mode'!$J:$J,"="&amp;$A36,'Annual Service Data By Mode'!$K:$K,"="&amp;$B36,'Annual Service Data By Mode'!$AX:$AX,"=No",'Annual Service Data By Mode'!$G:$G,"=Full Reporter"),SUMIFS('Annual Service Data By Mode'!AV:AV,'Annual Service Data By Mode'!$J:$J,"="&amp;$A36,'Annual Service Data By Mode'!$K:$K,"="&amp;$B36,'Annual Service Data By Mode'!$G:$G,"=Full Reporter")),IF($AE$1,SUMIFS('Annual Service Data By Mode'!AV:AV,'Annual Service Data By Mode'!$J:$J,"="&amp;$A36,'Annual Service Data By Mode'!$K:$K,"="&amp;$B36,'Annual Service Data By Mode'!$AX:$AX,"=No"),SUMIFS('Annual Service Data By Mode'!AV:AV,'Annual Service Data By Mode'!$J:$J,"="&amp;$A36,'Annual Service Data By Mode'!$K:$K,"="&amp;$B36)))</f>
        <v>327.04000000000002</v>
      </c>
      <c r="Z36" s="34"/>
      <c r="AA36" s="34"/>
      <c r="AB36" s="34"/>
      <c r="AC36" s="34"/>
      <c r="AD36" s="34"/>
      <c r="AE36" s="34"/>
      <c r="AF36" s="34"/>
      <c r="AG36" s="34"/>
      <c r="AH36" s="34"/>
      <c r="AI36" s="34"/>
    </row>
    <row r="37" spans="1:35" s="37" customFormat="1" ht="11.25" x14ac:dyDescent="0.2">
      <c r="A37" s="76" t="s">
        <v>25</v>
      </c>
      <c r="B37" s="76" t="s">
        <v>8</v>
      </c>
      <c r="C37" s="77" t="s">
        <v>114</v>
      </c>
      <c r="D37" s="77"/>
      <c r="E37" s="78"/>
      <c r="F37" s="79">
        <f>IF($AE$6,IF($AE$1,SUMIFS('Annual Service Data By Mode'!L:L,'Annual Service Data By Mode'!$J:$J,"="&amp;$A37,'Annual Service Data By Mode'!$K:$K,"="&amp;$B37,'Annual Service Data By Mode'!$AX:$AX,"=No",'Annual Service Data By Mode'!$G:$G,"=Full Reporter"),SUMIFS('Annual Service Data By Mode'!L:L,'Annual Service Data By Mode'!$J:$J,"="&amp;$A37,'Annual Service Data By Mode'!$K:$K,"="&amp;$B37,'Annual Service Data By Mode'!$G:$G,"=Full Reporter")),IF($AE$1,SUMIFS('Annual Service Data By Mode'!L:L,'Annual Service Data By Mode'!$J:$J,"="&amp;$A37,'Annual Service Data By Mode'!$K:$K,"="&amp;$B37,'Annual Service Data By Mode'!$AX:$AX,"=No"),SUMIFS('Annual Service Data By Mode'!L:L,'Annual Service Data By Mode'!$J:$J,"="&amp;$A37,'Annual Service Data By Mode'!$K:$K,"="&amp;$B37)))</f>
        <v>9415</v>
      </c>
      <c r="G37" s="79">
        <f>IF($AE$6,IF($AE$1,SUMIFS('Annual Service Data By Mode'!N:N,'Annual Service Data By Mode'!$J:$J,"="&amp;$A37,'Annual Service Data By Mode'!$K:$K,"="&amp;$B37,'Annual Service Data By Mode'!$AX:$AX,"=No",'Annual Service Data By Mode'!$G:$G,"=Full Reporter"),SUMIFS('Annual Service Data By Mode'!N:N,'Annual Service Data By Mode'!$J:$J,"="&amp;$A37,'Annual Service Data By Mode'!$K:$K,"="&amp;$B37,'Annual Service Data By Mode'!$G:$G,"=Full Reporter")),IF($AE$1,SUMIFS('Annual Service Data By Mode'!N:N,'Annual Service Data By Mode'!$J:$J,"="&amp;$A37,'Annual Service Data By Mode'!$K:$K,"="&amp;$B37,'Annual Service Data By Mode'!$AX:$AX,"=No"),SUMIFS('Annual Service Data By Mode'!N:N,'Annual Service Data By Mode'!$J:$J,"="&amp;$A37,'Annual Service Data By Mode'!$K:$K,"="&amp;$B37)))</f>
        <v>1197</v>
      </c>
      <c r="H37" s="80">
        <f t="shared" si="8"/>
        <v>19.845552311838542</v>
      </c>
      <c r="I37" s="81">
        <f t="shared" si="9"/>
        <v>4.5410475435292872</v>
      </c>
      <c r="J37" s="80">
        <f t="shared" si="10"/>
        <v>24.6709359503568</v>
      </c>
      <c r="K37" s="80">
        <f t="shared" si="11"/>
        <v>107.81837126600573</v>
      </c>
      <c r="L37" s="79">
        <f>IF($AE$6,IF($AE$1,SUMIFS('Annual Service Data By Mode'!V:V,'Annual Service Data By Mode'!$J:$J,"="&amp;$A37,'Annual Service Data By Mode'!$K:$K,"="&amp;$B37,'Annual Service Data By Mode'!$AX:$AX,"=No",'Annual Service Data By Mode'!$G:$G,"=Full Reporter"),SUMIFS('Annual Service Data By Mode'!V:V,'Annual Service Data By Mode'!$J:$J,"="&amp;$A37,'Annual Service Data By Mode'!$K:$K,"="&amp;$B37,'Annual Service Data By Mode'!$G:$G,"=Full Reporter")),IF($AE$1,SUMIFS('Annual Service Data By Mode'!V:V,'Annual Service Data By Mode'!$J:$J,"="&amp;$A37,'Annual Service Data By Mode'!$K:$K,"="&amp;$B37,'Annual Service Data By Mode'!$AX:$AX,"=No"),SUMIFS('Annual Service Data By Mode'!V:V,'Annual Service Data By Mode'!$J:$J,"="&amp;$A37,'Annual Service Data By Mode'!$K:$K,"="&amp;$B37)))</f>
        <v>714716339</v>
      </c>
      <c r="M37" s="79">
        <f>IF($AE$6,IF($AE$1,SUMIFS('Annual Service Data By Mode'!X:X,'Annual Service Data By Mode'!$J:$J,"="&amp;$A37,'Annual Service Data By Mode'!$K:$K,"="&amp;$B37,'Annual Service Data By Mode'!$AX:$AX,"=No",'Annual Service Data By Mode'!$G:$G,"=Full Reporter"),SUMIFS('Annual Service Data By Mode'!X:X,'Annual Service Data By Mode'!$J:$J,"="&amp;$A37,'Annual Service Data By Mode'!$K:$K,"="&amp;$B37,'Annual Service Data By Mode'!$G:$G,"=Full Reporter")),IF($AE$1,SUMIFS('Annual Service Data By Mode'!X:X,'Annual Service Data By Mode'!$J:$J,"="&amp;$A37,'Annual Service Data By Mode'!$K:$K,"="&amp;$B37,'Annual Service Data By Mode'!$AX:$AX,"=No"),SUMIFS('Annual Service Data By Mode'!X:X,'Annual Service Data By Mode'!$J:$J,"="&amp;$A37,'Annual Service Data By Mode'!$K:$K,"="&amp;$B37)))</f>
        <v>703758295</v>
      </c>
      <c r="N37" s="79">
        <f>IF($AE$6,IF($AE$1,SUMIFS('Annual Service Data By Mode'!Z:Z,'Annual Service Data By Mode'!$J:$J,"="&amp;$A37,'Annual Service Data By Mode'!$K:$K,"="&amp;$B37,'Annual Service Data By Mode'!$AX:$AX,"=No",'Annual Service Data By Mode'!$G:$G,"=Full Reporter"),SUMIFS('Annual Service Data By Mode'!Z:Z,'Annual Service Data By Mode'!$J:$J,"="&amp;$A37,'Annual Service Data By Mode'!$K:$K,"="&amp;$B37,'Annual Service Data By Mode'!$G:$G,"=Full Reporter")),IF($AE$1,SUMIFS('Annual Service Data By Mode'!Z:Z,'Annual Service Data By Mode'!$J:$J,"="&amp;$A37,'Annual Service Data By Mode'!$K:$K,"="&amp;$B37,'Annual Service Data By Mode'!$AX:$AX,"=No"),SUMIFS('Annual Service Data By Mode'!Z:Z,'Annual Service Data By Mode'!$J:$J,"="&amp;$A37,'Annual Service Data By Mode'!$K:$K,"="&amp;$B37)))</f>
        <v>684838694</v>
      </c>
      <c r="O37" s="79">
        <f>IF($AE$6,IF($AE$1,SUMIFS('Annual Service Data By Mode'!AB:AB,'Annual Service Data By Mode'!$J:$J,"="&amp;$A37,'Annual Service Data By Mode'!$K:$K,"="&amp;$B37,'Annual Service Data By Mode'!$AX:$AX,"=No",'Annual Service Data By Mode'!$G:$G,"=Full Reporter"),SUMIFS('Annual Service Data By Mode'!AB:AB,'Annual Service Data By Mode'!$J:$J,"="&amp;$A37,'Annual Service Data By Mode'!$K:$K,"="&amp;$B37,'Annual Service Data By Mode'!$G:$G,"=Full Reporter")),IF($AE$1,SUMIFS('Annual Service Data By Mode'!AB:AB,'Annual Service Data By Mode'!$J:$J,"="&amp;$A37,'Annual Service Data By Mode'!$K:$K,"="&amp;$B37,'Annual Service Data By Mode'!$AX:$AX,"=No"),SUMIFS('Annual Service Data By Mode'!AB:AB,'Annual Service Data By Mode'!$J:$J,"="&amp;$A37,'Annual Service Data By Mode'!$K:$K,"="&amp;$B37)))</f>
        <v>18919601</v>
      </c>
      <c r="P37" s="79">
        <f>IF($AE$6,IF($AE$1,SUMIFS('Annual Service Data By Mode'!AD:AD,'Annual Service Data By Mode'!$J:$J,"="&amp;$A37,'Annual Service Data By Mode'!$K:$K,"="&amp;$B37,'Annual Service Data By Mode'!$AX:$AX,"=No",'Annual Service Data By Mode'!$G:$G,"=Full Reporter"),SUMIFS('Annual Service Data By Mode'!AD:AD,'Annual Service Data By Mode'!$J:$J,"="&amp;$A37,'Annual Service Data By Mode'!$K:$K,"="&amp;$B37,'Annual Service Data By Mode'!$G:$G,"=Full Reporter")),IF($AE$1,SUMIFS('Annual Service Data By Mode'!AD:AD,'Annual Service Data By Mode'!$J:$J,"="&amp;$A37,'Annual Service Data By Mode'!$K:$K,"="&amp;$B37,'Annual Service Data By Mode'!$AX:$AX,"=No"),SUMIFS('Annual Service Data By Mode'!AD:AD,'Annual Service Data By Mode'!$J:$J,"="&amp;$A37,'Annual Service Data By Mode'!$K:$K,"="&amp;$B37)))</f>
        <v>36528056</v>
      </c>
      <c r="Q37" s="79">
        <f>IF($AE$6,IF($AE$1,SUMIFS('Annual Service Data By Mode'!AF:AF,'Annual Service Data By Mode'!$J:$J,"="&amp;$A37,'Annual Service Data By Mode'!$K:$K,"="&amp;$B37,'Annual Service Data By Mode'!$AX:$AX,"=No",'Annual Service Data By Mode'!$G:$G,"=Full Reporter"),SUMIFS('Annual Service Data By Mode'!AF:AF,'Annual Service Data By Mode'!$J:$J,"="&amp;$A37,'Annual Service Data By Mode'!$K:$K,"="&amp;$B37,'Annual Service Data By Mode'!$G:$G,"=Full Reporter")),IF($AE$1,SUMIFS('Annual Service Data By Mode'!AF:AF,'Annual Service Data By Mode'!$J:$J,"="&amp;$A37,'Annual Service Data By Mode'!$K:$K,"="&amp;$B37,'Annual Service Data By Mode'!$AX:$AX,"=No"),SUMIFS('Annual Service Data By Mode'!AF:AF,'Annual Service Data By Mode'!$J:$J,"="&amp;$A37,'Annual Service Data By Mode'!$K:$K,"="&amp;$B37)))</f>
        <v>34508422</v>
      </c>
      <c r="R37" s="79">
        <f>IF($AE$6,IF($AE$1,SUMIFS('Annual Service Data By Mode'!AH:AH,'Annual Service Data By Mode'!$J:$J,"="&amp;$A37,'Annual Service Data By Mode'!$K:$K,"="&amp;$B37,'Annual Service Data By Mode'!$AX:$AX,"=No",'Annual Service Data By Mode'!$G:$G,"=Full Reporter"),SUMIFS('Annual Service Data By Mode'!AH:AH,'Annual Service Data By Mode'!$J:$J,"="&amp;$A37,'Annual Service Data By Mode'!$K:$K,"="&amp;$B37,'Annual Service Data By Mode'!$G:$G,"=Full Reporter")),IF($AE$1,SUMIFS('Annual Service Data By Mode'!AH:AH,'Annual Service Data By Mode'!$J:$J,"="&amp;$A37,'Annual Service Data By Mode'!$K:$K,"="&amp;$B37,'Annual Service Data By Mode'!$AX:$AX,"=No"),SUMIFS('Annual Service Data By Mode'!AH:AH,'Annual Service Data By Mode'!$J:$J,"="&amp;$A37,'Annual Service Data By Mode'!$K:$K,"="&amp;$B37)))</f>
        <v>2019634</v>
      </c>
      <c r="S37" s="79">
        <f>IF($AE$6,IF($AE$1,SUMIFS('Annual Service Data By Mode'!AJ:AJ,'Annual Service Data By Mode'!$J:$J,"="&amp;$A37,'Annual Service Data By Mode'!$K:$K,"="&amp;$B37,'Annual Service Data By Mode'!$AX:$AX,"=No",'Annual Service Data By Mode'!$G:$G,"=Full Reporter"),SUMIFS('Annual Service Data By Mode'!AJ:AJ,'Annual Service Data By Mode'!$J:$J,"="&amp;$A37,'Annual Service Data By Mode'!$K:$K,"="&amp;$B37,'Annual Service Data By Mode'!$G:$G,"=Full Reporter")),IF($AE$1,SUMIFS('Annual Service Data By Mode'!AJ:AJ,'Annual Service Data By Mode'!$J:$J,"="&amp;$A37,'Annual Service Data By Mode'!$K:$K,"="&amp;$B37,'Annual Service Data By Mode'!$AX:$AX,"=No"),SUMIFS('Annual Service Data By Mode'!AJ:AJ,'Annual Service Data By Mode'!$J:$J,"="&amp;$A37,'Annual Service Data By Mode'!$K:$K,"="&amp;$B37)))</f>
        <v>94052757</v>
      </c>
      <c r="T37" s="79">
        <f>IF($AE$6,IF($AE$1,SUMIFS('Annual Service Data By Mode'!AL:AL,'Annual Service Data By Mode'!$J:$J,"="&amp;$A37,'Annual Service Data By Mode'!$K:$K,"="&amp;$B37,'Annual Service Data By Mode'!$AX:$AX,"=No",'Annual Service Data By Mode'!$G:$G,"=Full Reporter"),SUMIFS('Annual Service Data By Mode'!AL:AL,'Annual Service Data By Mode'!$J:$J,"="&amp;$A37,'Annual Service Data By Mode'!$K:$K,"="&amp;$B37,'Annual Service Data By Mode'!$G:$G,"=Full Reporter")),IF($AE$1,SUMIFS('Annual Service Data By Mode'!AL:AL,'Annual Service Data By Mode'!$J:$J,"="&amp;$A37,'Annual Service Data By Mode'!$K:$K,"="&amp;$B37,'Annual Service Data By Mode'!$AX:$AX,"=No"),SUMIFS('Annual Service Data By Mode'!AL:AL,'Annual Service Data By Mode'!$J:$J,"="&amp;$A37,'Annual Service Data By Mode'!$K:$K,"="&amp;$B37)))</f>
        <v>91611796</v>
      </c>
      <c r="U37" s="79">
        <f>IF($AE$6,IF($AE$1,SUMIFS('Annual Service Data By Mode'!AN:AN,'Annual Service Data By Mode'!$J:$J,"="&amp;$A37,'Annual Service Data By Mode'!$K:$K,"="&amp;$B37,'Annual Service Data By Mode'!$AX:$AX,"=No",'Annual Service Data By Mode'!$G:$G,"=Full Reporter"),SUMIFS('Annual Service Data By Mode'!AN:AN,'Annual Service Data By Mode'!$J:$J,"="&amp;$A37,'Annual Service Data By Mode'!$K:$K,"="&amp;$B37,'Annual Service Data By Mode'!$G:$G,"=Full Reporter")),IF($AE$1,SUMIFS('Annual Service Data By Mode'!AN:AN,'Annual Service Data By Mode'!$J:$J,"="&amp;$A37,'Annual Service Data By Mode'!$K:$K,"="&amp;$B37,'Annual Service Data By Mode'!$AX:$AX,"=No"),SUMIFS('Annual Service Data By Mode'!AN:AN,'Annual Service Data By Mode'!$J:$J,"="&amp;$A37,'Annual Service Data By Mode'!$K:$K,"="&amp;$B37)))</f>
        <v>4859572</v>
      </c>
      <c r="V37" s="79">
        <f>IF($AE$6,IF($AE$1,SUMIFS('Annual Service Data By Mode'!AP:AP,'Annual Service Data By Mode'!$J:$J,"="&amp;$A37,'Annual Service Data By Mode'!$K:$K,"="&amp;$B37,'Annual Service Data By Mode'!$AX:$AX,"=No",'Annual Service Data By Mode'!$G:$G,"=Full Reporter"),SUMIFS('Annual Service Data By Mode'!AP:AP,'Annual Service Data By Mode'!$J:$J,"="&amp;$A37,'Annual Service Data By Mode'!$K:$K,"="&amp;$B37,'Annual Service Data By Mode'!$G:$G,"=Full Reporter")),IF($AE$1,SUMIFS('Annual Service Data By Mode'!AP:AP,'Annual Service Data By Mode'!$J:$J,"="&amp;$A37,'Annual Service Data By Mode'!$K:$K,"="&amp;$B37,'Annual Service Data By Mode'!$AX:$AX,"=No"),SUMIFS('Annual Service Data By Mode'!AP:AP,'Annual Service Data By Mode'!$J:$J,"="&amp;$A37,'Annual Service Data By Mode'!$K:$K,"="&amp;$B37)))</f>
        <v>4627736</v>
      </c>
      <c r="W37" s="79">
        <f>IF($AE$6,IF($AE$1,SUMIFS('Annual Service Data By Mode'!AR:AR,'Annual Service Data By Mode'!$J:$J,"="&amp;$A37,'Annual Service Data By Mode'!$K:$K,"="&amp;$B37,'Annual Service Data By Mode'!$AX:$AX,"=No",'Annual Service Data By Mode'!$G:$G,"=Full Reporter"),SUMIFS('Annual Service Data By Mode'!AR:AR,'Annual Service Data By Mode'!$J:$J,"="&amp;$A37,'Annual Service Data By Mode'!$K:$K,"="&amp;$B37,'Annual Service Data By Mode'!$G:$G,"=Full Reporter")),IF($AE$1,SUMIFS('Annual Service Data By Mode'!AR:AR,'Annual Service Data By Mode'!$J:$J,"="&amp;$A37,'Annual Service Data By Mode'!$K:$K,"="&amp;$B37,'Annual Service Data By Mode'!$AX:$AX,"=No"),SUMIFS('Annual Service Data By Mode'!AR:AR,'Annual Service Data By Mode'!$J:$J,"="&amp;$A37,'Annual Service Data By Mode'!$K:$K,"="&amp;$B37)))</f>
        <v>3720641855</v>
      </c>
      <c r="X37" s="79">
        <f>IF($AE$6,IF($AE$1,SUMIFS('Annual Service Data By Mode'!AT:AT,'Annual Service Data By Mode'!$J:$J,"="&amp;$A37,'Annual Service Data By Mode'!$K:$K,"="&amp;$B37,'Annual Service Data By Mode'!$AX:$AX,"=No",'Annual Service Data By Mode'!$G:$G,"=Full Reporter"),SUMIFS('Annual Service Data By Mode'!AT:AT,'Annual Service Data By Mode'!$J:$J,"="&amp;$A37,'Annual Service Data By Mode'!$K:$K,"="&amp;$B37,'Annual Service Data By Mode'!$G:$G,"=Full Reporter")),IF($AE$1,SUMIFS('Annual Service Data By Mode'!AT:AT,'Annual Service Data By Mode'!$J:$J,"="&amp;$A37,'Annual Service Data By Mode'!$K:$K,"="&amp;$B37,'Annual Service Data By Mode'!$AX:$AX,"=No"),SUMIFS('Annual Service Data By Mode'!AT:AT,'Annual Service Data By Mode'!$J:$J,"="&amp;$A37,'Annual Service Data By Mode'!$K:$K,"="&amp;$B37)))</f>
        <v>16895611556</v>
      </c>
      <c r="Y37" s="198">
        <f>IF($AE$6,IF($AE$1,SUMIFS('Annual Service Data By Mode'!AV:AV,'Annual Service Data By Mode'!$J:$J,"="&amp;$A37,'Annual Service Data By Mode'!$K:$K,"="&amp;$B37,'Annual Service Data By Mode'!$AX:$AX,"=No",'Annual Service Data By Mode'!$G:$G,"=Full Reporter"),SUMIFS('Annual Service Data By Mode'!AV:AV,'Annual Service Data By Mode'!$J:$J,"="&amp;$A37,'Annual Service Data By Mode'!$K:$K,"="&amp;$B37,'Annual Service Data By Mode'!$G:$G,"=Full Reporter")),IF($AE$1,SUMIFS('Annual Service Data By Mode'!AV:AV,'Annual Service Data By Mode'!$J:$J,"="&amp;$A37,'Annual Service Data By Mode'!$K:$K,"="&amp;$B37,'Annual Service Data By Mode'!$AX:$AX,"=No"),SUMIFS('Annual Service Data By Mode'!AV:AV,'Annual Service Data By Mode'!$J:$J,"="&amp;$A37,'Annual Service Data By Mode'!$K:$K,"="&amp;$B37)))</f>
        <v>1640.4599999999998</v>
      </c>
      <c r="Z37" s="34"/>
      <c r="AA37" s="34"/>
      <c r="AB37" s="34"/>
      <c r="AC37" s="34"/>
      <c r="AD37" s="34"/>
      <c r="AE37" s="34"/>
      <c r="AF37" s="34"/>
      <c r="AG37" s="34"/>
      <c r="AH37" s="34"/>
      <c r="AI37" s="34"/>
    </row>
    <row r="38" spans="1:35" s="37" customFormat="1" ht="11.25" x14ac:dyDescent="0.2">
      <c r="A38" s="76" t="s">
        <v>25</v>
      </c>
      <c r="B38" s="76" t="s">
        <v>12</v>
      </c>
      <c r="C38" s="77" t="s">
        <v>115</v>
      </c>
      <c r="D38" s="77"/>
      <c r="E38" s="78"/>
      <c r="F38" s="79">
        <f>IF($AE$6,IF($AE$1,SUMIFS('Annual Service Data By Mode'!L:L,'Annual Service Data By Mode'!$J:$J,"="&amp;$A38,'Annual Service Data By Mode'!$K:$K,"="&amp;$B38,'Annual Service Data By Mode'!$AX:$AX,"=No",'Annual Service Data By Mode'!$G:$G,"=Full Reporter"),SUMIFS('Annual Service Data By Mode'!L:L,'Annual Service Data By Mode'!$J:$J,"="&amp;$A38,'Annual Service Data By Mode'!$K:$K,"="&amp;$B38,'Annual Service Data By Mode'!$G:$G,"=Full Reporter")),IF($AE$1,SUMIFS('Annual Service Data By Mode'!L:L,'Annual Service Data By Mode'!$J:$J,"="&amp;$A38,'Annual Service Data By Mode'!$K:$K,"="&amp;$B38,'Annual Service Data By Mode'!$AX:$AX,"=No"),SUMIFS('Annual Service Data By Mode'!L:L,'Annual Service Data By Mode'!$J:$J,"="&amp;$A38,'Annual Service Data By Mode'!$K:$K,"="&amp;$B38)))</f>
        <v>32</v>
      </c>
      <c r="G38" s="79">
        <f>IF($AE$6,IF($AE$1,SUMIFS('Annual Service Data By Mode'!N:N,'Annual Service Data By Mode'!$J:$J,"="&amp;$A38,'Annual Service Data By Mode'!$K:$K,"="&amp;$B38,'Annual Service Data By Mode'!$AX:$AX,"=No",'Annual Service Data By Mode'!$G:$G,"=Full Reporter"),SUMIFS('Annual Service Data By Mode'!N:N,'Annual Service Data By Mode'!$J:$J,"="&amp;$A38,'Annual Service Data By Mode'!$K:$K,"="&amp;$B38,'Annual Service Data By Mode'!$G:$G,"=Full Reporter")),IF($AE$1,SUMIFS('Annual Service Data By Mode'!N:N,'Annual Service Data By Mode'!$J:$J,"="&amp;$A38,'Annual Service Data By Mode'!$K:$K,"="&amp;$B38,'Annual Service Data By Mode'!$AX:$AX,"=No"),SUMIFS('Annual Service Data By Mode'!N:N,'Annual Service Data By Mode'!$J:$J,"="&amp;$A38,'Annual Service Data By Mode'!$K:$K,"="&amp;$B38)))</f>
        <v>8</v>
      </c>
      <c r="H38" s="80">
        <f t="shared" si="8"/>
        <v>18.232061279414808</v>
      </c>
      <c r="I38" s="81">
        <f t="shared" si="9"/>
        <v>4.8649108127238234</v>
      </c>
      <c r="J38" s="80">
        <f t="shared" si="10"/>
        <v>13.995985629112402</v>
      </c>
      <c r="K38" s="80">
        <f t="shared" si="11"/>
        <v>52.452280725967839</v>
      </c>
      <c r="L38" s="79">
        <f>IF($AE$6,IF($AE$1,SUMIFS('Annual Service Data By Mode'!V:V,'Annual Service Data By Mode'!$J:$J,"="&amp;$A38,'Annual Service Data By Mode'!$K:$K,"="&amp;$B38,'Annual Service Data By Mode'!$AX:$AX,"=No",'Annual Service Data By Mode'!$G:$G,"=Full Reporter"),SUMIFS('Annual Service Data By Mode'!V:V,'Annual Service Data By Mode'!$J:$J,"="&amp;$A38,'Annual Service Data By Mode'!$K:$K,"="&amp;$B38,'Annual Service Data By Mode'!$G:$G,"=Full Reporter")),IF($AE$1,SUMIFS('Annual Service Data By Mode'!V:V,'Annual Service Data By Mode'!$J:$J,"="&amp;$A38,'Annual Service Data By Mode'!$K:$K,"="&amp;$B38,'Annual Service Data By Mode'!$AX:$AX,"=No"),SUMIFS('Annual Service Data By Mode'!V:V,'Annual Service Data By Mode'!$J:$J,"="&amp;$A38,'Annual Service Data By Mode'!$K:$K,"="&amp;$B38)))</f>
        <v>1317126</v>
      </c>
      <c r="M38" s="79">
        <f>IF($AE$6,IF($AE$1,SUMIFS('Annual Service Data By Mode'!X:X,'Annual Service Data By Mode'!$J:$J,"="&amp;$A38,'Annual Service Data By Mode'!$K:$K,"="&amp;$B38,'Annual Service Data By Mode'!$AX:$AX,"=No",'Annual Service Data By Mode'!$G:$G,"=Full Reporter"),SUMIFS('Annual Service Data By Mode'!X:X,'Annual Service Data By Mode'!$J:$J,"="&amp;$A38,'Annual Service Data By Mode'!$K:$K,"="&amp;$B38,'Annual Service Data By Mode'!$G:$G,"=Full Reporter")),IF($AE$1,SUMIFS('Annual Service Data By Mode'!X:X,'Annual Service Data By Mode'!$J:$J,"="&amp;$A38,'Annual Service Data By Mode'!$K:$K,"="&amp;$B38,'Annual Service Data By Mode'!$AX:$AX,"=No"),SUMIFS('Annual Service Data By Mode'!X:X,'Annual Service Data By Mode'!$J:$J,"="&amp;$A38,'Annual Service Data By Mode'!$K:$K,"="&amp;$B38)))</f>
        <v>1395376</v>
      </c>
      <c r="N38" s="79">
        <f>IF($AE$6,IF($AE$1,SUMIFS('Annual Service Data By Mode'!Z:Z,'Annual Service Data By Mode'!$J:$J,"="&amp;$A38,'Annual Service Data By Mode'!$K:$K,"="&amp;$B38,'Annual Service Data By Mode'!$AX:$AX,"=No",'Annual Service Data By Mode'!$G:$G,"=Full Reporter"),SUMIFS('Annual Service Data By Mode'!Z:Z,'Annual Service Data By Mode'!$J:$J,"="&amp;$A38,'Annual Service Data By Mode'!$K:$K,"="&amp;$B38,'Annual Service Data By Mode'!$G:$G,"=Full Reporter")),IF($AE$1,SUMIFS('Annual Service Data By Mode'!Z:Z,'Annual Service Data By Mode'!$J:$J,"="&amp;$A38,'Annual Service Data By Mode'!$K:$K,"="&amp;$B38,'Annual Service Data By Mode'!$AX:$AX,"=No"),SUMIFS('Annual Service Data By Mode'!Z:Z,'Annual Service Data By Mode'!$J:$J,"="&amp;$A38,'Annual Service Data By Mode'!$K:$K,"="&amp;$B38)))</f>
        <v>1321004</v>
      </c>
      <c r="O38" s="79">
        <f>IF($AE$6,IF($AE$1,SUMIFS('Annual Service Data By Mode'!AB:AB,'Annual Service Data By Mode'!$J:$J,"="&amp;$A38,'Annual Service Data By Mode'!$K:$K,"="&amp;$B38,'Annual Service Data By Mode'!$AX:$AX,"=No",'Annual Service Data By Mode'!$G:$G,"=Full Reporter"),SUMIFS('Annual Service Data By Mode'!AB:AB,'Annual Service Data By Mode'!$J:$J,"="&amp;$A38,'Annual Service Data By Mode'!$K:$K,"="&amp;$B38,'Annual Service Data By Mode'!$G:$G,"=Full Reporter")),IF($AE$1,SUMIFS('Annual Service Data By Mode'!AB:AB,'Annual Service Data By Mode'!$J:$J,"="&amp;$A38,'Annual Service Data By Mode'!$K:$K,"="&amp;$B38,'Annual Service Data By Mode'!$AX:$AX,"=No"),SUMIFS('Annual Service Data By Mode'!AB:AB,'Annual Service Data By Mode'!$J:$J,"="&amp;$A38,'Annual Service Data By Mode'!$K:$K,"="&amp;$B38)))</f>
        <v>74372</v>
      </c>
      <c r="P38" s="79">
        <f>IF($AE$6,IF($AE$1,SUMIFS('Annual Service Data By Mode'!AD:AD,'Annual Service Data By Mode'!$J:$J,"="&amp;$A38,'Annual Service Data By Mode'!$K:$K,"="&amp;$B38,'Annual Service Data By Mode'!$AX:$AX,"=No",'Annual Service Data By Mode'!$G:$G,"=Full Reporter"),SUMIFS('Annual Service Data By Mode'!AD:AD,'Annual Service Data By Mode'!$J:$J,"="&amp;$A38,'Annual Service Data By Mode'!$K:$K,"="&amp;$B38,'Annual Service Data By Mode'!$G:$G,"=Full Reporter")),IF($AE$1,SUMIFS('Annual Service Data By Mode'!AD:AD,'Annual Service Data By Mode'!$J:$J,"="&amp;$A38,'Annual Service Data By Mode'!$K:$K,"="&amp;$B38,'Annual Service Data By Mode'!$AX:$AX,"=No"),SUMIFS('Annual Service Data By Mode'!AD:AD,'Annual Service Data By Mode'!$J:$J,"="&amp;$A38,'Annual Service Data By Mode'!$K:$K,"="&amp;$B38)))</f>
        <v>75607</v>
      </c>
      <c r="Q38" s="79">
        <f>IF($AE$6,IF($AE$1,SUMIFS('Annual Service Data By Mode'!AF:AF,'Annual Service Data By Mode'!$J:$J,"="&amp;$A38,'Annual Service Data By Mode'!$K:$K,"="&amp;$B38,'Annual Service Data By Mode'!$AX:$AX,"=No",'Annual Service Data By Mode'!$G:$G,"=Full Reporter"),SUMIFS('Annual Service Data By Mode'!AF:AF,'Annual Service Data By Mode'!$J:$J,"="&amp;$A38,'Annual Service Data By Mode'!$K:$K,"="&amp;$B38,'Annual Service Data By Mode'!$G:$G,"=Full Reporter")),IF($AE$1,SUMIFS('Annual Service Data By Mode'!AF:AF,'Annual Service Data By Mode'!$J:$J,"="&amp;$A38,'Annual Service Data By Mode'!$K:$K,"="&amp;$B38,'Annual Service Data By Mode'!$AX:$AX,"=No"),SUMIFS('Annual Service Data By Mode'!AF:AF,'Annual Service Data By Mode'!$J:$J,"="&amp;$A38,'Annual Service Data By Mode'!$K:$K,"="&amp;$B38)))</f>
        <v>72455</v>
      </c>
      <c r="R38" s="79">
        <f>IF($AE$6,IF($AE$1,SUMIFS('Annual Service Data By Mode'!AH:AH,'Annual Service Data By Mode'!$J:$J,"="&amp;$A38,'Annual Service Data By Mode'!$K:$K,"="&amp;$B38,'Annual Service Data By Mode'!$AX:$AX,"=No",'Annual Service Data By Mode'!$G:$G,"=Full Reporter"),SUMIFS('Annual Service Data By Mode'!AH:AH,'Annual Service Data By Mode'!$J:$J,"="&amp;$A38,'Annual Service Data By Mode'!$K:$K,"="&amp;$B38,'Annual Service Data By Mode'!$G:$G,"=Full Reporter")),IF($AE$1,SUMIFS('Annual Service Data By Mode'!AH:AH,'Annual Service Data By Mode'!$J:$J,"="&amp;$A38,'Annual Service Data By Mode'!$K:$K,"="&amp;$B38,'Annual Service Data By Mode'!$AX:$AX,"=No"),SUMIFS('Annual Service Data By Mode'!AH:AH,'Annual Service Data By Mode'!$J:$J,"="&amp;$A38,'Annual Service Data By Mode'!$K:$K,"="&amp;$B38)))</f>
        <v>3152</v>
      </c>
      <c r="S38" s="79">
        <f>IF($AE$6,IF($AE$1,SUMIFS('Annual Service Data By Mode'!AJ:AJ,'Annual Service Data By Mode'!$J:$J,"="&amp;$A38,'Annual Service Data By Mode'!$K:$K,"="&amp;$B38,'Annual Service Data By Mode'!$AX:$AX,"=No",'Annual Service Data By Mode'!$G:$G,"=Full Reporter"),SUMIFS('Annual Service Data By Mode'!AJ:AJ,'Annual Service Data By Mode'!$J:$J,"="&amp;$A38,'Annual Service Data By Mode'!$K:$K,"="&amp;$B38,'Annual Service Data By Mode'!$G:$G,"=Full Reporter")),IF($AE$1,SUMIFS('Annual Service Data By Mode'!AJ:AJ,'Annual Service Data By Mode'!$J:$J,"="&amp;$A38,'Annual Service Data By Mode'!$K:$K,"="&amp;$B38,'Annual Service Data By Mode'!$AX:$AX,"=No"),SUMIFS('Annual Service Data By Mode'!AJ:AJ,'Annual Service Data By Mode'!$J:$J,"="&amp;$A38,'Annual Service Data By Mode'!$K:$K,"="&amp;$B38)))</f>
        <v>434573</v>
      </c>
      <c r="T38" s="79">
        <f>IF($AE$6,IF($AE$1,SUMIFS('Annual Service Data By Mode'!AL:AL,'Annual Service Data By Mode'!$J:$J,"="&amp;$A38,'Annual Service Data By Mode'!$K:$K,"="&amp;$B38,'Annual Service Data By Mode'!$AX:$AX,"=No",'Annual Service Data By Mode'!$G:$G,"=Full Reporter"),SUMIFS('Annual Service Data By Mode'!AL:AL,'Annual Service Data By Mode'!$J:$J,"="&amp;$A38,'Annual Service Data By Mode'!$K:$K,"="&amp;$B38,'Annual Service Data By Mode'!$G:$G,"=Full Reporter")),IF($AE$1,SUMIFS('Annual Service Data By Mode'!AL:AL,'Annual Service Data By Mode'!$J:$J,"="&amp;$A38,'Annual Service Data By Mode'!$K:$K,"="&amp;$B38,'Annual Service Data By Mode'!$AX:$AX,"=No"),SUMIFS('Annual Service Data By Mode'!AL:AL,'Annual Service Data By Mode'!$J:$J,"="&amp;$A38,'Annual Service Data By Mode'!$K:$K,"="&amp;$B38)))</f>
        <v>414389</v>
      </c>
      <c r="U38" s="79">
        <f>IF($AE$6,IF($AE$1,SUMIFS('Annual Service Data By Mode'!AN:AN,'Annual Service Data By Mode'!$J:$J,"="&amp;$A38,'Annual Service Data By Mode'!$K:$K,"="&amp;$B38,'Annual Service Data By Mode'!$AX:$AX,"=No",'Annual Service Data By Mode'!$G:$G,"=Full Reporter"),SUMIFS('Annual Service Data By Mode'!AN:AN,'Annual Service Data By Mode'!$J:$J,"="&amp;$A38,'Annual Service Data By Mode'!$K:$K,"="&amp;$B38,'Annual Service Data By Mode'!$G:$G,"=Full Reporter")),IF($AE$1,SUMIFS('Annual Service Data By Mode'!AN:AN,'Annual Service Data By Mode'!$J:$J,"="&amp;$A38,'Annual Service Data By Mode'!$K:$K,"="&amp;$B38,'Annual Service Data By Mode'!$AX:$AX,"=No"),SUMIFS('Annual Service Data By Mode'!AN:AN,'Annual Service Data By Mode'!$J:$J,"="&amp;$A38,'Annual Service Data By Mode'!$K:$K,"="&amp;$B38)))</f>
        <v>23435</v>
      </c>
      <c r="V38" s="79">
        <f>IF($AE$6,IF($AE$1,SUMIFS('Annual Service Data By Mode'!AP:AP,'Annual Service Data By Mode'!$J:$J,"="&amp;$A38,'Annual Service Data By Mode'!$K:$K,"="&amp;$B38,'Annual Service Data By Mode'!$AX:$AX,"=No",'Annual Service Data By Mode'!$G:$G,"=Full Reporter"),SUMIFS('Annual Service Data By Mode'!AP:AP,'Annual Service Data By Mode'!$J:$J,"="&amp;$A38,'Annual Service Data By Mode'!$K:$K,"="&amp;$B38,'Annual Service Data By Mode'!$G:$G,"=Full Reporter")),IF($AE$1,SUMIFS('Annual Service Data By Mode'!AP:AP,'Annual Service Data By Mode'!$J:$J,"="&amp;$A38,'Annual Service Data By Mode'!$K:$K,"="&amp;$B38,'Annual Service Data By Mode'!$AX:$AX,"=No"),SUMIFS('Annual Service Data By Mode'!AP:AP,'Annual Service Data By Mode'!$J:$J,"="&amp;$A38,'Annual Service Data By Mode'!$K:$K,"="&amp;$B38)))</f>
        <v>22583</v>
      </c>
      <c r="W38" s="79">
        <f>IF($AE$6,IF($AE$1,SUMIFS('Annual Service Data By Mode'!AR:AR,'Annual Service Data By Mode'!$J:$J,"="&amp;$A38,'Annual Service Data By Mode'!$K:$K,"="&amp;$B38,'Annual Service Data By Mode'!$AX:$AX,"=No",'Annual Service Data By Mode'!$G:$G,"=Full Reporter"),SUMIFS('Annual Service Data By Mode'!AR:AR,'Annual Service Data By Mode'!$J:$J,"="&amp;$A38,'Annual Service Data By Mode'!$K:$K,"="&amp;$B38,'Annual Service Data By Mode'!$G:$G,"=Full Reporter")),IF($AE$1,SUMIFS('Annual Service Data By Mode'!AR:AR,'Annual Service Data By Mode'!$J:$J,"="&amp;$A38,'Annual Service Data By Mode'!$K:$K,"="&amp;$B38,'Annual Service Data By Mode'!$AX:$AX,"=No"),SUMIFS('Annual Service Data By Mode'!AR:AR,'Annual Service Data By Mode'!$J:$J,"="&amp;$A38,'Annual Service Data By Mode'!$K:$K,"="&amp;$B38)))</f>
        <v>3800430</v>
      </c>
      <c r="X38" s="79">
        <f>IF($AE$6,IF($AE$1,SUMIFS('Annual Service Data By Mode'!AT:AT,'Annual Service Data By Mode'!$J:$J,"="&amp;$A38,'Annual Service Data By Mode'!$K:$K,"="&amp;$B38,'Annual Service Data By Mode'!$AX:$AX,"=No",'Annual Service Data By Mode'!$G:$G,"=Full Reporter"),SUMIFS('Annual Service Data By Mode'!AT:AT,'Annual Service Data By Mode'!$J:$J,"="&amp;$A38,'Annual Service Data By Mode'!$K:$K,"="&amp;$B38,'Annual Service Data By Mode'!$G:$G,"=Full Reporter")),IF($AE$1,SUMIFS('Annual Service Data By Mode'!AT:AT,'Annual Service Data By Mode'!$J:$J,"="&amp;$A38,'Annual Service Data By Mode'!$K:$K,"="&amp;$B38,'Annual Service Data By Mode'!$AX:$AX,"=No"),SUMIFS('Annual Service Data By Mode'!AT:AT,'Annual Service Data By Mode'!$J:$J,"="&amp;$A38,'Annual Service Data By Mode'!$K:$K,"="&amp;$B38)))</f>
        <v>18488753</v>
      </c>
      <c r="Y38" s="198">
        <f>IF($AE$6,IF($AE$1,SUMIFS('Annual Service Data By Mode'!AV:AV,'Annual Service Data By Mode'!$J:$J,"="&amp;$A38,'Annual Service Data By Mode'!$K:$K,"="&amp;$B38,'Annual Service Data By Mode'!$AX:$AX,"=No",'Annual Service Data By Mode'!$G:$G,"=Full Reporter"),SUMIFS('Annual Service Data By Mode'!AV:AV,'Annual Service Data By Mode'!$J:$J,"="&amp;$A38,'Annual Service Data By Mode'!$K:$K,"="&amp;$B38,'Annual Service Data By Mode'!$G:$G,"=Full Reporter")),IF($AE$1,SUMIFS('Annual Service Data By Mode'!AV:AV,'Annual Service Data By Mode'!$J:$J,"="&amp;$A38,'Annual Service Data By Mode'!$K:$K,"="&amp;$B38,'Annual Service Data By Mode'!$AX:$AX,"=No"),SUMIFS('Annual Service Data By Mode'!AV:AV,'Annual Service Data By Mode'!$J:$J,"="&amp;$A38,'Annual Service Data By Mode'!$K:$K,"="&amp;$B38)))</f>
        <v>20.62</v>
      </c>
      <c r="Z38" s="34"/>
      <c r="AA38" s="34"/>
      <c r="AB38" s="34"/>
      <c r="AC38" s="34"/>
      <c r="AD38" s="34"/>
      <c r="AE38" s="34"/>
      <c r="AF38" s="34"/>
      <c r="AG38" s="34"/>
      <c r="AH38" s="34"/>
      <c r="AI38" s="34"/>
    </row>
    <row r="39" spans="1:35" s="37" customFormat="1" ht="11.25" x14ac:dyDescent="0.2">
      <c r="A39" s="76" t="s">
        <v>27</v>
      </c>
      <c r="B39" s="76" t="s">
        <v>8</v>
      </c>
      <c r="C39" s="77" t="s">
        <v>6598</v>
      </c>
      <c r="D39" s="77"/>
      <c r="E39" s="78"/>
      <c r="F39" s="79">
        <f>IF($AE$6,IF($AE$1,SUMIFS('Annual Service Data By Mode'!L:L,'Annual Service Data By Mode'!$J:$J,"="&amp;$A39,'Annual Service Data By Mode'!$K:$K,"="&amp;$B39,'Annual Service Data By Mode'!$AX:$AX,"=No",'Annual Service Data By Mode'!$G:$G,"=Full Reporter"),SUMIFS('Annual Service Data By Mode'!L:L,'Annual Service Data By Mode'!$J:$J,"="&amp;$A39,'Annual Service Data By Mode'!$K:$K,"="&amp;$B39,'Annual Service Data By Mode'!$G:$G,"=Full Reporter")),IF($AE$1,SUMIFS('Annual Service Data By Mode'!L:L,'Annual Service Data By Mode'!$J:$J,"="&amp;$A39,'Annual Service Data By Mode'!$K:$K,"="&amp;$B39,'Annual Service Data By Mode'!$AX:$AX,"=No"),SUMIFS('Annual Service Data By Mode'!L:L,'Annual Service Data By Mode'!$J:$J,"="&amp;$A39,'Annual Service Data By Mode'!$K:$K,"="&amp;$B39)))</f>
        <v>7</v>
      </c>
      <c r="G39" s="79">
        <f>IF($AE$6,IF($AE$1,SUMIFS('Annual Service Data By Mode'!N:N,'Annual Service Data By Mode'!$J:$J,"="&amp;$A39,'Annual Service Data By Mode'!$K:$K,"="&amp;$B39,'Annual Service Data By Mode'!$AX:$AX,"=No",'Annual Service Data By Mode'!$G:$G,"=Full Reporter"),SUMIFS('Annual Service Data By Mode'!N:N,'Annual Service Data By Mode'!$J:$J,"="&amp;$A39,'Annual Service Data By Mode'!$K:$K,"="&amp;$B39,'Annual Service Data By Mode'!$G:$G,"=Full Reporter")),IF($AE$1,SUMIFS('Annual Service Data By Mode'!N:N,'Annual Service Data By Mode'!$J:$J,"="&amp;$A39,'Annual Service Data By Mode'!$K:$K,"="&amp;$B39,'Annual Service Data By Mode'!$AX:$AX,"=No"),SUMIFS('Annual Service Data By Mode'!N:N,'Annual Service Data By Mode'!$J:$J,"="&amp;$A39,'Annual Service Data By Mode'!$K:$K,"="&amp;$B39)))</f>
        <v>3</v>
      </c>
      <c r="H39" s="80">
        <f>IFERROR(N39/Q39,"")</f>
        <v>30.314841156946422</v>
      </c>
      <c r="I39" s="81">
        <f>IFERROR(X39/W39,"")</f>
        <v>7.0521630214856925</v>
      </c>
      <c r="J39" s="80">
        <f>IFERROR(X39/N39,"")</f>
        <v>22.896862389339006</v>
      </c>
      <c r="K39" s="80">
        <f>IFERROR(W39/Q39,"")</f>
        <v>98.425794215267899</v>
      </c>
      <c r="L39" s="79">
        <f>IF($AE$6,IF($AE$1,SUMIFS('Annual Service Data By Mode'!V:V,'Annual Service Data By Mode'!$J:$J,"="&amp;$A39,'Annual Service Data By Mode'!$K:$K,"="&amp;$B39,'Annual Service Data By Mode'!$AX:$AX,"=No",'Annual Service Data By Mode'!$G:$G,"=Full Reporter"),SUMIFS('Annual Service Data By Mode'!V:V,'Annual Service Data By Mode'!$J:$J,"="&amp;$A39,'Annual Service Data By Mode'!$K:$K,"="&amp;$B39,'Annual Service Data By Mode'!$G:$G,"=Full Reporter")),IF($AE$1,SUMIFS('Annual Service Data By Mode'!V:V,'Annual Service Data By Mode'!$J:$J,"="&amp;$A39,'Annual Service Data By Mode'!$K:$K,"="&amp;$B39,'Annual Service Data By Mode'!$AX:$AX,"=No"),SUMIFS('Annual Service Data By Mode'!V:V,'Annual Service Data By Mode'!$J:$J,"="&amp;$A39,'Annual Service Data By Mode'!$K:$K,"="&amp;$B39)))</f>
        <v>65928</v>
      </c>
      <c r="M39" s="79">
        <f>IF($AE$6,IF($AE$1,SUMIFS('Annual Service Data By Mode'!X:X,'Annual Service Data By Mode'!$J:$J,"="&amp;$A39,'Annual Service Data By Mode'!$K:$K,"="&amp;$B39,'Annual Service Data By Mode'!$AX:$AX,"=No",'Annual Service Data By Mode'!$G:$G,"=Full Reporter"),SUMIFS('Annual Service Data By Mode'!X:X,'Annual Service Data By Mode'!$J:$J,"="&amp;$A39,'Annual Service Data By Mode'!$K:$K,"="&amp;$B39,'Annual Service Data By Mode'!$G:$G,"=Full Reporter")),IF($AE$1,SUMIFS('Annual Service Data By Mode'!X:X,'Annual Service Data By Mode'!$J:$J,"="&amp;$A39,'Annual Service Data By Mode'!$K:$K,"="&amp;$B39,'Annual Service Data By Mode'!$AX:$AX,"=No"),SUMIFS('Annual Service Data By Mode'!X:X,'Annual Service Data By Mode'!$J:$J,"="&amp;$A39,'Annual Service Data By Mode'!$K:$K,"="&amp;$B39)))</f>
        <v>64384</v>
      </c>
      <c r="N39" s="79">
        <f>IF($AE$6,IF($AE$1,SUMIFS('Annual Service Data By Mode'!Z:Z,'Annual Service Data By Mode'!$J:$J,"="&amp;$A39,'Annual Service Data By Mode'!$K:$K,"="&amp;$B39,'Annual Service Data By Mode'!$AX:$AX,"=No",'Annual Service Data By Mode'!$G:$G,"=Full Reporter"),SUMIFS('Annual Service Data By Mode'!Z:Z,'Annual Service Data By Mode'!$J:$J,"="&amp;$A39,'Annual Service Data By Mode'!$K:$K,"="&amp;$B39,'Annual Service Data By Mode'!$G:$G,"=Full Reporter")),IF($AE$1,SUMIFS('Annual Service Data By Mode'!Z:Z,'Annual Service Data By Mode'!$J:$J,"="&amp;$A39,'Annual Service Data By Mode'!$K:$K,"="&amp;$B39,'Annual Service Data By Mode'!$AX:$AX,"=No"),SUMIFS('Annual Service Data By Mode'!Z:Z,'Annual Service Data By Mode'!$J:$J,"="&amp;$A39,'Annual Service Data By Mode'!$K:$K,"="&amp;$B39)))</f>
        <v>63934</v>
      </c>
      <c r="O39" s="79">
        <f>IF($AE$6,IF($AE$1,SUMIFS('Annual Service Data By Mode'!AB:AB,'Annual Service Data By Mode'!$J:$J,"="&amp;$A39,'Annual Service Data By Mode'!$K:$K,"="&amp;$B39,'Annual Service Data By Mode'!$AX:$AX,"=No",'Annual Service Data By Mode'!$G:$G,"=Full Reporter"),SUMIFS('Annual Service Data By Mode'!AB:AB,'Annual Service Data By Mode'!$J:$J,"="&amp;$A39,'Annual Service Data By Mode'!$K:$K,"="&amp;$B39,'Annual Service Data By Mode'!$G:$G,"=Full Reporter")),IF($AE$1,SUMIFS('Annual Service Data By Mode'!AB:AB,'Annual Service Data By Mode'!$J:$J,"="&amp;$A39,'Annual Service Data By Mode'!$K:$K,"="&amp;$B39,'Annual Service Data By Mode'!$AX:$AX,"=No"),SUMIFS('Annual Service Data By Mode'!AB:AB,'Annual Service Data By Mode'!$J:$J,"="&amp;$A39,'Annual Service Data By Mode'!$K:$K,"="&amp;$B39)))</f>
        <v>450</v>
      </c>
      <c r="P39" s="79">
        <f>IF($AE$6,IF($AE$1,SUMIFS('Annual Service Data By Mode'!AD:AD,'Annual Service Data By Mode'!$J:$J,"="&amp;$A39,'Annual Service Data By Mode'!$K:$K,"="&amp;$B39,'Annual Service Data By Mode'!$AX:$AX,"=No",'Annual Service Data By Mode'!$G:$G,"=Full Reporter"),SUMIFS('Annual Service Data By Mode'!AD:AD,'Annual Service Data By Mode'!$J:$J,"="&amp;$A39,'Annual Service Data By Mode'!$K:$K,"="&amp;$B39,'Annual Service Data By Mode'!$G:$G,"=Full Reporter")),IF($AE$1,SUMIFS('Annual Service Data By Mode'!AD:AD,'Annual Service Data By Mode'!$J:$J,"="&amp;$A39,'Annual Service Data By Mode'!$K:$K,"="&amp;$B39,'Annual Service Data By Mode'!$AX:$AX,"=No"),SUMIFS('Annual Service Data By Mode'!AD:AD,'Annual Service Data By Mode'!$J:$J,"="&amp;$A39,'Annual Service Data By Mode'!$K:$K,"="&amp;$B39)))</f>
        <v>2126</v>
      </c>
      <c r="Q39" s="79">
        <f>IF($AE$6,IF($AE$1,SUMIFS('Annual Service Data By Mode'!AF:AF,'Annual Service Data By Mode'!$J:$J,"="&amp;$A39,'Annual Service Data By Mode'!$K:$K,"="&amp;$B39,'Annual Service Data By Mode'!$AX:$AX,"=No",'Annual Service Data By Mode'!$G:$G,"=Full Reporter"),SUMIFS('Annual Service Data By Mode'!AF:AF,'Annual Service Data By Mode'!$J:$J,"="&amp;$A39,'Annual Service Data By Mode'!$K:$K,"="&amp;$B39,'Annual Service Data By Mode'!$G:$G,"=Full Reporter")),IF($AE$1,SUMIFS('Annual Service Data By Mode'!AF:AF,'Annual Service Data By Mode'!$J:$J,"="&amp;$A39,'Annual Service Data By Mode'!$K:$K,"="&amp;$B39,'Annual Service Data By Mode'!$AX:$AX,"=No"),SUMIFS('Annual Service Data By Mode'!AF:AF,'Annual Service Data By Mode'!$J:$J,"="&amp;$A39,'Annual Service Data By Mode'!$K:$K,"="&amp;$B39)))</f>
        <v>2109</v>
      </c>
      <c r="R39" s="79">
        <f>IF($AE$6,IF($AE$1,SUMIFS('Annual Service Data By Mode'!AH:AH,'Annual Service Data By Mode'!$J:$J,"="&amp;$A39,'Annual Service Data By Mode'!$K:$K,"="&amp;$B39,'Annual Service Data By Mode'!$AX:$AX,"=No",'Annual Service Data By Mode'!$G:$G,"=Full Reporter"),SUMIFS('Annual Service Data By Mode'!AH:AH,'Annual Service Data By Mode'!$J:$J,"="&amp;$A39,'Annual Service Data By Mode'!$K:$K,"="&amp;$B39,'Annual Service Data By Mode'!$G:$G,"=Full Reporter")),IF($AE$1,SUMIFS('Annual Service Data By Mode'!AH:AH,'Annual Service Data By Mode'!$J:$J,"="&amp;$A39,'Annual Service Data By Mode'!$K:$K,"="&amp;$B39,'Annual Service Data By Mode'!$AX:$AX,"=No"),SUMIFS('Annual Service Data By Mode'!AH:AH,'Annual Service Data By Mode'!$J:$J,"="&amp;$A39,'Annual Service Data By Mode'!$K:$K,"="&amp;$B39)))</f>
        <v>17</v>
      </c>
      <c r="S39" s="79">
        <f>IF($AE$6,IF($AE$1,SUMIFS('Annual Service Data By Mode'!AJ:AJ,'Annual Service Data By Mode'!$J:$J,"="&amp;$A39,'Annual Service Data By Mode'!$K:$K,"="&amp;$B39,'Annual Service Data By Mode'!$AX:$AX,"=No",'Annual Service Data By Mode'!$G:$G,"=Full Reporter"),SUMIFS('Annual Service Data By Mode'!AJ:AJ,'Annual Service Data By Mode'!$J:$J,"="&amp;$A39,'Annual Service Data By Mode'!$K:$K,"="&amp;$B39,'Annual Service Data By Mode'!$G:$G,"=Full Reporter")),IF($AE$1,SUMIFS('Annual Service Data By Mode'!AJ:AJ,'Annual Service Data By Mode'!$J:$J,"="&amp;$A39,'Annual Service Data By Mode'!$K:$K,"="&amp;$B39,'Annual Service Data By Mode'!$AX:$AX,"=No"),SUMIFS('Annual Service Data By Mode'!AJ:AJ,'Annual Service Data By Mode'!$J:$J,"="&amp;$A39,'Annual Service Data By Mode'!$K:$K,"="&amp;$B39)))</f>
        <v>45560</v>
      </c>
      <c r="T39" s="79">
        <f>IF($AE$6,IF($AE$1,SUMIFS('Annual Service Data By Mode'!AL:AL,'Annual Service Data By Mode'!$J:$J,"="&amp;$A39,'Annual Service Data By Mode'!$K:$K,"="&amp;$B39,'Annual Service Data By Mode'!$AX:$AX,"=No",'Annual Service Data By Mode'!$G:$G,"=Full Reporter"),SUMIFS('Annual Service Data By Mode'!AL:AL,'Annual Service Data By Mode'!$J:$J,"="&amp;$A39,'Annual Service Data By Mode'!$K:$K,"="&amp;$B39,'Annual Service Data By Mode'!$G:$G,"=Full Reporter")),IF($AE$1,SUMIFS('Annual Service Data By Mode'!AL:AL,'Annual Service Data By Mode'!$J:$J,"="&amp;$A39,'Annual Service Data By Mode'!$K:$K,"="&amp;$B39,'Annual Service Data By Mode'!$AX:$AX,"=No"),SUMIFS('Annual Service Data By Mode'!AL:AL,'Annual Service Data By Mode'!$J:$J,"="&amp;$A39,'Annual Service Data By Mode'!$K:$K,"="&amp;$B39)))</f>
        <v>45232</v>
      </c>
      <c r="U39" s="79">
        <f>IF($AE$6,IF($AE$1,SUMIFS('Annual Service Data By Mode'!AN:AN,'Annual Service Data By Mode'!$J:$J,"="&amp;$A39,'Annual Service Data By Mode'!$K:$K,"="&amp;$B39,'Annual Service Data By Mode'!$AX:$AX,"=No",'Annual Service Data By Mode'!$G:$G,"=Full Reporter"),SUMIFS('Annual Service Data By Mode'!AN:AN,'Annual Service Data By Mode'!$J:$J,"="&amp;$A39,'Annual Service Data By Mode'!$K:$K,"="&amp;$B39,'Annual Service Data By Mode'!$G:$G,"=Full Reporter")),IF($AE$1,SUMIFS('Annual Service Data By Mode'!AN:AN,'Annual Service Data By Mode'!$J:$J,"="&amp;$A39,'Annual Service Data By Mode'!$K:$K,"="&amp;$B39,'Annual Service Data By Mode'!$AX:$AX,"=No"),SUMIFS('Annual Service Data By Mode'!AN:AN,'Annual Service Data By Mode'!$J:$J,"="&amp;$A39,'Annual Service Data By Mode'!$K:$K,"="&amp;$B39)))</f>
        <v>1552</v>
      </c>
      <c r="V39" s="79">
        <f>IF($AE$6,IF($AE$1,SUMIFS('Annual Service Data By Mode'!AP:AP,'Annual Service Data By Mode'!$J:$J,"="&amp;$A39,'Annual Service Data By Mode'!$K:$K,"="&amp;$B39,'Annual Service Data By Mode'!$AX:$AX,"=No",'Annual Service Data By Mode'!$G:$G,"=Full Reporter"),SUMIFS('Annual Service Data By Mode'!AP:AP,'Annual Service Data By Mode'!$J:$J,"="&amp;$A39,'Annual Service Data By Mode'!$K:$K,"="&amp;$B39,'Annual Service Data By Mode'!$G:$G,"=Full Reporter")),IF($AE$1,SUMIFS('Annual Service Data By Mode'!AP:AP,'Annual Service Data By Mode'!$J:$J,"="&amp;$A39,'Annual Service Data By Mode'!$K:$K,"="&amp;$B39,'Annual Service Data By Mode'!$AX:$AX,"=No"),SUMIFS('Annual Service Data By Mode'!AP:AP,'Annual Service Data By Mode'!$J:$J,"="&amp;$A39,'Annual Service Data By Mode'!$K:$K,"="&amp;$B39)))</f>
        <v>1539</v>
      </c>
      <c r="W39" s="79">
        <f>IF($AE$6,IF($AE$1,SUMIFS('Annual Service Data By Mode'!AR:AR,'Annual Service Data By Mode'!$J:$J,"="&amp;$A39,'Annual Service Data By Mode'!$K:$K,"="&amp;$B39,'Annual Service Data By Mode'!$AX:$AX,"=No",'Annual Service Data By Mode'!$G:$G,"=Full Reporter"),SUMIFS('Annual Service Data By Mode'!AR:AR,'Annual Service Data By Mode'!$J:$J,"="&amp;$A39,'Annual Service Data By Mode'!$K:$K,"="&amp;$B39,'Annual Service Data By Mode'!$G:$G,"=Full Reporter")),IF($AE$1,SUMIFS('Annual Service Data By Mode'!AR:AR,'Annual Service Data By Mode'!$J:$J,"="&amp;$A39,'Annual Service Data By Mode'!$K:$K,"="&amp;$B39,'Annual Service Data By Mode'!$AX:$AX,"=No"),SUMIFS('Annual Service Data By Mode'!AR:AR,'Annual Service Data By Mode'!$J:$J,"="&amp;$A39,'Annual Service Data By Mode'!$K:$K,"="&amp;$B39)))</f>
        <v>207580</v>
      </c>
      <c r="X39" s="79">
        <f>IF($AE$6,IF($AE$1,SUMIFS('Annual Service Data By Mode'!AT:AT,'Annual Service Data By Mode'!$J:$J,"="&amp;$A39,'Annual Service Data By Mode'!$K:$K,"="&amp;$B39,'Annual Service Data By Mode'!$AX:$AX,"=No",'Annual Service Data By Mode'!$G:$G,"=Full Reporter"),SUMIFS('Annual Service Data By Mode'!AT:AT,'Annual Service Data By Mode'!$J:$J,"="&amp;$A39,'Annual Service Data By Mode'!$K:$K,"="&amp;$B39,'Annual Service Data By Mode'!$G:$G,"=Full Reporter")),IF($AE$1,SUMIFS('Annual Service Data By Mode'!AT:AT,'Annual Service Data By Mode'!$J:$J,"="&amp;$A39,'Annual Service Data By Mode'!$K:$K,"="&amp;$B39,'Annual Service Data By Mode'!$AX:$AX,"=No"),SUMIFS('Annual Service Data By Mode'!AT:AT,'Annual Service Data By Mode'!$J:$J,"="&amp;$A39,'Annual Service Data By Mode'!$K:$K,"="&amp;$B39)))</f>
        <v>1463888</v>
      </c>
      <c r="Y39" s="202">
        <f>IF($AE$6,IF($AE$1,SUMIFS('Annual Service Data By Mode'!AV:AV,'Annual Service Data By Mode'!$J:$J,"="&amp;$A39,'Annual Service Data By Mode'!$K:$K,"="&amp;$B39,'Annual Service Data By Mode'!$AX:$AX,"=No",'Annual Service Data By Mode'!$G:$G,"=Full Reporter"),SUMIFS('Annual Service Data By Mode'!AV:AV,'Annual Service Data By Mode'!$J:$J,"="&amp;$A39,'Annual Service Data By Mode'!$K:$K,"="&amp;$B39,'Annual Service Data By Mode'!$G:$G,"=Full Reporter")),IF($AE$1,SUMIFS('Annual Service Data By Mode'!AV:AV,'Annual Service Data By Mode'!$J:$J,"="&amp;$A39,'Annual Service Data By Mode'!$K:$K,"="&amp;$B39,'Annual Service Data By Mode'!$AX:$AX,"=No"),SUMIFS('Annual Service Data By Mode'!AV:AV,'Annual Service Data By Mode'!$J:$J,"="&amp;$A39,'Annual Service Data By Mode'!$K:$K,"="&amp;$B39)))</f>
        <v>17.32</v>
      </c>
      <c r="Z39" s="34"/>
      <c r="AA39" s="34"/>
      <c r="AB39" s="34"/>
      <c r="AC39" s="34"/>
      <c r="AD39" s="34"/>
      <c r="AE39" s="34"/>
      <c r="AF39" s="34"/>
      <c r="AG39" s="34"/>
      <c r="AH39" s="34"/>
      <c r="AI39" s="34"/>
    </row>
    <row r="40" spans="1:35" s="37" customFormat="1" ht="11.25" x14ac:dyDescent="0.2">
      <c r="A40" s="76" t="s">
        <v>27</v>
      </c>
      <c r="B40" s="76" t="s">
        <v>12</v>
      </c>
      <c r="C40" s="77" t="s">
        <v>130</v>
      </c>
      <c r="D40" s="77"/>
      <c r="E40" s="78"/>
      <c r="F40" s="79">
        <f>IF($AE$6,IF($AE$1,SUMIFS('Annual Service Data By Mode'!L:L,'Annual Service Data By Mode'!$J:$J,"="&amp;$A40,'Annual Service Data By Mode'!$K:$K,"="&amp;$B40,'Annual Service Data By Mode'!$AX:$AX,"=No",'Annual Service Data By Mode'!$G:$G,"=Full Reporter"),SUMIFS('Annual Service Data By Mode'!L:L,'Annual Service Data By Mode'!$J:$J,"="&amp;$A40,'Annual Service Data By Mode'!$K:$K,"="&amp;$B40,'Annual Service Data By Mode'!$G:$G,"=Full Reporter")),IF($AE$1,SUMIFS('Annual Service Data By Mode'!L:L,'Annual Service Data By Mode'!$J:$J,"="&amp;$A40,'Annual Service Data By Mode'!$K:$K,"="&amp;$B40,'Annual Service Data By Mode'!$AX:$AX,"=No"),SUMIFS('Annual Service Data By Mode'!L:L,'Annual Service Data By Mode'!$J:$J,"="&amp;$A40,'Annual Service Data By Mode'!$K:$K,"="&amp;$B40)))</f>
        <v>40</v>
      </c>
      <c r="G40" s="79">
        <f>IF($AE$6,IF($AE$1,SUMIFS('Annual Service Data By Mode'!N:N,'Annual Service Data By Mode'!$J:$J,"="&amp;$A40,'Annual Service Data By Mode'!$K:$K,"="&amp;$B40,'Annual Service Data By Mode'!$AX:$AX,"=No",'Annual Service Data By Mode'!$G:$G,"=Full Reporter"),SUMIFS('Annual Service Data By Mode'!N:N,'Annual Service Data By Mode'!$J:$J,"="&amp;$A40,'Annual Service Data By Mode'!$K:$K,"="&amp;$B40,'Annual Service Data By Mode'!$G:$G,"=Full Reporter")),IF($AE$1,SUMIFS('Annual Service Data By Mode'!N:N,'Annual Service Data By Mode'!$J:$J,"="&amp;$A40,'Annual Service Data By Mode'!$K:$K,"="&amp;$B40,'Annual Service Data By Mode'!$AX:$AX,"=No"),SUMIFS('Annual Service Data By Mode'!N:N,'Annual Service Data By Mode'!$J:$J,"="&amp;$A40,'Annual Service Data By Mode'!$K:$K,"="&amp;$B40)))</f>
        <v>29</v>
      </c>
      <c r="H40" s="80">
        <f t="shared" si="8"/>
        <v>23.865315369639749</v>
      </c>
      <c r="I40" s="81">
        <f t="shared" si="9"/>
        <v>11.94729585797268</v>
      </c>
      <c r="J40" s="80">
        <f t="shared" si="10"/>
        <v>29.661904708620938</v>
      </c>
      <c r="K40" s="80">
        <f t="shared" si="11"/>
        <v>59.251124166566164</v>
      </c>
      <c r="L40" s="79">
        <f>IF($AE$6,IF($AE$1,SUMIFS('Annual Service Data By Mode'!V:V,'Annual Service Data By Mode'!$J:$J,"="&amp;$A40,'Annual Service Data By Mode'!$K:$K,"="&amp;$B40,'Annual Service Data By Mode'!$AX:$AX,"=No",'Annual Service Data By Mode'!$G:$G,"=Full Reporter"),SUMIFS('Annual Service Data By Mode'!V:V,'Annual Service Data By Mode'!$J:$J,"="&amp;$A40,'Annual Service Data By Mode'!$K:$K,"="&amp;$B40,'Annual Service Data By Mode'!$G:$G,"=Full Reporter")),IF($AE$1,SUMIFS('Annual Service Data By Mode'!V:V,'Annual Service Data By Mode'!$J:$J,"="&amp;$A40,'Annual Service Data By Mode'!$K:$K,"="&amp;$B40,'Annual Service Data By Mode'!$AX:$AX,"=No"),SUMIFS('Annual Service Data By Mode'!V:V,'Annual Service Data By Mode'!$J:$J,"="&amp;$A40,'Annual Service Data By Mode'!$K:$K,"="&amp;$B40)))</f>
        <v>2785324</v>
      </c>
      <c r="M40" s="79">
        <f>IF($AE$6,IF($AE$1,SUMIFS('Annual Service Data By Mode'!X:X,'Annual Service Data By Mode'!$J:$J,"="&amp;$A40,'Annual Service Data By Mode'!$K:$K,"="&amp;$B40,'Annual Service Data By Mode'!$AX:$AX,"=No",'Annual Service Data By Mode'!$G:$G,"=Full Reporter"),SUMIFS('Annual Service Data By Mode'!X:X,'Annual Service Data By Mode'!$J:$J,"="&amp;$A40,'Annual Service Data By Mode'!$K:$K,"="&amp;$B40,'Annual Service Data By Mode'!$G:$G,"=Full Reporter")),IF($AE$1,SUMIFS('Annual Service Data By Mode'!X:X,'Annual Service Data By Mode'!$J:$J,"="&amp;$A40,'Annual Service Data By Mode'!$K:$K,"="&amp;$B40,'Annual Service Data By Mode'!$AX:$AX,"=No"),SUMIFS('Annual Service Data By Mode'!X:X,'Annual Service Data By Mode'!$J:$J,"="&amp;$A40,'Annual Service Data By Mode'!$K:$K,"="&amp;$B40)))</f>
        <v>2897178</v>
      </c>
      <c r="N40" s="79">
        <f>IF($AE$6,IF($AE$1,SUMIFS('Annual Service Data By Mode'!Z:Z,'Annual Service Data By Mode'!$J:$J,"="&amp;$A40,'Annual Service Data By Mode'!$K:$K,"="&amp;$B40,'Annual Service Data By Mode'!$AX:$AX,"=No",'Annual Service Data By Mode'!$G:$G,"=Full Reporter"),SUMIFS('Annual Service Data By Mode'!Z:Z,'Annual Service Data By Mode'!$J:$J,"="&amp;$A40,'Annual Service Data By Mode'!$K:$K,"="&amp;$B40,'Annual Service Data By Mode'!$G:$G,"=Full Reporter")),IF($AE$1,SUMIFS('Annual Service Data By Mode'!Z:Z,'Annual Service Data By Mode'!$J:$J,"="&amp;$A40,'Annual Service Data By Mode'!$K:$K,"="&amp;$B40,'Annual Service Data By Mode'!$AX:$AX,"=No"),SUMIFS('Annual Service Data By Mode'!Z:Z,'Annual Service Data By Mode'!$J:$J,"="&amp;$A40,'Annual Service Data By Mode'!$K:$K,"="&amp;$B40)))</f>
        <v>2770429</v>
      </c>
      <c r="O40" s="79">
        <f>IF($AE$6,IF($AE$1,SUMIFS('Annual Service Data By Mode'!AB:AB,'Annual Service Data By Mode'!$J:$J,"="&amp;$A40,'Annual Service Data By Mode'!$K:$K,"="&amp;$B40,'Annual Service Data By Mode'!$AX:$AX,"=No",'Annual Service Data By Mode'!$G:$G,"=Full Reporter"),SUMIFS('Annual Service Data By Mode'!AB:AB,'Annual Service Data By Mode'!$J:$J,"="&amp;$A40,'Annual Service Data By Mode'!$K:$K,"="&amp;$B40,'Annual Service Data By Mode'!$G:$G,"=Full Reporter")),IF($AE$1,SUMIFS('Annual Service Data By Mode'!AB:AB,'Annual Service Data By Mode'!$J:$J,"="&amp;$A40,'Annual Service Data By Mode'!$K:$K,"="&amp;$B40,'Annual Service Data By Mode'!$AX:$AX,"=No"),SUMIFS('Annual Service Data By Mode'!AB:AB,'Annual Service Data By Mode'!$J:$J,"="&amp;$A40,'Annual Service Data By Mode'!$K:$K,"="&amp;$B40)))</f>
        <v>126749</v>
      </c>
      <c r="P40" s="79">
        <f>IF($AE$6,IF($AE$1,SUMIFS('Annual Service Data By Mode'!AD:AD,'Annual Service Data By Mode'!$J:$J,"="&amp;$A40,'Annual Service Data By Mode'!$K:$K,"="&amp;$B40,'Annual Service Data By Mode'!$AX:$AX,"=No",'Annual Service Data By Mode'!$G:$G,"=Full Reporter"),SUMIFS('Annual Service Data By Mode'!AD:AD,'Annual Service Data By Mode'!$J:$J,"="&amp;$A40,'Annual Service Data By Mode'!$K:$K,"="&amp;$B40,'Annual Service Data By Mode'!$G:$G,"=Full Reporter")),IF($AE$1,SUMIFS('Annual Service Data By Mode'!AD:AD,'Annual Service Data By Mode'!$J:$J,"="&amp;$A40,'Annual Service Data By Mode'!$K:$K,"="&amp;$B40,'Annual Service Data By Mode'!$AX:$AX,"=No"),SUMIFS('Annual Service Data By Mode'!AD:AD,'Annual Service Data By Mode'!$J:$J,"="&amp;$A40,'Annual Service Data By Mode'!$K:$K,"="&amp;$B40)))</f>
        <v>128971</v>
      </c>
      <c r="Q40" s="79">
        <f>IF($AE$6,IF($AE$1,SUMIFS('Annual Service Data By Mode'!AF:AF,'Annual Service Data By Mode'!$J:$J,"="&amp;$A40,'Annual Service Data By Mode'!$K:$K,"="&amp;$B40,'Annual Service Data By Mode'!$AX:$AX,"=No",'Annual Service Data By Mode'!$G:$G,"=Full Reporter"),SUMIFS('Annual Service Data By Mode'!AF:AF,'Annual Service Data By Mode'!$J:$J,"="&amp;$A40,'Annual Service Data By Mode'!$K:$K,"="&amp;$B40,'Annual Service Data By Mode'!$G:$G,"=Full Reporter")),IF($AE$1,SUMIFS('Annual Service Data By Mode'!AF:AF,'Annual Service Data By Mode'!$J:$J,"="&amp;$A40,'Annual Service Data By Mode'!$K:$K,"="&amp;$B40,'Annual Service Data By Mode'!$AX:$AX,"=No"),SUMIFS('Annual Service Data By Mode'!AF:AF,'Annual Service Data By Mode'!$J:$J,"="&amp;$A40,'Annual Service Data By Mode'!$K:$K,"="&amp;$B40)))</f>
        <v>116086</v>
      </c>
      <c r="R40" s="79">
        <f>IF($AE$6,IF($AE$1,SUMIFS('Annual Service Data By Mode'!AH:AH,'Annual Service Data By Mode'!$J:$J,"="&amp;$A40,'Annual Service Data By Mode'!$K:$K,"="&amp;$B40,'Annual Service Data By Mode'!$AX:$AX,"=No",'Annual Service Data By Mode'!$G:$G,"=Full Reporter"),SUMIFS('Annual Service Data By Mode'!AH:AH,'Annual Service Data By Mode'!$J:$J,"="&amp;$A40,'Annual Service Data By Mode'!$K:$K,"="&amp;$B40,'Annual Service Data By Mode'!$G:$G,"=Full Reporter")),IF($AE$1,SUMIFS('Annual Service Data By Mode'!AH:AH,'Annual Service Data By Mode'!$J:$J,"="&amp;$A40,'Annual Service Data By Mode'!$K:$K,"="&amp;$B40,'Annual Service Data By Mode'!$AX:$AX,"=No"),SUMIFS('Annual Service Data By Mode'!AH:AH,'Annual Service Data By Mode'!$J:$J,"="&amp;$A40,'Annual Service Data By Mode'!$K:$K,"="&amp;$B40)))</f>
        <v>12885</v>
      </c>
      <c r="S40" s="79">
        <f>IF($AE$6,IF($AE$1,SUMIFS('Annual Service Data By Mode'!AJ:AJ,'Annual Service Data By Mode'!$J:$J,"="&amp;$A40,'Annual Service Data By Mode'!$K:$K,"="&amp;$B40,'Annual Service Data By Mode'!$AX:$AX,"=No",'Annual Service Data By Mode'!$G:$G,"=Full Reporter"),SUMIFS('Annual Service Data By Mode'!AJ:AJ,'Annual Service Data By Mode'!$J:$J,"="&amp;$A40,'Annual Service Data By Mode'!$K:$K,"="&amp;$B40,'Annual Service Data By Mode'!$G:$G,"=Full Reporter")),IF($AE$1,SUMIFS('Annual Service Data By Mode'!AJ:AJ,'Annual Service Data By Mode'!$J:$J,"="&amp;$A40,'Annual Service Data By Mode'!$K:$K,"="&amp;$B40,'Annual Service Data By Mode'!$AX:$AX,"=No"),SUMIFS('Annual Service Data By Mode'!AJ:AJ,'Annual Service Data By Mode'!$J:$J,"="&amp;$A40,'Annual Service Data By Mode'!$K:$K,"="&amp;$B40)))</f>
        <v>2387145</v>
      </c>
      <c r="T40" s="79">
        <f>IF($AE$6,IF($AE$1,SUMIFS('Annual Service Data By Mode'!AL:AL,'Annual Service Data By Mode'!$J:$J,"="&amp;$A40,'Annual Service Data By Mode'!$K:$K,"="&amp;$B40,'Annual Service Data By Mode'!$AX:$AX,"=No",'Annual Service Data By Mode'!$G:$G,"=Full Reporter"),SUMIFS('Annual Service Data By Mode'!AL:AL,'Annual Service Data By Mode'!$J:$J,"="&amp;$A40,'Annual Service Data By Mode'!$K:$K,"="&amp;$B40,'Annual Service Data By Mode'!$G:$G,"=Full Reporter")),IF($AE$1,SUMIFS('Annual Service Data By Mode'!AL:AL,'Annual Service Data By Mode'!$J:$J,"="&amp;$A40,'Annual Service Data By Mode'!$K:$K,"="&amp;$B40,'Annual Service Data By Mode'!$AX:$AX,"=No"),SUMIFS('Annual Service Data By Mode'!AL:AL,'Annual Service Data By Mode'!$J:$J,"="&amp;$A40,'Annual Service Data By Mode'!$K:$K,"="&amp;$B40)))</f>
        <v>2293603</v>
      </c>
      <c r="U40" s="79">
        <f>IF($AE$6,IF($AE$1,SUMIFS('Annual Service Data By Mode'!AN:AN,'Annual Service Data By Mode'!$J:$J,"="&amp;$A40,'Annual Service Data By Mode'!$K:$K,"="&amp;$B40,'Annual Service Data By Mode'!$AX:$AX,"=No",'Annual Service Data By Mode'!$G:$G,"=Full Reporter"),SUMIFS('Annual Service Data By Mode'!AN:AN,'Annual Service Data By Mode'!$J:$J,"="&amp;$A40,'Annual Service Data By Mode'!$K:$K,"="&amp;$B40,'Annual Service Data By Mode'!$G:$G,"=Full Reporter")),IF($AE$1,SUMIFS('Annual Service Data By Mode'!AN:AN,'Annual Service Data By Mode'!$J:$J,"="&amp;$A40,'Annual Service Data By Mode'!$K:$K,"="&amp;$B40,'Annual Service Data By Mode'!$AX:$AX,"=No"),SUMIFS('Annual Service Data By Mode'!AN:AN,'Annual Service Data By Mode'!$J:$J,"="&amp;$A40,'Annual Service Data By Mode'!$K:$K,"="&amp;$B40)))</f>
        <v>104824</v>
      </c>
      <c r="V40" s="79">
        <f>IF($AE$6,IF($AE$1,SUMIFS('Annual Service Data By Mode'!AP:AP,'Annual Service Data By Mode'!$J:$J,"="&amp;$A40,'Annual Service Data By Mode'!$K:$K,"="&amp;$B40,'Annual Service Data By Mode'!$AX:$AX,"=No",'Annual Service Data By Mode'!$G:$G,"=Full Reporter"),SUMIFS('Annual Service Data By Mode'!AP:AP,'Annual Service Data By Mode'!$J:$J,"="&amp;$A40,'Annual Service Data By Mode'!$K:$K,"="&amp;$B40,'Annual Service Data By Mode'!$G:$G,"=Full Reporter")),IF($AE$1,SUMIFS('Annual Service Data By Mode'!AP:AP,'Annual Service Data By Mode'!$J:$J,"="&amp;$A40,'Annual Service Data By Mode'!$K:$K,"="&amp;$B40,'Annual Service Data By Mode'!$AX:$AX,"=No"),SUMIFS('Annual Service Data By Mode'!AP:AP,'Annual Service Data By Mode'!$J:$J,"="&amp;$A40,'Annual Service Data By Mode'!$K:$K,"="&amp;$B40)))</f>
        <v>95735</v>
      </c>
      <c r="W40" s="140">
        <f>IF($AE$6,IF($AE$1,SUMIFS('Annual Service Data By Mode'!AR:AR,'Annual Service Data By Mode'!$J:$J,"="&amp;$A40,'Annual Service Data By Mode'!$K:$K,"="&amp;$B40,'Annual Service Data By Mode'!$AX:$AX,"=No",'Annual Service Data By Mode'!$G:$G,"=Full Reporter"),SUMIFS('Annual Service Data By Mode'!AR:AR,'Annual Service Data By Mode'!$J:$J,"="&amp;$A40,'Annual Service Data By Mode'!$K:$K,"="&amp;$B40,'Annual Service Data By Mode'!$G:$G,"=Full Reporter")),IF($AE$1,SUMIFS('Annual Service Data By Mode'!AR:AR,'Annual Service Data By Mode'!$J:$J,"="&amp;$A40,'Annual Service Data By Mode'!$K:$K,"="&amp;$B40,'Annual Service Data By Mode'!$AX:$AX,"=No"),SUMIFS('Annual Service Data By Mode'!AR:AR,'Annual Service Data By Mode'!$J:$J,"="&amp;$A40,'Annual Service Data By Mode'!$K:$K,"="&amp;$B40)))</f>
        <v>6878226</v>
      </c>
      <c r="X40" s="140">
        <f>IF($AE$6,IF($AE$1,SUMIFS('Annual Service Data By Mode'!AT:AT,'Annual Service Data By Mode'!$J:$J,"="&amp;$A40,'Annual Service Data By Mode'!$K:$K,"="&amp;$B40,'Annual Service Data By Mode'!$AX:$AX,"=No",'Annual Service Data By Mode'!$G:$G,"=Full Reporter"),SUMIFS('Annual Service Data By Mode'!AT:AT,'Annual Service Data By Mode'!$J:$J,"="&amp;$A40,'Annual Service Data By Mode'!$K:$K,"="&amp;$B40,'Annual Service Data By Mode'!$G:$G,"=Full Reporter")),IF($AE$1,SUMIFS('Annual Service Data By Mode'!AT:AT,'Annual Service Data By Mode'!$J:$J,"="&amp;$A40,'Annual Service Data By Mode'!$K:$K,"="&amp;$B40,'Annual Service Data By Mode'!$AX:$AX,"=No"),SUMIFS('Annual Service Data By Mode'!AT:AT,'Annual Service Data By Mode'!$J:$J,"="&amp;$A40,'Annual Service Data By Mode'!$K:$K,"="&amp;$B40)))</f>
        <v>82176201</v>
      </c>
      <c r="Y40" s="198">
        <f>IF($AE$6,IF($AE$1,SUMIFS('Annual Service Data By Mode'!AV:AV,'Annual Service Data By Mode'!$J:$J,"="&amp;$A40,'Annual Service Data By Mode'!$K:$K,"="&amp;$B40,'Annual Service Data By Mode'!$AX:$AX,"=No",'Annual Service Data By Mode'!$G:$G,"=Full Reporter"),SUMIFS('Annual Service Data By Mode'!AV:AV,'Annual Service Data By Mode'!$J:$J,"="&amp;$A40,'Annual Service Data By Mode'!$K:$K,"="&amp;$B40,'Annual Service Data By Mode'!$G:$G,"=Full Reporter")),IF($AE$1,SUMIFS('Annual Service Data By Mode'!AV:AV,'Annual Service Data By Mode'!$J:$J,"="&amp;$A40,'Annual Service Data By Mode'!$K:$K,"="&amp;$B40,'Annual Service Data By Mode'!$AX:$AX,"=No"),SUMIFS('Annual Service Data By Mode'!AV:AV,'Annual Service Data By Mode'!$J:$J,"="&amp;$A40,'Annual Service Data By Mode'!$K:$K,"="&amp;$B40)))</f>
        <v>249.76</v>
      </c>
      <c r="Z40" s="34"/>
      <c r="AA40" s="34"/>
      <c r="AB40" s="34"/>
      <c r="AC40" s="34"/>
      <c r="AD40" s="34"/>
      <c r="AE40" s="34"/>
      <c r="AF40" s="34"/>
      <c r="AG40" s="34"/>
      <c r="AH40" s="34"/>
      <c r="AI40" s="34"/>
    </row>
    <row r="41" spans="1:35" s="37" customFormat="1" ht="11.25" x14ac:dyDescent="0.2">
      <c r="A41" s="76" t="s">
        <v>82</v>
      </c>
      <c r="B41" s="76" t="s">
        <v>8</v>
      </c>
      <c r="C41" s="77" t="s">
        <v>116</v>
      </c>
      <c r="D41" s="77"/>
      <c r="E41" s="78"/>
      <c r="F41" s="79">
        <f>IF($AE$6,IF($AE$1,SUMIFS('Annual Service Data By Mode'!L:L,'Annual Service Data By Mode'!$J:$J,"="&amp;$A41,'Annual Service Data By Mode'!$K:$K,"="&amp;$B41,'Annual Service Data By Mode'!$AX:$AX,"=No",'Annual Service Data By Mode'!$G:$G,"=Full Reporter"),SUMIFS('Annual Service Data By Mode'!L:L,'Annual Service Data By Mode'!$J:$J,"="&amp;$A41,'Annual Service Data By Mode'!$K:$K,"="&amp;$B41,'Annual Service Data By Mode'!$G:$G,"=Full Reporter")),IF($AE$1,SUMIFS('Annual Service Data By Mode'!L:L,'Annual Service Data By Mode'!$J:$J,"="&amp;$A41,'Annual Service Data By Mode'!$K:$K,"="&amp;$B41,'Annual Service Data By Mode'!$AX:$AX,"=No"),SUMIFS('Annual Service Data By Mode'!L:L,'Annual Service Data By Mode'!$J:$J,"="&amp;$A41,'Annual Service Data By Mode'!$K:$K,"="&amp;$B41)))</f>
        <v>6</v>
      </c>
      <c r="G41" s="79">
        <f>IF($AE$6,IF($AE$1,SUMIFS('Annual Service Data By Mode'!N:N,'Annual Service Data By Mode'!$J:$J,"="&amp;$A41,'Annual Service Data By Mode'!$K:$K,"="&amp;$B41,'Annual Service Data By Mode'!$AX:$AX,"=No",'Annual Service Data By Mode'!$G:$G,"=Full Reporter"),SUMIFS('Annual Service Data By Mode'!N:N,'Annual Service Data By Mode'!$J:$J,"="&amp;$A41,'Annual Service Data By Mode'!$K:$K,"="&amp;$B41,'Annual Service Data By Mode'!$G:$G,"=Full Reporter")),IF($AE$1,SUMIFS('Annual Service Data By Mode'!N:N,'Annual Service Data By Mode'!$J:$J,"="&amp;$A41,'Annual Service Data By Mode'!$K:$K,"="&amp;$B41,'Annual Service Data By Mode'!$AX:$AX,"=No"),SUMIFS('Annual Service Data By Mode'!N:N,'Annual Service Data By Mode'!$J:$J,"="&amp;$A41,'Annual Service Data By Mode'!$K:$K,"="&amp;$B41)))</f>
        <v>6</v>
      </c>
      <c r="H41" s="80">
        <f t="shared" si="8"/>
        <v>2.5810338680926916</v>
      </c>
      <c r="I41" s="81">
        <f t="shared" si="9"/>
        <v>0.49470412397456454</v>
      </c>
      <c r="J41" s="80">
        <f t="shared" si="10"/>
        <v>15.736152932401447</v>
      </c>
      <c r="K41" s="80">
        <f t="shared" si="11"/>
        <v>82.100677361853826</v>
      </c>
      <c r="L41" s="79">
        <f>IF($AE$6,IF($AE$1,SUMIFS('Annual Service Data By Mode'!V:V,'Annual Service Data By Mode'!$J:$J,"="&amp;$A41,'Annual Service Data By Mode'!$K:$K,"="&amp;$B41,'Annual Service Data By Mode'!$AX:$AX,"=No",'Annual Service Data By Mode'!$G:$G,"=Full Reporter"),SUMIFS('Annual Service Data By Mode'!V:V,'Annual Service Data By Mode'!$J:$J,"="&amp;$A41,'Annual Service Data By Mode'!$K:$K,"="&amp;$B41,'Annual Service Data By Mode'!$G:$G,"=Full Reporter")),IF($AE$1,SUMIFS('Annual Service Data By Mode'!V:V,'Annual Service Data By Mode'!$J:$J,"="&amp;$A41,'Annual Service Data By Mode'!$K:$K,"="&amp;$B41,'Annual Service Data By Mode'!$AX:$AX,"=No"),SUMIFS('Annual Service Data By Mode'!V:V,'Annual Service Data By Mode'!$J:$J,"="&amp;$A41,'Annual Service Data By Mode'!$K:$K,"="&amp;$B41)))</f>
        <v>36199</v>
      </c>
      <c r="M41" s="79">
        <f>IF($AE$6,IF($AE$1,SUMIFS('Annual Service Data By Mode'!X:X,'Annual Service Data By Mode'!$J:$J,"="&amp;$A41,'Annual Service Data By Mode'!$K:$K,"="&amp;$B41,'Annual Service Data By Mode'!$AX:$AX,"=No",'Annual Service Data By Mode'!$G:$G,"=Full Reporter"),SUMIFS('Annual Service Data By Mode'!X:X,'Annual Service Data By Mode'!$J:$J,"="&amp;$A41,'Annual Service Data By Mode'!$K:$K,"="&amp;$B41,'Annual Service Data By Mode'!$G:$G,"=Full Reporter")),IF($AE$1,SUMIFS('Annual Service Data By Mode'!X:X,'Annual Service Data By Mode'!$J:$J,"="&amp;$A41,'Annual Service Data By Mode'!$K:$K,"="&amp;$B41,'Annual Service Data By Mode'!$AX:$AX,"=No"),SUMIFS('Annual Service Data By Mode'!X:X,'Annual Service Data By Mode'!$J:$J,"="&amp;$A41,'Annual Service Data By Mode'!$K:$K,"="&amp;$B41)))</f>
        <v>36199</v>
      </c>
      <c r="N41" s="79">
        <f>IF($AE$6,IF($AE$1,SUMIFS('Annual Service Data By Mode'!Z:Z,'Annual Service Data By Mode'!$J:$J,"="&amp;$A41,'Annual Service Data By Mode'!$K:$K,"="&amp;$B41,'Annual Service Data By Mode'!$AX:$AX,"=No",'Annual Service Data By Mode'!$G:$G,"=Full Reporter"),SUMIFS('Annual Service Data By Mode'!Z:Z,'Annual Service Data By Mode'!$J:$J,"="&amp;$A41,'Annual Service Data By Mode'!$K:$K,"="&amp;$B41,'Annual Service Data By Mode'!$G:$G,"=Full Reporter")),IF($AE$1,SUMIFS('Annual Service Data By Mode'!Z:Z,'Annual Service Data By Mode'!$J:$J,"="&amp;$A41,'Annual Service Data By Mode'!$K:$K,"="&amp;$B41,'Annual Service Data By Mode'!$AX:$AX,"=No"),SUMIFS('Annual Service Data By Mode'!Z:Z,'Annual Service Data By Mode'!$J:$J,"="&amp;$A41,'Annual Service Data By Mode'!$K:$K,"="&amp;$B41)))</f>
        <v>36199</v>
      </c>
      <c r="O41" s="79">
        <f>IF($AE$6,IF($AE$1,SUMIFS('Annual Service Data By Mode'!AB:AB,'Annual Service Data By Mode'!$J:$J,"="&amp;$A41,'Annual Service Data By Mode'!$K:$K,"="&amp;$B41,'Annual Service Data By Mode'!$AX:$AX,"=No",'Annual Service Data By Mode'!$G:$G,"=Full Reporter"),SUMIFS('Annual Service Data By Mode'!AB:AB,'Annual Service Data By Mode'!$J:$J,"="&amp;$A41,'Annual Service Data By Mode'!$K:$K,"="&amp;$B41,'Annual Service Data By Mode'!$G:$G,"=Full Reporter")),IF($AE$1,SUMIFS('Annual Service Data By Mode'!AB:AB,'Annual Service Data By Mode'!$J:$J,"="&amp;$A41,'Annual Service Data By Mode'!$K:$K,"="&amp;$B41,'Annual Service Data By Mode'!$AX:$AX,"=No"),SUMIFS('Annual Service Data By Mode'!AB:AB,'Annual Service Data By Mode'!$J:$J,"="&amp;$A41,'Annual Service Data By Mode'!$K:$K,"="&amp;$B41)))</f>
        <v>0</v>
      </c>
      <c r="P41" s="79">
        <f>IF($AE$6,IF($AE$1,SUMIFS('Annual Service Data By Mode'!AD:AD,'Annual Service Data By Mode'!$J:$J,"="&amp;$A41,'Annual Service Data By Mode'!$K:$K,"="&amp;$B41,'Annual Service Data By Mode'!$AX:$AX,"=No",'Annual Service Data By Mode'!$G:$G,"=Full Reporter"),SUMIFS('Annual Service Data By Mode'!AD:AD,'Annual Service Data By Mode'!$J:$J,"="&amp;$A41,'Annual Service Data By Mode'!$K:$K,"="&amp;$B41,'Annual Service Data By Mode'!$G:$G,"=Full Reporter")),IF($AE$1,SUMIFS('Annual Service Data By Mode'!AD:AD,'Annual Service Data By Mode'!$J:$J,"="&amp;$A41,'Annual Service Data By Mode'!$K:$K,"="&amp;$B41,'Annual Service Data By Mode'!$AX:$AX,"=No"),SUMIFS('Annual Service Data By Mode'!AD:AD,'Annual Service Data By Mode'!$J:$J,"="&amp;$A41,'Annual Service Data By Mode'!$K:$K,"="&amp;$B41)))</f>
        <v>14025</v>
      </c>
      <c r="Q41" s="79">
        <f>IF($AE$6,IF($AE$1,SUMIFS('Annual Service Data By Mode'!AF:AF,'Annual Service Data By Mode'!$J:$J,"="&amp;$A41,'Annual Service Data By Mode'!$K:$K,"="&amp;$B41,'Annual Service Data By Mode'!$AX:$AX,"=No",'Annual Service Data By Mode'!$G:$G,"=Full Reporter"),SUMIFS('Annual Service Data By Mode'!AF:AF,'Annual Service Data By Mode'!$J:$J,"="&amp;$A41,'Annual Service Data By Mode'!$K:$K,"="&amp;$B41,'Annual Service Data By Mode'!$G:$G,"=Full Reporter")),IF($AE$1,SUMIFS('Annual Service Data By Mode'!AF:AF,'Annual Service Data By Mode'!$J:$J,"="&amp;$A41,'Annual Service Data By Mode'!$K:$K,"="&amp;$B41,'Annual Service Data By Mode'!$AX:$AX,"=No"),SUMIFS('Annual Service Data By Mode'!AF:AF,'Annual Service Data By Mode'!$J:$J,"="&amp;$A41,'Annual Service Data By Mode'!$K:$K,"="&amp;$B41)))</f>
        <v>14025</v>
      </c>
      <c r="R41" s="79">
        <f>IF($AE$6,IF($AE$1,SUMIFS('Annual Service Data By Mode'!AH:AH,'Annual Service Data By Mode'!$J:$J,"="&amp;$A41,'Annual Service Data By Mode'!$K:$K,"="&amp;$B41,'Annual Service Data By Mode'!$AX:$AX,"=No",'Annual Service Data By Mode'!$G:$G,"=Full Reporter"),SUMIFS('Annual Service Data By Mode'!AH:AH,'Annual Service Data By Mode'!$J:$J,"="&amp;$A41,'Annual Service Data By Mode'!$K:$K,"="&amp;$B41,'Annual Service Data By Mode'!$G:$G,"=Full Reporter")),IF($AE$1,SUMIFS('Annual Service Data By Mode'!AH:AH,'Annual Service Data By Mode'!$J:$J,"="&amp;$A41,'Annual Service Data By Mode'!$K:$K,"="&amp;$B41,'Annual Service Data By Mode'!$AX:$AX,"=No"),SUMIFS('Annual Service Data By Mode'!AH:AH,'Annual Service Data By Mode'!$J:$J,"="&amp;$A41,'Annual Service Data By Mode'!$K:$K,"="&amp;$B41)))</f>
        <v>0</v>
      </c>
      <c r="S41" s="79">
        <f>IF($AE$6,IF($AE$1,SUMIFS('Annual Service Data By Mode'!AJ:AJ,'Annual Service Data By Mode'!$J:$J,"="&amp;$A41,'Annual Service Data By Mode'!$K:$K,"="&amp;$B41,'Annual Service Data By Mode'!$AX:$AX,"=No",'Annual Service Data By Mode'!$G:$G,"=Full Reporter"),SUMIFS('Annual Service Data By Mode'!AJ:AJ,'Annual Service Data By Mode'!$J:$J,"="&amp;$A41,'Annual Service Data By Mode'!$K:$K,"="&amp;$B41,'Annual Service Data By Mode'!$G:$G,"=Full Reporter")),IF($AE$1,SUMIFS('Annual Service Data By Mode'!AJ:AJ,'Annual Service Data By Mode'!$J:$J,"="&amp;$A41,'Annual Service Data By Mode'!$K:$K,"="&amp;$B41,'Annual Service Data By Mode'!$AX:$AX,"=No"),SUMIFS('Annual Service Data By Mode'!AJ:AJ,'Annual Service Data By Mode'!$J:$J,"="&amp;$A41,'Annual Service Data By Mode'!$K:$K,"="&amp;$B41)))</f>
        <v>36199</v>
      </c>
      <c r="T41" s="79">
        <f>IF($AE$6,IF($AE$1,SUMIFS('Annual Service Data By Mode'!AL:AL,'Annual Service Data By Mode'!$J:$J,"="&amp;$A41,'Annual Service Data By Mode'!$K:$K,"="&amp;$B41,'Annual Service Data By Mode'!$AX:$AX,"=No",'Annual Service Data By Mode'!$G:$G,"=Full Reporter"),SUMIFS('Annual Service Data By Mode'!AL:AL,'Annual Service Data By Mode'!$J:$J,"="&amp;$A41,'Annual Service Data By Mode'!$K:$K,"="&amp;$B41,'Annual Service Data By Mode'!$G:$G,"=Full Reporter")),IF($AE$1,SUMIFS('Annual Service Data By Mode'!AL:AL,'Annual Service Data By Mode'!$J:$J,"="&amp;$A41,'Annual Service Data By Mode'!$K:$K,"="&amp;$B41,'Annual Service Data By Mode'!$AX:$AX,"=No"),SUMIFS('Annual Service Data By Mode'!AL:AL,'Annual Service Data By Mode'!$J:$J,"="&amp;$A41,'Annual Service Data By Mode'!$K:$K,"="&amp;$B41)))</f>
        <v>36199</v>
      </c>
      <c r="U41" s="79">
        <f>IF($AE$6,IF($AE$1,SUMIFS('Annual Service Data By Mode'!AN:AN,'Annual Service Data By Mode'!$J:$J,"="&amp;$A41,'Annual Service Data By Mode'!$K:$K,"="&amp;$B41,'Annual Service Data By Mode'!$AX:$AX,"=No",'Annual Service Data By Mode'!$G:$G,"=Full Reporter"),SUMIFS('Annual Service Data By Mode'!AN:AN,'Annual Service Data By Mode'!$J:$J,"="&amp;$A41,'Annual Service Data By Mode'!$K:$K,"="&amp;$B41,'Annual Service Data By Mode'!$G:$G,"=Full Reporter")),IF($AE$1,SUMIFS('Annual Service Data By Mode'!AN:AN,'Annual Service Data By Mode'!$J:$J,"="&amp;$A41,'Annual Service Data By Mode'!$K:$K,"="&amp;$B41,'Annual Service Data By Mode'!$AX:$AX,"=No"),SUMIFS('Annual Service Data By Mode'!AN:AN,'Annual Service Data By Mode'!$J:$J,"="&amp;$A41,'Annual Service Data By Mode'!$K:$K,"="&amp;$B41)))</f>
        <v>14025</v>
      </c>
      <c r="V41" s="152">
        <f>IF($AE$6,IF($AE$1,SUMIFS('Annual Service Data By Mode'!AP:AP,'Annual Service Data By Mode'!$J:$J,"="&amp;$A41,'Annual Service Data By Mode'!$K:$K,"="&amp;$B41,'Annual Service Data By Mode'!$AX:$AX,"=No",'Annual Service Data By Mode'!$G:$G,"=Full Reporter"),SUMIFS('Annual Service Data By Mode'!AP:AP,'Annual Service Data By Mode'!$J:$J,"="&amp;$A41,'Annual Service Data By Mode'!$K:$K,"="&amp;$B41,'Annual Service Data By Mode'!$G:$G,"=Full Reporter")),IF($AE$1,SUMIFS('Annual Service Data By Mode'!AP:AP,'Annual Service Data By Mode'!$J:$J,"="&amp;$A41,'Annual Service Data By Mode'!$K:$K,"="&amp;$B41,'Annual Service Data By Mode'!$AX:$AX,"=No"),SUMIFS('Annual Service Data By Mode'!AP:AP,'Annual Service Data By Mode'!$J:$J,"="&amp;$A41,'Annual Service Data By Mode'!$K:$K,"="&amp;$B41)))</f>
        <v>14025</v>
      </c>
      <c r="W41" s="140">
        <f>IF($AE$6,IF($AE$1,SUMIFS('Annual Service Data By Mode'!AR:AR,'Annual Service Data By Mode'!$J:$J,"="&amp;$A41,'Annual Service Data By Mode'!$K:$K,"="&amp;$B41,'Annual Service Data By Mode'!$AX:$AX,"=No",'Annual Service Data By Mode'!$G:$G,"=Full Reporter"),SUMIFS('Annual Service Data By Mode'!AR:AR,'Annual Service Data By Mode'!$J:$J,"="&amp;$A41,'Annual Service Data By Mode'!$K:$K,"="&amp;$B41,'Annual Service Data By Mode'!$G:$G,"=Full Reporter")),IF($AE$1,SUMIFS('Annual Service Data By Mode'!AR:AR,'Annual Service Data By Mode'!$J:$J,"="&amp;$A41,'Annual Service Data By Mode'!$K:$K,"="&amp;$B41,'Annual Service Data By Mode'!$AX:$AX,"=No"),SUMIFS('Annual Service Data By Mode'!AR:AR,'Annual Service Data By Mode'!$J:$J,"="&amp;$A41,'Annual Service Data By Mode'!$K:$K,"="&amp;$B41)))</f>
        <v>1151462</v>
      </c>
      <c r="X41" s="140">
        <f>IF($AE$6,IF($AE$1,SUMIFS('Annual Service Data By Mode'!AT:AT,'Annual Service Data By Mode'!$J:$J,"="&amp;$A41,'Annual Service Data By Mode'!$K:$K,"="&amp;$B41,'Annual Service Data By Mode'!$AX:$AX,"=No",'Annual Service Data By Mode'!$G:$G,"=Full Reporter"),SUMIFS('Annual Service Data By Mode'!AT:AT,'Annual Service Data By Mode'!$J:$J,"="&amp;$A41,'Annual Service Data By Mode'!$K:$K,"="&amp;$B41,'Annual Service Data By Mode'!$G:$G,"=Full Reporter")),IF($AE$1,SUMIFS('Annual Service Data By Mode'!AT:AT,'Annual Service Data By Mode'!$J:$J,"="&amp;$A41,'Annual Service Data By Mode'!$K:$K,"="&amp;$B41,'Annual Service Data By Mode'!$AX:$AX,"=No"),SUMIFS('Annual Service Data By Mode'!AT:AT,'Annual Service Data By Mode'!$J:$J,"="&amp;$A41,'Annual Service Data By Mode'!$K:$K,"="&amp;$B41)))</f>
        <v>569633</v>
      </c>
      <c r="Y41" s="199">
        <f>IF($AE$6,IF($AE$1,SUMIFS('Annual Service Data By Mode'!AV:AV,'Annual Service Data By Mode'!$J:$J,"="&amp;$A41,'Annual Service Data By Mode'!$K:$K,"="&amp;$B41,'Annual Service Data By Mode'!$AX:$AX,"=No",'Annual Service Data By Mode'!$G:$G,"=Full Reporter"),SUMIFS('Annual Service Data By Mode'!AV:AV,'Annual Service Data By Mode'!$J:$J,"="&amp;$A41,'Annual Service Data By Mode'!$K:$K,"="&amp;$B41,'Annual Service Data By Mode'!$G:$G,"=Full Reporter")),IF($AE$1,SUMIFS('Annual Service Data By Mode'!AV:AV,'Annual Service Data By Mode'!$J:$J,"="&amp;$A41,'Annual Service Data By Mode'!$K:$K,"="&amp;$B41,'Annual Service Data By Mode'!$AX:$AX,"=No"),SUMIFS('Annual Service Data By Mode'!AV:AV,'Annual Service Data By Mode'!$J:$J,"="&amp;$A41,'Annual Service Data By Mode'!$K:$K,"="&amp;$B41)))</f>
        <v>2.2599999999999998</v>
      </c>
      <c r="Z41" s="34"/>
      <c r="AA41" s="34"/>
      <c r="AB41" s="34"/>
      <c r="AC41" s="34"/>
      <c r="AD41" s="34"/>
      <c r="AE41" s="34"/>
      <c r="AF41" s="34"/>
      <c r="AG41" s="34"/>
      <c r="AH41" s="34"/>
      <c r="AI41" s="34"/>
    </row>
    <row r="42" spans="1:35" s="37" customFormat="1" ht="11.25" x14ac:dyDescent="0.2">
      <c r="A42" s="76" t="s">
        <v>19</v>
      </c>
      <c r="B42" s="76" t="s">
        <v>8</v>
      </c>
      <c r="C42" s="77" t="s">
        <v>117</v>
      </c>
      <c r="D42" s="77"/>
      <c r="E42" s="78"/>
      <c r="F42" s="79">
        <f>IF($AE$6,IF($AE$1,SUMIFS('Annual Service Data By Mode'!L:L,'Annual Service Data By Mode'!$J:$J,"="&amp;$A42,'Annual Service Data By Mode'!$K:$K,"="&amp;$B42,'Annual Service Data By Mode'!$AX:$AX,"=No",'Annual Service Data By Mode'!$G:$G,"=Full Reporter"),SUMIFS('Annual Service Data By Mode'!L:L,'Annual Service Data By Mode'!$J:$J,"="&amp;$A42,'Annual Service Data By Mode'!$K:$K,"="&amp;$B42,'Annual Service Data By Mode'!$G:$G,"=Full Reporter")),IF($AE$1,SUMIFS('Annual Service Data By Mode'!L:L,'Annual Service Data By Mode'!$J:$J,"="&amp;$A42,'Annual Service Data By Mode'!$K:$K,"="&amp;$B42,'Annual Service Data By Mode'!$AX:$AX,"=No"),SUMIFS('Annual Service Data By Mode'!L:L,'Annual Service Data By Mode'!$J:$J,"="&amp;$A42,'Annual Service Data By Mode'!$K:$K,"="&amp;$B42)))</f>
        <v>1615</v>
      </c>
      <c r="G42" s="79">
        <f>IF($AE$6,IF($AE$1,SUMIFS('Annual Service Data By Mode'!N:N,'Annual Service Data By Mode'!$J:$J,"="&amp;$A42,'Annual Service Data By Mode'!$K:$K,"="&amp;$B42,'Annual Service Data By Mode'!$AX:$AX,"=No",'Annual Service Data By Mode'!$G:$G,"=Full Reporter"),SUMIFS('Annual Service Data By Mode'!N:N,'Annual Service Data By Mode'!$J:$J,"="&amp;$A42,'Annual Service Data By Mode'!$K:$K,"="&amp;$B42,'Annual Service Data By Mode'!$G:$G,"=Full Reporter")),IF($AE$1,SUMIFS('Annual Service Data By Mode'!N:N,'Annual Service Data By Mode'!$J:$J,"="&amp;$A42,'Annual Service Data By Mode'!$K:$K,"="&amp;$B42,'Annual Service Data By Mode'!$AX:$AX,"=No"),SUMIFS('Annual Service Data By Mode'!N:N,'Annual Service Data By Mode'!$J:$J,"="&amp;$A42,'Annual Service Data By Mode'!$K:$K,"="&amp;$B42)))</f>
        <v>768</v>
      </c>
      <c r="H42" s="80">
        <f t="shared" si="8"/>
        <v>15.853708650871525</v>
      </c>
      <c r="I42" s="81">
        <f t="shared" si="9"/>
        <v>5.1890022956393231</v>
      </c>
      <c r="J42" s="80">
        <f t="shared" si="10"/>
        <v>20.946214952522229</v>
      </c>
      <c r="K42" s="80">
        <f t="shared" si="11"/>
        <v>63.99596112626157</v>
      </c>
      <c r="L42" s="79">
        <f>IF($AE$6,IF($AE$1,SUMIFS('Annual Service Data By Mode'!V:V,'Annual Service Data By Mode'!$J:$J,"="&amp;$A42,'Annual Service Data By Mode'!$K:$K,"="&amp;$B42,'Annual Service Data By Mode'!$AX:$AX,"=No",'Annual Service Data By Mode'!$G:$G,"=Full Reporter"),SUMIFS('Annual Service Data By Mode'!V:V,'Annual Service Data By Mode'!$J:$J,"="&amp;$A42,'Annual Service Data By Mode'!$K:$K,"="&amp;$B42,'Annual Service Data By Mode'!$G:$G,"=Full Reporter")),IF($AE$1,SUMIFS('Annual Service Data By Mode'!V:V,'Annual Service Data By Mode'!$J:$J,"="&amp;$A42,'Annual Service Data By Mode'!$K:$K,"="&amp;$B42,'Annual Service Data By Mode'!$AX:$AX,"=No"),SUMIFS('Annual Service Data By Mode'!V:V,'Annual Service Data By Mode'!$J:$J,"="&amp;$A42,'Annual Service Data By Mode'!$K:$K,"="&amp;$B42)))</f>
        <v>115321760</v>
      </c>
      <c r="M42" s="79">
        <f>IF($AE$6,IF($AE$1,SUMIFS('Annual Service Data By Mode'!X:X,'Annual Service Data By Mode'!$J:$J,"="&amp;$A42,'Annual Service Data By Mode'!$K:$K,"="&amp;$B42,'Annual Service Data By Mode'!$AX:$AX,"=No",'Annual Service Data By Mode'!$G:$G,"=Full Reporter"),SUMIFS('Annual Service Data By Mode'!X:X,'Annual Service Data By Mode'!$J:$J,"="&amp;$A42,'Annual Service Data By Mode'!$K:$K,"="&amp;$B42,'Annual Service Data By Mode'!$G:$G,"=Full Reporter")),IF($AE$1,SUMIFS('Annual Service Data By Mode'!X:X,'Annual Service Data By Mode'!$J:$J,"="&amp;$A42,'Annual Service Data By Mode'!$K:$K,"="&amp;$B42,'Annual Service Data By Mode'!$AX:$AX,"=No"),SUMIFS('Annual Service Data By Mode'!X:X,'Annual Service Data By Mode'!$J:$J,"="&amp;$A42,'Annual Service Data By Mode'!$K:$K,"="&amp;$B42)))</f>
        <v>115641714</v>
      </c>
      <c r="N42" s="79">
        <f>IF($AE$6,IF($AE$1,SUMIFS('Annual Service Data By Mode'!Z:Z,'Annual Service Data By Mode'!$J:$J,"="&amp;$A42,'Annual Service Data By Mode'!$K:$K,"="&amp;$B42,'Annual Service Data By Mode'!$AX:$AX,"=No",'Annual Service Data By Mode'!$G:$G,"=Full Reporter"),SUMIFS('Annual Service Data By Mode'!Z:Z,'Annual Service Data By Mode'!$J:$J,"="&amp;$A42,'Annual Service Data By Mode'!$K:$K,"="&amp;$B42,'Annual Service Data By Mode'!$G:$G,"=Full Reporter")),IF($AE$1,SUMIFS('Annual Service Data By Mode'!Z:Z,'Annual Service Data By Mode'!$J:$J,"="&amp;$A42,'Annual Service Data By Mode'!$K:$K,"="&amp;$B42,'Annual Service Data By Mode'!$AX:$AX,"=No"),SUMIFS('Annual Service Data By Mode'!Z:Z,'Annual Service Data By Mode'!$J:$J,"="&amp;$A42,'Annual Service Data By Mode'!$K:$K,"="&amp;$B42)))</f>
        <v>112891041</v>
      </c>
      <c r="O42" s="79">
        <f>IF($AE$6,IF($AE$1,SUMIFS('Annual Service Data By Mode'!AB:AB,'Annual Service Data By Mode'!$J:$J,"="&amp;$A42,'Annual Service Data By Mode'!$K:$K,"="&amp;$B42,'Annual Service Data By Mode'!$AX:$AX,"=No",'Annual Service Data By Mode'!$G:$G,"=Full Reporter"),SUMIFS('Annual Service Data By Mode'!AB:AB,'Annual Service Data By Mode'!$J:$J,"="&amp;$A42,'Annual Service Data By Mode'!$K:$K,"="&amp;$B42,'Annual Service Data By Mode'!$G:$G,"=Full Reporter")),IF($AE$1,SUMIFS('Annual Service Data By Mode'!AB:AB,'Annual Service Data By Mode'!$J:$J,"="&amp;$A42,'Annual Service Data By Mode'!$K:$K,"="&amp;$B42,'Annual Service Data By Mode'!$AX:$AX,"=No"),SUMIFS('Annual Service Data By Mode'!AB:AB,'Annual Service Data By Mode'!$J:$J,"="&amp;$A42,'Annual Service Data By Mode'!$K:$K,"="&amp;$B42)))</f>
        <v>2750673</v>
      </c>
      <c r="P42" s="79">
        <f>IF($AE$6,IF($AE$1,SUMIFS('Annual Service Data By Mode'!AD:AD,'Annual Service Data By Mode'!$J:$J,"="&amp;$A42,'Annual Service Data By Mode'!$K:$K,"="&amp;$B42,'Annual Service Data By Mode'!$AX:$AX,"=No",'Annual Service Data By Mode'!$G:$G,"=Full Reporter"),SUMIFS('Annual Service Data By Mode'!AD:AD,'Annual Service Data By Mode'!$J:$J,"="&amp;$A42,'Annual Service Data By Mode'!$K:$K,"="&amp;$B42,'Annual Service Data By Mode'!$G:$G,"=Full Reporter")),IF($AE$1,SUMIFS('Annual Service Data By Mode'!AD:AD,'Annual Service Data By Mode'!$J:$J,"="&amp;$A42,'Annual Service Data By Mode'!$K:$K,"="&amp;$B42,'Annual Service Data By Mode'!$AX:$AX,"=No"),SUMIFS('Annual Service Data By Mode'!AD:AD,'Annual Service Data By Mode'!$J:$J,"="&amp;$A42,'Annual Service Data By Mode'!$K:$K,"="&amp;$B42)))</f>
        <v>7397664</v>
      </c>
      <c r="Q42" s="79">
        <f>IF($AE$6,IF($AE$1,SUMIFS('Annual Service Data By Mode'!AF:AF,'Annual Service Data By Mode'!$J:$J,"="&amp;$A42,'Annual Service Data By Mode'!$K:$K,"="&amp;$B42,'Annual Service Data By Mode'!$AX:$AX,"=No",'Annual Service Data By Mode'!$G:$G,"=Full Reporter"),SUMIFS('Annual Service Data By Mode'!AF:AF,'Annual Service Data By Mode'!$J:$J,"="&amp;$A42,'Annual Service Data By Mode'!$K:$K,"="&amp;$B42,'Annual Service Data By Mode'!$G:$G,"=Full Reporter")),IF($AE$1,SUMIFS('Annual Service Data By Mode'!AF:AF,'Annual Service Data By Mode'!$J:$J,"="&amp;$A42,'Annual Service Data By Mode'!$K:$K,"="&amp;$B42,'Annual Service Data By Mode'!$AX:$AX,"=No"),SUMIFS('Annual Service Data By Mode'!AF:AF,'Annual Service Data By Mode'!$J:$J,"="&amp;$A42,'Annual Service Data By Mode'!$K:$K,"="&amp;$B42)))</f>
        <v>7120797</v>
      </c>
      <c r="R42" s="79">
        <f>IF($AE$6,IF($AE$1,SUMIFS('Annual Service Data By Mode'!AH:AH,'Annual Service Data By Mode'!$J:$J,"="&amp;$A42,'Annual Service Data By Mode'!$K:$K,"="&amp;$B42,'Annual Service Data By Mode'!$AX:$AX,"=No",'Annual Service Data By Mode'!$G:$G,"=Full Reporter"),SUMIFS('Annual Service Data By Mode'!AH:AH,'Annual Service Data By Mode'!$J:$J,"="&amp;$A42,'Annual Service Data By Mode'!$K:$K,"="&amp;$B42,'Annual Service Data By Mode'!$G:$G,"=Full Reporter")),IF($AE$1,SUMIFS('Annual Service Data By Mode'!AH:AH,'Annual Service Data By Mode'!$J:$J,"="&amp;$A42,'Annual Service Data By Mode'!$K:$K,"="&amp;$B42,'Annual Service Data By Mode'!$AX:$AX,"=No"),SUMIFS('Annual Service Data By Mode'!AH:AH,'Annual Service Data By Mode'!$J:$J,"="&amp;$A42,'Annual Service Data By Mode'!$K:$K,"="&amp;$B42)))</f>
        <v>276867</v>
      </c>
      <c r="S42" s="79">
        <f>IF($AE$6,IF($AE$1,SUMIFS('Annual Service Data By Mode'!AJ:AJ,'Annual Service Data By Mode'!$J:$J,"="&amp;$A42,'Annual Service Data By Mode'!$K:$K,"="&amp;$B42,'Annual Service Data By Mode'!$AX:$AX,"=No",'Annual Service Data By Mode'!$G:$G,"=Full Reporter"),SUMIFS('Annual Service Data By Mode'!AJ:AJ,'Annual Service Data By Mode'!$J:$J,"="&amp;$A42,'Annual Service Data By Mode'!$K:$K,"="&amp;$B42,'Annual Service Data By Mode'!$G:$G,"=Full Reporter")),IF($AE$1,SUMIFS('Annual Service Data By Mode'!AJ:AJ,'Annual Service Data By Mode'!$J:$J,"="&amp;$A42,'Annual Service Data By Mode'!$K:$K,"="&amp;$B42,'Annual Service Data By Mode'!$AX:$AX,"=No"),SUMIFS('Annual Service Data By Mode'!AJ:AJ,'Annual Service Data By Mode'!$J:$J,"="&amp;$A42,'Annual Service Data By Mode'!$K:$K,"="&amp;$B42)))</f>
        <v>54449765</v>
      </c>
      <c r="T42" s="79">
        <f>IF($AE$6,IF($AE$1,SUMIFS('Annual Service Data By Mode'!AL:AL,'Annual Service Data By Mode'!$J:$J,"="&amp;$A42,'Annual Service Data By Mode'!$K:$K,"="&amp;$B42,'Annual Service Data By Mode'!$AX:$AX,"=No",'Annual Service Data By Mode'!$G:$G,"=Full Reporter"),SUMIFS('Annual Service Data By Mode'!AL:AL,'Annual Service Data By Mode'!$J:$J,"="&amp;$A42,'Annual Service Data By Mode'!$K:$K,"="&amp;$B42,'Annual Service Data By Mode'!$G:$G,"=Full Reporter")),IF($AE$1,SUMIFS('Annual Service Data By Mode'!AL:AL,'Annual Service Data By Mode'!$J:$J,"="&amp;$A42,'Annual Service Data By Mode'!$K:$K,"="&amp;$B42,'Annual Service Data By Mode'!$AX:$AX,"=No"),SUMIFS('Annual Service Data By Mode'!AL:AL,'Annual Service Data By Mode'!$J:$J,"="&amp;$A42,'Annual Service Data By Mode'!$K:$K,"="&amp;$B42)))</f>
        <v>53214760</v>
      </c>
      <c r="U42" s="79">
        <f>IF($AE$6,IF($AE$1,SUMIFS('Annual Service Data By Mode'!AN:AN,'Annual Service Data By Mode'!$J:$J,"="&amp;$A42,'Annual Service Data By Mode'!$K:$K,"="&amp;$B42,'Annual Service Data By Mode'!$AX:$AX,"=No",'Annual Service Data By Mode'!$G:$G,"=Full Reporter"),SUMIFS('Annual Service Data By Mode'!AN:AN,'Annual Service Data By Mode'!$J:$J,"="&amp;$A42,'Annual Service Data By Mode'!$K:$K,"="&amp;$B42,'Annual Service Data By Mode'!$G:$G,"=Full Reporter")),IF($AE$1,SUMIFS('Annual Service Data By Mode'!AN:AN,'Annual Service Data By Mode'!$J:$J,"="&amp;$A42,'Annual Service Data By Mode'!$K:$K,"="&amp;$B42,'Annual Service Data By Mode'!$AX:$AX,"=No"),SUMIFS('Annual Service Data By Mode'!AN:AN,'Annual Service Data By Mode'!$J:$J,"="&amp;$A42,'Annual Service Data By Mode'!$K:$K,"="&amp;$B42)))</f>
        <v>3603418</v>
      </c>
      <c r="V42" s="79">
        <f>IF($AE$6,IF($AE$1,SUMIFS('Annual Service Data By Mode'!AP:AP,'Annual Service Data By Mode'!$J:$J,"="&amp;$A42,'Annual Service Data By Mode'!$K:$K,"="&amp;$B42,'Annual Service Data By Mode'!$AX:$AX,"=No",'Annual Service Data By Mode'!$G:$G,"=Full Reporter"),SUMIFS('Annual Service Data By Mode'!AP:AP,'Annual Service Data By Mode'!$J:$J,"="&amp;$A42,'Annual Service Data By Mode'!$K:$K,"="&amp;$B42,'Annual Service Data By Mode'!$G:$G,"=Full Reporter")),IF($AE$1,SUMIFS('Annual Service Data By Mode'!AP:AP,'Annual Service Data By Mode'!$J:$J,"="&amp;$A42,'Annual Service Data By Mode'!$K:$K,"="&amp;$B42,'Annual Service Data By Mode'!$AX:$AX,"=No"),SUMIFS('Annual Service Data By Mode'!AP:AP,'Annual Service Data By Mode'!$J:$J,"="&amp;$A42,'Annual Service Data By Mode'!$K:$K,"="&amp;$B42)))</f>
        <v>3471408</v>
      </c>
      <c r="W42" s="189">
        <f>IF($AE$6,IF($AE$1,SUMIFS('Annual Service Data By Mode'!AR:AR,'Annual Service Data By Mode'!$J:$J,"="&amp;$A42,'Annual Service Data By Mode'!$K:$K,"="&amp;$B42,'Annual Service Data By Mode'!$AX:$AX,"=No",'Annual Service Data By Mode'!$G:$G,"=Full Reporter"),SUMIFS('Annual Service Data By Mode'!AR:AR,'Annual Service Data By Mode'!$J:$J,"="&amp;$A42,'Annual Service Data By Mode'!$K:$K,"="&amp;$B42,'Annual Service Data By Mode'!$G:$G,"=Full Reporter")),IF($AE$1,SUMIFS('Annual Service Data By Mode'!AR:AR,'Annual Service Data By Mode'!$J:$J,"="&amp;$A42,'Annual Service Data By Mode'!$K:$K,"="&amp;$B42,'Annual Service Data By Mode'!$AX:$AX,"=No"),SUMIFS('Annual Service Data By Mode'!AR:AR,'Annual Service Data By Mode'!$J:$J,"="&amp;$A42,'Annual Service Data By Mode'!$K:$K,"="&amp;$B42)))</f>
        <v>455702248</v>
      </c>
      <c r="X42" s="189">
        <f>IF($AE$6,IF($AE$1,SUMIFS('Annual Service Data By Mode'!AT:AT,'Annual Service Data By Mode'!$J:$J,"="&amp;$A42,'Annual Service Data By Mode'!$K:$K,"="&amp;$B42,'Annual Service Data By Mode'!$AX:$AX,"=No",'Annual Service Data By Mode'!$G:$G,"=Full Reporter"),SUMIFS('Annual Service Data By Mode'!AT:AT,'Annual Service Data By Mode'!$J:$J,"="&amp;$A42,'Annual Service Data By Mode'!$K:$K,"="&amp;$B42,'Annual Service Data By Mode'!$G:$G,"=Full Reporter")),IF($AE$1,SUMIFS('Annual Service Data By Mode'!AT:AT,'Annual Service Data By Mode'!$J:$J,"="&amp;$A42,'Annual Service Data By Mode'!$K:$K,"="&amp;$B42,'Annual Service Data By Mode'!$AX:$AX,"=No"),SUMIFS('Annual Service Data By Mode'!AT:AT,'Annual Service Data By Mode'!$J:$J,"="&amp;$A42,'Annual Service Data By Mode'!$K:$K,"="&amp;$B42)))</f>
        <v>2364640011</v>
      </c>
      <c r="Y42" s="198">
        <f>IF($AE$6,IF($AE$1,SUMIFS('Annual Service Data By Mode'!AV:AV,'Annual Service Data By Mode'!$J:$J,"="&amp;$A42,'Annual Service Data By Mode'!$K:$K,"="&amp;$B42,'Annual Service Data By Mode'!$AX:$AX,"=No",'Annual Service Data By Mode'!$G:$G,"=Full Reporter"),SUMIFS('Annual Service Data By Mode'!AV:AV,'Annual Service Data By Mode'!$J:$J,"="&amp;$A42,'Annual Service Data By Mode'!$K:$K,"="&amp;$B42,'Annual Service Data By Mode'!$G:$G,"=Full Reporter")),IF($AE$1,SUMIFS('Annual Service Data By Mode'!AV:AV,'Annual Service Data By Mode'!$J:$J,"="&amp;$A42,'Annual Service Data By Mode'!$K:$K,"="&amp;$B42,'Annual Service Data By Mode'!$AX:$AX,"=No"),SUMIFS('Annual Service Data By Mode'!AV:AV,'Annual Service Data By Mode'!$J:$J,"="&amp;$A42,'Annual Service Data By Mode'!$K:$K,"="&amp;$B42)))</f>
        <v>1505.93</v>
      </c>
      <c r="Z42" s="34"/>
      <c r="AA42" s="34"/>
      <c r="AB42" s="34"/>
      <c r="AC42" s="34"/>
      <c r="AD42" s="34"/>
      <c r="AE42" s="34"/>
      <c r="AF42" s="34"/>
      <c r="AG42" s="34"/>
      <c r="AH42" s="34"/>
      <c r="AI42" s="34"/>
    </row>
    <row r="43" spans="1:35" s="37" customFormat="1" ht="11.25" x14ac:dyDescent="0.2">
      <c r="A43" s="76" t="s">
        <v>19</v>
      </c>
      <c r="B43" s="76" t="s">
        <v>12</v>
      </c>
      <c r="C43" s="77" t="s">
        <v>118</v>
      </c>
      <c r="D43" s="77"/>
      <c r="E43" s="78"/>
      <c r="F43" s="79">
        <f>IF($AE$6,IF($AE$1,SUMIFS('Annual Service Data By Mode'!L:L,'Annual Service Data By Mode'!$J:$J,"="&amp;$A43,'Annual Service Data By Mode'!$K:$K,"="&amp;$B43,'Annual Service Data By Mode'!$AX:$AX,"=No",'Annual Service Data By Mode'!$G:$G,"=Full Reporter"),SUMIFS('Annual Service Data By Mode'!L:L,'Annual Service Data By Mode'!$J:$J,"="&amp;$A43,'Annual Service Data By Mode'!$K:$K,"="&amp;$B43,'Annual Service Data By Mode'!$G:$G,"=Full Reporter")),IF($AE$1,SUMIFS('Annual Service Data By Mode'!L:L,'Annual Service Data By Mode'!$J:$J,"="&amp;$A43,'Annual Service Data By Mode'!$K:$K,"="&amp;$B43,'Annual Service Data By Mode'!$AX:$AX,"=No"),SUMIFS('Annual Service Data By Mode'!L:L,'Annual Service Data By Mode'!$J:$J,"="&amp;$A43,'Annual Service Data By Mode'!$K:$K,"="&amp;$B43)))</f>
        <v>80</v>
      </c>
      <c r="G43" s="79">
        <f>IF($AE$6,IF($AE$1,SUMIFS('Annual Service Data By Mode'!N:N,'Annual Service Data By Mode'!$J:$J,"="&amp;$A43,'Annual Service Data By Mode'!$K:$K,"="&amp;$B43,'Annual Service Data By Mode'!$AX:$AX,"=No",'Annual Service Data By Mode'!$G:$G,"=Full Reporter"),SUMIFS('Annual Service Data By Mode'!N:N,'Annual Service Data By Mode'!$J:$J,"="&amp;$A43,'Annual Service Data By Mode'!$K:$K,"="&amp;$B43,'Annual Service Data By Mode'!$G:$G,"=Full Reporter")),IF($AE$1,SUMIFS('Annual Service Data By Mode'!N:N,'Annual Service Data By Mode'!$J:$J,"="&amp;$A43,'Annual Service Data By Mode'!$K:$K,"="&amp;$B43,'Annual Service Data By Mode'!$AX:$AX,"=No"),SUMIFS('Annual Service Data By Mode'!N:N,'Annual Service Data By Mode'!$J:$J,"="&amp;$A43,'Annual Service Data By Mode'!$K:$K,"="&amp;$B43)))</f>
        <v>38</v>
      </c>
      <c r="H43" s="80">
        <f t="shared" si="8"/>
        <v>15.63104718093479</v>
      </c>
      <c r="I43" s="81">
        <f t="shared" si="9"/>
        <v>5.5244233895294155</v>
      </c>
      <c r="J43" s="80">
        <f t="shared" si="10"/>
        <v>32.139873633971789</v>
      </c>
      <c r="K43" s="80">
        <f t="shared" si="11"/>
        <v>90.937975918730075</v>
      </c>
      <c r="L43" s="79">
        <f>IF($AE$6,IF($AE$1,SUMIFS('Annual Service Data By Mode'!V:V,'Annual Service Data By Mode'!$J:$J,"="&amp;$A43,'Annual Service Data By Mode'!$K:$K,"="&amp;$B43,'Annual Service Data By Mode'!$AX:$AX,"=No",'Annual Service Data By Mode'!$G:$G,"=Full Reporter"),SUMIFS('Annual Service Data By Mode'!V:V,'Annual Service Data By Mode'!$J:$J,"="&amp;$A43,'Annual Service Data By Mode'!$K:$K,"="&amp;$B43,'Annual Service Data By Mode'!$G:$G,"=Full Reporter")),IF($AE$1,SUMIFS('Annual Service Data By Mode'!V:V,'Annual Service Data By Mode'!$J:$J,"="&amp;$A43,'Annual Service Data By Mode'!$K:$K,"="&amp;$B43,'Annual Service Data By Mode'!$AX:$AX,"=No"),SUMIFS('Annual Service Data By Mode'!V:V,'Annual Service Data By Mode'!$J:$J,"="&amp;$A43,'Annual Service Data By Mode'!$K:$K,"="&amp;$B43)))</f>
        <v>5306451</v>
      </c>
      <c r="M43" s="79">
        <f>IF($AE$6,IF($AE$1,SUMIFS('Annual Service Data By Mode'!X:X,'Annual Service Data By Mode'!$J:$J,"="&amp;$A43,'Annual Service Data By Mode'!$K:$K,"="&amp;$B43,'Annual Service Data By Mode'!$AX:$AX,"=No",'Annual Service Data By Mode'!$G:$G,"=Full Reporter"),SUMIFS('Annual Service Data By Mode'!X:X,'Annual Service Data By Mode'!$J:$J,"="&amp;$A43,'Annual Service Data By Mode'!$K:$K,"="&amp;$B43,'Annual Service Data By Mode'!$G:$G,"=Full Reporter")),IF($AE$1,SUMIFS('Annual Service Data By Mode'!X:X,'Annual Service Data By Mode'!$J:$J,"="&amp;$A43,'Annual Service Data By Mode'!$K:$K,"="&amp;$B43,'Annual Service Data By Mode'!$AX:$AX,"=No"),SUMIFS('Annual Service Data By Mode'!X:X,'Annual Service Data By Mode'!$J:$J,"="&amp;$A43,'Annual Service Data By Mode'!$K:$K,"="&amp;$B43)))</f>
        <v>5501662</v>
      </c>
      <c r="N43" s="79">
        <f>IF($AE$6,IF($AE$1,SUMIFS('Annual Service Data By Mode'!Z:Z,'Annual Service Data By Mode'!$J:$J,"="&amp;$A43,'Annual Service Data By Mode'!$K:$K,"="&amp;$B43,'Annual Service Data By Mode'!$AX:$AX,"=No",'Annual Service Data By Mode'!$G:$G,"=Full Reporter"),SUMIFS('Annual Service Data By Mode'!Z:Z,'Annual Service Data By Mode'!$J:$J,"="&amp;$A43,'Annual Service Data By Mode'!$K:$K,"="&amp;$B43,'Annual Service Data By Mode'!$G:$G,"=Full Reporter")),IF($AE$1,SUMIFS('Annual Service Data By Mode'!Z:Z,'Annual Service Data By Mode'!$J:$J,"="&amp;$A43,'Annual Service Data By Mode'!$K:$K,"="&amp;$B43,'Annual Service Data By Mode'!$AX:$AX,"=No"),SUMIFS('Annual Service Data By Mode'!Z:Z,'Annual Service Data By Mode'!$J:$J,"="&amp;$A43,'Annual Service Data By Mode'!$K:$K,"="&amp;$B43)))</f>
        <v>5382301</v>
      </c>
      <c r="O43" s="79">
        <f>IF($AE$6,IF($AE$1,SUMIFS('Annual Service Data By Mode'!AB:AB,'Annual Service Data By Mode'!$J:$J,"="&amp;$A43,'Annual Service Data By Mode'!$K:$K,"="&amp;$B43,'Annual Service Data By Mode'!$AX:$AX,"=No",'Annual Service Data By Mode'!$G:$G,"=Full Reporter"),SUMIFS('Annual Service Data By Mode'!AB:AB,'Annual Service Data By Mode'!$J:$J,"="&amp;$A43,'Annual Service Data By Mode'!$K:$K,"="&amp;$B43,'Annual Service Data By Mode'!$G:$G,"=Full Reporter")),IF($AE$1,SUMIFS('Annual Service Data By Mode'!AB:AB,'Annual Service Data By Mode'!$J:$J,"="&amp;$A43,'Annual Service Data By Mode'!$K:$K,"="&amp;$B43,'Annual Service Data By Mode'!$AX:$AX,"=No"),SUMIFS('Annual Service Data By Mode'!AB:AB,'Annual Service Data By Mode'!$J:$J,"="&amp;$A43,'Annual Service Data By Mode'!$K:$K,"="&amp;$B43)))</f>
        <v>119361</v>
      </c>
      <c r="P43" s="79">
        <f>IF($AE$6,IF($AE$1,SUMIFS('Annual Service Data By Mode'!AD:AD,'Annual Service Data By Mode'!$J:$J,"="&amp;$A43,'Annual Service Data By Mode'!$K:$K,"="&amp;$B43,'Annual Service Data By Mode'!$AX:$AX,"=No",'Annual Service Data By Mode'!$G:$G,"=Full Reporter"),SUMIFS('Annual Service Data By Mode'!AD:AD,'Annual Service Data By Mode'!$J:$J,"="&amp;$A43,'Annual Service Data By Mode'!$K:$K,"="&amp;$B43,'Annual Service Data By Mode'!$G:$G,"=Full Reporter")),IF($AE$1,SUMIFS('Annual Service Data By Mode'!AD:AD,'Annual Service Data By Mode'!$J:$J,"="&amp;$A43,'Annual Service Data By Mode'!$K:$K,"="&amp;$B43,'Annual Service Data By Mode'!$AX:$AX,"=No"),SUMIFS('Annual Service Data By Mode'!AD:AD,'Annual Service Data By Mode'!$J:$J,"="&amp;$A43,'Annual Service Data By Mode'!$K:$K,"="&amp;$B43)))</f>
        <v>352043</v>
      </c>
      <c r="Q43" s="79">
        <f>IF($AE$6,IF($AE$1,SUMIFS('Annual Service Data By Mode'!AF:AF,'Annual Service Data By Mode'!$J:$J,"="&amp;$A43,'Annual Service Data By Mode'!$K:$K,"="&amp;$B43,'Annual Service Data By Mode'!$AX:$AX,"=No",'Annual Service Data By Mode'!$G:$G,"=Full Reporter"),SUMIFS('Annual Service Data By Mode'!AF:AF,'Annual Service Data By Mode'!$J:$J,"="&amp;$A43,'Annual Service Data By Mode'!$K:$K,"="&amp;$B43,'Annual Service Data By Mode'!$G:$G,"=Full Reporter")),IF($AE$1,SUMIFS('Annual Service Data By Mode'!AF:AF,'Annual Service Data By Mode'!$J:$J,"="&amp;$A43,'Annual Service Data By Mode'!$K:$K,"="&amp;$B43,'Annual Service Data By Mode'!$AX:$AX,"=No"),SUMIFS('Annual Service Data By Mode'!AF:AF,'Annual Service Data By Mode'!$J:$J,"="&amp;$A43,'Annual Service Data By Mode'!$K:$K,"="&amp;$B43)))</f>
        <v>344334</v>
      </c>
      <c r="R43" s="79">
        <f>IF($AE$6,IF($AE$1,SUMIFS('Annual Service Data By Mode'!AH:AH,'Annual Service Data By Mode'!$J:$J,"="&amp;$A43,'Annual Service Data By Mode'!$K:$K,"="&amp;$B43,'Annual Service Data By Mode'!$AX:$AX,"=No",'Annual Service Data By Mode'!$G:$G,"=Full Reporter"),SUMIFS('Annual Service Data By Mode'!AH:AH,'Annual Service Data By Mode'!$J:$J,"="&amp;$A43,'Annual Service Data By Mode'!$K:$K,"="&amp;$B43,'Annual Service Data By Mode'!$G:$G,"=Full Reporter")),IF($AE$1,SUMIFS('Annual Service Data By Mode'!AH:AH,'Annual Service Data By Mode'!$J:$J,"="&amp;$A43,'Annual Service Data By Mode'!$K:$K,"="&amp;$B43,'Annual Service Data By Mode'!$AX:$AX,"=No"),SUMIFS('Annual Service Data By Mode'!AH:AH,'Annual Service Data By Mode'!$J:$J,"="&amp;$A43,'Annual Service Data By Mode'!$K:$K,"="&amp;$B43)))</f>
        <v>7709</v>
      </c>
      <c r="S43" s="79">
        <f>IF($AE$6,IF($AE$1,SUMIFS('Annual Service Data By Mode'!AJ:AJ,'Annual Service Data By Mode'!$J:$J,"="&amp;$A43,'Annual Service Data By Mode'!$K:$K,"="&amp;$B43,'Annual Service Data By Mode'!$AX:$AX,"=No",'Annual Service Data By Mode'!$G:$G,"=Full Reporter"),SUMIFS('Annual Service Data By Mode'!AJ:AJ,'Annual Service Data By Mode'!$J:$J,"="&amp;$A43,'Annual Service Data By Mode'!$K:$K,"="&amp;$B43,'Annual Service Data By Mode'!$G:$G,"=Full Reporter")),IF($AE$1,SUMIFS('Annual Service Data By Mode'!AJ:AJ,'Annual Service Data By Mode'!$J:$J,"="&amp;$A43,'Annual Service Data By Mode'!$K:$K,"="&amp;$B43,'Annual Service Data By Mode'!$AX:$AX,"=No"),SUMIFS('Annual Service Data By Mode'!AJ:AJ,'Annual Service Data By Mode'!$J:$J,"="&amp;$A43,'Annual Service Data By Mode'!$K:$K,"="&amp;$B43)))</f>
        <v>2871713</v>
      </c>
      <c r="T43" s="79">
        <f>IF($AE$6,IF($AE$1,SUMIFS('Annual Service Data By Mode'!AL:AL,'Annual Service Data By Mode'!$J:$J,"="&amp;$A43,'Annual Service Data By Mode'!$K:$K,"="&amp;$B43,'Annual Service Data By Mode'!$AX:$AX,"=No",'Annual Service Data By Mode'!$G:$G,"=Full Reporter"),SUMIFS('Annual Service Data By Mode'!AL:AL,'Annual Service Data By Mode'!$J:$J,"="&amp;$A43,'Annual Service Data By Mode'!$K:$K,"="&amp;$B43,'Annual Service Data By Mode'!$G:$G,"=Full Reporter")),IF($AE$1,SUMIFS('Annual Service Data By Mode'!AL:AL,'Annual Service Data By Mode'!$J:$J,"="&amp;$A43,'Annual Service Data By Mode'!$K:$K,"="&amp;$B43,'Annual Service Data By Mode'!$AX:$AX,"=No"),SUMIFS('Annual Service Data By Mode'!AL:AL,'Annual Service Data By Mode'!$J:$J,"="&amp;$A43,'Annual Service Data By Mode'!$K:$K,"="&amp;$B43)))</f>
        <v>2806882</v>
      </c>
      <c r="U43" s="79">
        <f>IF($AE$6,IF($AE$1,SUMIFS('Annual Service Data By Mode'!AN:AN,'Annual Service Data By Mode'!$J:$J,"="&amp;$A43,'Annual Service Data By Mode'!$K:$K,"="&amp;$B43,'Annual Service Data By Mode'!$AX:$AX,"=No",'Annual Service Data By Mode'!$G:$G,"=Full Reporter"),SUMIFS('Annual Service Data By Mode'!AN:AN,'Annual Service Data By Mode'!$J:$J,"="&amp;$A43,'Annual Service Data By Mode'!$K:$K,"="&amp;$B43,'Annual Service Data By Mode'!$G:$G,"=Full Reporter")),IF($AE$1,SUMIFS('Annual Service Data By Mode'!AN:AN,'Annual Service Data By Mode'!$J:$J,"="&amp;$A43,'Annual Service Data By Mode'!$K:$K,"="&amp;$B43,'Annual Service Data By Mode'!$AX:$AX,"=No"),SUMIFS('Annual Service Data By Mode'!AN:AN,'Annual Service Data By Mode'!$J:$J,"="&amp;$A43,'Annual Service Data By Mode'!$K:$K,"="&amp;$B43)))</f>
        <v>181405</v>
      </c>
      <c r="V43" s="152">
        <f>IF($AE$6,IF($AE$1,SUMIFS('Annual Service Data By Mode'!AP:AP,'Annual Service Data By Mode'!$J:$J,"="&amp;$A43,'Annual Service Data By Mode'!$K:$K,"="&amp;$B43,'Annual Service Data By Mode'!$AX:$AX,"=No",'Annual Service Data By Mode'!$G:$G,"=Full Reporter"),SUMIFS('Annual Service Data By Mode'!AP:AP,'Annual Service Data By Mode'!$J:$J,"="&amp;$A43,'Annual Service Data By Mode'!$K:$K,"="&amp;$B43,'Annual Service Data By Mode'!$G:$G,"=Full Reporter")),IF($AE$1,SUMIFS('Annual Service Data By Mode'!AP:AP,'Annual Service Data By Mode'!$J:$J,"="&amp;$A43,'Annual Service Data By Mode'!$K:$K,"="&amp;$B43,'Annual Service Data By Mode'!$AX:$AX,"=No"),SUMIFS('Annual Service Data By Mode'!AP:AP,'Annual Service Data By Mode'!$J:$J,"="&amp;$A43,'Annual Service Data By Mode'!$K:$K,"="&amp;$B43)))</f>
        <v>177438</v>
      </c>
      <c r="W43" s="152">
        <f>IF($AE$6,IF($AE$1,SUMIFS('Annual Service Data By Mode'!AR:AR,'Annual Service Data By Mode'!$J:$J,"="&amp;$A43,'Annual Service Data By Mode'!$K:$K,"="&amp;$B43,'Annual Service Data By Mode'!$AX:$AX,"=No",'Annual Service Data By Mode'!$G:$G,"=Full Reporter"),SUMIFS('Annual Service Data By Mode'!AR:AR,'Annual Service Data By Mode'!$J:$J,"="&amp;$A43,'Annual Service Data By Mode'!$K:$K,"="&amp;$B43,'Annual Service Data By Mode'!$G:$G,"=Full Reporter")),IF($AE$1,SUMIFS('Annual Service Data By Mode'!AR:AR,'Annual Service Data By Mode'!$J:$J,"="&amp;$A43,'Annual Service Data By Mode'!$K:$K,"="&amp;$B43,'Annual Service Data By Mode'!$AX:$AX,"=No"),SUMIFS('Annual Service Data By Mode'!AR:AR,'Annual Service Data By Mode'!$J:$J,"="&amp;$A43,'Annual Service Data By Mode'!$K:$K,"="&amp;$B43)))</f>
        <v>31313037</v>
      </c>
      <c r="X43" s="206">
        <f>IF($AE$6,IF($AE$1,SUMIFS('Annual Service Data By Mode'!AT:AT,'Annual Service Data By Mode'!$J:$J,"="&amp;$A43,'Annual Service Data By Mode'!$K:$K,"="&amp;$B43,'Annual Service Data By Mode'!$AX:$AX,"=No",'Annual Service Data By Mode'!$G:$G,"=Full Reporter"),SUMIFS('Annual Service Data By Mode'!AT:AT,'Annual Service Data By Mode'!$J:$J,"="&amp;$A43,'Annual Service Data By Mode'!$K:$K,"="&amp;$B43,'Annual Service Data By Mode'!$G:$G,"=Full Reporter")),IF($AE$1,SUMIFS('Annual Service Data By Mode'!AT:AT,'Annual Service Data By Mode'!$J:$J,"="&amp;$A43,'Annual Service Data By Mode'!$K:$K,"="&amp;$B43,'Annual Service Data By Mode'!$AX:$AX,"=No"),SUMIFS('Annual Service Data By Mode'!AT:AT,'Annual Service Data By Mode'!$J:$J,"="&amp;$A43,'Annual Service Data By Mode'!$K:$K,"="&amp;$B43)))</f>
        <v>172986474</v>
      </c>
      <c r="Y43" s="199">
        <f>IF($AE$6,IF($AE$1,SUMIFS('Annual Service Data By Mode'!AV:AV,'Annual Service Data By Mode'!$J:$J,"="&amp;$A43,'Annual Service Data By Mode'!$K:$K,"="&amp;$B43,'Annual Service Data By Mode'!$AX:$AX,"=No",'Annual Service Data By Mode'!$G:$G,"=Full Reporter"),SUMIFS('Annual Service Data By Mode'!AV:AV,'Annual Service Data By Mode'!$J:$J,"="&amp;$A43,'Annual Service Data By Mode'!$K:$K,"="&amp;$B43,'Annual Service Data By Mode'!$G:$G,"=Full Reporter")),IF($AE$1,SUMIFS('Annual Service Data By Mode'!AV:AV,'Annual Service Data By Mode'!$J:$J,"="&amp;$A43,'Annual Service Data By Mode'!$K:$K,"="&amp;$B43,'Annual Service Data By Mode'!$AX:$AX,"=No"),SUMIFS('Annual Service Data By Mode'!AV:AV,'Annual Service Data By Mode'!$J:$J,"="&amp;$A43,'Annual Service Data By Mode'!$K:$K,"="&amp;$B43)))</f>
        <v>84.88</v>
      </c>
      <c r="Z43" s="34"/>
      <c r="AA43" s="34"/>
      <c r="AB43" s="34"/>
      <c r="AC43" s="34"/>
      <c r="AD43" s="34"/>
      <c r="AE43" s="34"/>
      <c r="AF43" s="34"/>
      <c r="AG43" s="34"/>
      <c r="AH43" s="34"/>
      <c r="AI43" s="34"/>
    </row>
    <row r="44" spans="1:35" s="37" customFormat="1" ht="11.25" x14ac:dyDescent="0.2">
      <c r="A44" s="76" t="s">
        <v>38</v>
      </c>
      <c r="B44" s="76" t="s">
        <v>8</v>
      </c>
      <c r="C44" s="77" t="s">
        <v>121</v>
      </c>
      <c r="D44" s="77"/>
      <c r="E44" s="78"/>
      <c r="F44" s="79">
        <f>IF($AE$6,IF($AE$1,SUMIFS('Annual Service Data By Mode'!L:L,'Annual Service Data By Mode'!$J:$J,"="&amp;$A44,'Annual Service Data By Mode'!$K:$K,"="&amp;$B44,'Annual Service Data By Mode'!$AX:$AX,"=No",'Annual Service Data By Mode'!$G:$G,"=Full Reporter"),SUMIFS('Annual Service Data By Mode'!L:L,'Annual Service Data By Mode'!$J:$J,"="&amp;$A44,'Annual Service Data By Mode'!$K:$K,"="&amp;$B44,'Annual Service Data By Mode'!$G:$G,"=Full Reporter")),IF($AE$1,SUMIFS('Annual Service Data By Mode'!L:L,'Annual Service Data By Mode'!$J:$J,"="&amp;$A44,'Annual Service Data By Mode'!$K:$K,"="&amp;$B44,'Annual Service Data By Mode'!$AX:$AX,"=No"),SUMIFS('Annual Service Data By Mode'!L:L,'Annual Service Data By Mode'!$J:$J,"="&amp;$A44,'Annual Service Data By Mode'!$K:$K,"="&amp;$B44)))</f>
        <v>79</v>
      </c>
      <c r="G44" s="79">
        <f>IF($AE$6,IF($AE$1,SUMIFS('Annual Service Data By Mode'!N:N,'Annual Service Data By Mode'!$J:$J,"="&amp;$A44,'Annual Service Data By Mode'!$K:$K,"="&amp;$B44,'Annual Service Data By Mode'!$AX:$AX,"=No",'Annual Service Data By Mode'!$G:$G,"=Full Reporter"),SUMIFS('Annual Service Data By Mode'!N:N,'Annual Service Data By Mode'!$J:$J,"="&amp;$A44,'Annual Service Data By Mode'!$K:$K,"="&amp;$B44,'Annual Service Data By Mode'!$G:$G,"=Full Reporter")),IF($AE$1,SUMIFS('Annual Service Data By Mode'!N:N,'Annual Service Data By Mode'!$J:$J,"="&amp;$A44,'Annual Service Data By Mode'!$K:$K,"="&amp;$B44,'Annual Service Data By Mode'!$AX:$AX,"=No"),SUMIFS('Annual Service Data By Mode'!N:N,'Annual Service Data By Mode'!$J:$J,"="&amp;$A44,'Annual Service Data By Mode'!$K:$K,"="&amp;$B44)))</f>
        <v>68</v>
      </c>
      <c r="H44" s="80">
        <f t="shared" si="8"/>
        <v>9.4655486089161958</v>
      </c>
      <c r="I44" s="81">
        <f t="shared" si="9"/>
        <v>1.1178588170419359</v>
      </c>
      <c r="J44" s="80">
        <f t="shared" si="10"/>
        <v>6.1730296943099852</v>
      </c>
      <c r="K44" s="80">
        <f t="shared" si="11"/>
        <v>52.270565607197092</v>
      </c>
      <c r="L44" s="79">
        <f>IF($AE$6,IF($AE$1,SUMIFS('Annual Service Data By Mode'!V:V,'Annual Service Data By Mode'!$J:$J,"="&amp;$A44,'Annual Service Data By Mode'!$K:$K,"="&amp;$B44,'Annual Service Data By Mode'!$AX:$AX,"=No",'Annual Service Data By Mode'!$G:$G,"=Full Reporter"),SUMIFS('Annual Service Data By Mode'!V:V,'Annual Service Data By Mode'!$J:$J,"="&amp;$A44,'Annual Service Data By Mode'!$K:$K,"="&amp;$B44,'Annual Service Data By Mode'!$G:$G,"=Full Reporter")),IF($AE$1,SUMIFS('Annual Service Data By Mode'!V:V,'Annual Service Data By Mode'!$J:$J,"="&amp;$A44,'Annual Service Data By Mode'!$K:$K,"="&amp;$B44,'Annual Service Data By Mode'!$AX:$AX,"=No"),SUMIFS('Annual Service Data By Mode'!V:V,'Annual Service Data By Mode'!$J:$J,"="&amp;$A44,'Annual Service Data By Mode'!$K:$K,"="&amp;$B44)))</f>
        <v>2606938</v>
      </c>
      <c r="M44" s="79">
        <f>IF($AE$6,IF($AE$1,SUMIFS('Annual Service Data By Mode'!X:X,'Annual Service Data By Mode'!$J:$J,"="&amp;$A44,'Annual Service Data By Mode'!$K:$K,"="&amp;$B44,'Annual Service Data By Mode'!$AX:$AX,"=No",'Annual Service Data By Mode'!$G:$G,"=Full Reporter"),SUMIFS('Annual Service Data By Mode'!X:X,'Annual Service Data By Mode'!$J:$J,"="&amp;$A44,'Annual Service Data By Mode'!$K:$K,"="&amp;$B44,'Annual Service Data By Mode'!$G:$G,"=Full Reporter")),IF($AE$1,SUMIFS('Annual Service Data By Mode'!X:X,'Annual Service Data By Mode'!$J:$J,"="&amp;$A44,'Annual Service Data By Mode'!$K:$K,"="&amp;$B44,'Annual Service Data By Mode'!$AX:$AX,"=No"),SUMIFS('Annual Service Data By Mode'!X:X,'Annual Service Data By Mode'!$J:$J,"="&amp;$A44,'Annual Service Data By Mode'!$K:$K,"="&amp;$B44)))</f>
        <v>2529167</v>
      </c>
      <c r="N44" s="79">
        <f>IF($AE$6,IF($AE$1,SUMIFS('Annual Service Data By Mode'!Z:Z,'Annual Service Data By Mode'!$J:$J,"="&amp;$A44,'Annual Service Data By Mode'!$K:$K,"="&amp;$B44,'Annual Service Data By Mode'!$AX:$AX,"=No",'Annual Service Data By Mode'!$G:$G,"=Full Reporter"),SUMIFS('Annual Service Data By Mode'!Z:Z,'Annual Service Data By Mode'!$J:$J,"="&amp;$A44,'Annual Service Data By Mode'!$K:$K,"="&amp;$B44,'Annual Service Data By Mode'!$G:$G,"=Full Reporter")),IF($AE$1,SUMIFS('Annual Service Data By Mode'!Z:Z,'Annual Service Data By Mode'!$J:$J,"="&amp;$A44,'Annual Service Data By Mode'!$K:$K,"="&amp;$B44,'Annual Service Data By Mode'!$AX:$AX,"=No"),SUMIFS('Annual Service Data By Mode'!Z:Z,'Annual Service Data By Mode'!$J:$J,"="&amp;$A44,'Annual Service Data By Mode'!$K:$K,"="&amp;$B44)))</f>
        <v>2455723</v>
      </c>
      <c r="O44" s="79">
        <f>IF($AE$6,IF($AE$1,SUMIFS('Annual Service Data By Mode'!AB:AB,'Annual Service Data By Mode'!$J:$J,"="&amp;$A44,'Annual Service Data By Mode'!$K:$K,"="&amp;$B44,'Annual Service Data By Mode'!$AX:$AX,"=No",'Annual Service Data By Mode'!$G:$G,"=Full Reporter"),SUMIFS('Annual Service Data By Mode'!AB:AB,'Annual Service Data By Mode'!$J:$J,"="&amp;$A44,'Annual Service Data By Mode'!$K:$K,"="&amp;$B44,'Annual Service Data By Mode'!$G:$G,"=Full Reporter")),IF($AE$1,SUMIFS('Annual Service Data By Mode'!AB:AB,'Annual Service Data By Mode'!$J:$J,"="&amp;$A44,'Annual Service Data By Mode'!$K:$K,"="&amp;$B44,'Annual Service Data By Mode'!$AX:$AX,"=No"),SUMIFS('Annual Service Data By Mode'!AB:AB,'Annual Service Data By Mode'!$J:$J,"="&amp;$A44,'Annual Service Data By Mode'!$K:$K,"="&amp;$B44)))</f>
        <v>73444</v>
      </c>
      <c r="P44" s="79">
        <f>IF($AE$6,IF($AE$1,SUMIFS('Annual Service Data By Mode'!AD:AD,'Annual Service Data By Mode'!$J:$J,"="&amp;$A44,'Annual Service Data By Mode'!$K:$K,"="&amp;$B44,'Annual Service Data By Mode'!$AX:$AX,"=No",'Annual Service Data By Mode'!$G:$G,"=Full Reporter"),SUMIFS('Annual Service Data By Mode'!AD:AD,'Annual Service Data By Mode'!$J:$J,"="&amp;$A44,'Annual Service Data By Mode'!$K:$K,"="&amp;$B44,'Annual Service Data By Mode'!$G:$G,"=Full Reporter")),IF($AE$1,SUMIFS('Annual Service Data By Mode'!AD:AD,'Annual Service Data By Mode'!$J:$J,"="&amp;$A44,'Annual Service Data By Mode'!$K:$K,"="&amp;$B44,'Annual Service Data By Mode'!$AX:$AX,"=No"),SUMIFS('Annual Service Data By Mode'!AD:AD,'Annual Service Data By Mode'!$J:$J,"="&amp;$A44,'Annual Service Data By Mode'!$K:$K,"="&amp;$B44)))</f>
        <v>268562</v>
      </c>
      <c r="Q44" s="79">
        <f>IF($AE$6,IF($AE$1,SUMIFS('Annual Service Data By Mode'!AF:AF,'Annual Service Data By Mode'!$J:$J,"="&amp;$A44,'Annual Service Data By Mode'!$K:$K,"="&amp;$B44,'Annual Service Data By Mode'!$AX:$AX,"=No",'Annual Service Data By Mode'!$G:$G,"=Full Reporter"),SUMIFS('Annual Service Data By Mode'!AF:AF,'Annual Service Data By Mode'!$J:$J,"="&amp;$A44,'Annual Service Data By Mode'!$K:$K,"="&amp;$B44,'Annual Service Data By Mode'!$G:$G,"=Full Reporter")),IF($AE$1,SUMIFS('Annual Service Data By Mode'!AF:AF,'Annual Service Data By Mode'!$J:$J,"="&amp;$A44,'Annual Service Data By Mode'!$K:$K,"="&amp;$B44,'Annual Service Data By Mode'!$AX:$AX,"=No"),SUMIFS('Annual Service Data By Mode'!AF:AF,'Annual Service Data By Mode'!$J:$J,"="&amp;$A44,'Annual Service Data By Mode'!$K:$K,"="&amp;$B44)))</f>
        <v>259438</v>
      </c>
      <c r="R44" s="79">
        <f>IF($AE$6,IF($AE$1,SUMIFS('Annual Service Data By Mode'!AH:AH,'Annual Service Data By Mode'!$J:$J,"="&amp;$A44,'Annual Service Data By Mode'!$K:$K,"="&amp;$B44,'Annual Service Data By Mode'!$AX:$AX,"=No",'Annual Service Data By Mode'!$G:$G,"=Full Reporter"),SUMIFS('Annual Service Data By Mode'!AH:AH,'Annual Service Data By Mode'!$J:$J,"="&amp;$A44,'Annual Service Data By Mode'!$K:$K,"="&amp;$B44,'Annual Service Data By Mode'!$G:$G,"=Full Reporter")),IF($AE$1,SUMIFS('Annual Service Data By Mode'!AH:AH,'Annual Service Data By Mode'!$J:$J,"="&amp;$A44,'Annual Service Data By Mode'!$K:$K,"="&amp;$B44,'Annual Service Data By Mode'!$AX:$AX,"=No"),SUMIFS('Annual Service Data By Mode'!AH:AH,'Annual Service Data By Mode'!$J:$J,"="&amp;$A44,'Annual Service Data By Mode'!$K:$K,"="&amp;$B44)))</f>
        <v>9124</v>
      </c>
      <c r="S44" s="79">
        <f>IF($AE$6,IF($AE$1,SUMIFS('Annual Service Data By Mode'!AJ:AJ,'Annual Service Data By Mode'!$J:$J,"="&amp;$A44,'Annual Service Data By Mode'!$K:$K,"="&amp;$B44,'Annual Service Data By Mode'!$AX:$AX,"=No",'Annual Service Data By Mode'!$G:$G,"=Full Reporter"),SUMIFS('Annual Service Data By Mode'!AJ:AJ,'Annual Service Data By Mode'!$J:$J,"="&amp;$A44,'Annual Service Data By Mode'!$K:$K,"="&amp;$B44,'Annual Service Data By Mode'!$G:$G,"=Full Reporter")),IF($AE$1,SUMIFS('Annual Service Data By Mode'!AJ:AJ,'Annual Service Data By Mode'!$J:$J,"="&amp;$A44,'Annual Service Data By Mode'!$K:$K,"="&amp;$B44,'Annual Service Data By Mode'!$AX:$AX,"=No"),SUMIFS('Annual Service Data By Mode'!AJ:AJ,'Annual Service Data By Mode'!$J:$J,"="&amp;$A44,'Annual Service Data By Mode'!$K:$K,"="&amp;$B44)))</f>
        <v>2011718</v>
      </c>
      <c r="T44" s="79">
        <f>IF($AE$6,IF($AE$1,SUMIFS('Annual Service Data By Mode'!AL:AL,'Annual Service Data By Mode'!$J:$J,"="&amp;$A44,'Annual Service Data By Mode'!$K:$K,"="&amp;$B44,'Annual Service Data By Mode'!$AX:$AX,"=No",'Annual Service Data By Mode'!$G:$G,"=Full Reporter"),SUMIFS('Annual Service Data By Mode'!AL:AL,'Annual Service Data By Mode'!$J:$J,"="&amp;$A44,'Annual Service Data By Mode'!$K:$K,"="&amp;$B44,'Annual Service Data By Mode'!$G:$G,"=Full Reporter")),IF($AE$1,SUMIFS('Annual Service Data By Mode'!AL:AL,'Annual Service Data By Mode'!$J:$J,"="&amp;$A44,'Annual Service Data By Mode'!$K:$K,"="&amp;$B44,'Annual Service Data By Mode'!$AX:$AX,"=No"),SUMIFS('Annual Service Data By Mode'!AL:AL,'Annual Service Data By Mode'!$J:$J,"="&amp;$A44,'Annual Service Data By Mode'!$K:$K,"="&amp;$B44)))</f>
        <v>1946258</v>
      </c>
      <c r="U44" s="79">
        <f>IF($AE$6,IF($AE$1,SUMIFS('Annual Service Data By Mode'!AN:AN,'Annual Service Data By Mode'!$J:$J,"="&amp;$A44,'Annual Service Data By Mode'!$K:$K,"="&amp;$B44,'Annual Service Data By Mode'!$AX:$AX,"=No",'Annual Service Data By Mode'!$G:$G,"=Full Reporter"),SUMIFS('Annual Service Data By Mode'!AN:AN,'Annual Service Data By Mode'!$J:$J,"="&amp;$A44,'Annual Service Data By Mode'!$K:$K,"="&amp;$B44,'Annual Service Data By Mode'!$G:$G,"=Full Reporter")),IF($AE$1,SUMIFS('Annual Service Data By Mode'!AN:AN,'Annual Service Data By Mode'!$J:$J,"="&amp;$A44,'Annual Service Data By Mode'!$K:$K,"="&amp;$B44,'Annual Service Data By Mode'!$AX:$AX,"=No"),SUMIFS('Annual Service Data By Mode'!AN:AN,'Annual Service Data By Mode'!$J:$J,"="&amp;$A44,'Annual Service Data By Mode'!$K:$K,"="&amp;$B44)))</f>
        <v>221216</v>
      </c>
      <c r="V44" s="79">
        <f>IF($AE$6,IF($AE$1,SUMIFS('Annual Service Data By Mode'!AP:AP,'Annual Service Data By Mode'!$J:$J,"="&amp;$A44,'Annual Service Data By Mode'!$K:$K,"="&amp;$B44,'Annual Service Data By Mode'!$AX:$AX,"=No",'Annual Service Data By Mode'!$G:$G,"=Full Reporter"),SUMIFS('Annual Service Data By Mode'!AP:AP,'Annual Service Data By Mode'!$J:$J,"="&amp;$A44,'Annual Service Data By Mode'!$K:$K,"="&amp;$B44,'Annual Service Data By Mode'!$G:$G,"=Full Reporter")),IF($AE$1,SUMIFS('Annual Service Data By Mode'!AP:AP,'Annual Service Data By Mode'!$J:$J,"="&amp;$A44,'Annual Service Data By Mode'!$K:$K,"="&amp;$B44,'Annual Service Data By Mode'!$AX:$AX,"=No"),SUMIFS('Annual Service Data By Mode'!AP:AP,'Annual Service Data By Mode'!$J:$J,"="&amp;$A44,'Annual Service Data By Mode'!$K:$K,"="&amp;$B44)))</f>
        <v>212843</v>
      </c>
      <c r="W44" s="73">
        <f>IF($AE$6,IF($AE$1,SUMIFS('Annual Service Data By Mode'!AR:AR,'Annual Service Data By Mode'!$J:$J,"="&amp;$A44,'Annual Service Data By Mode'!$K:$K,"="&amp;$B44,'Annual Service Data By Mode'!$AX:$AX,"=No",'Annual Service Data By Mode'!$G:$G,"=Full Reporter"),SUMIFS('Annual Service Data By Mode'!AR:AR,'Annual Service Data By Mode'!$J:$J,"="&amp;$A44,'Annual Service Data By Mode'!$K:$K,"="&amp;$B44,'Annual Service Data By Mode'!$G:$G,"=Full Reporter")),IF($AE$1,SUMIFS('Annual Service Data By Mode'!AR:AR,'Annual Service Data By Mode'!$J:$J,"="&amp;$A44,'Annual Service Data By Mode'!$K:$K,"="&amp;$B44,'Annual Service Data By Mode'!$AX:$AX,"=No"),SUMIFS('Annual Service Data By Mode'!AR:AR,'Annual Service Data By Mode'!$J:$J,"="&amp;$A44,'Annual Service Data By Mode'!$K:$K,"="&amp;$B44)))</f>
        <v>13560971</v>
      </c>
      <c r="X44" s="73">
        <f>IF($AE$6,IF($AE$1,SUMIFS('Annual Service Data By Mode'!AT:AT,'Annual Service Data By Mode'!$J:$J,"="&amp;$A44,'Annual Service Data By Mode'!$K:$K,"="&amp;$B44,'Annual Service Data By Mode'!$AX:$AX,"=No",'Annual Service Data By Mode'!$G:$G,"=Full Reporter"),SUMIFS('Annual Service Data By Mode'!AT:AT,'Annual Service Data By Mode'!$J:$J,"="&amp;$A44,'Annual Service Data By Mode'!$K:$K,"="&amp;$B44,'Annual Service Data By Mode'!$G:$G,"=Full Reporter")),IF($AE$1,SUMIFS('Annual Service Data By Mode'!AT:AT,'Annual Service Data By Mode'!$J:$J,"="&amp;$A44,'Annual Service Data By Mode'!$K:$K,"="&amp;$B44,'Annual Service Data By Mode'!$AX:$AX,"=No"),SUMIFS('Annual Service Data By Mode'!AT:AT,'Annual Service Data By Mode'!$J:$J,"="&amp;$A44,'Annual Service Data By Mode'!$K:$K,"="&amp;$B44)))</f>
        <v>15159251</v>
      </c>
      <c r="Y44" s="198">
        <f>IF($AE$6,IF($AE$1,SUMIFS('Annual Service Data By Mode'!AV:AV,'Annual Service Data By Mode'!$J:$J,"="&amp;$A44,'Annual Service Data By Mode'!$K:$K,"="&amp;$B44,'Annual Service Data By Mode'!$AX:$AX,"=No",'Annual Service Data By Mode'!$G:$G,"=Full Reporter"),SUMIFS('Annual Service Data By Mode'!AV:AV,'Annual Service Data By Mode'!$J:$J,"="&amp;$A44,'Annual Service Data By Mode'!$K:$K,"="&amp;$B44,'Annual Service Data By Mode'!$G:$G,"=Full Reporter")),IF($AE$1,SUMIFS('Annual Service Data By Mode'!AV:AV,'Annual Service Data By Mode'!$J:$J,"="&amp;$A44,'Annual Service Data By Mode'!$K:$K,"="&amp;$B44,'Annual Service Data By Mode'!$AX:$AX,"=No"),SUMIFS('Annual Service Data By Mode'!AV:AV,'Annual Service Data By Mode'!$J:$J,"="&amp;$A44,'Annual Service Data By Mode'!$K:$K,"="&amp;$B44)))</f>
        <v>23.14</v>
      </c>
      <c r="Z44" s="34"/>
      <c r="AA44" s="34"/>
      <c r="AB44" s="34"/>
      <c r="AC44" s="34"/>
      <c r="AD44" s="34"/>
      <c r="AE44" s="34"/>
      <c r="AF44" s="34"/>
      <c r="AG44" s="34"/>
      <c r="AH44" s="34"/>
      <c r="AI44" s="34"/>
    </row>
    <row r="45" spans="1:35" s="37" customFormat="1" ht="11.25" x14ac:dyDescent="0.2">
      <c r="A45" s="76" t="s">
        <v>38</v>
      </c>
      <c r="B45" s="76" t="s">
        <v>12</v>
      </c>
      <c r="C45" s="77" t="s">
        <v>122</v>
      </c>
      <c r="D45" s="77"/>
      <c r="E45" s="78"/>
      <c r="F45" s="79">
        <f>IF($AE$6,IF($AE$1,SUMIFS('Annual Service Data By Mode'!L:L,'Annual Service Data By Mode'!$J:$J,"="&amp;$A45,'Annual Service Data By Mode'!$K:$K,"="&amp;$B45,'Annual Service Data By Mode'!$AX:$AX,"=No",'Annual Service Data By Mode'!$G:$G,"=Full Reporter"),SUMIFS('Annual Service Data By Mode'!L:L,'Annual Service Data By Mode'!$J:$J,"="&amp;$A45,'Annual Service Data By Mode'!$K:$K,"="&amp;$B45,'Annual Service Data By Mode'!$G:$G,"=Full Reporter")),IF($AE$1,SUMIFS('Annual Service Data By Mode'!L:L,'Annual Service Data By Mode'!$J:$J,"="&amp;$A45,'Annual Service Data By Mode'!$K:$K,"="&amp;$B45,'Annual Service Data By Mode'!$AX:$AX,"=No"),SUMIFS('Annual Service Data By Mode'!L:L,'Annual Service Data By Mode'!$J:$J,"="&amp;$A45,'Annual Service Data By Mode'!$K:$K,"="&amp;$B45)))</f>
        <v>11</v>
      </c>
      <c r="G45" s="79">
        <f>IF($AE$6,IF($AE$1,SUMIFS('Annual Service Data By Mode'!N:N,'Annual Service Data By Mode'!$J:$J,"="&amp;$A45,'Annual Service Data By Mode'!$K:$K,"="&amp;$B45,'Annual Service Data By Mode'!$AX:$AX,"=No",'Annual Service Data By Mode'!$G:$G,"=Full Reporter"),SUMIFS('Annual Service Data By Mode'!N:N,'Annual Service Data By Mode'!$J:$J,"="&amp;$A45,'Annual Service Data By Mode'!$K:$K,"="&amp;$B45,'Annual Service Data By Mode'!$G:$G,"=Full Reporter")),IF($AE$1,SUMIFS('Annual Service Data By Mode'!N:N,'Annual Service Data By Mode'!$J:$J,"="&amp;$A45,'Annual Service Data By Mode'!$K:$K,"="&amp;$B45,'Annual Service Data By Mode'!$AX:$AX,"=No"),SUMIFS('Annual Service Data By Mode'!N:N,'Annual Service Data By Mode'!$J:$J,"="&amp;$A45,'Annual Service Data By Mode'!$K:$K,"="&amp;$B45)))</f>
        <v>4</v>
      </c>
      <c r="H45" s="80">
        <f t="shared" si="8"/>
        <v>14.571573677718929</v>
      </c>
      <c r="I45" s="81">
        <f t="shared" si="9"/>
        <v>1.635224298943275</v>
      </c>
      <c r="J45" s="80">
        <f t="shared" si="10"/>
        <v>8.0985859390559654</v>
      </c>
      <c r="K45" s="80">
        <f t="shared" si="11"/>
        <v>72.166944787056522</v>
      </c>
      <c r="L45" s="79">
        <f>IF($AE$6,IF($AE$1,SUMIFS('Annual Service Data By Mode'!V:V,'Annual Service Data By Mode'!$J:$J,"="&amp;$A45,'Annual Service Data By Mode'!$K:$K,"="&amp;$B45,'Annual Service Data By Mode'!$AX:$AX,"=No",'Annual Service Data By Mode'!$G:$G,"=Full Reporter"),SUMIFS('Annual Service Data By Mode'!V:V,'Annual Service Data By Mode'!$J:$J,"="&amp;$A45,'Annual Service Data By Mode'!$K:$K,"="&amp;$B45,'Annual Service Data By Mode'!$G:$G,"=Full Reporter")),IF($AE$1,SUMIFS('Annual Service Data By Mode'!V:V,'Annual Service Data By Mode'!$J:$J,"="&amp;$A45,'Annual Service Data By Mode'!$K:$K,"="&amp;$B45,'Annual Service Data By Mode'!$AX:$AX,"=No"),SUMIFS('Annual Service Data By Mode'!V:V,'Annual Service Data By Mode'!$J:$J,"="&amp;$A45,'Annual Service Data By Mode'!$K:$K,"="&amp;$B45)))</f>
        <v>609390</v>
      </c>
      <c r="M45" s="79">
        <f>IF($AE$6,IF($AE$1,SUMIFS('Annual Service Data By Mode'!X:X,'Annual Service Data By Mode'!$J:$J,"="&amp;$A45,'Annual Service Data By Mode'!$K:$K,"="&amp;$B45,'Annual Service Data By Mode'!$AX:$AX,"=No",'Annual Service Data By Mode'!$G:$G,"=Full Reporter"),SUMIFS('Annual Service Data By Mode'!X:X,'Annual Service Data By Mode'!$J:$J,"="&amp;$A45,'Annual Service Data By Mode'!$K:$K,"="&amp;$B45,'Annual Service Data By Mode'!$G:$G,"=Full Reporter")),IF($AE$1,SUMIFS('Annual Service Data By Mode'!X:X,'Annual Service Data By Mode'!$J:$J,"="&amp;$A45,'Annual Service Data By Mode'!$K:$K,"="&amp;$B45,'Annual Service Data By Mode'!$AX:$AX,"=No"),SUMIFS('Annual Service Data By Mode'!X:X,'Annual Service Data By Mode'!$J:$J,"="&amp;$A45,'Annual Service Data By Mode'!$K:$K,"="&amp;$B45)))</f>
        <v>605828</v>
      </c>
      <c r="N45" s="79">
        <f>IF($AE$6,IF($AE$1,SUMIFS('Annual Service Data By Mode'!Z:Z,'Annual Service Data By Mode'!$J:$J,"="&amp;$A45,'Annual Service Data By Mode'!$K:$K,"="&amp;$B45,'Annual Service Data By Mode'!$AX:$AX,"=No",'Annual Service Data By Mode'!$G:$G,"=Full Reporter"),SUMIFS('Annual Service Data By Mode'!Z:Z,'Annual Service Data By Mode'!$J:$J,"="&amp;$A45,'Annual Service Data By Mode'!$K:$K,"="&amp;$B45,'Annual Service Data By Mode'!$G:$G,"=Full Reporter")),IF($AE$1,SUMIFS('Annual Service Data By Mode'!Z:Z,'Annual Service Data By Mode'!$J:$J,"="&amp;$A45,'Annual Service Data By Mode'!$K:$K,"="&amp;$B45,'Annual Service Data By Mode'!$AX:$AX,"=No"),SUMIFS('Annual Service Data By Mode'!Z:Z,'Annual Service Data By Mode'!$J:$J,"="&amp;$A45,'Annual Service Data By Mode'!$K:$K,"="&amp;$B45)))</f>
        <v>602520</v>
      </c>
      <c r="O45" s="79">
        <f>IF($AE$6,IF($AE$1,SUMIFS('Annual Service Data By Mode'!AB:AB,'Annual Service Data By Mode'!$J:$J,"="&amp;$A45,'Annual Service Data By Mode'!$K:$K,"="&amp;$B45,'Annual Service Data By Mode'!$AX:$AX,"=No",'Annual Service Data By Mode'!$G:$G,"=Full Reporter"),SUMIFS('Annual Service Data By Mode'!AB:AB,'Annual Service Data By Mode'!$J:$J,"="&amp;$A45,'Annual Service Data By Mode'!$K:$K,"="&amp;$B45,'Annual Service Data By Mode'!$G:$G,"=Full Reporter")),IF($AE$1,SUMIFS('Annual Service Data By Mode'!AB:AB,'Annual Service Data By Mode'!$J:$J,"="&amp;$A45,'Annual Service Data By Mode'!$K:$K,"="&amp;$B45,'Annual Service Data By Mode'!$AX:$AX,"=No"),SUMIFS('Annual Service Data By Mode'!AB:AB,'Annual Service Data By Mode'!$J:$J,"="&amp;$A45,'Annual Service Data By Mode'!$K:$K,"="&amp;$B45)))</f>
        <v>3308</v>
      </c>
      <c r="P45" s="79">
        <f>IF($AE$6,IF($AE$1,SUMIFS('Annual Service Data By Mode'!AD:AD,'Annual Service Data By Mode'!$J:$J,"="&amp;$A45,'Annual Service Data By Mode'!$K:$K,"="&amp;$B45,'Annual Service Data By Mode'!$AX:$AX,"=No",'Annual Service Data By Mode'!$G:$G,"=Full Reporter"),SUMIFS('Annual Service Data By Mode'!AD:AD,'Annual Service Data By Mode'!$J:$J,"="&amp;$A45,'Annual Service Data By Mode'!$K:$K,"="&amp;$B45,'Annual Service Data By Mode'!$G:$G,"=Full Reporter")),IF($AE$1,SUMIFS('Annual Service Data By Mode'!AD:AD,'Annual Service Data By Mode'!$J:$J,"="&amp;$A45,'Annual Service Data By Mode'!$K:$K,"="&amp;$B45,'Annual Service Data By Mode'!$AX:$AX,"=No"),SUMIFS('Annual Service Data By Mode'!AD:AD,'Annual Service Data By Mode'!$J:$J,"="&amp;$A45,'Annual Service Data By Mode'!$K:$K,"="&amp;$B45)))</f>
        <v>41511</v>
      </c>
      <c r="Q45" s="79">
        <f>IF($AE$6,IF($AE$1,SUMIFS('Annual Service Data By Mode'!AF:AF,'Annual Service Data By Mode'!$J:$J,"="&amp;$A45,'Annual Service Data By Mode'!$K:$K,"="&amp;$B45,'Annual Service Data By Mode'!$AX:$AX,"=No",'Annual Service Data By Mode'!$G:$G,"=Full Reporter"),SUMIFS('Annual Service Data By Mode'!AF:AF,'Annual Service Data By Mode'!$J:$J,"="&amp;$A45,'Annual Service Data By Mode'!$K:$K,"="&amp;$B45,'Annual Service Data By Mode'!$G:$G,"=Full Reporter")),IF($AE$1,SUMIFS('Annual Service Data By Mode'!AF:AF,'Annual Service Data By Mode'!$J:$J,"="&amp;$A45,'Annual Service Data By Mode'!$K:$K,"="&amp;$B45,'Annual Service Data By Mode'!$AX:$AX,"=No"),SUMIFS('Annual Service Data By Mode'!AF:AF,'Annual Service Data By Mode'!$J:$J,"="&amp;$A45,'Annual Service Data By Mode'!$K:$K,"="&amp;$B45)))</f>
        <v>41349</v>
      </c>
      <c r="R45" s="79">
        <f>IF($AE$6,IF($AE$1,SUMIFS('Annual Service Data By Mode'!AH:AH,'Annual Service Data By Mode'!$J:$J,"="&amp;$A45,'Annual Service Data By Mode'!$K:$K,"="&amp;$B45,'Annual Service Data By Mode'!$AX:$AX,"=No",'Annual Service Data By Mode'!$G:$G,"=Full Reporter"),SUMIFS('Annual Service Data By Mode'!AH:AH,'Annual Service Data By Mode'!$J:$J,"="&amp;$A45,'Annual Service Data By Mode'!$K:$K,"="&amp;$B45,'Annual Service Data By Mode'!$G:$G,"=Full Reporter")),IF($AE$1,SUMIFS('Annual Service Data By Mode'!AH:AH,'Annual Service Data By Mode'!$J:$J,"="&amp;$A45,'Annual Service Data By Mode'!$K:$K,"="&amp;$B45,'Annual Service Data By Mode'!$AX:$AX,"=No"),SUMIFS('Annual Service Data By Mode'!AH:AH,'Annual Service Data By Mode'!$J:$J,"="&amp;$A45,'Annual Service Data By Mode'!$K:$K,"="&amp;$B45)))</f>
        <v>162</v>
      </c>
      <c r="S45" s="79">
        <f>IF($AE$6,IF($AE$1,SUMIFS('Annual Service Data By Mode'!AJ:AJ,'Annual Service Data By Mode'!$J:$J,"="&amp;$A45,'Annual Service Data By Mode'!$K:$K,"="&amp;$B45,'Annual Service Data By Mode'!$AX:$AX,"=No",'Annual Service Data By Mode'!$G:$G,"=Full Reporter"),SUMIFS('Annual Service Data By Mode'!AJ:AJ,'Annual Service Data By Mode'!$J:$J,"="&amp;$A45,'Annual Service Data By Mode'!$K:$K,"="&amp;$B45,'Annual Service Data By Mode'!$G:$G,"=Full Reporter")),IF($AE$1,SUMIFS('Annual Service Data By Mode'!AJ:AJ,'Annual Service Data By Mode'!$J:$J,"="&amp;$A45,'Annual Service Data By Mode'!$K:$K,"="&amp;$B45,'Annual Service Data By Mode'!$AX:$AX,"=No"),SUMIFS('Annual Service Data By Mode'!AJ:AJ,'Annual Service Data By Mode'!$J:$J,"="&amp;$A45,'Annual Service Data By Mode'!$K:$K,"="&amp;$B45)))</f>
        <v>448907</v>
      </c>
      <c r="T45" s="79">
        <f>IF($AE$6,IF($AE$1,SUMIFS('Annual Service Data By Mode'!AL:AL,'Annual Service Data By Mode'!$J:$J,"="&amp;$A45,'Annual Service Data By Mode'!$K:$K,"="&amp;$B45,'Annual Service Data By Mode'!$AX:$AX,"=No",'Annual Service Data By Mode'!$G:$G,"=Full Reporter"),SUMIFS('Annual Service Data By Mode'!AL:AL,'Annual Service Data By Mode'!$J:$J,"="&amp;$A45,'Annual Service Data By Mode'!$K:$K,"="&amp;$B45,'Annual Service Data By Mode'!$G:$G,"=Full Reporter")),IF($AE$1,SUMIFS('Annual Service Data By Mode'!AL:AL,'Annual Service Data By Mode'!$J:$J,"="&amp;$A45,'Annual Service Data By Mode'!$K:$K,"="&amp;$B45,'Annual Service Data By Mode'!$AX:$AX,"=No"),SUMIFS('Annual Service Data By Mode'!AL:AL,'Annual Service Data By Mode'!$J:$J,"="&amp;$A45,'Annual Service Data By Mode'!$K:$K,"="&amp;$B45)))</f>
        <v>445599</v>
      </c>
      <c r="U45" s="79">
        <f>IF($AE$6,IF($AE$1,SUMIFS('Annual Service Data By Mode'!AN:AN,'Annual Service Data By Mode'!$J:$J,"="&amp;$A45,'Annual Service Data By Mode'!$K:$K,"="&amp;$B45,'Annual Service Data By Mode'!$AX:$AX,"=No",'Annual Service Data By Mode'!$G:$G,"=Full Reporter"),SUMIFS('Annual Service Data By Mode'!AN:AN,'Annual Service Data By Mode'!$J:$J,"="&amp;$A45,'Annual Service Data By Mode'!$K:$K,"="&amp;$B45,'Annual Service Data By Mode'!$G:$G,"=Full Reporter")),IF($AE$1,SUMIFS('Annual Service Data By Mode'!AN:AN,'Annual Service Data By Mode'!$J:$J,"="&amp;$A45,'Annual Service Data By Mode'!$K:$K,"="&amp;$B45,'Annual Service Data By Mode'!$AX:$AX,"=No"),SUMIFS('Annual Service Data By Mode'!AN:AN,'Annual Service Data By Mode'!$J:$J,"="&amp;$A45,'Annual Service Data By Mode'!$K:$K,"="&amp;$B45)))</f>
        <v>25463</v>
      </c>
      <c r="V45" s="79">
        <f>IF($AE$6,IF($AE$1,SUMIFS('Annual Service Data By Mode'!AP:AP,'Annual Service Data By Mode'!$J:$J,"="&amp;$A45,'Annual Service Data By Mode'!$K:$K,"="&amp;$B45,'Annual Service Data By Mode'!$AX:$AX,"=No",'Annual Service Data By Mode'!$G:$G,"=Full Reporter"),SUMIFS('Annual Service Data By Mode'!AP:AP,'Annual Service Data By Mode'!$J:$J,"="&amp;$A45,'Annual Service Data By Mode'!$K:$K,"="&amp;$B45,'Annual Service Data By Mode'!$G:$G,"=Full Reporter")),IF($AE$1,SUMIFS('Annual Service Data By Mode'!AP:AP,'Annual Service Data By Mode'!$J:$J,"="&amp;$A45,'Annual Service Data By Mode'!$K:$K,"="&amp;$B45,'Annual Service Data By Mode'!$AX:$AX,"=No"),SUMIFS('Annual Service Data By Mode'!AP:AP,'Annual Service Data By Mode'!$J:$J,"="&amp;$A45,'Annual Service Data By Mode'!$K:$K,"="&amp;$B45)))</f>
        <v>25301</v>
      </c>
      <c r="W45" s="79">
        <f>IF($AE$6,IF($AE$1,SUMIFS('Annual Service Data By Mode'!AR:AR,'Annual Service Data By Mode'!$J:$J,"="&amp;$A45,'Annual Service Data By Mode'!$K:$K,"="&amp;$B45,'Annual Service Data By Mode'!$AX:$AX,"=No",'Annual Service Data By Mode'!$G:$G,"=Full Reporter"),SUMIFS('Annual Service Data By Mode'!AR:AR,'Annual Service Data By Mode'!$J:$J,"="&amp;$A45,'Annual Service Data By Mode'!$K:$K,"="&amp;$B45,'Annual Service Data By Mode'!$G:$G,"=Full Reporter")),IF($AE$1,SUMIFS('Annual Service Data By Mode'!AR:AR,'Annual Service Data By Mode'!$J:$J,"="&amp;$A45,'Annual Service Data By Mode'!$K:$K,"="&amp;$B45,'Annual Service Data By Mode'!$AX:$AX,"=No"),SUMIFS('Annual Service Data By Mode'!AR:AR,'Annual Service Data By Mode'!$J:$J,"="&amp;$A45,'Annual Service Data By Mode'!$K:$K,"="&amp;$B45)))</f>
        <v>2984031</v>
      </c>
      <c r="X45" s="79">
        <f>IF($AE$6,IF($AE$1,SUMIFS('Annual Service Data By Mode'!AT:AT,'Annual Service Data By Mode'!$J:$J,"="&amp;$A45,'Annual Service Data By Mode'!$K:$K,"="&amp;$B45,'Annual Service Data By Mode'!$AX:$AX,"=No",'Annual Service Data By Mode'!$G:$G,"=Full Reporter"),SUMIFS('Annual Service Data By Mode'!AT:AT,'Annual Service Data By Mode'!$J:$J,"="&amp;$A45,'Annual Service Data By Mode'!$K:$K,"="&amp;$B45,'Annual Service Data By Mode'!$G:$G,"=Full Reporter")),IF($AE$1,SUMIFS('Annual Service Data By Mode'!AT:AT,'Annual Service Data By Mode'!$J:$J,"="&amp;$A45,'Annual Service Data By Mode'!$K:$K,"="&amp;$B45,'Annual Service Data By Mode'!$AX:$AX,"=No"),SUMIFS('Annual Service Data By Mode'!AT:AT,'Annual Service Data By Mode'!$J:$J,"="&amp;$A45,'Annual Service Data By Mode'!$K:$K,"="&amp;$B45)))</f>
        <v>4879560</v>
      </c>
      <c r="Y45" s="198">
        <f>IF($AE$6,IF($AE$1,SUMIFS('Annual Service Data By Mode'!AV:AV,'Annual Service Data By Mode'!$J:$J,"="&amp;$A45,'Annual Service Data By Mode'!$K:$K,"="&amp;$B45,'Annual Service Data By Mode'!$AX:$AX,"=No",'Annual Service Data By Mode'!$G:$G,"=Full Reporter"),SUMIFS('Annual Service Data By Mode'!AV:AV,'Annual Service Data By Mode'!$J:$J,"="&amp;$A45,'Annual Service Data By Mode'!$K:$K,"="&amp;$B45,'Annual Service Data By Mode'!$G:$G,"=Full Reporter")),IF($AE$1,SUMIFS('Annual Service Data By Mode'!AV:AV,'Annual Service Data By Mode'!$J:$J,"="&amp;$A45,'Annual Service Data By Mode'!$K:$K,"="&amp;$B45,'Annual Service Data By Mode'!$AX:$AX,"=No"),SUMIFS('Annual Service Data By Mode'!AV:AV,'Annual Service Data By Mode'!$J:$J,"="&amp;$A45,'Annual Service Data By Mode'!$K:$K,"="&amp;$B45)))</f>
        <v>8.16</v>
      </c>
      <c r="Z45" s="34"/>
      <c r="AA45" s="34"/>
      <c r="AB45" s="34"/>
      <c r="AC45" s="34"/>
      <c r="AD45" s="34"/>
      <c r="AE45" s="34"/>
      <c r="AF45" s="34"/>
      <c r="AG45" s="34"/>
      <c r="AH45" s="34"/>
      <c r="AI45" s="34"/>
    </row>
    <row r="46" spans="1:35" s="37" customFormat="1" ht="11.25" x14ac:dyDescent="0.2">
      <c r="A46" s="76" t="s">
        <v>80</v>
      </c>
      <c r="B46" s="76" t="s">
        <v>12</v>
      </c>
      <c r="C46" s="77" t="s">
        <v>5658</v>
      </c>
      <c r="D46" s="77"/>
      <c r="E46" s="78"/>
      <c r="F46" s="79">
        <f>IF($AE$6,IF($AE$1,SUMIFS('Annual Service Data By Mode'!L:L,'Annual Service Data By Mode'!$J:$J,"="&amp;$A46,'Annual Service Data By Mode'!$K:$K,"="&amp;$B46,'Annual Service Data By Mode'!$AX:$AX,"=No",'Annual Service Data By Mode'!$G:$G,"=Full Reporter"),SUMIFS('Annual Service Data By Mode'!L:L,'Annual Service Data By Mode'!$J:$J,"="&amp;$A46,'Annual Service Data By Mode'!$K:$K,"="&amp;$B46,'Annual Service Data By Mode'!$G:$G,"=Full Reporter")),IF($AE$1,SUMIFS('Annual Service Data By Mode'!L:L,'Annual Service Data By Mode'!$J:$J,"="&amp;$A46,'Annual Service Data By Mode'!$K:$K,"="&amp;$B46,'Annual Service Data By Mode'!$AX:$AX,"=No"),SUMIFS('Annual Service Data By Mode'!L:L,'Annual Service Data By Mode'!$J:$J,"="&amp;$A46,'Annual Service Data By Mode'!$K:$K,"="&amp;$B46)))</f>
        <v>0</v>
      </c>
      <c r="G46" s="79">
        <f>IF($AE$6,IF($AE$1,SUMIFS('Annual Service Data By Mode'!N:N,'Annual Service Data By Mode'!$J:$J,"="&amp;$A46,'Annual Service Data By Mode'!$K:$K,"="&amp;$B46,'Annual Service Data By Mode'!$AX:$AX,"=No",'Annual Service Data By Mode'!$G:$G,"=Full Reporter"),SUMIFS('Annual Service Data By Mode'!N:N,'Annual Service Data By Mode'!$J:$J,"="&amp;$A46,'Annual Service Data By Mode'!$K:$K,"="&amp;$B46,'Annual Service Data By Mode'!$G:$G,"=Full Reporter")),IF($AE$1,SUMIFS('Annual Service Data By Mode'!N:N,'Annual Service Data By Mode'!$J:$J,"="&amp;$A46,'Annual Service Data By Mode'!$K:$K,"="&amp;$B46,'Annual Service Data By Mode'!$AX:$AX,"=No"),SUMIFS('Annual Service Data By Mode'!N:N,'Annual Service Data By Mode'!$J:$J,"="&amp;$A46,'Annual Service Data By Mode'!$K:$K,"="&amp;$B46)))</f>
        <v>0</v>
      </c>
      <c r="H46" s="80" t="str">
        <f t="shared" ref="H46" si="12">IFERROR(N46/Q46,"")</f>
        <v/>
      </c>
      <c r="I46" s="81" t="str">
        <f t="shared" ref="I46" si="13">IFERROR(X46/W46,"")</f>
        <v/>
      </c>
      <c r="J46" s="80" t="str">
        <f t="shared" ref="J46" si="14">IFERROR(X46/N46,"")</f>
        <v/>
      </c>
      <c r="K46" s="80" t="str">
        <f t="shared" ref="K46" si="15">IFERROR(W46/Q46,"")</f>
        <v/>
      </c>
      <c r="L46" s="79">
        <f>IF($AE$6,IF($AE$1,SUMIFS('Annual Service Data By Mode'!V:V,'Annual Service Data By Mode'!$J:$J,"="&amp;$A46,'Annual Service Data By Mode'!$K:$K,"="&amp;$B46,'Annual Service Data By Mode'!$AX:$AX,"=No",'Annual Service Data By Mode'!$G:$G,"=Full Reporter"),SUMIFS('Annual Service Data By Mode'!V:V,'Annual Service Data By Mode'!$J:$J,"="&amp;$A46,'Annual Service Data By Mode'!$K:$K,"="&amp;$B46,'Annual Service Data By Mode'!$G:$G,"=Full Reporter")),IF($AE$1,SUMIFS('Annual Service Data By Mode'!V:V,'Annual Service Data By Mode'!$J:$J,"="&amp;$A46,'Annual Service Data By Mode'!$K:$K,"="&amp;$B46,'Annual Service Data By Mode'!$AX:$AX,"=No"),SUMIFS('Annual Service Data By Mode'!V:V,'Annual Service Data By Mode'!$J:$J,"="&amp;$A46,'Annual Service Data By Mode'!$K:$K,"="&amp;$B46)))</f>
        <v>0</v>
      </c>
      <c r="M46" s="79">
        <f>IF($AE$6,IF($AE$1,SUMIFS('Annual Service Data By Mode'!X:X,'Annual Service Data By Mode'!$J:$J,"="&amp;$A46,'Annual Service Data By Mode'!$K:$K,"="&amp;$B46,'Annual Service Data By Mode'!$AX:$AX,"=No",'Annual Service Data By Mode'!$G:$G,"=Full Reporter"),SUMIFS('Annual Service Data By Mode'!X:X,'Annual Service Data By Mode'!$J:$J,"="&amp;$A46,'Annual Service Data By Mode'!$K:$K,"="&amp;$B46,'Annual Service Data By Mode'!$G:$G,"=Full Reporter")),IF($AE$1,SUMIFS('Annual Service Data By Mode'!X:X,'Annual Service Data By Mode'!$J:$J,"="&amp;$A46,'Annual Service Data By Mode'!$K:$K,"="&amp;$B46,'Annual Service Data By Mode'!$AX:$AX,"=No"),SUMIFS('Annual Service Data By Mode'!X:X,'Annual Service Data By Mode'!$J:$J,"="&amp;$A46,'Annual Service Data By Mode'!$K:$K,"="&amp;$B46)))</f>
        <v>0</v>
      </c>
      <c r="N46" s="79">
        <f>IF($AE$6,IF($AE$1,SUMIFS('Annual Service Data By Mode'!Z:Z,'Annual Service Data By Mode'!$J:$J,"="&amp;$A46,'Annual Service Data By Mode'!$K:$K,"="&amp;$B46,'Annual Service Data By Mode'!$AX:$AX,"=No",'Annual Service Data By Mode'!$G:$G,"=Full Reporter"),SUMIFS('Annual Service Data By Mode'!Z:Z,'Annual Service Data By Mode'!$J:$J,"="&amp;$A46,'Annual Service Data By Mode'!$K:$K,"="&amp;$B46,'Annual Service Data By Mode'!$G:$G,"=Full Reporter")),IF($AE$1,SUMIFS('Annual Service Data By Mode'!Z:Z,'Annual Service Data By Mode'!$J:$J,"="&amp;$A46,'Annual Service Data By Mode'!$K:$K,"="&amp;$B46,'Annual Service Data By Mode'!$AX:$AX,"=No"),SUMIFS('Annual Service Data By Mode'!Z:Z,'Annual Service Data By Mode'!$J:$J,"="&amp;$A46,'Annual Service Data By Mode'!$K:$K,"="&amp;$B46)))</f>
        <v>0</v>
      </c>
      <c r="O46" s="79">
        <f>IF($AE$6,IF($AE$1,SUMIFS('Annual Service Data By Mode'!AB:AB,'Annual Service Data By Mode'!$J:$J,"="&amp;$A46,'Annual Service Data By Mode'!$K:$K,"="&amp;$B46,'Annual Service Data By Mode'!$AX:$AX,"=No",'Annual Service Data By Mode'!$G:$G,"=Full Reporter"),SUMIFS('Annual Service Data By Mode'!AB:AB,'Annual Service Data By Mode'!$J:$J,"="&amp;$A46,'Annual Service Data By Mode'!$K:$K,"="&amp;$B46,'Annual Service Data By Mode'!$G:$G,"=Full Reporter")),IF($AE$1,SUMIFS('Annual Service Data By Mode'!AB:AB,'Annual Service Data By Mode'!$J:$J,"="&amp;$A46,'Annual Service Data By Mode'!$K:$K,"="&amp;$B46,'Annual Service Data By Mode'!$AX:$AX,"=No"),SUMIFS('Annual Service Data By Mode'!AB:AB,'Annual Service Data By Mode'!$J:$J,"="&amp;$A46,'Annual Service Data By Mode'!$K:$K,"="&amp;$B46)))</f>
        <v>0</v>
      </c>
      <c r="P46" s="79">
        <f>IF($AE$6,IF($AE$1,SUMIFS('Annual Service Data By Mode'!AD:AD,'Annual Service Data By Mode'!$J:$J,"="&amp;$A46,'Annual Service Data By Mode'!$K:$K,"="&amp;$B46,'Annual Service Data By Mode'!$AX:$AX,"=No",'Annual Service Data By Mode'!$G:$G,"=Full Reporter"),SUMIFS('Annual Service Data By Mode'!AD:AD,'Annual Service Data By Mode'!$J:$J,"="&amp;$A46,'Annual Service Data By Mode'!$K:$K,"="&amp;$B46,'Annual Service Data By Mode'!$G:$G,"=Full Reporter")),IF($AE$1,SUMIFS('Annual Service Data By Mode'!AD:AD,'Annual Service Data By Mode'!$J:$J,"="&amp;$A46,'Annual Service Data By Mode'!$K:$K,"="&amp;$B46,'Annual Service Data By Mode'!$AX:$AX,"=No"),SUMIFS('Annual Service Data By Mode'!AD:AD,'Annual Service Data By Mode'!$J:$J,"="&amp;$A46,'Annual Service Data By Mode'!$K:$K,"="&amp;$B46)))</f>
        <v>0</v>
      </c>
      <c r="Q46" s="79">
        <f>IF($AE$6,IF($AE$1,SUMIFS('Annual Service Data By Mode'!AF:AF,'Annual Service Data By Mode'!$J:$J,"="&amp;$A46,'Annual Service Data By Mode'!$K:$K,"="&amp;$B46,'Annual Service Data By Mode'!$AX:$AX,"=No",'Annual Service Data By Mode'!$G:$G,"=Full Reporter"),SUMIFS('Annual Service Data By Mode'!AF:AF,'Annual Service Data By Mode'!$J:$J,"="&amp;$A46,'Annual Service Data By Mode'!$K:$K,"="&amp;$B46,'Annual Service Data By Mode'!$G:$G,"=Full Reporter")),IF($AE$1,SUMIFS('Annual Service Data By Mode'!AF:AF,'Annual Service Data By Mode'!$J:$J,"="&amp;$A46,'Annual Service Data By Mode'!$K:$K,"="&amp;$B46,'Annual Service Data By Mode'!$AX:$AX,"=No"),SUMIFS('Annual Service Data By Mode'!AF:AF,'Annual Service Data By Mode'!$J:$J,"="&amp;$A46,'Annual Service Data By Mode'!$K:$K,"="&amp;$B46)))</f>
        <v>0</v>
      </c>
      <c r="R46" s="79">
        <f>IF($AE$6,IF($AE$1,SUMIFS('Annual Service Data By Mode'!AH:AH,'Annual Service Data By Mode'!$J:$J,"="&amp;$A46,'Annual Service Data By Mode'!$K:$K,"="&amp;$B46,'Annual Service Data By Mode'!$AX:$AX,"=No",'Annual Service Data By Mode'!$G:$G,"=Full Reporter"),SUMIFS('Annual Service Data By Mode'!AH:AH,'Annual Service Data By Mode'!$J:$J,"="&amp;$A46,'Annual Service Data By Mode'!$K:$K,"="&amp;$B46,'Annual Service Data By Mode'!$G:$G,"=Full Reporter")),IF($AE$1,SUMIFS('Annual Service Data By Mode'!AH:AH,'Annual Service Data By Mode'!$J:$J,"="&amp;$A46,'Annual Service Data By Mode'!$K:$K,"="&amp;$B46,'Annual Service Data By Mode'!$AX:$AX,"=No"),SUMIFS('Annual Service Data By Mode'!AH:AH,'Annual Service Data By Mode'!$J:$J,"="&amp;$A46,'Annual Service Data By Mode'!$K:$K,"="&amp;$B46)))</f>
        <v>0</v>
      </c>
      <c r="S46" s="79">
        <f>IF($AE$6,IF($AE$1,SUMIFS('Annual Service Data By Mode'!AJ:AJ,'Annual Service Data By Mode'!$J:$J,"="&amp;$A46,'Annual Service Data By Mode'!$K:$K,"="&amp;$B46,'Annual Service Data By Mode'!$AX:$AX,"=No",'Annual Service Data By Mode'!$G:$G,"=Full Reporter"),SUMIFS('Annual Service Data By Mode'!AJ:AJ,'Annual Service Data By Mode'!$J:$J,"="&amp;$A46,'Annual Service Data By Mode'!$K:$K,"="&amp;$B46,'Annual Service Data By Mode'!$G:$G,"=Full Reporter")),IF($AE$1,SUMIFS('Annual Service Data By Mode'!AJ:AJ,'Annual Service Data By Mode'!$J:$J,"="&amp;$A46,'Annual Service Data By Mode'!$K:$K,"="&amp;$B46,'Annual Service Data By Mode'!$AX:$AX,"=No"),SUMIFS('Annual Service Data By Mode'!AJ:AJ,'Annual Service Data By Mode'!$J:$J,"="&amp;$A46,'Annual Service Data By Mode'!$K:$K,"="&amp;$B46)))</f>
        <v>0</v>
      </c>
      <c r="T46" s="79">
        <f>IF($AE$6,IF($AE$1,SUMIFS('Annual Service Data By Mode'!AL:AL,'Annual Service Data By Mode'!$J:$J,"="&amp;$A46,'Annual Service Data By Mode'!$K:$K,"="&amp;$B46,'Annual Service Data By Mode'!$AX:$AX,"=No",'Annual Service Data By Mode'!$G:$G,"=Full Reporter"),SUMIFS('Annual Service Data By Mode'!AL:AL,'Annual Service Data By Mode'!$J:$J,"="&amp;$A46,'Annual Service Data By Mode'!$K:$K,"="&amp;$B46,'Annual Service Data By Mode'!$G:$G,"=Full Reporter")),IF($AE$1,SUMIFS('Annual Service Data By Mode'!AL:AL,'Annual Service Data By Mode'!$J:$J,"="&amp;$A46,'Annual Service Data By Mode'!$K:$K,"="&amp;$B46,'Annual Service Data By Mode'!$AX:$AX,"=No"),SUMIFS('Annual Service Data By Mode'!AL:AL,'Annual Service Data By Mode'!$J:$J,"="&amp;$A46,'Annual Service Data By Mode'!$K:$K,"="&amp;$B46)))</f>
        <v>0</v>
      </c>
      <c r="U46" s="79">
        <f>IF($AE$6,IF($AE$1,SUMIFS('Annual Service Data By Mode'!AN:AN,'Annual Service Data By Mode'!$J:$J,"="&amp;$A46,'Annual Service Data By Mode'!$K:$K,"="&amp;$B46,'Annual Service Data By Mode'!$AX:$AX,"=No",'Annual Service Data By Mode'!$G:$G,"=Full Reporter"),SUMIFS('Annual Service Data By Mode'!AN:AN,'Annual Service Data By Mode'!$J:$J,"="&amp;$A46,'Annual Service Data By Mode'!$K:$K,"="&amp;$B46,'Annual Service Data By Mode'!$G:$G,"=Full Reporter")),IF($AE$1,SUMIFS('Annual Service Data By Mode'!AN:AN,'Annual Service Data By Mode'!$J:$J,"="&amp;$A46,'Annual Service Data By Mode'!$K:$K,"="&amp;$B46,'Annual Service Data By Mode'!$AX:$AX,"=No"),SUMIFS('Annual Service Data By Mode'!AN:AN,'Annual Service Data By Mode'!$J:$J,"="&amp;$A46,'Annual Service Data By Mode'!$K:$K,"="&amp;$B46)))</f>
        <v>0</v>
      </c>
      <c r="V46" s="79">
        <f>IF($AE$6,IF($AE$1,SUMIFS('Annual Service Data By Mode'!AP:AP,'Annual Service Data By Mode'!$J:$J,"="&amp;$A46,'Annual Service Data By Mode'!$K:$K,"="&amp;$B46,'Annual Service Data By Mode'!$AX:$AX,"=No",'Annual Service Data By Mode'!$G:$G,"=Full Reporter"),SUMIFS('Annual Service Data By Mode'!AP:AP,'Annual Service Data By Mode'!$J:$J,"="&amp;$A46,'Annual Service Data By Mode'!$K:$K,"="&amp;$B46,'Annual Service Data By Mode'!$G:$G,"=Full Reporter")),IF($AE$1,SUMIFS('Annual Service Data By Mode'!AP:AP,'Annual Service Data By Mode'!$J:$J,"="&amp;$A46,'Annual Service Data By Mode'!$K:$K,"="&amp;$B46,'Annual Service Data By Mode'!$AX:$AX,"=No"),SUMIFS('Annual Service Data By Mode'!AP:AP,'Annual Service Data By Mode'!$J:$J,"="&amp;$A46,'Annual Service Data By Mode'!$K:$K,"="&amp;$B46)))</f>
        <v>0</v>
      </c>
      <c r="W46" s="79">
        <f>IF($AE$6,IF($AE$1,SUMIFS('Annual Service Data By Mode'!AR:AR,'Annual Service Data By Mode'!$J:$J,"="&amp;$A46,'Annual Service Data By Mode'!$K:$K,"="&amp;$B46,'Annual Service Data By Mode'!$AX:$AX,"=No",'Annual Service Data By Mode'!$G:$G,"=Full Reporter"),SUMIFS('Annual Service Data By Mode'!AR:AR,'Annual Service Data By Mode'!$J:$J,"="&amp;$A46,'Annual Service Data By Mode'!$K:$K,"="&amp;$B46,'Annual Service Data By Mode'!$G:$G,"=Full Reporter")),IF($AE$1,SUMIFS('Annual Service Data By Mode'!AR:AR,'Annual Service Data By Mode'!$J:$J,"="&amp;$A46,'Annual Service Data By Mode'!$K:$K,"="&amp;$B46,'Annual Service Data By Mode'!$AX:$AX,"=No"),SUMIFS('Annual Service Data By Mode'!AR:AR,'Annual Service Data By Mode'!$J:$J,"="&amp;$A46,'Annual Service Data By Mode'!$K:$K,"="&amp;$B46)))</f>
        <v>0</v>
      </c>
      <c r="X46" s="79">
        <f>IF($AE$6,IF($AE$1,SUMIFS('Annual Service Data By Mode'!AT:AT,'Annual Service Data By Mode'!$J:$J,"="&amp;$A46,'Annual Service Data By Mode'!$K:$K,"="&amp;$B46,'Annual Service Data By Mode'!$AX:$AX,"=No",'Annual Service Data By Mode'!$G:$G,"=Full Reporter"),SUMIFS('Annual Service Data By Mode'!AT:AT,'Annual Service Data By Mode'!$J:$J,"="&amp;$A46,'Annual Service Data By Mode'!$K:$K,"="&amp;$B46,'Annual Service Data By Mode'!$G:$G,"=Full Reporter")),IF($AE$1,SUMIFS('Annual Service Data By Mode'!AT:AT,'Annual Service Data By Mode'!$J:$J,"="&amp;$A46,'Annual Service Data By Mode'!$K:$K,"="&amp;$B46,'Annual Service Data By Mode'!$AX:$AX,"=No"),SUMIFS('Annual Service Data By Mode'!AT:AT,'Annual Service Data By Mode'!$J:$J,"="&amp;$A46,'Annual Service Data By Mode'!$K:$K,"="&amp;$B46)))</f>
        <v>0</v>
      </c>
      <c r="Y46" s="198">
        <f>IF($AE$6,IF($AE$1,SUMIFS('Annual Service Data By Mode'!AV:AV,'Annual Service Data By Mode'!$J:$J,"="&amp;$A46,'Annual Service Data By Mode'!$K:$K,"="&amp;$B46,'Annual Service Data By Mode'!$AX:$AX,"=No",'Annual Service Data By Mode'!$G:$G,"=Full Reporter"),SUMIFS('Annual Service Data By Mode'!AV:AV,'Annual Service Data By Mode'!$J:$J,"="&amp;$A46,'Annual Service Data By Mode'!$K:$K,"="&amp;$B46,'Annual Service Data By Mode'!$G:$G,"=Full Reporter")),IF($AE$1,SUMIFS('Annual Service Data By Mode'!AV:AV,'Annual Service Data By Mode'!$J:$J,"="&amp;$A46,'Annual Service Data By Mode'!$K:$K,"="&amp;$B46,'Annual Service Data By Mode'!$AX:$AX,"=No"),SUMIFS('Annual Service Data By Mode'!AV:AV,'Annual Service Data By Mode'!$J:$J,"="&amp;$A46,'Annual Service Data By Mode'!$K:$K,"="&amp;$B46)))</f>
        <v>0</v>
      </c>
      <c r="Z46" s="34"/>
      <c r="AA46" s="34"/>
      <c r="AB46" s="34"/>
      <c r="AC46" s="34"/>
      <c r="AD46" s="34"/>
      <c r="AE46" s="34"/>
      <c r="AF46" s="34"/>
      <c r="AG46" s="34"/>
      <c r="AH46" s="34"/>
      <c r="AI46" s="34"/>
    </row>
    <row r="47" spans="1:35" s="37" customFormat="1" ht="11.25" x14ac:dyDescent="0.2">
      <c r="A47" s="76" t="s">
        <v>84</v>
      </c>
      <c r="B47" s="76" t="s">
        <v>12</v>
      </c>
      <c r="C47" s="77" t="s">
        <v>123</v>
      </c>
      <c r="D47" s="77"/>
      <c r="E47" s="78"/>
      <c r="F47" s="79">
        <f>IF($AE$6,IF($AE$1,SUMIFS('Annual Service Data By Mode'!L:L,'Annual Service Data By Mode'!$J:$J,"="&amp;$A47,'Annual Service Data By Mode'!$K:$K,"="&amp;$B47,'Annual Service Data By Mode'!$AX:$AX,"=No",'Annual Service Data By Mode'!$G:$G,"=Full Reporter"),SUMIFS('Annual Service Data By Mode'!L:L,'Annual Service Data By Mode'!$J:$J,"="&amp;$A47,'Annual Service Data By Mode'!$K:$K,"="&amp;$B47,'Annual Service Data By Mode'!$G:$G,"=Full Reporter")),IF($AE$1,SUMIFS('Annual Service Data By Mode'!L:L,'Annual Service Data By Mode'!$J:$J,"="&amp;$A47,'Annual Service Data By Mode'!$K:$K,"="&amp;$B47,'Annual Service Data By Mode'!$AX:$AX,"=No"),SUMIFS('Annual Service Data By Mode'!L:L,'Annual Service Data By Mode'!$J:$J,"="&amp;$A47,'Annual Service Data By Mode'!$K:$K,"="&amp;$B47)))</f>
        <v>1426</v>
      </c>
      <c r="G47" s="79">
        <f>IF($AE$6,IF($AE$1,SUMIFS('Annual Service Data By Mode'!N:N,'Annual Service Data By Mode'!$J:$J,"="&amp;$A47,'Annual Service Data By Mode'!$K:$K,"="&amp;$B47,'Annual Service Data By Mode'!$AX:$AX,"=No",'Annual Service Data By Mode'!$G:$G,"=Full Reporter"),SUMIFS('Annual Service Data By Mode'!N:N,'Annual Service Data By Mode'!$J:$J,"="&amp;$A47,'Annual Service Data By Mode'!$K:$K,"="&amp;$B47,'Annual Service Data By Mode'!$G:$G,"=Full Reporter")),IF($AE$1,SUMIFS('Annual Service Data By Mode'!N:N,'Annual Service Data By Mode'!$J:$J,"="&amp;$A47,'Annual Service Data By Mode'!$K:$K,"="&amp;$B47,'Annual Service Data By Mode'!$AX:$AX,"=No"),SUMIFS('Annual Service Data By Mode'!N:N,'Annual Service Data By Mode'!$J:$J,"="&amp;$A47,'Annual Service Data By Mode'!$K:$K,"="&amp;$B47)))</f>
        <v>0</v>
      </c>
      <c r="H47" s="80">
        <f t="shared" si="8"/>
        <v>11.210132083079303</v>
      </c>
      <c r="I47" s="81">
        <f t="shared" si="9"/>
        <v>4.0485530573318638</v>
      </c>
      <c r="J47" s="80">
        <f t="shared" si="10"/>
        <v>4.5332390932413071</v>
      </c>
      <c r="K47" s="80">
        <f t="shared" si="11"/>
        <v>12.55219044428299</v>
      </c>
      <c r="L47" s="79">
        <f>IF($AE$6,IF($AE$1,SUMIFS('Annual Service Data By Mode'!V:V,'Annual Service Data By Mode'!$J:$J,"="&amp;$A47,'Annual Service Data By Mode'!$K:$K,"="&amp;$B47,'Annual Service Data By Mode'!$AX:$AX,"=No",'Annual Service Data By Mode'!$G:$G,"=Full Reporter"),SUMIFS('Annual Service Data By Mode'!V:V,'Annual Service Data By Mode'!$J:$J,"="&amp;$A47,'Annual Service Data By Mode'!$K:$K,"="&amp;$B47,'Annual Service Data By Mode'!$G:$G,"=Full Reporter")),IF($AE$1,SUMIFS('Annual Service Data By Mode'!V:V,'Annual Service Data By Mode'!$J:$J,"="&amp;$A47,'Annual Service Data By Mode'!$K:$K,"="&amp;$B47,'Annual Service Data By Mode'!$AX:$AX,"=No"),SUMIFS('Annual Service Data By Mode'!V:V,'Annual Service Data By Mode'!$J:$J,"="&amp;$A47,'Annual Service Data By Mode'!$K:$K,"="&amp;$B47)))</f>
        <v>0</v>
      </c>
      <c r="M47" s="79">
        <f>IF($AE$6,IF($AE$1,SUMIFS('Annual Service Data By Mode'!X:X,'Annual Service Data By Mode'!$J:$J,"="&amp;$A47,'Annual Service Data By Mode'!$K:$K,"="&amp;$B47,'Annual Service Data By Mode'!$AX:$AX,"=No",'Annual Service Data By Mode'!$G:$G,"=Full Reporter"),SUMIFS('Annual Service Data By Mode'!X:X,'Annual Service Data By Mode'!$J:$J,"="&amp;$A47,'Annual Service Data By Mode'!$K:$K,"="&amp;$B47,'Annual Service Data By Mode'!$G:$G,"=Full Reporter")),IF($AE$1,SUMIFS('Annual Service Data By Mode'!X:X,'Annual Service Data By Mode'!$J:$J,"="&amp;$A47,'Annual Service Data By Mode'!$K:$K,"="&amp;$B47,'Annual Service Data By Mode'!$AX:$AX,"=No"),SUMIFS('Annual Service Data By Mode'!X:X,'Annual Service Data By Mode'!$J:$J,"="&amp;$A47,'Annual Service Data By Mode'!$K:$K,"="&amp;$B47)))</f>
        <v>12376820</v>
      </c>
      <c r="N47" s="79">
        <f>IF($AE$6,IF($AE$1,SUMIFS('Annual Service Data By Mode'!Z:Z,'Annual Service Data By Mode'!$J:$J,"="&amp;$A47,'Annual Service Data By Mode'!$K:$K,"="&amp;$B47,'Annual Service Data By Mode'!$AX:$AX,"=No",'Annual Service Data By Mode'!$G:$G,"=Full Reporter"),SUMIFS('Annual Service Data By Mode'!Z:Z,'Annual Service Data By Mode'!$J:$J,"="&amp;$A47,'Annual Service Data By Mode'!$K:$K,"="&amp;$B47,'Annual Service Data By Mode'!$G:$G,"=Full Reporter")),IF($AE$1,SUMIFS('Annual Service Data By Mode'!Z:Z,'Annual Service Data By Mode'!$J:$J,"="&amp;$A47,'Annual Service Data By Mode'!$K:$K,"="&amp;$B47,'Annual Service Data By Mode'!$AX:$AX,"=No"),SUMIFS('Annual Service Data By Mode'!Z:Z,'Annual Service Data By Mode'!$J:$J,"="&amp;$A47,'Annual Service Data By Mode'!$K:$K,"="&amp;$B47)))</f>
        <v>11510317</v>
      </c>
      <c r="O47" s="79">
        <f>IF($AE$6,IF($AE$1,SUMIFS('Annual Service Data By Mode'!AB:AB,'Annual Service Data By Mode'!$J:$J,"="&amp;$A47,'Annual Service Data By Mode'!$K:$K,"="&amp;$B47,'Annual Service Data By Mode'!$AX:$AX,"=No",'Annual Service Data By Mode'!$G:$G,"=Full Reporter"),SUMIFS('Annual Service Data By Mode'!AB:AB,'Annual Service Data By Mode'!$J:$J,"="&amp;$A47,'Annual Service Data By Mode'!$K:$K,"="&amp;$B47,'Annual Service Data By Mode'!$G:$G,"=Full Reporter")),IF($AE$1,SUMIFS('Annual Service Data By Mode'!AB:AB,'Annual Service Data By Mode'!$J:$J,"="&amp;$A47,'Annual Service Data By Mode'!$K:$K,"="&amp;$B47,'Annual Service Data By Mode'!$AX:$AX,"=No"),SUMIFS('Annual Service Data By Mode'!AB:AB,'Annual Service Data By Mode'!$J:$J,"="&amp;$A47,'Annual Service Data By Mode'!$K:$K,"="&amp;$B47)))</f>
        <v>866503</v>
      </c>
      <c r="P47" s="79">
        <f>IF($AE$6,IF($AE$1,SUMIFS('Annual Service Data By Mode'!AD:AD,'Annual Service Data By Mode'!$J:$J,"="&amp;$A47,'Annual Service Data By Mode'!$K:$K,"="&amp;$B47,'Annual Service Data By Mode'!$AX:$AX,"=No",'Annual Service Data By Mode'!$G:$G,"=Full Reporter"),SUMIFS('Annual Service Data By Mode'!AD:AD,'Annual Service Data By Mode'!$J:$J,"="&amp;$A47,'Annual Service Data By Mode'!$K:$K,"="&amp;$B47,'Annual Service Data By Mode'!$G:$G,"=Full Reporter")),IF($AE$1,SUMIFS('Annual Service Data By Mode'!AD:AD,'Annual Service Data By Mode'!$J:$J,"="&amp;$A47,'Annual Service Data By Mode'!$K:$K,"="&amp;$B47,'Annual Service Data By Mode'!$AX:$AX,"=No"),SUMIFS('Annual Service Data By Mode'!AD:AD,'Annual Service Data By Mode'!$J:$J,"="&amp;$A47,'Annual Service Data By Mode'!$K:$K,"="&amp;$B47)))</f>
        <v>1104319</v>
      </c>
      <c r="Q47" s="79">
        <f>IF($AE$6,IF($AE$1,SUMIFS('Annual Service Data By Mode'!AF:AF,'Annual Service Data By Mode'!$J:$J,"="&amp;$A47,'Annual Service Data By Mode'!$K:$K,"="&amp;$B47,'Annual Service Data By Mode'!$AX:$AX,"=No",'Annual Service Data By Mode'!$G:$G,"=Full Reporter"),SUMIFS('Annual Service Data By Mode'!AF:AF,'Annual Service Data By Mode'!$J:$J,"="&amp;$A47,'Annual Service Data By Mode'!$K:$K,"="&amp;$B47,'Annual Service Data By Mode'!$G:$G,"=Full Reporter")),IF($AE$1,SUMIFS('Annual Service Data By Mode'!AF:AF,'Annual Service Data By Mode'!$J:$J,"="&amp;$A47,'Annual Service Data By Mode'!$K:$K,"="&amp;$B47,'Annual Service Data By Mode'!$AX:$AX,"=No"),SUMIFS('Annual Service Data By Mode'!AF:AF,'Annual Service Data By Mode'!$J:$J,"="&amp;$A47,'Annual Service Data By Mode'!$K:$K,"="&amp;$B47)))</f>
        <v>1026778</v>
      </c>
      <c r="R47" s="79">
        <f>IF($AE$6,IF($AE$1,SUMIFS('Annual Service Data By Mode'!AH:AH,'Annual Service Data By Mode'!$J:$J,"="&amp;$A47,'Annual Service Data By Mode'!$K:$K,"="&amp;$B47,'Annual Service Data By Mode'!$AX:$AX,"=No",'Annual Service Data By Mode'!$G:$G,"=Full Reporter"),SUMIFS('Annual Service Data By Mode'!AH:AH,'Annual Service Data By Mode'!$J:$J,"="&amp;$A47,'Annual Service Data By Mode'!$K:$K,"="&amp;$B47,'Annual Service Data By Mode'!$G:$G,"=Full Reporter")),IF($AE$1,SUMIFS('Annual Service Data By Mode'!AH:AH,'Annual Service Data By Mode'!$J:$J,"="&amp;$A47,'Annual Service Data By Mode'!$K:$K,"="&amp;$B47,'Annual Service Data By Mode'!$AX:$AX,"=No"),SUMIFS('Annual Service Data By Mode'!AH:AH,'Annual Service Data By Mode'!$J:$J,"="&amp;$A47,'Annual Service Data By Mode'!$K:$K,"="&amp;$B47)))</f>
        <v>77541</v>
      </c>
      <c r="S47" s="79">
        <f>IF($AE$6,IF($AE$1,SUMIFS('Annual Service Data By Mode'!AJ:AJ,'Annual Service Data By Mode'!$J:$J,"="&amp;$A47,'Annual Service Data By Mode'!$K:$K,"="&amp;$B47,'Annual Service Data By Mode'!$AX:$AX,"=No",'Annual Service Data By Mode'!$G:$G,"=Full Reporter"),SUMIFS('Annual Service Data By Mode'!AJ:AJ,'Annual Service Data By Mode'!$J:$J,"="&amp;$A47,'Annual Service Data By Mode'!$K:$K,"="&amp;$B47,'Annual Service Data By Mode'!$G:$G,"=Full Reporter")),IF($AE$1,SUMIFS('Annual Service Data By Mode'!AJ:AJ,'Annual Service Data By Mode'!$J:$J,"="&amp;$A47,'Annual Service Data By Mode'!$K:$K,"="&amp;$B47,'Annual Service Data By Mode'!$AX:$AX,"=No"),SUMIFS('Annual Service Data By Mode'!AJ:AJ,'Annual Service Data By Mode'!$J:$J,"="&amp;$A47,'Annual Service Data By Mode'!$K:$K,"="&amp;$B47)))</f>
        <v>0</v>
      </c>
      <c r="T47" s="79">
        <f>IF($AE$6,IF($AE$1,SUMIFS('Annual Service Data By Mode'!AL:AL,'Annual Service Data By Mode'!$J:$J,"="&amp;$A47,'Annual Service Data By Mode'!$K:$K,"="&amp;$B47,'Annual Service Data By Mode'!$AX:$AX,"=No",'Annual Service Data By Mode'!$G:$G,"=Full Reporter"),SUMIFS('Annual Service Data By Mode'!AL:AL,'Annual Service Data By Mode'!$J:$J,"="&amp;$A47,'Annual Service Data By Mode'!$K:$K,"="&amp;$B47,'Annual Service Data By Mode'!$G:$G,"=Full Reporter")),IF($AE$1,SUMIFS('Annual Service Data By Mode'!AL:AL,'Annual Service Data By Mode'!$J:$J,"="&amp;$A47,'Annual Service Data By Mode'!$K:$K,"="&amp;$B47,'Annual Service Data By Mode'!$AX:$AX,"=No"),SUMIFS('Annual Service Data By Mode'!AL:AL,'Annual Service Data By Mode'!$J:$J,"="&amp;$A47,'Annual Service Data By Mode'!$K:$K,"="&amp;$B47)))</f>
        <v>0</v>
      </c>
      <c r="U47" s="79">
        <f>IF($AE$6,IF($AE$1,SUMIFS('Annual Service Data By Mode'!AN:AN,'Annual Service Data By Mode'!$J:$J,"="&amp;$A47,'Annual Service Data By Mode'!$K:$K,"="&amp;$B47,'Annual Service Data By Mode'!$AX:$AX,"=No",'Annual Service Data By Mode'!$G:$G,"=Full Reporter"),SUMIFS('Annual Service Data By Mode'!AN:AN,'Annual Service Data By Mode'!$J:$J,"="&amp;$A47,'Annual Service Data By Mode'!$K:$K,"="&amp;$B47,'Annual Service Data By Mode'!$G:$G,"=Full Reporter")),IF($AE$1,SUMIFS('Annual Service Data By Mode'!AN:AN,'Annual Service Data By Mode'!$J:$J,"="&amp;$A47,'Annual Service Data By Mode'!$K:$K,"="&amp;$B47,'Annual Service Data By Mode'!$AX:$AX,"=No"),SUMIFS('Annual Service Data By Mode'!AN:AN,'Annual Service Data By Mode'!$J:$J,"="&amp;$A47,'Annual Service Data By Mode'!$K:$K,"="&amp;$B47)))</f>
        <v>0</v>
      </c>
      <c r="V47" s="79">
        <f>IF($AE$6,IF($AE$1,SUMIFS('Annual Service Data By Mode'!AP:AP,'Annual Service Data By Mode'!$J:$J,"="&amp;$A47,'Annual Service Data By Mode'!$K:$K,"="&amp;$B47,'Annual Service Data By Mode'!$AX:$AX,"=No",'Annual Service Data By Mode'!$G:$G,"=Full Reporter"),SUMIFS('Annual Service Data By Mode'!AP:AP,'Annual Service Data By Mode'!$J:$J,"="&amp;$A47,'Annual Service Data By Mode'!$K:$K,"="&amp;$B47,'Annual Service Data By Mode'!$G:$G,"=Full Reporter")),IF($AE$1,SUMIFS('Annual Service Data By Mode'!AP:AP,'Annual Service Data By Mode'!$J:$J,"="&amp;$A47,'Annual Service Data By Mode'!$K:$K,"="&amp;$B47,'Annual Service Data By Mode'!$AX:$AX,"=No"),SUMIFS('Annual Service Data By Mode'!AP:AP,'Annual Service Data By Mode'!$J:$J,"="&amp;$A47,'Annual Service Data By Mode'!$K:$K,"="&amp;$B47)))</f>
        <v>0</v>
      </c>
      <c r="W47" s="79">
        <f>IF($AE$6,IF($AE$1,SUMIFS('Annual Service Data By Mode'!AR:AR,'Annual Service Data By Mode'!$J:$J,"="&amp;$A47,'Annual Service Data By Mode'!$K:$K,"="&amp;$B47,'Annual Service Data By Mode'!$AX:$AX,"=No",'Annual Service Data By Mode'!$G:$G,"=Full Reporter"),SUMIFS('Annual Service Data By Mode'!AR:AR,'Annual Service Data By Mode'!$J:$J,"="&amp;$A47,'Annual Service Data By Mode'!$K:$K,"="&amp;$B47,'Annual Service Data By Mode'!$G:$G,"=Full Reporter")),IF($AE$1,SUMIFS('Annual Service Data By Mode'!AR:AR,'Annual Service Data By Mode'!$J:$J,"="&amp;$A47,'Annual Service Data By Mode'!$K:$K,"="&amp;$B47,'Annual Service Data By Mode'!$AX:$AX,"=No"),SUMIFS('Annual Service Data By Mode'!AR:AR,'Annual Service Data By Mode'!$J:$J,"="&amp;$A47,'Annual Service Data By Mode'!$K:$K,"="&amp;$B47)))</f>
        <v>12888313</v>
      </c>
      <c r="X47" s="79">
        <f>IF($AE$6,IF($AE$1,SUMIFS('Annual Service Data By Mode'!AT:AT,'Annual Service Data By Mode'!$J:$J,"="&amp;$A47,'Annual Service Data By Mode'!$K:$K,"="&amp;$B47,'Annual Service Data By Mode'!$AX:$AX,"=No",'Annual Service Data By Mode'!$G:$G,"=Full Reporter"),SUMIFS('Annual Service Data By Mode'!AT:AT,'Annual Service Data By Mode'!$J:$J,"="&amp;$A47,'Annual Service Data By Mode'!$K:$K,"="&amp;$B47,'Annual Service Data By Mode'!$G:$G,"=Full Reporter")),IF($AE$1,SUMIFS('Annual Service Data By Mode'!AT:AT,'Annual Service Data By Mode'!$J:$J,"="&amp;$A47,'Annual Service Data By Mode'!$K:$K,"="&amp;$B47,'Annual Service Data By Mode'!$AX:$AX,"=No"),SUMIFS('Annual Service Data By Mode'!AT:AT,'Annual Service Data By Mode'!$J:$J,"="&amp;$A47,'Annual Service Data By Mode'!$K:$K,"="&amp;$B47)))</f>
        <v>52179019</v>
      </c>
      <c r="Y47" s="198">
        <f>IF($AE$6,IF($AE$1,SUMIFS('Annual Service Data By Mode'!AV:AV,'Annual Service Data By Mode'!$J:$J,"="&amp;$A47,'Annual Service Data By Mode'!$K:$K,"="&amp;$B47,'Annual Service Data By Mode'!$AX:$AX,"=No",'Annual Service Data By Mode'!$G:$G,"=Full Reporter"),SUMIFS('Annual Service Data By Mode'!AV:AV,'Annual Service Data By Mode'!$J:$J,"="&amp;$A47,'Annual Service Data By Mode'!$K:$K,"="&amp;$B47,'Annual Service Data By Mode'!$G:$G,"=Full Reporter")),IF($AE$1,SUMIFS('Annual Service Data By Mode'!AV:AV,'Annual Service Data By Mode'!$J:$J,"="&amp;$A47,'Annual Service Data By Mode'!$K:$K,"="&amp;$B47,'Annual Service Data By Mode'!$AX:$AX,"=No"),SUMIFS('Annual Service Data By Mode'!AV:AV,'Annual Service Data By Mode'!$J:$J,"="&amp;$A47,'Annual Service Data By Mode'!$K:$K,"="&amp;$B47)))</f>
        <v>0</v>
      </c>
      <c r="Z47" s="34"/>
      <c r="AA47" s="34"/>
      <c r="AB47" s="34"/>
      <c r="AC47" s="34"/>
      <c r="AD47" s="34"/>
      <c r="AE47" s="34"/>
      <c r="AF47" s="34"/>
      <c r="AG47" s="34"/>
      <c r="AH47" s="34"/>
      <c r="AI47" s="34"/>
    </row>
    <row r="48" spans="1:35" s="37" customFormat="1" ht="11.25" x14ac:dyDescent="0.2">
      <c r="A48" s="76" t="s">
        <v>16</v>
      </c>
      <c r="B48" s="76" t="s">
        <v>8</v>
      </c>
      <c r="C48" s="77" t="s">
        <v>125</v>
      </c>
      <c r="D48" s="77"/>
      <c r="E48" s="78"/>
      <c r="F48" s="79">
        <f>IF($AE$6,IF($AE$1,SUMIFS('Annual Service Data By Mode'!L:L,'Annual Service Data By Mode'!$J:$J,"="&amp;$A48,'Annual Service Data By Mode'!$K:$K,"="&amp;$B48,'Annual Service Data By Mode'!$AX:$AX,"=No",'Annual Service Data By Mode'!$G:$G,"=Full Reporter"),SUMIFS('Annual Service Data By Mode'!L:L,'Annual Service Data By Mode'!$J:$J,"="&amp;$A48,'Annual Service Data By Mode'!$K:$K,"="&amp;$B48,'Annual Service Data By Mode'!$G:$G,"=Full Reporter")),IF($AE$1,SUMIFS('Annual Service Data By Mode'!L:L,'Annual Service Data By Mode'!$J:$J,"="&amp;$A48,'Annual Service Data By Mode'!$K:$K,"="&amp;$B48,'Annual Service Data By Mode'!$AX:$AX,"=No"),SUMIFS('Annual Service Data By Mode'!L:L,'Annual Service Data By Mode'!$J:$J,"="&amp;$A48,'Annual Service Data By Mode'!$K:$K,"="&amp;$B48)))</f>
        <v>184</v>
      </c>
      <c r="G48" s="79">
        <f>IF($AE$6,IF($AE$1,SUMIFS('Annual Service Data By Mode'!N:N,'Annual Service Data By Mode'!$J:$J,"="&amp;$A48,'Annual Service Data By Mode'!$K:$K,"="&amp;$B48,'Annual Service Data By Mode'!$AX:$AX,"=No",'Annual Service Data By Mode'!$G:$G,"=Full Reporter"),SUMIFS('Annual Service Data By Mode'!N:N,'Annual Service Data By Mode'!$J:$J,"="&amp;$A48,'Annual Service Data By Mode'!$K:$K,"="&amp;$B48,'Annual Service Data By Mode'!$G:$G,"=Full Reporter")),IF($AE$1,SUMIFS('Annual Service Data By Mode'!N:N,'Annual Service Data By Mode'!$J:$J,"="&amp;$A48,'Annual Service Data By Mode'!$K:$K,"="&amp;$B48,'Annual Service Data By Mode'!$AX:$AX,"=No"),SUMIFS('Annual Service Data By Mode'!N:N,'Annual Service Data By Mode'!$J:$J,"="&amp;$A48,'Annual Service Data By Mode'!$K:$K,"="&amp;$B48)))</f>
        <v>180</v>
      </c>
      <c r="H48" s="80">
        <f t="shared" si="8"/>
        <v>7.3820788101717554</v>
      </c>
      <c r="I48" s="81">
        <f t="shared" si="9"/>
        <v>1.9760896807489248</v>
      </c>
      <c r="J48" s="80">
        <f t="shared" si="10"/>
        <v>16.90085450234151</v>
      </c>
      <c r="K48" s="80">
        <f t="shared" si="11"/>
        <v>63.136527208748269</v>
      </c>
      <c r="L48" s="79">
        <f>IF($AE$6,IF($AE$1,SUMIFS('Annual Service Data By Mode'!V:V,'Annual Service Data By Mode'!$J:$J,"="&amp;$A48,'Annual Service Data By Mode'!$K:$K,"="&amp;$B48,'Annual Service Data By Mode'!$AX:$AX,"=No",'Annual Service Data By Mode'!$G:$G,"=Full Reporter"),SUMIFS('Annual Service Data By Mode'!V:V,'Annual Service Data By Mode'!$J:$J,"="&amp;$A48,'Annual Service Data By Mode'!$K:$K,"="&amp;$B48,'Annual Service Data By Mode'!$G:$G,"=Full Reporter")),IF($AE$1,SUMIFS('Annual Service Data By Mode'!V:V,'Annual Service Data By Mode'!$J:$J,"="&amp;$A48,'Annual Service Data By Mode'!$K:$K,"="&amp;$B48,'Annual Service Data By Mode'!$AX:$AX,"=No"),SUMIFS('Annual Service Data By Mode'!V:V,'Annual Service Data By Mode'!$J:$J,"="&amp;$A48,'Annual Service Data By Mode'!$K:$K,"="&amp;$B48)))</f>
        <v>5044924</v>
      </c>
      <c r="M48" s="79">
        <f>IF($AE$6,IF($AE$1,SUMIFS('Annual Service Data By Mode'!X:X,'Annual Service Data By Mode'!$J:$J,"="&amp;$A48,'Annual Service Data By Mode'!$K:$K,"="&amp;$B48,'Annual Service Data By Mode'!$AX:$AX,"=No",'Annual Service Data By Mode'!$G:$G,"=Full Reporter"),SUMIFS('Annual Service Data By Mode'!X:X,'Annual Service Data By Mode'!$J:$J,"="&amp;$A48,'Annual Service Data By Mode'!$K:$K,"="&amp;$B48,'Annual Service Data By Mode'!$G:$G,"=Full Reporter")),IF($AE$1,SUMIFS('Annual Service Data By Mode'!X:X,'Annual Service Data By Mode'!$J:$J,"="&amp;$A48,'Annual Service Data By Mode'!$K:$K,"="&amp;$B48,'Annual Service Data By Mode'!$AX:$AX,"=No"),SUMIFS('Annual Service Data By Mode'!X:X,'Annual Service Data By Mode'!$J:$J,"="&amp;$A48,'Annual Service Data By Mode'!$K:$K,"="&amp;$B48)))</f>
        <v>4614417</v>
      </c>
      <c r="N48" s="79">
        <f>IF($AE$6,IF($AE$1,SUMIFS('Annual Service Data By Mode'!Z:Z,'Annual Service Data By Mode'!$J:$J,"="&amp;$A48,'Annual Service Data By Mode'!$K:$K,"="&amp;$B48,'Annual Service Data By Mode'!$AX:$AX,"=No",'Annual Service Data By Mode'!$G:$G,"=Full Reporter"),SUMIFS('Annual Service Data By Mode'!Z:Z,'Annual Service Data By Mode'!$J:$J,"="&amp;$A48,'Annual Service Data By Mode'!$K:$K,"="&amp;$B48,'Annual Service Data By Mode'!$G:$G,"=Full Reporter")),IF($AE$1,SUMIFS('Annual Service Data By Mode'!Z:Z,'Annual Service Data By Mode'!$J:$J,"="&amp;$A48,'Annual Service Data By Mode'!$K:$K,"="&amp;$B48,'Annual Service Data By Mode'!$AX:$AX,"=No"),SUMIFS('Annual Service Data By Mode'!Z:Z,'Annual Service Data By Mode'!$J:$J,"="&amp;$A48,'Annual Service Data By Mode'!$K:$K,"="&amp;$B48)))</f>
        <v>4443288</v>
      </c>
      <c r="O48" s="79">
        <f>IF($AE$6,IF($AE$1,SUMIFS('Annual Service Data By Mode'!AB:AB,'Annual Service Data By Mode'!$J:$J,"="&amp;$A48,'Annual Service Data By Mode'!$K:$K,"="&amp;$B48,'Annual Service Data By Mode'!$AX:$AX,"=No",'Annual Service Data By Mode'!$G:$G,"=Full Reporter"),SUMIFS('Annual Service Data By Mode'!AB:AB,'Annual Service Data By Mode'!$J:$J,"="&amp;$A48,'Annual Service Data By Mode'!$K:$K,"="&amp;$B48,'Annual Service Data By Mode'!$G:$G,"=Full Reporter")),IF($AE$1,SUMIFS('Annual Service Data By Mode'!AB:AB,'Annual Service Data By Mode'!$J:$J,"="&amp;$A48,'Annual Service Data By Mode'!$K:$K,"="&amp;$B48,'Annual Service Data By Mode'!$AX:$AX,"=No"),SUMIFS('Annual Service Data By Mode'!AB:AB,'Annual Service Data By Mode'!$J:$J,"="&amp;$A48,'Annual Service Data By Mode'!$K:$K,"="&amp;$B48)))</f>
        <v>171129</v>
      </c>
      <c r="P48" s="79">
        <f>IF($AE$6,IF($AE$1,SUMIFS('Annual Service Data By Mode'!AD:AD,'Annual Service Data By Mode'!$J:$J,"="&amp;$A48,'Annual Service Data By Mode'!$K:$K,"="&amp;$B48,'Annual Service Data By Mode'!$AX:$AX,"=No",'Annual Service Data By Mode'!$G:$G,"=Full Reporter"),SUMIFS('Annual Service Data By Mode'!AD:AD,'Annual Service Data By Mode'!$J:$J,"="&amp;$A48,'Annual Service Data By Mode'!$K:$K,"="&amp;$B48,'Annual Service Data By Mode'!$G:$G,"=Full Reporter")),IF($AE$1,SUMIFS('Annual Service Data By Mode'!AD:AD,'Annual Service Data By Mode'!$J:$J,"="&amp;$A48,'Annual Service Data By Mode'!$K:$K,"="&amp;$B48,'Annual Service Data By Mode'!$AX:$AX,"=No"),SUMIFS('Annual Service Data By Mode'!AD:AD,'Annual Service Data By Mode'!$J:$J,"="&amp;$A48,'Annual Service Data By Mode'!$K:$K,"="&amp;$B48)))</f>
        <v>623232</v>
      </c>
      <c r="Q48" s="79">
        <f>IF($AE$6,IF($AE$1,SUMIFS('Annual Service Data By Mode'!AF:AF,'Annual Service Data By Mode'!$J:$J,"="&amp;$A48,'Annual Service Data By Mode'!$K:$K,"="&amp;$B48,'Annual Service Data By Mode'!$AX:$AX,"=No",'Annual Service Data By Mode'!$G:$G,"=Full Reporter"),SUMIFS('Annual Service Data By Mode'!AF:AF,'Annual Service Data By Mode'!$J:$J,"="&amp;$A48,'Annual Service Data By Mode'!$K:$K,"="&amp;$B48,'Annual Service Data By Mode'!$G:$G,"=Full Reporter")),IF($AE$1,SUMIFS('Annual Service Data By Mode'!AF:AF,'Annual Service Data By Mode'!$J:$J,"="&amp;$A48,'Annual Service Data By Mode'!$K:$K,"="&amp;$B48,'Annual Service Data By Mode'!$AX:$AX,"=No"),SUMIFS('Annual Service Data By Mode'!AF:AF,'Annual Service Data By Mode'!$J:$J,"="&amp;$A48,'Annual Service Data By Mode'!$K:$K,"="&amp;$B48)))</f>
        <v>601902</v>
      </c>
      <c r="R48" s="79">
        <f>IF($AE$6,IF($AE$1,SUMIFS('Annual Service Data By Mode'!AH:AH,'Annual Service Data By Mode'!$J:$J,"="&amp;$A48,'Annual Service Data By Mode'!$K:$K,"="&amp;$B48,'Annual Service Data By Mode'!$AX:$AX,"=No",'Annual Service Data By Mode'!$G:$G,"=Full Reporter"),SUMIFS('Annual Service Data By Mode'!AH:AH,'Annual Service Data By Mode'!$J:$J,"="&amp;$A48,'Annual Service Data By Mode'!$K:$K,"="&amp;$B48,'Annual Service Data By Mode'!$G:$G,"=Full Reporter")),IF($AE$1,SUMIFS('Annual Service Data By Mode'!AH:AH,'Annual Service Data By Mode'!$J:$J,"="&amp;$A48,'Annual Service Data By Mode'!$K:$K,"="&amp;$B48,'Annual Service Data By Mode'!$AX:$AX,"=No"),SUMIFS('Annual Service Data By Mode'!AH:AH,'Annual Service Data By Mode'!$J:$J,"="&amp;$A48,'Annual Service Data By Mode'!$K:$K,"="&amp;$B48)))</f>
        <v>21330</v>
      </c>
      <c r="S48" s="79">
        <f>IF($AE$6,IF($AE$1,SUMIFS('Annual Service Data By Mode'!AJ:AJ,'Annual Service Data By Mode'!$J:$J,"="&amp;$A48,'Annual Service Data By Mode'!$K:$K,"="&amp;$B48,'Annual Service Data By Mode'!$AX:$AX,"=No",'Annual Service Data By Mode'!$G:$G,"=Full Reporter"),SUMIFS('Annual Service Data By Mode'!AJ:AJ,'Annual Service Data By Mode'!$J:$J,"="&amp;$A48,'Annual Service Data By Mode'!$K:$K,"="&amp;$B48,'Annual Service Data By Mode'!$G:$G,"=Full Reporter")),IF($AE$1,SUMIFS('Annual Service Data By Mode'!AJ:AJ,'Annual Service Data By Mode'!$J:$J,"="&amp;$A48,'Annual Service Data By Mode'!$K:$K,"="&amp;$B48,'Annual Service Data By Mode'!$AX:$AX,"=No"),SUMIFS('Annual Service Data By Mode'!AJ:AJ,'Annual Service Data By Mode'!$J:$J,"="&amp;$A48,'Annual Service Data By Mode'!$K:$K,"="&amp;$B48)))</f>
        <v>4614417</v>
      </c>
      <c r="T48" s="79">
        <f>IF($AE$6,IF($AE$1,SUMIFS('Annual Service Data By Mode'!AL:AL,'Annual Service Data By Mode'!$J:$J,"="&amp;$A48,'Annual Service Data By Mode'!$K:$K,"="&amp;$B48,'Annual Service Data By Mode'!$AX:$AX,"=No",'Annual Service Data By Mode'!$G:$G,"=Full Reporter"),SUMIFS('Annual Service Data By Mode'!AL:AL,'Annual Service Data By Mode'!$J:$J,"="&amp;$A48,'Annual Service Data By Mode'!$K:$K,"="&amp;$B48,'Annual Service Data By Mode'!$G:$G,"=Full Reporter")),IF($AE$1,SUMIFS('Annual Service Data By Mode'!AL:AL,'Annual Service Data By Mode'!$J:$J,"="&amp;$A48,'Annual Service Data By Mode'!$K:$K,"="&amp;$B48,'Annual Service Data By Mode'!$AX:$AX,"=No"),SUMIFS('Annual Service Data By Mode'!AL:AL,'Annual Service Data By Mode'!$J:$J,"="&amp;$A48,'Annual Service Data By Mode'!$K:$K,"="&amp;$B48)))</f>
        <v>4443288</v>
      </c>
      <c r="U48" s="79">
        <f>IF($AE$6,IF($AE$1,SUMIFS('Annual Service Data By Mode'!AN:AN,'Annual Service Data By Mode'!$J:$J,"="&amp;$A48,'Annual Service Data By Mode'!$K:$K,"="&amp;$B48,'Annual Service Data By Mode'!$AX:$AX,"=No",'Annual Service Data By Mode'!$G:$G,"=Full Reporter"),SUMIFS('Annual Service Data By Mode'!AN:AN,'Annual Service Data By Mode'!$J:$J,"="&amp;$A48,'Annual Service Data By Mode'!$K:$K,"="&amp;$B48,'Annual Service Data By Mode'!$G:$G,"=Full Reporter")),IF($AE$1,SUMIFS('Annual Service Data By Mode'!AN:AN,'Annual Service Data By Mode'!$J:$J,"="&amp;$A48,'Annual Service Data By Mode'!$K:$K,"="&amp;$B48,'Annual Service Data By Mode'!$AX:$AX,"=No"),SUMIFS('Annual Service Data By Mode'!AN:AN,'Annual Service Data By Mode'!$J:$J,"="&amp;$A48,'Annual Service Data By Mode'!$K:$K,"="&amp;$B48)))</f>
        <v>623232</v>
      </c>
      <c r="V48" s="79">
        <f>IF($AE$6,IF($AE$1,SUMIFS('Annual Service Data By Mode'!AP:AP,'Annual Service Data By Mode'!$J:$J,"="&amp;$A48,'Annual Service Data By Mode'!$K:$K,"="&amp;$B48,'Annual Service Data By Mode'!$AX:$AX,"=No",'Annual Service Data By Mode'!$G:$G,"=Full Reporter"),SUMIFS('Annual Service Data By Mode'!AP:AP,'Annual Service Data By Mode'!$J:$J,"="&amp;$A48,'Annual Service Data By Mode'!$K:$K,"="&amp;$B48,'Annual Service Data By Mode'!$G:$G,"=Full Reporter")),IF($AE$1,SUMIFS('Annual Service Data By Mode'!AP:AP,'Annual Service Data By Mode'!$J:$J,"="&amp;$A48,'Annual Service Data By Mode'!$K:$K,"="&amp;$B48,'Annual Service Data By Mode'!$AX:$AX,"=No"),SUMIFS('Annual Service Data By Mode'!AP:AP,'Annual Service Data By Mode'!$J:$J,"="&amp;$A48,'Annual Service Data By Mode'!$K:$K,"="&amp;$B48)))</f>
        <v>601902</v>
      </c>
      <c r="W48" s="79">
        <f>IF($AE$6,IF($AE$1,SUMIFS('Annual Service Data By Mode'!AR:AR,'Annual Service Data By Mode'!$J:$J,"="&amp;$A48,'Annual Service Data By Mode'!$K:$K,"="&amp;$B48,'Annual Service Data By Mode'!$AX:$AX,"=No",'Annual Service Data By Mode'!$G:$G,"=Full Reporter"),SUMIFS('Annual Service Data By Mode'!AR:AR,'Annual Service Data By Mode'!$J:$J,"="&amp;$A48,'Annual Service Data By Mode'!$K:$K,"="&amp;$B48,'Annual Service Data By Mode'!$G:$G,"=Full Reporter")),IF($AE$1,SUMIFS('Annual Service Data By Mode'!AR:AR,'Annual Service Data By Mode'!$J:$J,"="&amp;$A48,'Annual Service Data By Mode'!$K:$K,"="&amp;$B48,'Annual Service Data By Mode'!$AX:$AX,"=No"),SUMIFS('Annual Service Data By Mode'!AR:AR,'Annual Service Data By Mode'!$J:$J,"="&amp;$A48,'Annual Service Data By Mode'!$K:$K,"="&amp;$B48)))</f>
        <v>38002002</v>
      </c>
      <c r="X48" s="79">
        <f>IF($AE$6,IF($AE$1,SUMIFS('Annual Service Data By Mode'!AT:AT,'Annual Service Data By Mode'!$J:$J,"="&amp;$A48,'Annual Service Data By Mode'!$K:$K,"="&amp;$B48,'Annual Service Data By Mode'!$AX:$AX,"=No",'Annual Service Data By Mode'!$G:$G,"=Full Reporter"),SUMIFS('Annual Service Data By Mode'!AT:AT,'Annual Service Data By Mode'!$J:$J,"="&amp;$A48,'Annual Service Data By Mode'!$K:$K,"="&amp;$B48,'Annual Service Data By Mode'!$G:$G,"=Full Reporter")),IF($AE$1,SUMIFS('Annual Service Data By Mode'!AT:AT,'Annual Service Data By Mode'!$J:$J,"="&amp;$A48,'Annual Service Data By Mode'!$K:$K,"="&amp;$B48,'Annual Service Data By Mode'!$AX:$AX,"=No"),SUMIFS('Annual Service Data By Mode'!AT:AT,'Annual Service Data By Mode'!$J:$J,"="&amp;$A48,'Annual Service Data By Mode'!$K:$K,"="&amp;$B48)))</f>
        <v>75095364</v>
      </c>
      <c r="Y48" s="198">
        <f>IF($AE$6,IF($AE$1,SUMIFS('Annual Service Data By Mode'!AV:AV,'Annual Service Data By Mode'!$J:$J,"="&amp;$A48,'Annual Service Data By Mode'!$K:$K,"="&amp;$B48,'Annual Service Data By Mode'!$AX:$AX,"=No",'Annual Service Data By Mode'!$G:$G,"=Full Reporter"),SUMIFS('Annual Service Data By Mode'!AV:AV,'Annual Service Data By Mode'!$J:$J,"="&amp;$A48,'Annual Service Data By Mode'!$K:$K,"="&amp;$B48,'Annual Service Data By Mode'!$G:$G,"=Full Reporter")),IF($AE$1,SUMIFS('Annual Service Data By Mode'!AV:AV,'Annual Service Data By Mode'!$J:$J,"="&amp;$A48,'Annual Service Data By Mode'!$K:$K,"="&amp;$B48,'Annual Service Data By Mode'!$AX:$AX,"=No"),SUMIFS('Annual Service Data By Mode'!AV:AV,'Annual Service Data By Mode'!$J:$J,"="&amp;$A48,'Annual Service Data By Mode'!$K:$K,"="&amp;$B48)))</f>
        <v>156.33000000000001</v>
      </c>
      <c r="Z48" s="34"/>
      <c r="AA48" s="34"/>
      <c r="AB48" s="34"/>
      <c r="AC48" s="34"/>
      <c r="AD48" s="34"/>
      <c r="AE48" s="34"/>
      <c r="AF48" s="34"/>
      <c r="AG48" s="34"/>
      <c r="AH48" s="34"/>
      <c r="AI48" s="34"/>
    </row>
    <row r="49" spans="1:35" s="37" customFormat="1" ht="11.25" x14ac:dyDescent="0.2">
      <c r="A49" s="76" t="s">
        <v>16</v>
      </c>
      <c r="B49" s="76" t="s">
        <v>12</v>
      </c>
      <c r="C49" s="77" t="s">
        <v>126</v>
      </c>
      <c r="D49" s="77"/>
      <c r="E49" s="78"/>
      <c r="F49" s="79">
        <f>IF($AE$6,IF($AE$1,SUMIFS('Annual Service Data By Mode'!L:L,'Annual Service Data By Mode'!$J:$J,"="&amp;$A49,'Annual Service Data By Mode'!$K:$K,"="&amp;$B49,'Annual Service Data By Mode'!$AX:$AX,"=No",'Annual Service Data By Mode'!$G:$G,"=Full Reporter"),SUMIFS('Annual Service Data By Mode'!L:L,'Annual Service Data By Mode'!$J:$J,"="&amp;$A49,'Annual Service Data By Mode'!$K:$K,"="&amp;$B49,'Annual Service Data By Mode'!$G:$G,"=Full Reporter")),IF($AE$1,SUMIFS('Annual Service Data By Mode'!L:L,'Annual Service Data By Mode'!$J:$J,"="&amp;$A49,'Annual Service Data By Mode'!$K:$K,"="&amp;$B49,'Annual Service Data By Mode'!$AX:$AX,"=No"),SUMIFS('Annual Service Data By Mode'!L:L,'Annual Service Data By Mode'!$J:$J,"="&amp;$A49,'Annual Service Data By Mode'!$K:$K,"="&amp;$B49)))</f>
        <v>65</v>
      </c>
      <c r="G49" s="79">
        <f>IF($AE$6,IF($AE$1,SUMIFS('Annual Service Data By Mode'!N:N,'Annual Service Data By Mode'!$J:$J,"="&amp;$A49,'Annual Service Data By Mode'!$K:$K,"="&amp;$B49,'Annual Service Data By Mode'!$AX:$AX,"=No",'Annual Service Data By Mode'!$G:$G,"=Full Reporter"),SUMIFS('Annual Service Data By Mode'!N:N,'Annual Service Data By Mode'!$J:$J,"="&amp;$A49,'Annual Service Data By Mode'!$K:$K,"="&amp;$B49,'Annual Service Data By Mode'!$G:$G,"=Full Reporter")),IF($AE$1,SUMIFS('Annual Service Data By Mode'!N:N,'Annual Service Data By Mode'!$J:$J,"="&amp;$A49,'Annual Service Data By Mode'!$K:$K,"="&amp;$B49,'Annual Service Data By Mode'!$AX:$AX,"=No"),SUMIFS('Annual Service Data By Mode'!N:N,'Annual Service Data By Mode'!$J:$J,"="&amp;$A49,'Annual Service Data By Mode'!$K:$K,"="&amp;$B49)))</f>
        <v>64</v>
      </c>
      <c r="H49" s="80">
        <f t="shared" si="8"/>
        <v>6.0744503415862638</v>
      </c>
      <c r="I49" s="81">
        <f t="shared" si="9"/>
        <v>1.8195835642081193</v>
      </c>
      <c r="J49" s="80">
        <f t="shared" si="10"/>
        <v>14.599797251070001</v>
      </c>
      <c r="K49" s="80">
        <f t="shared" si="11"/>
        <v>48.739582585451792</v>
      </c>
      <c r="L49" s="79">
        <f>IF($AE$6,IF($AE$1,SUMIFS('Annual Service Data By Mode'!V:V,'Annual Service Data By Mode'!$J:$J,"="&amp;$A49,'Annual Service Data By Mode'!$K:$K,"="&amp;$B49,'Annual Service Data By Mode'!$AX:$AX,"=No",'Annual Service Data By Mode'!$G:$G,"=Full Reporter"),SUMIFS('Annual Service Data By Mode'!V:V,'Annual Service Data By Mode'!$J:$J,"="&amp;$A49,'Annual Service Data By Mode'!$K:$K,"="&amp;$B49,'Annual Service Data By Mode'!$G:$G,"=Full Reporter")),IF($AE$1,SUMIFS('Annual Service Data By Mode'!V:V,'Annual Service Data By Mode'!$J:$J,"="&amp;$A49,'Annual Service Data By Mode'!$K:$K,"="&amp;$B49,'Annual Service Data By Mode'!$AX:$AX,"=No"),SUMIFS('Annual Service Data By Mode'!V:V,'Annual Service Data By Mode'!$J:$J,"="&amp;$A49,'Annual Service Data By Mode'!$K:$K,"="&amp;$B49)))</f>
        <v>2296790</v>
      </c>
      <c r="M49" s="79">
        <f>IF($AE$6,IF($AE$1,SUMIFS('Annual Service Data By Mode'!X:X,'Annual Service Data By Mode'!$J:$J,"="&amp;$A49,'Annual Service Data By Mode'!$K:$K,"="&amp;$B49,'Annual Service Data By Mode'!$AX:$AX,"=No",'Annual Service Data By Mode'!$G:$G,"=Full Reporter"),SUMIFS('Annual Service Data By Mode'!X:X,'Annual Service Data By Mode'!$J:$J,"="&amp;$A49,'Annual Service Data By Mode'!$K:$K,"="&amp;$B49,'Annual Service Data By Mode'!$G:$G,"=Full Reporter")),IF($AE$1,SUMIFS('Annual Service Data By Mode'!X:X,'Annual Service Data By Mode'!$J:$J,"="&amp;$A49,'Annual Service Data By Mode'!$K:$K,"="&amp;$B49,'Annual Service Data By Mode'!$AX:$AX,"=No"),SUMIFS('Annual Service Data By Mode'!X:X,'Annual Service Data By Mode'!$J:$J,"="&amp;$A49,'Annual Service Data By Mode'!$K:$K,"="&amp;$B49)))</f>
        <v>2236134</v>
      </c>
      <c r="N49" s="79">
        <f>IF($AE$6,IF($AE$1,SUMIFS('Annual Service Data By Mode'!Z:Z,'Annual Service Data By Mode'!$J:$J,"="&amp;$A49,'Annual Service Data By Mode'!$K:$K,"="&amp;$B49,'Annual Service Data By Mode'!$AX:$AX,"=No",'Annual Service Data By Mode'!$G:$G,"=Full Reporter"),SUMIFS('Annual Service Data By Mode'!Z:Z,'Annual Service Data By Mode'!$J:$J,"="&amp;$A49,'Annual Service Data By Mode'!$K:$K,"="&amp;$B49,'Annual Service Data By Mode'!$G:$G,"=Full Reporter")),IF($AE$1,SUMIFS('Annual Service Data By Mode'!Z:Z,'Annual Service Data By Mode'!$J:$J,"="&amp;$A49,'Annual Service Data By Mode'!$K:$K,"="&amp;$B49,'Annual Service Data By Mode'!$AX:$AX,"=No"),SUMIFS('Annual Service Data By Mode'!Z:Z,'Annual Service Data By Mode'!$J:$J,"="&amp;$A49,'Annual Service Data By Mode'!$K:$K,"="&amp;$B49)))</f>
        <v>2199765</v>
      </c>
      <c r="O49" s="79">
        <f>IF($AE$6,IF($AE$1,SUMIFS('Annual Service Data By Mode'!AB:AB,'Annual Service Data By Mode'!$J:$J,"="&amp;$A49,'Annual Service Data By Mode'!$K:$K,"="&amp;$B49,'Annual Service Data By Mode'!$AX:$AX,"=No",'Annual Service Data By Mode'!$G:$G,"=Full Reporter"),SUMIFS('Annual Service Data By Mode'!AB:AB,'Annual Service Data By Mode'!$J:$J,"="&amp;$A49,'Annual Service Data By Mode'!$K:$K,"="&amp;$B49,'Annual Service Data By Mode'!$G:$G,"=Full Reporter")),IF($AE$1,SUMIFS('Annual Service Data By Mode'!AB:AB,'Annual Service Data By Mode'!$J:$J,"="&amp;$A49,'Annual Service Data By Mode'!$K:$K,"="&amp;$B49,'Annual Service Data By Mode'!$AX:$AX,"=No"),SUMIFS('Annual Service Data By Mode'!AB:AB,'Annual Service Data By Mode'!$J:$J,"="&amp;$A49,'Annual Service Data By Mode'!$K:$K,"="&amp;$B49)))</f>
        <v>36369</v>
      </c>
      <c r="P49" s="79">
        <f>IF($AE$6,IF($AE$1,SUMIFS('Annual Service Data By Mode'!AD:AD,'Annual Service Data By Mode'!$J:$J,"="&amp;$A49,'Annual Service Data By Mode'!$K:$K,"="&amp;$B49,'Annual Service Data By Mode'!$AX:$AX,"=No",'Annual Service Data By Mode'!$G:$G,"=Full Reporter"),SUMIFS('Annual Service Data By Mode'!AD:AD,'Annual Service Data By Mode'!$J:$J,"="&amp;$A49,'Annual Service Data By Mode'!$K:$K,"="&amp;$B49,'Annual Service Data By Mode'!$G:$G,"=Full Reporter")),IF($AE$1,SUMIFS('Annual Service Data By Mode'!AD:AD,'Annual Service Data By Mode'!$J:$J,"="&amp;$A49,'Annual Service Data By Mode'!$K:$K,"="&amp;$B49,'Annual Service Data By Mode'!$AX:$AX,"=No"),SUMIFS('Annual Service Data By Mode'!AD:AD,'Annual Service Data By Mode'!$J:$J,"="&amp;$A49,'Annual Service Data By Mode'!$K:$K,"="&amp;$B49)))</f>
        <v>373433</v>
      </c>
      <c r="Q49" s="79">
        <f>IF($AE$6,IF($AE$1,SUMIFS('Annual Service Data By Mode'!AF:AF,'Annual Service Data By Mode'!$J:$J,"="&amp;$A49,'Annual Service Data By Mode'!$K:$K,"="&amp;$B49,'Annual Service Data By Mode'!$AX:$AX,"=No",'Annual Service Data By Mode'!$G:$G,"=Full Reporter"),SUMIFS('Annual Service Data By Mode'!AF:AF,'Annual Service Data By Mode'!$J:$J,"="&amp;$A49,'Annual Service Data By Mode'!$K:$K,"="&amp;$B49,'Annual Service Data By Mode'!$G:$G,"=Full Reporter")),IF($AE$1,SUMIFS('Annual Service Data By Mode'!AF:AF,'Annual Service Data By Mode'!$J:$J,"="&amp;$A49,'Annual Service Data By Mode'!$K:$K,"="&amp;$B49,'Annual Service Data By Mode'!$AX:$AX,"=No"),SUMIFS('Annual Service Data By Mode'!AF:AF,'Annual Service Data By Mode'!$J:$J,"="&amp;$A49,'Annual Service Data By Mode'!$K:$K,"="&amp;$B49)))</f>
        <v>362134</v>
      </c>
      <c r="R49" s="79">
        <f>IF($AE$6,IF($AE$1,SUMIFS('Annual Service Data By Mode'!AH:AH,'Annual Service Data By Mode'!$J:$J,"="&amp;$A49,'Annual Service Data By Mode'!$K:$K,"="&amp;$B49,'Annual Service Data By Mode'!$AX:$AX,"=No",'Annual Service Data By Mode'!$G:$G,"=Full Reporter"),SUMIFS('Annual Service Data By Mode'!AH:AH,'Annual Service Data By Mode'!$J:$J,"="&amp;$A49,'Annual Service Data By Mode'!$K:$K,"="&amp;$B49,'Annual Service Data By Mode'!$G:$G,"=Full Reporter")),IF($AE$1,SUMIFS('Annual Service Data By Mode'!AH:AH,'Annual Service Data By Mode'!$J:$J,"="&amp;$A49,'Annual Service Data By Mode'!$K:$K,"="&amp;$B49,'Annual Service Data By Mode'!$AX:$AX,"=No"),SUMIFS('Annual Service Data By Mode'!AH:AH,'Annual Service Data By Mode'!$J:$J,"="&amp;$A49,'Annual Service Data By Mode'!$K:$K,"="&amp;$B49)))</f>
        <v>11299</v>
      </c>
      <c r="S49" s="79">
        <f>IF($AE$6,IF($AE$1,SUMIFS('Annual Service Data By Mode'!AJ:AJ,'Annual Service Data By Mode'!$J:$J,"="&amp;$A49,'Annual Service Data By Mode'!$K:$K,"="&amp;$B49,'Annual Service Data By Mode'!$AX:$AX,"=No",'Annual Service Data By Mode'!$G:$G,"=Full Reporter"),SUMIFS('Annual Service Data By Mode'!AJ:AJ,'Annual Service Data By Mode'!$J:$J,"="&amp;$A49,'Annual Service Data By Mode'!$K:$K,"="&amp;$B49,'Annual Service Data By Mode'!$G:$G,"=Full Reporter")),IF($AE$1,SUMIFS('Annual Service Data By Mode'!AJ:AJ,'Annual Service Data By Mode'!$J:$J,"="&amp;$A49,'Annual Service Data By Mode'!$K:$K,"="&amp;$B49,'Annual Service Data By Mode'!$AX:$AX,"=No"),SUMIFS('Annual Service Data By Mode'!AJ:AJ,'Annual Service Data By Mode'!$J:$J,"="&amp;$A49,'Annual Service Data By Mode'!$K:$K,"="&amp;$B49)))</f>
        <v>2236134</v>
      </c>
      <c r="T49" s="79">
        <f>IF($AE$6,IF($AE$1,SUMIFS('Annual Service Data By Mode'!AL:AL,'Annual Service Data By Mode'!$J:$J,"="&amp;$A49,'Annual Service Data By Mode'!$K:$K,"="&amp;$B49,'Annual Service Data By Mode'!$AX:$AX,"=No",'Annual Service Data By Mode'!$G:$G,"=Full Reporter"),SUMIFS('Annual Service Data By Mode'!AL:AL,'Annual Service Data By Mode'!$J:$J,"="&amp;$A49,'Annual Service Data By Mode'!$K:$K,"="&amp;$B49,'Annual Service Data By Mode'!$G:$G,"=Full Reporter")),IF($AE$1,SUMIFS('Annual Service Data By Mode'!AL:AL,'Annual Service Data By Mode'!$J:$J,"="&amp;$A49,'Annual Service Data By Mode'!$K:$K,"="&amp;$B49,'Annual Service Data By Mode'!$AX:$AX,"=No"),SUMIFS('Annual Service Data By Mode'!AL:AL,'Annual Service Data By Mode'!$J:$J,"="&amp;$A49,'Annual Service Data By Mode'!$K:$K,"="&amp;$B49)))</f>
        <v>2199765</v>
      </c>
      <c r="U49" s="79">
        <f>IF($AE$6,IF($AE$1,SUMIFS('Annual Service Data By Mode'!AN:AN,'Annual Service Data By Mode'!$J:$J,"="&amp;$A49,'Annual Service Data By Mode'!$K:$K,"="&amp;$B49,'Annual Service Data By Mode'!$AX:$AX,"=No",'Annual Service Data By Mode'!$G:$G,"=Full Reporter"),SUMIFS('Annual Service Data By Mode'!AN:AN,'Annual Service Data By Mode'!$J:$J,"="&amp;$A49,'Annual Service Data By Mode'!$K:$K,"="&amp;$B49,'Annual Service Data By Mode'!$G:$G,"=Full Reporter")),IF($AE$1,SUMIFS('Annual Service Data By Mode'!AN:AN,'Annual Service Data By Mode'!$J:$J,"="&amp;$A49,'Annual Service Data By Mode'!$K:$K,"="&amp;$B49,'Annual Service Data By Mode'!$AX:$AX,"=No"),SUMIFS('Annual Service Data By Mode'!AN:AN,'Annual Service Data By Mode'!$J:$J,"="&amp;$A49,'Annual Service Data By Mode'!$K:$K,"="&amp;$B49)))</f>
        <v>373433</v>
      </c>
      <c r="V49" s="79">
        <f>IF($AE$6,IF($AE$1,SUMIFS('Annual Service Data By Mode'!AP:AP,'Annual Service Data By Mode'!$J:$J,"="&amp;$A49,'Annual Service Data By Mode'!$K:$K,"="&amp;$B49,'Annual Service Data By Mode'!$AX:$AX,"=No",'Annual Service Data By Mode'!$G:$G,"=Full Reporter"),SUMIFS('Annual Service Data By Mode'!AP:AP,'Annual Service Data By Mode'!$J:$J,"="&amp;$A49,'Annual Service Data By Mode'!$K:$K,"="&amp;$B49,'Annual Service Data By Mode'!$G:$G,"=Full Reporter")),IF($AE$1,SUMIFS('Annual Service Data By Mode'!AP:AP,'Annual Service Data By Mode'!$J:$J,"="&amp;$A49,'Annual Service Data By Mode'!$K:$K,"="&amp;$B49,'Annual Service Data By Mode'!$AX:$AX,"=No"),SUMIFS('Annual Service Data By Mode'!AP:AP,'Annual Service Data By Mode'!$J:$J,"="&amp;$A49,'Annual Service Data By Mode'!$K:$K,"="&amp;$B49)))</f>
        <v>362134</v>
      </c>
      <c r="W49" s="79">
        <f>IF($AE$6,IF($AE$1,SUMIFS('Annual Service Data By Mode'!AR:AR,'Annual Service Data By Mode'!$J:$J,"="&amp;$A49,'Annual Service Data By Mode'!$K:$K,"="&amp;$B49,'Annual Service Data By Mode'!$AX:$AX,"=No",'Annual Service Data By Mode'!$G:$G,"=Full Reporter"),SUMIFS('Annual Service Data By Mode'!AR:AR,'Annual Service Data By Mode'!$J:$J,"="&amp;$A49,'Annual Service Data By Mode'!$K:$K,"="&amp;$B49,'Annual Service Data By Mode'!$G:$G,"=Full Reporter")),IF($AE$1,SUMIFS('Annual Service Data By Mode'!AR:AR,'Annual Service Data By Mode'!$J:$J,"="&amp;$A49,'Annual Service Data By Mode'!$K:$K,"="&amp;$B49,'Annual Service Data By Mode'!$AX:$AX,"=No"),SUMIFS('Annual Service Data By Mode'!AR:AR,'Annual Service Data By Mode'!$J:$J,"="&amp;$A49,'Annual Service Data By Mode'!$K:$K,"="&amp;$B49)))</f>
        <v>17650260</v>
      </c>
      <c r="X49" s="79">
        <f>IF($AE$6,IF($AE$1,SUMIFS('Annual Service Data By Mode'!AT:AT,'Annual Service Data By Mode'!$J:$J,"="&amp;$A49,'Annual Service Data By Mode'!$K:$K,"="&amp;$B49,'Annual Service Data By Mode'!$AX:$AX,"=No",'Annual Service Data By Mode'!$G:$G,"=Full Reporter"),SUMIFS('Annual Service Data By Mode'!AT:AT,'Annual Service Data By Mode'!$J:$J,"="&amp;$A49,'Annual Service Data By Mode'!$K:$K,"="&amp;$B49,'Annual Service Data By Mode'!$G:$G,"=Full Reporter")),IF($AE$1,SUMIFS('Annual Service Data By Mode'!AT:AT,'Annual Service Data By Mode'!$J:$J,"="&amp;$A49,'Annual Service Data By Mode'!$K:$K,"="&amp;$B49,'Annual Service Data By Mode'!$AX:$AX,"=No"),SUMIFS('Annual Service Data By Mode'!AT:AT,'Annual Service Data By Mode'!$J:$J,"="&amp;$A49,'Annual Service Data By Mode'!$K:$K,"="&amp;$B49)))</f>
        <v>32116123</v>
      </c>
      <c r="Y49" s="198">
        <f>IF($AE$6,IF($AE$1,SUMIFS('Annual Service Data By Mode'!AV:AV,'Annual Service Data By Mode'!$J:$J,"="&amp;$A49,'Annual Service Data By Mode'!$K:$K,"="&amp;$B49,'Annual Service Data By Mode'!$AX:$AX,"=No",'Annual Service Data By Mode'!$G:$G,"=Full Reporter"),SUMIFS('Annual Service Data By Mode'!AV:AV,'Annual Service Data By Mode'!$J:$J,"="&amp;$A49,'Annual Service Data By Mode'!$K:$K,"="&amp;$B49,'Annual Service Data By Mode'!$G:$G,"=Full Reporter")),IF($AE$1,SUMIFS('Annual Service Data By Mode'!AV:AV,'Annual Service Data By Mode'!$J:$J,"="&amp;$A49,'Annual Service Data By Mode'!$K:$K,"="&amp;$B49,'Annual Service Data By Mode'!$AX:$AX,"=No"),SUMIFS('Annual Service Data By Mode'!AV:AV,'Annual Service Data By Mode'!$J:$J,"="&amp;$A49,'Annual Service Data By Mode'!$K:$K,"="&amp;$B49)))</f>
        <v>64.349999999999994</v>
      </c>
      <c r="Z49" s="34"/>
      <c r="AA49" s="34"/>
      <c r="AB49" s="34"/>
      <c r="AC49" s="34"/>
      <c r="AD49" s="34"/>
      <c r="AE49" s="34"/>
      <c r="AF49" s="34"/>
      <c r="AG49" s="34"/>
      <c r="AH49" s="34"/>
      <c r="AI49" s="34"/>
    </row>
    <row r="50" spans="1:35" s="37" customFormat="1" ht="11.25" x14ac:dyDescent="0.2">
      <c r="A50" s="76" t="s">
        <v>30</v>
      </c>
      <c r="B50" s="76" t="s">
        <v>8</v>
      </c>
      <c r="C50" s="77" t="s">
        <v>127</v>
      </c>
      <c r="D50" s="77"/>
      <c r="E50" s="78"/>
      <c r="F50" s="79">
        <f>IF($AE$6,IF($AE$1,SUMIFS('Annual Service Data By Mode'!L:L,'Annual Service Data By Mode'!$J:$J,"="&amp;$A50,'Annual Service Data By Mode'!$K:$K,"="&amp;$B50,'Annual Service Data By Mode'!$AX:$AX,"=No",'Annual Service Data By Mode'!$G:$G,"=Full Reporter"),SUMIFS('Annual Service Data By Mode'!L:L,'Annual Service Data By Mode'!$J:$J,"="&amp;$A50,'Annual Service Data By Mode'!$K:$K,"="&amp;$B50,'Annual Service Data By Mode'!$G:$G,"=Full Reporter")),IF($AE$1,SUMIFS('Annual Service Data By Mode'!L:L,'Annual Service Data By Mode'!$J:$J,"="&amp;$A50,'Annual Service Data By Mode'!$K:$K,"="&amp;$B50,'Annual Service Data By Mode'!$AX:$AX,"=No"),SUMIFS('Annual Service Data By Mode'!L:L,'Annual Service Data By Mode'!$J:$J,"="&amp;$A50,'Annual Service Data By Mode'!$K:$K,"="&amp;$B50)))</f>
        <v>403</v>
      </c>
      <c r="G50" s="79">
        <f>IF($AE$6,IF($AE$1,SUMIFS('Annual Service Data By Mode'!N:N,'Annual Service Data By Mode'!$J:$J,"="&amp;$A50,'Annual Service Data By Mode'!$K:$K,"="&amp;$B50,'Annual Service Data By Mode'!$AX:$AX,"=No",'Annual Service Data By Mode'!$G:$G,"=Full Reporter"),SUMIFS('Annual Service Data By Mode'!N:N,'Annual Service Data By Mode'!$J:$J,"="&amp;$A50,'Annual Service Data By Mode'!$K:$K,"="&amp;$B50,'Annual Service Data By Mode'!$G:$G,"=Full Reporter")),IF($AE$1,SUMIFS('Annual Service Data By Mode'!N:N,'Annual Service Data By Mode'!$J:$J,"="&amp;$A50,'Annual Service Data By Mode'!$K:$K,"="&amp;$B50,'Annual Service Data By Mode'!$AX:$AX,"=No"),SUMIFS('Annual Service Data By Mode'!N:N,'Annual Service Data By Mode'!$J:$J,"="&amp;$A50,'Annual Service Data By Mode'!$K:$K,"="&amp;$B50)))</f>
        <v>0</v>
      </c>
      <c r="H50" s="80">
        <f t="shared" si="8"/>
        <v>6.7698493575828156</v>
      </c>
      <c r="I50" s="81">
        <f t="shared" si="9"/>
        <v>1.6423765674508652</v>
      </c>
      <c r="J50" s="80">
        <f t="shared" si="10"/>
        <v>12.015857161941669</v>
      </c>
      <c r="K50" s="80">
        <f t="shared" si="11"/>
        <v>49.529166757922155</v>
      </c>
      <c r="L50" s="79">
        <f>IF($AE$6,IF($AE$1,SUMIFS('Annual Service Data By Mode'!V:V,'Annual Service Data By Mode'!$J:$J,"="&amp;$A50,'Annual Service Data By Mode'!$K:$K,"="&amp;$B50,'Annual Service Data By Mode'!$AX:$AX,"=No",'Annual Service Data By Mode'!$G:$G,"=Full Reporter"),SUMIFS('Annual Service Data By Mode'!V:V,'Annual Service Data By Mode'!$J:$J,"="&amp;$A50,'Annual Service Data By Mode'!$K:$K,"="&amp;$B50,'Annual Service Data By Mode'!$G:$G,"=Full Reporter")),IF($AE$1,SUMIFS('Annual Service Data By Mode'!V:V,'Annual Service Data By Mode'!$J:$J,"="&amp;$A50,'Annual Service Data By Mode'!$K:$K,"="&amp;$B50,'Annual Service Data By Mode'!$AX:$AX,"=No"),SUMIFS('Annual Service Data By Mode'!V:V,'Annual Service Data By Mode'!$J:$J,"="&amp;$A50,'Annual Service Data By Mode'!$K:$K,"="&amp;$B50)))</f>
        <v>12532057</v>
      </c>
      <c r="M50" s="79">
        <f>IF($AE$6,IF($AE$1,SUMIFS('Annual Service Data By Mode'!X:X,'Annual Service Data By Mode'!$J:$J,"="&amp;$A50,'Annual Service Data By Mode'!$K:$K,"="&amp;$B50,'Annual Service Data By Mode'!$AX:$AX,"=No",'Annual Service Data By Mode'!$G:$G,"=Full Reporter"),SUMIFS('Annual Service Data By Mode'!X:X,'Annual Service Data By Mode'!$J:$J,"="&amp;$A50,'Annual Service Data By Mode'!$K:$K,"="&amp;$B50,'Annual Service Data By Mode'!$G:$G,"=Full Reporter")),IF($AE$1,SUMIFS('Annual Service Data By Mode'!X:X,'Annual Service Data By Mode'!$J:$J,"="&amp;$A50,'Annual Service Data By Mode'!$K:$K,"="&amp;$B50,'Annual Service Data By Mode'!$AX:$AX,"=No"),SUMIFS('Annual Service Data By Mode'!X:X,'Annual Service Data By Mode'!$J:$J,"="&amp;$A50,'Annual Service Data By Mode'!$K:$K,"="&amp;$B50)))</f>
        <v>11038070</v>
      </c>
      <c r="N50" s="79">
        <f>IF($AE$6,IF($AE$1,SUMIFS('Annual Service Data By Mode'!Z:Z,'Annual Service Data By Mode'!$J:$J,"="&amp;$A50,'Annual Service Data By Mode'!$K:$K,"="&amp;$B50,'Annual Service Data By Mode'!$AX:$AX,"=No",'Annual Service Data By Mode'!$G:$G,"=Full Reporter"),SUMIFS('Annual Service Data By Mode'!Z:Z,'Annual Service Data By Mode'!$J:$J,"="&amp;$A50,'Annual Service Data By Mode'!$K:$K,"="&amp;$B50,'Annual Service Data By Mode'!$G:$G,"=Full Reporter")),IF($AE$1,SUMIFS('Annual Service Data By Mode'!Z:Z,'Annual Service Data By Mode'!$J:$J,"="&amp;$A50,'Annual Service Data By Mode'!$K:$K,"="&amp;$B50,'Annual Service Data By Mode'!$AX:$AX,"=No"),SUMIFS('Annual Service Data By Mode'!Z:Z,'Annual Service Data By Mode'!$J:$J,"="&amp;$A50,'Annual Service Data By Mode'!$K:$K,"="&amp;$B50)))</f>
        <v>10509636</v>
      </c>
      <c r="O50" s="79">
        <f>IF($AE$6,IF($AE$1,SUMIFS('Annual Service Data By Mode'!AB:AB,'Annual Service Data By Mode'!$J:$J,"="&amp;$A50,'Annual Service Data By Mode'!$K:$K,"="&amp;$B50,'Annual Service Data By Mode'!$AX:$AX,"=No",'Annual Service Data By Mode'!$G:$G,"=Full Reporter"),SUMIFS('Annual Service Data By Mode'!AB:AB,'Annual Service Data By Mode'!$J:$J,"="&amp;$A50,'Annual Service Data By Mode'!$K:$K,"="&amp;$B50,'Annual Service Data By Mode'!$G:$G,"=Full Reporter")),IF($AE$1,SUMIFS('Annual Service Data By Mode'!AB:AB,'Annual Service Data By Mode'!$J:$J,"="&amp;$A50,'Annual Service Data By Mode'!$K:$K,"="&amp;$B50,'Annual Service Data By Mode'!$AX:$AX,"=No"),SUMIFS('Annual Service Data By Mode'!AB:AB,'Annual Service Data By Mode'!$J:$J,"="&amp;$A50,'Annual Service Data By Mode'!$K:$K,"="&amp;$B50)))</f>
        <v>528434</v>
      </c>
      <c r="P50" s="79">
        <f>IF($AE$6,IF($AE$1,SUMIFS('Annual Service Data By Mode'!AD:AD,'Annual Service Data By Mode'!$J:$J,"="&amp;$A50,'Annual Service Data By Mode'!$K:$K,"="&amp;$B50,'Annual Service Data By Mode'!$AX:$AX,"=No",'Annual Service Data By Mode'!$G:$G,"=Full Reporter"),SUMIFS('Annual Service Data By Mode'!AD:AD,'Annual Service Data By Mode'!$J:$J,"="&amp;$A50,'Annual Service Data By Mode'!$K:$K,"="&amp;$B50,'Annual Service Data By Mode'!$G:$G,"=Full Reporter")),IF($AE$1,SUMIFS('Annual Service Data By Mode'!AD:AD,'Annual Service Data By Mode'!$J:$J,"="&amp;$A50,'Annual Service Data By Mode'!$K:$K,"="&amp;$B50,'Annual Service Data By Mode'!$AX:$AX,"=No"),SUMIFS('Annual Service Data By Mode'!AD:AD,'Annual Service Data By Mode'!$J:$J,"="&amp;$A50,'Annual Service Data By Mode'!$K:$K,"="&amp;$B50)))</f>
        <v>1620375</v>
      </c>
      <c r="Q50" s="79">
        <f>IF($AE$6,IF($AE$1,SUMIFS('Annual Service Data By Mode'!AF:AF,'Annual Service Data By Mode'!$J:$J,"="&amp;$A50,'Annual Service Data By Mode'!$K:$K,"="&amp;$B50,'Annual Service Data By Mode'!$AX:$AX,"=No",'Annual Service Data By Mode'!$G:$G,"=Full Reporter"),SUMIFS('Annual Service Data By Mode'!AF:AF,'Annual Service Data By Mode'!$J:$J,"="&amp;$A50,'Annual Service Data By Mode'!$K:$K,"="&amp;$B50,'Annual Service Data By Mode'!$G:$G,"=Full Reporter")),IF($AE$1,SUMIFS('Annual Service Data By Mode'!AF:AF,'Annual Service Data By Mode'!$J:$J,"="&amp;$A50,'Annual Service Data By Mode'!$K:$K,"="&amp;$B50,'Annual Service Data By Mode'!$AX:$AX,"=No"),SUMIFS('Annual Service Data By Mode'!AF:AF,'Annual Service Data By Mode'!$J:$J,"="&amp;$A50,'Annual Service Data By Mode'!$K:$K,"="&amp;$B50)))</f>
        <v>1552418</v>
      </c>
      <c r="R50" s="79">
        <f>IF($AE$6,IF($AE$1,SUMIFS('Annual Service Data By Mode'!AH:AH,'Annual Service Data By Mode'!$J:$J,"="&amp;$A50,'Annual Service Data By Mode'!$K:$K,"="&amp;$B50,'Annual Service Data By Mode'!$AX:$AX,"=No",'Annual Service Data By Mode'!$G:$G,"=Full Reporter"),SUMIFS('Annual Service Data By Mode'!AH:AH,'Annual Service Data By Mode'!$J:$J,"="&amp;$A50,'Annual Service Data By Mode'!$K:$K,"="&amp;$B50,'Annual Service Data By Mode'!$G:$G,"=Full Reporter")),IF($AE$1,SUMIFS('Annual Service Data By Mode'!AH:AH,'Annual Service Data By Mode'!$J:$J,"="&amp;$A50,'Annual Service Data By Mode'!$K:$K,"="&amp;$B50,'Annual Service Data By Mode'!$AX:$AX,"=No"),SUMIFS('Annual Service Data By Mode'!AH:AH,'Annual Service Data By Mode'!$J:$J,"="&amp;$A50,'Annual Service Data By Mode'!$K:$K,"="&amp;$B50)))</f>
        <v>67957</v>
      </c>
      <c r="S50" s="79">
        <f>IF($AE$6,IF($AE$1,SUMIFS('Annual Service Data By Mode'!AJ:AJ,'Annual Service Data By Mode'!$J:$J,"="&amp;$A50,'Annual Service Data By Mode'!$K:$K,"="&amp;$B50,'Annual Service Data By Mode'!$AX:$AX,"=No",'Annual Service Data By Mode'!$G:$G,"=Full Reporter"),SUMIFS('Annual Service Data By Mode'!AJ:AJ,'Annual Service Data By Mode'!$J:$J,"="&amp;$A50,'Annual Service Data By Mode'!$K:$K,"="&amp;$B50,'Annual Service Data By Mode'!$G:$G,"=Full Reporter")),IF($AE$1,SUMIFS('Annual Service Data By Mode'!AJ:AJ,'Annual Service Data By Mode'!$J:$J,"="&amp;$A50,'Annual Service Data By Mode'!$K:$K,"="&amp;$B50,'Annual Service Data By Mode'!$AX:$AX,"=No"),SUMIFS('Annual Service Data By Mode'!AJ:AJ,'Annual Service Data By Mode'!$J:$J,"="&amp;$A50,'Annual Service Data By Mode'!$K:$K,"="&amp;$B50)))</f>
        <v>0</v>
      </c>
      <c r="T50" s="79">
        <f>IF($AE$6,IF($AE$1,SUMIFS('Annual Service Data By Mode'!AL:AL,'Annual Service Data By Mode'!$J:$J,"="&amp;$A50,'Annual Service Data By Mode'!$K:$K,"="&amp;$B50,'Annual Service Data By Mode'!$AX:$AX,"=No",'Annual Service Data By Mode'!$G:$G,"=Full Reporter"),SUMIFS('Annual Service Data By Mode'!AL:AL,'Annual Service Data By Mode'!$J:$J,"="&amp;$A50,'Annual Service Data By Mode'!$K:$K,"="&amp;$B50,'Annual Service Data By Mode'!$G:$G,"=Full Reporter")),IF($AE$1,SUMIFS('Annual Service Data By Mode'!AL:AL,'Annual Service Data By Mode'!$J:$J,"="&amp;$A50,'Annual Service Data By Mode'!$K:$K,"="&amp;$B50,'Annual Service Data By Mode'!$AX:$AX,"=No"),SUMIFS('Annual Service Data By Mode'!AL:AL,'Annual Service Data By Mode'!$J:$J,"="&amp;$A50,'Annual Service Data By Mode'!$K:$K,"="&amp;$B50)))</f>
        <v>0</v>
      </c>
      <c r="U50" s="79">
        <f>IF($AE$6,IF($AE$1,SUMIFS('Annual Service Data By Mode'!AN:AN,'Annual Service Data By Mode'!$J:$J,"="&amp;$A50,'Annual Service Data By Mode'!$K:$K,"="&amp;$B50,'Annual Service Data By Mode'!$AX:$AX,"=No",'Annual Service Data By Mode'!$G:$G,"=Full Reporter"),SUMIFS('Annual Service Data By Mode'!AN:AN,'Annual Service Data By Mode'!$J:$J,"="&amp;$A50,'Annual Service Data By Mode'!$K:$K,"="&amp;$B50,'Annual Service Data By Mode'!$G:$G,"=Full Reporter")),IF($AE$1,SUMIFS('Annual Service Data By Mode'!AN:AN,'Annual Service Data By Mode'!$J:$J,"="&amp;$A50,'Annual Service Data By Mode'!$K:$K,"="&amp;$B50,'Annual Service Data By Mode'!$AX:$AX,"=No"),SUMIFS('Annual Service Data By Mode'!AN:AN,'Annual Service Data By Mode'!$J:$J,"="&amp;$A50,'Annual Service Data By Mode'!$K:$K,"="&amp;$B50)))</f>
        <v>0</v>
      </c>
      <c r="V50" s="79">
        <f>IF($AE$6,IF($AE$1,SUMIFS('Annual Service Data By Mode'!AP:AP,'Annual Service Data By Mode'!$J:$J,"="&amp;$A50,'Annual Service Data By Mode'!$K:$K,"="&amp;$B50,'Annual Service Data By Mode'!$AX:$AX,"=No",'Annual Service Data By Mode'!$G:$G,"=Full Reporter"),SUMIFS('Annual Service Data By Mode'!AP:AP,'Annual Service Data By Mode'!$J:$J,"="&amp;$A50,'Annual Service Data By Mode'!$K:$K,"="&amp;$B50,'Annual Service Data By Mode'!$G:$G,"=Full Reporter")),IF($AE$1,SUMIFS('Annual Service Data By Mode'!AP:AP,'Annual Service Data By Mode'!$J:$J,"="&amp;$A50,'Annual Service Data By Mode'!$K:$K,"="&amp;$B50,'Annual Service Data By Mode'!$AX:$AX,"=No"),SUMIFS('Annual Service Data By Mode'!AP:AP,'Annual Service Data By Mode'!$J:$J,"="&amp;$A50,'Annual Service Data By Mode'!$K:$K,"="&amp;$B50)))</f>
        <v>0</v>
      </c>
      <c r="W50" s="79">
        <f>IF($AE$6,IF($AE$1,SUMIFS('Annual Service Data By Mode'!AR:AR,'Annual Service Data By Mode'!$J:$J,"="&amp;$A50,'Annual Service Data By Mode'!$K:$K,"="&amp;$B50,'Annual Service Data By Mode'!$AX:$AX,"=No",'Annual Service Data By Mode'!$G:$G,"=Full Reporter"),SUMIFS('Annual Service Data By Mode'!AR:AR,'Annual Service Data By Mode'!$J:$J,"="&amp;$A50,'Annual Service Data By Mode'!$K:$K,"="&amp;$B50,'Annual Service Data By Mode'!$G:$G,"=Full Reporter")),IF($AE$1,SUMIFS('Annual Service Data By Mode'!AR:AR,'Annual Service Data By Mode'!$J:$J,"="&amp;$A50,'Annual Service Data By Mode'!$K:$K,"="&amp;$B50,'Annual Service Data By Mode'!$AX:$AX,"=No"),SUMIFS('Annual Service Data By Mode'!AR:AR,'Annual Service Data By Mode'!$J:$J,"="&amp;$A50,'Annual Service Data By Mode'!$K:$K,"="&amp;$B50)))</f>
        <v>76889970</v>
      </c>
      <c r="X50" s="79">
        <f>IF($AE$6,IF($AE$1,SUMIFS('Annual Service Data By Mode'!AT:AT,'Annual Service Data By Mode'!$J:$J,"="&amp;$A50,'Annual Service Data By Mode'!$K:$K,"="&amp;$B50,'Annual Service Data By Mode'!$AX:$AX,"=No",'Annual Service Data By Mode'!$G:$G,"=Full Reporter"),SUMIFS('Annual Service Data By Mode'!AT:AT,'Annual Service Data By Mode'!$J:$J,"="&amp;$A50,'Annual Service Data By Mode'!$K:$K,"="&amp;$B50,'Annual Service Data By Mode'!$G:$G,"=Full Reporter")),IF($AE$1,SUMIFS('Annual Service Data By Mode'!AT:AT,'Annual Service Data By Mode'!$J:$J,"="&amp;$A50,'Annual Service Data By Mode'!$K:$K,"="&amp;$B50,'Annual Service Data By Mode'!$AX:$AX,"=No"),SUMIFS('Annual Service Data By Mode'!AT:AT,'Annual Service Data By Mode'!$J:$J,"="&amp;$A50,'Annual Service Data By Mode'!$K:$K,"="&amp;$B50)))</f>
        <v>126282285</v>
      </c>
      <c r="Y50" s="198">
        <f>IF($AE$6,IF($AE$1,SUMIFS('Annual Service Data By Mode'!AV:AV,'Annual Service Data By Mode'!$J:$J,"="&amp;$A50,'Annual Service Data By Mode'!$K:$K,"="&amp;$B50,'Annual Service Data By Mode'!$AX:$AX,"=No",'Annual Service Data By Mode'!$G:$G,"=Full Reporter"),SUMIFS('Annual Service Data By Mode'!AV:AV,'Annual Service Data By Mode'!$J:$J,"="&amp;$A50,'Annual Service Data By Mode'!$K:$K,"="&amp;$B50,'Annual Service Data By Mode'!$G:$G,"=Full Reporter")),IF($AE$1,SUMIFS('Annual Service Data By Mode'!AV:AV,'Annual Service Data By Mode'!$J:$J,"="&amp;$A50,'Annual Service Data By Mode'!$K:$K,"="&amp;$B50,'Annual Service Data By Mode'!$AX:$AX,"=No"),SUMIFS('Annual Service Data By Mode'!AV:AV,'Annual Service Data By Mode'!$J:$J,"="&amp;$A50,'Annual Service Data By Mode'!$K:$K,"="&amp;$B50)))</f>
        <v>457.96000000000004</v>
      </c>
      <c r="Z50" s="34"/>
      <c r="AA50" s="34"/>
      <c r="AB50" s="34"/>
      <c r="AC50" s="34"/>
      <c r="AD50" s="34"/>
      <c r="AE50" s="34"/>
      <c r="AF50" s="34"/>
      <c r="AG50" s="34"/>
      <c r="AH50" s="34"/>
      <c r="AI50" s="34"/>
    </row>
    <row r="51" spans="1:35" s="37" customFormat="1" ht="11.25" x14ac:dyDescent="0.2">
      <c r="A51" s="76" t="s">
        <v>13</v>
      </c>
      <c r="B51" s="76" t="s">
        <v>8</v>
      </c>
      <c r="C51" s="77" t="s">
        <v>128</v>
      </c>
      <c r="D51" s="77"/>
      <c r="E51" s="78"/>
      <c r="F51" s="79">
        <f>IF($AE$6,IF($AE$1,SUMIFS('Annual Service Data By Mode'!L:L,'Annual Service Data By Mode'!$J:$J,"="&amp;$A51,'Annual Service Data By Mode'!$K:$K,"="&amp;$B51,'Annual Service Data By Mode'!$AX:$AX,"=No",'Annual Service Data By Mode'!$G:$G,"=Full Reporter"),SUMIFS('Annual Service Data By Mode'!L:L,'Annual Service Data By Mode'!$J:$J,"="&amp;$A51,'Annual Service Data By Mode'!$K:$K,"="&amp;$B51,'Annual Service Data By Mode'!$G:$G,"=Full Reporter")),IF($AE$1,SUMIFS('Annual Service Data By Mode'!L:L,'Annual Service Data By Mode'!$J:$J,"="&amp;$A51,'Annual Service Data By Mode'!$K:$K,"="&amp;$B51,'Annual Service Data By Mode'!$AX:$AX,"=No"),SUMIFS('Annual Service Data By Mode'!L:L,'Annual Service Data By Mode'!$J:$J,"="&amp;$A51,'Annual Service Data By Mode'!$K:$K,"="&amp;$B51)))</f>
        <v>6940</v>
      </c>
      <c r="G51" s="79">
        <f>IF($AE$6,IF($AE$1,SUMIFS('Annual Service Data By Mode'!N:N,'Annual Service Data By Mode'!$J:$J,"="&amp;$A51,'Annual Service Data By Mode'!$K:$K,"="&amp;$B51,'Annual Service Data By Mode'!$AX:$AX,"=No",'Annual Service Data By Mode'!$G:$G,"=Full Reporter"),SUMIFS('Annual Service Data By Mode'!N:N,'Annual Service Data By Mode'!$J:$J,"="&amp;$A51,'Annual Service Data By Mode'!$K:$K,"="&amp;$B51,'Annual Service Data By Mode'!$G:$G,"=Full Reporter")),IF($AE$1,SUMIFS('Annual Service Data By Mode'!N:N,'Annual Service Data By Mode'!$J:$J,"="&amp;$A51,'Annual Service Data By Mode'!$K:$K,"="&amp;$B51,'Annual Service Data By Mode'!$AX:$AX,"=No"),SUMIFS('Annual Service Data By Mode'!N:N,'Annual Service Data By Mode'!$J:$J,"="&amp;$A51,'Annual Service Data By Mode'!$K:$K,"="&amp;$B51)))</f>
        <v>0</v>
      </c>
      <c r="H51" s="80">
        <f t="shared" si="8"/>
        <v>34.188986063030363</v>
      </c>
      <c r="I51" s="81">
        <f t="shared" si="9"/>
        <v>30.678967979776491</v>
      </c>
      <c r="J51" s="80">
        <f t="shared" si="10"/>
        <v>5.7875306359835941</v>
      </c>
      <c r="K51" s="80">
        <f t="shared" si="11"/>
        <v>6.4496890633165913</v>
      </c>
      <c r="L51" s="79">
        <f>IF($AE$6,IF($AE$1,SUMIFS('Annual Service Data By Mode'!V:V,'Annual Service Data By Mode'!$J:$J,"="&amp;$A51,'Annual Service Data By Mode'!$K:$K,"="&amp;$B51,'Annual Service Data By Mode'!$AX:$AX,"=No",'Annual Service Data By Mode'!$G:$G,"=Full Reporter"),SUMIFS('Annual Service Data By Mode'!V:V,'Annual Service Data By Mode'!$J:$J,"="&amp;$A51,'Annual Service Data By Mode'!$K:$K,"="&amp;$B51,'Annual Service Data By Mode'!$G:$G,"=Full Reporter")),IF($AE$1,SUMIFS('Annual Service Data By Mode'!V:V,'Annual Service Data By Mode'!$J:$J,"="&amp;$A51,'Annual Service Data By Mode'!$K:$K,"="&amp;$B51,'Annual Service Data By Mode'!$AX:$AX,"=No"),SUMIFS('Annual Service Data By Mode'!V:V,'Annual Service Data By Mode'!$J:$J,"="&amp;$A51,'Annual Service Data By Mode'!$K:$K,"="&amp;$B51)))</f>
        <v>0</v>
      </c>
      <c r="M51" s="79">
        <f>IF($AE$6,IF($AE$1,SUMIFS('Annual Service Data By Mode'!X:X,'Annual Service Data By Mode'!$J:$J,"="&amp;$A51,'Annual Service Data By Mode'!$K:$K,"="&amp;$B51,'Annual Service Data By Mode'!$AX:$AX,"=No",'Annual Service Data By Mode'!$G:$G,"=Full Reporter"),SUMIFS('Annual Service Data By Mode'!X:X,'Annual Service Data By Mode'!$J:$J,"="&amp;$A51,'Annual Service Data By Mode'!$K:$K,"="&amp;$B51,'Annual Service Data By Mode'!$G:$G,"=Full Reporter")),IF($AE$1,SUMIFS('Annual Service Data By Mode'!X:X,'Annual Service Data By Mode'!$J:$J,"="&amp;$A51,'Annual Service Data By Mode'!$K:$K,"="&amp;$B51,'Annual Service Data By Mode'!$AX:$AX,"=No"),SUMIFS('Annual Service Data By Mode'!X:X,'Annual Service Data By Mode'!$J:$J,"="&amp;$A51,'Annual Service Data By Mode'!$K:$K,"="&amp;$B51)))</f>
        <v>91768709</v>
      </c>
      <c r="N51" s="79">
        <f>IF($AE$6,IF($AE$1,SUMIFS('Annual Service Data By Mode'!Z:Z,'Annual Service Data By Mode'!$J:$J,"="&amp;$A51,'Annual Service Data By Mode'!$K:$K,"="&amp;$B51,'Annual Service Data By Mode'!$AX:$AX,"=No",'Annual Service Data By Mode'!$G:$G,"=Full Reporter"),SUMIFS('Annual Service Data By Mode'!Z:Z,'Annual Service Data By Mode'!$J:$J,"="&amp;$A51,'Annual Service Data By Mode'!$K:$K,"="&amp;$B51,'Annual Service Data By Mode'!$G:$G,"=Full Reporter")),IF($AE$1,SUMIFS('Annual Service Data By Mode'!Z:Z,'Annual Service Data By Mode'!$J:$J,"="&amp;$A51,'Annual Service Data By Mode'!$K:$K,"="&amp;$B51,'Annual Service Data By Mode'!$AX:$AX,"=No"),SUMIFS('Annual Service Data By Mode'!Z:Z,'Annual Service Data By Mode'!$J:$J,"="&amp;$A51,'Annual Service Data By Mode'!$K:$K,"="&amp;$B51)))</f>
        <v>96034537</v>
      </c>
      <c r="O51" s="79">
        <f>IF($AE$6,IF($AE$1,SUMIFS('Annual Service Data By Mode'!AB:AB,'Annual Service Data By Mode'!$J:$J,"="&amp;$A51,'Annual Service Data By Mode'!$K:$K,"="&amp;$B51,'Annual Service Data By Mode'!$AX:$AX,"=No",'Annual Service Data By Mode'!$G:$G,"=Full Reporter"),SUMIFS('Annual Service Data By Mode'!AB:AB,'Annual Service Data By Mode'!$J:$J,"="&amp;$A51,'Annual Service Data By Mode'!$K:$K,"="&amp;$B51,'Annual Service Data By Mode'!$G:$G,"=Full Reporter")),IF($AE$1,SUMIFS('Annual Service Data By Mode'!AB:AB,'Annual Service Data By Mode'!$J:$J,"="&amp;$A51,'Annual Service Data By Mode'!$K:$K,"="&amp;$B51,'Annual Service Data By Mode'!$AX:$AX,"=No"),SUMIFS('Annual Service Data By Mode'!AB:AB,'Annual Service Data By Mode'!$J:$J,"="&amp;$A51,'Annual Service Data By Mode'!$K:$K,"="&amp;$B51)))</f>
        <v>0</v>
      </c>
      <c r="P51" s="79">
        <f>IF($AE$6,IF($AE$1,SUMIFS('Annual Service Data By Mode'!AD:AD,'Annual Service Data By Mode'!$J:$J,"="&amp;$A51,'Annual Service Data By Mode'!$K:$K,"="&amp;$B51,'Annual Service Data By Mode'!$AX:$AX,"=No",'Annual Service Data By Mode'!$G:$G,"=Full Reporter"),SUMIFS('Annual Service Data By Mode'!AD:AD,'Annual Service Data By Mode'!$J:$J,"="&amp;$A51,'Annual Service Data By Mode'!$K:$K,"="&amp;$B51,'Annual Service Data By Mode'!$G:$G,"=Full Reporter")),IF($AE$1,SUMIFS('Annual Service Data By Mode'!AD:AD,'Annual Service Data By Mode'!$J:$J,"="&amp;$A51,'Annual Service Data By Mode'!$K:$K,"="&amp;$B51,'Annual Service Data By Mode'!$AX:$AX,"=No"),SUMIFS('Annual Service Data By Mode'!AD:AD,'Annual Service Data By Mode'!$J:$J,"="&amp;$A51,'Annual Service Data By Mode'!$K:$K,"="&amp;$B51)))</f>
        <v>2683494</v>
      </c>
      <c r="Q51" s="79">
        <f>IF($AE$6,IF($AE$1,SUMIFS('Annual Service Data By Mode'!AF:AF,'Annual Service Data By Mode'!$J:$J,"="&amp;$A51,'Annual Service Data By Mode'!$K:$K,"="&amp;$B51,'Annual Service Data By Mode'!$AX:$AX,"=No",'Annual Service Data By Mode'!$G:$G,"=Full Reporter"),SUMIFS('Annual Service Data By Mode'!AF:AF,'Annual Service Data By Mode'!$J:$J,"="&amp;$A51,'Annual Service Data By Mode'!$K:$K,"="&amp;$B51,'Annual Service Data By Mode'!$G:$G,"=Full Reporter")),IF($AE$1,SUMIFS('Annual Service Data By Mode'!AF:AF,'Annual Service Data By Mode'!$J:$J,"="&amp;$A51,'Annual Service Data By Mode'!$K:$K,"="&amp;$B51,'Annual Service Data By Mode'!$AX:$AX,"=No"),SUMIFS('Annual Service Data By Mode'!AF:AF,'Annual Service Data By Mode'!$J:$J,"="&amp;$A51,'Annual Service Data By Mode'!$K:$K,"="&amp;$B51)))</f>
        <v>2808932</v>
      </c>
      <c r="R51" s="79">
        <f>IF($AE$6,IF($AE$1,SUMIFS('Annual Service Data By Mode'!AH:AH,'Annual Service Data By Mode'!$J:$J,"="&amp;$A51,'Annual Service Data By Mode'!$K:$K,"="&amp;$B51,'Annual Service Data By Mode'!$AX:$AX,"=No",'Annual Service Data By Mode'!$G:$G,"=Full Reporter"),SUMIFS('Annual Service Data By Mode'!AH:AH,'Annual Service Data By Mode'!$J:$J,"="&amp;$A51,'Annual Service Data By Mode'!$K:$K,"="&amp;$B51,'Annual Service Data By Mode'!$G:$G,"=Full Reporter")),IF($AE$1,SUMIFS('Annual Service Data By Mode'!AH:AH,'Annual Service Data By Mode'!$J:$J,"="&amp;$A51,'Annual Service Data By Mode'!$K:$K,"="&amp;$B51,'Annual Service Data By Mode'!$AX:$AX,"=No"),SUMIFS('Annual Service Data By Mode'!AH:AH,'Annual Service Data By Mode'!$J:$J,"="&amp;$A51,'Annual Service Data By Mode'!$K:$K,"="&amp;$B51)))</f>
        <v>0</v>
      </c>
      <c r="S51" s="79">
        <f>IF($AE$6,IF($AE$1,SUMIFS('Annual Service Data By Mode'!AJ:AJ,'Annual Service Data By Mode'!$J:$J,"="&amp;$A51,'Annual Service Data By Mode'!$K:$K,"="&amp;$B51,'Annual Service Data By Mode'!$AX:$AX,"=No",'Annual Service Data By Mode'!$G:$G,"=Full Reporter"),SUMIFS('Annual Service Data By Mode'!AJ:AJ,'Annual Service Data By Mode'!$J:$J,"="&amp;$A51,'Annual Service Data By Mode'!$K:$K,"="&amp;$B51,'Annual Service Data By Mode'!$G:$G,"=Full Reporter")),IF($AE$1,SUMIFS('Annual Service Data By Mode'!AJ:AJ,'Annual Service Data By Mode'!$J:$J,"="&amp;$A51,'Annual Service Data By Mode'!$K:$K,"="&amp;$B51,'Annual Service Data By Mode'!$AX:$AX,"=No"),SUMIFS('Annual Service Data By Mode'!AJ:AJ,'Annual Service Data By Mode'!$J:$J,"="&amp;$A51,'Annual Service Data By Mode'!$K:$K,"="&amp;$B51)))</f>
        <v>0</v>
      </c>
      <c r="T51" s="79">
        <f>IF($AE$6,IF($AE$1,SUMIFS('Annual Service Data By Mode'!AL:AL,'Annual Service Data By Mode'!$J:$J,"="&amp;$A51,'Annual Service Data By Mode'!$K:$K,"="&amp;$B51,'Annual Service Data By Mode'!$AX:$AX,"=No",'Annual Service Data By Mode'!$G:$G,"=Full Reporter"),SUMIFS('Annual Service Data By Mode'!AL:AL,'Annual Service Data By Mode'!$J:$J,"="&amp;$A51,'Annual Service Data By Mode'!$K:$K,"="&amp;$B51,'Annual Service Data By Mode'!$G:$G,"=Full Reporter")),IF($AE$1,SUMIFS('Annual Service Data By Mode'!AL:AL,'Annual Service Data By Mode'!$J:$J,"="&amp;$A51,'Annual Service Data By Mode'!$K:$K,"="&amp;$B51,'Annual Service Data By Mode'!$AX:$AX,"=No"),SUMIFS('Annual Service Data By Mode'!AL:AL,'Annual Service Data By Mode'!$J:$J,"="&amp;$A51,'Annual Service Data By Mode'!$K:$K,"="&amp;$B51)))</f>
        <v>0</v>
      </c>
      <c r="U51" s="79">
        <f>IF($AE$6,IF($AE$1,SUMIFS('Annual Service Data By Mode'!AN:AN,'Annual Service Data By Mode'!$J:$J,"="&amp;$A51,'Annual Service Data By Mode'!$K:$K,"="&amp;$B51,'Annual Service Data By Mode'!$AX:$AX,"=No",'Annual Service Data By Mode'!$G:$G,"=Full Reporter"),SUMIFS('Annual Service Data By Mode'!AN:AN,'Annual Service Data By Mode'!$J:$J,"="&amp;$A51,'Annual Service Data By Mode'!$K:$K,"="&amp;$B51,'Annual Service Data By Mode'!$G:$G,"=Full Reporter")),IF($AE$1,SUMIFS('Annual Service Data By Mode'!AN:AN,'Annual Service Data By Mode'!$J:$J,"="&amp;$A51,'Annual Service Data By Mode'!$K:$K,"="&amp;$B51,'Annual Service Data By Mode'!$AX:$AX,"=No"),SUMIFS('Annual Service Data By Mode'!AN:AN,'Annual Service Data By Mode'!$J:$J,"="&amp;$A51,'Annual Service Data By Mode'!$K:$K,"="&amp;$B51)))</f>
        <v>0</v>
      </c>
      <c r="V51" s="79">
        <f>IF($AE$6,IF($AE$1,SUMIFS('Annual Service Data By Mode'!AP:AP,'Annual Service Data By Mode'!$J:$J,"="&amp;$A51,'Annual Service Data By Mode'!$K:$K,"="&amp;$B51,'Annual Service Data By Mode'!$AX:$AX,"=No",'Annual Service Data By Mode'!$G:$G,"=Full Reporter"),SUMIFS('Annual Service Data By Mode'!AP:AP,'Annual Service Data By Mode'!$J:$J,"="&amp;$A51,'Annual Service Data By Mode'!$K:$K,"="&amp;$B51,'Annual Service Data By Mode'!$G:$G,"=Full Reporter")),IF($AE$1,SUMIFS('Annual Service Data By Mode'!AP:AP,'Annual Service Data By Mode'!$J:$J,"="&amp;$A51,'Annual Service Data By Mode'!$K:$K,"="&amp;$B51,'Annual Service Data By Mode'!$AX:$AX,"=No"),SUMIFS('Annual Service Data By Mode'!AP:AP,'Annual Service Data By Mode'!$J:$J,"="&amp;$A51,'Annual Service Data By Mode'!$K:$K,"="&amp;$B51)))</f>
        <v>0</v>
      </c>
      <c r="W51" s="79">
        <f>IF($AE$6,IF($AE$1,SUMIFS('Annual Service Data By Mode'!AR:AR,'Annual Service Data By Mode'!$J:$J,"="&amp;$A51,'Annual Service Data By Mode'!$K:$K,"="&amp;$B51,'Annual Service Data By Mode'!$AX:$AX,"=No",'Annual Service Data By Mode'!$G:$G,"=Full Reporter"),SUMIFS('Annual Service Data By Mode'!AR:AR,'Annual Service Data By Mode'!$J:$J,"="&amp;$A51,'Annual Service Data By Mode'!$K:$K,"="&amp;$B51,'Annual Service Data By Mode'!$G:$G,"=Full Reporter")),IF($AE$1,SUMIFS('Annual Service Data By Mode'!AR:AR,'Annual Service Data By Mode'!$J:$J,"="&amp;$A51,'Annual Service Data By Mode'!$K:$K,"="&amp;$B51,'Annual Service Data By Mode'!$AX:$AX,"=No"),SUMIFS('Annual Service Data By Mode'!AR:AR,'Annual Service Data By Mode'!$J:$J,"="&amp;$A51,'Annual Service Data By Mode'!$K:$K,"="&amp;$B51)))</f>
        <v>18116738</v>
      </c>
      <c r="X51" s="79">
        <f>IF($AE$6,IF($AE$1,SUMIFS('Annual Service Data By Mode'!AT:AT,'Annual Service Data By Mode'!$J:$J,"="&amp;$A51,'Annual Service Data By Mode'!$K:$K,"="&amp;$B51,'Annual Service Data By Mode'!$AX:$AX,"=No",'Annual Service Data By Mode'!$G:$G,"=Full Reporter"),SUMIFS('Annual Service Data By Mode'!AT:AT,'Annual Service Data By Mode'!$J:$J,"="&amp;$A51,'Annual Service Data By Mode'!$K:$K,"="&amp;$B51,'Annual Service Data By Mode'!$G:$G,"=Full Reporter")),IF($AE$1,SUMIFS('Annual Service Data By Mode'!AT:AT,'Annual Service Data By Mode'!$J:$J,"="&amp;$A51,'Annual Service Data By Mode'!$K:$K,"="&amp;$B51,'Annual Service Data By Mode'!$AX:$AX,"=No"),SUMIFS('Annual Service Data By Mode'!AT:AT,'Annual Service Data By Mode'!$J:$J,"="&amp;$A51,'Annual Service Data By Mode'!$K:$K,"="&amp;$B51)))</f>
        <v>555802825</v>
      </c>
      <c r="Y51" s="198">
        <f>IF($AE$6,IF($AE$1,SUMIFS('Annual Service Data By Mode'!AV:AV,'Annual Service Data By Mode'!$J:$J,"="&amp;$A51,'Annual Service Data By Mode'!$K:$K,"="&amp;$B51,'Annual Service Data By Mode'!$AX:$AX,"=No",'Annual Service Data By Mode'!$G:$G,"=Full Reporter"),SUMIFS('Annual Service Data By Mode'!AV:AV,'Annual Service Data By Mode'!$J:$J,"="&amp;$A51,'Annual Service Data By Mode'!$K:$K,"="&amp;$B51,'Annual Service Data By Mode'!$G:$G,"=Full Reporter")),IF($AE$1,SUMIFS('Annual Service Data By Mode'!AV:AV,'Annual Service Data By Mode'!$J:$J,"="&amp;$A51,'Annual Service Data By Mode'!$K:$K,"="&amp;$B51,'Annual Service Data By Mode'!$AX:$AX,"=No"),SUMIFS('Annual Service Data By Mode'!AV:AV,'Annual Service Data By Mode'!$J:$J,"="&amp;$A51,'Annual Service Data By Mode'!$K:$K,"="&amp;$B51)))</f>
        <v>0</v>
      </c>
      <c r="Z51" s="34"/>
      <c r="AA51" s="34"/>
      <c r="AB51" s="34"/>
      <c r="AC51" s="34"/>
      <c r="AD51" s="34"/>
      <c r="AE51" s="34"/>
      <c r="AF51" s="34"/>
      <c r="AG51" s="34"/>
      <c r="AH51" s="34"/>
      <c r="AI51" s="34"/>
    </row>
    <row r="52" spans="1:35" s="37" customFormat="1" ht="12" thickBot="1" x14ac:dyDescent="0.25">
      <c r="A52" s="137" t="s">
        <v>13</v>
      </c>
      <c r="B52" s="137" t="s">
        <v>12</v>
      </c>
      <c r="C52" s="138" t="s">
        <v>129</v>
      </c>
      <c r="D52" s="138"/>
      <c r="E52" s="139"/>
      <c r="F52" s="140">
        <f>IF($AE$6,IF($AE$1,SUMIFS('Annual Service Data By Mode'!L:L,'Annual Service Data By Mode'!$J:$J,"="&amp;$A52,'Annual Service Data By Mode'!$K:$K,"="&amp;$B52,'Annual Service Data By Mode'!$AX:$AX,"=No",'Annual Service Data By Mode'!$G:$G,"=Full Reporter"),SUMIFS('Annual Service Data By Mode'!L:L,'Annual Service Data By Mode'!$J:$J,"="&amp;$A52,'Annual Service Data By Mode'!$K:$K,"="&amp;$B52,'Annual Service Data By Mode'!$G:$G,"=Full Reporter")),IF($AE$1,SUMIFS('Annual Service Data By Mode'!L:L,'Annual Service Data By Mode'!$J:$J,"="&amp;$A52,'Annual Service Data By Mode'!$K:$K,"="&amp;$B52,'Annual Service Data By Mode'!$AX:$AX,"=No"),SUMIFS('Annual Service Data By Mode'!L:L,'Annual Service Data By Mode'!$J:$J,"="&amp;$A52,'Annual Service Data By Mode'!$K:$K,"="&amp;$B52)))</f>
        <v>7061</v>
      </c>
      <c r="G52" s="140">
        <f>IF($AE$6,IF($AE$1,SUMIFS('Annual Service Data By Mode'!N:N,'Annual Service Data By Mode'!$J:$J,"="&amp;$A52,'Annual Service Data By Mode'!$K:$K,"="&amp;$B52,'Annual Service Data By Mode'!$AX:$AX,"=No",'Annual Service Data By Mode'!$G:$G,"=Full Reporter"),SUMIFS('Annual Service Data By Mode'!N:N,'Annual Service Data By Mode'!$J:$J,"="&amp;$A52,'Annual Service Data By Mode'!$K:$K,"="&amp;$B52,'Annual Service Data By Mode'!$G:$G,"=Full Reporter")),IF($AE$1,SUMIFS('Annual Service Data By Mode'!N:N,'Annual Service Data By Mode'!$J:$J,"="&amp;$A52,'Annual Service Data By Mode'!$K:$K,"="&amp;$B52,'Annual Service Data By Mode'!$AX:$AX,"=No"),SUMIFS('Annual Service Data By Mode'!N:N,'Annual Service Data By Mode'!$J:$J,"="&amp;$A52,'Annual Service Data By Mode'!$K:$K,"="&amp;$B52)))</f>
        <v>0</v>
      </c>
      <c r="H52" s="141">
        <f t="shared" si="8"/>
        <v>40.725625968629707</v>
      </c>
      <c r="I52" s="142">
        <f t="shared" si="9"/>
        <v>41.292135368769976</v>
      </c>
      <c r="J52" s="141">
        <f t="shared" si="10"/>
        <v>5.2304570557606755</v>
      </c>
      <c r="K52" s="141">
        <f t="shared" si="11"/>
        <v>5.1586975533117059</v>
      </c>
      <c r="L52" s="140">
        <f>IF($AE$6,IF($AE$1,SUMIFS('Annual Service Data By Mode'!V:V,'Annual Service Data By Mode'!$J:$J,"="&amp;$A52,'Annual Service Data By Mode'!$K:$K,"="&amp;$B52,'Annual Service Data By Mode'!$AX:$AX,"=No",'Annual Service Data By Mode'!$G:$G,"=Full Reporter"),SUMIFS('Annual Service Data By Mode'!V:V,'Annual Service Data By Mode'!$J:$J,"="&amp;$A52,'Annual Service Data By Mode'!$K:$K,"="&amp;$B52,'Annual Service Data By Mode'!$G:$G,"=Full Reporter")),IF($AE$1,SUMIFS('Annual Service Data By Mode'!V:V,'Annual Service Data By Mode'!$J:$J,"="&amp;$A52,'Annual Service Data By Mode'!$K:$K,"="&amp;$B52,'Annual Service Data By Mode'!$AX:$AX,"=No"),SUMIFS('Annual Service Data By Mode'!V:V,'Annual Service Data By Mode'!$J:$J,"="&amp;$A52,'Annual Service Data By Mode'!$K:$K,"="&amp;$B52)))</f>
        <v>0</v>
      </c>
      <c r="M52" s="140">
        <f>IF($AE$6,IF($AE$1,SUMIFS('Annual Service Data By Mode'!X:X,'Annual Service Data By Mode'!$J:$J,"="&amp;$A52,'Annual Service Data By Mode'!$K:$K,"="&amp;$B52,'Annual Service Data By Mode'!$AX:$AX,"=No",'Annual Service Data By Mode'!$G:$G,"=Full Reporter"),SUMIFS('Annual Service Data By Mode'!X:X,'Annual Service Data By Mode'!$J:$J,"="&amp;$A52,'Annual Service Data By Mode'!$K:$K,"="&amp;$B52,'Annual Service Data By Mode'!$G:$G,"=Full Reporter")),IF($AE$1,SUMIFS('Annual Service Data By Mode'!X:X,'Annual Service Data By Mode'!$J:$J,"="&amp;$A52,'Annual Service Data By Mode'!$K:$K,"="&amp;$B52,'Annual Service Data By Mode'!$AX:$AX,"=No"),SUMIFS('Annual Service Data By Mode'!X:X,'Annual Service Data By Mode'!$J:$J,"="&amp;$A52,'Annual Service Data By Mode'!$K:$K,"="&amp;$B52)))</f>
        <v>130438371</v>
      </c>
      <c r="N52" s="140">
        <f>IF($AE$6,IF($AE$1,SUMIFS('Annual Service Data By Mode'!Z:Z,'Annual Service Data By Mode'!$J:$J,"="&amp;$A52,'Annual Service Data By Mode'!$K:$K,"="&amp;$B52,'Annual Service Data By Mode'!$AX:$AX,"=No",'Annual Service Data By Mode'!$G:$G,"=Full Reporter"),SUMIFS('Annual Service Data By Mode'!Z:Z,'Annual Service Data By Mode'!$J:$J,"="&amp;$A52,'Annual Service Data By Mode'!$K:$K,"="&amp;$B52,'Annual Service Data By Mode'!$G:$G,"=Full Reporter")),IF($AE$1,SUMIFS('Annual Service Data By Mode'!Z:Z,'Annual Service Data By Mode'!$J:$J,"="&amp;$A52,'Annual Service Data By Mode'!$K:$K,"="&amp;$B52,'Annual Service Data By Mode'!$AX:$AX,"=No"),SUMIFS('Annual Service Data By Mode'!Z:Z,'Annual Service Data By Mode'!$J:$J,"="&amp;$A52,'Annual Service Data By Mode'!$K:$K,"="&amp;$B52)))</f>
        <v>133885699</v>
      </c>
      <c r="O52" s="140">
        <f>IF($AE$6,IF($AE$1,SUMIFS('Annual Service Data By Mode'!AB:AB,'Annual Service Data By Mode'!$J:$J,"="&amp;$A52,'Annual Service Data By Mode'!$K:$K,"="&amp;$B52,'Annual Service Data By Mode'!$AX:$AX,"=No",'Annual Service Data By Mode'!$G:$G,"=Full Reporter"),SUMIFS('Annual Service Data By Mode'!AB:AB,'Annual Service Data By Mode'!$J:$J,"="&amp;$A52,'Annual Service Data By Mode'!$K:$K,"="&amp;$B52,'Annual Service Data By Mode'!$G:$G,"=Full Reporter")),IF($AE$1,SUMIFS('Annual Service Data By Mode'!AB:AB,'Annual Service Data By Mode'!$J:$J,"="&amp;$A52,'Annual Service Data By Mode'!$K:$K,"="&amp;$B52,'Annual Service Data By Mode'!$AX:$AX,"=No"),SUMIFS('Annual Service Data By Mode'!AB:AB,'Annual Service Data By Mode'!$J:$J,"="&amp;$A52,'Annual Service Data By Mode'!$K:$K,"="&amp;$B52)))</f>
        <v>0</v>
      </c>
      <c r="P52" s="140">
        <f>IF($AE$6,IF($AE$1,SUMIFS('Annual Service Data By Mode'!AD:AD,'Annual Service Data By Mode'!$J:$J,"="&amp;$A52,'Annual Service Data By Mode'!$K:$K,"="&amp;$B52,'Annual Service Data By Mode'!$AX:$AX,"=No",'Annual Service Data By Mode'!$G:$G,"=Full Reporter"),SUMIFS('Annual Service Data By Mode'!AD:AD,'Annual Service Data By Mode'!$J:$J,"="&amp;$A52,'Annual Service Data By Mode'!$K:$K,"="&amp;$B52,'Annual Service Data By Mode'!$G:$G,"=Full Reporter")),IF($AE$1,SUMIFS('Annual Service Data By Mode'!AD:AD,'Annual Service Data By Mode'!$J:$J,"="&amp;$A52,'Annual Service Data By Mode'!$K:$K,"="&amp;$B52,'Annual Service Data By Mode'!$AX:$AX,"=No"),SUMIFS('Annual Service Data By Mode'!AD:AD,'Annual Service Data By Mode'!$J:$J,"="&amp;$A52,'Annual Service Data By Mode'!$K:$K,"="&amp;$B52)))</f>
        <v>3223736</v>
      </c>
      <c r="Q52" s="140">
        <f>IF($AE$6,IF($AE$1,SUMIFS('Annual Service Data By Mode'!AF:AF,'Annual Service Data By Mode'!$J:$J,"="&amp;$A52,'Annual Service Data By Mode'!$K:$K,"="&amp;$B52,'Annual Service Data By Mode'!$AX:$AX,"=No",'Annual Service Data By Mode'!$G:$G,"=Full Reporter"),SUMIFS('Annual Service Data By Mode'!AF:AF,'Annual Service Data By Mode'!$J:$J,"="&amp;$A52,'Annual Service Data By Mode'!$K:$K,"="&amp;$B52,'Annual Service Data By Mode'!$G:$G,"=Full Reporter")),IF($AE$1,SUMIFS('Annual Service Data By Mode'!AF:AF,'Annual Service Data By Mode'!$J:$J,"="&amp;$A52,'Annual Service Data By Mode'!$K:$K,"="&amp;$B52,'Annual Service Data By Mode'!$AX:$AX,"=No"),SUMIFS('Annual Service Data By Mode'!AF:AF,'Annual Service Data By Mode'!$J:$J,"="&amp;$A52,'Annual Service Data By Mode'!$K:$K,"="&amp;$B52)))</f>
        <v>3287505</v>
      </c>
      <c r="R52" s="140">
        <f>IF($AE$6,IF($AE$1,SUMIFS('Annual Service Data By Mode'!AH:AH,'Annual Service Data By Mode'!$J:$J,"="&amp;$A52,'Annual Service Data By Mode'!$K:$K,"="&amp;$B52,'Annual Service Data By Mode'!$AX:$AX,"=No",'Annual Service Data By Mode'!$G:$G,"=Full Reporter"),SUMIFS('Annual Service Data By Mode'!AH:AH,'Annual Service Data By Mode'!$J:$J,"="&amp;$A52,'Annual Service Data By Mode'!$K:$K,"="&amp;$B52,'Annual Service Data By Mode'!$G:$G,"=Full Reporter")),IF($AE$1,SUMIFS('Annual Service Data By Mode'!AH:AH,'Annual Service Data By Mode'!$J:$J,"="&amp;$A52,'Annual Service Data By Mode'!$K:$K,"="&amp;$B52,'Annual Service Data By Mode'!$AX:$AX,"=No"),SUMIFS('Annual Service Data By Mode'!AH:AH,'Annual Service Data By Mode'!$J:$J,"="&amp;$A52,'Annual Service Data By Mode'!$K:$K,"="&amp;$B52)))</f>
        <v>0</v>
      </c>
      <c r="S52" s="140">
        <f>IF($AE$6,IF($AE$1,SUMIFS('Annual Service Data By Mode'!AJ:AJ,'Annual Service Data By Mode'!$J:$J,"="&amp;$A52,'Annual Service Data By Mode'!$K:$K,"="&amp;$B52,'Annual Service Data By Mode'!$AX:$AX,"=No",'Annual Service Data By Mode'!$G:$G,"=Full Reporter"),SUMIFS('Annual Service Data By Mode'!AJ:AJ,'Annual Service Data By Mode'!$J:$J,"="&amp;$A52,'Annual Service Data By Mode'!$K:$K,"="&amp;$B52,'Annual Service Data By Mode'!$G:$G,"=Full Reporter")),IF($AE$1,SUMIFS('Annual Service Data By Mode'!AJ:AJ,'Annual Service Data By Mode'!$J:$J,"="&amp;$A52,'Annual Service Data By Mode'!$K:$K,"="&amp;$B52,'Annual Service Data By Mode'!$AX:$AX,"=No"),SUMIFS('Annual Service Data By Mode'!AJ:AJ,'Annual Service Data By Mode'!$J:$J,"="&amp;$A52,'Annual Service Data By Mode'!$K:$K,"="&amp;$B52)))</f>
        <v>0</v>
      </c>
      <c r="T52" s="140">
        <f>IF($AE$6,IF($AE$1,SUMIFS('Annual Service Data By Mode'!AL:AL,'Annual Service Data By Mode'!$J:$J,"="&amp;$A52,'Annual Service Data By Mode'!$K:$K,"="&amp;$B52,'Annual Service Data By Mode'!$AX:$AX,"=No",'Annual Service Data By Mode'!$G:$G,"=Full Reporter"),SUMIFS('Annual Service Data By Mode'!AL:AL,'Annual Service Data By Mode'!$J:$J,"="&amp;$A52,'Annual Service Data By Mode'!$K:$K,"="&amp;$B52,'Annual Service Data By Mode'!$G:$G,"=Full Reporter")),IF($AE$1,SUMIFS('Annual Service Data By Mode'!AL:AL,'Annual Service Data By Mode'!$J:$J,"="&amp;$A52,'Annual Service Data By Mode'!$K:$K,"="&amp;$B52,'Annual Service Data By Mode'!$AX:$AX,"=No"),SUMIFS('Annual Service Data By Mode'!AL:AL,'Annual Service Data By Mode'!$J:$J,"="&amp;$A52,'Annual Service Data By Mode'!$K:$K,"="&amp;$B52)))</f>
        <v>0</v>
      </c>
      <c r="U52" s="140">
        <f>IF($AE$6,IF($AE$1,SUMIFS('Annual Service Data By Mode'!AN:AN,'Annual Service Data By Mode'!$J:$J,"="&amp;$A52,'Annual Service Data By Mode'!$K:$K,"="&amp;$B52,'Annual Service Data By Mode'!$AX:$AX,"=No",'Annual Service Data By Mode'!$G:$G,"=Full Reporter"),SUMIFS('Annual Service Data By Mode'!AN:AN,'Annual Service Data By Mode'!$J:$J,"="&amp;$A52,'Annual Service Data By Mode'!$K:$K,"="&amp;$B52,'Annual Service Data By Mode'!$G:$G,"=Full Reporter")),IF($AE$1,SUMIFS('Annual Service Data By Mode'!AN:AN,'Annual Service Data By Mode'!$J:$J,"="&amp;$A52,'Annual Service Data By Mode'!$K:$K,"="&amp;$B52,'Annual Service Data By Mode'!$AX:$AX,"=No"),SUMIFS('Annual Service Data By Mode'!AN:AN,'Annual Service Data By Mode'!$J:$J,"="&amp;$A52,'Annual Service Data By Mode'!$K:$K,"="&amp;$B52)))</f>
        <v>0</v>
      </c>
      <c r="V52" s="140">
        <f>IF($AE$6,IF($AE$1,SUMIFS('Annual Service Data By Mode'!AP:AP,'Annual Service Data By Mode'!$J:$J,"="&amp;$A52,'Annual Service Data By Mode'!$K:$K,"="&amp;$B52,'Annual Service Data By Mode'!$AX:$AX,"=No",'Annual Service Data By Mode'!$G:$G,"=Full Reporter"),SUMIFS('Annual Service Data By Mode'!AP:AP,'Annual Service Data By Mode'!$J:$J,"="&amp;$A52,'Annual Service Data By Mode'!$K:$K,"="&amp;$B52,'Annual Service Data By Mode'!$G:$G,"=Full Reporter")),IF($AE$1,SUMIFS('Annual Service Data By Mode'!AP:AP,'Annual Service Data By Mode'!$J:$J,"="&amp;$A52,'Annual Service Data By Mode'!$K:$K,"="&amp;$B52,'Annual Service Data By Mode'!$AX:$AX,"=No"),SUMIFS('Annual Service Data By Mode'!AP:AP,'Annual Service Data By Mode'!$J:$J,"="&amp;$A52,'Annual Service Data By Mode'!$K:$K,"="&amp;$B52)))</f>
        <v>0</v>
      </c>
      <c r="W52" s="140">
        <f>IF($AE$6,IF($AE$1,SUMIFS('Annual Service Data By Mode'!AR:AR,'Annual Service Data By Mode'!$J:$J,"="&amp;$A52,'Annual Service Data By Mode'!$K:$K,"="&amp;$B52,'Annual Service Data By Mode'!$AX:$AX,"=No",'Annual Service Data By Mode'!$G:$G,"=Full Reporter"),SUMIFS('Annual Service Data By Mode'!AR:AR,'Annual Service Data By Mode'!$J:$J,"="&amp;$A52,'Annual Service Data By Mode'!$K:$K,"="&amp;$B52,'Annual Service Data By Mode'!$G:$G,"=Full Reporter")),IF($AE$1,SUMIFS('Annual Service Data By Mode'!AR:AR,'Annual Service Data By Mode'!$J:$J,"="&amp;$A52,'Annual Service Data By Mode'!$K:$K,"="&amp;$B52,'Annual Service Data By Mode'!$AX:$AX,"=No"),SUMIFS('Annual Service Data By Mode'!AR:AR,'Annual Service Data By Mode'!$J:$J,"="&amp;$A52,'Annual Service Data By Mode'!$K:$K,"="&amp;$B52)))</f>
        <v>16959244</v>
      </c>
      <c r="X52" s="190">
        <f>IF($AE$6,IF($AE$1,SUMIFS('Annual Service Data By Mode'!AT:AT,'Annual Service Data By Mode'!$J:$J,"="&amp;$A52,'Annual Service Data By Mode'!$K:$K,"="&amp;$B52,'Annual Service Data By Mode'!$AX:$AX,"=No",'Annual Service Data By Mode'!$G:$G,"=Full Reporter"),SUMIFS('Annual Service Data By Mode'!AT:AT,'Annual Service Data By Mode'!$J:$J,"="&amp;$A52,'Annual Service Data By Mode'!$K:$K,"="&amp;$B52,'Annual Service Data By Mode'!$G:$G,"=Full Reporter")),IF($AE$1,SUMIFS('Annual Service Data By Mode'!AT:AT,'Annual Service Data By Mode'!$J:$J,"="&amp;$A52,'Annual Service Data By Mode'!$K:$K,"="&amp;$B52,'Annual Service Data By Mode'!$AX:$AX,"=No"),SUMIFS('Annual Service Data By Mode'!AT:AT,'Annual Service Data By Mode'!$J:$J,"="&amp;$A52,'Annual Service Data By Mode'!$K:$K,"="&amp;$B52)))</f>
        <v>700283399</v>
      </c>
      <c r="Y52" s="198">
        <f>IF($AE$6,IF($AE$1,SUMIFS('Annual Service Data By Mode'!AV:AV,'Annual Service Data By Mode'!$J:$J,"="&amp;$A52,'Annual Service Data By Mode'!$K:$K,"="&amp;$B52,'Annual Service Data By Mode'!$AX:$AX,"=No",'Annual Service Data By Mode'!$G:$G,"=Full Reporter"),SUMIFS('Annual Service Data By Mode'!AV:AV,'Annual Service Data By Mode'!$J:$J,"="&amp;$A52,'Annual Service Data By Mode'!$K:$K,"="&amp;$B52,'Annual Service Data By Mode'!$G:$G,"=Full Reporter")),IF($AE$1,SUMIFS('Annual Service Data By Mode'!AV:AV,'Annual Service Data By Mode'!$J:$J,"="&amp;$A52,'Annual Service Data By Mode'!$K:$K,"="&amp;$B52,'Annual Service Data By Mode'!$AX:$AX,"=No"),SUMIFS('Annual Service Data By Mode'!AV:AV,'Annual Service Data By Mode'!$J:$J,"="&amp;$A52,'Annual Service Data By Mode'!$K:$K,"="&amp;$B52)))</f>
        <v>0</v>
      </c>
      <c r="Z52" s="34"/>
      <c r="AA52" s="34"/>
      <c r="AB52" s="34"/>
      <c r="AC52" s="34"/>
      <c r="AD52" s="34"/>
      <c r="AE52" s="34"/>
      <c r="AF52" s="34"/>
      <c r="AG52" s="34"/>
      <c r="AH52" s="34"/>
      <c r="AI52" s="34"/>
    </row>
    <row r="53" spans="1:35" s="37" customFormat="1" ht="12" thickTop="1" x14ac:dyDescent="0.2">
      <c r="A53" s="146"/>
      <c r="B53" s="147"/>
      <c r="C53" s="153"/>
      <c r="D53" s="153"/>
      <c r="E53" s="153"/>
      <c r="F53" s="154"/>
      <c r="G53" s="154"/>
      <c r="H53" s="154"/>
      <c r="I53" s="154"/>
      <c r="J53" s="154"/>
      <c r="K53" s="154"/>
      <c r="L53" s="153"/>
      <c r="M53" s="153"/>
      <c r="N53" s="153"/>
      <c r="O53" s="153"/>
      <c r="P53" s="153"/>
      <c r="Q53" s="153"/>
      <c r="R53" s="153"/>
      <c r="S53" s="153"/>
      <c r="T53" s="153"/>
      <c r="U53" s="153"/>
      <c r="V53" s="153"/>
      <c r="W53" s="153"/>
      <c r="X53" s="153"/>
      <c r="Y53" s="179"/>
      <c r="Z53" s="34"/>
      <c r="AA53" s="34"/>
      <c r="AB53" s="34"/>
      <c r="AC53" s="34"/>
      <c r="AD53" s="34"/>
      <c r="AE53" s="34"/>
      <c r="AF53" s="34"/>
      <c r="AG53" s="34"/>
      <c r="AH53" s="34"/>
      <c r="AI53" s="34"/>
    </row>
    <row r="54" spans="1:35" s="37" customFormat="1" ht="12" thickBot="1" x14ac:dyDescent="0.25">
      <c r="A54" s="143" t="s">
        <v>5353</v>
      </c>
      <c r="B54" s="144"/>
      <c r="C54" s="144"/>
      <c r="D54" s="144"/>
      <c r="E54" s="144"/>
      <c r="F54" s="145"/>
      <c r="G54" s="145"/>
      <c r="H54" s="145"/>
      <c r="I54" s="145"/>
      <c r="J54" s="145"/>
      <c r="K54" s="145"/>
      <c r="L54" s="144"/>
      <c r="M54" s="144"/>
      <c r="N54" s="144"/>
      <c r="O54" s="144"/>
      <c r="P54" s="144"/>
      <c r="Q54" s="144"/>
      <c r="R54" s="144"/>
      <c r="S54" s="144"/>
      <c r="T54" s="144"/>
      <c r="U54" s="144"/>
      <c r="V54" s="144"/>
      <c r="W54" s="144"/>
      <c r="X54" s="191"/>
      <c r="Y54" s="179"/>
      <c r="Z54" s="34"/>
      <c r="AA54" s="34"/>
      <c r="AB54" s="34"/>
      <c r="AC54" s="34"/>
      <c r="AD54" s="34"/>
      <c r="AE54" s="34"/>
      <c r="AF54" s="34"/>
      <c r="AG54" s="34"/>
      <c r="AH54" s="34"/>
      <c r="AI54" s="34"/>
    </row>
    <row r="55" spans="1:35" s="37" customFormat="1" ht="45.75" thickTop="1" x14ac:dyDescent="0.2">
      <c r="A55" s="47"/>
      <c r="B55" s="48"/>
      <c r="C55" s="48"/>
      <c r="D55" s="49" t="s">
        <v>5344</v>
      </c>
      <c r="E55" s="164" t="s">
        <v>5435</v>
      </c>
      <c r="F55" s="156" t="s">
        <v>3</v>
      </c>
      <c r="G55" s="156" t="s">
        <v>177</v>
      </c>
      <c r="H55" s="156" t="s">
        <v>174</v>
      </c>
      <c r="I55" s="156" t="s">
        <v>175</v>
      </c>
      <c r="J55" s="156" t="s">
        <v>173</v>
      </c>
      <c r="K55" s="156" t="s">
        <v>176</v>
      </c>
      <c r="L55" s="158" t="s">
        <v>168</v>
      </c>
      <c r="M55" s="158" t="s">
        <v>169</v>
      </c>
      <c r="N55" s="158" t="s">
        <v>170</v>
      </c>
      <c r="O55" s="158" t="s">
        <v>171</v>
      </c>
      <c r="P55" s="158" t="s">
        <v>179</v>
      </c>
      <c r="Q55" s="158" t="s">
        <v>180</v>
      </c>
      <c r="R55" s="158" t="s">
        <v>172</v>
      </c>
      <c r="S55" s="158" t="s">
        <v>178</v>
      </c>
      <c r="T55" s="158" t="s">
        <v>181</v>
      </c>
      <c r="U55" s="158" t="s">
        <v>182</v>
      </c>
      <c r="V55" s="158" t="s">
        <v>183</v>
      </c>
      <c r="W55" s="158" t="s">
        <v>4</v>
      </c>
      <c r="X55" s="158" t="s">
        <v>5</v>
      </c>
      <c r="Y55" s="200" t="s">
        <v>5659</v>
      </c>
      <c r="Z55" s="34"/>
      <c r="AA55" s="34"/>
      <c r="AB55" s="34"/>
      <c r="AC55" s="34"/>
      <c r="AD55" s="34"/>
      <c r="AE55" s="34"/>
      <c r="AF55" s="34"/>
      <c r="AG55" s="34"/>
      <c r="AH55" s="34"/>
      <c r="AI55" s="34"/>
    </row>
    <row r="56" spans="1:35" s="37" customFormat="1" ht="11.25" x14ac:dyDescent="0.2">
      <c r="A56" s="67" t="s">
        <v>5899</v>
      </c>
      <c r="B56" s="68">
        <f>D56</f>
        <v>10</v>
      </c>
      <c r="C56" s="69"/>
      <c r="D56" s="21">
        <v>10</v>
      </c>
      <c r="E56" s="113" t="str">
        <f t="shared" ref="E56:E64" si="16">IFERROR(IF(A56="Between",A56&amp;" "&amp;FIXED(B56,0,0)&amp;" "&amp;C56&amp;" "&amp;FIXED(D56,0,0),A56&amp;" "&amp;FIXED(B56,0,0)),"invalid bin")</f>
        <v>Under 10</v>
      </c>
      <c r="F56" s="83">
        <f>IF($AE$6,IF($AE$1,SUMIFS('Annual Service Data By Mode'!L:L,'Annual Service Data By Mode'!$I:$I,"&lt;"&amp;$D56,'Annual Service Data By Mode'!$AX:$AX,"=No",'Annual Service Data By Mode'!$G:$G,"=Full Reporter"),SUMIFS('Annual Service Data By Mode'!L:L,'Annual Service Data By Mode'!$I:$I,"&lt;"&amp;$D56,'Annual Service Data By Mode'!$G:$G,"=Full Reporter")),IF($AE$1,SUMIFS('Annual Service Data By Mode'!L:L,'Annual Service Data By Mode'!$I:$I,"&lt;"&amp;$D56,'Annual Service Data By Mode'!$AX:$AX,"=No"),SUMIFS('Annual Service Data By Mode'!L:L,'Annual Service Data By Mode'!$I:$I,"&lt;"&amp;$D56)))</f>
        <v>4342</v>
      </c>
      <c r="G56" s="84">
        <f>IF($AE$6,IF($AE$1,SUMIFS('Annual Service Data By Mode'!N:N,'Annual Service Data By Mode'!$I:$I,"&lt;"&amp;$D56,'Annual Service Data By Mode'!$AX:$AX,"=No",'Annual Service Data By Mode'!$G:$G,"=Full Reporter"),SUMIFS('Annual Service Data By Mode'!N:N,'Annual Service Data By Mode'!$I:$I,"&lt;"&amp;$D56,'Annual Service Data By Mode'!$G:$G,"=Full Reporter")),IF($AE$1,SUMIFS('Annual Service Data By Mode'!N:N,'Annual Service Data By Mode'!$I:$I,"&lt;"&amp;$D56,'Annual Service Data By Mode'!$AX:$AX,"=No"),SUMIFS('Annual Service Data By Mode'!N:N,'Annual Service Data By Mode'!$I:$I,"&lt;"&amp;$D56)))</f>
        <v>16</v>
      </c>
      <c r="H56" s="85">
        <f>IFERROR(N56/Q56,"")</f>
        <v>15.159061848715806</v>
      </c>
      <c r="I56" s="86">
        <f>IFERROR(X56/W56,"")</f>
        <v>0.84217647130017403</v>
      </c>
      <c r="J56" s="85">
        <f>IFERROR(X56/N56,"")</f>
        <v>0.39796837697635595</v>
      </c>
      <c r="K56" s="85">
        <f>IFERROR(W56/Q56,"")</f>
        <v>7.1633766152407352</v>
      </c>
      <c r="L56" s="84">
        <f>IF($AE$6,IF($AE$1,SUMIFS('Annual Service Data By Mode'!V:V,'Annual Service Data By Mode'!$I:$I,"&lt;"&amp;$D56,'Annual Service Data By Mode'!$AX:$AX,"=No",'Annual Service Data By Mode'!$G:$G,"=Full Reporter"),SUMIFS('Annual Service Data By Mode'!V:V,'Annual Service Data By Mode'!$I:$I,"&lt;"&amp;$D56,'Annual Service Data By Mode'!$G:$G,"=Full Reporter")),IF($AE$1,SUMIFS('Annual Service Data By Mode'!V:V,'Annual Service Data By Mode'!$I:$I,"&lt;"&amp;$D56,'Annual Service Data By Mode'!$AX:$AX,"=No"),SUMIFS('Annual Service Data By Mode'!V:V,'Annual Service Data By Mode'!$I:$I,"&lt;"&amp;$D56)))</f>
        <v>3841633</v>
      </c>
      <c r="M56" s="84">
        <f>IF($AE$6,IF($AE$1,SUMIFS('Annual Service Data By Mode'!X:X,'Annual Service Data By Mode'!$I:$I,"&lt;"&amp;$D56,'Annual Service Data By Mode'!$AX:$AX,"=No",'Annual Service Data By Mode'!$G:$G,"=Full Reporter"),SUMIFS('Annual Service Data By Mode'!X:X,'Annual Service Data By Mode'!$I:$I,"&lt;"&amp;$D56,'Annual Service Data By Mode'!$G:$G,"=Full Reporter")),IF($AE$1,SUMIFS('Annual Service Data By Mode'!X:X,'Annual Service Data By Mode'!$I:$I,"&lt;"&amp;$D56,'Annual Service Data By Mode'!$AX:$AX,"=No"),SUMIFS('Annual Service Data By Mode'!X:X,'Annual Service Data By Mode'!$I:$I,"&lt;"&amp;$D56)))</f>
        <v>4562761</v>
      </c>
      <c r="N56" s="84">
        <f>IF($AE$6,IF($AE$1,SUMIFS('Annual Service Data By Mode'!Z:Z,'Annual Service Data By Mode'!$I:$I,"&lt;"&amp;$D56,'Annual Service Data By Mode'!$AX:$AX,"=No",'Annual Service Data By Mode'!$G:$G,"=Full Reporter"),SUMIFS('Annual Service Data By Mode'!Z:Z,'Annual Service Data By Mode'!$I:$I,"&lt;"&amp;$D56,'Annual Service Data By Mode'!$G:$G,"=Full Reporter")),IF($AE$1,SUMIFS('Annual Service Data By Mode'!Z:Z,'Annual Service Data By Mode'!$I:$I,"&lt;"&amp;$D56,'Annual Service Data By Mode'!$AX:$AX,"=No"),SUMIFS('Annual Service Data By Mode'!Z:Z,'Annual Service Data By Mode'!$I:$I,"&lt;"&amp;$D56)))</f>
        <v>108406332</v>
      </c>
      <c r="O56" s="84">
        <f>IF($AE$6,IF($AE$1,SUMIFS('Annual Service Data By Mode'!AB:AB,'Annual Service Data By Mode'!$I:$I,"&lt;"&amp;$D56,'Annual Service Data By Mode'!$AX:$AX,"=No",'Annual Service Data By Mode'!$G:$G,"=Full Reporter"),SUMIFS('Annual Service Data By Mode'!AB:AB,'Annual Service Data By Mode'!$I:$I,"&lt;"&amp;$D56,'Annual Service Data By Mode'!$G:$G,"=Full Reporter")),IF($AE$1,SUMIFS('Annual Service Data By Mode'!AB:AB,'Annual Service Data By Mode'!$I:$I,"&lt;"&amp;$D56,'Annual Service Data By Mode'!$AX:$AX,"=No"),SUMIFS('Annual Service Data By Mode'!AB:AB,'Annual Service Data By Mode'!$I:$I,"&lt;"&amp;$D56)))</f>
        <v>250866</v>
      </c>
      <c r="P56" s="84">
        <f>IF($AE$6,IF($AE$1,SUMIFS('Annual Service Data By Mode'!AD:AD,'Annual Service Data By Mode'!$I:$I,"&lt;"&amp;$D56,'Annual Service Data By Mode'!$AX:$AX,"=No",'Annual Service Data By Mode'!$G:$G,"=Full Reporter"),SUMIFS('Annual Service Data By Mode'!AD:AD,'Annual Service Data By Mode'!$I:$I,"&lt;"&amp;$D56,'Annual Service Data By Mode'!$G:$G,"=Full Reporter")),IF($AE$1,SUMIFS('Annual Service Data By Mode'!AD:AD,'Annual Service Data By Mode'!$I:$I,"&lt;"&amp;$D56,'Annual Service Data By Mode'!$AX:$AX,"=No"),SUMIFS('Annual Service Data By Mode'!AD:AD,'Annual Service Data By Mode'!$I:$I,"&lt;"&amp;$D56)))</f>
        <v>428771</v>
      </c>
      <c r="Q56" s="84">
        <f>IF($AE$6,IF($AE$1,SUMIFS('Annual Service Data By Mode'!AF:AF,'Annual Service Data By Mode'!$I:$I,"&lt;"&amp;$D56,'Annual Service Data By Mode'!$AX:$AX,"=No",'Annual Service Data By Mode'!$G:$G,"=Full Reporter"),SUMIFS('Annual Service Data By Mode'!AF:AF,'Annual Service Data By Mode'!$I:$I,"&lt;"&amp;$D56,'Annual Service Data By Mode'!$G:$G,"=Full Reporter")),IF($AE$1,SUMIFS('Annual Service Data By Mode'!AF:AF,'Annual Service Data By Mode'!$I:$I,"&lt;"&amp;$D56,'Annual Service Data By Mode'!$AX:$AX,"=No"),SUMIFS('Annual Service Data By Mode'!AF:AF,'Annual Service Data By Mode'!$I:$I,"&lt;"&amp;$D56)))</f>
        <v>7151256</v>
      </c>
      <c r="R56" s="84">
        <f>IF($AE$6,IF($AE$1,SUMIFS('Annual Service Data By Mode'!AH:AH,'Annual Service Data By Mode'!$I:$I,"&lt;"&amp;$D56,'Annual Service Data By Mode'!$AX:$AX,"=No",'Annual Service Data By Mode'!$G:$G,"=Full Reporter"),SUMIFS('Annual Service Data By Mode'!AH:AH,'Annual Service Data By Mode'!$I:$I,"&lt;"&amp;$D56,'Annual Service Data By Mode'!$G:$G,"=Full Reporter")),IF($AE$1,SUMIFS('Annual Service Data By Mode'!AH:AH,'Annual Service Data By Mode'!$I:$I,"&lt;"&amp;$D56,'Annual Service Data By Mode'!$AX:$AX,"=No"),SUMIFS('Annual Service Data By Mode'!AH:AH,'Annual Service Data By Mode'!$I:$I,"&lt;"&amp;$D56)))</f>
        <v>21778</v>
      </c>
      <c r="S56" s="84">
        <f>IF($AE$6,IF($AE$1,SUMIFS('Annual Service Data By Mode'!AJ:AJ,'Annual Service Data By Mode'!$I:$I,"&lt;"&amp;$D56,'Annual Service Data By Mode'!$AX:$AX,"=No",'Annual Service Data By Mode'!$G:$G,"=Full Reporter"),SUMIFS('Annual Service Data By Mode'!AJ:AJ,'Annual Service Data By Mode'!$I:$I,"&lt;"&amp;$D56,'Annual Service Data By Mode'!$G:$G,"=Full Reporter")),IF($AE$1,SUMIFS('Annual Service Data By Mode'!AJ:AJ,'Annual Service Data By Mode'!$I:$I,"&lt;"&amp;$D56,'Annual Service Data By Mode'!$AX:$AX,"=No"),SUMIFS('Annual Service Data By Mode'!AJ:AJ,'Annual Service Data By Mode'!$I:$I,"&lt;"&amp;$D56)))</f>
        <v>504209</v>
      </c>
      <c r="T56" s="84">
        <f>IF($AE$6,IF($AE$1,SUMIFS('Annual Service Data By Mode'!AL:AL,'Annual Service Data By Mode'!$I:$I,"&lt;"&amp;$D56,'Annual Service Data By Mode'!$AX:$AX,"=No",'Annual Service Data By Mode'!$G:$G,"=Full Reporter"),SUMIFS('Annual Service Data By Mode'!AL:AL,'Annual Service Data By Mode'!$I:$I,"&lt;"&amp;$D56,'Annual Service Data By Mode'!$G:$G,"=Full Reporter")),IF($AE$1,SUMIFS('Annual Service Data By Mode'!AL:AL,'Annual Service Data By Mode'!$I:$I,"&lt;"&amp;$D56,'Annual Service Data By Mode'!$AX:$AX,"=No"),SUMIFS('Annual Service Data By Mode'!AL:AL,'Annual Service Data By Mode'!$I:$I,"&lt;"&amp;$D56)))</f>
        <v>496499</v>
      </c>
      <c r="U56" s="84">
        <f>IF($AE$6,IF($AE$1,SUMIFS('Annual Service Data By Mode'!AN:AN,'Annual Service Data By Mode'!$I:$I,"&lt;"&amp;$D56,'Annual Service Data By Mode'!$AX:$AX,"=No",'Annual Service Data By Mode'!$G:$G,"=Full Reporter"),SUMIFS('Annual Service Data By Mode'!AN:AN,'Annual Service Data By Mode'!$I:$I,"&lt;"&amp;$D56,'Annual Service Data By Mode'!$G:$G,"=Full Reporter")),IF($AE$1,SUMIFS('Annual Service Data By Mode'!AN:AN,'Annual Service Data By Mode'!$I:$I,"&lt;"&amp;$D56,'Annual Service Data By Mode'!$AX:$AX,"=No"),SUMIFS('Annual Service Data By Mode'!AN:AN,'Annual Service Data By Mode'!$I:$I,"&lt;"&amp;$D56)))</f>
        <v>81056</v>
      </c>
      <c r="V56" s="84">
        <f>IF($AE$6,IF($AE$1,SUMIFS('Annual Service Data By Mode'!AP:AP,'Annual Service Data By Mode'!$I:$I,"&lt;"&amp;$D56,'Annual Service Data By Mode'!$AX:$AX,"=No",'Annual Service Data By Mode'!$G:$G,"=Full Reporter"),SUMIFS('Annual Service Data By Mode'!AP:AP,'Annual Service Data By Mode'!$I:$I,"&lt;"&amp;$D56,'Annual Service Data By Mode'!$G:$G,"=Full Reporter")),IF($AE$1,SUMIFS('Annual Service Data By Mode'!AP:AP,'Annual Service Data By Mode'!$I:$I,"&lt;"&amp;$D56,'Annual Service Data By Mode'!$AX:$AX,"=No"),SUMIFS('Annual Service Data By Mode'!AP:AP,'Annual Service Data By Mode'!$I:$I,"&lt;"&amp;$D56)))</f>
        <v>78906</v>
      </c>
      <c r="W56" s="84">
        <f>IF($AE$6,IF($AE$1,SUMIFS('Annual Service Data By Mode'!AR:AR,'Annual Service Data By Mode'!$I:$I,"&lt;"&amp;$D56,'Annual Service Data By Mode'!$AX:$AX,"=No",'Annual Service Data By Mode'!$G:$G,"=Full Reporter"),SUMIFS('Annual Service Data By Mode'!AR:AR,'Annual Service Data By Mode'!$I:$I,"&lt;"&amp;$D56,'Annual Service Data By Mode'!$G:$G,"=Full Reporter")),IF($AE$1,SUMIFS('Annual Service Data By Mode'!AR:AR,'Annual Service Data By Mode'!$I:$I,"&lt;"&amp;$D56,'Annual Service Data By Mode'!$AX:$AX,"=No"),SUMIFS('Annual Service Data By Mode'!AR:AR,'Annual Service Data By Mode'!$I:$I,"&lt;"&amp;$D56)))</f>
        <v>51227140</v>
      </c>
      <c r="X56" s="84">
        <f>IF($AE$6,IF($AE$1,SUMIFS('Annual Service Data By Mode'!AT:AT,'Annual Service Data By Mode'!$I:$I,"&lt;"&amp;$D56,'Annual Service Data By Mode'!$AX:$AX,"=No",'Annual Service Data By Mode'!$G:$G,"=Full Reporter"),SUMIFS('Annual Service Data By Mode'!AT:AT,'Annual Service Data By Mode'!$I:$I,"&lt;"&amp;$D56,'Annual Service Data By Mode'!$G:$G,"=Full Reporter")),IF($AE$1,SUMIFS('Annual Service Data By Mode'!AT:AT,'Annual Service Data By Mode'!$I:$I,"&lt;"&amp;$D56,'Annual Service Data By Mode'!$AX:$AX,"=No"),SUMIFS('Annual Service Data By Mode'!AT:AT,'Annual Service Data By Mode'!$I:$I,"&lt;"&amp;$D56)))</f>
        <v>43142292</v>
      </c>
      <c r="Y56" s="201">
        <f>IF($AE$6,IF($AE$1,SUMIFS('Annual Service Data By Mode'!AV:AV,'Annual Service Data By Mode'!$I:$I,"&lt;"&amp;$D56,'Annual Service Data By Mode'!$AX:$AX,"=No",'Annual Service Data By Mode'!$G:$G,"=Full Reporter"),SUMIFS('Annual Service Data By Mode'!AV:AV,'Annual Service Data By Mode'!$I:$I,"&lt;"&amp;$D56,'Annual Service Data By Mode'!$G:$G,"=Full Reporter")),IF($AE$1,SUMIFS('Annual Service Data By Mode'!AV:AV,'Annual Service Data By Mode'!$I:$I,"&lt;"&amp;$D56,'Annual Service Data By Mode'!$AX:$AX,"=No"),SUMIFS('Annual Service Data By Mode'!AV:AV,'Annual Service Data By Mode'!$I:$I,"&lt;"&amp;$D56)))</f>
        <v>814.32999999999993</v>
      </c>
      <c r="Z56" s="34"/>
      <c r="AA56" s="34"/>
      <c r="AB56" s="34"/>
      <c r="AC56" s="34"/>
      <c r="AD56" s="34"/>
      <c r="AE56" s="34"/>
      <c r="AF56" s="34"/>
      <c r="AG56" s="34"/>
      <c r="AH56" s="34"/>
      <c r="AI56" s="34"/>
    </row>
    <row r="57" spans="1:35" s="37" customFormat="1" ht="11.25" x14ac:dyDescent="0.2">
      <c r="A57" s="67" t="str">
        <f>IF(D57&lt;&gt;"","Between","Over")</f>
        <v>Between</v>
      </c>
      <c r="B57" s="68">
        <f>D56</f>
        <v>10</v>
      </c>
      <c r="C57" s="69" t="str">
        <f>IF(D57&lt;&gt;"","and","")</f>
        <v>and</v>
      </c>
      <c r="D57" s="21">
        <v>25</v>
      </c>
      <c r="E57" s="113" t="str">
        <f t="shared" si="16"/>
        <v>Between 10 and 25</v>
      </c>
      <c r="F57" s="87">
        <f>IF($AE$6,IF($AE$1,IF($A57="Between",SUMIFS('Annual Service Data By Mode'!L:L,'Annual Service Data By Mode'!$I:$I,"&gt;="&amp;$B57,'Annual Service Data By Mode'!$I:$I,"&lt;"&amp;$D57,'Annual Service Data By Mode'!$AX:$AX,"=No",'Annual Service Data By Mode'!$G:$G,"=Full Reporter"),SUMIFS('Annual Service Data By Mode'!L:L,'Annual Service Data By Mode'!$I:$I,"&gt;="&amp;$B57,'Annual Service Data By Mode'!$AX:$AX,"=No",'Annual Service Data By Mode'!$G:$G,"=Full Reporter")),IF($A57="Between",SUMIFS('Annual Service Data By Mode'!L:L,'Annual Service Data By Mode'!$I:$I,"&gt;="&amp;$B57,'Annual Service Data By Mode'!$I:$I,"&lt;"&amp;$D57,'Annual Service Data By Mode'!$G:$G,"=Full Reporter"),SUMIFS('Annual Service Data By Mode'!L:L,'Annual Service Data By Mode'!$I:$I,"&gt;="&amp;$B57,'Annual Service Data By Mode'!$G:$G,"=Full Reporter"))),IF($AE$1,IF($A57="Between",SUMIFS('Annual Service Data By Mode'!L:L,'Annual Service Data By Mode'!$I:$I,"&gt;="&amp;$B57,'Annual Service Data By Mode'!$I:$I,"&lt;"&amp;$D57,'Annual Service Data By Mode'!$AX:$AX,"=No"),SUMIFS('Annual Service Data By Mode'!L:L,'Annual Service Data By Mode'!$I:$I,"&gt;="&amp;$B57,'Annual Service Data By Mode'!$AX:$AX,"=No")),IF($A57="Between",SUMIFS('Annual Service Data By Mode'!L:L,'Annual Service Data By Mode'!$I:$I,"&gt;="&amp;$B57,'Annual Service Data By Mode'!$I:$I,"&lt;"&amp;$D57),SUMIFS('Annual Service Data By Mode'!L:L,'Annual Service Data By Mode'!$I:$I,"&gt;="&amp;$B57))))</f>
        <v>9290</v>
      </c>
      <c r="G57" s="79">
        <f>IF($AE$6,IF($AE$1,IF($A57="Between",SUMIFS('Annual Service Data By Mode'!N:N,'Annual Service Data By Mode'!$I:$I,"&gt;="&amp;$B57,'Annual Service Data By Mode'!$I:$I,"&lt;"&amp;$D57,'Annual Service Data By Mode'!$AX:$AX,"=No",'Annual Service Data By Mode'!$G:$G,"=Full Reporter"),SUMIFS('Annual Service Data By Mode'!N:N,'Annual Service Data By Mode'!$I:$I,"&gt;="&amp;$B57,'Annual Service Data By Mode'!$AX:$AX,"=No",'Annual Service Data By Mode'!$G:$G,"=Full Reporter")),IF($A57="Between",SUMIFS('Annual Service Data By Mode'!N:N,'Annual Service Data By Mode'!$I:$I,"&gt;="&amp;$B57,'Annual Service Data By Mode'!$I:$I,"&lt;"&amp;$D57,'Annual Service Data By Mode'!$G:$G,"=Full Reporter"),SUMIFS('Annual Service Data By Mode'!N:N,'Annual Service Data By Mode'!$I:$I,"&gt;="&amp;$B57,'Annual Service Data By Mode'!$G:$G,"=Full Reporter"))),IF($AE$1,IF($A57="Between",SUMIFS('Annual Service Data By Mode'!N:N,'Annual Service Data By Mode'!$I:$I,"&gt;="&amp;$B57,'Annual Service Data By Mode'!$I:$I,"&lt;"&amp;$D57,'Annual Service Data By Mode'!$AX:$AX,"=No"),SUMIFS('Annual Service Data By Mode'!N:N,'Annual Service Data By Mode'!$I:$I,"&gt;="&amp;$B57,'Annual Service Data By Mode'!$AX:$AX,"=No")),IF($A57="Between",SUMIFS('Annual Service Data By Mode'!N:N,'Annual Service Data By Mode'!$I:$I,"&gt;="&amp;$B57,'Annual Service Data By Mode'!$I:$I,"&lt;"&amp;$D57),SUMIFS('Annual Service Data By Mode'!N:N,'Annual Service Data By Mode'!$I:$I,"&gt;="&amp;$B57))))</f>
        <v>30</v>
      </c>
      <c r="H57" s="80">
        <f>IFERROR(N57/Q57,"")</f>
        <v>15.92570699799289</v>
      </c>
      <c r="I57" s="81">
        <f>IFERROR(X57/W57,"")</f>
        <v>3.0858701985531169</v>
      </c>
      <c r="J57" s="80">
        <f>IFERROR(X57/N57,"")</f>
        <v>1.8540297661994281</v>
      </c>
      <c r="K57" s="80">
        <f>IFERROR(W57/Q57,"")</f>
        <v>9.5683657841129079</v>
      </c>
      <c r="L57" s="79">
        <f>IF($AE$6,IF($AE$1,IF($A57="Between",SUMIFS('Annual Service Data By Mode'!V:V,'Annual Service Data By Mode'!$I:$I,"&gt;="&amp;$B57,'Annual Service Data By Mode'!$I:$I,"&lt;"&amp;$D57,'Annual Service Data By Mode'!$AX:$AX,"=No",'Annual Service Data By Mode'!$G:$G,"=Full Reporter"),SUMIFS('Annual Service Data By Mode'!V:V,'Annual Service Data By Mode'!$I:$I,"&gt;="&amp;$B57,'Annual Service Data By Mode'!$AX:$AX,"=No",'Annual Service Data By Mode'!$G:$G,"=Full Reporter")),IF($A57="Between",SUMIFS('Annual Service Data By Mode'!V:V,'Annual Service Data By Mode'!$I:$I,"&gt;="&amp;$B57,'Annual Service Data By Mode'!$I:$I,"&lt;"&amp;$D57,'Annual Service Data By Mode'!$G:$G,"=Full Reporter"),SUMIFS('Annual Service Data By Mode'!V:V,'Annual Service Data By Mode'!$I:$I,"&gt;="&amp;$B57,'Annual Service Data By Mode'!$G:$G,"=Full Reporter"))),IF($AE$1,IF($A57="Between",SUMIFS('Annual Service Data By Mode'!V:V,'Annual Service Data By Mode'!$I:$I,"&gt;="&amp;$B57,'Annual Service Data By Mode'!$I:$I,"&lt;"&amp;$D57,'Annual Service Data By Mode'!$AX:$AX,"=No"),SUMIFS('Annual Service Data By Mode'!V:V,'Annual Service Data By Mode'!$I:$I,"&gt;="&amp;$B57,'Annual Service Data By Mode'!$AX:$AX,"=No")),IF($A57="Between",SUMIFS('Annual Service Data By Mode'!V:V,'Annual Service Data By Mode'!$I:$I,"&gt;="&amp;$B57,'Annual Service Data By Mode'!$I:$I,"&lt;"&amp;$D57),SUMIFS('Annual Service Data By Mode'!V:V,'Annual Service Data By Mode'!$I:$I,"&gt;="&amp;$B57))))</f>
        <v>37437621</v>
      </c>
      <c r="M57" s="79">
        <f>IF($AE$6,IF($AE$1,IF($A57="Between",SUMIFS('Annual Service Data By Mode'!X:X,'Annual Service Data By Mode'!$I:$I,"&gt;="&amp;$B57,'Annual Service Data By Mode'!$I:$I,"&lt;"&amp;$D57,'Annual Service Data By Mode'!$AX:$AX,"=No",'Annual Service Data By Mode'!$G:$G,"=Full Reporter"),SUMIFS('Annual Service Data By Mode'!X:X,'Annual Service Data By Mode'!$I:$I,"&gt;="&amp;$B57,'Annual Service Data By Mode'!$AX:$AX,"=No",'Annual Service Data By Mode'!$G:$G,"=Full Reporter")),IF($A57="Between",SUMIFS('Annual Service Data By Mode'!X:X,'Annual Service Data By Mode'!$I:$I,"&gt;="&amp;$B57,'Annual Service Data By Mode'!$I:$I,"&lt;"&amp;$D57,'Annual Service Data By Mode'!$G:$G,"=Full Reporter"),SUMIFS('Annual Service Data By Mode'!X:X,'Annual Service Data By Mode'!$I:$I,"&gt;="&amp;$B57,'Annual Service Data By Mode'!$G:$G,"=Full Reporter"))),IF($AE$1,IF($A57="Between",SUMIFS('Annual Service Data By Mode'!X:X,'Annual Service Data By Mode'!$I:$I,"&gt;="&amp;$B57,'Annual Service Data By Mode'!$I:$I,"&lt;"&amp;$D57,'Annual Service Data By Mode'!$AX:$AX,"=No"),SUMIFS('Annual Service Data By Mode'!X:X,'Annual Service Data By Mode'!$I:$I,"&gt;="&amp;$B57,'Annual Service Data By Mode'!$AX:$AX,"=No")),IF($A57="Between",SUMIFS('Annual Service Data By Mode'!X:X,'Annual Service Data By Mode'!$I:$I,"&gt;="&amp;$B57,'Annual Service Data By Mode'!$I:$I,"&lt;"&amp;$D57),SUMIFS('Annual Service Data By Mode'!X:X,'Annual Service Data By Mode'!$I:$I,"&gt;="&amp;$B57))))</f>
        <v>49680577</v>
      </c>
      <c r="N57" s="79">
        <f>IF($AE$6,IF($AE$1,IF($A57="Between",SUMIFS('Annual Service Data By Mode'!Z:Z,'Annual Service Data By Mode'!$I:$I,"&gt;="&amp;$B57,'Annual Service Data By Mode'!$I:$I,"&lt;"&amp;$D57,'Annual Service Data By Mode'!$AX:$AX,"=No",'Annual Service Data By Mode'!$G:$G,"=Full Reporter"),SUMIFS('Annual Service Data By Mode'!Z:Z,'Annual Service Data By Mode'!$I:$I,"&gt;="&amp;$B57,'Annual Service Data By Mode'!$AX:$AX,"=No",'Annual Service Data By Mode'!$G:$G,"=Full Reporter")),IF($A57="Between",SUMIFS('Annual Service Data By Mode'!Z:Z,'Annual Service Data By Mode'!$I:$I,"&gt;="&amp;$B57,'Annual Service Data By Mode'!$I:$I,"&lt;"&amp;$D57,'Annual Service Data By Mode'!$G:$G,"=Full Reporter"),SUMIFS('Annual Service Data By Mode'!Z:Z,'Annual Service Data By Mode'!$I:$I,"&gt;="&amp;$B57,'Annual Service Data By Mode'!$G:$G,"=Full Reporter"))),IF($AE$1,IF($A57="Between",SUMIFS('Annual Service Data By Mode'!Z:Z,'Annual Service Data By Mode'!$I:$I,"&gt;="&amp;$B57,'Annual Service Data By Mode'!$I:$I,"&lt;"&amp;$D57,'Annual Service Data By Mode'!$AX:$AX,"=No"),SUMIFS('Annual Service Data By Mode'!Z:Z,'Annual Service Data By Mode'!$I:$I,"&gt;="&amp;$B57,'Annual Service Data By Mode'!$AX:$AX,"=No")),IF($A57="Between",SUMIFS('Annual Service Data By Mode'!Z:Z,'Annual Service Data By Mode'!$I:$I,"&gt;="&amp;$B57,'Annual Service Data By Mode'!$I:$I,"&lt;"&amp;$D57),SUMIFS('Annual Service Data By Mode'!Z:Z,'Annual Service Data By Mode'!$I:$I,"&gt;="&amp;$B57))))</f>
        <v>271936161</v>
      </c>
      <c r="O57" s="79">
        <f>IF($AE$6,IF($AE$1,IF($A57="Between",SUMIFS('Annual Service Data By Mode'!AB:AB,'Annual Service Data By Mode'!$I:$I,"&gt;="&amp;$B57,'Annual Service Data By Mode'!$I:$I,"&lt;"&amp;$D57,'Annual Service Data By Mode'!$AX:$AX,"=No",'Annual Service Data By Mode'!$G:$G,"=Full Reporter"),SUMIFS('Annual Service Data By Mode'!AB:AB,'Annual Service Data By Mode'!$I:$I,"&gt;="&amp;$B57,'Annual Service Data By Mode'!$AX:$AX,"=No",'Annual Service Data By Mode'!$G:$G,"=Full Reporter")),IF($A57="Between",SUMIFS('Annual Service Data By Mode'!AB:AB,'Annual Service Data By Mode'!$I:$I,"&gt;="&amp;$B57,'Annual Service Data By Mode'!$I:$I,"&lt;"&amp;$D57,'Annual Service Data By Mode'!$G:$G,"=Full Reporter"),SUMIFS('Annual Service Data By Mode'!AB:AB,'Annual Service Data By Mode'!$I:$I,"&gt;="&amp;$B57,'Annual Service Data By Mode'!$G:$G,"=Full Reporter"))),IF($AE$1,IF($A57="Between",SUMIFS('Annual Service Data By Mode'!AB:AB,'Annual Service Data By Mode'!$I:$I,"&gt;="&amp;$B57,'Annual Service Data By Mode'!$I:$I,"&lt;"&amp;$D57,'Annual Service Data By Mode'!$AX:$AX,"=No"),SUMIFS('Annual Service Data By Mode'!AB:AB,'Annual Service Data By Mode'!$I:$I,"&gt;="&amp;$B57,'Annual Service Data By Mode'!$AX:$AX,"=No")),IF($A57="Between",SUMIFS('Annual Service Data By Mode'!AB:AB,'Annual Service Data By Mode'!$I:$I,"&gt;="&amp;$B57,'Annual Service Data By Mode'!$I:$I,"&lt;"&amp;$D57),SUMIFS('Annual Service Data By Mode'!AB:AB,'Annual Service Data By Mode'!$I:$I,"&gt;="&amp;$B57))))</f>
        <v>3504298</v>
      </c>
      <c r="P57" s="79">
        <f>IF($AE$6,IF($AE$1,IF($A57="Between",SUMIFS('Annual Service Data By Mode'!AD:AD,'Annual Service Data By Mode'!$I:$I,"&gt;="&amp;$B57,'Annual Service Data By Mode'!$I:$I,"&lt;"&amp;$D57,'Annual Service Data By Mode'!$AX:$AX,"=No",'Annual Service Data By Mode'!$G:$G,"=Full Reporter"),SUMIFS('Annual Service Data By Mode'!AD:AD,'Annual Service Data By Mode'!$I:$I,"&gt;="&amp;$B57,'Annual Service Data By Mode'!$AX:$AX,"=No",'Annual Service Data By Mode'!$G:$G,"=Full Reporter")),IF($A57="Between",SUMIFS('Annual Service Data By Mode'!AD:AD,'Annual Service Data By Mode'!$I:$I,"&gt;="&amp;$B57,'Annual Service Data By Mode'!$I:$I,"&lt;"&amp;$D57,'Annual Service Data By Mode'!$G:$G,"=Full Reporter"),SUMIFS('Annual Service Data By Mode'!AD:AD,'Annual Service Data By Mode'!$I:$I,"&gt;="&amp;$B57,'Annual Service Data By Mode'!$G:$G,"=Full Reporter"))),IF($AE$1,IF($A57="Between",SUMIFS('Annual Service Data By Mode'!AD:AD,'Annual Service Data By Mode'!$I:$I,"&gt;="&amp;$B57,'Annual Service Data By Mode'!$I:$I,"&lt;"&amp;$D57,'Annual Service Data By Mode'!$AX:$AX,"=No"),SUMIFS('Annual Service Data By Mode'!AD:AD,'Annual Service Data By Mode'!$I:$I,"&gt;="&amp;$B57,'Annual Service Data By Mode'!$AX:$AX,"=No")),IF($A57="Between",SUMIFS('Annual Service Data By Mode'!AD:AD,'Annual Service Data By Mode'!$I:$I,"&gt;="&amp;$B57,'Annual Service Data By Mode'!$I:$I,"&lt;"&amp;$D57),SUMIFS('Annual Service Data By Mode'!AD:AD,'Annual Service Data By Mode'!$I:$I,"&gt;="&amp;$B57))))</f>
        <v>3466800</v>
      </c>
      <c r="Q57" s="79">
        <f>IF($AE$6,IF($AE$1,IF($A57="Between",SUMIFS('Annual Service Data By Mode'!AF:AF,'Annual Service Data By Mode'!$I:$I,"&gt;="&amp;$B57,'Annual Service Data By Mode'!$I:$I,"&lt;"&amp;$D57,'Annual Service Data By Mode'!$AX:$AX,"=No",'Annual Service Data By Mode'!$G:$G,"=Full Reporter"),SUMIFS('Annual Service Data By Mode'!AF:AF,'Annual Service Data By Mode'!$I:$I,"&gt;="&amp;$B57,'Annual Service Data By Mode'!$AX:$AX,"=No",'Annual Service Data By Mode'!$G:$G,"=Full Reporter")),IF($A57="Between",SUMIFS('Annual Service Data By Mode'!AF:AF,'Annual Service Data By Mode'!$I:$I,"&gt;="&amp;$B57,'Annual Service Data By Mode'!$I:$I,"&lt;"&amp;$D57,'Annual Service Data By Mode'!$G:$G,"=Full Reporter"),SUMIFS('Annual Service Data By Mode'!AF:AF,'Annual Service Data By Mode'!$I:$I,"&gt;="&amp;$B57,'Annual Service Data By Mode'!$G:$G,"=Full Reporter"))),IF($AE$1,IF($A57="Between",SUMIFS('Annual Service Data By Mode'!AF:AF,'Annual Service Data By Mode'!$I:$I,"&gt;="&amp;$B57,'Annual Service Data By Mode'!$I:$I,"&lt;"&amp;$D57,'Annual Service Data By Mode'!$AX:$AX,"=No"),SUMIFS('Annual Service Data By Mode'!AF:AF,'Annual Service Data By Mode'!$I:$I,"&gt;="&amp;$B57,'Annual Service Data By Mode'!$AX:$AX,"=No")),IF($A57="Between",SUMIFS('Annual Service Data By Mode'!AF:AF,'Annual Service Data By Mode'!$I:$I,"&gt;="&amp;$B57,'Annual Service Data By Mode'!$I:$I,"&lt;"&amp;$D57),SUMIFS('Annual Service Data By Mode'!AF:AF,'Annual Service Data By Mode'!$I:$I,"&gt;="&amp;$B57))))</f>
        <v>17075296</v>
      </c>
      <c r="R57" s="79">
        <f>IF($AE$6,IF($AE$1,IF($A57="Between",SUMIFS('Annual Service Data By Mode'!AH:AH,'Annual Service Data By Mode'!$I:$I,"&gt;="&amp;$B57,'Annual Service Data By Mode'!$I:$I,"&lt;"&amp;$D57,'Annual Service Data By Mode'!$AX:$AX,"=No",'Annual Service Data By Mode'!$G:$G,"=Full Reporter"),SUMIFS('Annual Service Data By Mode'!AH:AH,'Annual Service Data By Mode'!$I:$I,"&gt;="&amp;$B57,'Annual Service Data By Mode'!$AX:$AX,"=No",'Annual Service Data By Mode'!$G:$G,"=Full Reporter")),IF($A57="Between",SUMIFS('Annual Service Data By Mode'!AH:AH,'Annual Service Data By Mode'!$I:$I,"&gt;="&amp;$B57,'Annual Service Data By Mode'!$I:$I,"&lt;"&amp;$D57,'Annual Service Data By Mode'!$G:$G,"=Full Reporter"),SUMIFS('Annual Service Data By Mode'!AH:AH,'Annual Service Data By Mode'!$I:$I,"&gt;="&amp;$B57,'Annual Service Data By Mode'!$G:$G,"=Full Reporter"))),IF($AE$1,IF($A57="Between",SUMIFS('Annual Service Data By Mode'!AH:AH,'Annual Service Data By Mode'!$I:$I,"&gt;="&amp;$B57,'Annual Service Data By Mode'!$I:$I,"&lt;"&amp;$D57,'Annual Service Data By Mode'!$AX:$AX,"=No"),SUMIFS('Annual Service Data By Mode'!AH:AH,'Annual Service Data By Mode'!$I:$I,"&gt;="&amp;$B57,'Annual Service Data By Mode'!$AX:$AX,"=No")),IF($A57="Between",SUMIFS('Annual Service Data By Mode'!AH:AH,'Annual Service Data By Mode'!$I:$I,"&gt;="&amp;$B57,'Annual Service Data By Mode'!$I:$I,"&lt;"&amp;$D57),SUMIFS('Annual Service Data By Mode'!AH:AH,'Annual Service Data By Mode'!$I:$I,"&gt;="&amp;$B57))))</f>
        <v>206110</v>
      </c>
      <c r="S57" s="79">
        <f>IF($AE$6,IF($AE$1,IF($A57="Between",SUMIFS('Annual Service Data By Mode'!AJ:AJ,'Annual Service Data By Mode'!$I:$I,"&gt;="&amp;$B57,'Annual Service Data By Mode'!$I:$I,"&lt;"&amp;$D57,'Annual Service Data By Mode'!$AX:$AX,"=No",'Annual Service Data By Mode'!$G:$G,"=Full Reporter"),SUMIFS('Annual Service Data By Mode'!AJ:AJ,'Annual Service Data By Mode'!$I:$I,"&gt;="&amp;$B57,'Annual Service Data By Mode'!$AX:$AX,"=No",'Annual Service Data By Mode'!$G:$G,"=Full Reporter")),IF($A57="Between",SUMIFS('Annual Service Data By Mode'!AJ:AJ,'Annual Service Data By Mode'!$I:$I,"&gt;="&amp;$B57,'Annual Service Data By Mode'!$I:$I,"&lt;"&amp;$D57,'Annual Service Data By Mode'!$G:$G,"=Full Reporter"),SUMIFS('Annual Service Data By Mode'!AJ:AJ,'Annual Service Data By Mode'!$I:$I,"&gt;="&amp;$B57,'Annual Service Data By Mode'!$G:$G,"=Full Reporter"))),IF($AE$1,IF($A57="Between",SUMIFS('Annual Service Data By Mode'!AJ:AJ,'Annual Service Data By Mode'!$I:$I,"&gt;="&amp;$B57,'Annual Service Data By Mode'!$I:$I,"&lt;"&amp;$D57,'Annual Service Data By Mode'!$AX:$AX,"=No"),SUMIFS('Annual Service Data By Mode'!AJ:AJ,'Annual Service Data By Mode'!$I:$I,"&gt;="&amp;$B57,'Annual Service Data By Mode'!$AX:$AX,"=No")),IF($A57="Between",SUMIFS('Annual Service Data By Mode'!AJ:AJ,'Annual Service Data By Mode'!$I:$I,"&gt;="&amp;$B57,'Annual Service Data By Mode'!$I:$I,"&lt;"&amp;$D57),SUMIFS('Annual Service Data By Mode'!AJ:AJ,'Annual Service Data By Mode'!$I:$I,"&gt;="&amp;$B57))))</f>
        <v>1871946</v>
      </c>
      <c r="T57" s="79">
        <f>IF($AE$6,IF($AE$1,IF($A57="Between",SUMIFS('Annual Service Data By Mode'!AL:AL,'Annual Service Data By Mode'!$I:$I,"&gt;="&amp;$B57,'Annual Service Data By Mode'!$I:$I,"&lt;"&amp;$D57,'Annual Service Data By Mode'!$AX:$AX,"=No",'Annual Service Data By Mode'!$G:$G,"=Full Reporter"),SUMIFS('Annual Service Data By Mode'!AL:AL,'Annual Service Data By Mode'!$I:$I,"&gt;="&amp;$B57,'Annual Service Data By Mode'!$AX:$AX,"=No",'Annual Service Data By Mode'!$G:$G,"=Full Reporter")),IF($A57="Between",SUMIFS('Annual Service Data By Mode'!AL:AL,'Annual Service Data By Mode'!$I:$I,"&gt;="&amp;$B57,'Annual Service Data By Mode'!$I:$I,"&lt;"&amp;$D57,'Annual Service Data By Mode'!$G:$G,"=Full Reporter"),SUMIFS('Annual Service Data By Mode'!AL:AL,'Annual Service Data By Mode'!$I:$I,"&gt;="&amp;$B57,'Annual Service Data By Mode'!$G:$G,"=Full Reporter"))),IF($AE$1,IF($A57="Between",SUMIFS('Annual Service Data By Mode'!AL:AL,'Annual Service Data By Mode'!$I:$I,"&gt;="&amp;$B57,'Annual Service Data By Mode'!$I:$I,"&lt;"&amp;$D57,'Annual Service Data By Mode'!$AX:$AX,"=No"),SUMIFS('Annual Service Data By Mode'!AL:AL,'Annual Service Data By Mode'!$I:$I,"&gt;="&amp;$B57,'Annual Service Data By Mode'!$AX:$AX,"=No")),IF($A57="Between",SUMIFS('Annual Service Data By Mode'!AL:AL,'Annual Service Data By Mode'!$I:$I,"&gt;="&amp;$B57,'Annual Service Data By Mode'!$I:$I,"&lt;"&amp;$D57),SUMIFS('Annual Service Data By Mode'!AL:AL,'Annual Service Data By Mode'!$I:$I,"&gt;="&amp;$B57))))</f>
        <v>1816297</v>
      </c>
      <c r="U57" s="79">
        <f>IF($AE$6,IF($AE$1,IF($A57="Between",SUMIFS('Annual Service Data By Mode'!AN:AN,'Annual Service Data By Mode'!$I:$I,"&gt;="&amp;$B57,'Annual Service Data By Mode'!$I:$I,"&lt;"&amp;$D57,'Annual Service Data By Mode'!$AX:$AX,"=No",'Annual Service Data By Mode'!$G:$G,"=Full Reporter"),SUMIFS('Annual Service Data By Mode'!AN:AN,'Annual Service Data By Mode'!$I:$I,"&gt;="&amp;$B57,'Annual Service Data By Mode'!$AX:$AX,"=No",'Annual Service Data By Mode'!$G:$G,"=Full Reporter")),IF($A57="Between",SUMIFS('Annual Service Data By Mode'!AN:AN,'Annual Service Data By Mode'!$I:$I,"&gt;="&amp;$B57,'Annual Service Data By Mode'!$I:$I,"&lt;"&amp;$D57,'Annual Service Data By Mode'!$G:$G,"=Full Reporter"),SUMIFS('Annual Service Data By Mode'!AN:AN,'Annual Service Data By Mode'!$I:$I,"&gt;="&amp;$B57,'Annual Service Data By Mode'!$G:$G,"=Full Reporter"))),IF($AE$1,IF($A57="Between",SUMIFS('Annual Service Data By Mode'!AN:AN,'Annual Service Data By Mode'!$I:$I,"&gt;="&amp;$B57,'Annual Service Data By Mode'!$I:$I,"&lt;"&amp;$D57,'Annual Service Data By Mode'!$AX:$AX,"=No"),SUMIFS('Annual Service Data By Mode'!AN:AN,'Annual Service Data By Mode'!$I:$I,"&gt;="&amp;$B57,'Annual Service Data By Mode'!$AX:$AX,"=No")),IF($A57="Between",SUMIFS('Annual Service Data By Mode'!AN:AN,'Annual Service Data By Mode'!$I:$I,"&gt;="&amp;$B57,'Annual Service Data By Mode'!$I:$I,"&lt;"&amp;$D57),SUMIFS('Annual Service Data By Mode'!AN:AN,'Annual Service Data By Mode'!$I:$I,"&gt;="&amp;$B57))))</f>
        <v>147614</v>
      </c>
      <c r="V57" s="79">
        <f>IF($AE$6,IF($AE$1,IF($A57="Between",SUMIFS('Annual Service Data By Mode'!AP:AP,'Annual Service Data By Mode'!$I:$I,"&gt;="&amp;$B57,'Annual Service Data By Mode'!$I:$I,"&lt;"&amp;$D57,'Annual Service Data By Mode'!$AX:$AX,"=No",'Annual Service Data By Mode'!$G:$G,"=Full Reporter"),SUMIFS('Annual Service Data By Mode'!AP:AP,'Annual Service Data By Mode'!$I:$I,"&gt;="&amp;$B57,'Annual Service Data By Mode'!$AX:$AX,"=No",'Annual Service Data By Mode'!$G:$G,"=Full Reporter")),IF($A57="Between",SUMIFS('Annual Service Data By Mode'!AP:AP,'Annual Service Data By Mode'!$I:$I,"&gt;="&amp;$B57,'Annual Service Data By Mode'!$I:$I,"&lt;"&amp;$D57,'Annual Service Data By Mode'!$G:$G,"=Full Reporter"),SUMIFS('Annual Service Data By Mode'!AP:AP,'Annual Service Data By Mode'!$I:$I,"&gt;="&amp;$B57,'Annual Service Data By Mode'!$G:$G,"=Full Reporter"))),IF($AE$1,IF($A57="Between",SUMIFS('Annual Service Data By Mode'!AP:AP,'Annual Service Data By Mode'!$I:$I,"&gt;="&amp;$B57,'Annual Service Data By Mode'!$I:$I,"&lt;"&amp;$D57,'Annual Service Data By Mode'!$AX:$AX,"=No"),SUMIFS('Annual Service Data By Mode'!AP:AP,'Annual Service Data By Mode'!$I:$I,"&gt;="&amp;$B57,'Annual Service Data By Mode'!$AX:$AX,"=No")),IF($A57="Between",SUMIFS('Annual Service Data By Mode'!AP:AP,'Annual Service Data By Mode'!$I:$I,"&gt;="&amp;$B57,'Annual Service Data By Mode'!$I:$I,"&lt;"&amp;$D57),SUMIFS('Annual Service Data By Mode'!AP:AP,'Annual Service Data By Mode'!$I:$I,"&gt;="&amp;$B57))))</f>
        <v>144119</v>
      </c>
      <c r="W57" s="79">
        <f>IF($AE$6,IF($AE$1,IF($A57="Between",SUMIFS('Annual Service Data By Mode'!AR:AR,'Annual Service Data By Mode'!$I:$I,"&gt;="&amp;$B57,'Annual Service Data By Mode'!$I:$I,"&lt;"&amp;$D57,'Annual Service Data By Mode'!$AX:$AX,"=No",'Annual Service Data By Mode'!$G:$G,"=Full Reporter"),SUMIFS('Annual Service Data By Mode'!AR:AR,'Annual Service Data By Mode'!$I:$I,"&gt;="&amp;$B57,'Annual Service Data By Mode'!$AX:$AX,"=No",'Annual Service Data By Mode'!$G:$G,"=Full Reporter")),IF($A57="Between",SUMIFS('Annual Service Data By Mode'!AR:AR,'Annual Service Data By Mode'!$I:$I,"&gt;="&amp;$B57,'Annual Service Data By Mode'!$I:$I,"&lt;"&amp;$D57,'Annual Service Data By Mode'!$G:$G,"=Full Reporter"),SUMIFS('Annual Service Data By Mode'!AR:AR,'Annual Service Data By Mode'!$I:$I,"&gt;="&amp;$B57,'Annual Service Data By Mode'!$G:$G,"=Full Reporter"))),IF($AE$1,IF($A57="Between",SUMIFS('Annual Service Data By Mode'!AR:AR,'Annual Service Data By Mode'!$I:$I,"&gt;="&amp;$B57,'Annual Service Data By Mode'!$I:$I,"&lt;"&amp;$D57,'Annual Service Data By Mode'!$AX:$AX,"=No"),SUMIFS('Annual Service Data By Mode'!AR:AR,'Annual Service Data By Mode'!$I:$I,"&gt;="&amp;$B57,'Annual Service Data By Mode'!$AX:$AX,"=No")),IF($A57="Between",SUMIFS('Annual Service Data By Mode'!AR:AR,'Annual Service Data By Mode'!$I:$I,"&gt;="&amp;$B57,'Annual Service Data By Mode'!$I:$I,"&lt;"&amp;$D57),SUMIFS('Annual Service Data By Mode'!AR:AR,'Annual Service Data By Mode'!$I:$I,"&gt;="&amp;$B57))))</f>
        <v>163382678</v>
      </c>
      <c r="X57" s="79">
        <f>IF($AE$6,IF($AE$1,IF($A57="Between",SUMIFS('Annual Service Data By Mode'!AT:AT,'Annual Service Data By Mode'!$I:$I,"&gt;="&amp;$B57,'Annual Service Data By Mode'!$I:$I,"&lt;"&amp;$D57,'Annual Service Data By Mode'!$AX:$AX,"=No",'Annual Service Data By Mode'!$G:$G,"=Full Reporter"),SUMIFS('Annual Service Data By Mode'!AT:AT,'Annual Service Data By Mode'!$I:$I,"&gt;="&amp;$B57,'Annual Service Data By Mode'!$AX:$AX,"=No",'Annual Service Data By Mode'!$G:$G,"=Full Reporter")),IF($A57="Between",SUMIFS('Annual Service Data By Mode'!AT:AT,'Annual Service Data By Mode'!$I:$I,"&gt;="&amp;$B57,'Annual Service Data By Mode'!$I:$I,"&lt;"&amp;$D57,'Annual Service Data By Mode'!$G:$G,"=Full Reporter"),SUMIFS('Annual Service Data By Mode'!AT:AT,'Annual Service Data By Mode'!$I:$I,"&gt;="&amp;$B57,'Annual Service Data By Mode'!$G:$G,"=Full Reporter"))),IF($AE$1,IF($A57="Between",SUMIFS('Annual Service Data By Mode'!AT:AT,'Annual Service Data By Mode'!$I:$I,"&gt;="&amp;$B57,'Annual Service Data By Mode'!$I:$I,"&lt;"&amp;$D57,'Annual Service Data By Mode'!$AX:$AX,"=No"),SUMIFS('Annual Service Data By Mode'!AT:AT,'Annual Service Data By Mode'!$I:$I,"&gt;="&amp;$B57,'Annual Service Data By Mode'!$AX:$AX,"=No")),IF($A57="Between",SUMIFS('Annual Service Data By Mode'!AT:AT,'Annual Service Data By Mode'!$I:$I,"&gt;="&amp;$B57,'Annual Service Data By Mode'!$I:$I,"&lt;"&amp;$D57),SUMIFS('Annual Service Data By Mode'!AT:AT,'Annual Service Data By Mode'!$I:$I,"&gt;="&amp;$B57))))</f>
        <v>504177737</v>
      </c>
      <c r="Y57" s="202">
        <f>IF($AE$6,IF($AE$1,IF($A57="Between",SUMIFS('Annual Service Data By Mode'!AV:AV,'Annual Service Data By Mode'!$I:$I,"&gt;="&amp;$B57,'Annual Service Data By Mode'!$I:$I,"&lt;"&amp;$D57,'Annual Service Data By Mode'!$AX:$AX,"=No",'Annual Service Data By Mode'!$G:$G,"=Full Reporter"),SUMIFS('Annual Service Data By Mode'!AV:AV,'Annual Service Data By Mode'!$I:$I,"&gt;="&amp;$B57,'Annual Service Data By Mode'!$AX:$AX,"=No",'Annual Service Data By Mode'!$G:$G,"=Full Reporter")),IF($A57="Between",SUMIFS('Annual Service Data By Mode'!AV:AV,'Annual Service Data By Mode'!$I:$I,"&gt;="&amp;$B57,'Annual Service Data By Mode'!$I:$I,"&lt;"&amp;$D57,'Annual Service Data By Mode'!$G:$G,"=Full Reporter"),SUMIFS('Annual Service Data By Mode'!AV:AV,'Annual Service Data By Mode'!$I:$I,"&gt;="&amp;$B57,'Annual Service Data By Mode'!$G:$G,"=Full Reporter"))),IF($AE$1,IF($A57="Between",SUMIFS('Annual Service Data By Mode'!AV:AV,'Annual Service Data By Mode'!$I:$I,"&gt;="&amp;$B57,'Annual Service Data By Mode'!$I:$I,"&lt;"&amp;$D57,'Annual Service Data By Mode'!$AX:$AX,"=No"),SUMIFS('Annual Service Data By Mode'!AV:AV,'Annual Service Data By Mode'!$I:$I,"&gt;="&amp;$B57,'Annual Service Data By Mode'!$AX:$AX,"=No")),IF($A57="Between",SUMIFS('Annual Service Data By Mode'!AV:AV,'Annual Service Data By Mode'!$I:$I,"&gt;="&amp;$B57,'Annual Service Data By Mode'!$I:$I,"&lt;"&amp;$D57),SUMIFS('Annual Service Data By Mode'!AV:AV,'Annual Service Data By Mode'!$I:$I,"&gt;="&amp;$B57))))</f>
        <v>8257.0599999999977</v>
      </c>
      <c r="Z57" s="34"/>
      <c r="AA57" s="34"/>
      <c r="AB57" s="34"/>
      <c r="AC57" s="34"/>
      <c r="AD57" s="34"/>
      <c r="AE57" s="34"/>
      <c r="AF57" s="34"/>
      <c r="AG57" s="34"/>
      <c r="AH57" s="34"/>
      <c r="AI57" s="34"/>
    </row>
    <row r="58" spans="1:35" s="37" customFormat="1" ht="11.25" customHeight="1" x14ac:dyDescent="0.2">
      <c r="A58" s="67" t="str">
        <f t="shared" ref="A58:A64" si="17">IF(OR(A57="Over",A57=""),"",IF(D58="","Over","Between"))</f>
        <v>Between</v>
      </c>
      <c r="B58" s="68">
        <f t="shared" ref="B58:B64" si="18">IF(D57="","",D57)</f>
        <v>25</v>
      </c>
      <c r="C58" s="69" t="str">
        <f>IF(D58&lt;&gt;"","and","")</f>
        <v>and</v>
      </c>
      <c r="D58" s="21">
        <v>50</v>
      </c>
      <c r="E58" s="113" t="str">
        <f t="shared" si="16"/>
        <v>Between 25 and 50</v>
      </c>
      <c r="F58" s="87">
        <f>IF($AE$6,IF($AE$1,IF($A58="","",IF($A58="Between",SUMIFS('Annual Service Data By Mode'!L:L,'Annual Service Data By Mode'!$I:$I,"&gt;="&amp;$B58,'Annual Service Data By Mode'!$I:$I,"&lt;"&amp;$D58,'Annual Service Data By Mode'!$AX:$AX,"=No",'Annual Service Data By Mode'!$G:$G,"=Full Reporter"),SUMIFS('Annual Service Data By Mode'!L:L,'Annual Service Data By Mode'!$I:$I,"&gt;="&amp;$B58,'Annual Service Data By Mode'!$AX:$AX,"=No",'Annual Service Data By Mode'!$G:$G,"=Full Reporter"))),IF($A58="","",IF($A58="Between",SUMIFS('Annual Service Data By Mode'!L:L,'Annual Service Data By Mode'!$I:$I,"&gt;="&amp;$B58,'Annual Service Data By Mode'!$I:$I,"&lt;"&amp;$D58,'Annual Service Data By Mode'!$G:$G,"=Full Reporter"),SUMIFS('Annual Service Data By Mode'!L:L,'Annual Service Data By Mode'!$I:$I,"&gt;="&amp;$B58,'Annual Service Data By Mode'!$G:$G,"=Full Reporter")))),IF($AE$1,IF($A58="","",IF($A58="Between",SUMIFS('Annual Service Data By Mode'!L:L,'Annual Service Data By Mode'!$I:$I,"&gt;="&amp;$B58,'Annual Service Data By Mode'!$I:$I,"&lt;"&amp;$D58,'Annual Service Data By Mode'!$AX:$AX,"=No"),SUMIFS('Annual Service Data By Mode'!L:L,'Annual Service Data By Mode'!$I:$I,"&gt;="&amp;$B58,'Annual Service Data By Mode'!$AX:$AX,"=No"))),IF($A58="","",IF($A58="Between",SUMIFS('Annual Service Data By Mode'!L:L,'Annual Service Data By Mode'!$I:$I,"&gt;="&amp;$B58,'Annual Service Data By Mode'!$I:$I,"&lt;"&amp;$D58),SUMIFS('Annual Service Data By Mode'!L:L,'Annual Service Data By Mode'!$I:$I,"&gt;="&amp;$B58)))))</f>
        <v>10936</v>
      </c>
      <c r="G58" s="79">
        <f>IF($AE$6,IF($AE$1,IF($A58="","",IF($A58="Between",SUMIFS('Annual Service Data By Mode'!N:N,'Annual Service Data By Mode'!$I:$I,"&gt;="&amp;$B58,'Annual Service Data By Mode'!$I:$I,"&lt;"&amp;$D58,'Annual Service Data By Mode'!$AX:$AX,"=No",'Annual Service Data By Mode'!$G:$G,"=Full Reporter"),SUMIFS('Annual Service Data By Mode'!N:N,'Annual Service Data By Mode'!$I:$I,"&gt;="&amp;$B58,'Annual Service Data By Mode'!$AX:$AX,"=No",'Annual Service Data By Mode'!$G:$G,"=Full Reporter"))),IF($A58="","",IF($A58="Between",SUMIFS('Annual Service Data By Mode'!N:N,'Annual Service Data By Mode'!$I:$I,"&gt;="&amp;$B58,'Annual Service Data By Mode'!$I:$I,"&lt;"&amp;$D58,'Annual Service Data By Mode'!$G:$G,"=Full Reporter"),SUMIFS('Annual Service Data By Mode'!N:N,'Annual Service Data By Mode'!$I:$I,"&gt;="&amp;$B58,'Annual Service Data By Mode'!$G:$G,"=Full Reporter")))),IF($AE$1,IF($A58="","",IF($A58="Between",SUMIFS('Annual Service Data By Mode'!N:N,'Annual Service Data By Mode'!$I:$I,"&gt;="&amp;$B58,'Annual Service Data By Mode'!$I:$I,"&lt;"&amp;$D58,'Annual Service Data By Mode'!$AX:$AX,"=No"),SUMIFS('Annual Service Data By Mode'!N:N,'Annual Service Data By Mode'!$I:$I,"&gt;="&amp;$B58,'Annual Service Data By Mode'!$AX:$AX,"=No"))),IF($A58="","",IF($A58="Between",SUMIFS('Annual Service Data By Mode'!N:N,'Annual Service Data By Mode'!$I:$I,"&gt;="&amp;$B58,'Annual Service Data By Mode'!$I:$I,"&lt;"&amp;$D58),SUMIFS('Annual Service Data By Mode'!N:N,'Annual Service Data By Mode'!$I:$I,"&gt;="&amp;$B58)))))</f>
        <v>95</v>
      </c>
      <c r="H58" s="80">
        <f>IFERROR(N58/Q58,"")</f>
        <v>16.075746774279757</v>
      </c>
      <c r="I58" s="81">
        <f>IFERROR(X58/W58,"")</f>
        <v>4.9763658691477728</v>
      </c>
      <c r="J58" s="80">
        <f>IFERROR(X58/N58,"")</f>
        <v>4.0252064788970223</v>
      </c>
      <c r="K58" s="80">
        <f>IFERROR(W58/Q58,"")</f>
        <v>13.003103423346239</v>
      </c>
      <c r="L58" s="79">
        <f>IF($AE$6,IF($AE$1,IF($A58="","",IF($A58="Between",SUMIFS('Annual Service Data By Mode'!V:V,'Annual Service Data By Mode'!$I:$I,"&gt;="&amp;$B58,'Annual Service Data By Mode'!$I:$I,"&lt;"&amp;$D58,'Annual Service Data By Mode'!$AX:$AX,"=No",'Annual Service Data By Mode'!$G:$G,"=Full Reporter"),SUMIFS('Annual Service Data By Mode'!V:V,'Annual Service Data By Mode'!$I:$I,"&gt;="&amp;$B58,'Annual Service Data By Mode'!$AX:$AX,"=No",'Annual Service Data By Mode'!$G:$G,"=Full Reporter"))),IF($A58="","",IF($A58="Between",SUMIFS('Annual Service Data By Mode'!V:V,'Annual Service Data By Mode'!$I:$I,"&gt;="&amp;$B58,'Annual Service Data By Mode'!$I:$I,"&lt;"&amp;$D58,'Annual Service Data By Mode'!$G:$G,"=Full Reporter"),SUMIFS('Annual Service Data By Mode'!V:V,'Annual Service Data By Mode'!$I:$I,"&gt;="&amp;$B58,'Annual Service Data By Mode'!$G:$G,"=Full Reporter")))),IF($AE$1,IF($A58="","",IF($A58="Between",SUMIFS('Annual Service Data By Mode'!V:V,'Annual Service Data By Mode'!$I:$I,"&gt;="&amp;$B58,'Annual Service Data By Mode'!$I:$I,"&lt;"&amp;$D58,'Annual Service Data By Mode'!$AX:$AX,"=No"),SUMIFS('Annual Service Data By Mode'!V:V,'Annual Service Data By Mode'!$I:$I,"&gt;="&amp;$B58,'Annual Service Data By Mode'!$AX:$AX,"=No"))),IF($A58="","",IF($A58="Between",SUMIFS('Annual Service Data By Mode'!V:V,'Annual Service Data By Mode'!$I:$I,"&gt;="&amp;$B58,'Annual Service Data By Mode'!$I:$I,"&lt;"&amp;$D58),SUMIFS('Annual Service Data By Mode'!V:V,'Annual Service Data By Mode'!$I:$I,"&gt;="&amp;$B58)))))</f>
        <v>121295769</v>
      </c>
      <c r="M58" s="79">
        <f>IF($AE$6,IF($AE$1,IF($A58="","",IF($A58="Between",SUMIFS('Annual Service Data By Mode'!X:X,'Annual Service Data By Mode'!$I:$I,"&gt;="&amp;$B58,'Annual Service Data By Mode'!$I:$I,"&lt;"&amp;$D58,'Annual Service Data By Mode'!$AX:$AX,"=No",'Annual Service Data By Mode'!$G:$G,"=Full Reporter"),SUMIFS('Annual Service Data By Mode'!X:X,'Annual Service Data By Mode'!$I:$I,"&gt;="&amp;$B58,'Annual Service Data By Mode'!$AX:$AX,"=No",'Annual Service Data By Mode'!$G:$G,"=Full Reporter"))),IF($A58="","",IF($A58="Between",SUMIFS('Annual Service Data By Mode'!X:X,'Annual Service Data By Mode'!$I:$I,"&gt;="&amp;$B58,'Annual Service Data By Mode'!$I:$I,"&lt;"&amp;$D58,'Annual Service Data By Mode'!$G:$G,"=Full Reporter"),SUMIFS('Annual Service Data By Mode'!X:X,'Annual Service Data By Mode'!$I:$I,"&gt;="&amp;$B58,'Annual Service Data By Mode'!$G:$G,"=Full Reporter")))),IF($AE$1,IF($A58="","",IF($A58="Between",SUMIFS('Annual Service Data By Mode'!X:X,'Annual Service Data By Mode'!$I:$I,"&gt;="&amp;$B58,'Annual Service Data By Mode'!$I:$I,"&lt;"&amp;$D58,'Annual Service Data By Mode'!$AX:$AX,"=No"),SUMIFS('Annual Service Data By Mode'!X:X,'Annual Service Data By Mode'!$I:$I,"&gt;="&amp;$B58,'Annual Service Data By Mode'!$AX:$AX,"=No"))),IF($A58="","",IF($A58="Between",SUMIFS('Annual Service Data By Mode'!X:X,'Annual Service Data By Mode'!$I:$I,"&gt;="&amp;$B58,'Annual Service Data By Mode'!$I:$I,"&lt;"&amp;$D58),SUMIFS('Annual Service Data By Mode'!X:X,'Annual Service Data By Mode'!$I:$I,"&gt;="&amp;$B58)))))</f>
        <v>187954516</v>
      </c>
      <c r="N58" s="79">
        <f>IF($AE$6,IF($AE$1,IF($A58="","",IF($A58="Between",SUMIFS('Annual Service Data By Mode'!Z:Z,'Annual Service Data By Mode'!$I:$I,"&gt;="&amp;$B58,'Annual Service Data By Mode'!$I:$I,"&lt;"&amp;$D58,'Annual Service Data By Mode'!$AX:$AX,"=No",'Annual Service Data By Mode'!$G:$G,"=Full Reporter"),SUMIFS('Annual Service Data By Mode'!Z:Z,'Annual Service Data By Mode'!$I:$I,"&gt;="&amp;$B58,'Annual Service Data By Mode'!$AX:$AX,"=No",'Annual Service Data By Mode'!$G:$G,"=Full Reporter"))),IF($A58="","",IF($A58="Between",SUMIFS('Annual Service Data By Mode'!Z:Z,'Annual Service Data By Mode'!$I:$I,"&gt;="&amp;$B58,'Annual Service Data By Mode'!$I:$I,"&lt;"&amp;$D58,'Annual Service Data By Mode'!$G:$G,"=Full Reporter"),SUMIFS('Annual Service Data By Mode'!Z:Z,'Annual Service Data By Mode'!$I:$I,"&gt;="&amp;$B58,'Annual Service Data By Mode'!$G:$G,"=Full Reporter")))),IF($AE$1,IF($A58="","",IF($A58="Between",SUMIFS('Annual Service Data By Mode'!Z:Z,'Annual Service Data By Mode'!$I:$I,"&gt;="&amp;$B58,'Annual Service Data By Mode'!$I:$I,"&lt;"&amp;$D58,'Annual Service Data By Mode'!$AX:$AX,"=No"),SUMIFS('Annual Service Data By Mode'!Z:Z,'Annual Service Data By Mode'!$I:$I,"&gt;="&amp;$B58,'Annual Service Data By Mode'!$AX:$AX,"=No"))),IF($A58="","",IF($A58="Between",SUMIFS('Annual Service Data By Mode'!Z:Z,'Annual Service Data By Mode'!$I:$I,"&gt;="&amp;$B58,'Annual Service Data By Mode'!$I:$I,"&lt;"&amp;$D58),SUMIFS('Annual Service Data By Mode'!Z:Z,'Annual Service Data By Mode'!$I:$I,"&gt;="&amp;$B58)))))</f>
        <v>327536862</v>
      </c>
      <c r="O58" s="79">
        <f>IF($AE$6,IF($AE$1,IF($A58="","",IF($A58="Between",SUMIFS('Annual Service Data By Mode'!AB:AB,'Annual Service Data By Mode'!$I:$I,"&gt;="&amp;$B58,'Annual Service Data By Mode'!$I:$I,"&lt;"&amp;$D58,'Annual Service Data By Mode'!$AX:$AX,"=No",'Annual Service Data By Mode'!$G:$G,"=Full Reporter"),SUMIFS('Annual Service Data By Mode'!AB:AB,'Annual Service Data By Mode'!$I:$I,"&gt;="&amp;$B58,'Annual Service Data By Mode'!$AX:$AX,"=No",'Annual Service Data By Mode'!$G:$G,"=Full Reporter"))),IF($A58="","",IF($A58="Between",SUMIFS('Annual Service Data By Mode'!AB:AB,'Annual Service Data By Mode'!$I:$I,"&gt;="&amp;$B58,'Annual Service Data By Mode'!$I:$I,"&lt;"&amp;$D58,'Annual Service Data By Mode'!$G:$G,"=Full Reporter"),SUMIFS('Annual Service Data By Mode'!AB:AB,'Annual Service Data By Mode'!$I:$I,"&gt;="&amp;$B58,'Annual Service Data By Mode'!$G:$G,"=Full Reporter")))),IF($AE$1,IF($A58="","",IF($A58="Between",SUMIFS('Annual Service Data By Mode'!AB:AB,'Annual Service Data By Mode'!$I:$I,"&gt;="&amp;$B58,'Annual Service Data By Mode'!$I:$I,"&lt;"&amp;$D58,'Annual Service Data By Mode'!$AX:$AX,"=No"),SUMIFS('Annual Service Data By Mode'!AB:AB,'Annual Service Data By Mode'!$I:$I,"&gt;="&amp;$B58,'Annual Service Data By Mode'!$AX:$AX,"=No"))),IF($A58="","",IF($A58="Between",SUMIFS('Annual Service Data By Mode'!AB:AB,'Annual Service Data By Mode'!$I:$I,"&gt;="&amp;$B58,'Annual Service Data By Mode'!$I:$I,"&lt;"&amp;$D58),SUMIFS('Annual Service Data By Mode'!AB:AB,'Annual Service Data By Mode'!$I:$I,"&gt;="&amp;$B58)))))</f>
        <v>18367661</v>
      </c>
      <c r="P58" s="79">
        <f>IF($AE$6,IF($AE$1,IF($A58="","",IF($A58="Between",SUMIFS('Annual Service Data By Mode'!AD:AD,'Annual Service Data By Mode'!$I:$I,"&gt;="&amp;$B58,'Annual Service Data By Mode'!$I:$I,"&lt;"&amp;$D58,'Annual Service Data By Mode'!$AX:$AX,"=No",'Annual Service Data By Mode'!$G:$G,"=Full Reporter"),SUMIFS('Annual Service Data By Mode'!AD:AD,'Annual Service Data By Mode'!$I:$I,"&gt;="&amp;$B58,'Annual Service Data By Mode'!$AX:$AX,"=No",'Annual Service Data By Mode'!$G:$G,"=Full Reporter"))),IF($A58="","",IF($A58="Between",SUMIFS('Annual Service Data By Mode'!AD:AD,'Annual Service Data By Mode'!$I:$I,"&gt;="&amp;$B58,'Annual Service Data By Mode'!$I:$I,"&lt;"&amp;$D58,'Annual Service Data By Mode'!$G:$G,"=Full Reporter"),SUMIFS('Annual Service Data By Mode'!AD:AD,'Annual Service Data By Mode'!$I:$I,"&gt;="&amp;$B58,'Annual Service Data By Mode'!$G:$G,"=Full Reporter")))),IF($AE$1,IF($A58="","",IF($A58="Between",SUMIFS('Annual Service Data By Mode'!AD:AD,'Annual Service Data By Mode'!$I:$I,"&gt;="&amp;$B58,'Annual Service Data By Mode'!$I:$I,"&lt;"&amp;$D58,'Annual Service Data By Mode'!$AX:$AX,"=No"),SUMIFS('Annual Service Data By Mode'!AD:AD,'Annual Service Data By Mode'!$I:$I,"&gt;="&amp;$B58,'Annual Service Data By Mode'!$AX:$AX,"=No"))),IF($A58="","",IF($A58="Between",SUMIFS('Annual Service Data By Mode'!AD:AD,'Annual Service Data By Mode'!$I:$I,"&gt;="&amp;$B58,'Annual Service Data By Mode'!$I:$I,"&lt;"&amp;$D58),SUMIFS('Annual Service Data By Mode'!AD:AD,'Annual Service Data By Mode'!$I:$I,"&gt;="&amp;$B58)))))</f>
        <v>12112209</v>
      </c>
      <c r="Q58" s="79">
        <f>IF($AE$6,IF($AE$1,IF($A58="","",IF($A58="Between",SUMIFS('Annual Service Data By Mode'!AF:AF,'Annual Service Data By Mode'!$I:$I,"&gt;="&amp;$B58,'Annual Service Data By Mode'!$I:$I,"&lt;"&amp;$D58,'Annual Service Data By Mode'!$AX:$AX,"=No",'Annual Service Data By Mode'!$G:$G,"=Full Reporter"),SUMIFS('Annual Service Data By Mode'!AF:AF,'Annual Service Data By Mode'!$I:$I,"&gt;="&amp;$B58,'Annual Service Data By Mode'!$AX:$AX,"=No",'Annual Service Data By Mode'!$G:$G,"=Full Reporter"))),IF($A58="","",IF($A58="Between",SUMIFS('Annual Service Data By Mode'!AF:AF,'Annual Service Data By Mode'!$I:$I,"&gt;="&amp;$B58,'Annual Service Data By Mode'!$I:$I,"&lt;"&amp;$D58,'Annual Service Data By Mode'!$G:$G,"=Full Reporter"),SUMIFS('Annual Service Data By Mode'!AF:AF,'Annual Service Data By Mode'!$I:$I,"&gt;="&amp;$B58,'Annual Service Data By Mode'!$G:$G,"=Full Reporter")))),IF($AE$1,IF($A58="","",IF($A58="Between",SUMIFS('Annual Service Data By Mode'!AF:AF,'Annual Service Data By Mode'!$I:$I,"&gt;="&amp;$B58,'Annual Service Data By Mode'!$I:$I,"&lt;"&amp;$D58,'Annual Service Data By Mode'!$AX:$AX,"=No"),SUMIFS('Annual Service Data By Mode'!AF:AF,'Annual Service Data By Mode'!$I:$I,"&gt;="&amp;$B58,'Annual Service Data By Mode'!$AX:$AX,"=No"))),IF($A58="","",IF($A58="Between",SUMIFS('Annual Service Data By Mode'!AF:AF,'Annual Service Data By Mode'!$I:$I,"&gt;="&amp;$B58,'Annual Service Data By Mode'!$I:$I,"&lt;"&amp;$D58),SUMIFS('Annual Service Data By Mode'!AF:AF,'Annual Service Data By Mode'!$I:$I,"&gt;="&amp;$B58)))))</f>
        <v>20374597</v>
      </c>
      <c r="R58" s="79">
        <f>IF($AE$6,IF($AE$1,IF($A58="","",IF($A58="Between",SUMIFS('Annual Service Data By Mode'!AH:AH,'Annual Service Data By Mode'!$I:$I,"&gt;="&amp;$B58,'Annual Service Data By Mode'!$I:$I,"&lt;"&amp;$D58,'Annual Service Data By Mode'!$AX:$AX,"=No",'Annual Service Data By Mode'!$G:$G,"=Full Reporter"),SUMIFS('Annual Service Data By Mode'!AH:AH,'Annual Service Data By Mode'!$I:$I,"&gt;="&amp;$B58,'Annual Service Data By Mode'!$AX:$AX,"=No",'Annual Service Data By Mode'!$G:$G,"=Full Reporter"))),IF($A58="","",IF($A58="Between",SUMIFS('Annual Service Data By Mode'!AH:AH,'Annual Service Data By Mode'!$I:$I,"&gt;="&amp;$B58,'Annual Service Data By Mode'!$I:$I,"&lt;"&amp;$D58,'Annual Service Data By Mode'!$G:$G,"=Full Reporter"),SUMIFS('Annual Service Data By Mode'!AH:AH,'Annual Service Data By Mode'!$I:$I,"&gt;="&amp;$B58,'Annual Service Data By Mode'!$G:$G,"=Full Reporter")))),IF($AE$1,IF($A58="","",IF($A58="Between",SUMIFS('Annual Service Data By Mode'!AH:AH,'Annual Service Data By Mode'!$I:$I,"&gt;="&amp;$B58,'Annual Service Data By Mode'!$I:$I,"&lt;"&amp;$D58,'Annual Service Data By Mode'!$AX:$AX,"=No"),SUMIFS('Annual Service Data By Mode'!AH:AH,'Annual Service Data By Mode'!$I:$I,"&gt;="&amp;$B58,'Annual Service Data By Mode'!$AX:$AX,"=No"))),IF($A58="","",IF($A58="Between",SUMIFS('Annual Service Data By Mode'!AH:AH,'Annual Service Data By Mode'!$I:$I,"&gt;="&amp;$B58,'Annual Service Data By Mode'!$I:$I,"&lt;"&amp;$D58),SUMIFS('Annual Service Data By Mode'!AH:AH,'Annual Service Data By Mode'!$I:$I,"&gt;="&amp;$B58)))))</f>
        <v>1102433</v>
      </c>
      <c r="S58" s="79">
        <f>IF($AE$6,IF($AE$1,IF($A58="","",IF($A58="Between",SUMIFS('Annual Service Data By Mode'!AJ:AJ,'Annual Service Data By Mode'!$I:$I,"&gt;="&amp;$B58,'Annual Service Data By Mode'!$I:$I,"&lt;"&amp;$D58,'Annual Service Data By Mode'!$AX:$AX,"=No",'Annual Service Data By Mode'!$G:$G,"=Full Reporter"),SUMIFS('Annual Service Data By Mode'!AJ:AJ,'Annual Service Data By Mode'!$I:$I,"&gt;="&amp;$B58,'Annual Service Data By Mode'!$AX:$AX,"=No",'Annual Service Data By Mode'!$G:$G,"=Full Reporter"))),IF($A58="","",IF($A58="Between",SUMIFS('Annual Service Data By Mode'!AJ:AJ,'Annual Service Data By Mode'!$I:$I,"&gt;="&amp;$B58,'Annual Service Data By Mode'!$I:$I,"&lt;"&amp;$D58,'Annual Service Data By Mode'!$G:$G,"=Full Reporter"),SUMIFS('Annual Service Data By Mode'!AJ:AJ,'Annual Service Data By Mode'!$I:$I,"&gt;="&amp;$B58,'Annual Service Data By Mode'!$G:$G,"=Full Reporter")))),IF($AE$1,IF($A58="","",IF($A58="Between",SUMIFS('Annual Service Data By Mode'!AJ:AJ,'Annual Service Data By Mode'!$I:$I,"&gt;="&amp;$B58,'Annual Service Data By Mode'!$I:$I,"&lt;"&amp;$D58,'Annual Service Data By Mode'!$AX:$AX,"=No"),SUMIFS('Annual Service Data By Mode'!AJ:AJ,'Annual Service Data By Mode'!$I:$I,"&gt;="&amp;$B58,'Annual Service Data By Mode'!$AX:$AX,"=No"))),IF($A58="","",IF($A58="Between",SUMIFS('Annual Service Data By Mode'!AJ:AJ,'Annual Service Data By Mode'!$I:$I,"&gt;="&amp;$B58,'Annual Service Data By Mode'!$I:$I,"&lt;"&amp;$D58),SUMIFS('Annual Service Data By Mode'!AJ:AJ,'Annual Service Data By Mode'!$I:$I,"&gt;="&amp;$B58)))))</f>
        <v>4722532</v>
      </c>
      <c r="T58" s="79">
        <f>IF($AE$6,IF($AE$1,IF($A58="","",IF($A58="Between",SUMIFS('Annual Service Data By Mode'!AL:AL,'Annual Service Data By Mode'!$I:$I,"&gt;="&amp;$B58,'Annual Service Data By Mode'!$I:$I,"&lt;"&amp;$D58,'Annual Service Data By Mode'!$AX:$AX,"=No",'Annual Service Data By Mode'!$G:$G,"=Full Reporter"),SUMIFS('Annual Service Data By Mode'!AL:AL,'Annual Service Data By Mode'!$I:$I,"&gt;="&amp;$B58,'Annual Service Data By Mode'!$AX:$AX,"=No",'Annual Service Data By Mode'!$G:$G,"=Full Reporter"))),IF($A58="","",IF($A58="Between",SUMIFS('Annual Service Data By Mode'!AL:AL,'Annual Service Data By Mode'!$I:$I,"&gt;="&amp;$B58,'Annual Service Data By Mode'!$I:$I,"&lt;"&amp;$D58,'Annual Service Data By Mode'!$G:$G,"=Full Reporter"),SUMIFS('Annual Service Data By Mode'!AL:AL,'Annual Service Data By Mode'!$I:$I,"&gt;="&amp;$B58,'Annual Service Data By Mode'!$G:$G,"=Full Reporter")))),IF($AE$1,IF($A58="","",IF($A58="Between",SUMIFS('Annual Service Data By Mode'!AL:AL,'Annual Service Data By Mode'!$I:$I,"&gt;="&amp;$B58,'Annual Service Data By Mode'!$I:$I,"&lt;"&amp;$D58,'Annual Service Data By Mode'!$AX:$AX,"=No"),SUMIFS('Annual Service Data By Mode'!AL:AL,'Annual Service Data By Mode'!$I:$I,"&gt;="&amp;$B58,'Annual Service Data By Mode'!$AX:$AX,"=No"))),IF($A58="","",IF($A58="Between",SUMIFS('Annual Service Data By Mode'!AL:AL,'Annual Service Data By Mode'!$I:$I,"&gt;="&amp;$B58,'Annual Service Data By Mode'!$I:$I,"&lt;"&amp;$D58),SUMIFS('Annual Service Data By Mode'!AL:AL,'Annual Service Data By Mode'!$I:$I,"&gt;="&amp;$B58)))))</f>
        <v>4503435</v>
      </c>
      <c r="U58" s="79">
        <f>IF($AE$6,IF($AE$1,IF($A58="","",IF($A58="Between",SUMIFS('Annual Service Data By Mode'!AN:AN,'Annual Service Data By Mode'!$I:$I,"&gt;="&amp;$B58,'Annual Service Data By Mode'!$I:$I,"&lt;"&amp;$D58,'Annual Service Data By Mode'!$AX:$AX,"=No",'Annual Service Data By Mode'!$G:$G,"=Full Reporter"),SUMIFS('Annual Service Data By Mode'!AN:AN,'Annual Service Data By Mode'!$I:$I,"&gt;="&amp;$B58,'Annual Service Data By Mode'!$AX:$AX,"=No",'Annual Service Data By Mode'!$G:$G,"=Full Reporter"))),IF($A58="","",IF($A58="Between",SUMIFS('Annual Service Data By Mode'!AN:AN,'Annual Service Data By Mode'!$I:$I,"&gt;="&amp;$B58,'Annual Service Data By Mode'!$I:$I,"&lt;"&amp;$D58,'Annual Service Data By Mode'!$G:$G,"=Full Reporter"),SUMIFS('Annual Service Data By Mode'!AN:AN,'Annual Service Data By Mode'!$I:$I,"&gt;="&amp;$B58,'Annual Service Data By Mode'!$G:$G,"=Full Reporter")))),IF($AE$1,IF($A58="","",IF($A58="Between",SUMIFS('Annual Service Data By Mode'!AN:AN,'Annual Service Data By Mode'!$I:$I,"&gt;="&amp;$B58,'Annual Service Data By Mode'!$I:$I,"&lt;"&amp;$D58,'Annual Service Data By Mode'!$AX:$AX,"=No"),SUMIFS('Annual Service Data By Mode'!AN:AN,'Annual Service Data By Mode'!$I:$I,"&gt;="&amp;$B58,'Annual Service Data By Mode'!$AX:$AX,"=No"))),IF($A58="","",IF($A58="Between",SUMIFS('Annual Service Data By Mode'!AN:AN,'Annual Service Data By Mode'!$I:$I,"&gt;="&amp;$B58,'Annual Service Data By Mode'!$I:$I,"&lt;"&amp;$D58),SUMIFS('Annual Service Data By Mode'!AN:AN,'Annual Service Data By Mode'!$I:$I,"&gt;="&amp;$B58)))))</f>
        <v>283272</v>
      </c>
      <c r="V58" s="79">
        <f>IF($AE$6,IF($AE$1,IF($A58="","",IF($A58="Between",SUMIFS('Annual Service Data By Mode'!AP:AP,'Annual Service Data By Mode'!$I:$I,"&gt;="&amp;$B58,'Annual Service Data By Mode'!$I:$I,"&lt;"&amp;$D58,'Annual Service Data By Mode'!$AX:$AX,"=No",'Annual Service Data By Mode'!$G:$G,"=Full Reporter"),SUMIFS('Annual Service Data By Mode'!AP:AP,'Annual Service Data By Mode'!$I:$I,"&gt;="&amp;$B58,'Annual Service Data By Mode'!$AX:$AX,"=No",'Annual Service Data By Mode'!$G:$G,"=Full Reporter"))),IF($A58="","",IF($A58="Between",SUMIFS('Annual Service Data By Mode'!AP:AP,'Annual Service Data By Mode'!$I:$I,"&gt;="&amp;$B58,'Annual Service Data By Mode'!$I:$I,"&lt;"&amp;$D58,'Annual Service Data By Mode'!$G:$G,"=Full Reporter"),SUMIFS('Annual Service Data By Mode'!AP:AP,'Annual Service Data By Mode'!$I:$I,"&gt;="&amp;$B58,'Annual Service Data By Mode'!$G:$G,"=Full Reporter")))),IF($AE$1,IF($A58="","",IF($A58="Between",SUMIFS('Annual Service Data By Mode'!AP:AP,'Annual Service Data By Mode'!$I:$I,"&gt;="&amp;$B58,'Annual Service Data By Mode'!$I:$I,"&lt;"&amp;$D58,'Annual Service Data By Mode'!$AX:$AX,"=No"),SUMIFS('Annual Service Data By Mode'!AP:AP,'Annual Service Data By Mode'!$I:$I,"&gt;="&amp;$B58,'Annual Service Data By Mode'!$AX:$AX,"=No"))),IF($A58="","",IF($A58="Between",SUMIFS('Annual Service Data By Mode'!AP:AP,'Annual Service Data By Mode'!$I:$I,"&gt;="&amp;$B58,'Annual Service Data By Mode'!$I:$I,"&lt;"&amp;$D58),SUMIFS('Annual Service Data By Mode'!AP:AP,'Annual Service Data By Mode'!$I:$I,"&gt;="&amp;$B58)))))</f>
        <v>271034</v>
      </c>
      <c r="W58" s="79">
        <f>IF($AE$6,IF($AE$1,IF($A58="","",IF($A58="Between",SUMIFS('Annual Service Data By Mode'!AR:AR,'Annual Service Data By Mode'!$I:$I,"&gt;="&amp;$B58,'Annual Service Data By Mode'!$I:$I,"&lt;"&amp;$D58,'Annual Service Data By Mode'!$AX:$AX,"=No",'Annual Service Data By Mode'!$G:$G,"=Full Reporter"),SUMIFS('Annual Service Data By Mode'!AR:AR,'Annual Service Data By Mode'!$I:$I,"&gt;="&amp;$B58,'Annual Service Data By Mode'!$AX:$AX,"=No",'Annual Service Data By Mode'!$G:$G,"=Full Reporter"))),IF($A58="","",IF($A58="Between",SUMIFS('Annual Service Data By Mode'!AR:AR,'Annual Service Data By Mode'!$I:$I,"&gt;="&amp;$B58,'Annual Service Data By Mode'!$I:$I,"&lt;"&amp;$D58,'Annual Service Data By Mode'!$G:$G,"=Full Reporter"),SUMIFS('Annual Service Data By Mode'!AR:AR,'Annual Service Data By Mode'!$I:$I,"&gt;="&amp;$B58,'Annual Service Data By Mode'!$G:$G,"=Full Reporter")))),IF($AE$1,IF($A58="","",IF($A58="Between",SUMIFS('Annual Service Data By Mode'!AR:AR,'Annual Service Data By Mode'!$I:$I,"&gt;="&amp;$B58,'Annual Service Data By Mode'!$I:$I,"&lt;"&amp;$D58,'Annual Service Data By Mode'!$AX:$AX,"=No"),SUMIFS('Annual Service Data By Mode'!AR:AR,'Annual Service Data By Mode'!$I:$I,"&gt;="&amp;$B58,'Annual Service Data By Mode'!$AX:$AX,"=No"))),IF($A58="","",IF($A58="Between",SUMIFS('Annual Service Data By Mode'!AR:AR,'Annual Service Data By Mode'!$I:$I,"&gt;="&amp;$B58,'Annual Service Data By Mode'!$I:$I,"&lt;"&amp;$D58),SUMIFS('Annual Service Data By Mode'!AR:AR,'Annual Service Data By Mode'!$I:$I,"&gt;="&amp;$B58)))))</f>
        <v>264932992</v>
      </c>
      <c r="X58" s="79">
        <f>IF($AE$6,IF($AE$1,IF($A58="","",IF($A58="Between",SUMIFS('Annual Service Data By Mode'!AT:AT,'Annual Service Data By Mode'!$I:$I,"&gt;="&amp;$B58,'Annual Service Data By Mode'!$I:$I,"&lt;"&amp;$D58,'Annual Service Data By Mode'!$AX:$AX,"=No",'Annual Service Data By Mode'!$G:$G,"=Full Reporter"),SUMIFS('Annual Service Data By Mode'!AT:AT,'Annual Service Data By Mode'!$I:$I,"&gt;="&amp;$B58,'Annual Service Data By Mode'!$AX:$AX,"=No",'Annual Service Data By Mode'!$G:$G,"=Full Reporter"))),IF($A58="","",IF($A58="Between",SUMIFS('Annual Service Data By Mode'!AT:AT,'Annual Service Data By Mode'!$I:$I,"&gt;="&amp;$B58,'Annual Service Data By Mode'!$I:$I,"&lt;"&amp;$D58,'Annual Service Data By Mode'!$G:$G,"=Full Reporter"),SUMIFS('Annual Service Data By Mode'!AT:AT,'Annual Service Data By Mode'!$I:$I,"&gt;="&amp;$B58,'Annual Service Data By Mode'!$G:$G,"=Full Reporter")))),IF($AE$1,IF($A58="","",IF($A58="Between",SUMIFS('Annual Service Data By Mode'!AT:AT,'Annual Service Data By Mode'!$I:$I,"&gt;="&amp;$B58,'Annual Service Data By Mode'!$I:$I,"&lt;"&amp;$D58,'Annual Service Data By Mode'!$AX:$AX,"=No"),SUMIFS('Annual Service Data By Mode'!AT:AT,'Annual Service Data By Mode'!$I:$I,"&gt;="&amp;$B58,'Annual Service Data By Mode'!$AX:$AX,"=No"))),IF($A58="","",IF($A58="Between",SUMIFS('Annual Service Data By Mode'!AT:AT,'Annual Service Data By Mode'!$I:$I,"&gt;="&amp;$B58,'Annual Service Data By Mode'!$I:$I,"&lt;"&amp;$D58),SUMIFS('Annual Service Data By Mode'!AT:AT,'Annual Service Data By Mode'!$I:$I,"&gt;="&amp;$B58)))))</f>
        <v>1318403499</v>
      </c>
      <c r="Y58" s="202">
        <f>IF($AE$6,IF($AE$1,IF($A58="","",IF($A58="Between",SUMIFS('Annual Service Data By Mode'!AV:AV,'Annual Service Data By Mode'!$I:$I,"&gt;="&amp;$B58,'Annual Service Data By Mode'!$I:$I,"&lt;"&amp;$D58,'Annual Service Data By Mode'!$AX:$AX,"=No",'Annual Service Data By Mode'!$G:$G,"=Full Reporter"),SUMIFS('Annual Service Data By Mode'!AV:AV,'Annual Service Data By Mode'!$I:$I,"&gt;="&amp;$B58,'Annual Service Data By Mode'!$AX:$AX,"=No",'Annual Service Data By Mode'!$G:$G,"=Full Reporter"))),IF($A58="","",IF($A58="Between",SUMIFS('Annual Service Data By Mode'!AV:AV,'Annual Service Data By Mode'!$I:$I,"&gt;="&amp;$B58,'Annual Service Data By Mode'!$I:$I,"&lt;"&amp;$D58,'Annual Service Data By Mode'!$G:$G,"=Full Reporter"),SUMIFS('Annual Service Data By Mode'!AV:AV,'Annual Service Data By Mode'!$I:$I,"&gt;="&amp;$B58,'Annual Service Data By Mode'!$G:$G,"=Full Reporter")))),IF($AE$1,IF($A58="","",IF($A58="Between",SUMIFS('Annual Service Data By Mode'!AV:AV,'Annual Service Data By Mode'!$I:$I,"&gt;="&amp;$B58,'Annual Service Data By Mode'!$I:$I,"&lt;"&amp;$D58,'Annual Service Data By Mode'!$AX:$AX,"=No"),SUMIFS('Annual Service Data By Mode'!AV:AV,'Annual Service Data By Mode'!$I:$I,"&gt;="&amp;$B58,'Annual Service Data By Mode'!$AX:$AX,"=No"))),IF($A58="","",IF($A58="Between",SUMIFS('Annual Service Data By Mode'!AV:AV,'Annual Service Data By Mode'!$I:$I,"&gt;="&amp;$B58,'Annual Service Data By Mode'!$I:$I,"&lt;"&amp;$D58),SUMIFS('Annual Service Data By Mode'!AV:AV,'Annual Service Data By Mode'!$I:$I,"&gt;="&amp;$B58)))))</f>
        <v>27181.490000000013</v>
      </c>
      <c r="Z58" s="34"/>
      <c r="AA58" s="34"/>
      <c r="AB58" s="34"/>
      <c r="AC58" s="34"/>
      <c r="AD58" s="34"/>
      <c r="AE58" s="34"/>
      <c r="AF58" s="34"/>
      <c r="AG58" s="34"/>
      <c r="AH58" s="34"/>
      <c r="AI58" s="34"/>
    </row>
    <row r="59" spans="1:35" s="37" customFormat="1" ht="11.25" x14ac:dyDescent="0.2">
      <c r="A59" s="67" t="str">
        <f t="shared" si="17"/>
        <v>Between</v>
      </c>
      <c r="B59" s="68">
        <f t="shared" si="18"/>
        <v>50</v>
      </c>
      <c r="C59" s="69" t="str">
        <f t="shared" ref="C59:C64" si="19">IF(D59&lt;&gt;"","and","")</f>
        <v>and</v>
      </c>
      <c r="D59" s="21">
        <v>100</v>
      </c>
      <c r="E59" s="113" t="str">
        <f t="shared" si="16"/>
        <v>Between 50 and 100</v>
      </c>
      <c r="F59" s="87">
        <f>IF($AE$6,IF($AE$1,IF($A59="","",IF($A59="Between",SUMIFS('Annual Service Data By Mode'!L:L,'Annual Service Data By Mode'!$I:$I,"&gt;="&amp;$B59,'Annual Service Data By Mode'!$I:$I,"&lt;"&amp;$D59,'Annual Service Data By Mode'!$AX:$AX,"=No",'Annual Service Data By Mode'!$G:$G,"=Full Reporter"),SUMIFS('Annual Service Data By Mode'!L:L,'Annual Service Data By Mode'!$I:$I,"&gt;="&amp;$B59,'Annual Service Data By Mode'!$AX:$AX,"=No",'Annual Service Data By Mode'!$G:$G,"=Full Reporter"))),IF($A59="","",IF($A59="Between",SUMIFS('Annual Service Data By Mode'!L:L,'Annual Service Data By Mode'!$I:$I,"&gt;="&amp;$B59,'Annual Service Data By Mode'!$I:$I,"&lt;"&amp;$D59,'Annual Service Data By Mode'!$G:$G,"=Full Reporter"),SUMIFS('Annual Service Data By Mode'!L:L,'Annual Service Data By Mode'!$I:$I,"&gt;="&amp;$B59,'Annual Service Data By Mode'!$G:$G,"=Full Reporter")))),IF($AE$1,IF($A59="","",IF($A59="Between",SUMIFS('Annual Service Data By Mode'!L:L,'Annual Service Data By Mode'!$I:$I,"&gt;="&amp;$B59,'Annual Service Data By Mode'!$I:$I,"&lt;"&amp;$D59,'Annual Service Data By Mode'!$AX:$AX,"=No"),SUMIFS('Annual Service Data By Mode'!L:L,'Annual Service Data By Mode'!$I:$I,"&gt;="&amp;$B59,'Annual Service Data By Mode'!$AX:$AX,"=No"))),IF($A59="","",IF($A59="Between",SUMIFS('Annual Service Data By Mode'!L:L,'Annual Service Data By Mode'!$I:$I,"&gt;="&amp;$B59,'Annual Service Data By Mode'!$I:$I,"&lt;"&amp;$D59),SUMIFS('Annual Service Data By Mode'!L:L,'Annual Service Data By Mode'!$I:$I,"&gt;="&amp;$B59)))))</f>
        <v>13258</v>
      </c>
      <c r="G59" s="79">
        <f>IF($AE$6,IF($AE$1,IF($A59="","",IF($A59="Between",SUMIFS('Annual Service Data By Mode'!N:N,'Annual Service Data By Mode'!$I:$I,"&gt;="&amp;$B59,'Annual Service Data By Mode'!$I:$I,"&lt;"&amp;$D59,'Annual Service Data By Mode'!$AX:$AX,"=No",'Annual Service Data By Mode'!$G:$G,"=Full Reporter"),SUMIFS('Annual Service Data By Mode'!N:N,'Annual Service Data By Mode'!$I:$I,"&gt;="&amp;$B59,'Annual Service Data By Mode'!$AX:$AX,"=No",'Annual Service Data By Mode'!$G:$G,"=Full Reporter"))),IF($A59="","",IF($A59="Between",SUMIFS('Annual Service Data By Mode'!N:N,'Annual Service Data By Mode'!$I:$I,"&gt;="&amp;$B59,'Annual Service Data By Mode'!$I:$I,"&lt;"&amp;$D59,'Annual Service Data By Mode'!$G:$G,"=Full Reporter"),SUMIFS('Annual Service Data By Mode'!N:N,'Annual Service Data By Mode'!$I:$I,"&gt;="&amp;$B59,'Annual Service Data By Mode'!$G:$G,"=Full Reporter")))),IF($AE$1,IF($A59="","",IF($A59="Between",SUMIFS('Annual Service Data By Mode'!N:N,'Annual Service Data By Mode'!$I:$I,"&gt;="&amp;$B59,'Annual Service Data By Mode'!$I:$I,"&lt;"&amp;$D59,'Annual Service Data By Mode'!$AX:$AX,"=No"),SUMIFS('Annual Service Data By Mode'!N:N,'Annual Service Data By Mode'!$I:$I,"&gt;="&amp;$B59,'Annual Service Data By Mode'!$AX:$AX,"=No"))),IF($A59="","",IF($A59="Between",SUMIFS('Annual Service Data By Mode'!N:N,'Annual Service Data By Mode'!$I:$I,"&gt;="&amp;$B59,'Annual Service Data By Mode'!$I:$I,"&lt;"&amp;$D59),SUMIFS('Annual Service Data By Mode'!N:N,'Annual Service Data By Mode'!$I:$I,"&gt;="&amp;$B59)))))</f>
        <v>103</v>
      </c>
      <c r="H59" s="80">
        <f t="shared" ref="H59:H64" si="20">IFERROR(N59/Q59,"")</f>
        <v>15.696005292641201</v>
      </c>
      <c r="I59" s="81">
        <f t="shared" ref="I59:I64" si="21">IFERROR(X59/W59,"")</f>
        <v>6.6755341777603796</v>
      </c>
      <c r="J59" s="80">
        <f t="shared" ref="J59:J64" si="22">IFERROR(X59/N59,"")</f>
        <v>5.3882333726637244</v>
      </c>
      <c r="K59" s="80">
        <f t="shared" ref="K59:K64" si="23">IFERROR(W59/Q59,"")</f>
        <v>12.66920927722521</v>
      </c>
      <c r="L59" s="79">
        <f>IF($AE$6,IF($AE$1,IF($A59="","",IF($A59="Between",SUMIFS('Annual Service Data By Mode'!V:V,'Annual Service Data By Mode'!$I:$I,"&gt;="&amp;$B59,'Annual Service Data By Mode'!$I:$I,"&lt;"&amp;$D59,'Annual Service Data By Mode'!$AX:$AX,"=No",'Annual Service Data By Mode'!$G:$G,"=Full Reporter"),SUMIFS('Annual Service Data By Mode'!V:V,'Annual Service Data By Mode'!$I:$I,"&gt;="&amp;$B59,'Annual Service Data By Mode'!$AX:$AX,"=No",'Annual Service Data By Mode'!$G:$G,"=Full Reporter"))),IF($A59="","",IF($A59="Between",SUMIFS('Annual Service Data By Mode'!V:V,'Annual Service Data By Mode'!$I:$I,"&gt;="&amp;$B59,'Annual Service Data By Mode'!$I:$I,"&lt;"&amp;$D59,'Annual Service Data By Mode'!$G:$G,"=Full Reporter"),SUMIFS('Annual Service Data By Mode'!V:V,'Annual Service Data By Mode'!$I:$I,"&gt;="&amp;$B59,'Annual Service Data By Mode'!$G:$G,"=Full Reporter")))),IF($AE$1,IF($A59="","",IF($A59="Between",SUMIFS('Annual Service Data By Mode'!V:V,'Annual Service Data By Mode'!$I:$I,"&gt;="&amp;$B59,'Annual Service Data By Mode'!$I:$I,"&lt;"&amp;$D59,'Annual Service Data By Mode'!$AX:$AX,"=No"),SUMIFS('Annual Service Data By Mode'!V:V,'Annual Service Data By Mode'!$I:$I,"&gt;="&amp;$B59,'Annual Service Data By Mode'!$AX:$AX,"=No"))),IF($A59="","",IF($A59="Between",SUMIFS('Annual Service Data By Mode'!V:V,'Annual Service Data By Mode'!$I:$I,"&gt;="&amp;$B59,'Annual Service Data By Mode'!$I:$I,"&lt;"&amp;$D59),SUMIFS('Annual Service Data By Mode'!V:V,'Annual Service Data By Mode'!$I:$I,"&gt;="&amp;$B59)))))</f>
        <v>225437868</v>
      </c>
      <c r="M59" s="79">
        <f>IF($AE$6,IF($AE$1,IF($A59="","",IF($A59="Between",SUMIFS('Annual Service Data By Mode'!X:X,'Annual Service Data By Mode'!$I:$I,"&gt;="&amp;$B59,'Annual Service Data By Mode'!$I:$I,"&lt;"&amp;$D59,'Annual Service Data By Mode'!$AX:$AX,"=No",'Annual Service Data By Mode'!$G:$G,"=Full Reporter"),SUMIFS('Annual Service Data By Mode'!X:X,'Annual Service Data By Mode'!$I:$I,"&gt;="&amp;$B59,'Annual Service Data By Mode'!$AX:$AX,"=No",'Annual Service Data By Mode'!$G:$G,"=Full Reporter"))),IF($A59="","",IF($A59="Between",SUMIFS('Annual Service Data By Mode'!X:X,'Annual Service Data By Mode'!$I:$I,"&gt;="&amp;$B59,'Annual Service Data By Mode'!$I:$I,"&lt;"&amp;$D59,'Annual Service Data By Mode'!$G:$G,"=Full Reporter"),SUMIFS('Annual Service Data By Mode'!X:X,'Annual Service Data By Mode'!$I:$I,"&gt;="&amp;$B59,'Annual Service Data By Mode'!$G:$G,"=Full Reporter")))),IF($AE$1,IF($A59="","",IF($A59="Between",SUMIFS('Annual Service Data By Mode'!X:X,'Annual Service Data By Mode'!$I:$I,"&gt;="&amp;$B59,'Annual Service Data By Mode'!$I:$I,"&lt;"&amp;$D59,'Annual Service Data By Mode'!$AX:$AX,"=No"),SUMIFS('Annual Service Data By Mode'!X:X,'Annual Service Data By Mode'!$I:$I,"&gt;="&amp;$B59,'Annual Service Data By Mode'!$AX:$AX,"=No"))),IF($A59="","",IF($A59="Between",SUMIFS('Annual Service Data By Mode'!X:X,'Annual Service Data By Mode'!$I:$I,"&gt;="&amp;$B59,'Annual Service Data By Mode'!$I:$I,"&lt;"&amp;$D59),SUMIFS('Annual Service Data By Mode'!X:X,'Annual Service Data By Mode'!$I:$I,"&gt;="&amp;$B59)))))</f>
        <v>347373253</v>
      </c>
      <c r="N59" s="79">
        <f>IF($AE$6,IF($AE$1,IF($A59="","",IF($A59="Between",SUMIFS('Annual Service Data By Mode'!Z:Z,'Annual Service Data By Mode'!$I:$I,"&gt;="&amp;$B59,'Annual Service Data By Mode'!$I:$I,"&lt;"&amp;$D59,'Annual Service Data By Mode'!$AX:$AX,"=No",'Annual Service Data By Mode'!$G:$G,"=Full Reporter"),SUMIFS('Annual Service Data By Mode'!Z:Z,'Annual Service Data By Mode'!$I:$I,"&gt;="&amp;$B59,'Annual Service Data By Mode'!$AX:$AX,"=No",'Annual Service Data By Mode'!$G:$G,"=Full Reporter"))),IF($A59="","",IF($A59="Between",SUMIFS('Annual Service Data By Mode'!Z:Z,'Annual Service Data By Mode'!$I:$I,"&gt;="&amp;$B59,'Annual Service Data By Mode'!$I:$I,"&lt;"&amp;$D59,'Annual Service Data By Mode'!$G:$G,"=Full Reporter"),SUMIFS('Annual Service Data By Mode'!Z:Z,'Annual Service Data By Mode'!$I:$I,"&gt;="&amp;$B59,'Annual Service Data By Mode'!$G:$G,"=Full Reporter")))),IF($AE$1,IF($A59="","",IF($A59="Between",SUMIFS('Annual Service Data By Mode'!Z:Z,'Annual Service Data By Mode'!$I:$I,"&gt;="&amp;$B59,'Annual Service Data By Mode'!$I:$I,"&lt;"&amp;$D59,'Annual Service Data By Mode'!$AX:$AX,"=No"),SUMIFS('Annual Service Data By Mode'!Z:Z,'Annual Service Data By Mode'!$I:$I,"&gt;="&amp;$B59,'Annual Service Data By Mode'!$AX:$AX,"=No"))),IF($A59="","",IF($A59="Between",SUMIFS('Annual Service Data By Mode'!Z:Z,'Annual Service Data By Mode'!$I:$I,"&gt;="&amp;$B59,'Annual Service Data By Mode'!$I:$I,"&lt;"&amp;$D59),SUMIFS('Annual Service Data By Mode'!Z:Z,'Annual Service Data By Mode'!$I:$I,"&gt;="&amp;$B59)))))</f>
        <v>411961326</v>
      </c>
      <c r="O59" s="79">
        <f>IF($AE$6,IF($AE$1,IF($A59="","",IF($A59="Between",SUMIFS('Annual Service Data By Mode'!AB:AB,'Annual Service Data By Mode'!$I:$I,"&gt;="&amp;$B59,'Annual Service Data By Mode'!$I:$I,"&lt;"&amp;$D59,'Annual Service Data By Mode'!$AX:$AX,"=No",'Annual Service Data By Mode'!$G:$G,"=Full Reporter"),SUMIFS('Annual Service Data By Mode'!AB:AB,'Annual Service Data By Mode'!$I:$I,"&gt;="&amp;$B59,'Annual Service Data By Mode'!$AX:$AX,"=No",'Annual Service Data By Mode'!$G:$G,"=Full Reporter"))),IF($A59="","",IF($A59="Between",SUMIFS('Annual Service Data By Mode'!AB:AB,'Annual Service Data By Mode'!$I:$I,"&gt;="&amp;$B59,'Annual Service Data By Mode'!$I:$I,"&lt;"&amp;$D59,'Annual Service Data By Mode'!$G:$G,"=Full Reporter"),SUMIFS('Annual Service Data By Mode'!AB:AB,'Annual Service Data By Mode'!$I:$I,"&gt;="&amp;$B59,'Annual Service Data By Mode'!$G:$G,"=Full Reporter")))),IF($AE$1,IF($A59="","",IF($A59="Between",SUMIFS('Annual Service Data By Mode'!AB:AB,'Annual Service Data By Mode'!$I:$I,"&gt;="&amp;$B59,'Annual Service Data By Mode'!$I:$I,"&lt;"&amp;$D59,'Annual Service Data By Mode'!$AX:$AX,"=No"),SUMIFS('Annual Service Data By Mode'!AB:AB,'Annual Service Data By Mode'!$I:$I,"&gt;="&amp;$B59,'Annual Service Data By Mode'!$AX:$AX,"=No"))),IF($A59="","",IF($A59="Between",SUMIFS('Annual Service Data By Mode'!AB:AB,'Annual Service Data By Mode'!$I:$I,"&gt;="&amp;$B59,'Annual Service Data By Mode'!$I:$I,"&lt;"&amp;$D59),SUMIFS('Annual Service Data By Mode'!AB:AB,'Annual Service Data By Mode'!$I:$I,"&gt;="&amp;$B59)))))</f>
        <v>37897604</v>
      </c>
      <c r="P59" s="79">
        <f>IF($AE$6,IF($AE$1,IF($A59="","",IF($A59="Between",SUMIFS('Annual Service Data By Mode'!AD:AD,'Annual Service Data By Mode'!$I:$I,"&gt;="&amp;$B59,'Annual Service Data By Mode'!$I:$I,"&lt;"&amp;$D59,'Annual Service Data By Mode'!$AX:$AX,"=No",'Annual Service Data By Mode'!$G:$G,"=Full Reporter"),SUMIFS('Annual Service Data By Mode'!AD:AD,'Annual Service Data By Mode'!$I:$I,"&gt;="&amp;$B59,'Annual Service Data By Mode'!$AX:$AX,"=No",'Annual Service Data By Mode'!$G:$G,"=Full Reporter"))),IF($A59="","",IF($A59="Between",SUMIFS('Annual Service Data By Mode'!AD:AD,'Annual Service Data By Mode'!$I:$I,"&gt;="&amp;$B59,'Annual Service Data By Mode'!$I:$I,"&lt;"&amp;$D59,'Annual Service Data By Mode'!$G:$G,"=Full Reporter"),SUMIFS('Annual Service Data By Mode'!AD:AD,'Annual Service Data By Mode'!$I:$I,"&gt;="&amp;$B59,'Annual Service Data By Mode'!$G:$G,"=Full Reporter")))),IF($AE$1,IF($A59="","",IF($A59="Between",SUMIFS('Annual Service Data By Mode'!AD:AD,'Annual Service Data By Mode'!$I:$I,"&gt;="&amp;$B59,'Annual Service Data By Mode'!$I:$I,"&lt;"&amp;$D59,'Annual Service Data By Mode'!$AX:$AX,"=No"),SUMIFS('Annual Service Data By Mode'!AD:AD,'Annual Service Data By Mode'!$I:$I,"&gt;="&amp;$B59,'Annual Service Data By Mode'!$AX:$AX,"=No"))),IF($A59="","",IF($A59="Between",SUMIFS('Annual Service Data By Mode'!AD:AD,'Annual Service Data By Mode'!$I:$I,"&gt;="&amp;$B59,'Annual Service Data By Mode'!$I:$I,"&lt;"&amp;$D59),SUMIFS('Annual Service Data By Mode'!AD:AD,'Annual Service Data By Mode'!$I:$I,"&gt;="&amp;$B59)))))</f>
        <v>22500056</v>
      </c>
      <c r="Q59" s="79">
        <f>IF($AE$6,IF($AE$1,IF($A59="","",IF($A59="Between",SUMIFS('Annual Service Data By Mode'!AF:AF,'Annual Service Data By Mode'!$I:$I,"&gt;="&amp;$B59,'Annual Service Data By Mode'!$I:$I,"&lt;"&amp;$D59,'Annual Service Data By Mode'!$AX:$AX,"=No",'Annual Service Data By Mode'!$G:$G,"=Full Reporter"),SUMIFS('Annual Service Data By Mode'!AF:AF,'Annual Service Data By Mode'!$I:$I,"&gt;="&amp;$B59,'Annual Service Data By Mode'!$AX:$AX,"=No",'Annual Service Data By Mode'!$G:$G,"=Full Reporter"))),IF($A59="","",IF($A59="Between",SUMIFS('Annual Service Data By Mode'!AF:AF,'Annual Service Data By Mode'!$I:$I,"&gt;="&amp;$B59,'Annual Service Data By Mode'!$I:$I,"&lt;"&amp;$D59,'Annual Service Data By Mode'!$G:$G,"=Full Reporter"),SUMIFS('Annual Service Data By Mode'!AF:AF,'Annual Service Data By Mode'!$I:$I,"&gt;="&amp;$B59,'Annual Service Data By Mode'!$G:$G,"=Full Reporter")))),IF($AE$1,IF($A59="","",IF($A59="Between",SUMIFS('Annual Service Data By Mode'!AF:AF,'Annual Service Data By Mode'!$I:$I,"&gt;="&amp;$B59,'Annual Service Data By Mode'!$I:$I,"&lt;"&amp;$D59,'Annual Service Data By Mode'!$AX:$AX,"=No"),SUMIFS('Annual Service Data By Mode'!AF:AF,'Annual Service Data By Mode'!$I:$I,"&gt;="&amp;$B59,'Annual Service Data By Mode'!$AX:$AX,"=No"))),IF($A59="","",IF($A59="Between",SUMIFS('Annual Service Data By Mode'!AF:AF,'Annual Service Data By Mode'!$I:$I,"&gt;="&amp;$B59,'Annual Service Data By Mode'!$I:$I,"&lt;"&amp;$D59),SUMIFS('Annual Service Data By Mode'!AF:AF,'Annual Service Data By Mode'!$I:$I,"&gt;="&amp;$B59)))))</f>
        <v>26246253</v>
      </c>
      <c r="R59" s="79">
        <f>IF($AE$6,IF($AE$1,IF($A59="","",IF($A59="Between",SUMIFS('Annual Service Data By Mode'!AH:AH,'Annual Service Data By Mode'!$I:$I,"&gt;="&amp;$B59,'Annual Service Data By Mode'!$I:$I,"&lt;"&amp;$D59,'Annual Service Data By Mode'!$AX:$AX,"=No",'Annual Service Data By Mode'!$G:$G,"=Full Reporter"),SUMIFS('Annual Service Data By Mode'!AH:AH,'Annual Service Data By Mode'!$I:$I,"&gt;="&amp;$B59,'Annual Service Data By Mode'!$AX:$AX,"=No",'Annual Service Data By Mode'!$G:$G,"=Full Reporter"))),IF($A59="","",IF($A59="Between",SUMIFS('Annual Service Data By Mode'!AH:AH,'Annual Service Data By Mode'!$I:$I,"&gt;="&amp;$B59,'Annual Service Data By Mode'!$I:$I,"&lt;"&amp;$D59,'Annual Service Data By Mode'!$G:$G,"=Full Reporter"),SUMIFS('Annual Service Data By Mode'!AH:AH,'Annual Service Data By Mode'!$I:$I,"&gt;="&amp;$B59,'Annual Service Data By Mode'!$G:$G,"=Full Reporter")))),IF($AE$1,IF($A59="","",IF($A59="Between",SUMIFS('Annual Service Data By Mode'!AH:AH,'Annual Service Data By Mode'!$I:$I,"&gt;="&amp;$B59,'Annual Service Data By Mode'!$I:$I,"&lt;"&amp;$D59,'Annual Service Data By Mode'!$AX:$AX,"=No"),SUMIFS('Annual Service Data By Mode'!AH:AH,'Annual Service Data By Mode'!$I:$I,"&gt;="&amp;$B59,'Annual Service Data By Mode'!$AX:$AX,"=No"))),IF($A59="","",IF($A59="Between",SUMIFS('Annual Service Data By Mode'!AH:AH,'Annual Service Data By Mode'!$I:$I,"&gt;="&amp;$B59,'Annual Service Data By Mode'!$I:$I,"&lt;"&amp;$D59),SUMIFS('Annual Service Data By Mode'!AH:AH,'Annual Service Data By Mode'!$I:$I,"&gt;="&amp;$B59)))))</f>
        <v>2058625</v>
      </c>
      <c r="S59" s="79">
        <f>IF($AE$6,IF($AE$1,IF($A59="","",IF($A59="Between",SUMIFS('Annual Service Data By Mode'!AJ:AJ,'Annual Service Data By Mode'!$I:$I,"&gt;="&amp;$B59,'Annual Service Data By Mode'!$I:$I,"&lt;"&amp;$D59,'Annual Service Data By Mode'!$AX:$AX,"=No",'Annual Service Data By Mode'!$G:$G,"=Full Reporter"),SUMIFS('Annual Service Data By Mode'!AJ:AJ,'Annual Service Data By Mode'!$I:$I,"&gt;="&amp;$B59,'Annual Service Data By Mode'!$AX:$AX,"=No",'Annual Service Data By Mode'!$G:$G,"=Full Reporter"))),IF($A59="","",IF($A59="Between",SUMIFS('Annual Service Data By Mode'!AJ:AJ,'Annual Service Data By Mode'!$I:$I,"&gt;="&amp;$B59,'Annual Service Data By Mode'!$I:$I,"&lt;"&amp;$D59,'Annual Service Data By Mode'!$G:$G,"=Full Reporter"),SUMIFS('Annual Service Data By Mode'!AJ:AJ,'Annual Service Data By Mode'!$I:$I,"&gt;="&amp;$B59,'Annual Service Data By Mode'!$G:$G,"=Full Reporter")))),IF($AE$1,IF($A59="","",IF($A59="Between",SUMIFS('Annual Service Data By Mode'!AJ:AJ,'Annual Service Data By Mode'!$I:$I,"&gt;="&amp;$B59,'Annual Service Data By Mode'!$I:$I,"&lt;"&amp;$D59,'Annual Service Data By Mode'!$AX:$AX,"=No"),SUMIFS('Annual Service Data By Mode'!AJ:AJ,'Annual Service Data By Mode'!$I:$I,"&gt;="&amp;$B59,'Annual Service Data By Mode'!$AX:$AX,"=No"))),IF($A59="","",IF($A59="Between",SUMIFS('Annual Service Data By Mode'!AJ:AJ,'Annual Service Data By Mode'!$I:$I,"&gt;="&amp;$B59,'Annual Service Data By Mode'!$I:$I,"&lt;"&amp;$D59),SUMIFS('Annual Service Data By Mode'!AJ:AJ,'Annual Service Data By Mode'!$I:$I,"&gt;="&amp;$B59)))))</f>
        <v>4586768</v>
      </c>
      <c r="T59" s="79">
        <f>IF($AE$6,IF($AE$1,IF($A59="","",IF($A59="Between",SUMIFS('Annual Service Data By Mode'!AL:AL,'Annual Service Data By Mode'!$I:$I,"&gt;="&amp;$B59,'Annual Service Data By Mode'!$I:$I,"&lt;"&amp;$D59,'Annual Service Data By Mode'!$AX:$AX,"=No",'Annual Service Data By Mode'!$G:$G,"=Full Reporter"),SUMIFS('Annual Service Data By Mode'!AL:AL,'Annual Service Data By Mode'!$I:$I,"&gt;="&amp;$B59,'Annual Service Data By Mode'!$AX:$AX,"=No",'Annual Service Data By Mode'!$G:$G,"=Full Reporter"))),IF($A59="","",IF($A59="Between",SUMIFS('Annual Service Data By Mode'!AL:AL,'Annual Service Data By Mode'!$I:$I,"&gt;="&amp;$B59,'Annual Service Data By Mode'!$I:$I,"&lt;"&amp;$D59,'Annual Service Data By Mode'!$G:$G,"=Full Reporter"),SUMIFS('Annual Service Data By Mode'!AL:AL,'Annual Service Data By Mode'!$I:$I,"&gt;="&amp;$B59,'Annual Service Data By Mode'!$G:$G,"=Full Reporter")))),IF($AE$1,IF($A59="","",IF($A59="Between",SUMIFS('Annual Service Data By Mode'!AL:AL,'Annual Service Data By Mode'!$I:$I,"&gt;="&amp;$B59,'Annual Service Data By Mode'!$I:$I,"&lt;"&amp;$D59,'Annual Service Data By Mode'!$AX:$AX,"=No"),SUMIFS('Annual Service Data By Mode'!AL:AL,'Annual Service Data By Mode'!$I:$I,"&gt;="&amp;$B59,'Annual Service Data By Mode'!$AX:$AX,"=No"))),IF($A59="","",IF($A59="Between",SUMIFS('Annual Service Data By Mode'!AL:AL,'Annual Service Data By Mode'!$I:$I,"&gt;="&amp;$B59,'Annual Service Data By Mode'!$I:$I,"&lt;"&amp;$D59),SUMIFS('Annual Service Data By Mode'!AL:AL,'Annual Service Data By Mode'!$I:$I,"&gt;="&amp;$B59)))))</f>
        <v>4410413</v>
      </c>
      <c r="U59" s="79">
        <f>IF($AE$6,IF($AE$1,IF($A59="","",IF($A59="Between",SUMIFS('Annual Service Data By Mode'!AN:AN,'Annual Service Data By Mode'!$I:$I,"&gt;="&amp;$B59,'Annual Service Data By Mode'!$I:$I,"&lt;"&amp;$D59,'Annual Service Data By Mode'!$AX:$AX,"=No",'Annual Service Data By Mode'!$G:$G,"=Full Reporter"),SUMIFS('Annual Service Data By Mode'!AN:AN,'Annual Service Data By Mode'!$I:$I,"&gt;="&amp;$B59,'Annual Service Data By Mode'!$AX:$AX,"=No",'Annual Service Data By Mode'!$G:$G,"=Full Reporter"))),IF($A59="","",IF($A59="Between",SUMIFS('Annual Service Data By Mode'!AN:AN,'Annual Service Data By Mode'!$I:$I,"&gt;="&amp;$B59,'Annual Service Data By Mode'!$I:$I,"&lt;"&amp;$D59,'Annual Service Data By Mode'!$G:$G,"=Full Reporter"),SUMIFS('Annual Service Data By Mode'!AN:AN,'Annual Service Data By Mode'!$I:$I,"&gt;="&amp;$B59,'Annual Service Data By Mode'!$G:$G,"=Full Reporter")))),IF($AE$1,IF($A59="","",IF($A59="Between",SUMIFS('Annual Service Data By Mode'!AN:AN,'Annual Service Data By Mode'!$I:$I,"&gt;="&amp;$B59,'Annual Service Data By Mode'!$I:$I,"&lt;"&amp;$D59,'Annual Service Data By Mode'!$AX:$AX,"=No"),SUMIFS('Annual Service Data By Mode'!AN:AN,'Annual Service Data By Mode'!$I:$I,"&gt;="&amp;$B59,'Annual Service Data By Mode'!$AX:$AX,"=No"))),IF($A59="","",IF($A59="Between",SUMIFS('Annual Service Data By Mode'!AN:AN,'Annual Service Data By Mode'!$I:$I,"&gt;="&amp;$B59,'Annual Service Data By Mode'!$I:$I,"&lt;"&amp;$D59),SUMIFS('Annual Service Data By Mode'!AN:AN,'Annual Service Data By Mode'!$I:$I,"&gt;="&amp;$B59)))))</f>
        <v>204108</v>
      </c>
      <c r="V59" s="79">
        <f>IF($AE$6,IF($AE$1,IF($A59="","",IF($A59="Between",SUMIFS('Annual Service Data By Mode'!AP:AP,'Annual Service Data By Mode'!$I:$I,"&gt;="&amp;$B59,'Annual Service Data By Mode'!$I:$I,"&lt;"&amp;$D59,'Annual Service Data By Mode'!$AX:$AX,"=No",'Annual Service Data By Mode'!$G:$G,"=Full Reporter"),SUMIFS('Annual Service Data By Mode'!AP:AP,'Annual Service Data By Mode'!$I:$I,"&gt;="&amp;$B59,'Annual Service Data By Mode'!$AX:$AX,"=No",'Annual Service Data By Mode'!$G:$G,"=Full Reporter"))),IF($A59="","",IF($A59="Between",SUMIFS('Annual Service Data By Mode'!AP:AP,'Annual Service Data By Mode'!$I:$I,"&gt;="&amp;$B59,'Annual Service Data By Mode'!$I:$I,"&lt;"&amp;$D59,'Annual Service Data By Mode'!$G:$G,"=Full Reporter"),SUMIFS('Annual Service Data By Mode'!AP:AP,'Annual Service Data By Mode'!$I:$I,"&gt;="&amp;$B59,'Annual Service Data By Mode'!$G:$G,"=Full Reporter")))),IF($AE$1,IF($A59="","",IF($A59="Between",SUMIFS('Annual Service Data By Mode'!AP:AP,'Annual Service Data By Mode'!$I:$I,"&gt;="&amp;$B59,'Annual Service Data By Mode'!$I:$I,"&lt;"&amp;$D59,'Annual Service Data By Mode'!$AX:$AX,"=No"),SUMIFS('Annual Service Data By Mode'!AP:AP,'Annual Service Data By Mode'!$I:$I,"&gt;="&amp;$B59,'Annual Service Data By Mode'!$AX:$AX,"=No"))),IF($A59="","",IF($A59="Between",SUMIFS('Annual Service Data By Mode'!AP:AP,'Annual Service Data By Mode'!$I:$I,"&gt;="&amp;$B59,'Annual Service Data By Mode'!$I:$I,"&lt;"&amp;$D59),SUMIFS('Annual Service Data By Mode'!AP:AP,'Annual Service Data By Mode'!$I:$I,"&gt;="&amp;$B59)))))</f>
        <v>191389</v>
      </c>
      <c r="W59" s="79">
        <f>IF($AE$6,IF($AE$1,IF($A59="","",IF($A59="Between",SUMIFS('Annual Service Data By Mode'!AR:AR,'Annual Service Data By Mode'!$I:$I,"&gt;="&amp;$B59,'Annual Service Data By Mode'!$I:$I,"&lt;"&amp;$D59,'Annual Service Data By Mode'!$AX:$AX,"=No",'Annual Service Data By Mode'!$G:$G,"=Full Reporter"),SUMIFS('Annual Service Data By Mode'!AR:AR,'Annual Service Data By Mode'!$I:$I,"&gt;="&amp;$B59,'Annual Service Data By Mode'!$AX:$AX,"=No",'Annual Service Data By Mode'!$G:$G,"=Full Reporter"))),IF($A59="","",IF($A59="Between",SUMIFS('Annual Service Data By Mode'!AR:AR,'Annual Service Data By Mode'!$I:$I,"&gt;="&amp;$B59,'Annual Service Data By Mode'!$I:$I,"&lt;"&amp;$D59,'Annual Service Data By Mode'!$G:$G,"=Full Reporter"),SUMIFS('Annual Service Data By Mode'!AR:AR,'Annual Service Data By Mode'!$I:$I,"&gt;="&amp;$B59,'Annual Service Data By Mode'!$G:$G,"=Full Reporter")))),IF($AE$1,IF($A59="","",IF($A59="Between",SUMIFS('Annual Service Data By Mode'!AR:AR,'Annual Service Data By Mode'!$I:$I,"&gt;="&amp;$B59,'Annual Service Data By Mode'!$I:$I,"&lt;"&amp;$D59,'Annual Service Data By Mode'!$AX:$AX,"=No"),SUMIFS('Annual Service Data By Mode'!AR:AR,'Annual Service Data By Mode'!$I:$I,"&gt;="&amp;$B59,'Annual Service Data By Mode'!$AX:$AX,"=No"))),IF($A59="","",IF($A59="Between",SUMIFS('Annual Service Data By Mode'!AR:AR,'Annual Service Data By Mode'!$I:$I,"&gt;="&amp;$B59,'Annual Service Data By Mode'!$I:$I,"&lt;"&amp;$D59),SUMIFS('Annual Service Data By Mode'!AR:AR,'Annual Service Data By Mode'!$I:$I,"&gt;="&amp;$B59)))))</f>
        <v>332519272</v>
      </c>
      <c r="X59" s="79">
        <f>IF($AE$6,IF($AE$1,IF($A59="","",IF($A59="Between",SUMIFS('Annual Service Data By Mode'!AT:AT,'Annual Service Data By Mode'!$I:$I,"&gt;="&amp;$B59,'Annual Service Data By Mode'!$I:$I,"&lt;"&amp;$D59,'Annual Service Data By Mode'!$AX:$AX,"=No",'Annual Service Data By Mode'!$G:$G,"=Full Reporter"),SUMIFS('Annual Service Data By Mode'!AT:AT,'Annual Service Data By Mode'!$I:$I,"&gt;="&amp;$B59,'Annual Service Data By Mode'!$AX:$AX,"=No",'Annual Service Data By Mode'!$G:$G,"=Full Reporter"))),IF($A59="","",IF($A59="Between",SUMIFS('Annual Service Data By Mode'!AT:AT,'Annual Service Data By Mode'!$I:$I,"&gt;="&amp;$B59,'Annual Service Data By Mode'!$I:$I,"&lt;"&amp;$D59,'Annual Service Data By Mode'!$G:$G,"=Full Reporter"),SUMIFS('Annual Service Data By Mode'!AT:AT,'Annual Service Data By Mode'!$I:$I,"&gt;="&amp;$B59,'Annual Service Data By Mode'!$G:$G,"=Full Reporter")))),IF($AE$1,IF($A59="","",IF($A59="Between",SUMIFS('Annual Service Data By Mode'!AT:AT,'Annual Service Data By Mode'!$I:$I,"&gt;="&amp;$B59,'Annual Service Data By Mode'!$I:$I,"&lt;"&amp;$D59,'Annual Service Data By Mode'!$AX:$AX,"=No"),SUMIFS('Annual Service Data By Mode'!AT:AT,'Annual Service Data By Mode'!$I:$I,"&gt;="&amp;$B59,'Annual Service Data By Mode'!$AX:$AX,"=No"))),IF($A59="","",IF($A59="Between",SUMIFS('Annual Service Data By Mode'!AT:AT,'Annual Service Data By Mode'!$I:$I,"&gt;="&amp;$B59,'Annual Service Data By Mode'!$I:$I,"&lt;"&amp;$D59),SUMIFS('Annual Service Data By Mode'!AT:AT,'Annual Service Data By Mode'!$I:$I,"&gt;="&amp;$B59)))))</f>
        <v>2219743765</v>
      </c>
      <c r="Y59" s="202">
        <f>IF($AE$6,IF($AE$1,IF($A59="","",IF($A59="Between",SUMIFS('Annual Service Data By Mode'!AV:AV,'Annual Service Data By Mode'!$I:$I,"&gt;="&amp;$B59,'Annual Service Data By Mode'!$I:$I,"&lt;"&amp;$D59,'Annual Service Data By Mode'!$AX:$AX,"=No",'Annual Service Data By Mode'!$G:$G,"=Full Reporter"),SUMIFS('Annual Service Data By Mode'!AV:AV,'Annual Service Data By Mode'!$I:$I,"&gt;="&amp;$B59,'Annual Service Data By Mode'!$AX:$AX,"=No",'Annual Service Data By Mode'!$G:$G,"=Full Reporter"))),IF($A59="","",IF($A59="Between",SUMIFS('Annual Service Data By Mode'!AV:AV,'Annual Service Data By Mode'!$I:$I,"&gt;="&amp;$B59,'Annual Service Data By Mode'!$I:$I,"&lt;"&amp;$D59,'Annual Service Data By Mode'!$G:$G,"=Full Reporter"),SUMIFS('Annual Service Data By Mode'!AV:AV,'Annual Service Data By Mode'!$I:$I,"&gt;="&amp;$B59,'Annual Service Data By Mode'!$G:$G,"=Full Reporter")))),IF($AE$1,IF($A59="","",IF($A59="Between",SUMIFS('Annual Service Data By Mode'!AV:AV,'Annual Service Data By Mode'!$I:$I,"&gt;="&amp;$B59,'Annual Service Data By Mode'!$I:$I,"&lt;"&amp;$D59,'Annual Service Data By Mode'!$AX:$AX,"=No"),SUMIFS('Annual Service Data By Mode'!AV:AV,'Annual Service Data By Mode'!$I:$I,"&gt;="&amp;$B59,'Annual Service Data By Mode'!$AX:$AX,"=No"))),IF($A59="","",IF($A59="Between",SUMIFS('Annual Service Data By Mode'!AV:AV,'Annual Service Data By Mode'!$I:$I,"&gt;="&amp;$B59,'Annual Service Data By Mode'!$I:$I,"&lt;"&amp;$D59),SUMIFS('Annual Service Data By Mode'!AV:AV,'Annual Service Data By Mode'!$I:$I,"&gt;="&amp;$B59)))))</f>
        <v>43401.22</v>
      </c>
      <c r="Z59" s="34"/>
      <c r="AA59" s="34"/>
      <c r="AB59" s="34"/>
      <c r="AC59" s="34"/>
      <c r="AD59" s="34"/>
      <c r="AE59" s="34"/>
      <c r="AF59" s="34"/>
      <c r="AG59" s="34"/>
      <c r="AH59" s="34"/>
      <c r="AI59" s="34"/>
    </row>
    <row r="60" spans="1:35" s="37" customFormat="1" ht="11.25" x14ac:dyDescent="0.2">
      <c r="A60" s="67" t="str">
        <f t="shared" si="17"/>
        <v>Between</v>
      </c>
      <c r="B60" s="68">
        <f t="shared" si="18"/>
        <v>100</v>
      </c>
      <c r="C60" s="69" t="str">
        <f t="shared" si="19"/>
        <v>and</v>
      </c>
      <c r="D60" s="21">
        <v>250</v>
      </c>
      <c r="E60" s="113" t="str">
        <f t="shared" si="16"/>
        <v>Between 100 and 250</v>
      </c>
      <c r="F60" s="87">
        <f>IF($AE$6,IF($AE$1,IF($A60="","",IF($A60="Between",SUMIFS('Annual Service Data By Mode'!L:L,'Annual Service Data By Mode'!$I:$I,"&gt;="&amp;$B60,'Annual Service Data By Mode'!$I:$I,"&lt;"&amp;$D60,'Annual Service Data By Mode'!$AX:$AX,"=No",'Annual Service Data By Mode'!$G:$G,"=Full Reporter"),SUMIFS('Annual Service Data By Mode'!L:L,'Annual Service Data By Mode'!$I:$I,"&gt;="&amp;$B60,'Annual Service Data By Mode'!$AX:$AX,"=No",'Annual Service Data By Mode'!$G:$G,"=Full Reporter"))),IF($A60="","",IF($A60="Between",SUMIFS('Annual Service Data By Mode'!L:L,'Annual Service Data By Mode'!$I:$I,"&gt;="&amp;$B60,'Annual Service Data By Mode'!$I:$I,"&lt;"&amp;$D60,'Annual Service Data By Mode'!$G:$G,"=Full Reporter"),SUMIFS('Annual Service Data By Mode'!L:L,'Annual Service Data By Mode'!$I:$I,"&gt;="&amp;$B60,'Annual Service Data By Mode'!$G:$G,"=Full Reporter")))),IF($AE$1,IF($A60="","",IF($A60="Between",SUMIFS('Annual Service Data By Mode'!L:L,'Annual Service Data By Mode'!$I:$I,"&gt;="&amp;$B60,'Annual Service Data By Mode'!$I:$I,"&lt;"&amp;$D60,'Annual Service Data By Mode'!$AX:$AX,"=No"),SUMIFS('Annual Service Data By Mode'!L:L,'Annual Service Data By Mode'!$I:$I,"&gt;="&amp;$B60,'Annual Service Data By Mode'!$AX:$AX,"=No"))),IF($A60="","",IF($A60="Between",SUMIFS('Annual Service Data By Mode'!L:L,'Annual Service Data By Mode'!$I:$I,"&gt;="&amp;$B60,'Annual Service Data By Mode'!$I:$I,"&lt;"&amp;$D60),SUMIFS('Annual Service Data By Mode'!L:L,'Annual Service Data By Mode'!$I:$I,"&gt;="&amp;$B60)))))</f>
        <v>13117</v>
      </c>
      <c r="G60" s="79">
        <f>IF($AE$6,IF($AE$1,IF($A60="","",IF($A60="Between",SUMIFS('Annual Service Data By Mode'!N:N,'Annual Service Data By Mode'!$I:$I,"&gt;="&amp;$B60,'Annual Service Data By Mode'!$I:$I,"&lt;"&amp;$D60,'Annual Service Data By Mode'!$AX:$AX,"=No",'Annual Service Data By Mode'!$G:$G,"=Full Reporter"),SUMIFS('Annual Service Data By Mode'!N:N,'Annual Service Data By Mode'!$I:$I,"&gt;="&amp;$B60,'Annual Service Data By Mode'!$AX:$AX,"=No",'Annual Service Data By Mode'!$G:$G,"=Full Reporter"))),IF($A60="","",IF($A60="Between",SUMIFS('Annual Service Data By Mode'!N:N,'Annual Service Data By Mode'!$I:$I,"&gt;="&amp;$B60,'Annual Service Data By Mode'!$I:$I,"&lt;"&amp;$D60,'Annual Service Data By Mode'!$G:$G,"=Full Reporter"),SUMIFS('Annual Service Data By Mode'!N:N,'Annual Service Data By Mode'!$I:$I,"&gt;="&amp;$B60,'Annual Service Data By Mode'!$G:$G,"=Full Reporter")))),IF($AE$1,IF($A60="","",IF($A60="Between",SUMIFS('Annual Service Data By Mode'!N:N,'Annual Service Data By Mode'!$I:$I,"&gt;="&amp;$B60,'Annual Service Data By Mode'!$I:$I,"&lt;"&amp;$D60,'Annual Service Data By Mode'!$AX:$AX,"=No"),SUMIFS('Annual Service Data By Mode'!N:N,'Annual Service Data By Mode'!$I:$I,"&gt;="&amp;$B60,'Annual Service Data By Mode'!$AX:$AX,"=No"))),IF($A60="","",IF($A60="Between",SUMIFS('Annual Service Data By Mode'!N:N,'Annual Service Data By Mode'!$I:$I,"&gt;="&amp;$B60,'Annual Service Data By Mode'!$I:$I,"&lt;"&amp;$D60),SUMIFS('Annual Service Data By Mode'!N:N,'Annual Service Data By Mode'!$I:$I,"&gt;="&amp;$B60)))))</f>
        <v>127</v>
      </c>
      <c r="H60" s="80">
        <f t="shared" si="20"/>
        <v>15.536082015862428</v>
      </c>
      <c r="I60" s="81">
        <f t="shared" si="21"/>
        <v>7.1550594951259026</v>
      </c>
      <c r="J60" s="80">
        <f t="shared" si="22"/>
        <v>7.2980921199087385</v>
      </c>
      <c r="K60" s="80">
        <f t="shared" si="23"/>
        <v>15.846654777847702</v>
      </c>
      <c r="L60" s="79">
        <f>IF($AE$6,IF($AE$1,IF($A60="","",IF($A60="Between",SUMIFS('Annual Service Data By Mode'!V:V,'Annual Service Data By Mode'!$I:$I,"&gt;="&amp;$B60,'Annual Service Data By Mode'!$I:$I,"&lt;"&amp;$D60,'Annual Service Data By Mode'!$AX:$AX,"=No",'Annual Service Data By Mode'!$G:$G,"=Full Reporter"),SUMIFS('Annual Service Data By Mode'!V:V,'Annual Service Data By Mode'!$I:$I,"&gt;="&amp;$B60,'Annual Service Data By Mode'!$AX:$AX,"=No",'Annual Service Data By Mode'!$G:$G,"=Full Reporter"))),IF($A60="","",IF($A60="Between",SUMIFS('Annual Service Data By Mode'!V:V,'Annual Service Data By Mode'!$I:$I,"&gt;="&amp;$B60,'Annual Service Data By Mode'!$I:$I,"&lt;"&amp;$D60,'Annual Service Data By Mode'!$G:$G,"=Full Reporter"),SUMIFS('Annual Service Data By Mode'!V:V,'Annual Service Data By Mode'!$I:$I,"&gt;="&amp;$B60,'Annual Service Data By Mode'!$G:$G,"=Full Reporter")))),IF($AE$1,IF($A60="","",IF($A60="Between",SUMIFS('Annual Service Data By Mode'!V:V,'Annual Service Data By Mode'!$I:$I,"&gt;="&amp;$B60,'Annual Service Data By Mode'!$I:$I,"&lt;"&amp;$D60,'Annual Service Data By Mode'!$AX:$AX,"=No"),SUMIFS('Annual Service Data By Mode'!V:V,'Annual Service Data By Mode'!$I:$I,"&gt;="&amp;$B60,'Annual Service Data By Mode'!$AX:$AX,"=No"))),IF($A60="","",IF($A60="Between",SUMIFS('Annual Service Data By Mode'!V:V,'Annual Service Data By Mode'!$I:$I,"&gt;="&amp;$B60,'Annual Service Data By Mode'!$I:$I,"&lt;"&amp;$D60),SUMIFS('Annual Service Data By Mode'!V:V,'Annual Service Data By Mode'!$I:$I,"&gt;="&amp;$B60)))))</f>
        <v>282233409</v>
      </c>
      <c r="M60" s="79">
        <f>IF($AE$6,IF($AE$1,IF($A60="","",IF($A60="Between",SUMIFS('Annual Service Data By Mode'!X:X,'Annual Service Data By Mode'!$I:$I,"&gt;="&amp;$B60,'Annual Service Data By Mode'!$I:$I,"&lt;"&amp;$D60,'Annual Service Data By Mode'!$AX:$AX,"=No",'Annual Service Data By Mode'!$G:$G,"=Full Reporter"),SUMIFS('Annual Service Data By Mode'!X:X,'Annual Service Data By Mode'!$I:$I,"&gt;="&amp;$B60,'Annual Service Data By Mode'!$AX:$AX,"=No",'Annual Service Data By Mode'!$G:$G,"=Full Reporter"))),IF($A60="","",IF($A60="Between",SUMIFS('Annual Service Data By Mode'!X:X,'Annual Service Data By Mode'!$I:$I,"&gt;="&amp;$B60,'Annual Service Data By Mode'!$I:$I,"&lt;"&amp;$D60,'Annual Service Data By Mode'!$G:$G,"=Full Reporter"),SUMIFS('Annual Service Data By Mode'!X:X,'Annual Service Data By Mode'!$I:$I,"&gt;="&amp;$B60,'Annual Service Data By Mode'!$G:$G,"=Full Reporter")))),IF($AE$1,IF($A60="","",IF($A60="Between",SUMIFS('Annual Service Data By Mode'!X:X,'Annual Service Data By Mode'!$I:$I,"&gt;="&amp;$B60,'Annual Service Data By Mode'!$I:$I,"&lt;"&amp;$D60,'Annual Service Data By Mode'!$AX:$AX,"=No"),SUMIFS('Annual Service Data By Mode'!X:X,'Annual Service Data By Mode'!$I:$I,"&gt;="&amp;$B60,'Annual Service Data By Mode'!$AX:$AX,"=No"))),IF($A60="","",IF($A60="Between",SUMIFS('Annual Service Data By Mode'!X:X,'Annual Service Data By Mode'!$I:$I,"&gt;="&amp;$B60,'Annual Service Data By Mode'!$I:$I,"&lt;"&amp;$D60),SUMIFS('Annual Service Data By Mode'!X:X,'Annual Service Data By Mode'!$I:$I,"&gt;="&amp;$B60)))))</f>
        <v>430944636</v>
      </c>
      <c r="N60" s="79">
        <f>IF($AE$6,IF($AE$1,IF($A60="","",IF($A60="Between",SUMIFS('Annual Service Data By Mode'!Z:Z,'Annual Service Data By Mode'!$I:$I,"&gt;="&amp;$B60,'Annual Service Data By Mode'!$I:$I,"&lt;"&amp;$D60,'Annual Service Data By Mode'!$AX:$AX,"=No",'Annual Service Data By Mode'!$G:$G,"=Full Reporter"),SUMIFS('Annual Service Data By Mode'!Z:Z,'Annual Service Data By Mode'!$I:$I,"&gt;="&amp;$B60,'Annual Service Data By Mode'!$AX:$AX,"=No",'Annual Service Data By Mode'!$G:$G,"=Full Reporter"))),IF($A60="","",IF($A60="Between",SUMIFS('Annual Service Data By Mode'!Z:Z,'Annual Service Data By Mode'!$I:$I,"&gt;="&amp;$B60,'Annual Service Data By Mode'!$I:$I,"&lt;"&amp;$D60,'Annual Service Data By Mode'!$G:$G,"=Full Reporter"),SUMIFS('Annual Service Data By Mode'!Z:Z,'Annual Service Data By Mode'!$I:$I,"&gt;="&amp;$B60,'Annual Service Data By Mode'!$G:$G,"=Full Reporter")))),IF($AE$1,IF($A60="","",IF($A60="Between",SUMIFS('Annual Service Data By Mode'!Z:Z,'Annual Service Data By Mode'!$I:$I,"&gt;="&amp;$B60,'Annual Service Data By Mode'!$I:$I,"&lt;"&amp;$D60,'Annual Service Data By Mode'!$AX:$AX,"=No"),SUMIFS('Annual Service Data By Mode'!Z:Z,'Annual Service Data By Mode'!$I:$I,"&gt;="&amp;$B60,'Annual Service Data By Mode'!$AX:$AX,"=No"))),IF($A60="","",IF($A60="Between",SUMIFS('Annual Service Data By Mode'!Z:Z,'Annual Service Data By Mode'!$I:$I,"&gt;="&amp;$B60,'Annual Service Data By Mode'!$I:$I,"&lt;"&amp;$D60),SUMIFS('Annual Service Data By Mode'!Z:Z,'Annual Service Data By Mode'!$I:$I,"&gt;="&amp;$B60)))))</f>
        <v>437135648</v>
      </c>
      <c r="O60" s="79">
        <f>IF($AE$6,IF($AE$1,IF($A60="","",IF($A60="Between",SUMIFS('Annual Service Data By Mode'!AB:AB,'Annual Service Data By Mode'!$I:$I,"&gt;="&amp;$B60,'Annual Service Data By Mode'!$I:$I,"&lt;"&amp;$D60,'Annual Service Data By Mode'!$AX:$AX,"=No",'Annual Service Data By Mode'!$G:$G,"=Full Reporter"),SUMIFS('Annual Service Data By Mode'!AB:AB,'Annual Service Data By Mode'!$I:$I,"&gt;="&amp;$B60,'Annual Service Data By Mode'!$AX:$AX,"=No",'Annual Service Data By Mode'!$G:$G,"=Full Reporter"))),IF($A60="","",IF($A60="Between",SUMIFS('Annual Service Data By Mode'!AB:AB,'Annual Service Data By Mode'!$I:$I,"&gt;="&amp;$B60,'Annual Service Data By Mode'!$I:$I,"&lt;"&amp;$D60,'Annual Service Data By Mode'!$G:$G,"=Full Reporter"),SUMIFS('Annual Service Data By Mode'!AB:AB,'Annual Service Data By Mode'!$I:$I,"&gt;="&amp;$B60,'Annual Service Data By Mode'!$G:$G,"=Full Reporter")))),IF($AE$1,IF($A60="","",IF($A60="Between",SUMIFS('Annual Service Data By Mode'!AB:AB,'Annual Service Data By Mode'!$I:$I,"&gt;="&amp;$B60,'Annual Service Data By Mode'!$I:$I,"&lt;"&amp;$D60,'Annual Service Data By Mode'!$AX:$AX,"=No"),SUMIFS('Annual Service Data By Mode'!AB:AB,'Annual Service Data By Mode'!$I:$I,"&gt;="&amp;$B60,'Annual Service Data By Mode'!$AX:$AX,"=No"))),IF($A60="","",IF($A60="Between",SUMIFS('Annual Service Data By Mode'!AB:AB,'Annual Service Data By Mode'!$I:$I,"&gt;="&amp;$B60,'Annual Service Data By Mode'!$I:$I,"&lt;"&amp;$D60),SUMIFS('Annual Service Data By Mode'!AB:AB,'Annual Service Data By Mode'!$I:$I,"&gt;="&amp;$B60)))))</f>
        <v>52250960</v>
      </c>
      <c r="P60" s="79">
        <f>IF($AE$6,IF($AE$1,IF($A60="","",IF($A60="Between",SUMIFS('Annual Service Data By Mode'!AD:AD,'Annual Service Data By Mode'!$I:$I,"&gt;="&amp;$B60,'Annual Service Data By Mode'!$I:$I,"&lt;"&amp;$D60,'Annual Service Data By Mode'!$AX:$AX,"=No",'Annual Service Data By Mode'!$G:$G,"=Full Reporter"),SUMIFS('Annual Service Data By Mode'!AD:AD,'Annual Service Data By Mode'!$I:$I,"&gt;="&amp;$B60,'Annual Service Data By Mode'!$AX:$AX,"=No",'Annual Service Data By Mode'!$G:$G,"=Full Reporter"))),IF($A60="","",IF($A60="Between",SUMIFS('Annual Service Data By Mode'!AD:AD,'Annual Service Data By Mode'!$I:$I,"&gt;="&amp;$B60,'Annual Service Data By Mode'!$I:$I,"&lt;"&amp;$D60,'Annual Service Data By Mode'!$G:$G,"=Full Reporter"),SUMIFS('Annual Service Data By Mode'!AD:AD,'Annual Service Data By Mode'!$I:$I,"&gt;="&amp;$B60,'Annual Service Data By Mode'!$G:$G,"=Full Reporter")))),IF($AE$1,IF($A60="","",IF($A60="Between",SUMIFS('Annual Service Data By Mode'!AD:AD,'Annual Service Data By Mode'!$I:$I,"&gt;="&amp;$B60,'Annual Service Data By Mode'!$I:$I,"&lt;"&amp;$D60,'Annual Service Data By Mode'!$AX:$AX,"=No"),SUMIFS('Annual Service Data By Mode'!AD:AD,'Annual Service Data By Mode'!$I:$I,"&gt;="&amp;$B60,'Annual Service Data By Mode'!$AX:$AX,"=No"))),IF($A60="","",IF($A60="Between",SUMIFS('Annual Service Data By Mode'!AD:AD,'Annual Service Data By Mode'!$I:$I,"&gt;="&amp;$B60,'Annual Service Data By Mode'!$I:$I,"&lt;"&amp;$D60),SUMIFS('Annual Service Data By Mode'!AD:AD,'Annual Service Data By Mode'!$I:$I,"&gt;="&amp;$B60)))))</f>
        <v>28171983</v>
      </c>
      <c r="Q60" s="79">
        <f>IF($AE$6,IF($AE$1,IF($A60="","",IF($A60="Between",SUMIFS('Annual Service Data By Mode'!AF:AF,'Annual Service Data By Mode'!$I:$I,"&gt;="&amp;$B60,'Annual Service Data By Mode'!$I:$I,"&lt;"&amp;$D60,'Annual Service Data By Mode'!$AX:$AX,"=No",'Annual Service Data By Mode'!$G:$G,"=Full Reporter"),SUMIFS('Annual Service Data By Mode'!AF:AF,'Annual Service Data By Mode'!$I:$I,"&gt;="&amp;$B60,'Annual Service Data By Mode'!$AX:$AX,"=No",'Annual Service Data By Mode'!$G:$G,"=Full Reporter"))),IF($A60="","",IF($A60="Between",SUMIFS('Annual Service Data By Mode'!AF:AF,'Annual Service Data By Mode'!$I:$I,"&gt;="&amp;$B60,'Annual Service Data By Mode'!$I:$I,"&lt;"&amp;$D60,'Annual Service Data By Mode'!$G:$G,"=Full Reporter"),SUMIFS('Annual Service Data By Mode'!AF:AF,'Annual Service Data By Mode'!$I:$I,"&gt;="&amp;$B60,'Annual Service Data By Mode'!$G:$G,"=Full Reporter")))),IF($AE$1,IF($A60="","",IF($A60="Between",SUMIFS('Annual Service Data By Mode'!AF:AF,'Annual Service Data By Mode'!$I:$I,"&gt;="&amp;$B60,'Annual Service Data By Mode'!$I:$I,"&lt;"&amp;$D60,'Annual Service Data By Mode'!$AX:$AX,"=No"),SUMIFS('Annual Service Data By Mode'!AF:AF,'Annual Service Data By Mode'!$I:$I,"&gt;="&amp;$B60,'Annual Service Data By Mode'!$AX:$AX,"=No"))),IF($A60="","",IF($A60="Between",SUMIFS('Annual Service Data By Mode'!AF:AF,'Annual Service Data By Mode'!$I:$I,"&gt;="&amp;$B60,'Annual Service Data By Mode'!$I:$I,"&lt;"&amp;$D60),SUMIFS('Annual Service Data By Mode'!AF:AF,'Annual Service Data By Mode'!$I:$I,"&gt;="&amp;$B60)))))</f>
        <v>28136801</v>
      </c>
      <c r="R60" s="79">
        <f>IF($AE$6,IF($AE$1,IF($A60="","",IF($A60="Between",SUMIFS('Annual Service Data By Mode'!AH:AH,'Annual Service Data By Mode'!$I:$I,"&gt;="&amp;$B60,'Annual Service Data By Mode'!$I:$I,"&lt;"&amp;$D60,'Annual Service Data By Mode'!$AX:$AX,"=No",'Annual Service Data By Mode'!$G:$G,"=Full Reporter"),SUMIFS('Annual Service Data By Mode'!AH:AH,'Annual Service Data By Mode'!$I:$I,"&gt;="&amp;$B60,'Annual Service Data By Mode'!$AX:$AX,"=No",'Annual Service Data By Mode'!$G:$G,"=Full Reporter"))),IF($A60="","",IF($A60="Between",SUMIFS('Annual Service Data By Mode'!AH:AH,'Annual Service Data By Mode'!$I:$I,"&gt;="&amp;$B60,'Annual Service Data By Mode'!$I:$I,"&lt;"&amp;$D60,'Annual Service Data By Mode'!$G:$G,"=Full Reporter"),SUMIFS('Annual Service Data By Mode'!AH:AH,'Annual Service Data By Mode'!$I:$I,"&gt;="&amp;$B60,'Annual Service Data By Mode'!$G:$G,"=Full Reporter")))),IF($AE$1,IF($A60="","",IF($A60="Between",SUMIFS('Annual Service Data By Mode'!AH:AH,'Annual Service Data By Mode'!$I:$I,"&gt;="&amp;$B60,'Annual Service Data By Mode'!$I:$I,"&lt;"&amp;$D60,'Annual Service Data By Mode'!$AX:$AX,"=No"),SUMIFS('Annual Service Data By Mode'!AH:AH,'Annual Service Data By Mode'!$I:$I,"&gt;="&amp;$B60,'Annual Service Data By Mode'!$AX:$AX,"=No"))),IF($A60="","",IF($A60="Between",SUMIFS('Annual Service Data By Mode'!AH:AH,'Annual Service Data By Mode'!$I:$I,"&gt;="&amp;$B60,'Annual Service Data By Mode'!$I:$I,"&lt;"&amp;$D60),SUMIFS('Annual Service Data By Mode'!AH:AH,'Annual Service Data By Mode'!$I:$I,"&gt;="&amp;$B60)))))</f>
        <v>2706216</v>
      </c>
      <c r="S60" s="79">
        <f>IF($AE$6,IF($AE$1,IF($A60="","",IF($A60="Between",SUMIFS('Annual Service Data By Mode'!AJ:AJ,'Annual Service Data By Mode'!$I:$I,"&gt;="&amp;$B60,'Annual Service Data By Mode'!$I:$I,"&lt;"&amp;$D60,'Annual Service Data By Mode'!$AX:$AX,"=No",'Annual Service Data By Mode'!$G:$G,"=Full Reporter"),SUMIFS('Annual Service Data By Mode'!AJ:AJ,'Annual Service Data By Mode'!$I:$I,"&gt;="&amp;$B60,'Annual Service Data By Mode'!$AX:$AX,"=No",'Annual Service Data By Mode'!$G:$G,"=Full Reporter"))),IF($A60="","",IF($A60="Between",SUMIFS('Annual Service Data By Mode'!AJ:AJ,'Annual Service Data By Mode'!$I:$I,"&gt;="&amp;$B60,'Annual Service Data By Mode'!$I:$I,"&lt;"&amp;$D60,'Annual Service Data By Mode'!$G:$G,"=Full Reporter"),SUMIFS('Annual Service Data By Mode'!AJ:AJ,'Annual Service Data By Mode'!$I:$I,"&gt;="&amp;$B60,'Annual Service Data By Mode'!$G:$G,"=Full Reporter")))),IF($AE$1,IF($A60="","",IF($A60="Between",SUMIFS('Annual Service Data By Mode'!AJ:AJ,'Annual Service Data By Mode'!$I:$I,"&gt;="&amp;$B60,'Annual Service Data By Mode'!$I:$I,"&lt;"&amp;$D60,'Annual Service Data By Mode'!$AX:$AX,"=No"),SUMIFS('Annual Service Data By Mode'!AJ:AJ,'Annual Service Data By Mode'!$I:$I,"&gt;="&amp;$B60,'Annual Service Data By Mode'!$AX:$AX,"=No"))),IF($A60="","",IF($A60="Between",SUMIFS('Annual Service Data By Mode'!AJ:AJ,'Annual Service Data By Mode'!$I:$I,"&gt;="&amp;$B60,'Annual Service Data By Mode'!$I:$I,"&lt;"&amp;$D60),SUMIFS('Annual Service Data By Mode'!AJ:AJ,'Annual Service Data By Mode'!$I:$I,"&gt;="&amp;$B60)))))</f>
        <v>8348322</v>
      </c>
      <c r="T60" s="79">
        <f>IF($AE$6,IF($AE$1,IF($A60="","",IF($A60="Between",SUMIFS('Annual Service Data By Mode'!AL:AL,'Annual Service Data By Mode'!$I:$I,"&gt;="&amp;$B60,'Annual Service Data By Mode'!$I:$I,"&lt;"&amp;$D60,'Annual Service Data By Mode'!$AX:$AX,"=No",'Annual Service Data By Mode'!$G:$G,"=Full Reporter"),SUMIFS('Annual Service Data By Mode'!AL:AL,'Annual Service Data By Mode'!$I:$I,"&gt;="&amp;$B60,'Annual Service Data By Mode'!$AX:$AX,"=No",'Annual Service Data By Mode'!$G:$G,"=Full Reporter"))),IF($A60="","",IF($A60="Between",SUMIFS('Annual Service Data By Mode'!AL:AL,'Annual Service Data By Mode'!$I:$I,"&gt;="&amp;$B60,'Annual Service Data By Mode'!$I:$I,"&lt;"&amp;$D60,'Annual Service Data By Mode'!$G:$G,"=Full Reporter"),SUMIFS('Annual Service Data By Mode'!AL:AL,'Annual Service Data By Mode'!$I:$I,"&gt;="&amp;$B60,'Annual Service Data By Mode'!$G:$G,"=Full Reporter")))),IF($AE$1,IF($A60="","",IF($A60="Between",SUMIFS('Annual Service Data By Mode'!AL:AL,'Annual Service Data By Mode'!$I:$I,"&gt;="&amp;$B60,'Annual Service Data By Mode'!$I:$I,"&lt;"&amp;$D60,'Annual Service Data By Mode'!$AX:$AX,"=No"),SUMIFS('Annual Service Data By Mode'!AL:AL,'Annual Service Data By Mode'!$I:$I,"&gt;="&amp;$B60,'Annual Service Data By Mode'!$AX:$AX,"=No"))),IF($A60="","",IF($A60="Between",SUMIFS('Annual Service Data By Mode'!AL:AL,'Annual Service Data By Mode'!$I:$I,"&gt;="&amp;$B60,'Annual Service Data By Mode'!$I:$I,"&lt;"&amp;$D60),SUMIFS('Annual Service Data By Mode'!AL:AL,'Annual Service Data By Mode'!$I:$I,"&gt;="&amp;$B60)))))</f>
        <v>8144710</v>
      </c>
      <c r="U60" s="79">
        <f>IF($AE$6,IF($AE$1,IF($A60="","",IF($A60="Between",SUMIFS('Annual Service Data By Mode'!AN:AN,'Annual Service Data By Mode'!$I:$I,"&gt;="&amp;$B60,'Annual Service Data By Mode'!$I:$I,"&lt;"&amp;$D60,'Annual Service Data By Mode'!$AX:$AX,"=No",'Annual Service Data By Mode'!$G:$G,"=Full Reporter"),SUMIFS('Annual Service Data By Mode'!AN:AN,'Annual Service Data By Mode'!$I:$I,"&gt;="&amp;$B60,'Annual Service Data By Mode'!$AX:$AX,"=No",'Annual Service Data By Mode'!$G:$G,"=Full Reporter"))),IF($A60="","",IF($A60="Between",SUMIFS('Annual Service Data By Mode'!AN:AN,'Annual Service Data By Mode'!$I:$I,"&gt;="&amp;$B60,'Annual Service Data By Mode'!$I:$I,"&lt;"&amp;$D60,'Annual Service Data By Mode'!$G:$G,"=Full Reporter"),SUMIFS('Annual Service Data By Mode'!AN:AN,'Annual Service Data By Mode'!$I:$I,"&gt;="&amp;$B60,'Annual Service Data By Mode'!$G:$G,"=Full Reporter")))),IF($AE$1,IF($A60="","",IF($A60="Between",SUMIFS('Annual Service Data By Mode'!AN:AN,'Annual Service Data By Mode'!$I:$I,"&gt;="&amp;$B60,'Annual Service Data By Mode'!$I:$I,"&lt;"&amp;$D60,'Annual Service Data By Mode'!$AX:$AX,"=No"),SUMIFS('Annual Service Data By Mode'!AN:AN,'Annual Service Data By Mode'!$I:$I,"&gt;="&amp;$B60,'Annual Service Data By Mode'!$AX:$AX,"=No"))),IF($A60="","",IF($A60="Between",SUMIFS('Annual Service Data By Mode'!AN:AN,'Annual Service Data By Mode'!$I:$I,"&gt;="&amp;$B60,'Annual Service Data By Mode'!$I:$I,"&lt;"&amp;$D60),SUMIFS('Annual Service Data By Mode'!AN:AN,'Annual Service Data By Mode'!$I:$I,"&gt;="&amp;$B60)))))</f>
        <v>491500</v>
      </c>
      <c r="V60" s="79">
        <f>IF($AE$6,IF($AE$1,IF($A60="","",IF($A60="Between",SUMIFS('Annual Service Data By Mode'!AP:AP,'Annual Service Data By Mode'!$I:$I,"&gt;="&amp;$B60,'Annual Service Data By Mode'!$I:$I,"&lt;"&amp;$D60,'Annual Service Data By Mode'!$AX:$AX,"=No",'Annual Service Data By Mode'!$G:$G,"=Full Reporter"),SUMIFS('Annual Service Data By Mode'!AP:AP,'Annual Service Data By Mode'!$I:$I,"&gt;="&amp;$B60,'Annual Service Data By Mode'!$AX:$AX,"=No",'Annual Service Data By Mode'!$G:$G,"=Full Reporter"))),IF($A60="","",IF($A60="Between",SUMIFS('Annual Service Data By Mode'!AP:AP,'Annual Service Data By Mode'!$I:$I,"&gt;="&amp;$B60,'Annual Service Data By Mode'!$I:$I,"&lt;"&amp;$D60,'Annual Service Data By Mode'!$G:$G,"=Full Reporter"),SUMIFS('Annual Service Data By Mode'!AP:AP,'Annual Service Data By Mode'!$I:$I,"&gt;="&amp;$B60,'Annual Service Data By Mode'!$G:$G,"=Full Reporter")))),IF($AE$1,IF($A60="","",IF($A60="Between",SUMIFS('Annual Service Data By Mode'!AP:AP,'Annual Service Data By Mode'!$I:$I,"&gt;="&amp;$B60,'Annual Service Data By Mode'!$I:$I,"&lt;"&amp;$D60,'Annual Service Data By Mode'!$AX:$AX,"=No"),SUMIFS('Annual Service Data By Mode'!AP:AP,'Annual Service Data By Mode'!$I:$I,"&gt;="&amp;$B60,'Annual Service Data By Mode'!$AX:$AX,"=No"))),IF($A60="","",IF($A60="Between",SUMIFS('Annual Service Data By Mode'!AP:AP,'Annual Service Data By Mode'!$I:$I,"&gt;="&amp;$B60,'Annual Service Data By Mode'!$I:$I,"&lt;"&amp;$D60),SUMIFS('Annual Service Data By Mode'!AP:AP,'Annual Service Data By Mode'!$I:$I,"&gt;="&amp;$B60)))))</f>
        <v>468123</v>
      </c>
      <c r="W60" s="79">
        <f>IF($AE$6,IF($AE$1,IF($A60="","",IF($A60="Between",SUMIFS('Annual Service Data By Mode'!AR:AR,'Annual Service Data By Mode'!$I:$I,"&gt;="&amp;$B60,'Annual Service Data By Mode'!$I:$I,"&lt;"&amp;$D60,'Annual Service Data By Mode'!$AX:$AX,"=No",'Annual Service Data By Mode'!$G:$G,"=Full Reporter"),SUMIFS('Annual Service Data By Mode'!AR:AR,'Annual Service Data By Mode'!$I:$I,"&gt;="&amp;$B60,'Annual Service Data By Mode'!$AX:$AX,"=No",'Annual Service Data By Mode'!$G:$G,"=Full Reporter"))),IF($A60="","",IF($A60="Between",SUMIFS('Annual Service Data By Mode'!AR:AR,'Annual Service Data By Mode'!$I:$I,"&gt;="&amp;$B60,'Annual Service Data By Mode'!$I:$I,"&lt;"&amp;$D60,'Annual Service Data By Mode'!$G:$G,"=Full Reporter"),SUMIFS('Annual Service Data By Mode'!AR:AR,'Annual Service Data By Mode'!$I:$I,"&gt;="&amp;$B60,'Annual Service Data By Mode'!$G:$G,"=Full Reporter")))),IF($AE$1,IF($A60="","",IF($A60="Between",SUMIFS('Annual Service Data By Mode'!AR:AR,'Annual Service Data By Mode'!$I:$I,"&gt;="&amp;$B60,'Annual Service Data By Mode'!$I:$I,"&lt;"&amp;$D60,'Annual Service Data By Mode'!$AX:$AX,"=No"),SUMIFS('Annual Service Data By Mode'!AR:AR,'Annual Service Data By Mode'!$I:$I,"&gt;="&amp;$B60,'Annual Service Data By Mode'!$AX:$AX,"=No"))),IF($A60="","",IF($A60="Between",SUMIFS('Annual Service Data By Mode'!AR:AR,'Annual Service Data By Mode'!$I:$I,"&gt;="&amp;$B60,'Annual Service Data By Mode'!$I:$I,"&lt;"&amp;$D60),SUMIFS('Annual Service Data By Mode'!AR:AR,'Annual Service Data By Mode'!$I:$I,"&gt;="&amp;$B60)))))</f>
        <v>445874172</v>
      </c>
      <c r="X60" s="79">
        <f>IF($AE$6,IF($AE$1,IF($A60="","",IF($A60="Between",SUMIFS('Annual Service Data By Mode'!AT:AT,'Annual Service Data By Mode'!$I:$I,"&gt;="&amp;$B60,'Annual Service Data By Mode'!$I:$I,"&lt;"&amp;$D60,'Annual Service Data By Mode'!$AX:$AX,"=No",'Annual Service Data By Mode'!$G:$G,"=Full Reporter"),SUMIFS('Annual Service Data By Mode'!AT:AT,'Annual Service Data By Mode'!$I:$I,"&gt;="&amp;$B60,'Annual Service Data By Mode'!$AX:$AX,"=No",'Annual Service Data By Mode'!$G:$G,"=Full Reporter"))),IF($A60="","",IF($A60="Between",SUMIFS('Annual Service Data By Mode'!AT:AT,'Annual Service Data By Mode'!$I:$I,"&gt;="&amp;$B60,'Annual Service Data By Mode'!$I:$I,"&lt;"&amp;$D60,'Annual Service Data By Mode'!$G:$G,"=Full Reporter"),SUMIFS('Annual Service Data By Mode'!AT:AT,'Annual Service Data By Mode'!$I:$I,"&gt;="&amp;$B60,'Annual Service Data By Mode'!$G:$G,"=Full Reporter")))),IF($AE$1,IF($A60="","",IF($A60="Between",SUMIFS('Annual Service Data By Mode'!AT:AT,'Annual Service Data By Mode'!$I:$I,"&gt;="&amp;$B60,'Annual Service Data By Mode'!$I:$I,"&lt;"&amp;$D60,'Annual Service Data By Mode'!$AX:$AX,"=No"),SUMIFS('Annual Service Data By Mode'!AT:AT,'Annual Service Data By Mode'!$I:$I,"&gt;="&amp;$B60,'Annual Service Data By Mode'!$AX:$AX,"=No"))),IF($A60="","",IF($A60="Between",SUMIFS('Annual Service Data By Mode'!AT:AT,'Annual Service Data By Mode'!$I:$I,"&gt;="&amp;$B60,'Annual Service Data By Mode'!$I:$I,"&lt;"&amp;$D60),SUMIFS('Annual Service Data By Mode'!AT:AT,'Annual Service Data By Mode'!$I:$I,"&gt;="&amp;$B60)))))</f>
        <v>3190256228</v>
      </c>
      <c r="Y60" s="202">
        <f>IF($AE$6,IF($AE$1,IF($A60="","",IF($A60="Between",SUMIFS('Annual Service Data By Mode'!AV:AV,'Annual Service Data By Mode'!$I:$I,"&gt;="&amp;$B60,'Annual Service Data By Mode'!$I:$I,"&lt;"&amp;$D60,'Annual Service Data By Mode'!$AX:$AX,"=No",'Annual Service Data By Mode'!$G:$G,"=Full Reporter"),SUMIFS('Annual Service Data By Mode'!AV:AV,'Annual Service Data By Mode'!$I:$I,"&gt;="&amp;$B60,'Annual Service Data By Mode'!$AX:$AX,"=No",'Annual Service Data By Mode'!$G:$G,"=Full Reporter"))),IF($A60="","",IF($A60="Between",SUMIFS('Annual Service Data By Mode'!AV:AV,'Annual Service Data By Mode'!$I:$I,"&gt;="&amp;$B60,'Annual Service Data By Mode'!$I:$I,"&lt;"&amp;$D60,'Annual Service Data By Mode'!$G:$G,"=Full Reporter"),SUMIFS('Annual Service Data By Mode'!AV:AV,'Annual Service Data By Mode'!$I:$I,"&gt;="&amp;$B60,'Annual Service Data By Mode'!$G:$G,"=Full Reporter")))),IF($AE$1,IF($A60="","",IF($A60="Between",SUMIFS('Annual Service Data By Mode'!AV:AV,'Annual Service Data By Mode'!$I:$I,"&gt;="&amp;$B60,'Annual Service Data By Mode'!$I:$I,"&lt;"&amp;$D60,'Annual Service Data By Mode'!$AX:$AX,"=No"),SUMIFS('Annual Service Data By Mode'!AV:AV,'Annual Service Data By Mode'!$I:$I,"&gt;="&amp;$B60,'Annual Service Data By Mode'!$AX:$AX,"=No"))),IF($A60="","",IF($A60="Between",SUMIFS('Annual Service Data By Mode'!AV:AV,'Annual Service Data By Mode'!$I:$I,"&gt;="&amp;$B60,'Annual Service Data By Mode'!$I:$I,"&lt;"&amp;$D60),SUMIFS('Annual Service Data By Mode'!AV:AV,'Annual Service Data By Mode'!$I:$I,"&gt;="&amp;$B60)))))</f>
        <v>38935.799999999988</v>
      </c>
      <c r="Z60" s="34"/>
      <c r="AA60" s="34"/>
      <c r="AB60" s="34"/>
      <c r="AC60" s="34"/>
      <c r="AD60" s="34"/>
      <c r="AE60" s="34"/>
      <c r="AF60" s="34"/>
      <c r="AG60" s="34"/>
      <c r="AH60" s="34"/>
      <c r="AI60" s="34"/>
    </row>
    <row r="61" spans="1:35" s="37" customFormat="1" ht="11.25" x14ac:dyDescent="0.2">
      <c r="A61" s="67" t="str">
        <f t="shared" si="17"/>
        <v>Between</v>
      </c>
      <c r="B61" s="68">
        <f t="shared" si="18"/>
        <v>250</v>
      </c>
      <c r="C61" s="69" t="str">
        <f t="shared" si="19"/>
        <v>and</v>
      </c>
      <c r="D61" s="21">
        <v>500</v>
      </c>
      <c r="E61" s="113" t="str">
        <f t="shared" si="16"/>
        <v>Between 250 and 500</v>
      </c>
      <c r="F61" s="87">
        <f>IF($AE$6,IF($AE$1,IF($A61="","",IF($A61="Between",SUMIFS('Annual Service Data By Mode'!L:L,'Annual Service Data By Mode'!$I:$I,"&gt;="&amp;$B61,'Annual Service Data By Mode'!$I:$I,"&lt;"&amp;$D61,'Annual Service Data By Mode'!$AX:$AX,"=No",'Annual Service Data By Mode'!$G:$G,"=Full Reporter"),SUMIFS('Annual Service Data By Mode'!L:L,'Annual Service Data By Mode'!$I:$I,"&gt;="&amp;$B61,'Annual Service Data By Mode'!$AX:$AX,"=No",'Annual Service Data By Mode'!$G:$G,"=Full Reporter"))),IF($A61="","",IF($A61="Between",SUMIFS('Annual Service Data By Mode'!L:L,'Annual Service Data By Mode'!$I:$I,"&gt;="&amp;$B61,'Annual Service Data By Mode'!$I:$I,"&lt;"&amp;$D61,'Annual Service Data By Mode'!$G:$G,"=Full Reporter"),SUMIFS('Annual Service Data By Mode'!L:L,'Annual Service Data By Mode'!$I:$I,"&gt;="&amp;$B61,'Annual Service Data By Mode'!$G:$G,"=Full Reporter")))),IF($AE$1,IF($A61="","",IF($A61="Between",SUMIFS('Annual Service Data By Mode'!L:L,'Annual Service Data By Mode'!$I:$I,"&gt;="&amp;$B61,'Annual Service Data By Mode'!$I:$I,"&lt;"&amp;$D61,'Annual Service Data By Mode'!$AX:$AX,"=No"),SUMIFS('Annual Service Data By Mode'!L:L,'Annual Service Data By Mode'!$I:$I,"&gt;="&amp;$B61,'Annual Service Data By Mode'!$AX:$AX,"=No"))),IF($A61="","",IF($A61="Between",SUMIFS('Annual Service Data By Mode'!L:L,'Annual Service Data By Mode'!$I:$I,"&gt;="&amp;$B61,'Annual Service Data By Mode'!$I:$I,"&lt;"&amp;$D61),SUMIFS('Annual Service Data By Mode'!L:L,'Annual Service Data By Mode'!$I:$I,"&gt;="&amp;$B61)))))</f>
        <v>14991</v>
      </c>
      <c r="G61" s="79">
        <f>IF($AE$6,IF($AE$1,IF($A61="","",IF($A61="Between",SUMIFS('Annual Service Data By Mode'!N:N,'Annual Service Data By Mode'!$I:$I,"&gt;="&amp;$B61,'Annual Service Data By Mode'!$I:$I,"&lt;"&amp;$D61,'Annual Service Data By Mode'!$AX:$AX,"=No",'Annual Service Data By Mode'!$G:$G,"=Full Reporter"),SUMIFS('Annual Service Data By Mode'!N:N,'Annual Service Data By Mode'!$I:$I,"&gt;="&amp;$B61,'Annual Service Data By Mode'!$AX:$AX,"=No",'Annual Service Data By Mode'!$G:$G,"=Full Reporter"))),IF($A61="","",IF($A61="Between",SUMIFS('Annual Service Data By Mode'!N:N,'Annual Service Data By Mode'!$I:$I,"&gt;="&amp;$B61,'Annual Service Data By Mode'!$I:$I,"&lt;"&amp;$D61,'Annual Service Data By Mode'!$G:$G,"=Full Reporter"),SUMIFS('Annual Service Data By Mode'!N:N,'Annual Service Data By Mode'!$I:$I,"&gt;="&amp;$B61,'Annual Service Data By Mode'!$G:$G,"=Full Reporter")))),IF($AE$1,IF($A61="","",IF($A61="Between",SUMIFS('Annual Service Data By Mode'!N:N,'Annual Service Data By Mode'!$I:$I,"&gt;="&amp;$B61,'Annual Service Data By Mode'!$I:$I,"&lt;"&amp;$D61,'Annual Service Data By Mode'!$AX:$AX,"=No"),SUMIFS('Annual Service Data By Mode'!N:N,'Annual Service Data By Mode'!$I:$I,"&gt;="&amp;$B61,'Annual Service Data By Mode'!$AX:$AX,"=No"))),IF($A61="","",IF($A61="Between",SUMIFS('Annual Service Data By Mode'!N:N,'Annual Service Data By Mode'!$I:$I,"&gt;="&amp;$B61,'Annual Service Data By Mode'!$I:$I,"&lt;"&amp;$D61),SUMIFS('Annual Service Data By Mode'!N:N,'Annual Service Data By Mode'!$I:$I,"&gt;="&amp;$B61)))))</f>
        <v>168</v>
      </c>
      <c r="H61" s="80">
        <f t="shared" si="20"/>
        <v>14.489355956480336</v>
      </c>
      <c r="I61" s="81">
        <f t="shared" si="21"/>
        <v>5.4658242268719901</v>
      </c>
      <c r="J61" s="80">
        <f t="shared" si="22"/>
        <v>7.3124735763789621</v>
      </c>
      <c r="K61" s="80">
        <f t="shared" si="23"/>
        <v>19.384639566272135</v>
      </c>
      <c r="L61" s="79">
        <f>IF($AE$6,IF($AE$1,IF($A61="","",IF($A61="Between",SUMIFS('Annual Service Data By Mode'!V:V,'Annual Service Data By Mode'!$I:$I,"&gt;="&amp;$B61,'Annual Service Data By Mode'!$I:$I,"&lt;"&amp;$D61,'Annual Service Data By Mode'!$AX:$AX,"=No",'Annual Service Data By Mode'!$G:$G,"=Full Reporter"),SUMIFS('Annual Service Data By Mode'!V:V,'Annual Service Data By Mode'!$I:$I,"&gt;="&amp;$B61,'Annual Service Data By Mode'!$AX:$AX,"=No",'Annual Service Data By Mode'!$G:$G,"=Full Reporter"))),IF($A61="","",IF($A61="Between",SUMIFS('Annual Service Data By Mode'!V:V,'Annual Service Data By Mode'!$I:$I,"&gt;="&amp;$B61,'Annual Service Data By Mode'!$I:$I,"&lt;"&amp;$D61,'Annual Service Data By Mode'!$G:$G,"=Full Reporter"),SUMIFS('Annual Service Data By Mode'!V:V,'Annual Service Data By Mode'!$I:$I,"&gt;="&amp;$B61,'Annual Service Data By Mode'!$G:$G,"=Full Reporter")))),IF($AE$1,IF($A61="","",IF($A61="Between",SUMIFS('Annual Service Data By Mode'!V:V,'Annual Service Data By Mode'!$I:$I,"&gt;="&amp;$B61,'Annual Service Data By Mode'!$I:$I,"&lt;"&amp;$D61,'Annual Service Data By Mode'!$AX:$AX,"=No"),SUMIFS('Annual Service Data By Mode'!V:V,'Annual Service Data By Mode'!$I:$I,"&gt;="&amp;$B61,'Annual Service Data By Mode'!$AX:$AX,"=No"))),IF($A61="","",IF($A61="Between",SUMIFS('Annual Service Data By Mode'!V:V,'Annual Service Data By Mode'!$I:$I,"&gt;="&amp;$B61,'Annual Service Data By Mode'!$I:$I,"&lt;"&amp;$D61),SUMIFS('Annual Service Data By Mode'!V:V,'Annual Service Data By Mode'!$I:$I,"&gt;="&amp;$B61)))))</f>
        <v>373096810</v>
      </c>
      <c r="M61" s="79">
        <f>IF($AE$6,IF($AE$1,IF($A61="","",IF($A61="Between",SUMIFS('Annual Service Data By Mode'!X:X,'Annual Service Data By Mode'!$I:$I,"&gt;="&amp;$B61,'Annual Service Data By Mode'!$I:$I,"&lt;"&amp;$D61,'Annual Service Data By Mode'!$AX:$AX,"=No",'Annual Service Data By Mode'!$G:$G,"=Full Reporter"),SUMIFS('Annual Service Data By Mode'!X:X,'Annual Service Data By Mode'!$I:$I,"&gt;="&amp;$B61,'Annual Service Data By Mode'!$AX:$AX,"=No",'Annual Service Data By Mode'!$G:$G,"=Full Reporter"))),IF($A61="","",IF($A61="Between",SUMIFS('Annual Service Data By Mode'!X:X,'Annual Service Data By Mode'!$I:$I,"&gt;="&amp;$B61,'Annual Service Data By Mode'!$I:$I,"&lt;"&amp;$D61,'Annual Service Data By Mode'!$G:$G,"=Full Reporter"),SUMIFS('Annual Service Data By Mode'!X:X,'Annual Service Data By Mode'!$I:$I,"&gt;="&amp;$B61,'Annual Service Data By Mode'!$G:$G,"=Full Reporter")))),IF($AE$1,IF($A61="","",IF($A61="Between",SUMIFS('Annual Service Data By Mode'!X:X,'Annual Service Data By Mode'!$I:$I,"&gt;="&amp;$B61,'Annual Service Data By Mode'!$I:$I,"&lt;"&amp;$D61,'Annual Service Data By Mode'!$AX:$AX,"=No"),SUMIFS('Annual Service Data By Mode'!X:X,'Annual Service Data By Mode'!$I:$I,"&gt;="&amp;$B61,'Annual Service Data By Mode'!$AX:$AX,"=No"))),IF($A61="","",IF($A61="Between",SUMIFS('Annual Service Data By Mode'!X:X,'Annual Service Data By Mode'!$I:$I,"&gt;="&amp;$B61,'Annual Service Data By Mode'!$I:$I,"&lt;"&amp;$D61),SUMIFS('Annual Service Data By Mode'!X:X,'Annual Service Data By Mode'!$I:$I,"&gt;="&amp;$B61)))))</f>
        <v>604784432</v>
      </c>
      <c r="N61" s="79">
        <f>IF($AE$6,IF($AE$1,IF($A61="","",IF($A61="Between",SUMIFS('Annual Service Data By Mode'!Z:Z,'Annual Service Data By Mode'!$I:$I,"&gt;="&amp;$B61,'Annual Service Data By Mode'!$I:$I,"&lt;"&amp;$D61,'Annual Service Data By Mode'!$AX:$AX,"=No",'Annual Service Data By Mode'!$G:$G,"=Full Reporter"),SUMIFS('Annual Service Data By Mode'!Z:Z,'Annual Service Data By Mode'!$I:$I,"&gt;="&amp;$B61,'Annual Service Data By Mode'!$AX:$AX,"=No",'Annual Service Data By Mode'!$G:$G,"=Full Reporter"))),IF($A61="","",IF($A61="Between",SUMIFS('Annual Service Data By Mode'!Z:Z,'Annual Service Data By Mode'!$I:$I,"&gt;="&amp;$B61,'Annual Service Data By Mode'!$I:$I,"&lt;"&amp;$D61,'Annual Service Data By Mode'!$G:$G,"=Full Reporter"),SUMIFS('Annual Service Data By Mode'!Z:Z,'Annual Service Data By Mode'!$I:$I,"&gt;="&amp;$B61,'Annual Service Data By Mode'!$G:$G,"=Full Reporter")))),IF($AE$1,IF($A61="","",IF($A61="Between",SUMIFS('Annual Service Data By Mode'!Z:Z,'Annual Service Data By Mode'!$I:$I,"&gt;="&amp;$B61,'Annual Service Data By Mode'!$I:$I,"&lt;"&amp;$D61,'Annual Service Data By Mode'!$AX:$AX,"=No"),SUMIFS('Annual Service Data By Mode'!Z:Z,'Annual Service Data By Mode'!$I:$I,"&gt;="&amp;$B61,'Annual Service Data By Mode'!$AX:$AX,"=No"))),IF($A61="","",IF($A61="Between",SUMIFS('Annual Service Data By Mode'!Z:Z,'Annual Service Data By Mode'!$I:$I,"&gt;="&amp;$B61,'Annual Service Data By Mode'!$I:$I,"&lt;"&amp;$D61),SUMIFS('Annual Service Data By Mode'!Z:Z,'Annual Service Data By Mode'!$I:$I,"&gt;="&amp;$B61)))))</f>
        <v>537840271</v>
      </c>
      <c r="O61" s="79">
        <f>IF($AE$6,IF($AE$1,IF($A61="","",IF($A61="Between",SUMIFS('Annual Service Data By Mode'!AB:AB,'Annual Service Data By Mode'!$I:$I,"&gt;="&amp;$B61,'Annual Service Data By Mode'!$I:$I,"&lt;"&amp;$D61,'Annual Service Data By Mode'!$AX:$AX,"=No",'Annual Service Data By Mode'!$G:$G,"=Full Reporter"),SUMIFS('Annual Service Data By Mode'!AB:AB,'Annual Service Data By Mode'!$I:$I,"&gt;="&amp;$B61,'Annual Service Data By Mode'!$AX:$AX,"=No",'Annual Service Data By Mode'!$G:$G,"=Full Reporter"))),IF($A61="","",IF($A61="Between",SUMIFS('Annual Service Data By Mode'!AB:AB,'Annual Service Data By Mode'!$I:$I,"&gt;="&amp;$B61,'Annual Service Data By Mode'!$I:$I,"&lt;"&amp;$D61,'Annual Service Data By Mode'!$G:$G,"=Full Reporter"),SUMIFS('Annual Service Data By Mode'!AB:AB,'Annual Service Data By Mode'!$I:$I,"&gt;="&amp;$B61,'Annual Service Data By Mode'!$G:$G,"=Full Reporter")))),IF($AE$1,IF($A61="","",IF($A61="Between",SUMIFS('Annual Service Data By Mode'!AB:AB,'Annual Service Data By Mode'!$I:$I,"&gt;="&amp;$B61,'Annual Service Data By Mode'!$I:$I,"&lt;"&amp;$D61,'Annual Service Data By Mode'!$AX:$AX,"=No"),SUMIFS('Annual Service Data By Mode'!AB:AB,'Annual Service Data By Mode'!$I:$I,"&gt;="&amp;$B61,'Annual Service Data By Mode'!$AX:$AX,"=No"))),IF($A61="","",IF($A61="Between",SUMIFS('Annual Service Data By Mode'!AB:AB,'Annual Service Data By Mode'!$I:$I,"&gt;="&amp;$B61,'Annual Service Data By Mode'!$I:$I,"&lt;"&amp;$D61),SUMIFS('Annual Service Data By Mode'!AB:AB,'Annual Service Data By Mode'!$I:$I,"&gt;="&amp;$B61)))))</f>
        <v>79218310</v>
      </c>
      <c r="P61" s="79">
        <f>IF($AE$6,IF($AE$1,IF($A61="","",IF($A61="Between",SUMIFS('Annual Service Data By Mode'!AD:AD,'Annual Service Data By Mode'!$I:$I,"&gt;="&amp;$B61,'Annual Service Data By Mode'!$I:$I,"&lt;"&amp;$D61,'Annual Service Data By Mode'!$AX:$AX,"=No",'Annual Service Data By Mode'!$G:$G,"=Full Reporter"),SUMIFS('Annual Service Data By Mode'!AD:AD,'Annual Service Data By Mode'!$I:$I,"&gt;="&amp;$B61,'Annual Service Data By Mode'!$AX:$AX,"=No",'Annual Service Data By Mode'!$G:$G,"=Full Reporter"))),IF($A61="","",IF($A61="Between",SUMIFS('Annual Service Data By Mode'!AD:AD,'Annual Service Data By Mode'!$I:$I,"&gt;="&amp;$B61,'Annual Service Data By Mode'!$I:$I,"&lt;"&amp;$D61,'Annual Service Data By Mode'!$G:$G,"=Full Reporter"),SUMIFS('Annual Service Data By Mode'!AD:AD,'Annual Service Data By Mode'!$I:$I,"&gt;="&amp;$B61,'Annual Service Data By Mode'!$G:$G,"=Full Reporter")))),IF($AE$1,IF($A61="","",IF($A61="Between",SUMIFS('Annual Service Data By Mode'!AD:AD,'Annual Service Data By Mode'!$I:$I,"&gt;="&amp;$B61,'Annual Service Data By Mode'!$I:$I,"&lt;"&amp;$D61,'Annual Service Data By Mode'!$AX:$AX,"=No"),SUMIFS('Annual Service Data By Mode'!AD:AD,'Annual Service Data By Mode'!$I:$I,"&gt;="&amp;$B61,'Annual Service Data By Mode'!$AX:$AX,"=No"))),IF($A61="","",IF($A61="Between",SUMIFS('Annual Service Data By Mode'!AD:AD,'Annual Service Data By Mode'!$I:$I,"&gt;="&amp;$B61,'Annual Service Data By Mode'!$I:$I,"&lt;"&amp;$D61),SUMIFS('Annual Service Data By Mode'!AD:AD,'Annual Service Data By Mode'!$I:$I,"&gt;="&amp;$B61)))))</f>
        <v>40188044</v>
      </c>
      <c r="Q61" s="79">
        <f>IF($AE$6,IF($AE$1,IF($A61="","",IF($A61="Between",SUMIFS('Annual Service Data By Mode'!AF:AF,'Annual Service Data By Mode'!$I:$I,"&gt;="&amp;$B61,'Annual Service Data By Mode'!$I:$I,"&lt;"&amp;$D61,'Annual Service Data By Mode'!$AX:$AX,"=No",'Annual Service Data By Mode'!$G:$G,"=Full Reporter"),SUMIFS('Annual Service Data By Mode'!AF:AF,'Annual Service Data By Mode'!$I:$I,"&gt;="&amp;$B61,'Annual Service Data By Mode'!$AX:$AX,"=No",'Annual Service Data By Mode'!$G:$G,"=Full Reporter"))),IF($A61="","",IF($A61="Between",SUMIFS('Annual Service Data By Mode'!AF:AF,'Annual Service Data By Mode'!$I:$I,"&gt;="&amp;$B61,'Annual Service Data By Mode'!$I:$I,"&lt;"&amp;$D61,'Annual Service Data By Mode'!$G:$G,"=Full Reporter"),SUMIFS('Annual Service Data By Mode'!AF:AF,'Annual Service Data By Mode'!$I:$I,"&gt;="&amp;$B61,'Annual Service Data By Mode'!$G:$G,"=Full Reporter")))),IF($AE$1,IF($A61="","",IF($A61="Between",SUMIFS('Annual Service Data By Mode'!AF:AF,'Annual Service Data By Mode'!$I:$I,"&gt;="&amp;$B61,'Annual Service Data By Mode'!$I:$I,"&lt;"&amp;$D61,'Annual Service Data By Mode'!$AX:$AX,"=No"),SUMIFS('Annual Service Data By Mode'!AF:AF,'Annual Service Data By Mode'!$I:$I,"&gt;="&amp;$B61,'Annual Service Data By Mode'!$AX:$AX,"=No"))),IF($A61="","",IF($A61="Between",SUMIFS('Annual Service Data By Mode'!AF:AF,'Annual Service Data By Mode'!$I:$I,"&gt;="&amp;$B61,'Annual Service Data By Mode'!$I:$I,"&lt;"&amp;$D61),SUMIFS('Annual Service Data By Mode'!AF:AF,'Annual Service Data By Mode'!$I:$I,"&gt;="&amp;$B61)))))</f>
        <v>37119681</v>
      </c>
      <c r="R61" s="79">
        <f>IF($AE$6,IF($AE$1,IF($A61="","",IF($A61="Between",SUMIFS('Annual Service Data By Mode'!AH:AH,'Annual Service Data By Mode'!$I:$I,"&gt;="&amp;$B61,'Annual Service Data By Mode'!$I:$I,"&lt;"&amp;$D61,'Annual Service Data By Mode'!$AX:$AX,"=No",'Annual Service Data By Mode'!$G:$G,"=Full Reporter"),SUMIFS('Annual Service Data By Mode'!AH:AH,'Annual Service Data By Mode'!$I:$I,"&gt;="&amp;$B61,'Annual Service Data By Mode'!$AX:$AX,"=No",'Annual Service Data By Mode'!$G:$G,"=Full Reporter"))),IF($A61="","",IF($A61="Between",SUMIFS('Annual Service Data By Mode'!AH:AH,'Annual Service Data By Mode'!$I:$I,"&gt;="&amp;$B61,'Annual Service Data By Mode'!$I:$I,"&lt;"&amp;$D61,'Annual Service Data By Mode'!$G:$G,"=Full Reporter"),SUMIFS('Annual Service Data By Mode'!AH:AH,'Annual Service Data By Mode'!$I:$I,"&gt;="&amp;$B61,'Annual Service Data By Mode'!$G:$G,"=Full Reporter")))),IF($AE$1,IF($A61="","",IF($A61="Between",SUMIFS('Annual Service Data By Mode'!AH:AH,'Annual Service Data By Mode'!$I:$I,"&gt;="&amp;$B61,'Annual Service Data By Mode'!$I:$I,"&lt;"&amp;$D61,'Annual Service Data By Mode'!$AX:$AX,"=No"),SUMIFS('Annual Service Data By Mode'!AH:AH,'Annual Service Data By Mode'!$I:$I,"&gt;="&amp;$B61,'Annual Service Data By Mode'!$AX:$AX,"=No"))),IF($A61="","",IF($A61="Between",SUMIFS('Annual Service Data By Mode'!AH:AH,'Annual Service Data By Mode'!$I:$I,"&gt;="&amp;$B61,'Annual Service Data By Mode'!$I:$I,"&lt;"&amp;$D61),SUMIFS('Annual Service Data By Mode'!AH:AH,'Annual Service Data By Mode'!$I:$I,"&gt;="&amp;$B61)))))</f>
        <v>3833868</v>
      </c>
      <c r="S61" s="79">
        <f>IF($AE$6,IF($AE$1,IF($A61="","",IF($A61="Between",SUMIFS('Annual Service Data By Mode'!AJ:AJ,'Annual Service Data By Mode'!$I:$I,"&gt;="&amp;$B61,'Annual Service Data By Mode'!$I:$I,"&lt;"&amp;$D61,'Annual Service Data By Mode'!$AX:$AX,"=No",'Annual Service Data By Mode'!$G:$G,"=Full Reporter"),SUMIFS('Annual Service Data By Mode'!AJ:AJ,'Annual Service Data By Mode'!$I:$I,"&gt;="&amp;$B61,'Annual Service Data By Mode'!$AX:$AX,"=No",'Annual Service Data By Mode'!$G:$G,"=Full Reporter"))),IF($A61="","",IF($A61="Between",SUMIFS('Annual Service Data By Mode'!AJ:AJ,'Annual Service Data By Mode'!$I:$I,"&gt;="&amp;$B61,'Annual Service Data By Mode'!$I:$I,"&lt;"&amp;$D61,'Annual Service Data By Mode'!$G:$G,"=Full Reporter"),SUMIFS('Annual Service Data By Mode'!AJ:AJ,'Annual Service Data By Mode'!$I:$I,"&gt;="&amp;$B61,'Annual Service Data By Mode'!$G:$G,"=Full Reporter")))),IF($AE$1,IF($A61="","",IF($A61="Between",SUMIFS('Annual Service Data By Mode'!AJ:AJ,'Annual Service Data By Mode'!$I:$I,"&gt;="&amp;$B61,'Annual Service Data By Mode'!$I:$I,"&lt;"&amp;$D61,'Annual Service Data By Mode'!$AX:$AX,"=No"),SUMIFS('Annual Service Data By Mode'!AJ:AJ,'Annual Service Data By Mode'!$I:$I,"&gt;="&amp;$B61,'Annual Service Data By Mode'!$AX:$AX,"=No"))),IF($A61="","",IF($A61="Between",SUMIFS('Annual Service Data By Mode'!AJ:AJ,'Annual Service Data By Mode'!$I:$I,"&gt;="&amp;$B61,'Annual Service Data By Mode'!$I:$I,"&lt;"&amp;$D61),SUMIFS('Annual Service Data By Mode'!AJ:AJ,'Annual Service Data By Mode'!$I:$I,"&gt;="&amp;$B61)))))</f>
        <v>11199544</v>
      </c>
      <c r="T61" s="79">
        <f>IF($AE$6,IF($AE$1,IF($A61="","",IF($A61="Between",SUMIFS('Annual Service Data By Mode'!AL:AL,'Annual Service Data By Mode'!$I:$I,"&gt;="&amp;$B61,'Annual Service Data By Mode'!$I:$I,"&lt;"&amp;$D61,'Annual Service Data By Mode'!$AX:$AX,"=No",'Annual Service Data By Mode'!$G:$G,"=Full Reporter"),SUMIFS('Annual Service Data By Mode'!AL:AL,'Annual Service Data By Mode'!$I:$I,"&gt;="&amp;$B61,'Annual Service Data By Mode'!$AX:$AX,"=No",'Annual Service Data By Mode'!$G:$G,"=Full Reporter"))),IF($A61="","",IF($A61="Between",SUMIFS('Annual Service Data By Mode'!AL:AL,'Annual Service Data By Mode'!$I:$I,"&gt;="&amp;$B61,'Annual Service Data By Mode'!$I:$I,"&lt;"&amp;$D61,'Annual Service Data By Mode'!$G:$G,"=Full Reporter"),SUMIFS('Annual Service Data By Mode'!AL:AL,'Annual Service Data By Mode'!$I:$I,"&gt;="&amp;$B61,'Annual Service Data By Mode'!$G:$G,"=Full Reporter")))),IF($AE$1,IF($A61="","",IF($A61="Between",SUMIFS('Annual Service Data By Mode'!AL:AL,'Annual Service Data By Mode'!$I:$I,"&gt;="&amp;$B61,'Annual Service Data By Mode'!$I:$I,"&lt;"&amp;$D61,'Annual Service Data By Mode'!$AX:$AX,"=No"),SUMIFS('Annual Service Data By Mode'!AL:AL,'Annual Service Data By Mode'!$I:$I,"&gt;="&amp;$B61,'Annual Service Data By Mode'!$AX:$AX,"=No"))),IF($A61="","",IF($A61="Between",SUMIFS('Annual Service Data By Mode'!AL:AL,'Annual Service Data By Mode'!$I:$I,"&gt;="&amp;$B61,'Annual Service Data By Mode'!$I:$I,"&lt;"&amp;$D61),SUMIFS('Annual Service Data By Mode'!AL:AL,'Annual Service Data By Mode'!$I:$I,"&gt;="&amp;$B61)))))</f>
        <v>10941758</v>
      </c>
      <c r="U61" s="79">
        <f>IF($AE$6,IF($AE$1,IF($A61="","",IF($A61="Between",SUMIFS('Annual Service Data By Mode'!AN:AN,'Annual Service Data By Mode'!$I:$I,"&gt;="&amp;$B61,'Annual Service Data By Mode'!$I:$I,"&lt;"&amp;$D61,'Annual Service Data By Mode'!$AX:$AX,"=No",'Annual Service Data By Mode'!$G:$G,"=Full Reporter"),SUMIFS('Annual Service Data By Mode'!AN:AN,'Annual Service Data By Mode'!$I:$I,"&gt;="&amp;$B61,'Annual Service Data By Mode'!$AX:$AX,"=No",'Annual Service Data By Mode'!$G:$G,"=Full Reporter"))),IF($A61="","",IF($A61="Between",SUMIFS('Annual Service Data By Mode'!AN:AN,'Annual Service Data By Mode'!$I:$I,"&gt;="&amp;$B61,'Annual Service Data By Mode'!$I:$I,"&lt;"&amp;$D61,'Annual Service Data By Mode'!$G:$G,"=Full Reporter"),SUMIFS('Annual Service Data By Mode'!AN:AN,'Annual Service Data By Mode'!$I:$I,"&gt;="&amp;$B61,'Annual Service Data By Mode'!$G:$G,"=Full Reporter")))),IF($AE$1,IF($A61="","",IF($A61="Between",SUMIFS('Annual Service Data By Mode'!AN:AN,'Annual Service Data By Mode'!$I:$I,"&gt;="&amp;$B61,'Annual Service Data By Mode'!$I:$I,"&lt;"&amp;$D61,'Annual Service Data By Mode'!$AX:$AX,"=No"),SUMIFS('Annual Service Data By Mode'!AN:AN,'Annual Service Data By Mode'!$I:$I,"&gt;="&amp;$B61,'Annual Service Data By Mode'!$AX:$AX,"=No"))),IF($A61="","",IF($A61="Between",SUMIFS('Annual Service Data By Mode'!AN:AN,'Annual Service Data By Mode'!$I:$I,"&gt;="&amp;$B61,'Annual Service Data By Mode'!$I:$I,"&lt;"&amp;$D61),SUMIFS('Annual Service Data By Mode'!AN:AN,'Annual Service Data By Mode'!$I:$I,"&gt;="&amp;$B61)))))</f>
        <v>687213</v>
      </c>
      <c r="V61" s="79">
        <f>IF($AE$6,IF($AE$1,IF($A61="","",IF($A61="Between",SUMIFS('Annual Service Data By Mode'!AP:AP,'Annual Service Data By Mode'!$I:$I,"&gt;="&amp;$B61,'Annual Service Data By Mode'!$I:$I,"&lt;"&amp;$D61,'Annual Service Data By Mode'!$AX:$AX,"=No",'Annual Service Data By Mode'!$G:$G,"=Full Reporter"),SUMIFS('Annual Service Data By Mode'!AP:AP,'Annual Service Data By Mode'!$I:$I,"&gt;="&amp;$B61,'Annual Service Data By Mode'!$AX:$AX,"=No",'Annual Service Data By Mode'!$G:$G,"=Full Reporter"))),IF($A61="","",IF($A61="Between",SUMIFS('Annual Service Data By Mode'!AP:AP,'Annual Service Data By Mode'!$I:$I,"&gt;="&amp;$B61,'Annual Service Data By Mode'!$I:$I,"&lt;"&amp;$D61,'Annual Service Data By Mode'!$G:$G,"=Full Reporter"),SUMIFS('Annual Service Data By Mode'!AP:AP,'Annual Service Data By Mode'!$I:$I,"&gt;="&amp;$B61,'Annual Service Data By Mode'!$G:$G,"=Full Reporter")))),IF($AE$1,IF($A61="","",IF($A61="Between",SUMIFS('Annual Service Data By Mode'!AP:AP,'Annual Service Data By Mode'!$I:$I,"&gt;="&amp;$B61,'Annual Service Data By Mode'!$I:$I,"&lt;"&amp;$D61,'Annual Service Data By Mode'!$AX:$AX,"=No"),SUMIFS('Annual Service Data By Mode'!AP:AP,'Annual Service Data By Mode'!$I:$I,"&gt;="&amp;$B61,'Annual Service Data By Mode'!$AX:$AX,"=No"))),IF($A61="","",IF($A61="Between",SUMIFS('Annual Service Data By Mode'!AP:AP,'Annual Service Data By Mode'!$I:$I,"&gt;="&amp;$B61,'Annual Service Data By Mode'!$I:$I,"&lt;"&amp;$D61),SUMIFS('Annual Service Data By Mode'!AP:AP,'Annual Service Data By Mode'!$I:$I,"&gt;="&amp;$B61)))))</f>
        <v>671229</v>
      </c>
      <c r="W61" s="79">
        <f>IF($AE$6,IF($AE$1,IF($A61="","",IF($A61="Between",SUMIFS('Annual Service Data By Mode'!AR:AR,'Annual Service Data By Mode'!$I:$I,"&gt;="&amp;$B61,'Annual Service Data By Mode'!$I:$I,"&lt;"&amp;$D61,'Annual Service Data By Mode'!$AX:$AX,"=No",'Annual Service Data By Mode'!$G:$G,"=Full Reporter"),SUMIFS('Annual Service Data By Mode'!AR:AR,'Annual Service Data By Mode'!$I:$I,"&gt;="&amp;$B61,'Annual Service Data By Mode'!$AX:$AX,"=No",'Annual Service Data By Mode'!$G:$G,"=Full Reporter"))),IF($A61="","",IF($A61="Between",SUMIFS('Annual Service Data By Mode'!AR:AR,'Annual Service Data By Mode'!$I:$I,"&gt;="&amp;$B61,'Annual Service Data By Mode'!$I:$I,"&lt;"&amp;$D61,'Annual Service Data By Mode'!$G:$G,"=Full Reporter"),SUMIFS('Annual Service Data By Mode'!AR:AR,'Annual Service Data By Mode'!$I:$I,"&gt;="&amp;$B61,'Annual Service Data By Mode'!$G:$G,"=Full Reporter")))),IF($AE$1,IF($A61="","",IF($A61="Between",SUMIFS('Annual Service Data By Mode'!AR:AR,'Annual Service Data By Mode'!$I:$I,"&gt;="&amp;$B61,'Annual Service Data By Mode'!$I:$I,"&lt;"&amp;$D61,'Annual Service Data By Mode'!$AX:$AX,"=No"),SUMIFS('Annual Service Data By Mode'!AR:AR,'Annual Service Data By Mode'!$I:$I,"&gt;="&amp;$B61,'Annual Service Data By Mode'!$AX:$AX,"=No"))),IF($A61="","",IF($A61="Between",SUMIFS('Annual Service Data By Mode'!AR:AR,'Annual Service Data By Mode'!$I:$I,"&gt;="&amp;$B61,'Annual Service Data By Mode'!$I:$I,"&lt;"&amp;$D61),SUMIFS('Annual Service Data By Mode'!AR:AR,'Annual Service Data By Mode'!$I:$I,"&gt;="&amp;$B61)))))</f>
        <v>719551637</v>
      </c>
      <c r="X61" s="79">
        <f>IF($AE$6,IF($AE$1,IF($A61="","",IF($A61="Between",SUMIFS('Annual Service Data By Mode'!AT:AT,'Annual Service Data By Mode'!$I:$I,"&gt;="&amp;$B61,'Annual Service Data By Mode'!$I:$I,"&lt;"&amp;$D61,'Annual Service Data By Mode'!$AX:$AX,"=No",'Annual Service Data By Mode'!$G:$G,"=Full Reporter"),SUMIFS('Annual Service Data By Mode'!AT:AT,'Annual Service Data By Mode'!$I:$I,"&gt;="&amp;$B61,'Annual Service Data By Mode'!$AX:$AX,"=No",'Annual Service Data By Mode'!$G:$G,"=Full Reporter"))),IF($A61="","",IF($A61="Between",SUMIFS('Annual Service Data By Mode'!AT:AT,'Annual Service Data By Mode'!$I:$I,"&gt;="&amp;$B61,'Annual Service Data By Mode'!$I:$I,"&lt;"&amp;$D61,'Annual Service Data By Mode'!$G:$G,"=Full Reporter"),SUMIFS('Annual Service Data By Mode'!AT:AT,'Annual Service Data By Mode'!$I:$I,"&gt;="&amp;$B61,'Annual Service Data By Mode'!$G:$G,"=Full Reporter")))),IF($AE$1,IF($A61="","",IF($A61="Between",SUMIFS('Annual Service Data By Mode'!AT:AT,'Annual Service Data By Mode'!$I:$I,"&gt;="&amp;$B61,'Annual Service Data By Mode'!$I:$I,"&lt;"&amp;$D61,'Annual Service Data By Mode'!$AX:$AX,"=No"),SUMIFS('Annual Service Data By Mode'!AT:AT,'Annual Service Data By Mode'!$I:$I,"&gt;="&amp;$B61,'Annual Service Data By Mode'!$AX:$AX,"=No"))),IF($A61="","",IF($A61="Between",SUMIFS('Annual Service Data By Mode'!AT:AT,'Annual Service Data By Mode'!$I:$I,"&gt;="&amp;$B61,'Annual Service Data By Mode'!$I:$I,"&lt;"&amp;$D61),SUMIFS('Annual Service Data By Mode'!AT:AT,'Annual Service Data By Mode'!$I:$I,"&gt;="&amp;$B61)))))</f>
        <v>3932942770</v>
      </c>
      <c r="Y61" s="202">
        <f>IF($AE$6,IF($AE$1,IF($A61="","",IF($A61="Between",SUMIFS('Annual Service Data By Mode'!AV:AV,'Annual Service Data By Mode'!$I:$I,"&gt;="&amp;$B61,'Annual Service Data By Mode'!$I:$I,"&lt;"&amp;$D61,'Annual Service Data By Mode'!$AX:$AX,"=No",'Annual Service Data By Mode'!$G:$G,"=Full Reporter"),SUMIFS('Annual Service Data By Mode'!AV:AV,'Annual Service Data By Mode'!$I:$I,"&gt;="&amp;$B61,'Annual Service Data By Mode'!$AX:$AX,"=No",'Annual Service Data By Mode'!$G:$G,"=Full Reporter"))),IF($A61="","",IF($A61="Between",SUMIFS('Annual Service Data By Mode'!AV:AV,'Annual Service Data By Mode'!$I:$I,"&gt;="&amp;$B61,'Annual Service Data By Mode'!$I:$I,"&lt;"&amp;$D61,'Annual Service Data By Mode'!$G:$G,"=Full Reporter"),SUMIFS('Annual Service Data By Mode'!AV:AV,'Annual Service Data By Mode'!$I:$I,"&gt;="&amp;$B61,'Annual Service Data By Mode'!$G:$G,"=Full Reporter")))),IF($AE$1,IF($A61="","",IF($A61="Between",SUMIFS('Annual Service Data By Mode'!AV:AV,'Annual Service Data By Mode'!$I:$I,"&gt;="&amp;$B61,'Annual Service Data By Mode'!$I:$I,"&lt;"&amp;$D61,'Annual Service Data By Mode'!$AX:$AX,"=No"),SUMIFS('Annual Service Data By Mode'!AV:AV,'Annual Service Data By Mode'!$I:$I,"&gt;="&amp;$B61,'Annual Service Data By Mode'!$AX:$AX,"=No"))),IF($A61="","",IF($A61="Between",SUMIFS('Annual Service Data By Mode'!AV:AV,'Annual Service Data By Mode'!$I:$I,"&gt;="&amp;$B61,'Annual Service Data By Mode'!$I:$I,"&lt;"&amp;$D61),SUMIFS('Annual Service Data By Mode'!AV:AV,'Annual Service Data By Mode'!$I:$I,"&gt;="&amp;$B61)))))</f>
        <v>42369.910000000011</v>
      </c>
      <c r="Z61" s="34"/>
      <c r="AA61" s="34"/>
      <c r="AB61" s="34"/>
      <c r="AC61" s="34"/>
      <c r="AD61" s="34"/>
      <c r="AE61" s="34"/>
      <c r="AF61" s="34"/>
      <c r="AG61" s="34"/>
      <c r="AH61" s="34"/>
      <c r="AI61" s="34"/>
    </row>
    <row r="62" spans="1:35" s="37" customFormat="1" ht="11.25" x14ac:dyDescent="0.2">
      <c r="A62" s="67" t="str">
        <f t="shared" si="17"/>
        <v>Between</v>
      </c>
      <c r="B62" s="68">
        <f t="shared" si="18"/>
        <v>500</v>
      </c>
      <c r="C62" s="69" t="str">
        <f t="shared" si="19"/>
        <v>and</v>
      </c>
      <c r="D62" s="21">
        <v>1000</v>
      </c>
      <c r="E62" s="113" t="str">
        <f t="shared" si="16"/>
        <v>Between 500 and 1,000</v>
      </c>
      <c r="F62" s="87">
        <f>IF($AE$6,IF($AE$1,IF($A62="","",IF($A62="Between",SUMIFS('Annual Service Data By Mode'!L:L,'Annual Service Data By Mode'!$I:$I,"&gt;="&amp;$B62,'Annual Service Data By Mode'!$I:$I,"&lt;"&amp;$D62,'Annual Service Data By Mode'!$AX:$AX,"=No",'Annual Service Data By Mode'!$G:$G,"=Full Reporter"),SUMIFS('Annual Service Data By Mode'!L:L,'Annual Service Data By Mode'!$I:$I,"&gt;="&amp;$B62,'Annual Service Data By Mode'!$AX:$AX,"=No",'Annual Service Data By Mode'!$G:$G,"=Full Reporter"))),IF($A62="","",IF($A62="Between",SUMIFS('Annual Service Data By Mode'!L:L,'Annual Service Data By Mode'!$I:$I,"&gt;="&amp;$B62,'Annual Service Data By Mode'!$I:$I,"&lt;"&amp;$D62,'Annual Service Data By Mode'!$G:$G,"=Full Reporter"),SUMIFS('Annual Service Data By Mode'!L:L,'Annual Service Data By Mode'!$I:$I,"&gt;="&amp;$B62,'Annual Service Data By Mode'!$G:$G,"=Full Reporter")))),IF($AE$1,IF($A62="","",IF($A62="Between",SUMIFS('Annual Service Data By Mode'!L:L,'Annual Service Data By Mode'!$I:$I,"&gt;="&amp;$B62,'Annual Service Data By Mode'!$I:$I,"&lt;"&amp;$D62,'Annual Service Data By Mode'!$AX:$AX,"=No"),SUMIFS('Annual Service Data By Mode'!L:L,'Annual Service Data By Mode'!$I:$I,"&gt;="&amp;$B62,'Annual Service Data By Mode'!$AX:$AX,"=No"))),IF($A62="","",IF($A62="Between",SUMIFS('Annual Service Data By Mode'!L:L,'Annual Service Data By Mode'!$I:$I,"&gt;="&amp;$B62,'Annual Service Data By Mode'!$I:$I,"&lt;"&amp;$D62),SUMIFS('Annual Service Data By Mode'!L:L,'Annual Service Data By Mode'!$I:$I,"&gt;="&amp;$B62)))))</f>
        <v>16127</v>
      </c>
      <c r="G62" s="79">
        <f>IF($AE$6,IF($AE$1,IF($A62="","",IF($A62="Between",SUMIFS('Annual Service Data By Mode'!N:N,'Annual Service Data By Mode'!$I:$I,"&gt;="&amp;$B62,'Annual Service Data By Mode'!$I:$I,"&lt;"&amp;$D62,'Annual Service Data By Mode'!$AX:$AX,"=No",'Annual Service Data By Mode'!$G:$G,"=Full Reporter"),SUMIFS('Annual Service Data By Mode'!N:N,'Annual Service Data By Mode'!$I:$I,"&gt;="&amp;$B62,'Annual Service Data By Mode'!$AX:$AX,"=No",'Annual Service Data By Mode'!$G:$G,"=Full Reporter"))),IF($A62="","",IF($A62="Between",SUMIFS('Annual Service Data By Mode'!N:N,'Annual Service Data By Mode'!$I:$I,"&gt;="&amp;$B62,'Annual Service Data By Mode'!$I:$I,"&lt;"&amp;$D62,'Annual Service Data By Mode'!$G:$G,"=Full Reporter"),SUMIFS('Annual Service Data By Mode'!N:N,'Annual Service Data By Mode'!$I:$I,"&gt;="&amp;$B62,'Annual Service Data By Mode'!$G:$G,"=Full Reporter")))),IF($AE$1,IF($A62="","",IF($A62="Between",SUMIFS('Annual Service Data By Mode'!N:N,'Annual Service Data By Mode'!$I:$I,"&gt;="&amp;$B62,'Annual Service Data By Mode'!$I:$I,"&lt;"&amp;$D62,'Annual Service Data By Mode'!$AX:$AX,"=No"),SUMIFS('Annual Service Data By Mode'!N:N,'Annual Service Data By Mode'!$I:$I,"&gt;="&amp;$B62,'Annual Service Data By Mode'!$AX:$AX,"=No"))),IF($A62="","",IF($A62="Between",SUMIFS('Annual Service Data By Mode'!N:N,'Annual Service Data By Mode'!$I:$I,"&gt;="&amp;$B62,'Annual Service Data By Mode'!$I:$I,"&lt;"&amp;$D62),SUMIFS('Annual Service Data By Mode'!N:N,'Annual Service Data By Mode'!$I:$I,"&gt;="&amp;$B62)))))</f>
        <v>294</v>
      </c>
      <c r="H62" s="80">
        <f t="shared" si="20"/>
        <v>15.835206118803724</v>
      </c>
      <c r="I62" s="81">
        <f t="shared" si="21"/>
        <v>6.3191149167525777</v>
      </c>
      <c r="J62" s="80">
        <f t="shared" si="22"/>
        <v>9.8805697001839903</v>
      </c>
      <c r="K62" s="80">
        <f t="shared" si="23"/>
        <v>24.759932337806916</v>
      </c>
      <c r="L62" s="79">
        <f>IF($AE$6,IF($AE$1,IF($A62="","",IF($A62="Between",SUMIFS('Annual Service Data By Mode'!V:V,'Annual Service Data By Mode'!$I:$I,"&gt;="&amp;$B62,'Annual Service Data By Mode'!$I:$I,"&lt;"&amp;$D62,'Annual Service Data By Mode'!$AX:$AX,"=No",'Annual Service Data By Mode'!$G:$G,"=Full Reporter"),SUMIFS('Annual Service Data By Mode'!V:V,'Annual Service Data By Mode'!$I:$I,"&gt;="&amp;$B62,'Annual Service Data By Mode'!$AX:$AX,"=No",'Annual Service Data By Mode'!$G:$G,"=Full Reporter"))),IF($A62="","",IF($A62="Between",SUMIFS('Annual Service Data By Mode'!V:V,'Annual Service Data By Mode'!$I:$I,"&gt;="&amp;$B62,'Annual Service Data By Mode'!$I:$I,"&lt;"&amp;$D62,'Annual Service Data By Mode'!$G:$G,"=Full Reporter"),SUMIFS('Annual Service Data By Mode'!V:V,'Annual Service Data By Mode'!$I:$I,"&gt;="&amp;$B62,'Annual Service Data By Mode'!$G:$G,"=Full Reporter")))),IF($AE$1,IF($A62="","",IF($A62="Between",SUMIFS('Annual Service Data By Mode'!V:V,'Annual Service Data By Mode'!$I:$I,"&gt;="&amp;$B62,'Annual Service Data By Mode'!$I:$I,"&lt;"&amp;$D62,'Annual Service Data By Mode'!$AX:$AX,"=No"),SUMIFS('Annual Service Data By Mode'!V:V,'Annual Service Data By Mode'!$I:$I,"&gt;="&amp;$B62,'Annual Service Data By Mode'!$AX:$AX,"=No"))),IF($A62="","",IF($A62="Between",SUMIFS('Annual Service Data By Mode'!V:V,'Annual Service Data By Mode'!$I:$I,"&gt;="&amp;$B62,'Annual Service Data By Mode'!$I:$I,"&lt;"&amp;$D62),SUMIFS('Annual Service Data By Mode'!V:V,'Annual Service Data By Mode'!$I:$I,"&gt;="&amp;$B62)))))</f>
        <v>436858708</v>
      </c>
      <c r="M62" s="79">
        <f>IF($AE$6,IF($AE$1,IF($A62="","",IF($A62="Between",SUMIFS('Annual Service Data By Mode'!X:X,'Annual Service Data By Mode'!$I:$I,"&gt;="&amp;$B62,'Annual Service Data By Mode'!$I:$I,"&lt;"&amp;$D62,'Annual Service Data By Mode'!$AX:$AX,"=No",'Annual Service Data By Mode'!$G:$G,"=Full Reporter"),SUMIFS('Annual Service Data By Mode'!X:X,'Annual Service Data By Mode'!$I:$I,"&gt;="&amp;$B62,'Annual Service Data By Mode'!$AX:$AX,"=No",'Annual Service Data By Mode'!$G:$G,"=Full Reporter"))),IF($A62="","",IF($A62="Between",SUMIFS('Annual Service Data By Mode'!X:X,'Annual Service Data By Mode'!$I:$I,"&gt;="&amp;$B62,'Annual Service Data By Mode'!$I:$I,"&lt;"&amp;$D62,'Annual Service Data By Mode'!$G:$G,"=Full Reporter"),SUMIFS('Annual Service Data By Mode'!X:X,'Annual Service Data By Mode'!$I:$I,"&gt;="&amp;$B62,'Annual Service Data By Mode'!$G:$G,"=Full Reporter")))),IF($AE$1,IF($A62="","",IF($A62="Between",SUMIFS('Annual Service Data By Mode'!X:X,'Annual Service Data By Mode'!$I:$I,"&gt;="&amp;$B62,'Annual Service Data By Mode'!$I:$I,"&lt;"&amp;$D62,'Annual Service Data By Mode'!$AX:$AX,"=No"),SUMIFS('Annual Service Data By Mode'!X:X,'Annual Service Data By Mode'!$I:$I,"&gt;="&amp;$B62,'Annual Service Data By Mode'!$AX:$AX,"=No"))),IF($A62="","",IF($A62="Between",SUMIFS('Annual Service Data By Mode'!X:X,'Annual Service Data By Mode'!$I:$I,"&gt;="&amp;$B62,'Annual Service Data By Mode'!$I:$I,"&lt;"&amp;$D62),SUMIFS('Annual Service Data By Mode'!X:X,'Annual Service Data By Mode'!$I:$I,"&gt;="&amp;$B62)))))</f>
        <v>701002916</v>
      </c>
      <c r="N62" s="79">
        <f>IF($AE$6,IF($AE$1,IF($A62="","",IF($A62="Between",SUMIFS('Annual Service Data By Mode'!Z:Z,'Annual Service Data By Mode'!$I:$I,"&gt;="&amp;$B62,'Annual Service Data By Mode'!$I:$I,"&lt;"&amp;$D62,'Annual Service Data By Mode'!$AX:$AX,"=No",'Annual Service Data By Mode'!$G:$G,"=Full Reporter"),SUMIFS('Annual Service Data By Mode'!Z:Z,'Annual Service Data By Mode'!$I:$I,"&gt;="&amp;$B62,'Annual Service Data By Mode'!$AX:$AX,"=No",'Annual Service Data By Mode'!$G:$G,"=Full Reporter"))),IF($A62="","",IF($A62="Between",SUMIFS('Annual Service Data By Mode'!Z:Z,'Annual Service Data By Mode'!$I:$I,"&gt;="&amp;$B62,'Annual Service Data By Mode'!$I:$I,"&lt;"&amp;$D62,'Annual Service Data By Mode'!$G:$G,"=Full Reporter"),SUMIFS('Annual Service Data By Mode'!Z:Z,'Annual Service Data By Mode'!$I:$I,"&gt;="&amp;$B62,'Annual Service Data By Mode'!$G:$G,"=Full Reporter")))),IF($AE$1,IF($A62="","",IF($A62="Between",SUMIFS('Annual Service Data By Mode'!Z:Z,'Annual Service Data By Mode'!$I:$I,"&gt;="&amp;$B62,'Annual Service Data By Mode'!$I:$I,"&lt;"&amp;$D62,'Annual Service Data By Mode'!$AX:$AX,"=No"),SUMIFS('Annual Service Data By Mode'!Z:Z,'Annual Service Data By Mode'!$I:$I,"&gt;="&amp;$B62,'Annual Service Data By Mode'!$AX:$AX,"=No"))),IF($A62="","",IF($A62="Between",SUMIFS('Annual Service Data By Mode'!Z:Z,'Annual Service Data By Mode'!$I:$I,"&gt;="&amp;$B62,'Annual Service Data By Mode'!$I:$I,"&lt;"&amp;$D62),SUMIFS('Annual Service Data By Mode'!Z:Z,'Annual Service Data By Mode'!$I:$I,"&gt;="&amp;$B62)))))</f>
        <v>639126211</v>
      </c>
      <c r="O62" s="79">
        <f>IF($AE$6,IF($AE$1,IF($A62="","",IF($A62="Between",SUMIFS('Annual Service Data By Mode'!AB:AB,'Annual Service Data By Mode'!$I:$I,"&gt;="&amp;$B62,'Annual Service Data By Mode'!$I:$I,"&lt;"&amp;$D62,'Annual Service Data By Mode'!$AX:$AX,"=No",'Annual Service Data By Mode'!$G:$G,"=Full Reporter"),SUMIFS('Annual Service Data By Mode'!AB:AB,'Annual Service Data By Mode'!$I:$I,"&gt;="&amp;$B62,'Annual Service Data By Mode'!$AX:$AX,"=No",'Annual Service Data By Mode'!$G:$G,"=Full Reporter"))),IF($A62="","",IF($A62="Between",SUMIFS('Annual Service Data By Mode'!AB:AB,'Annual Service Data By Mode'!$I:$I,"&gt;="&amp;$B62,'Annual Service Data By Mode'!$I:$I,"&lt;"&amp;$D62,'Annual Service Data By Mode'!$G:$G,"=Full Reporter"),SUMIFS('Annual Service Data By Mode'!AB:AB,'Annual Service Data By Mode'!$I:$I,"&gt;="&amp;$B62,'Annual Service Data By Mode'!$G:$G,"=Full Reporter")))),IF($AE$1,IF($A62="","",IF($A62="Between",SUMIFS('Annual Service Data By Mode'!AB:AB,'Annual Service Data By Mode'!$I:$I,"&gt;="&amp;$B62,'Annual Service Data By Mode'!$I:$I,"&lt;"&amp;$D62,'Annual Service Data By Mode'!$AX:$AX,"=No"),SUMIFS('Annual Service Data By Mode'!AB:AB,'Annual Service Data By Mode'!$I:$I,"&gt;="&amp;$B62,'Annual Service Data By Mode'!$AX:$AX,"=No"))),IF($A62="","",IF($A62="Between",SUMIFS('Annual Service Data By Mode'!AB:AB,'Annual Service Data By Mode'!$I:$I,"&gt;="&amp;$B62,'Annual Service Data By Mode'!$I:$I,"&lt;"&amp;$D62),SUMIFS('Annual Service Data By Mode'!AB:AB,'Annual Service Data By Mode'!$I:$I,"&gt;="&amp;$B62)))))</f>
        <v>81351215</v>
      </c>
      <c r="P62" s="79">
        <f>IF($AE$6,IF($AE$1,IF($A62="","",IF($A62="Between",SUMIFS('Annual Service Data By Mode'!AD:AD,'Annual Service Data By Mode'!$I:$I,"&gt;="&amp;$B62,'Annual Service Data By Mode'!$I:$I,"&lt;"&amp;$D62,'Annual Service Data By Mode'!$AX:$AX,"=No",'Annual Service Data By Mode'!$G:$G,"=Full Reporter"),SUMIFS('Annual Service Data By Mode'!AD:AD,'Annual Service Data By Mode'!$I:$I,"&gt;="&amp;$B62,'Annual Service Data By Mode'!$AX:$AX,"=No",'Annual Service Data By Mode'!$G:$G,"=Full Reporter"))),IF($A62="","",IF($A62="Between",SUMIFS('Annual Service Data By Mode'!AD:AD,'Annual Service Data By Mode'!$I:$I,"&gt;="&amp;$B62,'Annual Service Data By Mode'!$I:$I,"&lt;"&amp;$D62,'Annual Service Data By Mode'!$G:$G,"=Full Reporter"),SUMIFS('Annual Service Data By Mode'!AD:AD,'Annual Service Data By Mode'!$I:$I,"&gt;="&amp;$B62,'Annual Service Data By Mode'!$G:$G,"=Full Reporter")))),IF($AE$1,IF($A62="","",IF($A62="Between",SUMIFS('Annual Service Data By Mode'!AD:AD,'Annual Service Data By Mode'!$I:$I,"&gt;="&amp;$B62,'Annual Service Data By Mode'!$I:$I,"&lt;"&amp;$D62,'Annual Service Data By Mode'!$AX:$AX,"=No"),SUMIFS('Annual Service Data By Mode'!AD:AD,'Annual Service Data By Mode'!$I:$I,"&gt;="&amp;$B62,'Annual Service Data By Mode'!$AX:$AX,"=No"))),IF($A62="","",IF($A62="Between",SUMIFS('Annual Service Data By Mode'!AD:AD,'Annual Service Data By Mode'!$I:$I,"&gt;="&amp;$B62,'Annual Service Data By Mode'!$I:$I,"&lt;"&amp;$D62),SUMIFS('Annual Service Data By Mode'!AD:AD,'Annual Service Data By Mode'!$I:$I,"&gt;="&amp;$B62)))))</f>
        <v>43705638</v>
      </c>
      <c r="Q62" s="79">
        <f>IF($AE$6,IF($AE$1,IF($A62="","",IF($A62="Between",SUMIFS('Annual Service Data By Mode'!AF:AF,'Annual Service Data By Mode'!$I:$I,"&gt;="&amp;$B62,'Annual Service Data By Mode'!$I:$I,"&lt;"&amp;$D62,'Annual Service Data By Mode'!$AX:$AX,"=No",'Annual Service Data By Mode'!$G:$G,"=Full Reporter"),SUMIFS('Annual Service Data By Mode'!AF:AF,'Annual Service Data By Mode'!$I:$I,"&gt;="&amp;$B62,'Annual Service Data By Mode'!$AX:$AX,"=No",'Annual Service Data By Mode'!$G:$G,"=Full Reporter"))),IF($A62="","",IF($A62="Between",SUMIFS('Annual Service Data By Mode'!AF:AF,'Annual Service Data By Mode'!$I:$I,"&gt;="&amp;$B62,'Annual Service Data By Mode'!$I:$I,"&lt;"&amp;$D62,'Annual Service Data By Mode'!$G:$G,"=Full Reporter"),SUMIFS('Annual Service Data By Mode'!AF:AF,'Annual Service Data By Mode'!$I:$I,"&gt;="&amp;$B62,'Annual Service Data By Mode'!$G:$G,"=Full Reporter")))),IF($AE$1,IF($A62="","",IF($A62="Between",SUMIFS('Annual Service Data By Mode'!AF:AF,'Annual Service Data By Mode'!$I:$I,"&gt;="&amp;$B62,'Annual Service Data By Mode'!$I:$I,"&lt;"&amp;$D62,'Annual Service Data By Mode'!$AX:$AX,"=No"),SUMIFS('Annual Service Data By Mode'!AF:AF,'Annual Service Data By Mode'!$I:$I,"&gt;="&amp;$B62,'Annual Service Data By Mode'!$AX:$AX,"=No"))),IF($A62="","",IF($A62="Between",SUMIFS('Annual Service Data By Mode'!AF:AF,'Annual Service Data By Mode'!$I:$I,"&gt;="&amp;$B62,'Annual Service Data By Mode'!$I:$I,"&lt;"&amp;$D62),SUMIFS('Annual Service Data By Mode'!AF:AF,'Annual Service Data By Mode'!$I:$I,"&gt;="&amp;$B62)))))</f>
        <v>40361092</v>
      </c>
      <c r="R62" s="79">
        <f>IF($AE$6,IF($AE$1,IF($A62="","",IF($A62="Between",SUMIFS('Annual Service Data By Mode'!AH:AH,'Annual Service Data By Mode'!$I:$I,"&gt;="&amp;$B62,'Annual Service Data By Mode'!$I:$I,"&lt;"&amp;$D62,'Annual Service Data By Mode'!$AX:$AX,"=No",'Annual Service Data By Mode'!$G:$G,"=Full Reporter"),SUMIFS('Annual Service Data By Mode'!AH:AH,'Annual Service Data By Mode'!$I:$I,"&gt;="&amp;$B62,'Annual Service Data By Mode'!$AX:$AX,"=No",'Annual Service Data By Mode'!$G:$G,"=Full Reporter"))),IF($A62="","",IF($A62="Between",SUMIFS('Annual Service Data By Mode'!AH:AH,'Annual Service Data By Mode'!$I:$I,"&gt;="&amp;$B62,'Annual Service Data By Mode'!$I:$I,"&lt;"&amp;$D62,'Annual Service Data By Mode'!$G:$G,"=Full Reporter"),SUMIFS('Annual Service Data By Mode'!AH:AH,'Annual Service Data By Mode'!$I:$I,"&gt;="&amp;$B62,'Annual Service Data By Mode'!$G:$G,"=Full Reporter")))),IF($AE$1,IF($A62="","",IF($A62="Between",SUMIFS('Annual Service Data By Mode'!AH:AH,'Annual Service Data By Mode'!$I:$I,"&gt;="&amp;$B62,'Annual Service Data By Mode'!$I:$I,"&lt;"&amp;$D62,'Annual Service Data By Mode'!$AX:$AX,"=No"),SUMIFS('Annual Service Data By Mode'!AH:AH,'Annual Service Data By Mode'!$I:$I,"&gt;="&amp;$B62,'Annual Service Data By Mode'!$AX:$AX,"=No"))),IF($A62="","",IF($A62="Between",SUMIFS('Annual Service Data By Mode'!AH:AH,'Annual Service Data By Mode'!$I:$I,"&gt;="&amp;$B62,'Annual Service Data By Mode'!$I:$I,"&lt;"&amp;$D62),SUMIFS('Annual Service Data By Mode'!AH:AH,'Annual Service Data By Mode'!$I:$I,"&gt;="&amp;$B62)))))</f>
        <v>4362551</v>
      </c>
      <c r="S62" s="79">
        <f>IF($AE$6,IF($AE$1,IF($A62="","",IF($A62="Between",SUMIFS('Annual Service Data By Mode'!AJ:AJ,'Annual Service Data By Mode'!$I:$I,"&gt;="&amp;$B62,'Annual Service Data By Mode'!$I:$I,"&lt;"&amp;$D62,'Annual Service Data By Mode'!$AX:$AX,"=No",'Annual Service Data By Mode'!$G:$G,"=Full Reporter"),SUMIFS('Annual Service Data By Mode'!AJ:AJ,'Annual Service Data By Mode'!$I:$I,"&gt;="&amp;$B62,'Annual Service Data By Mode'!$AX:$AX,"=No",'Annual Service Data By Mode'!$G:$G,"=Full Reporter"))),IF($A62="","",IF($A62="Between",SUMIFS('Annual Service Data By Mode'!AJ:AJ,'Annual Service Data By Mode'!$I:$I,"&gt;="&amp;$B62,'Annual Service Data By Mode'!$I:$I,"&lt;"&amp;$D62,'Annual Service Data By Mode'!$G:$G,"=Full Reporter"),SUMIFS('Annual Service Data By Mode'!AJ:AJ,'Annual Service Data By Mode'!$I:$I,"&gt;="&amp;$B62,'Annual Service Data By Mode'!$G:$G,"=Full Reporter")))),IF($AE$1,IF($A62="","",IF($A62="Between",SUMIFS('Annual Service Data By Mode'!AJ:AJ,'Annual Service Data By Mode'!$I:$I,"&gt;="&amp;$B62,'Annual Service Data By Mode'!$I:$I,"&lt;"&amp;$D62,'Annual Service Data By Mode'!$AX:$AX,"=No"),SUMIFS('Annual Service Data By Mode'!AJ:AJ,'Annual Service Data By Mode'!$I:$I,"&gt;="&amp;$B62,'Annual Service Data By Mode'!$AX:$AX,"=No"))),IF($A62="","",IF($A62="Between",SUMIFS('Annual Service Data By Mode'!AJ:AJ,'Annual Service Data By Mode'!$I:$I,"&gt;="&amp;$B62,'Annual Service Data By Mode'!$I:$I,"&lt;"&amp;$D62),SUMIFS('Annual Service Data By Mode'!AJ:AJ,'Annual Service Data By Mode'!$I:$I,"&gt;="&amp;$B62)))))</f>
        <v>28108858</v>
      </c>
      <c r="T62" s="79">
        <f>IF($AE$6,IF($AE$1,IF($A62="","",IF($A62="Between",SUMIFS('Annual Service Data By Mode'!AL:AL,'Annual Service Data By Mode'!$I:$I,"&gt;="&amp;$B62,'Annual Service Data By Mode'!$I:$I,"&lt;"&amp;$D62,'Annual Service Data By Mode'!$AX:$AX,"=No",'Annual Service Data By Mode'!$G:$G,"=Full Reporter"),SUMIFS('Annual Service Data By Mode'!AL:AL,'Annual Service Data By Mode'!$I:$I,"&gt;="&amp;$B62,'Annual Service Data By Mode'!$AX:$AX,"=No",'Annual Service Data By Mode'!$G:$G,"=Full Reporter"))),IF($A62="","",IF($A62="Between",SUMIFS('Annual Service Data By Mode'!AL:AL,'Annual Service Data By Mode'!$I:$I,"&gt;="&amp;$B62,'Annual Service Data By Mode'!$I:$I,"&lt;"&amp;$D62,'Annual Service Data By Mode'!$G:$G,"=Full Reporter"),SUMIFS('Annual Service Data By Mode'!AL:AL,'Annual Service Data By Mode'!$I:$I,"&gt;="&amp;$B62,'Annual Service Data By Mode'!$G:$G,"=Full Reporter")))),IF($AE$1,IF($A62="","",IF($A62="Between",SUMIFS('Annual Service Data By Mode'!AL:AL,'Annual Service Data By Mode'!$I:$I,"&gt;="&amp;$B62,'Annual Service Data By Mode'!$I:$I,"&lt;"&amp;$D62,'Annual Service Data By Mode'!$AX:$AX,"=No"),SUMIFS('Annual Service Data By Mode'!AL:AL,'Annual Service Data By Mode'!$I:$I,"&gt;="&amp;$B62,'Annual Service Data By Mode'!$AX:$AX,"=No"))),IF($A62="","",IF($A62="Between",SUMIFS('Annual Service Data By Mode'!AL:AL,'Annual Service Data By Mode'!$I:$I,"&gt;="&amp;$B62,'Annual Service Data By Mode'!$I:$I,"&lt;"&amp;$D62),SUMIFS('Annual Service Data By Mode'!AL:AL,'Annual Service Data By Mode'!$I:$I,"&gt;="&amp;$B62)))))</f>
        <v>27423638</v>
      </c>
      <c r="U62" s="79">
        <f>IF($AE$6,IF($AE$1,IF($A62="","",IF($A62="Between",SUMIFS('Annual Service Data By Mode'!AN:AN,'Annual Service Data By Mode'!$I:$I,"&gt;="&amp;$B62,'Annual Service Data By Mode'!$I:$I,"&lt;"&amp;$D62,'Annual Service Data By Mode'!$AX:$AX,"=No",'Annual Service Data By Mode'!$G:$G,"=Full Reporter"),SUMIFS('Annual Service Data By Mode'!AN:AN,'Annual Service Data By Mode'!$I:$I,"&gt;="&amp;$B62,'Annual Service Data By Mode'!$AX:$AX,"=No",'Annual Service Data By Mode'!$G:$G,"=Full Reporter"))),IF($A62="","",IF($A62="Between",SUMIFS('Annual Service Data By Mode'!AN:AN,'Annual Service Data By Mode'!$I:$I,"&gt;="&amp;$B62,'Annual Service Data By Mode'!$I:$I,"&lt;"&amp;$D62,'Annual Service Data By Mode'!$G:$G,"=Full Reporter"),SUMIFS('Annual Service Data By Mode'!AN:AN,'Annual Service Data By Mode'!$I:$I,"&gt;="&amp;$B62,'Annual Service Data By Mode'!$G:$G,"=Full Reporter")))),IF($AE$1,IF($A62="","",IF($A62="Between",SUMIFS('Annual Service Data By Mode'!AN:AN,'Annual Service Data By Mode'!$I:$I,"&gt;="&amp;$B62,'Annual Service Data By Mode'!$I:$I,"&lt;"&amp;$D62,'Annual Service Data By Mode'!$AX:$AX,"=No"),SUMIFS('Annual Service Data By Mode'!AN:AN,'Annual Service Data By Mode'!$I:$I,"&gt;="&amp;$B62,'Annual Service Data By Mode'!$AX:$AX,"=No"))),IF($A62="","",IF($A62="Between",SUMIFS('Annual Service Data By Mode'!AN:AN,'Annual Service Data By Mode'!$I:$I,"&gt;="&amp;$B62,'Annual Service Data By Mode'!$I:$I,"&lt;"&amp;$D62),SUMIFS('Annual Service Data By Mode'!AN:AN,'Annual Service Data By Mode'!$I:$I,"&gt;="&amp;$B62)))))</f>
        <v>1407675</v>
      </c>
      <c r="V62" s="79">
        <f>IF($AE$6,IF($AE$1,IF($A62="","",IF($A62="Between",SUMIFS('Annual Service Data By Mode'!AP:AP,'Annual Service Data By Mode'!$I:$I,"&gt;="&amp;$B62,'Annual Service Data By Mode'!$I:$I,"&lt;"&amp;$D62,'Annual Service Data By Mode'!$AX:$AX,"=No",'Annual Service Data By Mode'!$G:$G,"=Full Reporter"),SUMIFS('Annual Service Data By Mode'!AP:AP,'Annual Service Data By Mode'!$I:$I,"&gt;="&amp;$B62,'Annual Service Data By Mode'!$AX:$AX,"=No",'Annual Service Data By Mode'!$G:$G,"=Full Reporter"))),IF($A62="","",IF($A62="Between",SUMIFS('Annual Service Data By Mode'!AP:AP,'Annual Service Data By Mode'!$I:$I,"&gt;="&amp;$B62,'Annual Service Data By Mode'!$I:$I,"&lt;"&amp;$D62,'Annual Service Data By Mode'!$G:$G,"=Full Reporter"),SUMIFS('Annual Service Data By Mode'!AP:AP,'Annual Service Data By Mode'!$I:$I,"&gt;="&amp;$B62,'Annual Service Data By Mode'!$G:$G,"=Full Reporter")))),IF($AE$1,IF($A62="","",IF($A62="Between",SUMIFS('Annual Service Data By Mode'!AP:AP,'Annual Service Data By Mode'!$I:$I,"&gt;="&amp;$B62,'Annual Service Data By Mode'!$I:$I,"&lt;"&amp;$D62,'Annual Service Data By Mode'!$AX:$AX,"=No"),SUMIFS('Annual Service Data By Mode'!AP:AP,'Annual Service Data By Mode'!$I:$I,"&gt;="&amp;$B62,'Annual Service Data By Mode'!$AX:$AX,"=No"))),IF($A62="","",IF($A62="Between",SUMIFS('Annual Service Data By Mode'!AP:AP,'Annual Service Data By Mode'!$I:$I,"&gt;="&amp;$B62,'Annual Service Data By Mode'!$I:$I,"&lt;"&amp;$D62),SUMIFS('Annual Service Data By Mode'!AP:AP,'Annual Service Data By Mode'!$I:$I,"&gt;="&amp;$B62)))))</f>
        <v>1358998</v>
      </c>
      <c r="W62" s="79">
        <f>IF($AE$6,IF($AE$1,IF($A62="","",IF($A62="Between",SUMIFS('Annual Service Data By Mode'!AR:AR,'Annual Service Data By Mode'!$I:$I,"&gt;="&amp;$B62,'Annual Service Data By Mode'!$I:$I,"&lt;"&amp;$D62,'Annual Service Data By Mode'!$AX:$AX,"=No",'Annual Service Data By Mode'!$G:$G,"=Full Reporter"),SUMIFS('Annual Service Data By Mode'!AR:AR,'Annual Service Data By Mode'!$I:$I,"&gt;="&amp;$B62,'Annual Service Data By Mode'!$AX:$AX,"=No",'Annual Service Data By Mode'!$G:$G,"=Full Reporter"))),IF($A62="","",IF($A62="Between",SUMIFS('Annual Service Data By Mode'!AR:AR,'Annual Service Data By Mode'!$I:$I,"&gt;="&amp;$B62,'Annual Service Data By Mode'!$I:$I,"&lt;"&amp;$D62,'Annual Service Data By Mode'!$G:$G,"=Full Reporter"),SUMIFS('Annual Service Data By Mode'!AR:AR,'Annual Service Data By Mode'!$I:$I,"&gt;="&amp;$B62,'Annual Service Data By Mode'!$G:$G,"=Full Reporter")))),IF($AE$1,IF($A62="","",IF($A62="Between",SUMIFS('Annual Service Data By Mode'!AR:AR,'Annual Service Data By Mode'!$I:$I,"&gt;="&amp;$B62,'Annual Service Data By Mode'!$I:$I,"&lt;"&amp;$D62,'Annual Service Data By Mode'!$AX:$AX,"=No"),SUMIFS('Annual Service Data By Mode'!AR:AR,'Annual Service Data By Mode'!$I:$I,"&gt;="&amp;$B62,'Annual Service Data By Mode'!$AX:$AX,"=No"))),IF($A62="","",IF($A62="Between",SUMIFS('Annual Service Data By Mode'!AR:AR,'Annual Service Data By Mode'!$I:$I,"&gt;="&amp;$B62,'Annual Service Data By Mode'!$I:$I,"&lt;"&amp;$D62),SUMIFS('Annual Service Data By Mode'!AR:AR,'Annual Service Data By Mode'!$I:$I,"&gt;="&amp;$B62)))))</f>
        <v>999337907</v>
      </c>
      <c r="X62" s="79">
        <f>IF($AE$6,IF($AE$1,IF($A62="","",IF($A62="Between",SUMIFS('Annual Service Data By Mode'!AT:AT,'Annual Service Data By Mode'!$I:$I,"&gt;="&amp;$B62,'Annual Service Data By Mode'!$I:$I,"&lt;"&amp;$D62,'Annual Service Data By Mode'!$AX:$AX,"=No",'Annual Service Data By Mode'!$G:$G,"=Full Reporter"),SUMIFS('Annual Service Data By Mode'!AT:AT,'Annual Service Data By Mode'!$I:$I,"&gt;="&amp;$B62,'Annual Service Data By Mode'!$AX:$AX,"=No",'Annual Service Data By Mode'!$G:$G,"=Full Reporter"))),IF($A62="","",IF($A62="Between",SUMIFS('Annual Service Data By Mode'!AT:AT,'Annual Service Data By Mode'!$I:$I,"&gt;="&amp;$B62,'Annual Service Data By Mode'!$I:$I,"&lt;"&amp;$D62,'Annual Service Data By Mode'!$G:$G,"=Full Reporter"),SUMIFS('Annual Service Data By Mode'!AT:AT,'Annual Service Data By Mode'!$I:$I,"&gt;="&amp;$B62,'Annual Service Data By Mode'!$G:$G,"=Full Reporter")))),IF($AE$1,IF($A62="","",IF($A62="Between",SUMIFS('Annual Service Data By Mode'!AT:AT,'Annual Service Data By Mode'!$I:$I,"&gt;="&amp;$B62,'Annual Service Data By Mode'!$I:$I,"&lt;"&amp;$D62,'Annual Service Data By Mode'!$AX:$AX,"=No"),SUMIFS('Annual Service Data By Mode'!AT:AT,'Annual Service Data By Mode'!$I:$I,"&gt;="&amp;$B62,'Annual Service Data By Mode'!$AX:$AX,"=No"))),IF($A62="","",IF($A62="Between",SUMIFS('Annual Service Data By Mode'!AT:AT,'Annual Service Data By Mode'!$I:$I,"&gt;="&amp;$B62,'Annual Service Data By Mode'!$I:$I,"&lt;"&amp;$D62),SUMIFS('Annual Service Data By Mode'!AT:AT,'Annual Service Data By Mode'!$I:$I,"&gt;="&amp;$B62)))))</f>
        <v>6314931075</v>
      </c>
      <c r="Y62" s="202">
        <f>IF($AE$6,IF($AE$1,IF($A62="","",IF($A62="Between",SUMIFS('Annual Service Data By Mode'!AV:AV,'Annual Service Data By Mode'!$I:$I,"&gt;="&amp;$B62,'Annual Service Data By Mode'!$I:$I,"&lt;"&amp;$D62,'Annual Service Data By Mode'!$AX:$AX,"=No",'Annual Service Data By Mode'!$G:$G,"=Full Reporter"),SUMIFS('Annual Service Data By Mode'!AV:AV,'Annual Service Data By Mode'!$I:$I,"&gt;="&amp;$B62,'Annual Service Data By Mode'!$AX:$AX,"=No",'Annual Service Data By Mode'!$G:$G,"=Full Reporter"))),IF($A62="","",IF($A62="Between",SUMIFS('Annual Service Data By Mode'!AV:AV,'Annual Service Data By Mode'!$I:$I,"&gt;="&amp;$B62,'Annual Service Data By Mode'!$I:$I,"&lt;"&amp;$D62,'Annual Service Data By Mode'!$G:$G,"=Full Reporter"),SUMIFS('Annual Service Data By Mode'!AV:AV,'Annual Service Data By Mode'!$I:$I,"&gt;="&amp;$B62,'Annual Service Data By Mode'!$G:$G,"=Full Reporter")))),IF($AE$1,IF($A62="","",IF($A62="Between",SUMIFS('Annual Service Data By Mode'!AV:AV,'Annual Service Data By Mode'!$I:$I,"&gt;="&amp;$B62,'Annual Service Data By Mode'!$I:$I,"&lt;"&amp;$D62,'Annual Service Data By Mode'!$AX:$AX,"=No"),SUMIFS('Annual Service Data By Mode'!AV:AV,'Annual Service Data By Mode'!$I:$I,"&gt;="&amp;$B62,'Annual Service Data By Mode'!$AX:$AX,"=No"))),IF($A62="","",IF($A62="Between",SUMIFS('Annual Service Data By Mode'!AV:AV,'Annual Service Data By Mode'!$I:$I,"&gt;="&amp;$B62,'Annual Service Data By Mode'!$I:$I,"&lt;"&amp;$D62),SUMIFS('Annual Service Data By Mode'!AV:AV,'Annual Service Data By Mode'!$I:$I,"&gt;="&amp;$B62)))))</f>
        <v>27245.839999999997</v>
      </c>
      <c r="Z62" s="34"/>
      <c r="AA62" s="34"/>
      <c r="AB62" s="34"/>
      <c r="AC62" s="34"/>
      <c r="AD62" s="34"/>
      <c r="AE62" s="34"/>
      <c r="AF62" s="34"/>
      <c r="AG62" s="34"/>
      <c r="AH62" s="34"/>
      <c r="AI62" s="34"/>
    </row>
    <row r="63" spans="1:35" s="37" customFormat="1" ht="11.25" x14ac:dyDescent="0.2">
      <c r="A63" s="67" t="str">
        <f t="shared" si="17"/>
        <v>Between</v>
      </c>
      <c r="B63" s="68">
        <f t="shared" si="18"/>
        <v>1000</v>
      </c>
      <c r="C63" s="69" t="str">
        <f t="shared" si="19"/>
        <v>and</v>
      </c>
      <c r="D63" s="21">
        <v>2000</v>
      </c>
      <c r="E63" s="113" t="str">
        <f t="shared" si="16"/>
        <v>Between 1,000 and 2,000</v>
      </c>
      <c r="F63" s="87">
        <f>IF($AE$6,IF($AE$1,IF($A63="","",IF($A63="Between",SUMIFS('Annual Service Data By Mode'!L:L,'Annual Service Data By Mode'!$I:$I,"&gt;="&amp;$B63,'Annual Service Data By Mode'!$I:$I,"&lt;"&amp;$D63,'Annual Service Data By Mode'!$AX:$AX,"=No",'Annual Service Data By Mode'!$G:$G,"=Full Reporter"),SUMIFS('Annual Service Data By Mode'!L:L,'Annual Service Data By Mode'!$I:$I,"&gt;="&amp;$B63,'Annual Service Data By Mode'!$AX:$AX,"=No",'Annual Service Data By Mode'!$G:$G,"=Full Reporter"))),IF($A63="","",IF($A63="Between",SUMIFS('Annual Service Data By Mode'!L:L,'Annual Service Data By Mode'!$I:$I,"&gt;="&amp;$B63,'Annual Service Data By Mode'!$I:$I,"&lt;"&amp;$D63,'Annual Service Data By Mode'!$G:$G,"=Full Reporter"),SUMIFS('Annual Service Data By Mode'!L:L,'Annual Service Data By Mode'!$I:$I,"&gt;="&amp;$B63,'Annual Service Data By Mode'!$G:$G,"=Full Reporter")))),IF($AE$1,IF($A63="","",IF($A63="Between",SUMIFS('Annual Service Data By Mode'!L:L,'Annual Service Data By Mode'!$I:$I,"&gt;="&amp;$B63,'Annual Service Data By Mode'!$I:$I,"&lt;"&amp;$D63,'Annual Service Data By Mode'!$AX:$AX,"=No"),SUMIFS('Annual Service Data By Mode'!L:L,'Annual Service Data By Mode'!$I:$I,"&gt;="&amp;$B63,'Annual Service Data By Mode'!$AX:$AX,"=No"))),IF($A63="","",IF($A63="Between",SUMIFS('Annual Service Data By Mode'!L:L,'Annual Service Data By Mode'!$I:$I,"&gt;="&amp;$B63,'Annual Service Data By Mode'!$I:$I,"&lt;"&amp;$D63),SUMIFS('Annual Service Data By Mode'!L:L,'Annual Service Data By Mode'!$I:$I,"&gt;="&amp;$B63)))))</f>
        <v>19762</v>
      </c>
      <c r="G63" s="79">
        <f>IF($AE$6,IF($AE$1,IF($A63="","",IF($A63="Between",SUMIFS('Annual Service Data By Mode'!N:N,'Annual Service Data By Mode'!$I:$I,"&gt;="&amp;$B63,'Annual Service Data By Mode'!$I:$I,"&lt;"&amp;$D63,'Annual Service Data By Mode'!$AX:$AX,"=No",'Annual Service Data By Mode'!$G:$G,"=Full Reporter"),SUMIFS('Annual Service Data By Mode'!N:N,'Annual Service Data By Mode'!$I:$I,"&gt;="&amp;$B63,'Annual Service Data By Mode'!$AX:$AX,"=No",'Annual Service Data By Mode'!$G:$G,"=Full Reporter"))),IF($A63="","",IF($A63="Between",SUMIFS('Annual Service Data By Mode'!N:N,'Annual Service Data By Mode'!$I:$I,"&gt;="&amp;$B63,'Annual Service Data By Mode'!$I:$I,"&lt;"&amp;$D63,'Annual Service Data By Mode'!$G:$G,"=Full Reporter"),SUMIFS('Annual Service Data By Mode'!N:N,'Annual Service Data By Mode'!$I:$I,"&gt;="&amp;$B63,'Annual Service Data By Mode'!$G:$G,"=Full Reporter")))),IF($AE$1,IF($A63="","",IF($A63="Between",SUMIFS('Annual Service Data By Mode'!N:N,'Annual Service Data By Mode'!$I:$I,"&gt;="&amp;$B63,'Annual Service Data By Mode'!$I:$I,"&lt;"&amp;$D63,'Annual Service Data By Mode'!$AX:$AX,"=No"),SUMIFS('Annual Service Data By Mode'!N:N,'Annual Service Data By Mode'!$I:$I,"&gt;="&amp;$B63,'Annual Service Data By Mode'!$AX:$AX,"=No"))),IF($A63="","",IF($A63="Between",SUMIFS('Annual Service Data By Mode'!N:N,'Annual Service Data By Mode'!$I:$I,"&gt;="&amp;$B63,'Annual Service Data By Mode'!$I:$I,"&lt;"&amp;$D63),SUMIFS('Annual Service Data By Mode'!N:N,'Annual Service Data By Mode'!$I:$I,"&gt;="&amp;$B63)))))</f>
        <v>840</v>
      </c>
      <c r="H63" s="80">
        <f t="shared" si="20"/>
        <v>16.029773351063561</v>
      </c>
      <c r="I63" s="81">
        <f t="shared" si="21"/>
        <v>9.9544798640420993</v>
      </c>
      <c r="J63" s="80">
        <f t="shared" si="22"/>
        <v>16.394345979058947</v>
      </c>
      <c r="K63" s="80">
        <f t="shared" si="23"/>
        <v>26.399937904593237</v>
      </c>
      <c r="L63" s="79">
        <f>IF($AE$6,IF($AE$1,IF($A63="","",IF($A63="Between",SUMIFS('Annual Service Data By Mode'!V:V,'Annual Service Data By Mode'!$I:$I,"&gt;="&amp;$B63,'Annual Service Data By Mode'!$I:$I,"&lt;"&amp;$D63,'Annual Service Data By Mode'!$AX:$AX,"=No",'Annual Service Data By Mode'!$G:$G,"=Full Reporter"),SUMIFS('Annual Service Data By Mode'!V:V,'Annual Service Data By Mode'!$I:$I,"&gt;="&amp;$B63,'Annual Service Data By Mode'!$AX:$AX,"=No",'Annual Service Data By Mode'!$G:$G,"=Full Reporter"))),IF($A63="","",IF($A63="Between",SUMIFS('Annual Service Data By Mode'!V:V,'Annual Service Data By Mode'!$I:$I,"&gt;="&amp;$B63,'Annual Service Data By Mode'!$I:$I,"&lt;"&amp;$D63,'Annual Service Data By Mode'!$G:$G,"=Full Reporter"),SUMIFS('Annual Service Data By Mode'!V:V,'Annual Service Data By Mode'!$I:$I,"&gt;="&amp;$B63,'Annual Service Data By Mode'!$G:$G,"=Full Reporter")))),IF($AE$1,IF($A63="","",IF($A63="Between",SUMIFS('Annual Service Data By Mode'!V:V,'Annual Service Data By Mode'!$I:$I,"&gt;="&amp;$B63,'Annual Service Data By Mode'!$I:$I,"&lt;"&amp;$D63,'Annual Service Data By Mode'!$AX:$AX,"=No"),SUMIFS('Annual Service Data By Mode'!V:V,'Annual Service Data By Mode'!$I:$I,"&gt;="&amp;$B63,'Annual Service Data By Mode'!$AX:$AX,"=No"))),IF($A63="","",IF($A63="Between",SUMIFS('Annual Service Data By Mode'!V:V,'Annual Service Data By Mode'!$I:$I,"&gt;="&amp;$B63,'Annual Service Data By Mode'!$I:$I,"&lt;"&amp;$D63),SUMIFS('Annual Service Data By Mode'!V:V,'Annual Service Data By Mode'!$I:$I,"&gt;="&amp;$B63)))))</f>
        <v>488401540</v>
      </c>
      <c r="M63" s="79">
        <f>IF($AE$6,IF($AE$1,IF($A63="","",IF($A63="Between",SUMIFS('Annual Service Data By Mode'!X:X,'Annual Service Data By Mode'!$I:$I,"&gt;="&amp;$B63,'Annual Service Data By Mode'!$I:$I,"&lt;"&amp;$D63,'Annual Service Data By Mode'!$AX:$AX,"=No",'Annual Service Data By Mode'!$G:$G,"=Full Reporter"),SUMIFS('Annual Service Data By Mode'!X:X,'Annual Service Data By Mode'!$I:$I,"&gt;="&amp;$B63,'Annual Service Data By Mode'!$AX:$AX,"=No",'Annual Service Data By Mode'!$G:$G,"=Full Reporter"))),IF($A63="","",IF($A63="Between",SUMIFS('Annual Service Data By Mode'!X:X,'Annual Service Data By Mode'!$I:$I,"&gt;="&amp;$B63,'Annual Service Data By Mode'!$I:$I,"&lt;"&amp;$D63,'Annual Service Data By Mode'!$G:$G,"=Full Reporter"),SUMIFS('Annual Service Data By Mode'!X:X,'Annual Service Data By Mode'!$I:$I,"&gt;="&amp;$B63,'Annual Service Data By Mode'!$G:$G,"=Full Reporter")))),IF($AE$1,IF($A63="","",IF($A63="Between",SUMIFS('Annual Service Data By Mode'!X:X,'Annual Service Data By Mode'!$I:$I,"&gt;="&amp;$B63,'Annual Service Data By Mode'!$I:$I,"&lt;"&amp;$D63,'Annual Service Data By Mode'!$AX:$AX,"=No"),SUMIFS('Annual Service Data By Mode'!X:X,'Annual Service Data By Mode'!$I:$I,"&gt;="&amp;$B63,'Annual Service Data By Mode'!$AX:$AX,"=No"))),IF($A63="","",IF($A63="Between",SUMIFS('Annual Service Data By Mode'!X:X,'Annual Service Data By Mode'!$I:$I,"&gt;="&amp;$B63,'Annual Service Data By Mode'!$I:$I,"&lt;"&amp;$D63),SUMIFS('Annual Service Data By Mode'!X:X,'Annual Service Data By Mode'!$I:$I,"&gt;="&amp;$B63)))))</f>
        <v>751448828</v>
      </c>
      <c r="N63" s="79">
        <f>IF($AE$6,IF($AE$1,IF($A63="","",IF($A63="Between",SUMIFS('Annual Service Data By Mode'!Z:Z,'Annual Service Data By Mode'!$I:$I,"&gt;="&amp;$B63,'Annual Service Data By Mode'!$I:$I,"&lt;"&amp;$D63,'Annual Service Data By Mode'!$AX:$AX,"=No",'Annual Service Data By Mode'!$G:$G,"=Full Reporter"),SUMIFS('Annual Service Data By Mode'!Z:Z,'Annual Service Data By Mode'!$I:$I,"&gt;="&amp;$B63,'Annual Service Data By Mode'!$AX:$AX,"=No",'Annual Service Data By Mode'!$G:$G,"=Full Reporter"))),IF($A63="","",IF($A63="Between",SUMIFS('Annual Service Data By Mode'!Z:Z,'Annual Service Data By Mode'!$I:$I,"&gt;="&amp;$B63,'Annual Service Data By Mode'!$I:$I,"&lt;"&amp;$D63,'Annual Service Data By Mode'!$G:$G,"=Full Reporter"),SUMIFS('Annual Service Data By Mode'!Z:Z,'Annual Service Data By Mode'!$I:$I,"&gt;="&amp;$B63,'Annual Service Data By Mode'!$G:$G,"=Full Reporter")))),IF($AE$1,IF($A63="","",IF($A63="Between",SUMIFS('Annual Service Data By Mode'!Z:Z,'Annual Service Data By Mode'!$I:$I,"&gt;="&amp;$B63,'Annual Service Data By Mode'!$I:$I,"&lt;"&amp;$D63,'Annual Service Data By Mode'!$AX:$AX,"=No"),SUMIFS('Annual Service Data By Mode'!Z:Z,'Annual Service Data By Mode'!$I:$I,"&gt;="&amp;$B63,'Annual Service Data By Mode'!$AX:$AX,"=No"))),IF($A63="","",IF($A63="Between",SUMIFS('Annual Service Data By Mode'!Z:Z,'Annual Service Data By Mode'!$I:$I,"&gt;="&amp;$B63,'Annual Service Data By Mode'!$I:$I,"&lt;"&amp;$D63),SUMIFS('Annual Service Data By Mode'!Z:Z,'Annual Service Data By Mode'!$I:$I,"&gt;="&amp;$B63)))))</f>
        <v>685278325</v>
      </c>
      <c r="O63" s="79">
        <f>IF($AE$6,IF($AE$1,IF($A63="","",IF($A63="Between",SUMIFS('Annual Service Data By Mode'!AB:AB,'Annual Service Data By Mode'!$I:$I,"&gt;="&amp;$B63,'Annual Service Data By Mode'!$I:$I,"&lt;"&amp;$D63,'Annual Service Data By Mode'!$AX:$AX,"=No",'Annual Service Data By Mode'!$G:$G,"=Full Reporter"),SUMIFS('Annual Service Data By Mode'!AB:AB,'Annual Service Data By Mode'!$I:$I,"&gt;="&amp;$B63,'Annual Service Data By Mode'!$AX:$AX,"=No",'Annual Service Data By Mode'!$G:$G,"=Full Reporter"))),IF($A63="","",IF($A63="Between",SUMIFS('Annual Service Data By Mode'!AB:AB,'Annual Service Data By Mode'!$I:$I,"&gt;="&amp;$B63,'Annual Service Data By Mode'!$I:$I,"&lt;"&amp;$D63,'Annual Service Data By Mode'!$G:$G,"=Full Reporter"),SUMIFS('Annual Service Data By Mode'!AB:AB,'Annual Service Data By Mode'!$I:$I,"&gt;="&amp;$B63,'Annual Service Data By Mode'!$G:$G,"=Full Reporter")))),IF($AE$1,IF($A63="","",IF($A63="Between",SUMIFS('Annual Service Data By Mode'!AB:AB,'Annual Service Data By Mode'!$I:$I,"&gt;="&amp;$B63,'Annual Service Data By Mode'!$I:$I,"&lt;"&amp;$D63,'Annual Service Data By Mode'!$AX:$AX,"=No"),SUMIFS('Annual Service Data By Mode'!AB:AB,'Annual Service Data By Mode'!$I:$I,"&gt;="&amp;$B63,'Annual Service Data By Mode'!$AX:$AX,"=No"))),IF($A63="","",IF($A63="Between",SUMIFS('Annual Service Data By Mode'!AB:AB,'Annual Service Data By Mode'!$I:$I,"&gt;="&amp;$B63,'Annual Service Data By Mode'!$I:$I,"&lt;"&amp;$D63),SUMIFS('Annual Service Data By Mode'!AB:AB,'Annual Service Data By Mode'!$I:$I,"&gt;="&amp;$B63)))))</f>
        <v>102491237</v>
      </c>
      <c r="P63" s="79">
        <f>IF($AE$6,IF($AE$1,IF($A63="","",IF($A63="Between",SUMIFS('Annual Service Data By Mode'!AD:AD,'Annual Service Data By Mode'!$I:$I,"&gt;="&amp;$B63,'Annual Service Data By Mode'!$I:$I,"&lt;"&amp;$D63,'Annual Service Data By Mode'!$AX:$AX,"=No",'Annual Service Data By Mode'!$G:$G,"=Full Reporter"),SUMIFS('Annual Service Data By Mode'!AD:AD,'Annual Service Data By Mode'!$I:$I,"&gt;="&amp;$B63,'Annual Service Data By Mode'!$AX:$AX,"=No",'Annual Service Data By Mode'!$G:$G,"=Full Reporter"))),IF($A63="","",IF($A63="Between",SUMIFS('Annual Service Data By Mode'!AD:AD,'Annual Service Data By Mode'!$I:$I,"&gt;="&amp;$B63,'Annual Service Data By Mode'!$I:$I,"&lt;"&amp;$D63,'Annual Service Data By Mode'!$G:$G,"=Full Reporter"),SUMIFS('Annual Service Data By Mode'!AD:AD,'Annual Service Data By Mode'!$I:$I,"&gt;="&amp;$B63,'Annual Service Data By Mode'!$G:$G,"=Full Reporter")))),IF($AE$1,IF($A63="","",IF($A63="Between",SUMIFS('Annual Service Data By Mode'!AD:AD,'Annual Service Data By Mode'!$I:$I,"&gt;="&amp;$B63,'Annual Service Data By Mode'!$I:$I,"&lt;"&amp;$D63,'Annual Service Data By Mode'!$AX:$AX,"=No"),SUMIFS('Annual Service Data By Mode'!AD:AD,'Annual Service Data By Mode'!$I:$I,"&gt;="&amp;$B63,'Annual Service Data By Mode'!$AX:$AX,"=No"))),IF($A63="","",IF($A63="Between",SUMIFS('Annual Service Data By Mode'!AD:AD,'Annual Service Data By Mode'!$I:$I,"&gt;="&amp;$B63,'Annual Service Data By Mode'!$I:$I,"&lt;"&amp;$D63),SUMIFS('Annual Service Data By Mode'!AD:AD,'Annual Service Data By Mode'!$I:$I,"&gt;="&amp;$B63)))))</f>
        <v>46335076</v>
      </c>
      <c r="Q63" s="79">
        <f>IF($AE$6,IF($AE$1,IF($A63="","",IF($A63="Between",SUMIFS('Annual Service Data By Mode'!AF:AF,'Annual Service Data By Mode'!$I:$I,"&gt;="&amp;$B63,'Annual Service Data By Mode'!$I:$I,"&lt;"&amp;$D63,'Annual Service Data By Mode'!$AX:$AX,"=No",'Annual Service Data By Mode'!$G:$G,"=Full Reporter"),SUMIFS('Annual Service Data By Mode'!AF:AF,'Annual Service Data By Mode'!$I:$I,"&gt;="&amp;$B63,'Annual Service Data By Mode'!$AX:$AX,"=No",'Annual Service Data By Mode'!$G:$G,"=Full Reporter"))),IF($A63="","",IF($A63="Between",SUMIFS('Annual Service Data By Mode'!AF:AF,'Annual Service Data By Mode'!$I:$I,"&gt;="&amp;$B63,'Annual Service Data By Mode'!$I:$I,"&lt;"&amp;$D63,'Annual Service Data By Mode'!$G:$G,"=Full Reporter"),SUMIFS('Annual Service Data By Mode'!AF:AF,'Annual Service Data By Mode'!$I:$I,"&gt;="&amp;$B63,'Annual Service Data By Mode'!$G:$G,"=Full Reporter")))),IF($AE$1,IF($A63="","",IF($A63="Between",SUMIFS('Annual Service Data By Mode'!AF:AF,'Annual Service Data By Mode'!$I:$I,"&gt;="&amp;$B63,'Annual Service Data By Mode'!$I:$I,"&lt;"&amp;$D63,'Annual Service Data By Mode'!$AX:$AX,"=No"),SUMIFS('Annual Service Data By Mode'!AF:AF,'Annual Service Data By Mode'!$I:$I,"&gt;="&amp;$B63,'Annual Service Data By Mode'!$AX:$AX,"=No"))),IF($A63="","",IF($A63="Between",SUMIFS('Annual Service Data By Mode'!AF:AF,'Annual Service Data By Mode'!$I:$I,"&gt;="&amp;$B63,'Annual Service Data By Mode'!$I:$I,"&lt;"&amp;$D63),SUMIFS('Annual Service Data By Mode'!AF:AF,'Annual Service Data By Mode'!$I:$I,"&gt;="&amp;$B63)))))</f>
        <v>42750344</v>
      </c>
      <c r="R63" s="79">
        <f>IF($AE$6,IF($AE$1,IF($A63="","",IF($A63="Between",SUMIFS('Annual Service Data By Mode'!AH:AH,'Annual Service Data By Mode'!$I:$I,"&gt;="&amp;$B63,'Annual Service Data By Mode'!$I:$I,"&lt;"&amp;$D63,'Annual Service Data By Mode'!$AX:$AX,"=No",'Annual Service Data By Mode'!$G:$G,"=Full Reporter"),SUMIFS('Annual Service Data By Mode'!AH:AH,'Annual Service Data By Mode'!$I:$I,"&gt;="&amp;$B63,'Annual Service Data By Mode'!$AX:$AX,"=No",'Annual Service Data By Mode'!$G:$G,"=Full Reporter"))),IF($A63="","",IF($A63="Between",SUMIFS('Annual Service Data By Mode'!AH:AH,'Annual Service Data By Mode'!$I:$I,"&gt;="&amp;$B63,'Annual Service Data By Mode'!$I:$I,"&lt;"&amp;$D63,'Annual Service Data By Mode'!$G:$G,"=Full Reporter"),SUMIFS('Annual Service Data By Mode'!AH:AH,'Annual Service Data By Mode'!$I:$I,"&gt;="&amp;$B63,'Annual Service Data By Mode'!$G:$G,"=Full Reporter")))),IF($AE$1,IF($A63="","",IF($A63="Between",SUMIFS('Annual Service Data By Mode'!AH:AH,'Annual Service Data By Mode'!$I:$I,"&gt;="&amp;$B63,'Annual Service Data By Mode'!$I:$I,"&lt;"&amp;$D63,'Annual Service Data By Mode'!$AX:$AX,"=No"),SUMIFS('Annual Service Data By Mode'!AH:AH,'Annual Service Data By Mode'!$I:$I,"&gt;="&amp;$B63,'Annual Service Data By Mode'!$AX:$AX,"=No"))),IF($A63="","",IF($A63="Between",SUMIFS('Annual Service Data By Mode'!AH:AH,'Annual Service Data By Mode'!$I:$I,"&gt;="&amp;$B63,'Annual Service Data By Mode'!$I:$I,"&lt;"&amp;$D63),SUMIFS('Annual Service Data By Mode'!AH:AH,'Annual Service Data By Mode'!$I:$I,"&gt;="&amp;$B63)))))</f>
        <v>5425428</v>
      </c>
      <c r="S63" s="79">
        <f>IF($AE$6,IF($AE$1,IF($A63="","",IF($A63="Between",SUMIFS('Annual Service Data By Mode'!AJ:AJ,'Annual Service Data By Mode'!$I:$I,"&gt;="&amp;$B63,'Annual Service Data By Mode'!$I:$I,"&lt;"&amp;$D63,'Annual Service Data By Mode'!$AX:$AX,"=No",'Annual Service Data By Mode'!$G:$G,"=Full Reporter"),SUMIFS('Annual Service Data By Mode'!AJ:AJ,'Annual Service Data By Mode'!$I:$I,"&gt;="&amp;$B63,'Annual Service Data By Mode'!$AX:$AX,"=No",'Annual Service Data By Mode'!$G:$G,"=Full Reporter"))),IF($A63="","",IF($A63="Between",SUMIFS('Annual Service Data By Mode'!AJ:AJ,'Annual Service Data By Mode'!$I:$I,"&gt;="&amp;$B63,'Annual Service Data By Mode'!$I:$I,"&lt;"&amp;$D63,'Annual Service Data By Mode'!$G:$G,"=Full Reporter"),SUMIFS('Annual Service Data By Mode'!AJ:AJ,'Annual Service Data By Mode'!$I:$I,"&gt;="&amp;$B63,'Annual Service Data By Mode'!$G:$G,"=Full Reporter")))),IF($AE$1,IF($A63="","",IF($A63="Between",SUMIFS('Annual Service Data By Mode'!AJ:AJ,'Annual Service Data By Mode'!$I:$I,"&gt;="&amp;$B63,'Annual Service Data By Mode'!$I:$I,"&lt;"&amp;$D63,'Annual Service Data By Mode'!$AX:$AX,"=No"),SUMIFS('Annual Service Data By Mode'!AJ:AJ,'Annual Service Data By Mode'!$I:$I,"&gt;="&amp;$B63,'Annual Service Data By Mode'!$AX:$AX,"=No"))),IF($A63="","",IF($A63="Between",SUMIFS('Annual Service Data By Mode'!AJ:AJ,'Annual Service Data By Mode'!$I:$I,"&gt;="&amp;$B63,'Annual Service Data By Mode'!$I:$I,"&lt;"&amp;$D63),SUMIFS('Annual Service Data By Mode'!AJ:AJ,'Annual Service Data By Mode'!$I:$I,"&gt;="&amp;$B63)))))</f>
        <v>53700286</v>
      </c>
      <c r="T63" s="79">
        <f>IF($AE$6,IF($AE$1,IF($A63="","",IF($A63="Between",SUMIFS('Annual Service Data By Mode'!AL:AL,'Annual Service Data By Mode'!$I:$I,"&gt;="&amp;$B63,'Annual Service Data By Mode'!$I:$I,"&lt;"&amp;$D63,'Annual Service Data By Mode'!$AX:$AX,"=No",'Annual Service Data By Mode'!$G:$G,"=Full Reporter"),SUMIFS('Annual Service Data By Mode'!AL:AL,'Annual Service Data By Mode'!$I:$I,"&gt;="&amp;$B63,'Annual Service Data By Mode'!$AX:$AX,"=No",'Annual Service Data By Mode'!$G:$G,"=Full Reporter"))),IF($A63="","",IF($A63="Between",SUMIFS('Annual Service Data By Mode'!AL:AL,'Annual Service Data By Mode'!$I:$I,"&gt;="&amp;$B63,'Annual Service Data By Mode'!$I:$I,"&lt;"&amp;$D63,'Annual Service Data By Mode'!$G:$G,"=Full Reporter"),SUMIFS('Annual Service Data By Mode'!AL:AL,'Annual Service Data By Mode'!$I:$I,"&gt;="&amp;$B63,'Annual Service Data By Mode'!$G:$G,"=Full Reporter")))),IF($AE$1,IF($A63="","",IF($A63="Between",SUMIFS('Annual Service Data By Mode'!AL:AL,'Annual Service Data By Mode'!$I:$I,"&gt;="&amp;$B63,'Annual Service Data By Mode'!$I:$I,"&lt;"&amp;$D63,'Annual Service Data By Mode'!$AX:$AX,"=No"),SUMIFS('Annual Service Data By Mode'!AL:AL,'Annual Service Data By Mode'!$I:$I,"&gt;="&amp;$B63,'Annual Service Data By Mode'!$AX:$AX,"=No"))),IF($A63="","",IF($A63="Between",SUMIFS('Annual Service Data By Mode'!AL:AL,'Annual Service Data By Mode'!$I:$I,"&gt;="&amp;$B63,'Annual Service Data By Mode'!$I:$I,"&lt;"&amp;$D63),SUMIFS('Annual Service Data By Mode'!AL:AL,'Annual Service Data By Mode'!$I:$I,"&gt;="&amp;$B63)))))</f>
        <v>50502080</v>
      </c>
      <c r="U63" s="79">
        <f>IF($AE$6,IF($AE$1,IF($A63="","",IF($A63="Between",SUMIFS('Annual Service Data By Mode'!AN:AN,'Annual Service Data By Mode'!$I:$I,"&gt;="&amp;$B63,'Annual Service Data By Mode'!$I:$I,"&lt;"&amp;$D63,'Annual Service Data By Mode'!$AX:$AX,"=No",'Annual Service Data By Mode'!$G:$G,"=Full Reporter"),SUMIFS('Annual Service Data By Mode'!AN:AN,'Annual Service Data By Mode'!$I:$I,"&gt;="&amp;$B63,'Annual Service Data By Mode'!$AX:$AX,"=No",'Annual Service Data By Mode'!$G:$G,"=Full Reporter"))),IF($A63="","",IF($A63="Between",SUMIFS('Annual Service Data By Mode'!AN:AN,'Annual Service Data By Mode'!$I:$I,"&gt;="&amp;$B63,'Annual Service Data By Mode'!$I:$I,"&lt;"&amp;$D63,'Annual Service Data By Mode'!$G:$G,"=Full Reporter"),SUMIFS('Annual Service Data By Mode'!AN:AN,'Annual Service Data By Mode'!$I:$I,"&gt;="&amp;$B63,'Annual Service Data By Mode'!$G:$G,"=Full Reporter")))),IF($AE$1,IF($A63="","",IF($A63="Between",SUMIFS('Annual Service Data By Mode'!AN:AN,'Annual Service Data By Mode'!$I:$I,"&gt;="&amp;$B63,'Annual Service Data By Mode'!$I:$I,"&lt;"&amp;$D63,'Annual Service Data By Mode'!$AX:$AX,"=No"),SUMIFS('Annual Service Data By Mode'!AN:AN,'Annual Service Data By Mode'!$I:$I,"&gt;="&amp;$B63,'Annual Service Data By Mode'!$AX:$AX,"=No"))),IF($A63="","",IF($A63="Between",SUMIFS('Annual Service Data By Mode'!AN:AN,'Annual Service Data By Mode'!$I:$I,"&gt;="&amp;$B63,'Annual Service Data By Mode'!$I:$I,"&lt;"&amp;$D63),SUMIFS('Annual Service Data By Mode'!AN:AN,'Annual Service Data By Mode'!$I:$I,"&gt;="&amp;$B63)))))</f>
        <v>2688420</v>
      </c>
      <c r="V63" s="79">
        <f>IF($AE$6,IF($AE$1,IF($A63="","",IF($A63="Between",SUMIFS('Annual Service Data By Mode'!AP:AP,'Annual Service Data By Mode'!$I:$I,"&gt;="&amp;$B63,'Annual Service Data By Mode'!$I:$I,"&lt;"&amp;$D63,'Annual Service Data By Mode'!$AX:$AX,"=No",'Annual Service Data By Mode'!$G:$G,"=Full Reporter"),SUMIFS('Annual Service Data By Mode'!AP:AP,'Annual Service Data By Mode'!$I:$I,"&gt;="&amp;$B63,'Annual Service Data By Mode'!$AX:$AX,"=No",'Annual Service Data By Mode'!$G:$G,"=Full Reporter"))),IF($A63="","",IF($A63="Between",SUMIFS('Annual Service Data By Mode'!AP:AP,'Annual Service Data By Mode'!$I:$I,"&gt;="&amp;$B63,'Annual Service Data By Mode'!$I:$I,"&lt;"&amp;$D63,'Annual Service Data By Mode'!$G:$G,"=Full Reporter"),SUMIFS('Annual Service Data By Mode'!AP:AP,'Annual Service Data By Mode'!$I:$I,"&gt;="&amp;$B63,'Annual Service Data By Mode'!$G:$G,"=Full Reporter")))),IF($AE$1,IF($A63="","",IF($A63="Between",SUMIFS('Annual Service Data By Mode'!AP:AP,'Annual Service Data By Mode'!$I:$I,"&gt;="&amp;$B63,'Annual Service Data By Mode'!$I:$I,"&lt;"&amp;$D63,'Annual Service Data By Mode'!$AX:$AX,"=No"),SUMIFS('Annual Service Data By Mode'!AP:AP,'Annual Service Data By Mode'!$I:$I,"&gt;="&amp;$B63,'Annual Service Data By Mode'!$AX:$AX,"=No"))),IF($A63="","",IF($A63="Between",SUMIFS('Annual Service Data By Mode'!AP:AP,'Annual Service Data By Mode'!$I:$I,"&gt;="&amp;$B63,'Annual Service Data By Mode'!$I:$I,"&lt;"&amp;$D63),SUMIFS('Annual Service Data By Mode'!AP:AP,'Annual Service Data By Mode'!$I:$I,"&gt;="&amp;$B63)))))</f>
        <v>2520941</v>
      </c>
      <c r="W63" s="79">
        <f>IF($AE$6,IF($AE$1,IF($A63="","",IF($A63="Between",SUMIFS('Annual Service Data By Mode'!AR:AR,'Annual Service Data By Mode'!$I:$I,"&gt;="&amp;$B63,'Annual Service Data By Mode'!$I:$I,"&lt;"&amp;$D63,'Annual Service Data By Mode'!$AX:$AX,"=No",'Annual Service Data By Mode'!$G:$G,"=Full Reporter"),SUMIFS('Annual Service Data By Mode'!AR:AR,'Annual Service Data By Mode'!$I:$I,"&gt;="&amp;$B63,'Annual Service Data By Mode'!$AX:$AX,"=No",'Annual Service Data By Mode'!$G:$G,"=Full Reporter"))),IF($A63="","",IF($A63="Between",SUMIFS('Annual Service Data By Mode'!AR:AR,'Annual Service Data By Mode'!$I:$I,"&gt;="&amp;$B63,'Annual Service Data By Mode'!$I:$I,"&lt;"&amp;$D63,'Annual Service Data By Mode'!$G:$G,"=Full Reporter"),SUMIFS('Annual Service Data By Mode'!AR:AR,'Annual Service Data By Mode'!$I:$I,"&gt;="&amp;$B63,'Annual Service Data By Mode'!$G:$G,"=Full Reporter")))),IF($AE$1,IF($A63="","",IF($A63="Between",SUMIFS('Annual Service Data By Mode'!AR:AR,'Annual Service Data By Mode'!$I:$I,"&gt;="&amp;$B63,'Annual Service Data By Mode'!$I:$I,"&lt;"&amp;$D63,'Annual Service Data By Mode'!$AX:$AX,"=No"),SUMIFS('Annual Service Data By Mode'!AR:AR,'Annual Service Data By Mode'!$I:$I,"&gt;="&amp;$B63,'Annual Service Data By Mode'!$AX:$AX,"=No"))),IF($A63="","",IF($A63="Between",SUMIFS('Annual Service Data By Mode'!AR:AR,'Annual Service Data By Mode'!$I:$I,"&gt;="&amp;$B63,'Annual Service Data By Mode'!$I:$I,"&lt;"&amp;$D63),SUMIFS('Annual Service Data By Mode'!AR:AR,'Annual Service Data By Mode'!$I:$I,"&gt;="&amp;$B63)))))</f>
        <v>1128606427</v>
      </c>
      <c r="X63" s="79">
        <f>IF($AE$6,IF($AE$1,IF($A63="","",IF($A63="Between",SUMIFS('Annual Service Data By Mode'!AT:AT,'Annual Service Data By Mode'!$I:$I,"&gt;="&amp;$B63,'Annual Service Data By Mode'!$I:$I,"&lt;"&amp;$D63,'Annual Service Data By Mode'!$AX:$AX,"=No",'Annual Service Data By Mode'!$G:$G,"=Full Reporter"),SUMIFS('Annual Service Data By Mode'!AT:AT,'Annual Service Data By Mode'!$I:$I,"&gt;="&amp;$B63,'Annual Service Data By Mode'!$AX:$AX,"=No",'Annual Service Data By Mode'!$G:$G,"=Full Reporter"))),IF($A63="","",IF($A63="Between",SUMIFS('Annual Service Data By Mode'!AT:AT,'Annual Service Data By Mode'!$I:$I,"&gt;="&amp;$B63,'Annual Service Data By Mode'!$I:$I,"&lt;"&amp;$D63,'Annual Service Data By Mode'!$G:$G,"=Full Reporter"),SUMIFS('Annual Service Data By Mode'!AT:AT,'Annual Service Data By Mode'!$I:$I,"&gt;="&amp;$B63,'Annual Service Data By Mode'!$G:$G,"=Full Reporter")))),IF($AE$1,IF($A63="","",IF($A63="Between",SUMIFS('Annual Service Data By Mode'!AT:AT,'Annual Service Data By Mode'!$I:$I,"&gt;="&amp;$B63,'Annual Service Data By Mode'!$I:$I,"&lt;"&amp;$D63,'Annual Service Data By Mode'!$AX:$AX,"=No"),SUMIFS('Annual Service Data By Mode'!AT:AT,'Annual Service Data By Mode'!$I:$I,"&gt;="&amp;$B63,'Annual Service Data By Mode'!$AX:$AX,"=No"))),IF($A63="","",IF($A63="Between",SUMIFS('Annual Service Data By Mode'!AT:AT,'Annual Service Data By Mode'!$I:$I,"&gt;="&amp;$B63,'Annual Service Data By Mode'!$I:$I,"&lt;"&amp;$D63),SUMIFS('Annual Service Data By Mode'!AT:AT,'Annual Service Data By Mode'!$I:$I,"&gt;="&amp;$B63)))))</f>
        <v>11234689952</v>
      </c>
      <c r="Y63" s="202">
        <f>IF($AE$6,IF($AE$1,IF($A63="","",IF($A63="Between",SUMIFS('Annual Service Data By Mode'!AV:AV,'Annual Service Data By Mode'!$I:$I,"&gt;="&amp;$B63,'Annual Service Data By Mode'!$I:$I,"&lt;"&amp;$D63,'Annual Service Data By Mode'!$AX:$AX,"=No",'Annual Service Data By Mode'!$G:$G,"=Full Reporter"),SUMIFS('Annual Service Data By Mode'!AV:AV,'Annual Service Data By Mode'!$I:$I,"&gt;="&amp;$B63,'Annual Service Data By Mode'!$AX:$AX,"=No",'Annual Service Data By Mode'!$G:$G,"=Full Reporter"))),IF($A63="","",IF($A63="Between",SUMIFS('Annual Service Data By Mode'!AV:AV,'Annual Service Data By Mode'!$I:$I,"&gt;="&amp;$B63,'Annual Service Data By Mode'!$I:$I,"&lt;"&amp;$D63,'Annual Service Data By Mode'!$G:$G,"=Full Reporter"),SUMIFS('Annual Service Data By Mode'!AV:AV,'Annual Service Data By Mode'!$I:$I,"&gt;="&amp;$B63,'Annual Service Data By Mode'!$G:$G,"=Full Reporter")))),IF($AE$1,IF($A63="","",IF($A63="Between",SUMIFS('Annual Service Data By Mode'!AV:AV,'Annual Service Data By Mode'!$I:$I,"&gt;="&amp;$B63,'Annual Service Data By Mode'!$I:$I,"&lt;"&amp;$D63,'Annual Service Data By Mode'!$AX:$AX,"=No"),SUMIFS('Annual Service Data By Mode'!AV:AV,'Annual Service Data By Mode'!$I:$I,"&gt;="&amp;$B63,'Annual Service Data By Mode'!$AX:$AX,"=No"))),IF($A63="","",IF($A63="Between",SUMIFS('Annual Service Data By Mode'!AV:AV,'Annual Service Data By Mode'!$I:$I,"&gt;="&amp;$B63,'Annual Service Data By Mode'!$I:$I,"&lt;"&amp;$D63),SUMIFS('Annual Service Data By Mode'!AV:AV,'Annual Service Data By Mode'!$I:$I,"&gt;="&amp;$B63)))))</f>
        <v>26464.319999999996</v>
      </c>
      <c r="Z63" s="34"/>
      <c r="AA63" s="34"/>
      <c r="AB63" s="34"/>
      <c r="AC63" s="34"/>
      <c r="AD63" s="34"/>
      <c r="AE63" s="34"/>
      <c r="AF63" s="34"/>
      <c r="AG63" s="34"/>
      <c r="AH63" s="34"/>
      <c r="AI63" s="34"/>
    </row>
    <row r="64" spans="1:35" s="37" customFormat="1" ht="11.25" x14ac:dyDescent="0.2">
      <c r="A64" s="70" t="str">
        <f t="shared" si="17"/>
        <v>Over</v>
      </c>
      <c r="B64" s="71">
        <f t="shared" si="18"/>
        <v>2000</v>
      </c>
      <c r="C64" s="72" t="str">
        <f t="shared" si="19"/>
        <v/>
      </c>
      <c r="D64" s="22"/>
      <c r="E64" s="162" t="str">
        <f t="shared" si="16"/>
        <v>Over 2,000</v>
      </c>
      <c r="F64" s="163">
        <f>IF($AE$6,IF($AE$1,IF($A64="","",IF($A64="Between",SUMIFS('Annual Service Data By Mode'!L:L,'Annual Service Data By Mode'!$I:$I,"&gt;="&amp;$B64,'Annual Service Data By Mode'!$I:$I,"&lt;"&amp;$D64,'Annual Service Data By Mode'!$AX:$AX,"=No",'Annual Service Data By Mode'!$G:$G,"=Full Reporter"),SUMIFS('Annual Service Data By Mode'!L:L,'Annual Service Data By Mode'!$I:$I,"&gt;="&amp;$B64,'Annual Service Data By Mode'!$AX:$AX,"=No",'Annual Service Data By Mode'!$G:$G,"=Full Reporter"))),IF($A64="","",IF($A64="Between",SUMIFS('Annual Service Data By Mode'!L:L,'Annual Service Data By Mode'!$I:$I,"&gt;="&amp;$B64,'Annual Service Data By Mode'!$I:$I,"&lt;"&amp;$D64,'Annual Service Data By Mode'!$G:$G,"=Full Reporter"),SUMIFS('Annual Service Data By Mode'!L:L,'Annual Service Data By Mode'!$I:$I,"&gt;="&amp;$B64,'Annual Service Data By Mode'!$G:$G,"=Full Reporter")))),IF($AE$1,IF($A64="","",IF($A64="Between",SUMIFS('Annual Service Data By Mode'!L:L,'Annual Service Data By Mode'!$I:$I,"&gt;="&amp;$B64,'Annual Service Data By Mode'!$I:$I,"&lt;"&amp;$D64,'Annual Service Data By Mode'!$AX:$AX,"=No"),SUMIFS('Annual Service Data By Mode'!L:L,'Annual Service Data By Mode'!$I:$I,"&gt;="&amp;$B64,'Annual Service Data By Mode'!$AX:$AX,"=No"))),IF($A64="","",IF($A64="Between",SUMIFS('Annual Service Data By Mode'!L:L,'Annual Service Data By Mode'!$I:$I,"&gt;="&amp;$B64,'Annual Service Data By Mode'!$I:$I,"&lt;"&amp;$D64),SUMIFS('Annual Service Data By Mode'!L:L,'Annual Service Data By Mode'!$I:$I,"&gt;="&amp;$B64)))))</f>
        <v>34641</v>
      </c>
      <c r="G64" s="140">
        <f>IF($AE$6,IF($AE$1,IF($A64="","",IF($A64="Between",SUMIFS('Annual Service Data By Mode'!N:N,'Annual Service Data By Mode'!$I:$I,"&gt;="&amp;$B64,'Annual Service Data By Mode'!$I:$I,"&lt;"&amp;$D64,'Annual Service Data By Mode'!$AX:$AX,"=No",'Annual Service Data By Mode'!$G:$G,"=Full Reporter"),SUMIFS('Annual Service Data By Mode'!N:N,'Annual Service Data By Mode'!$I:$I,"&gt;="&amp;$B64,'Annual Service Data By Mode'!$AX:$AX,"=No",'Annual Service Data By Mode'!$G:$G,"=Full Reporter"))),IF($A64="","",IF($A64="Between",SUMIFS('Annual Service Data By Mode'!N:N,'Annual Service Data By Mode'!$I:$I,"&gt;="&amp;$B64,'Annual Service Data By Mode'!$I:$I,"&lt;"&amp;$D64,'Annual Service Data By Mode'!$G:$G,"=Full Reporter"),SUMIFS('Annual Service Data By Mode'!N:N,'Annual Service Data By Mode'!$I:$I,"&gt;="&amp;$B64,'Annual Service Data By Mode'!$G:$G,"=Full Reporter")))),IF($AE$1,IF($A64="","",IF($A64="Between",SUMIFS('Annual Service Data By Mode'!N:N,'Annual Service Data By Mode'!$I:$I,"&gt;="&amp;$B64,'Annual Service Data By Mode'!$I:$I,"&lt;"&amp;$D64,'Annual Service Data By Mode'!$AX:$AX,"=No"),SUMIFS('Annual Service Data By Mode'!N:N,'Annual Service Data By Mode'!$I:$I,"&gt;="&amp;$B64,'Annual Service Data By Mode'!$AX:$AX,"=No"))),IF($A64="","",IF($A64="Between",SUMIFS('Annual Service Data By Mode'!N:N,'Annual Service Data By Mode'!$I:$I,"&gt;="&amp;$B64,'Annual Service Data By Mode'!$I:$I,"&lt;"&amp;$D64),SUMIFS('Annual Service Data By Mode'!N:N,'Annual Service Data By Mode'!$I:$I,"&gt;="&amp;$B64)))))</f>
        <v>1653</v>
      </c>
      <c r="H64" s="141">
        <f t="shared" si="20"/>
        <v>13.975189669809996</v>
      </c>
      <c r="I64" s="142">
        <f t="shared" si="21"/>
        <v>4.3545353153258395</v>
      </c>
      <c r="J64" s="141">
        <f t="shared" si="22"/>
        <v>18.287616963872598</v>
      </c>
      <c r="K64" s="141">
        <f t="shared" si="23"/>
        <v>58.691202888965542</v>
      </c>
      <c r="L64" s="140">
        <f>IF($AE$6,IF($AE$1,IF($A64="","",IF($A64="Between",SUMIFS('Annual Service Data By Mode'!V:V,'Annual Service Data By Mode'!$I:$I,"&gt;="&amp;$B64,'Annual Service Data By Mode'!$I:$I,"&lt;"&amp;$D64,'Annual Service Data By Mode'!$AX:$AX,"=No",'Annual Service Data By Mode'!$G:$G,"=Full Reporter"),SUMIFS('Annual Service Data By Mode'!V:V,'Annual Service Data By Mode'!$I:$I,"&gt;="&amp;$B64,'Annual Service Data By Mode'!$AX:$AX,"=No",'Annual Service Data By Mode'!$G:$G,"=Full Reporter"))),IF($A64="","",IF($A64="Between",SUMIFS('Annual Service Data By Mode'!V:V,'Annual Service Data By Mode'!$I:$I,"&gt;="&amp;$B64,'Annual Service Data By Mode'!$I:$I,"&lt;"&amp;$D64,'Annual Service Data By Mode'!$G:$G,"=Full Reporter"),SUMIFS('Annual Service Data By Mode'!V:V,'Annual Service Data By Mode'!$I:$I,"&gt;="&amp;$B64,'Annual Service Data By Mode'!$G:$G,"=Full Reporter")))),IF($AE$1,IF($A64="","",IF($A64="Between",SUMIFS('Annual Service Data By Mode'!V:V,'Annual Service Data By Mode'!$I:$I,"&gt;="&amp;$B64,'Annual Service Data By Mode'!$I:$I,"&lt;"&amp;$D64,'Annual Service Data By Mode'!$AX:$AX,"=No"),SUMIFS('Annual Service Data By Mode'!V:V,'Annual Service Data By Mode'!$I:$I,"&gt;="&amp;$B64,'Annual Service Data By Mode'!$AX:$AX,"=No"))),IF($A64="","",IF($A64="Between",SUMIFS('Annual Service Data By Mode'!V:V,'Annual Service Data By Mode'!$I:$I,"&gt;="&amp;$B64,'Annual Service Data By Mode'!$I:$I,"&lt;"&amp;$D64),SUMIFS('Annual Service Data By Mode'!V:V,'Annual Service Data By Mode'!$I:$I,"&gt;="&amp;$B64)))))</f>
        <v>1211686984</v>
      </c>
      <c r="M64" s="140">
        <f>IF($AE$6,IF($AE$1,IF($A64="","",IF($A64="Between",SUMIFS('Annual Service Data By Mode'!X:X,'Annual Service Data By Mode'!$I:$I,"&gt;="&amp;$B64,'Annual Service Data By Mode'!$I:$I,"&lt;"&amp;$D64,'Annual Service Data By Mode'!$AX:$AX,"=No",'Annual Service Data By Mode'!$G:$G,"=Full Reporter"),SUMIFS('Annual Service Data By Mode'!X:X,'Annual Service Data By Mode'!$I:$I,"&gt;="&amp;$B64,'Annual Service Data By Mode'!$AX:$AX,"=No",'Annual Service Data By Mode'!$G:$G,"=Full Reporter"))),IF($A64="","",IF($A64="Between",SUMIFS('Annual Service Data By Mode'!X:X,'Annual Service Data By Mode'!$I:$I,"&gt;="&amp;$B64,'Annual Service Data By Mode'!$I:$I,"&lt;"&amp;$D64,'Annual Service Data By Mode'!$G:$G,"=Full Reporter"),SUMIFS('Annual Service Data By Mode'!X:X,'Annual Service Data By Mode'!$I:$I,"&gt;="&amp;$B64,'Annual Service Data By Mode'!$G:$G,"=Full Reporter")))),IF($AE$1,IF($A64="","",IF($A64="Between",SUMIFS('Annual Service Data By Mode'!X:X,'Annual Service Data By Mode'!$I:$I,"&gt;="&amp;$B64,'Annual Service Data By Mode'!$I:$I,"&lt;"&amp;$D64,'Annual Service Data By Mode'!$AX:$AX,"=No"),SUMIFS('Annual Service Data By Mode'!X:X,'Annual Service Data By Mode'!$I:$I,"&gt;="&amp;$B64,'Annual Service Data By Mode'!$AX:$AX,"=No"))),IF($A64="","",IF($A64="Between",SUMIFS('Annual Service Data By Mode'!X:X,'Annual Service Data By Mode'!$I:$I,"&gt;="&amp;$B64,'Annual Service Data By Mode'!$I:$I,"&lt;"&amp;$D64),SUMIFS('Annual Service Data By Mode'!X:X,'Annual Service Data By Mode'!$I:$I,"&gt;="&amp;$B64)))))</f>
        <v>1514185500</v>
      </c>
      <c r="N64" s="140">
        <f>IF($AE$6,IF($AE$1,IF($A64="","",IF($A64="Between",SUMIFS('Annual Service Data By Mode'!Z:Z,'Annual Service Data By Mode'!$I:$I,"&gt;="&amp;$B64,'Annual Service Data By Mode'!$I:$I,"&lt;"&amp;$D64,'Annual Service Data By Mode'!$AX:$AX,"=No",'Annual Service Data By Mode'!$G:$G,"=Full Reporter"),SUMIFS('Annual Service Data By Mode'!Z:Z,'Annual Service Data By Mode'!$I:$I,"&gt;="&amp;$B64,'Annual Service Data By Mode'!$AX:$AX,"=No",'Annual Service Data By Mode'!$G:$G,"=Full Reporter"))),IF($A64="","",IF($A64="Between",SUMIFS('Annual Service Data By Mode'!Z:Z,'Annual Service Data By Mode'!$I:$I,"&gt;="&amp;$B64,'Annual Service Data By Mode'!$I:$I,"&lt;"&amp;$D64,'Annual Service Data By Mode'!$G:$G,"=Full Reporter"),SUMIFS('Annual Service Data By Mode'!Z:Z,'Annual Service Data By Mode'!$I:$I,"&gt;="&amp;$B64,'Annual Service Data By Mode'!$G:$G,"=Full Reporter")))),IF($AE$1,IF($A64="","",IF($A64="Between",SUMIFS('Annual Service Data By Mode'!Z:Z,'Annual Service Data By Mode'!$I:$I,"&gt;="&amp;$B64,'Annual Service Data By Mode'!$I:$I,"&lt;"&amp;$D64,'Annual Service Data By Mode'!$AX:$AX,"=No"),SUMIFS('Annual Service Data By Mode'!Z:Z,'Annual Service Data By Mode'!$I:$I,"&gt;="&amp;$B64,'Annual Service Data By Mode'!$AX:$AX,"=No"))),IF($A64="","",IF($A64="Between",SUMIFS('Annual Service Data By Mode'!Z:Z,'Annual Service Data By Mode'!$I:$I,"&gt;="&amp;$B64,'Annual Service Data By Mode'!$I:$I,"&lt;"&amp;$D64),SUMIFS('Annual Service Data By Mode'!Z:Z,'Annual Service Data By Mode'!$I:$I,"&gt;="&amp;$B64)))))</f>
        <v>1370983911</v>
      </c>
      <c r="O64" s="140">
        <f>IF($AE$6,IF($AE$1,IF($A64="","",IF($A64="Between",SUMIFS('Annual Service Data By Mode'!AB:AB,'Annual Service Data By Mode'!$I:$I,"&gt;="&amp;$B64,'Annual Service Data By Mode'!$I:$I,"&lt;"&amp;$D64,'Annual Service Data By Mode'!$AX:$AX,"=No",'Annual Service Data By Mode'!$G:$G,"=Full Reporter"),SUMIFS('Annual Service Data By Mode'!AB:AB,'Annual Service Data By Mode'!$I:$I,"&gt;="&amp;$B64,'Annual Service Data By Mode'!$AX:$AX,"=No",'Annual Service Data By Mode'!$G:$G,"=Full Reporter"))),IF($A64="","",IF($A64="Between",SUMIFS('Annual Service Data By Mode'!AB:AB,'Annual Service Data By Mode'!$I:$I,"&gt;="&amp;$B64,'Annual Service Data By Mode'!$I:$I,"&lt;"&amp;$D64,'Annual Service Data By Mode'!$G:$G,"=Full Reporter"),SUMIFS('Annual Service Data By Mode'!AB:AB,'Annual Service Data By Mode'!$I:$I,"&gt;="&amp;$B64,'Annual Service Data By Mode'!$G:$G,"=Full Reporter")))),IF($AE$1,IF($A64="","",IF($A64="Between",SUMIFS('Annual Service Data By Mode'!AB:AB,'Annual Service Data By Mode'!$I:$I,"&gt;="&amp;$B64,'Annual Service Data By Mode'!$I:$I,"&lt;"&amp;$D64,'Annual Service Data By Mode'!$AX:$AX,"=No"),SUMIFS('Annual Service Data By Mode'!AB:AB,'Annual Service Data By Mode'!$I:$I,"&gt;="&amp;$B64,'Annual Service Data By Mode'!$AX:$AX,"=No"))),IF($A64="","",IF($A64="Between",SUMIFS('Annual Service Data By Mode'!AB:AB,'Annual Service Data By Mode'!$I:$I,"&gt;="&amp;$B64,'Annual Service Data By Mode'!$I:$I,"&lt;"&amp;$D64),SUMIFS('Annual Service Data By Mode'!AB:AB,'Annual Service Data By Mode'!$I:$I,"&gt;="&amp;$B64)))))</f>
        <v>149143327</v>
      </c>
      <c r="P64" s="140">
        <f>IF($AE$6,IF($AE$1,IF($A64="","",IF($A64="Between",SUMIFS('Annual Service Data By Mode'!AD:AD,'Annual Service Data By Mode'!$I:$I,"&gt;="&amp;$B64,'Annual Service Data By Mode'!$I:$I,"&lt;"&amp;$D64,'Annual Service Data By Mode'!$AX:$AX,"=No",'Annual Service Data By Mode'!$G:$G,"=Full Reporter"),SUMIFS('Annual Service Data By Mode'!AD:AD,'Annual Service Data By Mode'!$I:$I,"&gt;="&amp;$B64,'Annual Service Data By Mode'!$AX:$AX,"=No",'Annual Service Data By Mode'!$G:$G,"=Full Reporter"))),IF($A64="","",IF($A64="Between",SUMIFS('Annual Service Data By Mode'!AD:AD,'Annual Service Data By Mode'!$I:$I,"&gt;="&amp;$B64,'Annual Service Data By Mode'!$I:$I,"&lt;"&amp;$D64,'Annual Service Data By Mode'!$G:$G,"=Full Reporter"),SUMIFS('Annual Service Data By Mode'!AD:AD,'Annual Service Data By Mode'!$I:$I,"&gt;="&amp;$B64,'Annual Service Data By Mode'!$G:$G,"=Full Reporter")))),IF($AE$1,IF($A64="","",IF($A64="Between",SUMIFS('Annual Service Data By Mode'!AD:AD,'Annual Service Data By Mode'!$I:$I,"&gt;="&amp;$B64,'Annual Service Data By Mode'!$I:$I,"&lt;"&amp;$D64,'Annual Service Data By Mode'!$AX:$AX,"=No"),SUMIFS('Annual Service Data By Mode'!AD:AD,'Annual Service Data By Mode'!$I:$I,"&gt;="&amp;$B64,'Annual Service Data By Mode'!$AX:$AX,"=No"))),IF($A64="","",IF($A64="Between",SUMIFS('Annual Service Data By Mode'!AD:AD,'Annual Service Data By Mode'!$I:$I,"&gt;="&amp;$B64,'Annual Service Data By Mode'!$I:$I,"&lt;"&amp;$D64),SUMIFS('Annual Service Data By Mode'!AD:AD,'Annual Service Data By Mode'!$I:$I,"&gt;="&amp;$B64)))))</f>
        <v>108913385</v>
      </c>
      <c r="Q64" s="140">
        <f>IF($AE$6,IF($AE$1,IF($A64="","",IF($A64="Between",SUMIFS('Annual Service Data By Mode'!AF:AF,'Annual Service Data By Mode'!$I:$I,"&gt;="&amp;$B64,'Annual Service Data By Mode'!$I:$I,"&lt;"&amp;$D64,'Annual Service Data By Mode'!$AX:$AX,"=No",'Annual Service Data By Mode'!$G:$G,"=Full Reporter"),SUMIFS('Annual Service Data By Mode'!AF:AF,'Annual Service Data By Mode'!$I:$I,"&gt;="&amp;$B64,'Annual Service Data By Mode'!$AX:$AX,"=No",'Annual Service Data By Mode'!$G:$G,"=Full Reporter"))),IF($A64="","",IF($A64="Between",SUMIFS('Annual Service Data By Mode'!AF:AF,'Annual Service Data By Mode'!$I:$I,"&gt;="&amp;$B64,'Annual Service Data By Mode'!$I:$I,"&lt;"&amp;$D64,'Annual Service Data By Mode'!$G:$G,"=Full Reporter"),SUMIFS('Annual Service Data By Mode'!AF:AF,'Annual Service Data By Mode'!$I:$I,"&gt;="&amp;$B64,'Annual Service Data By Mode'!$G:$G,"=Full Reporter")))),IF($AE$1,IF($A64="","",IF($A64="Between",SUMIFS('Annual Service Data By Mode'!AF:AF,'Annual Service Data By Mode'!$I:$I,"&gt;="&amp;$B64,'Annual Service Data By Mode'!$I:$I,"&lt;"&amp;$D64,'Annual Service Data By Mode'!$AX:$AX,"=No"),SUMIFS('Annual Service Data By Mode'!AF:AF,'Annual Service Data By Mode'!$I:$I,"&gt;="&amp;$B64,'Annual Service Data By Mode'!$AX:$AX,"=No"))),IF($A64="","",IF($A64="Between",SUMIFS('Annual Service Data By Mode'!AF:AF,'Annual Service Data By Mode'!$I:$I,"&gt;="&amp;$B64,'Annual Service Data By Mode'!$I:$I,"&lt;"&amp;$D64),SUMIFS('Annual Service Data By Mode'!AF:AF,'Annual Service Data By Mode'!$I:$I,"&gt;="&amp;$B64)))))</f>
        <v>98101274</v>
      </c>
      <c r="R64" s="140">
        <f>IF($AE$6,IF($AE$1,IF($A64="","",IF($A64="Between",SUMIFS('Annual Service Data By Mode'!AH:AH,'Annual Service Data By Mode'!$I:$I,"&gt;="&amp;$B64,'Annual Service Data By Mode'!$I:$I,"&lt;"&amp;$D64,'Annual Service Data By Mode'!$AX:$AX,"=No",'Annual Service Data By Mode'!$G:$G,"=Full Reporter"),SUMIFS('Annual Service Data By Mode'!AH:AH,'Annual Service Data By Mode'!$I:$I,"&gt;="&amp;$B64,'Annual Service Data By Mode'!$AX:$AX,"=No",'Annual Service Data By Mode'!$G:$G,"=Full Reporter"))),IF($A64="","",IF($A64="Between",SUMIFS('Annual Service Data By Mode'!AH:AH,'Annual Service Data By Mode'!$I:$I,"&gt;="&amp;$B64,'Annual Service Data By Mode'!$I:$I,"&lt;"&amp;$D64,'Annual Service Data By Mode'!$G:$G,"=Full Reporter"),SUMIFS('Annual Service Data By Mode'!AH:AH,'Annual Service Data By Mode'!$I:$I,"&gt;="&amp;$B64,'Annual Service Data By Mode'!$G:$G,"=Full Reporter")))),IF($AE$1,IF($A64="","",IF($A64="Between",SUMIFS('Annual Service Data By Mode'!AH:AH,'Annual Service Data By Mode'!$I:$I,"&gt;="&amp;$B64,'Annual Service Data By Mode'!$I:$I,"&lt;"&amp;$D64,'Annual Service Data By Mode'!$AX:$AX,"=No"),SUMIFS('Annual Service Data By Mode'!AH:AH,'Annual Service Data By Mode'!$I:$I,"&gt;="&amp;$B64,'Annual Service Data By Mode'!$AX:$AX,"=No"))),IF($A64="","",IF($A64="Between",SUMIFS('Annual Service Data By Mode'!AH:AH,'Annual Service Data By Mode'!$I:$I,"&gt;="&amp;$B64,'Annual Service Data By Mode'!$I:$I,"&lt;"&amp;$D64),SUMIFS('Annual Service Data By Mode'!AH:AH,'Annual Service Data By Mode'!$I:$I,"&gt;="&amp;$B64)))))</f>
        <v>11019842</v>
      </c>
      <c r="S64" s="140">
        <f>IF($AE$6,IF($AE$1,IF($A64="","",IF($A64="Between",SUMIFS('Annual Service Data By Mode'!AJ:AJ,'Annual Service Data By Mode'!$I:$I,"&gt;="&amp;$B64,'Annual Service Data By Mode'!$I:$I,"&lt;"&amp;$D64,'Annual Service Data By Mode'!$AX:$AX,"=No",'Annual Service Data By Mode'!$G:$G,"=Full Reporter"),SUMIFS('Annual Service Data By Mode'!AJ:AJ,'Annual Service Data By Mode'!$I:$I,"&gt;="&amp;$B64,'Annual Service Data By Mode'!$AX:$AX,"=No",'Annual Service Data By Mode'!$G:$G,"=Full Reporter"))),IF($A64="","",IF($A64="Between",SUMIFS('Annual Service Data By Mode'!AJ:AJ,'Annual Service Data By Mode'!$I:$I,"&gt;="&amp;$B64,'Annual Service Data By Mode'!$I:$I,"&lt;"&amp;$D64,'Annual Service Data By Mode'!$G:$G,"=Full Reporter"),SUMIFS('Annual Service Data By Mode'!AJ:AJ,'Annual Service Data By Mode'!$I:$I,"&gt;="&amp;$B64,'Annual Service Data By Mode'!$G:$G,"=Full Reporter")))),IF($AE$1,IF($A64="","",IF($A64="Between",SUMIFS('Annual Service Data By Mode'!AJ:AJ,'Annual Service Data By Mode'!$I:$I,"&gt;="&amp;$B64,'Annual Service Data By Mode'!$I:$I,"&lt;"&amp;$D64,'Annual Service Data By Mode'!$AX:$AX,"=No"),SUMIFS('Annual Service Data By Mode'!AJ:AJ,'Annual Service Data By Mode'!$I:$I,"&gt;="&amp;$B64,'Annual Service Data By Mode'!$AX:$AX,"=No"))),IF($A64="","",IF($A64="Between",SUMIFS('Annual Service Data By Mode'!AJ:AJ,'Annual Service Data By Mode'!$I:$I,"&gt;="&amp;$B64,'Annual Service Data By Mode'!$I:$I,"&lt;"&amp;$D64),SUMIFS('Annual Service Data By Mode'!AJ:AJ,'Annual Service Data By Mode'!$I:$I,"&gt;="&amp;$B64)))))</f>
        <v>111606847</v>
      </c>
      <c r="T64" s="140">
        <f>IF($AE$6,IF($AE$1,IF($A64="","",IF($A64="Between",SUMIFS('Annual Service Data By Mode'!AL:AL,'Annual Service Data By Mode'!$I:$I,"&gt;="&amp;$B64,'Annual Service Data By Mode'!$I:$I,"&lt;"&amp;$D64,'Annual Service Data By Mode'!$AX:$AX,"=No",'Annual Service Data By Mode'!$G:$G,"=Full Reporter"),SUMIFS('Annual Service Data By Mode'!AL:AL,'Annual Service Data By Mode'!$I:$I,"&gt;="&amp;$B64,'Annual Service Data By Mode'!$AX:$AX,"=No",'Annual Service Data By Mode'!$G:$G,"=Full Reporter"))),IF($A64="","",IF($A64="Between",SUMIFS('Annual Service Data By Mode'!AL:AL,'Annual Service Data By Mode'!$I:$I,"&gt;="&amp;$B64,'Annual Service Data By Mode'!$I:$I,"&lt;"&amp;$D64,'Annual Service Data By Mode'!$G:$G,"=Full Reporter"),SUMIFS('Annual Service Data By Mode'!AL:AL,'Annual Service Data By Mode'!$I:$I,"&gt;="&amp;$B64,'Annual Service Data By Mode'!$G:$G,"=Full Reporter")))),IF($AE$1,IF($A64="","",IF($A64="Between",SUMIFS('Annual Service Data By Mode'!AL:AL,'Annual Service Data By Mode'!$I:$I,"&gt;="&amp;$B64,'Annual Service Data By Mode'!$I:$I,"&lt;"&amp;$D64,'Annual Service Data By Mode'!$AX:$AX,"=No"),SUMIFS('Annual Service Data By Mode'!AL:AL,'Annual Service Data By Mode'!$I:$I,"&gt;="&amp;$B64,'Annual Service Data By Mode'!$AX:$AX,"=No"))),IF($A64="","",IF($A64="Between",SUMIFS('Annual Service Data By Mode'!AL:AL,'Annual Service Data By Mode'!$I:$I,"&gt;="&amp;$B64,'Annual Service Data By Mode'!$I:$I,"&lt;"&amp;$D64),SUMIFS('Annual Service Data By Mode'!AL:AL,'Annual Service Data By Mode'!$I:$I,"&gt;="&amp;$B64)))))</f>
        <v>108292738</v>
      </c>
      <c r="U64" s="140">
        <f>IF($AE$6,IF($AE$1,IF($A64="","",IF($A64="Between",SUMIFS('Annual Service Data By Mode'!AN:AN,'Annual Service Data By Mode'!$I:$I,"&gt;="&amp;$B64,'Annual Service Data By Mode'!$I:$I,"&lt;"&amp;$D64,'Annual Service Data By Mode'!$AX:$AX,"=No",'Annual Service Data By Mode'!$G:$G,"=Full Reporter"),SUMIFS('Annual Service Data By Mode'!AN:AN,'Annual Service Data By Mode'!$I:$I,"&gt;="&amp;$B64,'Annual Service Data By Mode'!$AX:$AX,"=No",'Annual Service Data By Mode'!$G:$G,"=Full Reporter"))),IF($A64="","",IF($A64="Between",SUMIFS('Annual Service Data By Mode'!AN:AN,'Annual Service Data By Mode'!$I:$I,"&gt;="&amp;$B64,'Annual Service Data By Mode'!$I:$I,"&lt;"&amp;$D64,'Annual Service Data By Mode'!$G:$G,"=Full Reporter"),SUMIFS('Annual Service Data By Mode'!AN:AN,'Annual Service Data By Mode'!$I:$I,"&gt;="&amp;$B64,'Annual Service Data By Mode'!$G:$G,"=Full Reporter")))),IF($AE$1,IF($A64="","",IF($A64="Between",SUMIFS('Annual Service Data By Mode'!AN:AN,'Annual Service Data By Mode'!$I:$I,"&gt;="&amp;$B64,'Annual Service Data By Mode'!$I:$I,"&lt;"&amp;$D64,'Annual Service Data By Mode'!$AX:$AX,"=No"),SUMIFS('Annual Service Data By Mode'!AN:AN,'Annual Service Data By Mode'!$I:$I,"&gt;="&amp;$B64,'Annual Service Data By Mode'!$AX:$AX,"=No"))),IF($A64="","",IF($A64="Between",SUMIFS('Annual Service Data By Mode'!AN:AN,'Annual Service Data By Mode'!$I:$I,"&gt;="&amp;$B64,'Annual Service Data By Mode'!$I:$I,"&lt;"&amp;$D64),SUMIFS('Annual Service Data By Mode'!AN:AN,'Annual Service Data By Mode'!$I:$I,"&gt;="&amp;$B64)))))</f>
        <v>6273710</v>
      </c>
      <c r="V64" s="140">
        <f>IF($AE$6,IF($AE$1,IF($A64="","",IF($A64="Between",SUMIFS('Annual Service Data By Mode'!AP:AP,'Annual Service Data By Mode'!$I:$I,"&gt;="&amp;$B64,'Annual Service Data By Mode'!$I:$I,"&lt;"&amp;$D64,'Annual Service Data By Mode'!$AX:$AX,"=No",'Annual Service Data By Mode'!$G:$G,"=Full Reporter"),SUMIFS('Annual Service Data By Mode'!AP:AP,'Annual Service Data By Mode'!$I:$I,"&gt;="&amp;$B64,'Annual Service Data By Mode'!$AX:$AX,"=No",'Annual Service Data By Mode'!$G:$G,"=Full Reporter"))),IF($A64="","",IF($A64="Between",SUMIFS('Annual Service Data By Mode'!AP:AP,'Annual Service Data By Mode'!$I:$I,"&gt;="&amp;$B64,'Annual Service Data By Mode'!$I:$I,"&lt;"&amp;$D64,'Annual Service Data By Mode'!$G:$G,"=Full Reporter"),SUMIFS('Annual Service Data By Mode'!AP:AP,'Annual Service Data By Mode'!$I:$I,"&gt;="&amp;$B64,'Annual Service Data By Mode'!$G:$G,"=Full Reporter")))),IF($AE$1,IF($A64="","",IF($A64="Between",SUMIFS('Annual Service Data By Mode'!AP:AP,'Annual Service Data By Mode'!$I:$I,"&gt;="&amp;$B64,'Annual Service Data By Mode'!$I:$I,"&lt;"&amp;$D64,'Annual Service Data By Mode'!$AX:$AX,"=No"),SUMIFS('Annual Service Data By Mode'!AP:AP,'Annual Service Data By Mode'!$I:$I,"&gt;="&amp;$B64,'Annual Service Data By Mode'!$AX:$AX,"=No"))),IF($A64="","",IF($A64="Between",SUMIFS('Annual Service Data By Mode'!AP:AP,'Annual Service Data By Mode'!$I:$I,"&gt;="&amp;$B64,'Annual Service Data By Mode'!$I:$I,"&lt;"&amp;$D64),SUMIFS('Annual Service Data By Mode'!AP:AP,'Annual Service Data By Mode'!$I:$I,"&gt;="&amp;$B64)))))</f>
        <v>5958236</v>
      </c>
      <c r="W64" s="140">
        <f>IF($AE$6,IF($AE$1,IF($A64="","",IF($A64="Between",SUMIFS('Annual Service Data By Mode'!AR:AR,'Annual Service Data By Mode'!$I:$I,"&gt;="&amp;$B64,'Annual Service Data By Mode'!$I:$I,"&lt;"&amp;$D64,'Annual Service Data By Mode'!$AX:$AX,"=No",'Annual Service Data By Mode'!$G:$G,"=Full Reporter"),SUMIFS('Annual Service Data By Mode'!AR:AR,'Annual Service Data By Mode'!$I:$I,"&gt;="&amp;$B64,'Annual Service Data By Mode'!$AX:$AX,"=No",'Annual Service Data By Mode'!$G:$G,"=Full Reporter"))),IF($A64="","",IF($A64="Between",SUMIFS('Annual Service Data By Mode'!AR:AR,'Annual Service Data By Mode'!$I:$I,"&gt;="&amp;$B64,'Annual Service Data By Mode'!$I:$I,"&lt;"&amp;$D64,'Annual Service Data By Mode'!$G:$G,"=Full Reporter"),SUMIFS('Annual Service Data By Mode'!AR:AR,'Annual Service Data By Mode'!$I:$I,"&gt;="&amp;$B64,'Annual Service Data By Mode'!$G:$G,"=Full Reporter")))),IF($AE$1,IF($A64="","",IF($A64="Between",SUMIFS('Annual Service Data By Mode'!AR:AR,'Annual Service Data By Mode'!$I:$I,"&gt;="&amp;$B64,'Annual Service Data By Mode'!$I:$I,"&lt;"&amp;$D64,'Annual Service Data By Mode'!$AX:$AX,"=No"),SUMIFS('Annual Service Data By Mode'!AR:AR,'Annual Service Data By Mode'!$I:$I,"&gt;="&amp;$B64,'Annual Service Data By Mode'!$AX:$AX,"=No"))),IF($A64="","",IF($A64="Between",SUMIFS('Annual Service Data By Mode'!AR:AR,'Annual Service Data By Mode'!$I:$I,"&gt;="&amp;$B64,'Annual Service Data By Mode'!$I:$I,"&lt;"&amp;$D64),SUMIFS('Annual Service Data By Mode'!AR:AR,'Annual Service Data By Mode'!$I:$I,"&gt;="&amp;$B64)))))</f>
        <v>5757681776</v>
      </c>
      <c r="X64" s="140">
        <f>IF($AE$6,IF($AE$1,IF($A64="","",IF($A64="Between",SUMIFS('Annual Service Data By Mode'!AT:AT,'Annual Service Data By Mode'!$I:$I,"&gt;="&amp;$B64,'Annual Service Data By Mode'!$I:$I,"&lt;"&amp;$D64,'Annual Service Data By Mode'!$AX:$AX,"=No",'Annual Service Data By Mode'!$G:$G,"=Full Reporter"),SUMIFS('Annual Service Data By Mode'!AT:AT,'Annual Service Data By Mode'!$I:$I,"&gt;="&amp;$B64,'Annual Service Data By Mode'!$AX:$AX,"=No",'Annual Service Data By Mode'!$G:$G,"=Full Reporter"))),IF($A64="","",IF($A64="Between",SUMIFS('Annual Service Data By Mode'!AT:AT,'Annual Service Data By Mode'!$I:$I,"&gt;="&amp;$B64,'Annual Service Data By Mode'!$I:$I,"&lt;"&amp;$D64,'Annual Service Data By Mode'!$G:$G,"=Full Reporter"),SUMIFS('Annual Service Data By Mode'!AT:AT,'Annual Service Data By Mode'!$I:$I,"&gt;="&amp;$B64,'Annual Service Data By Mode'!$G:$G,"=Full Reporter")))),IF($AE$1,IF($A64="","",IF($A64="Between",SUMIFS('Annual Service Data By Mode'!AT:AT,'Annual Service Data By Mode'!$I:$I,"&gt;="&amp;$B64,'Annual Service Data By Mode'!$I:$I,"&lt;"&amp;$D64,'Annual Service Data By Mode'!$AX:$AX,"=No"),SUMIFS('Annual Service Data By Mode'!AT:AT,'Annual Service Data By Mode'!$I:$I,"&gt;="&amp;$B64,'Annual Service Data By Mode'!$AX:$AX,"=No"))),IF($A64="","",IF($A64="Between",SUMIFS('Annual Service Data By Mode'!AT:AT,'Annual Service Data By Mode'!$I:$I,"&gt;="&amp;$B64,'Annual Service Data By Mode'!$I:$I,"&lt;"&amp;$D64),SUMIFS('Annual Service Data By Mode'!AT:AT,'Annual Service Data By Mode'!$I:$I,"&gt;="&amp;$B64)))))</f>
        <v>25072028628</v>
      </c>
      <c r="Y64" s="203">
        <f>IF($AE$6,IF($AE$1,IF($A64="","",IF($A64="Between",SUMIFS('Annual Service Data By Mode'!AV:AV,'Annual Service Data By Mode'!$I:$I,"&gt;="&amp;$B64,'Annual Service Data By Mode'!$I:$I,"&lt;"&amp;$D64,'Annual Service Data By Mode'!$AX:$AX,"=No",'Annual Service Data By Mode'!$G:$G,"=Full Reporter"),SUMIFS('Annual Service Data By Mode'!AV:AV,'Annual Service Data By Mode'!$I:$I,"&gt;="&amp;$B64,'Annual Service Data By Mode'!$AX:$AX,"=No",'Annual Service Data By Mode'!$G:$G,"=Full Reporter"))),IF($A64="","",IF($A64="Between",SUMIFS('Annual Service Data By Mode'!AV:AV,'Annual Service Data By Mode'!$I:$I,"&gt;="&amp;$B64,'Annual Service Data By Mode'!$I:$I,"&lt;"&amp;$D64,'Annual Service Data By Mode'!$G:$G,"=Full Reporter"),SUMIFS('Annual Service Data By Mode'!AV:AV,'Annual Service Data By Mode'!$I:$I,"&gt;="&amp;$B64,'Annual Service Data By Mode'!$G:$G,"=Full Reporter")))),IF($AE$1,IF($A64="","",IF($A64="Between",SUMIFS('Annual Service Data By Mode'!AV:AV,'Annual Service Data By Mode'!$I:$I,"&gt;="&amp;$B64,'Annual Service Data By Mode'!$I:$I,"&lt;"&amp;$D64,'Annual Service Data By Mode'!$AX:$AX,"=No"),SUMIFS('Annual Service Data By Mode'!AV:AV,'Annual Service Data By Mode'!$I:$I,"&gt;="&amp;$B64,'Annual Service Data By Mode'!$AX:$AX,"=No"))),IF($A64="","",IF($A64="Between",SUMIFS('Annual Service Data By Mode'!AV:AV,'Annual Service Data By Mode'!$I:$I,"&gt;="&amp;$B64,'Annual Service Data By Mode'!$I:$I,"&lt;"&amp;$D64),SUMIFS('Annual Service Data By Mode'!AV:AV,'Annual Service Data By Mode'!$I:$I,"&gt;="&amp;$B64)))))</f>
        <v>31289.85</v>
      </c>
      <c r="Z64" s="34"/>
      <c r="AA64" s="34"/>
      <c r="AB64" s="34"/>
      <c r="AC64" s="34"/>
      <c r="AD64" s="34"/>
      <c r="AE64" s="34"/>
      <c r="AF64" s="34"/>
      <c r="AG64" s="34"/>
      <c r="AH64" s="34"/>
      <c r="AI64" s="34"/>
    </row>
    <row r="65" spans="1:35" s="37" customFormat="1" ht="15.6" customHeight="1" thickBot="1" x14ac:dyDescent="0.25">
      <c r="A65" s="38"/>
      <c r="B65" s="39"/>
      <c r="C65" s="40"/>
      <c r="D65" s="10"/>
      <c r="E65" s="23"/>
      <c r="F65" s="50"/>
      <c r="G65" s="50"/>
      <c r="H65" s="50"/>
      <c r="I65" s="50"/>
      <c r="J65" s="50"/>
      <c r="K65" s="50"/>
      <c r="L65" s="50"/>
      <c r="M65" s="50"/>
      <c r="N65" s="50"/>
      <c r="O65" s="50"/>
      <c r="P65" s="50"/>
      <c r="Q65" s="50"/>
      <c r="R65" s="50"/>
      <c r="S65" s="50"/>
      <c r="T65" s="50"/>
      <c r="U65" s="50"/>
      <c r="V65" s="50"/>
      <c r="W65" s="50"/>
      <c r="X65" s="50"/>
      <c r="Y65" s="204"/>
      <c r="Z65" s="34"/>
      <c r="AA65" s="34"/>
      <c r="AB65" s="34"/>
      <c r="AC65" s="34"/>
      <c r="AD65" s="34"/>
      <c r="AE65" s="34"/>
      <c r="AF65" s="34"/>
      <c r="AG65" s="34"/>
      <c r="AH65" s="34"/>
      <c r="AI65" s="34"/>
    </row>
    <row r="66" spans="1:35" s="37" customFormat="1" ht="12" thickBot="1" x14ac:dyDescent="0.25">
      <c r="A66" s="148"/>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205"/>
      <c r="Z66" s="34"/>
      <c r="AA66" s="34"/>
      <c r="AB66" s="34"/>
      <c r="AC66" s="34"/>
      <c r="AD66" s="34"/>
      <c r="AE66" s="34"/>
      <c r="AF66" s="34"/>
      <c r="AG66" s="34"/>
      <c r="AH66" s="34"/>
      <c r="AI66" s="34"/>
    </row>
    <row r="67" spans="1:35" s="37" customFormat="1" ht="11.45" customHeight="1" thickTop="1" x14ac:dyDescent="0.25">
      <c r="A67" s="53"/>
      <c r="B67" s="53"/>
      <c r="C67" s="53"/>
      <c r="D67" s="53"/>
      <c r="E67" s="53"/>
      <c r="F67" s="53"/>
      <c r="G67" s="53"/>
      <c r="H67" s="53"/>
      <c r="I67" s="53"/>
      <c r="J67" s="53"/>
      <c r="K67" s="53"/>
      <c r="L67" s="53"/>
      <c r="M67" s="53"/>
      <c r="N67" s="53"/>
      <c r="O67" s="53"/>
      <c r="P67" s="53"/>
      <c r="Q67" s="53"/>
      <c r="R67" s="53"/>
      <c r="S67" s="53"/>
      <c r="T67" s="53"/>
      <c r="U67" s="53"/>
      <c r="V67" s="53"/>
      <c r="W67" s="53"/>
      <c r="X67" s="53"/>
      <c r="Y67" s="179"/>
      <c r="Z67" s="34"/>
      <c r="AA67" s="34"/>
      <c r="AB67" s="34"/>
      <c r="AC67" s="34"/>
      <c r="AD67" s="34"/>
      <c r="AE67" s="31"/>
      <c r="AF67" s="34"/>
      <c r="AG67" s="34"/>
      <c r="AH67" s="34"/>
      <c r="AI67" s="34"/>
    </row>
    <row r="68" spans="1:35" s="37" customFormat="1" ht="15.95" customHeight="1" thickBot="1" x14ac:dyDescent="0.3">
      <c r="A68" s="150" t="s">
        <v>5354</v>
      </c>
      <c r="B68" s="151"/>
      <c r="C68" s="151"/>
      <c r="D68" s="29"/>
      <c r="E68" s="29"/>
      <c r="F68" s="29"/>
      <c r="G68" s="29"/>
      <c r="H68" s="29"/>
      <c r="I68" s="29"/>
      <c r="J68" s="29"/>
      <c r="K68" s="29"/>
      <c r="L68" s="29"/>
      <c r="M68" s="29"/>
      <c r="N68" s="29"/>
      <c r="O68" s="29"/>
      <c r="P68" s="29"/>
      <c r="Q68" s="29"/>
      <c r="R68" s="29"/>
      <c r="S68" s="29"/>
      <c r="T68" s="29"/>
      <c r="U68" s="29"/>
      <c r="V68" s="29"/>
      <c r="W68" s="29"/>
      <c r="X68" s="29"/>
      <c r="Y68" s="179"/>
      <c r="Z68" s="34"/>
      <c r="AA68" s="34"/>
      <c r="AB68" s="34"/>
      <c r="AC68" s="34"/>
      <c r="AD68" s="34"/>
      <c r="AE68" s="31"/>
      <c r="AF68" s="34"/>
      <c r="AG68" s="34"/>
      <c r="AH68" s="34"/>
      <c r="AI68" s="34"/>
    </row>
    <row r="69" spans="1:35" s="37" customFormat="1" ht="46.5" thickTop="1" x14ac:dyDescent="0.25">
      <c r="A69" s="51"/>
      <c r="B69" s="51"/>
      <c r="C69" s="52" t="s">
        <v>5355</v>
      </c>
      <c r="D69" s="167" t="s">
        <v>0</v>
      </c>
      <c r="E69" s="168" t="s">
        <v>5435</v>
      </c>
      <c r="F69" s="157" t="s">
        <v>3</v>
      </c>
      <c r="G69" s="157" t="s">
        <v>177</v>
      </c>
      <c r="H69" s="157" t="s">
        <v>174</v>
      </c>
      <c r="I69" s="157" t="s">
        <v>175</v>
      </c>
      <c r="J69" s="157" t="s">
        <v>173</v>
      </c>
      <c r="K69" s="157" t="s">
        <v>176</v>
      </c>
      <c r="L69" s="158" t="s">
        <v>168</v>
      </c>
      <c r="M69" s="158" t="s">
        <v>169</v>
      </c>
      <c r="N69" s="158" t="s">
        <v>170</v>
      </c>
      <c r="O69" s="159" t="s">
        <v>171</v>
      </c>
      <c r="P69" s="158" t="s">
        <v>179</v>
      </c>
      <c r="Q69" s="158" t="s">
        <v>180</v>
      </c>
      <c r="R69" s="159" t="s">
        <v>172</v>
      </c>
      <c r="S69" s="158" t="s">
        <v>178</v>
      </c>
      <c r="T69" s="158" t="s">
        <v>181</v>
      </c>
      <c r="U69" s="158" t="s">
        <v>182</v>
      </c>
      <c r="V69" s="158" t="s">
        <v>183</v>
      </c>
      <c r="W69" s="158" t="s">
        <v>4</v>
      </c>
      <c r="X69" s="158" t="s">
        <v>5</v>
      </c>
      <c r="Y69" s="197" t="s">
        <v>5659</v>
      </c>
      <c r="Z69" s="34"/>
      <c r="AA69" s="34"/>
      <c r="AB69" s="34"/>
      <c r="AC69" s="34"/>
      <c r="AD69" s="34"/>
      <c r="AE69" s="31"/>
      <c r="AF69" s="34"/>
      <c r="AG69" s="34"/>
      <c r="AH69" s="34"/>
      <c r="AI69" s="34"/>
    </row>
    <row r="70" spans="1:35" x14ac:dyDescent="0.25">
      <c r="A70" s="33"/>
      <c r="B70" s="33"/>
      <c r="C70" s="88" t="s">
        <v>6</v>
      </c>
      <c r="D70" s="89" t="s">
        <v>5356</v>
      </c>
      <c r="E70" s="90"/>
      <c r="F70" s="84">
        <f>IF($AE$6,IF($AE$1,SUMIFS('Annual Service Data By Mode'!L:L,'Annual Service Data By Mode'!$C:$C,"="&amp;$C70,'Annual Service Data By Mode'!$AX:$AX,"=No",'Annual Service Data By Mode'!$G:$G,"=Full Reporter"),SUMIFS('Annual Service Data By Mode'!L:L,'Annual Service Data By Mode'!$C:$C,"="&amp;$C70,'Annual Service Data By Mode'!$G:$G,"=Full Reporter")),IF($AE$1,SUMIFS('Annual Service Data By Mode'!L:L,'Annual Service Data By Mode'!$C:$C,"="&amp;$C70,'Annual Service Data By Mode'!$AX:$AX,"=No"),SUMIFS('Annual Service Data By Mode'!L:L,'Annual Service Data By Mode'!$C:$C,"="&amp;$C70)))</f>
        <v>334</v>
      </c>
      <c r="G70" s="84">
        <f>IF($AE$6,IF($AE$1,SUMIFS('Annual Service Data By Mode'!N:N,'Annual Service Data By Mode'!$C:$C,"="&amp;$C70,'Annual Service Data By Mode'!$AX:$AX,"=No",'Annual Service Data By Mode'!$G:$G,"=Full Reporter"),SUMIFS('Annual Service Data By Mode'!N:N,'Annual Service Data By Mode'!$C:$C,"="&amp;$C70,'Annual Service Data By Mode'!$G:$G,"=Full Reporter")),IF($AE$1,SUMIFS('Annual Service Data By Mode'!N:N,'Annual Service Data By Mode'!$C:$C,"="&amp;$C70,'Annual Service Data By Mode'!$AX:$AX,"=No"),SUMIFS('Annual Service Data By Mode'!N:N,'Annual Service Data By Mode'!$C:$C,"="&amp;$C70)))</f>
        <v>5</v>
      </c>
      <c r="H70" s="85">
        <f>IFERROR(N70/Q70,"")</f>
        <v>17.257943389092425</v>
      </c>
      <c r="I70" s="86">
        <f>IFERROR(X70/W70,"")</f>
        <v>7.8625808248635103</v>
      </c>
      <c r="J70" s="85">
        <f>IFERROR(X70/N70,"")</f>
        <v>5.1821205786651783</v>
      </c>
      <c r="K70" s="85">
        <f>IFERROR(W70/Q70,"")</f>
        <v>11.374476851067159</v>
      </c>
      <c r="L70" s="84">
        <f>IF($AE$6,IF($AE$1,SUMIFS('Annual Service Data By Mode'!V:V,'Annual Service Data By Mode'!$C:$C,"="&amp;$C70,'Annual Service Data By Mode'!$AX:$AX,"=No",'Annual Service Data By Mode'!$G:$G,"=Full Reporter"),SUMIFS('Annual Service Data By Mode'!V:V,'Annual Service Data By Mode'!$C:$C,"="&amp;$C70,'Annual Service Data By Mode'!$G:$G,"=Full Reporter")),IF($AE$1,SUMIFS('Annual Service Data By Mode'!V:V,'Annual Service Data By Mode'!$C:$C,"="&amp;$C70,'Annual Service Data By Mode'!$AX:$AX,"=No"),SUMIFS('Annual Service Data By Mode'!V:V,'Annual Service Data By Mode'!$C:$C,"="&amp;$C70)))</f>
        <v>3382426</v>
      </c>
      <c r="M70" s="84">
        <f>IF($AE$6,IF($AE$1,SUMIFS('Annual Service Data By Mode'!X:X,'Annual Service Data By Mode'!$C:$C,"="&amp;$C70,'Annual Service Data By Mode'!$AX:$AX,"=No",'Annual Service Data By Mode'!$G:$G,"=Full Reporter"),SUMIFS('Annual Service Data By Mode'!X:X,'Annual Service Data By Mode'!$C:$C,"="&amp;$C70,'Annual Service Data By Mode'!$G:$G,"=Full Reporter")),IF($AE$1,SUMIFS('Annual Service Data By Mode'!X:X,'Annual Service Data By Mode'!$C:$C,"="&amp;$C70,'Annual Service Data By Mode'!$AX:$AX,"=No"),SUMIFS('Annual Service Data By Mode'!X:X,'Annual Service Data By Mode'!$C:$C,"="&amp;$C70)))</f>
        <v>5970203</v>
      </c>
      <c r="N70" s="84">
        <f>IF($AE$6,IF($AE$1,SUMIFS('Annual Service Data By Mode'!Z:Z,'Annual Service Data By Mode'!$C:$C,"="&amp;$C70,'Annual Service Data By Mode'!$AX:$AX,"=No",'Annual Service Data By Mode'!$G:$G,"=Full Reporter"),SUMIFS('Annual Service Data By Mode'!Z:Z,'Annual Service Data By Mode'!$C:$C,"="&amp;$C70,'Annual Service Data By Mode'!$G:$G,"=Full Reporter")),IF($AE$1,SUMIFS('Annual Service Data By Mode'!Z:Z,'Annual Service Data By Mode'!$C:$C,"="&amp;$C70,'Annual Service Data By Mode'!$AX:$AX,"=No"),SUMIFS('Annual Service Data By Mode'!Z:Z,'Annual Service Data By Mode'!$C:$C,"="&amp;$C70)))</f>
        <v>9265669</v>
      </c>
      <c r="O70" s="84">
        <f>IF($AE$6,IF($AE$1,SUMIFS('Annual Service Data By Mode'!AB:AB,'Annual Service Data By Mode'!$C:$C,"="&amp;$C70,'Annual Service Data By Mode'!$AX:$AX,"=No",'Annual Service Data By Mode'!$G:$G,"=Full Reporter"),SUMIFS('Annual Service Data By Mode'!AB:AB,'Annual Service Data By Mode'!$C:$C,"="&amp;$C70,'Annual Service Data By Mode'!$G:$G,"=Full Reporter")),IF($AE$1,SUMIFS('Annual Service Data By Mode'!AB:AB,'Annual Service Data By Mode'!$C:$C,"="&amp;$C70,'Annual Service Data By Mode'!$AX:$AX,"=No"),SUMIFS('Annual Service Data By Mode'!AB:AB,'Annual Service Data By Mode'!$C:$C,"="&amp;$C70)))</f>
        <v>338882</v>
      </c>
      <c r="P70" s="84">
        <f>IF($AE$6,IF($AE$1,SUMIFS('Annual Service Data By Mode'!AD:AD,'Annual Service Data By Mode'!$C:$C,"="&amp;$C70,'Annual Service Data By Mode'!$AX:$AX,"=No",'Annual Service Data By Mode'!$G:$G,"=Full Reporter"),SUMIFS('Annual Service Data By Mode'!AD:AD,'Annual Service Data By Mode'!$C:$C,"="&amp;$C70,'Annual Service Data By Mode'!$G:$G,"=Full Reporter")),IF($AE$1,SUMIFS('Annual Service Data By Mode'!AD:AD,'Annual Service Data By Mode'!$C:$C,"="&amp;$C70,'Annual Service Data By Mode'!$AX:$AX,"=No"),SUMIFS('Annual Service Data By Mode'!AD:AD,'Annual Service Data By Mode'!$C:$C,"="&amp;$C70)))</f>
        <v>338941</v>
      </c>
      <c r="Q70" s="84">
        <f>IF($AE$6,IF($AE$1,SUMIFS('Annual Service Data By Mode'!AF:AF,'Annual Service Data By Mode'!$C:$C,"="&amp;$C70,'Annual Service Data By Mode'!$AX:$AX,"=No",'Annual Service Data By Mode'!$G:$G,"=Full Reporter"),SUMIFS('Annual Service Data By Mode'!AF:AF,'Annual Service Data By Mode'!$C:$C,"="&amp;$C70,'Annual Service Data By Mode'!$G:$G,"=Full Reporter")),IF($AE$1,SUMIFS('Annual Service Data By Mode'!AF:AF,'Annual Service Data By Mode'!$C:$C,"="&amp;$C70,'Annual Service Data By Mode'!$AX:$AX,"=No"),SUMIFS('Annual Service Data By Mode'!AF:AF,'Annual Service Data By Mode'!$C:$C,"="&amp;$C70)))</f>
        <v>536893</v>
      </c>
      <c r="R70" s="84">
        <f>IF($AE$6,IF($AE$1,SUMIFS('Annual Service Data By Mode'!AH:AH,'Annual Service Data By Mode'!$C:$C,"="&amp;$C70,'Annual Service Data By Mode'!$AX:$AX,"=No",'Annual Service Data By Mode'!$G:$G,"=Full Reporter"),SUMIFS('Annual Service Data By Mode'!AH:AH,'Annual Service Data By Mode'!$C:$C,"="&amp;$C70,'Annual Service Data By Mode'!$G:$G,"=Full Reporter")),IF($AE$1,SUMIFS('Annual Service Data By Mode'!AH:AH,'Annual Service Data By Mode'!$C:$C,"="&amp;$C70,'Annual Service Data By Mode'!$AX:$AX,"=No"),SUMIFS('Annual Service Data By Mode'!AH:AH,'Annual Service Data By Mode'!$C:$C,"="&amp;$C70)))</f>
        <v>26702</v>
      </c>
      <c r="S70" s="84">
        <f>IF($AE$6,IF($AE$1,SUMIFS('Annual Service Data By Mode'!AJ:AJ,'Annual Service Data By Mode'!$C:$C,"="&amp;$C70,'Annual Service Data By Mode'!$AX:$AX,"=No",'Annual Service Data By Mode'!$G:$G,"=Full Reporter"),SUMIFS('Annual Service Data By Mode'!AJ:AJ,'Annual Service Data By Mode'!$C:$C,"="&amp;$C70,'Annual Service Data By Mode'!$G:$G,"=Full Reporter")),IF($AE$1,SUMIFS('Annual Service Data By Mode'!AJ:AJ,'Annual Service Data By Mode'!$C:$C,"="&amp;$C70,'Annual Service Data By Mode'!$AX:$AX,"=No"),SUMIFS('Annual Service Data By Mode'!AJ:AJ,'Annual Service Data By Mode'!$C:$C,"="&amp;$C70)))</f>
        <v>183501</v>
      </c>
      <c r="T70" s="84">
        <f>IF($AE$6,IF($AE$1,SUMIFS('Annual Service Data By Mode'!AL:AL,'Annual Service Data By Mode'!$C:$C,"="&amp;$C70,'Annual Service Data By Mode'!$AX:$AX,"=No",'Annual Service Data By Mode'!$G:$G,"=Full Reporter"),SUMIFS('Annual Service Data By Mode'!AL:AL,'Annual Service Data By Mode'!$C:$C,"="&amp;$C70,'Annual Service Data By Mode'!$G:$G,"=Full Reporter")),IF($AE$1,SUMIFS('Annual Service Data By Mode'!AL:AL,'Annual Service Data By Mode'!$C:$C,"="&amp;$C70,'Annual Service Data By Mode'!$AX:$AX,"=No"),SUMIFS('Annual Service Data By Mode'!AL:AL,'Annual Service Data By Mode'!$C:$C,"="&amp;$C70)))</f>
        <v>183041</v>
      </c>
      <c r="U70" s="84">
        <f>IF($AE$6,IF($AE$1,SUMIFS('Annual Service Data By Mode'!AN:AN,'Annual Service Data By Mode'!$C:$C,"="&amp;$C70,'Annual Service Data By Mode'!$AX:$AX,"=No",'Annual Service Data By Mode'!$G:$G,"=Full Reporter"),SUMIFS('Annual Service Data By Mode'!AN:AN,'Annual Service Data By Mode'!$C:$C,"="&amp;$C70,'Annual Service Data By Mode'!$G:$G,"=Full Reporter")),IF($AE$1,SUMIFS('Annual Service Data By Mode'!AN:AN,'Annual Service Data By Mode'!$C:$C,"="&amp;$C70,'Annual Service Data By Mode'!$AX:$AX,"=No"),SUMIFS('Annual Service Data By Mode'!AN:AN,'Annual Service Data By Mode'!$C:$C,"="&amp;$C70)))</f>
        <v>7116</v>
      </c>
      <c r="V70" s="84">
        <f>IF($AE$6,IF($AE$1,SUMIFS('Annual Service Data By Mode'!AP:AP,'Annual Service Data By Mode'!$C:$C,"="&amp;$C70,'Annual Service Data By Mode'!$AX:$AX,"=No",'Annual Service Data By Mode'!$G:$G,"=Full Reporter"),SUMIFS('Annual Service Data By Mode'!AP:AP,'Annual Service Data By Mode'!$C:$C,"="&amp;$C70,'Annual Service Data By Mode'!$G:$G,"=Full Reporter")),IF($AE$1,SUMIFS('Annual Service Data By Mode'!AP:AP,'Annual Service Data By Mode'!$C:$C,"="&amp;$C70,'Annual Service Data By Mode'!$AX:$AX,"=No"),SUMIFS('Annual Service Data By Mode'!AP:AP,'Annual Service Data By Mode'!$C:$C,"="&amp;$C70)))</f>
        <v>7093</v>
      </c>
      <c r="W70" s="84">
        <f>IF($AE$6,IF($AE$1,SUMIFS('Annual Service Data By Mode'!AR:AR,'Annual Service Data By Mode'!$C:$C,"="&amp;$C70,'Annual Service Data By Mode'!$AX:$AX,"=No",'Annual Service Data By Mode'!$G:$G,"=Full Reporter"),SUMIFS('Annual Service Data By Mode'!AR:AR,'Annual Service Data By Mode'!$C:$C,"="&amp;$C70,'Annual Service Data By Mode'!$G:$G,"=Full Reporter")),IF($AE$1,SUMIFS('Annual Service Data By Mode'!AR:AR,'Annual Service Data By Mode'!$C:$C,"="&amp;$C70,'Annual Service Data By Mode'!$AX:$AX,"=No"),SUMIFS('Annual Service Data By Mode'!AR:AR,'Annual Service Data By Mode'!$C:$C,"="&amp;$C70)))</f>
        <v>6106877</v>
      </c>
      <c r="X70" s="84">
        <f>IF($AE$6,IF($AE$1,SUMIFS('Annual Service Data By Mode'!AT:AT,'Annual Service Data By Mode'!$C:$C,"="&amp;$C70,'Annual Service Data By Mode'!$AX:$AX,"=No",'Annual Service Data By Mode'!$G:$G,"=Full Reporter"),SUMIFS('Annual Service Data By Mode'!AT:AT,'Annual Service Data By Mode'!$C:$C,"="&amp;$C70,'Annual Service Data By Mode'!$G:$G,"=Full Reporter")),IF($AE$1,SUMIFS('Annual Service Data By Mode'!AT:AT,'Annual Service Data By Mode'!$C:$C,"="&amp;$C70,'Annual Service Data By Mode'!$AX:$AX,"=No"),SUMIFS('Annual Service Data By Mode'!AT:AT,'Annual Service Data By Mode'!$C:$C,"="&amp;$C70)))</f>
        <v>48015814</v>
      </c>
      <c r="Y70" s="201">
        <f>IF($AE$6,IF($AE$1,SUMIFS('Annual Service Data By Mode'!AV:AV,'Annual Service Data By Mode'!$C:$C,"="&amp;$C70,'Annual Service Data By Mode'!$AX:$AX,"=No",'Annual Service Data By Mode'!$G:$G,"=Full Reporter"),SUMIFS('Annual Service Data By Mode'!AV:AV,'Annual Service Data By Mode'!$C:$C,"="&amp;$C70,'Annual Service Data By Mode'!$G:$G,"=Full Reporter")),IF($AE$1,SUMIFS('Annual Service Data By Mode'!AV:AV,'Annual Service Data By Mode'!$C:$C,"="&amp;$C70,'Annual Service Data By Mode'!$AX:$AX,"=No"),SUMIFS('Annual Service Data By Mode'!AV:AV,'Annual Service Data By Mode'!$C:$C,"="&amp;$C70)))</f>
        <v>1164.1199999999999</v>
      </c>
      <c r="Z70" s="31"/>
      <c r="AA70" s="31"/>
      <c r="AB70" s="31"/>
      <c r="AC70" s="31"/>
      <c r="AD70" s="31"/>
      <c r="AE70" s="31"/>
      <c r="AF70" s="31"/>
      <c r="AG70" s="31"/>
      <c r="AH70" s="31"/>
      <c r="AI70" s="31"/>
    </row>
    <row r="71" spans="1:35" x14ac:dyDescent="0.25">
      <c r="A71" s="33"/>
      <c r="B71" s="33"/>
      <c r="C71" s="67" t="s">
        <v>14</v>
      </c>
      <c r="D71" s="91" t="s">
        <v>5357</v>
      </c>
      <c r="E71" s="92"/>
      <c r="F71" s="79">
        <f>IF($AE$6,IF($AE$1,SUMIFS('Annual Service Data By Mode'!L:L,'Annual Service Data By Mode'!$C:$C,"="&amp;$C71,'Annual Service Data By Mode'!$AX:$AX,"=No",'Annual Service Data By Mode'!$G:$G,"=Full Reporter"),SUMIFS('Annual Service Data By Mode'!L:L,'Annual Service Data By Mode'!$C:$C,"="&amp;$C71,'Annual Service Data By Mode'!$G:$G,"=Full Reporter")),IF($AE$1,SUMIFS('Annual Service Data By Mode'!L:L,'Annual Service Data By Mode'!$C:$C,"="&amp;$C71,'Annual Service Data By Mode'!$AX:$AX,"=No"),SUMIFS('Annual Service Data By Mode'!L:L,'Annual Service Data By Mode'!$C:$C,"="&amp;$C71)))</f>
        <v>681</v>
      </c>
      <c r="G71" s="79">
        <f>IF($AE$6,IF($AE$1,SUMIFS('Annual Service Data By Mode'!N:N,'Annual Service Data By Mode'!$C:$C,"="&amp;$C71,'Annual Service Data By Mode'!$AX:$AX,"=No",'Annual Service Data By Mode'!$G:$G,"=Full Reporter"),SUMIFS('Annual Service Data By Mode'!N:N,'Annual Service Data By Mode'!$C:$C,"="&amp;$C71,'Annual Service Data By Mode'!$G:$G,"=Full Reporter")),IF($AE$1,SUMIFS('Annual Service Data By Mode'!N:N,'Annual Service Data By Mode'!$C:$C,"="&amp;$C71,'Annual Service Data By Mode'!$AX:$AX,"=No"),SUMIFS('Annual Service Data By Mode'!N:N,'Annual Service Data By Mode'!$C:$C,"="&amp;$C71)))</f>
        <v>0</v>
      </c>
      <c r="H71" s="80">
        <f t="shared" ref="H71:H125" si="24">IFERROR(N71/Q71,"")</f>
        <v>15.726300074645435</v>
      </c>
      <c r="I71" s="81">
        <f t="shared" ref="I71:I125" si="25">IFERROR(X71/W71,"")</f>
        <v>5.1594626830935724</v>
      </c>
      <c r="J71" s="80">
        <f t="shared" ref="J71:J125" si="26">IFERROR(X71/N71,"")</f>
        <v>2.4138114302007563</v>
      </c>
      <c r="K71" s="80">
        <f t="shared" ref="K71:K125" si="27">IFERROR(W71/Q71,"")</f>
        <v>7.3574178565790991</v>
      </c>
      <c r="L71" s="79">
        <f>IF($AE$6,IF($AE$1,SUMIFS('Annual Service Data By Mode'!V:V,'Annual Service Data By Mode'!$C:$C,"="&amp;$C71,'Annual Service Data By Mode'!$AX:$AX,"=No",'Annual Service Data By Mode'!$G:$G,"=Full Reporter"),SUMIFS('Annual Service Data By Mode'!V:V,'Annual Service Data By Mode'!$C:$C,"="&amp;$C71,'Annual Service Data By Mode'!$G:$G,"=Full Reporter")),IF($AE$1,SUMIFS('Annual Service Data By Mode'!V:V,'Annual Service Data By Mode'!$C:$C,"="&amp;$C71,'Annual Service Data By Mode'!$AX:$AX,"=No"),SUMIFS('Annual Service Data By Mode'!V:V,'Annual Service Data By Mode'!$C:$C,"="&amp;$C71)))</f>
        <v>5730695</v>
      </c>
      <c r="M71" s="79">
        <f>IF($AE$6,IF($AE$1,SUMIFS('Annual Service Data By Mode'!X:X,'Annual Service Data By Mode'!$C:$C,"="&amp;$C71,'Annual Service Data By Mode'!$AX:$AX,"=No",'Annual Service Data By Mode'!$G:$G,"=Full Reporter"),SUMIFS('Annual Service Data By Mode'!X:X,'Annual Service Data By Mode'!$C:$C,"="&amp;$C71,'Annual Service Data By Mode'!$G:$G,"=Full Reporter")),IF($AE$1,SUMIFS('Annual Service Data By Mode'!X:X,'Annual Service Data By Mode'!$C:$C,"="&amp;$C71,'Annual Service Data By Mode'!$AX:$AX,"=No"),SUMIFS('Annual Service Data By Mode'!X:X,'Annual Service Data By Mode'!$C:$C,"="&amp;$C71)))</f>
        <v>11583595</v>
      </c>
      <c r="N71" s="79">
        <f>IF($AE$6,IF($AE$1,SUMIFS('Annual Service Data By Mode'!Z:Z,'Annual Service Data By Mode'!$C:$C,"="&amp;$C71,'Annual Service Data By Mode'!$AX:$AX,"=No",'Annual Service Data By Mode'!$G:$G,"=Full Reporter"),SUMIFS('Annual Service Data By Mode'!Z:Z,'Annual Service Data By Mode'!$C:$C,"="&amp;$C71,'Annual Service Data By Mode'!$G:$G,"=Full Reporter")),IF($AE$1,SUMIFS('Annual Service Data By Mode'!Z:Z,'Annual Service Data By Mode'!$C:$C,"="&amp;$C71,'Annual Service Data By Mode'!$AX:$AX,"=No"),SUMIFS('Annual Service Data By Mode'!Z:Z,'Annual Service Data By Mode'!$C:$C,"="&amp;$C71)))</f>
        <v>17633916</v>
      </c>
      <c r="O71" s="79">
        <f>IF($AE$6,IF($AE$1,SUMIFS('Annual Service Data By Mode'!AB:AB,'Annual Service Data By Mode'!$C:$C,"="&amp;$C71,'Annual Service Data By Mode'!$AX:$AX,"=No",'Annual Service Data By Mode'!$G:$G,"=Full Reporter"),SUMIFS('Annual Service Data By Mode'!AB:AB,'Annual Service Data By Mode'!$C:$C,"="&amp;$C71,'Annual Service Data By Mode'!$G:$G,"=Full Reporter")),IF($AE$1,SUMIFS('Annual Service Data By Mode'!AB:AB,'Annual Service Data By Mode'!$C:$C,"="&amp;$C71,'Annual Service Data By Mode'!$AX:$AX,"=No"),SUMIFS('Annual Service Data By Mode'!AB:AB,'Annual Service Data By Mode'!$C:$C,"="&amp;$C71)))</f>
        <v>1074905</v>
      </c>
      <c r="P71" s="79">
        <f>IF($AE$6,IF($AE$1,SUMIFS('Annual Service Data By Mode'!AD:AD,'Annual Service Data By Mode'!$C:$C,"="&amp;$C71,'Annual Service Data By Mode'!$AX:$AX,"=No",'Annual Service Data By Mode'!$G:$G,"=Full Reporter"),SUMIFS('Annual Service Data By Mode'!AD:AD,'Annual Service Data By Mode'!$C:$C,"="&amp;$C71,'Annual Service Data By Mode'!$G:$G,"=Full Reporter")),IF($AE$1,SUMIFS('Annual Service Data By Mode'!AD:AD,'Annual Service Data By Mode'!$C:$C,"="&amp;$C71,'Annual Service Data By Mode'!$AX:$AX,"=No"),SUMIFS('Annual Service Data By Mode'!AD:AD,'Annual Service Data By Mode'!$C:$C,"="&amp;$C71)))</f>
        <v>756425</v>
      </c>
      <c r="Q71" s="79">
        <f>IF($AE$6,IF($AE$1,SUMIFS('Annual Service Data By Mode'!AF:AF,'Annual Service Data By Mode'!$C:$C,"="&amp;$C71,'Annual Service Data By Mode'!$AX:$AX,"=No",'Annual Service Data By Mode'!$G:$G,"=Full Reporter"),SUMIFS('Annual Service Data By Mode'!AF:AF,'Annual Service Data By Mode'!$C:$C,"="&amp;$C71,'Annual Service Data By Mode'!$G:$G,"=Full Reporter")),IF($AE$1,SUMIFS('Annual Service Data By Mode'!AF:AF,'Annual Service Data By Mode'!$C:$C,"="&amp;$C71,'Annual Service Data By Mode'!$AX:$AX,"=No"),SUMIFS('Annual Service Data By Mode'!AF:AF,'Annual Service Data By Mode'!$C:$C,"="&amp;$C71)))</f>
        <v>1121301</v>
      </c>
      <c r="R71" s="79">
        <f>IF($AE$6,IF($AE$1,SUMIFS('Annual Service Data By Mode'!AH:AH,'Annual Service Data By Mode'!$C:$C,"="&amp;$C71,'Annual Service Data By Mode'!$AX:$AX,"=No",'Annual Service Data By Mode'!$G:$G,"=Full Reporter"),SUMIFS('Annual Service Data By Mode'!AH:AH,'Annual Service Data By Mode'!$C:$C,"="&amp;$C71,'Annual Service Data By Mode'!$G:$G,"=Full Reporter")),IF($AE$1,SUMIFS('Annual Service Data By Mode'!AH:AH,'Annual Service Data By Mode'!$C:$C,"="&amp;$C71,'Annual Service Data By Mode'!$AX:$AX,"=No"),SUMIFS('Annual Service Data By Mode'!AH:AH,'Annual Service Data By Mode'!$C:$C,"="&amp;$C71)))</f>
        <v>80092</v>
      </c>
      <c r="S71" s="79">
        <f>IF($AE$6,IF($AE$1,SUMIFS('Annual Service Data By Mode'!AJ:AJ,'Annual Service Data By Mode'!$C:$C,"="&amp;$C71,'Annual Service Data By Mode'!$AX:$AX,"=No",'Annual Service Data By Mode'!$G:$G,"=Full Reporter"),SUMIFS('Annual Service Data By Mode'!AJ:AJ,'Annual Service Data By Mode'!$C:$C,"="&amp;$C71,'Annual Service Data By Mode'!$G:$G,"=Full Reporter")),IF($AE$1,SUMIFS('Annual Service Data By Mode'!AJ:AJ,'Annual Service Data By Mode'!$C:$C,"="&amp;$C71,'Annual Service Data By Mode'!$AX:$AX,"=No"),SUMIFS('Annual Service Data By Mode'!AJ:AJ,'Annual Service Data By Mode'!$C:$C,"="&amp;$C71)))</f>
        <v>0</v>
      </c>
      <c r="T71" s="79">
        <f>IF($AE$6,IF($AE$1,SUMIFS('Annual Service Data By Mode'!AL:AL,'Annual Service Data By Mode'!$C:$C,"="&amp;$C71,'Annual Service Data By Mode'!$AX:$AX,"=No",'Annual Service Data By Mode'!$G:$G,"=Full Reporter"),SUMIFS('Annual Service Data By Mode'!AL:AL,'Annual Service Data By Mode'!$C:$C,"="&amp;$C71,'Annual Service Data By Mode'!$G:$G,"=Full Reporter")),IF($AE$1,SUMIFS('Annual Service Data By Mode'!AL:AL,'Annual Service Data By Mode'!$C:$C,"="&amp;$C71,'Annual Service Data By Mode'!$AX:$AX,"=No"),SUMIFS('Annual Service Data By Mode'!AL:AL,'Annual Service Data By Mode'!$C:$C,"="&amp;$C71)))</f>
        <v>0</v>
      </c>
      <c r="U71" s="79">
        <f>IF($AE$6,IF($AE$1,SUMIFS('Annual Service Data By Mode'!AN:AN,'Annual Service Data By Mode'!$C:$C,"="&amp;$C71,'Annual Service Data By Mode'!$AX:$AX,"=No",'Annual Service Data By Mode'!$G:$G,"=Full Reporter"),SUMIFS('Annual Service Data By Mode'!AN:AN,'Annual Service Data By Mode'!$C:$C,"="&amp;$C71,'Annual Service Data By Mode'!$G:$G,"=Full Reporter")),IF($AE$1,SUMIFS('Annual Service Data By Mode'!AN:AN,'Annual Service Data By Mode'!$C:$C,"="&amp;$C71,'Annual Service Data By Mode'!$AX:$AX,"=No"),SUMIFS('Annual Service Data By Mode'!AN:AN,'Annual Service Data By Mode'!$C:$C,"="&amp;$C71)))</f>
        <v>0</v>
      </c>
      <c r="V71" s="79">
        <f>IF($AE$6,IF($AE$1,SUMIFS('Annual Service Data By Mode'!AP:AP,'Annual Service Data By Mode'!$C:$C,"="&amp;$C71,'Annual Service Data By Mode'!$AX:$AX,"=No",'Annual Service Data By Mode'!$G:$G,"=Full Reporter"),SUMIFS('Annual Service Data By Mode'!AP:AP,'Annual Service Data By Mode'!$C:$C,"="&amp;$C71,'Annual Service Data By Mode'!$G:$G,"=Full Reporter")),IF($AE$1,SUMIFS('Annual Service Data By Mode'!AP:AP,'Annual Service Data By Mode'!$C:$C,"="&amp;$C71,'Annual Service Data By Mode'!$AX:$AX,"=No"),SUMIFS('Annual Service Data By Mode'!AP:AP,'Annual Service Data By Mode'!$C:$C,"="&amp;$C71)))</f>
        <v>0</v>
      </c>
      <c r="W71" s="79">
        <f>IF($AE$6,IF($AE$1,SUMIFS('Annual Service Data By Mode'!AR:AR,'Annual Service Data By Mode'!$C:$C,"="&amp;$C71,'Annual Service Data By Mode'!$AX:$AX,"=No",'Annual Service Data By Mode'!$G:$G,"=Full Reporter"),SUMIFS('Annual Service Data By Mode'!AR:AR,'Annual Service Data By Mode'!$C:$C,"="&amp;$C71,'Annual Service Data By Mode'!$G:$G,"=Full Reporter")),IF($AE$1,SUMIFS('Annual Service Data By Mode'!AR:AR,'Annual Service Data By Mode'!$C:$C,"="&amp;$C71,'Annual Service Data By Mode'!$AX:$AX,"=No"),SUMIFS('Annual Service Data By Mode'!AR:AR,'Annual Service Data By Mode'!$C:$C,"="&amp;$C71)))</f>
        <v>8249880</v>
      </c>
      <c r="X71" s="79">
        <f>IF($AE$6,IF($AE$1,SUMIFS('Annual Service Data By Mode'!AT:AT,'Annual Service Data By Mode'!$C:$C,"="&amp;$C71,'Annual Service Data By Mode'!$AX:$AX,"=No",'Annual Service Data By Mode'!$G:$G,"=Full Reporter"),SUMIFS('Annual Service Data By Mode'!AT:AT,'Annual Service Data By Mode'!$C:$C,"="&amp;$C71,'Annual Service Data By Mode'!$G:$G,"=Full Reporter")),IF($AE$1,SUMIFS('Annual Service Data By Mode'!AT:AT,'Annual Service Data By Mode'!$C:$C,"="&amp;$C71,'Annual Service Data By Mode'!$AX:$AX,"=No"),SUMIFS('Annual Service Data By Mode'!AT:AT,'Annual Service Data By Mode'!$C:$C,"="&amp;$C71)))</f>
        <v>42564948</v>
      </c>
      <c r="Y71" s="202">
        <f>IF($AE$6,IF($AE$1,SUMIFS('Annual Service Data By Mode'!AV:AV,'Annual Service Data By Mode'!$C:$C,"="&amp;$C71,'Annual Service Data By Mode'!$AX:$AX,"=No",'Annual Service Data By Mode'!$G:$G,"=Full Reporter"),SUMIFS('Annual Service Data By Mode'!AV:AV,'Annual Service Data By Mode'!$C:$C,"="&amp;$C71,'Annual Service Data By Mode'!$G:$G,"=Full Reporter")),IF($AE$1,SUMIFS('Annual Service Data By Mode'!AV:AV,'Annual Service Data By Mode'!$C:$C,"="&amp;$C71,'Annual Service Data By Mode'!$AX:$AX,"=No"),SUMIFS('Annual Service Data By Mode'!AV:AV,'Annual Service Data By Mode'!$C:$C,"="&amp;$C71)))</f>
        <v>1350.4</v>
      </c>
      <c r="Z71" s="31"/>
      <c r="AA71" s="31"/>
      <c r="AB71" s="31"/>
      <c r="AC71" s="31"/>
      <c r="AD71" s="31"/>
      <c r="AE71" s="31"/>
      <c r="AF71" s="31"/>
      <c r="AG71" s="31"/>
      <c r="AH71" s="31"/>
      <c r="AI71" s="31"/>
    </row>
    <row r="72" spans="1:35" x14ac:dyDescent="0.25">
      <c r="A72" s="33"/>
      <c r="B72" s="33"/>
      <c r="C72" s="67" t="s">
        <v>7</v>
      </c>
      <c r="D72" s="91" t="s">
        <v>5358</v>
      </c>
      <c r="E72" s="92"/>
      <c r="F72" s="79">
        <f>IF($AE$6,IF($AE$1,SUMIFS('Annual Service Data By Mode'!L:L,'Annual Service Data By Mode'!$C:$C,"="&amp;$C72,'Annual Service Data By Mode'!$AX:$AX,"=No",'Annual Service Data By Mode'!$G:$G,"=Full Reporter"),SUMIFS('Annual Service Data By Mode'!L:L,'Annual Service Data By Mode'!$C:$C,"="&amp;$C72,'Annual Service Data By Mode'!$G:$G,"=Full Reporter")),IF($AE$1,SUMIFS('Annual Service Data By Mode'!L:L,'Annual Service Data By Mode'!$C:$C,"="&amp;$C72,'Annual Service Data By Mode'!$AX:$AX,"=No"),SUMIFS('Annual Service Data By Mode'!L:L,'Annual Service Data By Mode'!$C:$C,"="&amp;$C72)))</f>
        <v>637</v>
      </c>
      <c r="G72" s="79">
        <f>IF($AE$6,IF($AE$1,SUMIFS('Annual Service Data By Mode'!N:N,'Annual Service Data By Mode'!$C:$C,"="&amp;$C72,'Annual Service Data By Mode'!$AX:$AX,"=No",'Annual Service Data By Mode'!$G:$G,"=Full Reporter"),SUMIFS('Annual Service Data By Mode'!N:N,'Annual Service Data By Mode'!$C:$C,"="&amp;$C72,'Annual Service Data By Mode'!$G:$G,"=Full Reporter")),IF($AE$1,SUMIFS('Annual Service Data By Mode'!N:N,'Annual Service Data By Mode'!$C:$C,"="&amp;$C72,'Annual Service Data By Mode'!$AX:$AX,"=No"),SUMIFS('Annual Service Data By Mode'!N:N,'Annual Service Data By Mode'!$C:$C,"="&amp;$C72)))</f>
        <v>3</v>
      </c>
      <c r="H72" s="80">
        <f t="shared" si="24"/>
        <v>17.203546658498215</v>
      </c>
      <c r="I72" s="81">
        <f t="shared" si="25"/>
        <v>2.2316133502952828</v>
      </c>
      <c r="J72" s="80">
        <f t="shared" si="26"/>
        <v>0.72331068432124923</v>
      </c>
      <c r="K72" s="80">
        <f t="shared" si="27"/>
        <v>5.5760148166636414</v>
      </c>
      <c r="L72" s="79">
        <f>IF($AE$6,IF($AE$1,SUMIFS('Annual Service Data By Mode'!V:V,'Annual Service Data By Mode'!$C:$C,"="&amp;$C72,'Annual Service Data By Mode'!$AX:$AX,"=No",'Annual Service Data By Mode'!$G:$G,"=Full Reporter"),SUMIFS('Annual Service Data By Mode'!V:V,'Annual Service Data By Mode'!$C:$C,"="&amp;$C72,'Annual Service Data By Mode'!$G:$G,"=Full Reporter")),IF($AE$1,SUMIFS('Annual Service Data By Mode'!V:V,'Annual Service Data By Mode'!$C:$C,"="&amp;$C72,'Annual Service Data By Mode'!$AX:$AX,"=No"),SUMIFS('Annual Service Data By Mode'!V:V,'Annual Service Data By Mode'!$C:$C,"="&amp;$C72)))</f>
        <v>3245624</v>
      </c>
      <c r="M72" s="79">
        <f>IF($AE$6,IF($AE$1,SUMIFS('Annual Service Data By Mode'!X:X,'Annual Service Data By Mode'!$C:$C,"="&amp;$C72,'Annual Service Data By Mode'!$AX:$AX,"=No",'Annual Service Data By Mode'!$G:$G,"=Full Reporter"),SUMIFS('Annual Service Data By Mode'!X:X,'Annual Service Data By Mode'!$C:$C,"="&amp;$C72,'Annual Service Data By Mode'!$G:$G,"=Full Reporter")),IF($AE$1,SUMIFS('Annual Service Data By Mode'!X:X,'Annual Service Data By Mode'!$C:$C,"="&amp;$C72,'Annual Service Data By Mode'!$AX:$AX,"=No"),SUMIFS('Annual Service Data By Mode'!X:X,'Annual Service Data By Mode'!$C:$C,"="&amp;$C72)))</f>
        <v>4401731</v>
      </c>
      <c r="N72" s="79">
        <f>IF($AE$6,IF($AE$1,SUMIFS('Annual Service Data By Mode'!Z:Z,'Annual Service Data By Mode'!$C:$C,"="&amp;$C72,'Annual Service Data By Mode'!$AX:$AX,"=No",'Annual Service Data By Mode'!$G:$G,"=Full Reporter"),SUMIFS('Annual Service Data By Mode'!Z:Z,'Annual Service Data By Mode'!$C:$C,"="&amp;$C72,'Annual Service Data By Mode'!$G:$G,"=Full Reporter")),IF($AE$1,SUMIFS('Annual Service Data By Mode'!Z:Z,'Annual Service Data By Mode'!$C:$C,"="&amp;$C72,'Annual Service Data By Mode'!$AX:$AX,"=No"),SUMIFS('Annual Service Data By Mode'!Z:Z,'Annual Service Data By Mode'!$C:$C,"="&amp;$C72)))</f>
        <v>18196673</v>
      </c>
      <c r="O72" s="79">
        <f>IF($AE$6,IF($AE$1,SUMIFS('Annual Service Data By Mode'!AB:AB,'Annual Service Data By Mode'!$C:$C,"="&amp;$C72,'Annual Service Data By Mode'!$AX:$AX,"=No",'Annual Service Data By Mode'!$G:$G,"=Full Reporter"),SUMIFS('Annual Service Data By Mode'!AB:AB,'Annual Service Data By Mode'!$C:$C,"="&amp;$C72,'Annual Service Data By Mode'!$G:$G,"=Full Reporter")),IF($AE$1,SUMIFS('Annual Service Data By Mode'!AB:AB,'Annual Service Data By Mode'!$C:$C,"="&amp;$C72,'Annual Service Data By Mode'!$AX:$AX,"=No"),SUMIFS('Annual Service Data By Mode'!AB:AB,'Annual Service Data By Mode'!$C:$C,"="&amp;$C72)))</f>
        <v>381059</v>
      </c>
      <c r="P72" s="79">
        <f>IF($AE$6,IF($AE$1,SUMIFS('Annual Service Data By Mode'!AD:AD,'Annual Service Data By Mode'!$C:$C,"="&amp;$C72,'Annual Service Data By Mode'!$AX:$AX,"=No",'Annual Service Data By Mode'!$G:$G,"=Full Reporter"),SUMIFS('Annual Service Data By Mode'!AD:AD,'Annual Service Data By Mode'!$C:$C,"="&amp;$C72,'Annual Service Data By Mode'!$G:$G,"=Full Reporter")),IF($AE$1,SUMIFS('Annual Service Data By Mode'!AD:AD,'Annual Service Data By Mode'!$C:$C,"="&amp;$C72,'Annual Service Data By Mode'!$AX:$AX,"=No"),SUMIFS('Annual Service Data By Mode'!AD:AD,'Annual Service Data By Mode'!$C:$C,"="&amp;$C72)))</f>
        <v>282622</v>
      </c>
      <c r="Q72" s="79">
        <f>IF($AE$6,IF($AE$1,SUMIFS('Annual Service Data By Mode'!AF:AF,'Annual Service Data By Mode'!$C:$C,"="&amp;$C72,'Annual Service Data By Mode'!$AX:$AX,"=No",'Annual Service Data By Mode'!$G:$G,"=Full Reporter"),SUMIFS('Annual Service Data By Mode'!AF:AF,'Annual Service Data By Mode'!$C:$C,"="&amp;$C72,'Annual Service Data By Mode'!$G:$G,"=Full Reporter")),IF($AE$1,SUMIFS('Annual Service Data By Mode'!AF:AF,'Annual Service Data By Mode'!$C:$C,"="&amp;$C72,'Annual Service Data By Mode'!$AX:$AX,"=No"),SUMIFS('Annual Service Data By Mode'!AF:AF,'Annual Service Data By Mode'!$C:$C,"="&amp;$C72)))</f>
        <v>1057728</v>
      </c>
      <c r="R72" s="79">
        <f>IF($AE$6,IF($AE$1,SUMIFS('Annual Service Data By Mode'!AH:AH,'Annual Service Data By Mode'!$C:$C,"="&amp;$C72,'Annual Service Data By Mode'!$AX:$AX,"=No",'Annual Service Data By Mode'!$G:$G,"=Full Reporter"),SUMIFS('Annual Service Data By Mode'!AH:AH,'Annual Service Data By Mode'!$C:$C,"="&amp;$C72,'Annual Service Data By Mode'!$G:$G,"=Full Reporter")),IF($AE$1,SUMIFS('Annual Service Data By Mode'!AH:AH,'Annual Service Data By Mode'!$C:$C,"="&amp;$C72,'Annual Service Data By Mode'!$AX:$AX,"=No"),SUMIFS('Annual Service Data By Mode'!AH:AH,'Annual Service Data By Mode'!$C:$C,"="&amp;$C72)))</f>
        <v>17739</v>
      </c>
      <c r="S72" s="79">
        <f>IF($AE$6,IF($AE$1,SUMIFS('Annual Service Data By Mode'!AJ:AJ,'Annual Service Data By Mode'!$C:$C,"="&amp;$C72,'Annual Service Data By Mode'!$AX:$AX,"=No",'Annual Service Data By Mode'!$G:$G,"=Full Reporter"),SUMIFS('Annual Service Data By Mode'!AJ:AJ,'Annual Service Data By Mode'!$C:$C,"="&amp;$C72,'Annual Service Data By Mode'!$G:$G,"=Full Reporter")),IF($AE$1,SUMIFS('Annual Service Data By Mode'!AJ:AJ,'Annual Service Data By Mode'!$C:$C,"="&amp;$C72,'Annual Service Data By Mode'!$AX:$AX,"=No"),SUMIFS('Annual Service Data By Mode'!AJ:AJ,'Annual Service Data By Mode'!$C:$C,"="&amp;$C72)))</f>
        <v>53468</v>
      </c>
      <c r="T72" s="79">
        <f>IF($AE$6,IF($AE$1,SUMIFS('Annual Service Data By Mode'!AL:AL,'Annual Service Data By Mode'!$C:$C,"="&amp;$C72,'Annual Service Data By Mode'!$AX:$AX,"=No",'Annual Service Data By Mode'!$G:$G,"=Full Reporter"),SUMIFS('Annual Service Data By Mode'!AL:AL,'Annual Service Data By Mode'!$C:$C,"="&amp;$C72,'Annual Service Data By Mode'!$G:$G,"=Full Reporter")),IF($AE$1,SUMIFS('Annual Service Data By Mode'!AL:AL,'Annual Service Data By Mode'!$C:$C,"="&amp;$C72,'Annual Service Data By Mode'!$AX:$AX,"=No"),SUMIFS('Annual Service Data By Mode'!AL:AL,'Annual Service Data By Mode'!$C:$C,"="&amp;$C72)))</f>
        <v>53112</v>
      </c>
      <c r="U72" s="79">
        <f>IF($AE$6,IF($AE$1,SUMIFS('Annual Service Data By Mode'!AN:AN,'Annual Service Data By Mode'!$C:$C,"="&amp;$C72,'Annual Service Data By Mode'!$AX:$AX,"=No",'Annual Service Data By Mode'!$G:$G,"=Full Reporter"),SUMIFS('Annual Service Data By Mode'!AN:AN,'Annual Service Data By Mode'!$C:$C,"="&amp;$C72,'Annual Service Data By Mode'!$G:$G,"=Full Reporter")),IF($AE$1,SUMIFS('Annual Service Data By Mode'!AN:AN,'Annual Service Data By Mode'!$C:$C,"="&amp;$C72,'Annual Service Data By Mode'!$AX:$AX,"=No"),SUMIFS('Annual Service Data By Mode'!AN:AN,'Annual Service Data By Mode'!$C:$C,"="&amp;$C72)))</f>
        <v>12184</v>
      </c>
      <c r="V72" s="79">
        <f>IF($AE$6,IF($AE$1,SUMIFS('Annual Service Data By Mode'!AP:AP,'Annual Service Data By Mode'!$C:$C,"="&amp;$C72,'Annual Service Data By Mode'!$AX:$AX,"=No",'Annual Service Data By Mode'!$G:$G,"=Full Reporter"),SUMIFS('Annual Service Data By Mode'!AP:AP,'Annual Service Data By Mode'!$C:$C,"="&amp;$C72,'Annual Service Data By Mode'!$G:$G,"=Full Reporter")),IF($AE$1,SUMIFS('Annual Service Data By Mode'!AP:AP,'Annual Service Data By Mode'!$C:$C,"="&amp;$C72,'Annual Service Data By Mode'!$AX:$AX,"=No"),SUMIFS('Annual Service Data By Mode'!AP:AP,'Annual Service Data By Mode'!$C:$C,"="&amp;$C72)))</f>
        <v>11880</v>
      </c>
      <c r="W72" s="79">
        <f>IF($AE$6,IF($AE$1,SUMIFS('Annual Service Data By Mode'!AR:AR,'Annual Service Data By Mode'!$C:$C,"="&amp;$C72,'Annual Service Data By Mode'!$AX:$AX,"=No",'Annual Service Data By Mode'!$G:$G,"=Full Reporter"),SUMIFS('Annual Service Data By Mode'!AR:AR,'Annual Service Data By Mode'!$C:$C,"="&amp;$C72,'Annual Service Data By Mode'!$G:$G,"=Full Reporter")),IF($AE$1,SUMIFS('Annual Service Data By Mode'!AR:AR,'Annual Service Data By Mode'!$C:$C,"="&amp;$C72,'Annual Service Data By Mode'!$AX:$AX,"=No"),SUMIFS('Annual Service Data By Mode'!AR:AR,'Annual Service Data By Mode'!$C:$C,"="&amp;$C72)))</f>
        <v>5897907</v>
      </c>
      <c r="X72" s="79">
        <f>IF($AE$6,IF($AE$1,SUMIFS('Annual Service Data By Mode'!AT:AT,'Annual Service Data By Mode'!$C:$C,"="&amp;$C72,'Annual Service Data By Mode'!$AX:$AX,"=No",'Annual Service Data By Mode'!$G:$G,"=Full Reporter"),SUMIFS('Annual Service Data By Mode'!AT:AT,'Annual Service Data By Mode'!$C:$C,"="&amp;$C72,'Annual Service Data By Mode'!$G:$G,"=Full Reporter")),IF($AE$1,SUMIFS('Annual Service Data By Mode'!AT:AT,'Annual Service Data By Mode'!$C:$C,"="&amp;$C72,'Annual Service Data By Mode'!$AX:$AX,"=No"),SUMIFS('Annual Service Data By Mode'!AT:AT,'Annual Service Data By Mode'!$C:$C,"="&amp;$C72)))</f>
        <v>13161848</v>
      </c>
      <c r="Y72" s="202">
        <f>IF($AE$6,IF($AE$1,SUMIFS('Annual Service Data By Mode'!AV:AV,'Annual Service Data By Mode'!$C:$C,"="&amp;$C72,'Annual Service Data By Mode'!$AX:$AX,"=No",'Annual Service Data By Mode'!$G:$G,"=Full Reporter"),SUMIFS('Annual Service Data By Mode'!AV:AV,'Annual Service Data By Mode'!$C:$C,"="&amp;$C72,'Annual Service Data By Mode'!$G:$G,"=Full Reporter")),IF($AE$1,SUMIFS('Annual Service Data By Mode'!AV:AV,'Annual Service Data By Mode'!$C:$C,"="&amp;$C72,'Annual Service Data By Mode'!$AX:$AX,"=No"),SUMIFS('Annual Service Data By Mode'!AV:AV,'Annual Service Data By Mode'!$C:$C,"="&amp;$C72)))</f>
        <v>629.79</v>
      </c>
      <c r="Z72" s="31"/>
      <c r="AA72" s="31"/>
      <c r="AB72" s="31"/>
      <c r="AC72" s="31"/>
      <c r="AD72" s="31"/>
      <c r="AE72" s="31"/>
      <c r="AF72" s="31"/>
      <c r="AG72" s="31"/>
      <c r="AH72" s="31"/>
      <c r="AI72" s="31"/>
    </row>
    <row r="73" spans="1:35" x14ac:dyDescent="0.25">
      <c r="A73" s="33"/>
      <c r="B73" s="33"/>
      <c r="C73" s="67" t="s">
        <v>184</v>
      </c>
      <c r="D73" s="91" t="s">
        <v>5359</v>
      </c>
      <c r="E73" s="92"/>
      <c r="F73" s="79">
        <f>IF($AE$6,IF($AE$1,SUMIFS('Annual Service Data By Mode'!L:L,'Annual Service Data By Mode'!$C:$C,"="&amp;$C73,'Annual Service Data By Mode'!$AX:$AX,"=No",'Annual Service Data By Mode'!$G:$G,"=Full Reporter"),SUMIFS('Annual Service Data By Mode'!L:L,'Annual Service Data By Mode'!$C:$C,"="&amp;$C73,'Annual Service Data By Mode'!$G:$G,"=Full Reporter")),IF($AE$1,SUMIFS('Annual Service Data By Mode'!L:L,'Annual Service Data By Mode'!$C:$C,"="&amp;$C73,'Annual Service Data By Mode'!$AX:$AX,"=No"),SUMIFS('Annual Service Data By Mode'!L:L,'Annual Service Data By Mode'!$C:$C,"="&amp;$C73)))</f>
        <v>8</v>
      </c>
      <c r="G73" s="79">
        <f>IF($AE$6,IF($AE$1,SUMIFS('Annual Service Data By Mode'!N:N,'Annual Service Data By Mode'!$C:$C,"="&amp;$C73,'Annual Service Data By Mode'!$AX:$AX,"=No",'Annual Service Data By Mode'!$G:$G,"=Full Reporter"),SUMIFS('Annual Service Data By Mode'!N:N,'Annual Service Data By Mode'!$C:$C,"="&amp;$C73,'Annual Service Data By Mode'!$G:$G,"=Full Reporter")),IF($AE$1,SUMIFS('Annual Service Data By Mode'!N:N,'Annual Service Data By Mode'!$C:$C,"="&amp;$C73,'Annual Service Data By Mode'!$AX:$AX,"=No"),SUMIFS('Annual Service Data By Mode'!N:N,'Annual Service Data By Mode'!$C:$C,"="&amp;$C73)))</f>
        <v>0</v>
      </c>
      <c r="H73" s="80">
        <f t="shared" si="24"/>
        <v>10.789504587155964</v>
      </c>
      <c r="I73" s="81">
        <f t="shared" si="25"/>
        <v>0</v>
      </c>
      <c r="J73" s="80">
        <f t="shared" si="26"/>
        <v>0</v>
      </c>
      <c r="K73" s="80">
        <f t="shared" si="27"/>
        <v>1.9345321100917432</v>
      </c>
      <c r="L73" s="79">
        <f>IF($AE$6,IF($AE$1,SUMIFS('Annual Service Data By Mode'!V:V,'Annual Service Data By Mode'!$C:$C,"="&amp;$C73,'Annual Service Data By Mode'!$AX:$AX,"=No",'Annual Service Data By Mode'!$G:$G,"=Full Reporter"),SUMIFS('Annual Service Data By Mode'!V:V,'Annual Service Data By Mode'!$C:$C,"="&amp;$C73,'Annual Service Data By Mode'!$G:$G,"=Full Reporter")),IF($AE$1,SUMIFS('Annual Service Data By Mode'!V:V,'Annual Service Data By Mode'!$C:$C,"="&amp;$C73,'Annual Service Data By Mode'!$AX:$AX,"=No"),SUMIFS('Annual Service Data By Mode'!V:V,'Annual Service Data By Mode'!$C:$C,"="&amp;$C73)))</f>
        <v>0</v>
      </c>
      <c r="M73" s="79">
        <f>IF($AE$6,IF($AE$1,SUMIFS('Annual Service Data By Mode'!X:X,'Annual Service Data By Mode'!$C:$C,"="&amp;$C73,'Annual Service Data By Mode'!$AX:$AX,"=No",'Annual Service Data By Mode'!$G:$G,"=Full Reporter"),SUMIFS('Annual Service Data By Mode'!X:X,'Annual Service Data By Mode'!$C:$C,"="&amp;$C73,'Annual Service Data By Mode'!$G:$G,"=Full Reporter")),IF($AE$1,SUMIFS('Annual Service Data By Mode'!X:X,'Annual Service Data By Mode'!$C:$C,"="&amp;$C73,'Annual Service Data By Mode'!$AX:$AX,"=No"),SUMIFS('Annual Service Data By Mode'!X:X,'Annual Service Data By Mode'!$C:$C,"="&amp;$C73)))</f>
        <v>0</v>
      </c>
      <c r="N73" s="79">
        <f>IF($AE$6,IF($AE$1,SUMIFS('Annual Service Data By Mode'!Z:Z,'Annual Service Data By Mode'!$C:$C,"="&amp;$C73,'Annual Service Data By Mode'!$AX:$AX,"=No",'Annual Service Data By Mode'!$G:$G,"=Full Reporter"),SUMIFS('Annual Service Data By Mode'!Z:Z,'Annual Service Data By Mode'!$C:$C,"="&amp;$C73,'Annual Service Data By Mode'!$G:$G,"=Full Reporter")),IF($AE$1,SUMIFS('Annual Service Data By Mode'!Z:Z,'Annual Service Data By Mode'!$C:$C,"="&amp;$C73,'Annual Service Data By Mode'!$AX:$AX,"=No"),SUMIFS('Annual Service Data By Mode'!Z:Z,'Annual Service Data By Mode'!$C:$C,"="&amp;$C73)))</f>
        <v>147007</v>
      </c>
      <c r="O73" s="79">
        <f>IF($AE$6,IF($AE$1,SUMIFS('Annual Service Data By Mode'!AB:AB,'Annual Service Data By Mode'!$C:$C,"="&amp;$C73,'Annual Service Data By Mode'!$AX:$AX,"=No",'Annual Service Data By Mode'!$G:$G,"=Full Reporter"),SUMIFS('Annual Service Data By Mode'!AB:AB,'Annual Service Data By Mode'!$C:$C,"="&amp;$C73,'Annual Service Data By Mode'!$G:$G,"=Full Reporter")),IF($AE$1,SUMIFS('Annual Service Data By Mode'!AB:AB,'Annual Service Data By Mode'!$C:$C,"="&amp;$C73,'Annual Service Data By Mode'!$AX:$AX,"=No"),SUMIFS('Annual Service Data By Mode'!AB:AB,'Annual Service Data By Mode'!$C:$C,"="&amp;$C73)))</f>
        <v>0</v>
      </c>
      <c r="P73" s="79">
        <f>IF($AE$6,IF($AE$1,SUMIFS('Annual Service Data By Mode'!AD:AD,'Annual Service Data By Mode'!$C:$C,"="&amp;$C73,'Annual Service Data By Mode'!$AX:$AX,"=No",'Annual Service Data By Mode'!$G:$G,"=Full Reporter"),SUMIFS('Annual Service Data By Mode'!AD:AD,'Annual Service Data By Mode'!$C:$C,"="&amp;$C73,'Annual Service Data By Mode'!$G:$G,"=Full Reporter")),IF($AE$1,SUMIFS('Annual Service Data By Mode'!AD:AD,'Annual Service Data By Mode'!$C:$C,"="&amp;$C73,'Annual Service Data By Mode'!$AX:$AX,"=No"),SUMIFS('Annual Service Data By Mode'!AD:AD,'Annual Service Data By Mode'!$C:$C,"="&amp;$C73)))</f>
        <v>0</v>
      </c>
      <c r="Q73" s="79">
        <f>IF($AE$6,IF($AE$1,SUMIFS('Annual Service Data By Mode'!AF:AF,'Annual Service Data By Mode'!$C:$C,"="&amp;$C73,'Annual Service Data By Mode'!$AX:$AX,"=No",'Annual Service Data By Mode'!$G:$G,"=Full Reporter"),SUMIFS('Annual Service Data By Mode'!AF:AF,'Annual Service Data By Mode'!$C:$C,"="&amp;$C73,'Annual Service Data By Mode'!$G:$G,"=Full Reporter")),IF($AE$1,SUMIFS('Annual Service Data By Mode'!AF:AF,'Annual Service Data By Mode'!$C:$C,"="&amp;$C73,'Annual Service Data By Mode'!$AX:$AX,"=No"),SUMIFS('Annual Service Data By Mode'!AF:AF,'Annual Service Data By Mode'!$C:$C,"="&amp;$C73)))</f>
        <v>13625</v>
      </c>
      <c r="R73" s="79">
        <f>IF($AE$6,IF($AE$1,SUMIFS('Annual Service Data By Mode'!AH:AH,'Annual Service Data By Mode'!$C:$C,"="&amp;$C73,'Annual Service Data By Mode'!$AX:$AX,"=No",'Annual Service Data By Mode'!$G:$G,"=Full Reporter"),SUMIFS('Annual Service Data By Mode'!AH:AH,'Annual Service Data By Mode'!$C:$C,"="&amp;$C73,'Annual Service Data By Mode'!$G:$G,"=Full Reporter")),IF($AE$1,SUMIFS('Annual Service Data By Mode'!AH:AH,'Annual Service Data By Mode'!$C:$C,"="&amp;$C73,'Annual Service Data By Mode'!$AX:$AX,"=No"),SUMIFS('Annual Service Data By Mode'!AH:AH,'Annual Service Data By Mode'!$C:$C,"="&amp;$C73)))</f>
        <v>0</v>
      </c>
      <c r="S73" s="79">
        <f>IF($AE$6,IF($AE$1,SUMIFS('Annual Service Data By Mode'!AJ:AJ,'Annual Service Data By Mode'!$C:$C,"="&amp;$C73,'Annual Service Data By Mode'!$AX:$AX,"=No",'Annual Service Data By Mode'!$G:$G,"=Full Reporter"),SUMIFS('Annual Service Data By Mode'!AJ:AJ,'Annual Service Data By Mode'!$C:$C,"="&amp;$C73,'Annual Service Data By Mode'!$G:$G,"=Full Reporter")),IF($AE$1,SUMIFS('Annual Service Data By Mode'!AJ:AJ,'Annual Service Data By Mode'!$C:$C,"="&amp;$C73,'Annual Service Data By Mode'!$AX:$AX,"=No"),SUMIFS('Annual Service Data By Mode'!AJ:AJ,'Annual Service Data By Mode'!$C:$C,"="&amp;$C73)))</f>
        <v>0</v>
      </c>
      <c r="T73" s="79">
        <f>IF($AE$6,IF($AE$1,SUMIFS('Annual Service Data By Mode'!AL:AL,'Annual Service Data By Mode'!$C:$C,"="&amp;$C73,'Annual Service Data By Mode'!$AX:$AX,"=No",'Annual Service Data By Mode'!$G:$G,"=Full Reporter"),SUMIFS('Annual Service Data By Mode'!AL:AL,'Annual Service Data By Mode'!$C:$C,"="&amp;$C73,'Annual Service Data By Mode'!$G:$G,"=Full Reporter")),IF($AE$1,SUMIFS('Annual Service Data By Mode'!AL:AL,'Annual Service Data By Mode'!$C:$C,"="&amp;$C73,'Annual Service Data By Mode'!$AX:$AX,"=No"),SUMIFS('Annual Service Data By Mode'!AL:AL,'Annual Service Data By Mode'!$C:$C,"="&amp;$C73)))</f>
        <v>0</v>
      </c>
      <c r="U73" s="79">
        <f>IF($AE$6,IF($AE$1,SUMIFS('Annual Service Data By Mode'!AN:AN,'Annual Service Data By Mode'!$C:$C,"="&amp;$C73,'Annual Service Data By Mode'!$AX:$AX,"=No",'Annual Service Data By Mode'!$G:$G,"=Full Reporter"),SUMIFS('Annual Service Data By Mode'!AN:AN,'Annual Service Data By Mode'!$C:$C,"="&amp;$C73,'Annual Service Data By Mode'!$G:$G,"=Full Reporter")),IF($AE$1,SUMIFS('Annual Service Data By Mode'!AN:AN,'Annual Service Data By Mode'!$C:$C,"="&amp;$C73,'Annual Service Data By Mode'!$AX:$AX,"=No"),SUMIFS('Annual Service Data By Mode'!AN:AN,'Annual Service Data By Mode'!$C:$C,"="&amp;$C73)))</f>
        <v>0</v>
      </c>
      <c r="V73" s="79">
        <f>IF($AE$6,IF($AE$1,SUMIFS('Annual Service Data By Mode'!AP:AP,'Annual Service Data By Mode'!$C:$C,"="&amp;$C73,'Annual Service Data By Mode'!$AX:$AX,"=No",'Annual Service Data By Mode'!$G:$G,"=Full Reporter"),SUMIFS('Annual Service Data By Mode'!AP:AP,'Annual Service Data By Mode'!$C:$C,"="&amp;$C73,'Annual Service Data By Mode'!$G:$G,"=Full Reporter")),IF($AE$1,SUMIFS('Annual Service Data By Mode'!AP:AP,'Annual Service Data By Mode'!$C:$C,"="&amp;$C73,'Annual Service Data By Mode'!$AX:$AX,"=No"),SUMIFS('Annual Service Data By Mode'!AP:AP,'Annual Service Data By Mode'!$C:$C,"="&amp;$C73)))</f>
        <v>0</v>
      </c>
      <c r="W73" s="79">
        <f>IF($AE$6,IF($AE$1,SUMIFS('Annual Service Data By Mode'!AR:AR,'Annual Service Data By Mode'!$C:$C,"="&amp;$C73,'Annual Service Data By Mode'!$AX:$AX,"=No",'Annual Service Data By Mode'!$G:$G,"=Full Reporter"),SUMIFS('Annual Service Data By Mode'!AR:AR,'Annual Service Data By Mode'!$C:$C,"="&amp;$C73,'Annual Service Data By Mode'!$G:$G,"=Full Reporter")),IF($AE$1,SUMIFS('Annual Service Data By Mode'!AR:AR,'Annual Service Data By Mode'!$C:$C,"="&amp;$C73,'Annual Service Data By Mode'!$AX:$AX,"=No"),SUMIFS('Annual Service Data By Mode'!AR:AR,'Annual Service Data By Mode'!$C:$C,"="&amp;$C73)))</f>
        <v>26358</v>
      </c>
      <c r="X73" s="79">
        <f>IF($AE$6,IF($AE$1,SUMIFS('Annual Service Data By Mode'!AT:AT,'Annual Service Data By Mode'!$C:$C,"="&amp;$C73,'Annual Service Data By Mode'!$AX:$AX,"=No",'Annual Service Data By Mode'!$G:$G,"=Full Reporter"),SUMIFS('Annual Service Data By Mode'!AT:AT,'Annual Service Data By Mode'!$C:$C,"="&amp;$C73,'Annual Service Data By Mode'!$G:$G,"=Full Reporter")),IF($AE$1,SUMIFS('Annual Service Data By Mode'!AT:AT,'Annual Service Data By Mode'!$C:$C,"="&amp;$C73,'Annual Service Data By Mode'!$AX:$AX,"=No"),SUMIFS('Annual Service Data By Mode'!AT:AT,'Annual Service Data By Mode'!$C:$C,"="&amp;$C73)))</f>
        <v>0</v>
      </c>
      <c r="Y73" s="202">
        <f>IF($AE$6,IF($AE$1,SUMIFS('Annual Service Data By Mode'!AV:AV,'Annual Service Data By Mode'!$C:$C,"="&amp;$C73,'Annual Service Data By Mode'!$AX:$AX,"=No",'Annual Service Data By Mode'!$G:$G,"=Full Reporter"),SUMIFS('Annual Service Data By Mode'!AV:AV,'Annual Service Data By Mode'!$C:$C,"="&amp;$C73,'Annual Service Data By Mode'!$G:$G,"=Full Reporter")),IF($AE$1,SUMIFS('Annual Service Data By Mode'!AV:AV,'Annual Service Data By Mode'!$C:$C,"="&amp;$C73,'Annual Service Data By Mode'!$AX:$AX,"=No"),SUMIFS('Annual Service Data By Mode'!AV:AV,'Annual Service Data By Mode'!$C:$C,"="&amp;$C73)))</f>
        <v>0</v>
      </c>
      <c r="Z73" s="31"/>
      <c r="AA73" s="31"/>
      <c r="AB73" s="31"/>
      <c r="AC73" s="31"/>
      <c r="AD73" s="31"/>
      <c r="AE73" s="31"/>
      <c r="AF73" s="31"/>
      <c r="AG73" s="31"/>
      <c r="AH73" s="31"/>
      <c r="AI73" s="31"/>
    </row>
    <row r="74" spans="1:35" x14ac:dyDescent="0.25">
      <c r="A74" s="33"/>
      <c r="B74" s="33"/>
      <c r="C74" s="67" t="s">
        <v>18</v>
      </c>
      <c r="D74" s="91" t="s">
        <v>5360</v>
      </c>
      <c r="E74" s="92"/>
      <c r="F74" s="79">
        <f>IF($AE$6,IF($AE$1,SUMIFS('Annual Service Data By Mode'!L:L,'Annual Service Data By Mode'!$C:$C,"="&amp;$C74,'Annual Service Data By Mode'!$AX:$AX,"=No",'Annual Service Data By Mode'!$G:$G,"=Full Reporter"),SUMIFS('Annual Service Data By Mode'!L:L,'Annual Service Data By Mode'!$C:$C,"="&amp;$C74,'Annual Service Data By Mode'!$G:$G,"=Full Reporter")),IF($AE$1,SUMIFS('Annual Service Data By Mode'!L:L,'Annual Service Data By Mode'!$C:$C,"="&amp;$C74,'Annual Service Data By Mode'!$AX:$AX,"=No"),SUMIFS('Annual Service Data By Mode'!L:L,'Annual Service Data By Mode'!$C:$C,"="&amp;$C74)))</f>
        <v>2316</v>
      </c>
      <c r="G74" s="79">
        <f>IF($AE$6,IF($AE$1,SUMIFS('Annual Service Data By Mode'!N:N,'Annual Service Data By Mode'!$C:$C,"="&amp;$C74,'Annual Service Data By Mode'!$AX:$AX,"=No",'Annual Service Data By Mode'!$G:$G,"=Full Reporter"),SUMIFS('Annual Service Data By Mode'!N:N,'Annual Service Data By Mode'!$C:$C,"="&amp;$C74,'Annual Service Data By Mode'!$G:$G,"=Full Reporter")),IF($AE$1,SUMIFS('Annual Service Data By Mode'!N:N,'Annual Service Data By Mode'!$C:$C,"="&amp;$C74,'Annual Service Data By Mode'!$AX:$AX,"=No"),SUMIFS('Annual Service Data By Mode'!N:N,'Annual Service Data By Mode'!$C:$C,"="&amp;$C74)))</f>
        <v>24</v>
      </c>
      <c r="H74" s="80">
        <f t="shared" si="24"/>
        <v>14.574064461372984</v>
      </c>
      <c r="I74" s="81">
        <f t="shared" si="25"/>
        <v>5.0030919108597454</v>
      </c>
      <c r="J74" s="80">
        <f t="shared" si="26"/>
        <v>6.0330431125295689</v>
      </c>
      <c r="K74" s="80">
        <f t="shared" si="27"/>
        <v>17.574324195283232</v>
      </c>
      <c r="L74" s="79">
        <f>IF($AE$6,IF($AE$1,SUMIFS('Annual Service Data By Mode'!V:V,'Annual Service Data By Mode'!$C:$C,"="&amp;$C74,'Annual Service Data By Mode'!$AX:$AX,"=No",'Annual Service Data By Mode'!$G:$G,"=Full Reporter"),SUMIFS('Annual Service Data By Mode'!V:V,'Annual Service Data By Mode'!$C:$C,"="&amp;$C74,'Annual Service Data By Mode'!$G:$G,"=Full Reporter")),IF($AE$1,SUMIFS('Annual Service Data By Mode'!V:V,'Annual Service Data By Mode'!$C:$C,"="&amp;$C74,'Annual Service Data By Mode'!$AX:$AX,"=No"),SUMIFS('Annual Service Data By Mode'!V:V,'Annual Service Data By Mode'!$C:$C,"="&amp;$C74)))</f>
        <v>48914751</v>
      </c>
      <c r="M74" s="79">
        <f>IF($AE$6,IF($AE$1,SUMIFS('Annual Service Data By Mode'!X:X,'Annual Service Data By Mode'!$C:$C,"="&amp;$C74,'Annual Service Data By Mode'!$AX:$AX,"=No",'Annual Service Data By Mode'!$G:$G,"=Full Reporter"),SUMIFS('Annual Service Data By Mode'!X:X,'Annual Service Data By Mode'!$C:$C,"="&amp;$C74,'Annual Service Data By Mode'!$G:$G,"=Full Reporter")),IF($AE$1,SUMIFS('Annual Service Data By Mode'!X:X,'Annual Service Data By Mode'!$C:$C,"="&amp;$C74,'Annual Service Data By Mode'!$AX:$AX,"=No"),SUMIFS('Annual Service Data By Mode'!X:X,'Annual Service Data By Mode'!$C:$C,"="&amp;$C74)))</f>
        <v>74716842</v>
      </c>
      <c r="N74" s="79">
        <f>IF($AE$6,IF($AE$1,SUMIFS('Annual Service Data By Mode'!Z:Z,'Annual Service Data By Mode'!$C:$C,"="&amp;$C74,'Annual Service Data By Mode'!$AX:$AX,"=No",'Annual Service Data By Mode'!$G:$G,"=Full Reporter"),SUMIFS('Annual Service Data By Mode'!Z:Z,'Annual Service Data By Mode'!$C:$C,"="&amp;$C74,'Annual Service Data By Mode'!$G:$G,"=Full Reporter")),IF($AE$1,SUMIFS('Annual Service Data By Mode'!Z:Z,'Annual Service Data By Mode'!$C:$C,"="&amp;$C74,'Annual Service Data By Mode'!$AX:$AX,"=No"),SUMIFS('Annual Service Data By Mode'!Z:Z,'Annual Service Data By Mode'!$C:$C,"="&amp;$C74)))</f>
        <v>76311667</v>
      </c>
      <c r="O74" s="79">
        <f>IF($AE$6,IF($AE$1,SUMIFS('Annual Service Data By Mode'!AB:AB,'Annual Service Data By Mode'!$C:$C,"="&amp;$C74,'Annual Service Data By Mode'!$AX:$AX,"=No",'Annual Service Data By Mode'!$G:$G,"=Full Reporter"),SUMIFS('Annual Service Data By Mode'!AB:AB,'Annual Service Data By Mode'!$C:$C,"="&amp;$C74,'Annual Service Data By Mode'!$G:$G,"=Full Reporter")),IF($AE$1,SUMIFS('Annual Service Data By Mode'!AB:AB,'Annual Service Data By Mode'!$C:$C,"="&amp;$C74,'Annual Service Data By Mode'!$AX:$AX,"=No"),SUMIFS('Annual Service Data By Mode'!AB:AB,'Annual Service Data By Mode'!$C:$C,"="&amp;$C74)))</f>
        <v>10717524</v>
      </c>
      <c r="P74" s="79">
        <f>IF($AE$6,IF($AE$1,SUMIFS('Annual Service Data By Mode'!AD:AD,'Annual Service Data By Mode'!$C:$C,"="&amp;$C74,'Annual Service Data By Mode'!$AX:$AX,"=No",'Annual Service Data By Mode'!$G:$G,"=Full Reporter"),SUMIFS('Annual Service Data By Mode'!AD:AD,'Annual Service Data By Mode'!$C:$C,"="&amp;$C74,'Annual Service Data By Mode'!$G:$G,"=Full Reporter")),IF($AE$1,SUMIFS('Annual Service Data By Mode'!AD:AD,'Annual Service Data By Mode'!$C:$C,"="&amp;$C74,'Annual Service Data By Mode'!$AX:$AX,"=No"),SUMIFS('Annual Service Data By Mode'!AD:AD,'Annual Service Data By Mode'!$C:$C,"="&amp;$C74)))</f>
        <v>5137656</v>
      </c>
      <c r="Q74" s="79">
        <f>IF($AE$6,IF($AE$1,SUMIFS('Annual Service Data By Mode'!AF:AF,'Annual Service Data By Mode'!$C:$C,"="&amp;$C74,'Annual Service Data By Mode'!$AX:$AX,"=No",'Annual Service Data By Mode'!$G:$G,"=Full Reporter"),SUMIFS('Annual Service Data By Mode'!AF:AF,'Annual Service Data By Mode'!$C:$C,"="&amp;$C74,'Annual Service Data By Mode'!$G:$G,"=Full Reporter")),IF($AE$1,SUMIFS('Annual Service Data By Mode'!AF:AF,'Annual Service Data By Mode'!$C:$C,"="&amp;$C74,'Annual Service Data By Mode'!$AX:$AX,"=No"),SUMIFS('Annual Service Data By Mode'!AF:AF,'Annual Service Data By Mode'!$C:$C,"="&amp;$C74)))</f>
        <v>5236128</v>
      </c>
      <c r="R74" s="79">
        <f>IF($AE$6,IF($AE$1,SUMIFS('Annual Service Data By Mode'!AH:AH,'Annual Service Data By Mode'!$C:$C,"="&amp;$C74,'Annual Service Data By Mode'!$AX:$AX,"=No",'Annual Service Data By Mode'!$G:$G,"=Full Reporter"),SUMIFS('Annual Service Data By Mode'!AH:AH,'Annual Service Data By Mode'!$C:$C,"="&amp;$C74,'Annual Service Data By Mode'!$G:$G,"=Full Reporter")),IF($AE$1,SUMIFS('Annual Service Data By Mode'!AH:AH,'Annual Service Data By Mode'!$C:$C,"="&amp;$C74,'Annual Service Data By Mode'!$AX:$AX,"=No"),SUMIFS('Annual Service Data By Mode'!AH:AH,'Annual Service Data By Mode'!$C:$C,"="&amp;$C74)))</f>
        <v>523486</v>
      </c>
      <c r="S74" s="79">
        <f>IF($AE$6,IF($AE$1,SUMIFS('Annual Service Data By Mode'!AJ:AJ,'Annual Service Data By Mode'!$C:$C,"="&amp;$C74,'Annual Service Data By Mode'!$AX:$AX,"=No",'Annual Service Data By Mode'!$G:$G,"=Full Reporter"),SUMIFS('Annual Service Data By Mode'!AJ:AJ,'Annual Service Data By Mode'!$C:$C,"="&amp;$C74,'Annual Service Data By Mode'!$G:$G,"=Full Reporter")),IF($AE$1,SUMIFS('Annual Service Data By Mode'!AJ:AJ,'Annual Service Data By Mode'!$C:$C,"="&amp;$C74,'Annual Service Data By Mode'!$AX:$AX,"=No"),SUMIFS('Annual Service Data By Mode'!AJ:AJ,'Annual Service Data By Mode'!$C:$C,"="&amp;$C74)))</f>
        <v>1797678</v>
      </c>
      <c r="T74" s="79">
        <f>IF($AE$6,IF($AE$1,SUMIFS('Annual Service Data By Mode'!AL:AL,'Annual Service Data By Mode'!$C:$C,"="&amp;$C74,'Annual Service Data By Mode'!$AX:$AX,"=No",'Annual Service Data By Mode'!$G:$G,"=Full Reporter"),SUMIFS('Annual Service Data By Mode'!AL:AL,'Annual Service Data By Mode'!$C:$C,"="&amp;$C74,'Annual Service Data By Mode'!$G:$G,"=Full Reporter")),IF($AE$1,SUMIFS('Annual Service Data By Mode'!AL:AL,'Annual Service Data By Mode'!$C:$C,"="&amp;$C74,'Annual Service Data By Mode'!$AX:$AX,"=No"),SUMIFS('Annual Service Data By Mode'!AL:AL,'Annual Service Data By Mode'!$C:$C,"="&amp;$C74)))</f>
        <v>1769636</v>
      </c>
      <c r="U74" s="79">
        <f>IF($AE$6,IF($AE$1,SUMIFS('Annual Service Data By Mode'!AN:AN,'Annual Service Data By Mode'!$C:$C,"="&amp;$C74,'Annual Service Data By Mode'!$AX:$AX,"=No",'Annual Service Data By Mode'!$G:$G,"=Full Reporter"),SUMIFS('Annual Service Data By Mode'!AN:AN,'Annual Service Data By Mode'!$C:$C,"="&amp;$C74,'Annual Service Data By Mode'!$G:$G,"=Full Reporter")),IF($AE$1,SUMIFS('Annual Service Data By Mode'!AN:AN,'Annual Service Data By Mode'!$C:$C,"="&amp;$C74,'Annual Service Data By Mode'!$AX:$AX,"=No"),SUMIFS('Annual Service Data By Mode'!AN:AN,'Annual Service Data By Mode'!$C:$C,"="&amp;$C74)))</f>
        <v>132890</v>
      </c>
      <c r="V74" s="79">
        <f>IF($AE$6,IF($AE$1,SUMIFS('Annual Service Data By Mode'!AP:AP,'Annual Service Data By Mode'!$C:$C,"="&amp;$C74,'Annual Service Data By Mode'!$AX:$AX,"=No",'Annual Service Data By Mode'!$G:$G,"=Full Reporter"),SUMIFS('Annual Service Data By Mode'!AP:AP,'Annual Service Data By Mode'!$C:$C,"="&amp;$C74,'Annual Service Data By Mode'!$G:$G,"=Full Reporter")),IF($AE$1,SUMIFS('Annual Service Data By Mode'!AP:AP,'Annual Service Data By Mode'!$C:$C,"="&amp;$C74,'Annual Service Data By Mode'!$AX:$AX,"=No"),SUMIFS('Annual Service Data By Mode'!AP:AP,'Annual Service Data By Mode'!$C:$C,"="&amp;$C74)))</f>
        <v>129441</v>
      </c>
      <c r="W74" s="79">
        <f>IF($AE$6,IF($AE$1,SUMIFS('Annual Service Data By Mode'!AR:AR,'Annual Service Data By Mode'!$C:$C,"="&amp;$C74,'Annual Service Data By Mode'!$AX:$AX,"=No",'Annual Service Data By Mode'!$G:$G,"=Full Reporter"),SUMIFS('Annual Service Data By Mode'!AR:AR,'Annual Service Data By Mode'!$C:$C,"="&amp;$C74,'Annual Service Data By Mode'!$G:$G,"=Full Reporter")),IF($AE$1,SUMIFS('Annual Service Data By Mode'!AR:AR,'Annual Service Data By Mode'!$C:$C,"="&amp;$C74,'Annual Service Data By Mode'!$AX:$AX,"=No"),SUMIFS('Annual Service Data By Mode'!AR:AR,'Annual Service Data By Mode'!$C:$C,"="&amp;$C74)))</f>
        <v>92021411</v>
      </c>
      <c r="X74" s="79">
        <f>IF($AE$6,IF($AE$1,SUMIFS('Annual Service Data By Mode'!AT:AT,'Annual Service Data By Mode'!$C:$C,"="&amp;$C74,'Annual Service Data By Mode'!$AX:$AX,"=No",'Annual Service Data By Mode'!$G:$G,"=Full Reporter"),SUMIFS('Annual Service Data By Mode'!AT:AT,'Annual Service Data By Mode'!$C:$C,"="&amp;$C74,'Annual Service Data By Mode'!$G:$G,"=Full Reporter")),IF($AE$1,SUMIFS('Annual Service Data By Mode'!AT:AT,'Annual Service Data By Mode'!$C:$C,"="&amp;$C74,'Annual Service Data By Mode'!$AX:$AX,"=No"),SUMIFS('Annual Service Data By Mode'!AT:AT,'Annual Service Data By Mode'!$C:$C,"="&amp;$C74)))</f>
        <v>460391577</v>
      </c>
      <c r="Y74" s="202">
        <f>IF($AE$6,IF($AE$1,SUMIFS('Annual Service Data By Mode'!AV:AV,'Annual Service Data By Mode'!$C:$C,"="&amp;$C74,'Annual Service Data By Mode'!$AX:$AX,"=No",'Annual Service Data By Mode'!$G:$G,"=Full Reporter"),SUMIFS('Annual Service Data By Mode'!AV:AV,'Annual Service Data By Mode'!$C:$C,"="&amp;$C74,'Annual Service Data By Mode'!$G:$G,"=Full Reporter")),IF($AE$1,SUMIFS('Annual Service Data By Mode'!AV:AV,'Annual Service Data By Mode'!$C:$C,"="&amp;$C74,'Annual Service Data By Mode'!$AX:$AX,"=No"),SUMIFS('Annual Service Data By Mode'!AV:AV,'Annual Service Data By Mode'!$C:$C,"="&amp;$C74)))</f>
        <v>4906.1400000000003</v>
      </c>
      <c r="Z74" s="31"/>
      <c r="AA74" s="31"/>
      <c r="AB74" s="31"/>
      <c r="AC74" s="31"/>
      <c r="AD74" s="31"/>
      <c r="AE74" s="31"/>
      <c r="AF74" s="31"/>
      <c r="AG74" s="31"/>
      <c r="AH74" s="31"/>
      <c r="AI74" s="31"/>
    </row>
    <row r="75" spans="1:35" x14ac:dyDescent="0.25">
      <c r="A75" s="33"/>
      <c r="B75" s="33"/>
      <c r="C75" s="67" t="s">
        <v>20</v>
      </c>
      <c r="D75" s="91" t="s">
        <v>5361</v>
      </c>
      <c r="E75" s="92"/>
      <c r="F75" s="79">
        <f>IF($AE$6,IF($AE$1,SUMIFS('Annual Service Data By Mode'!L:L,'Annual Service Data By Mode'!$C:$C,"="&amp;$C75,'Annual Service Data By Mode'!$AX:$AX,"=No",'Annual Service Data By Mode'!$G:$G,"=Full Reporter"),SUMIFS('Annual Service Data By Mode'!L:L,'Annual Service Data By Mode'!$C:$C,"="&amp;$C75,'Annual Service Data By Mode'!$G:$G,"=Full Reporter")),IF($AE$1,SUMIFS('Annual Service Data By Mode'!L:L,'Annual Service Data By Mode'!$C:$C,"="&amp;$C75,'Annual Service Data By Mode'!$AX:$AX,"=No"),SUMIFS('Annual Service Data By Mode'!L:L,'Annual Service Data By Mode'!$C:$C,"="&amp;$C75)))</f>
        <v>19022</v>
      </c>
      <c r="G75" s="79">
        <f>IF($AE$6,IF($AE$1,SUMIFS('Annual Service Data By Mode'!N:N,'Annual Service Data By Mode'!$C:$C,"="&amp;$C75,'Annual Service Data By Mode'!$AX:$AX,"=No",'Annual Service Data By Mode'!$G:$G,"=Full Reporter"),SUMIFS('Annual Service Data By Mode'!N:N,'Annual Service Data By Mode'!$C:$C,"="&amp;$C75,'Annual Service Data By Mode'!$G:$G,"=Full Reporter")),IF($AE$1,SUMIFS('Annual Service Data By Mode'!N:N,'Annual Service Data By Mode'!$C:$C,"="&amp;$C75,'Annual Service Data By Mode'!$AX:$AX,"=No"),SUMIFS('Annual Service Data By Mode'!N:N,'Annual Service Data By Mode'!$C:$C,"="&amp;$C75)))</f>
        <v>491</v>
      </c>
      <c r="H75" s="80">
        <f t="shared" si="24"/>
        <v>15.131723133061914</v>
      </c>
      <c r="I75" s="81">
        <f t="shared" si="25"/>
        <v>6.1301239248599071</v>
      </c>
      <c r="J75" s="80">
        <f t="shared" si="26"/>
        <v>11.474042845782202</v>
      </c>
      <c r="K75" s="80">
        <f t="shared" si="27"/>
        <v>28.322761772427615</v>
      </c>
      <c r="L75" s="79">
        <f>IF($AE$6,IF($AE$1,SUMIFS('Annual Service Data By Mode'!V:V,'Annual Service Data By Mode'!$C:$C,"="&amp;$C75,'Annual Service Data By Mode'!$AX:$AX,"=No",'Annual Service Data By Mode'!$G:$G,"=Full Reporter"),SUMIFS('Annual Service Data By Mode'!V:V,'Annual Service Data By Mode'!$C:$C,"="&amp;$C75,'Annual Service Data By Mode'!$G:$G,"=Full Reporter")),IF($AE$1,SUMIFS('Annual Service Data By Mode'!V:V,'Annual Service Data By Mode'!$C:$C,"="&amp;$C75,'Annual Service Data By Mode'!$AX:$AX,"=No"),SUMIFS('Annual Service Data By Mode'!V:V,'Annual Service Data By Mode'!$C:$C,"="&amp;$C75)))</f>
        <v>487912695</v>
      </c>
      <c r="M75" s="79">
        <f>IF($AE$6,IF($AE$1,SUMIFS('Annual Service Data By Mode'!X:X,'Annual Service Data By Mode'!$C:$C,"="&amp;$C75,'Annual Service Data By Mode'!$AX:$AX,"=No",'Annual Service Data By Mode'!$G:$G,"=Full Reporter"),SUMIFS('Annual Service Data By Mode'!X:X,'Annual Service Data By Mode'!$C:$C,"="&amp;$C75,'Annual Service Data By Mode'!$G:$G,"=Full Reporter")),IF($AE$1,SUMIFS('Annual Service Data By Mode'!X:X,'Annual Service Data By Mode'!$C:$C,"="&amp;$C75,'Annual Service Data By Mode'!$AX:$AX,"=No"),SUMIFS('Annual Service Data By Mode'!X:X,'Annual Service Data By Mode'!$C:$C,"="&amp;$C75)))</f>
        <v>715199334</v>
      </c>
      <c r="N75" s="79">
        <f>IF($AE$6,IF($AE$1,SUMIFS('Annual Service Data By Mode'!Z:Z,'Annual Service Data By Mode'!$C:$C,"="&amp;$C75,'Annual Service Data By Mode'!$AX:$AX,"=No",'Annual Service Data By Mode'!$G:$G,"=Full Reporter"),SUMIFS('Annual Service Data By Mode'!Z:Z,'Annual Service Data By Mode'!$C:$C,"="&amp;$C75,'Annual Service Data By Mode'!$G:$G,"=Full Reporter")),IF($AE$1,SUMIFS('Annual Service Data By Mode'!Z:Z,'Annual Service Data By Mode'!$C:$C,"="&amp;$C75,'Annual Service Data By Mode'!$AX:$AX,"=No"),SUMIFS('Annual Service Data By Mode'!Z:Z,'Annual Service Data By Mode'!$C:$C,"="&amp;$C75)))</f>
        <v>690837942</v>
      </c>
      <c r="O75" s="79">
        <f>IF($AE$6,IF($AE$1,SUMIFS('Annual Service Data By Mode'!AB:AB,'Annual Service Data By Mode'!$C:$C,"="&amp;$C75,'Annual Service Data By Mode'!$AX:$AX,"=No",'Annual Service Data By Mode'!$G:$G,"=Full Reporter"),SUMIFS('Annual Service Data By Mode'!AB:AB,'Annual Service Data By Mode'!$C:$C,"="&amp;$C75,'Annual Service Data By Mode'!$G:$G,"=Full Reporter")),IF($AE$1,SUMIFS('Annual Service Data By Mode'!AB:AB,'Annual Service Data By Mode'!$C:$C,"="&amp;$C75,'Annual Service Data By Mode'!$AX:$AX,"=No"),SUMIFS('Annual Service Data By Mode'!AB:AB,'Annual Service Data By Mode'!$C:$C,"="&amp;$C75)))</f>
        <v>80208769</v>
      </c>
      <c r="P75" s="79">
        <f>IF($AE$6,IF($AE$1,SUMIFS('Annual Service Data By Mode'!AD:AD,'Annual Service Data By Mode'!$C:$C,"="&amp;$C75,'Annual Service Data By Mode'!$AX:$AX,"=No",'Annual Service Data By Mode'!$G:$G,"=Full Reporter"),SUMIFS('Annual Service Data By Mode'!AD:AD,'Annual Service Data By Mode'!$C:$C,"="&amp;$C75,'Annual Service Data By Mode'!$G:$G,"=Full Reporter")),IF($AE$1,SUMIFS('Annual Service Data By Mode'!AD:AD,'Annual Service Data By Mode'!$C:$C,"="&amp;$C75,'Annual Service Data By Mode'!$AX:$AX,"=No"),SUMIFS('Annual Service Data By Mode'!AD:AD,'Annual Service Data By Mode'!$C:$C,"="&amp;$C75)))</f>
        <v>46880468</v>
      </c>
      <c r="Q75" s="79">
        <f>IF($AE$6,IF($AE$1,SUMIFS('Annual Service Data By Mode'!AF:AF,'Annual Service Data By Mode'!$C:$C,"="&amp;$C75,'Annual Service Data By Mode'!$AX:$AX,"=No",'Annual Service Data By Mode'!$G:$G,"=Full Reporter"),SUMIFS('Annual Service Data By Mode'!AF:AF,'Annual Service Data By Mode'!$C:$C,"="&amp;$C75,'Annual Service Data By Mode'!$G:$G,"=Full Reporter")),IF($AE$1,SUMIFS('Annual Service Data By Mode'!AF:AF,'Annual Service Data By Mode'!$C:$C,"="&amp;$C75,'Annual Service Data By Mode'!$AX:$AX,"=No"),SUMIFS('Annual Service Data By Mode'!AF:AF,'Annual Service Data By Mode'!$C:$C,"="&amp;$C75)))</f>
        <v>45654942</v>
      </c>
      <c r="R75" s="79">
        <f>IF($AE$6,IF($AE$1,SUMIFS('Annual Service Data By Mode'!AH:AH,'Annual Service Data By Mode'!$C:$C,"="&amp;$C75,'Annual Service Data By Mode'!$AX:$AX,"=No",'Annual Service Data By Mode'!$G:$G,"=Full Reporter"),SUMIFS('Annual Service Data By Mode'!AH:AH,'Annual Service Data By Mode'!$C:$C,"="&amp;$C75,'Annual Service Data By Mode'!$G:$G,"=Full Reporter")),IF($AE$1,SUMIFS('Annual Service Data By Mode'!AH:AH,'Annual Service Data By Mode'!$C:$C,"="&amp;$C75,'Annual Service Data By Mode'!$AX:$AX,"=No"),SUMIFS('Annual Service Data By Mode'!AH:AH,'Annual Service Data By Mode'!$C:$C,"="&amp;$C75)))</f>
        <v>4493043</v>
      </c>
      <c r="S75" s="79">
        <f>IF($AE$6,IF($AE$1,SUMIFS('Annual Service Data By Mode'!AJ:AJ,'Annual Service Data By Mode'!$C:$C,"="&amp;$C75,'Annual Service Data By Mode'!$AX:$AX,"=No",'Annual Service Data By Mode'!$G:$G,"=Full Reporter"),SUMIFS('Annual Service Data By Mode'!AJ:AJ,'Annual Service Data By Mode'!$C:$C,"="&amp;$C75,'Annual Service Data By Mode'!$G:$G,"=Full Reporter")),IF($AE$1,SUMIFS('Annual Service Data By Mode'!AJ:AJ,'Annual Service Data By Mode'!$C:$C,"="&amp;$C75,'Annual Service Data By Mode'!$AX:$AX,"=No"),SUMIFS('Annual Service Data By Mode'!AJ:AJ,'Annual Service Data By Mode'!$C:$C,"="&amp;$C75)))</f>
        <v>35956226</v>
      </c>
      <c r="T75" s="79">
        <f>IF($AE$6,IF($AE$1,SUMIFS('Annual Service Data By Mode'!AL:AL,'Annual Service Data By Mode'!$C:$C,"="&amp;$C75,'Annual Service Data By Mode'!$AX:$AX,"=No",'Annual Service Data By Mode'!$G:$G,"=Full Reporter"),SUMIFS('Annual Service Data By Mode'!AL:AL,'Annual Service Data By Mode'!$C:$C,"="&amp;$C75,'Annual Service Data By Mode'!$G:$G,"=Full Reporter")),IF($AE$1,SUMIFS('Annual Service Data By Mode'!AL:AL,'Annual Service Data By Mode'!$C:$C,"="&amp;$C75,'Annual Service Data By Mode'!$AX:$AX,"=No"),SUMIFS('Annual Service Data By Mode'!AL:AL,'Annual Service Data By Mode'!$C:$C,"="&amp;$C75)))</f>
        <v>35063951</v>
      </c>
      <c r="U75" s="79">
        <f>IF($AE$6,IF($AE$1,SUMIFS('Annual Service Data By Mode'!AN:AN,'Annual Service Data By Mode'!$C:$C,"="&amp;$C75,'Annual Service Data By Mode'!$AX:$AX,"=No",'Annual Service Data By Mode'!$G:$G,"=Full Reporter"),SUMIFS('Annual Service Data By Mode'!AN:AN,'Annual Service Data By Mode'!$C:$C,"="&amp;$C75,'Annual Service Data By Mode'!$G:$G,"=Full Reporter")),IF($AE$1,SUMIFS('Annual Service Data By Mode'!AN:AN,'Annual Service Data By Mode'!$C:$C,"="&amp;$C75,'Annual Service Data By Mode'!$AX:$AX,"=No"),SUMIFS('Annual Service Data By Mode'!AN:AN,'Annual Service Data By Mode'!$C:$C,"="&amp;$C75)))</f>
        <v>1965272</v>
      </c>
      <c r="V75" s="79">
        <f>IF($AE$6,IF($AE$1,SUMIFS('Annual Service Data By Mode'!AP:AP,'Annual Service Data By Mode'!$C:$C,"="&amp;$C75,'Annual Service Data By Mode'!$AX:$AX,"=No",'Annual Service Data By Mode'!$G:$G,"=Full Reporter"),SUMIFS('Annual Service Data By Mode'!AP:AP,'Annual Service Data By Mode'!$C:$C,"="&amp;$C75,'Annual Service Data By Mode'!$G:$G,"=Full Reporter")),IF($AE$1,SUMIFS('Annual Service Data By Mode'!AP:AP,'Annual Service Data By Mode'!$C:$C,"="&amp;$C75,'Annual Service Data By Mode'!$AX:$AX,"=No"),SUMIFS('Annual Service Data By Mode'!AP:AP,'Annual Service Data By Mode'!$C:$C,"="&amp;$C75)))</f>
        <v>1898980</v>
      </c>
      <c r="W75" s="79">
        <f>IF($AE$6,IF($AE$1,SUMIFS('Annual Service Data By Mode'!AR:AR,'Annual Service Data By Mode'!$C:$C,"="&amp;$C75,'Annual Service Data By Mode'!$AX:$AX,"=No",'Annual Service Data By Mode'!$G:$G,"=Full Reporter"),SUMIFS('Annual Service Data By Mode'!AR:AR,'Annual Service Data By Mode'!$C:$C,"="&amp;$C75,'Annual Service Data By Mode'!$G:$G,"=Full Reporter")),IF($AE$1,SUMIFS('Annual Service Data By Mode'!AR:AR,'Annual Service Data By Mode'!$C:$C,"="&amp;$C75,'Annual Service Data By Mode'!$AX:$AX,"=No"),SUMIFS('Annual Service Data By Mode'!AR:AR,'Annual Service Data By Mode'!$C:$C,"="&amp;$C75)))</f>
        <v>1293074046</v>
      </c>
      <c r="X75" s="79">
        <f>IF($AE$6,IF($AE$1,SUMIFS('Annual Service Data By Mode'!AT:AT,'Annual Service Data By Mode'!$C:$C,"="&amp;$C75,'Annual Service Data By Mode'!$AX:$AX,"=No",'Annual Service Data By Mode'!$G:$G,"=Full Reporter"),SUMIFS('Annual Service Data By Mode'!AT:AT,'Annual Service Data By Mode'!$C:$C,"="&amp;$C75,'Annual Service Data By Mode'!$G:$G,"=Full Reporter")),IF($AE$1,SUMIFS('Annual Service Data By Mode'!AT:AT,'Annual Service Data By Mode'!$C:$C,"="&amp;$C75,'Annual Service Data By Mode'!$AX:$AX,"=No"),SUMIFS('Annual Service Data By Mode'!AT:AT,'Annual Service Data By Mode'!$C:$C,"="&amp;$C75)))</f>
        <v>7926704146</v>
      </c>
      <c r="Y75" s="202">
        <f>IF($AE$6,IF($AE$1,SUMIFS('Annual Service Data By Mode'!AV:AV,'Annual Service Data By Mode'!$C:$C,"="&amp;$C75,'Annual Service Data By Mode'!$AX:$AX,"=No",'Annual Service Data By Mode'!$G:$G,"=Full Reporter"),SUMIFS('Annual Service Data By Mode'!AV:AV,'Annual Service Data By Mode'!$C:$C,"="&amp;$C75,'Annual Service Data By Mode'!$G:$G,"=Full Reporter")),IF($AE$1,SUMIFS('Annual Service Data By Mode'!AV:AV,'Annual Service Data By Mode'!$C:$C,"="&amp;$C75,'Annual Service Data By Mode'!$AX:$AX,"=No"),SUMIFS('Annual Service Data By Mode'!AV:AV,'Annual Service Data By Mode'!$C:$C,"="&amp;$C75)))</f>
        <v>40333.540000000015</v>
      </c>
      <c r="Z75" s="31"/>
      <c r="AA75" s="31"/>
      <c r="AB75" s="31"/>
      <c r="AC75" s="31"/>
      <c r="AD75" s="31"/>
      <c r="AE75" s="31"/>
      <c r="AF75" s="31"/>
      <c r="AG75" s="31"/>
      <c r="AH75" s="31"/>
      <c r="AI75" s="31"/>
    </row>
    <row r="76" spans="1:35" x14ac:dyDescent="0.25">
      <c r="A76" s="33"/>
      <c r="B76" s="33"/>
      <c r="C76" s="67" t="s">
        <v>31</v>
      </c>
      <c r="D76" s="91" t="s">
        <v>5362</v>
      </c>
      <c r="E76" s="92"/>
      <c r="F76" s="79">
        <f>IF($AE$6,IF($AE$1,SUMIFS('Annual Service Data By Mode'!L:L,'Annual Service Data By Mode'!$C:$C,"="&amp;$C76,'Annual Service Data By Mode'!$AX:$AX,"=No",'Annual Service Data By Mode'!$G:$G,"=Full Reporter"),SUMIFS('Annual Service Data By Mode'!L:L,'Annual Service Data By Mode'!$C:$C,"="&amp;$C76,'Annual Service Data By Mode'!$G:$G,"=Full Reporter")),IF($AE$1,SUMIFS('Annual Service Data By Mode'!L:L,'Annual Service Data By Mode'!$C:$C,"="&amp;$C76,'Annual Service Data By Mode'!$AX:$AX,"=No"),SUMIFS('Annual Service Data By Mode'!L:L,'Annual Service Data By Mode'!$C:$C,"="&amp;$C76)))</f>
        <v>2521</v>
      </c>
      <c r="G76" s="79">
        <f>IF($AE$6,IF($AE$1,SUMIFS('Annual Service Data By Mode'!N:N,'Annual Service Data By Mode'!$C:$C,"="&amp;$C76,'Annual Service Data By Mode'!$AX:$AX,"=No",'Annual Service Data By Mode'!$G:$G,"=Full Reporter"),SUMIFS('Annual Service Data By Mode'!N:N,'Annual Service Data By Mode'!$C:$C,"="&amp;$C76,'Annual Service Data By Mode'!$G:$G,"=Full Reporter")),IF($AE$1,SUMIFS('Annual Service Data By Mode'!N:N,'Annual Service Data By Mode'!$C:$C,"="&amp;$C76,'Annual Service Data By Mode'!$AX:$AX,"=No"),SUMIFS('Annual Service Data By Mode'!N:N,'Annual Service Data By Mode'!$C:$C,"="&amp;$C76)))</f>
        <v>66</v>
      </c>
      <c r="H76" s="80">
        <f t="shared" si="24"/>
        <v>14.6627566614206</v>
      </c>
      <c r="I76" s="81">
        <f t="shared" si="25"/>
        <v>4.9359522940949283</v>
      </c>
      <c r="J76" s="80">
        <f t="shared" si="26"/>
        <v>6.8757744889513752</v>
      </c>
      <c r="K76" s="80">
        <f t="shared" si="27"/>
        <v>20.425199066633979</v>
      </c>
      <c r="L76" s="79">
        <f>IF($AE$6,IF($AE$1,SUMIFS('Annual Service Data By Mode'!V:V,'Annual Service Data By Mode'!$C:$C,"="&amp;$C76,'Annual Service Data By Mode'!$AX:$AX,"=No",'Annual Service Data By Mode'!$G:$G,"=Full Reporter"),SUMIFS('Annual Service Data By Mode'!V:V,'Annual Service Data By Mode'!$C:$C,"="&amp;$C76,'Annual Service Data By Mode'!$G:$G,"=Full Reporter")),IF($AE$1,SUMIFS('Annual Service Data By Mode'!V:V,'Annual Service Data By Mode'!$C:$C,"="&amp;$C76,'Annual Service Data By Mode'!$AX:$AX,"=No"),SUMIFS('Annual Service Data By Mode'!V:V,'Annual Service Data By Mode'!$C:$C,"="&amp;$C76)))</f>
        <v>55583747</v>
      </c>
      <c r="M76" s="79">
        <f>IF($AE$6,IF($AE$1,SUMIFS('Annual Service Data By Mode'!X:X,'Annual Service Data By Mode'!$C:$C,"="&amp;$C76,'Annual Service Data By Mode'!$AX:$AX,"=No",'Annual Service Data By Mode'!$G:$G,"=Full Reporter"),SUMIFS('Annual Service Data By Mode'!X:X,'Annual Service Data By Mode'!$C:$C,"="&amp;$C76,'Annual Service Data By Mode'!$G:$G,"=Full Reporter")),IF($AE$1,SUMIFS('Annual Service Data By Mode'!X:X,'Annual Service Data By Mode'!$C:$C,"="&amp;$C76,'Annual Service Data By Mode'!$AX:$AX,"=No"),SUMIFS('Annual Service Data By Mode'!X:X,'Annual Service Data By Mode'!$C:$C,"="&amp;$C76)))</f>
        <v>84442661</v>
      </c>
      <c r="N76" s="79">
        <f>IF($AE$6,IF($AE$1,SUMIFS('Annual Service Data By Mode'!Z:Z,'Annual Service Data By Mode'!$C:$C,"="&amp;$C76,'Annual Service Data By Mode'!$AX:$AX,"=No",'Annual Service Data By Mode'!$G:$G,"=Full Reporter"),SUMIFS('Annual Service Data By Mode'!Z:Z,'Annual Service Data By Mode'!$C:$C,"="&amp;$C76,'Annual Service Data By Mode'!$G:$G,"=Full Reporter")),IF($AE$1,SUMIFS('Annual Service Data By Mode'!Z:Z,'Annual Service Data By Mode'!$C:$C,"="&amp;$C76,'Annual Service Data By Mode'!$AX:$AX,"=No"),SUMIFS('Annual Service Data By Mode'!Z:Z,'Annual Service Data By Mode'!$C:$C,"="&amp;$C76)))</f>
        <v>95281540</v>
      </c>
      <c r="O76" s="79">
        <f>IF($AE$6,IF($AE$1,SUMIFS('Annual Service Data By Mode'!AB:AB,'Annual Service Data By Mode'!$C:$C,"="&amp;$C76,'Annual Service Data By Mode'!$AX:$AX,"=No",'Annual Service Data By Mode'!$G:$G,"=Full Reporter"),SUMIFS('Annual Service Data By Mode'!AB:AB,'Annual Service Data By Mode'!$C:$C,"="&amp;$C76,'Annual Service Data By Mode'!$G:$G,"=Full Reporter")),IF($AE$1,SUMIFS('Annual Service Data By Mode'!AB:AB,'Annual Service Data By Mode'!$C:$C,"="&amp;$C76,'Annual Service Data By Mode'!$AX:$AX,"=No"),SUMIFS('Annual Service Data By Mode'!AB:AB,'Annual Service Data By Mode'!$C:$C,"="&amp;$C76)))</f>
        <v>12032067</v>
      </c>
      <c r="P76" s="79">
        <f>IF($AE$6,IF($AE$1,SUMIFS('Annual Service Data By Mode'!AD:AD,'Annual Service Data By Mode'!$C:$C,"="&amp;$C76,'Annual Service Data By Mode'!$AX:$AX,"=No",'Annual Service Data By Mode'!$G:$G,"=Full Reporter"),SUMIFS('Annual Service Data By Mode'!AD:AD,'Annual Service Data By Mode'!$C:$C,"="&amp;$C76,'Annual Service Data By Mode'!$G:$G,"=Full Reporter")),IF($AE$1,SUMIFS('Annual Service Data By Mode'!AD:AD,'Annual Service Data By Mode'!$C:$C,"="&amp;$C76,'Annual Service Data By Mode'!$AX:$AX,"=No"),SUMIFS('Annual Service Data By Mode'!AD:AD,'Annual Service Data By Mode'!$C:$C,"="&amp;$C76)))</f>
        <v>5676256</v>
      </c>
      <c r="Q76" s="79">
        <f>IF($AE$6,IF($AE$1,SUMIFS('Annual Service Data By Mode'!AF:AF,'Annual Service Data By Mode'!$C:$C,"="&amp;$C76,'Annual Service Data By Mode'!$AX:$AX,"=No",'Annual Service Data By Mode'!$G:$G,"=Full Reporter"),SUMIFS('Annual Service Data By Mode'!AF:AF,'Annual Service Data By Mode'!$C:$C,"="&amp;$C76,'Annual Service Data By Mode'!$G:$G,"=Full Reporter")),IF($AE$1,SUMIFS('Annual Service Data By Mode'!AF:AF,'Annual Service Data By Mode'!$C:$C,"="&amp;$C76,'Annual Service Data By Mode'!$AX:$AX,"=No"),SUMIFS('Annual Service Data By Mode'!AF:AF,'Annual Service Data By Mode'!$C:$C,"="&amp;$C76)))</f>
        <v>6498201</v>
      </c>
      <c r="R76" s="79">
        <f>IF($AE$6,IF($AE$1,SUMIFS('Annual Service Data By Mode'!AH:AH,'Annual Service Data By Mode'!$C:$C,"="&amp;$C76,'Annual Service Data By Mode'!$AX:$AX,"=No",'Annual Service Data By Mode'!$G:$G,"=Full Reporter"),SUMIFS('Annual Service Data By Mode'!AH:AH,'Annual Service Data By Mode'!$C:$C,"="&amp;$C76,'Annual Service Data By Mode'!$G:$G,"=Full Reporter")),IF($AE$1,SUMIFS('Annual Service Data By Mode'!AH:AH,'Annual Service Data By Mode'!$C:$C,"="&amp;$C76,'Annual Service Data By Mode'!$AX:$AX,"=No"),SUMIFS('Annual Service Data By Mode'!AH:AH,'Annual Service Data By Mode'!$C:$C,"="&amp;$C76)))</f>
        <v>724824</v>
      </c>
      <c r="S76" s="79">
        <f>IF($AE$6,IF($AE$1,SUMIFS('Annual Service Data By Mode'!AJ:AJ,'Annual Service Data By Mode'!$C:$C,"="&amp;$C76,'Annual Service Data By Mode'!$AX:$AX,"=No",'Annual Service Data By Mode'!$G:$G,"=Full Reporter"),SUMIFS('Annual Service Data By Mode'!AJ:AJ,'Annual Service Data By Mode'!$C:$C,"="&amp;$C76,'Annual Service Data By Mode'!$G:$G,"=Full Reporter")),IF($AE$1,SUMIFS('Annual Service Data By Mode'!AJ:AJ,'Annual Service Data By Mode'!$C:$C,"="&amp;$C76,'Annual Service Data By Mode'!$AX:$AX,"=No"),SUMIFS('Annual Service Data By Mode'!AJ:AJ,'Annual Service Data By Mode'!$C:$C,"="&amp;$C76)))</f>
        <v>5911856</v>
      </c>
      <c r="T76" s="79">
        <f>IF($AE$6,IF($AE$1,SUMIFS('Annual Service Data By Mode'!AL:AL,'Annual Service Data By Mode'!$C:$C,"="&amp;$C76,'Annual Service Data By Mode'!$AX:$AX,"=No",'Annual Service Data By Mode'!$G:$G,"=Full Reporter"),SUMIFS('Annual Service Data By Mode'!AL:AL,'Annual Service Data By Mode'!$C:$C,"="&amp;$C76,'Annual Service Data By Mode'!$G:$G,"=Full Reporter")),IF($AE$1,SUMIFS('Annual Service Data By Mode'!AL:AL,'Annual Service Data By Mode'!$C:$C,"="&amp;$C76,'Annual Service Data By Mode'!$AX:$AX,"=No"),SUMIFS('Annual Service Data By Mode'!AL:AL,'Annual Service Data By Mode'!$C:$C,"="&amp;$C76)))</f>
        <v>5710051</v>
      </c>
      <c r="U76" s="79">
        <f>IF($AE$6,IF($AE$1,SUMIFS('Annual Service Data By Mode'!AN:AN,'Annual Service Data By Mode'!$C:$C,"="&amp;$C76,'Annual Service Data By Mode'!$AX:$AX,"=No",'Annual Service Data By Mode'!$G:$G,"=Full Reporter"),SUMIFS('Annual Service Data By Mode'!AN:AN,'Annual Service Data By Mode'!$C:$C,"="&amp;$C76,'Annual Service Data By Mode'!$G:$G,"=Full Reporter")),IF($AE$1,SUMIFS('Annual Service Data By Mode'!AN:AN,'Annual Service Data By Mode'!$C:$C,"="&amp;$C76,'Annual Service Data By Mode'!$AX:$AX,"=No"),SUMIFS('Annual Service Data By Mode'!AN:AN,'Annual Service Data By Mode'!$C:$C,"="&amp;$C76)))</f>
        <v>351598</v>
      </c>
      <c r="V76" s="79">
        <f>IF($AE$6,IF($AE$1,SUMIFS('Annual Service Data By Mode'!AP:AP,'Annual Service Data By Mode'!$C:$C,"="&amp;$C76,'Annual Service Data By Mode'!$AX:$AX,"=No",'Annual Service Data By Mode'!$G:$G,"=Full Reporter"),SUMIFS('Annual Service Data By Mode'!AP:AP,'Annual Service Data By Mode'!$C:$C,"="&amp;$C76,'Annual Service Data By Mode'!$G:$G,"=Full Reporter")),IF($AE$1,SUMIFS('Annual Service Data By Mode'!AP:AP,'Annual Service Data By Mode'!$C:$C,"="&amp;$C76,'Annual Service Data By Mode'!$AX:$AX,"=No"),SUMIFS('Annual Service Data By Mode'!AP:AP,'Annual Service Data By Mode'!$C:$C,"="&amp;$C76)))</f>
        <v>308369</v>
      </c>
      <c r="W76" s="79">
        <f>IF($AE$6,IF($AE$1,SUMIFS('Annual Service Data By Mode'!AR:AR,'Annual Service Data By Mode'!$C:$C,"="&amp;$C76,'Annual Service Data By Mode'!$AX:$AX,"=No",'Annual Service Data By Mode'!$G:$G,"=Full Reporter"),SUMIFS('Annual Service Data By Mode'!AR:AR,'Annual Service Data By Mode'!$C:$C,"="&amp;$C76,'Annual Service Data By Mode'!$G:$G,"=Full Reporter")),IF($AE$1,SUMIFS('Annual Service Data By Mode'!AR:AR,'Annual Service Data By Mode'!$C:$C,"="&amp;$C76,'Annual Service Data By Mode'!$AX:$AX,"=No"),SUMIFS('Annual Service Data By Mode'!AR:AR,'Annual Service Data By Mode'!$C:$C,"="&amp;$C76)))</f>
        <v>132727049</v>
      </c>
      <c r="X76" s="79">
        <f>IF($AE$6,IF($AE$1,SUMIFS('Annual Service Data By Mode'!AT:AT,'Annual Service Data By Mode'!$C:$C,"="&amp;$C76,'Annual Service Data By Mode'!$AX:$AX,"=No",'Annual Service Data By Mode'!$G:$G,"=Full Reporter"),SUMIFS('Annual Service Data By Mode'!AT:AT,'Annual Service Data By Mode'!$C:$C,"="&amp;$C76,'Annual Service Data By Mode'!$G:$G,"=Full Reporter")),IF($AE$1,SUMIFS('Annual Service Data By Mode'!AT:AT,'Annual Service Data By Mode'!$C:$C,"="&amp;$C76,'Annual Service Data By Mode'!$AX:$AX,"=No"),SUMIFS('Annual Service Data By Mode'!AT:AT,'Annual Service Data By Mode'!$C:$C,"="&amp;$C76)))</f>
        <v>655134382</v>
      </c>
      <c r="Y76" s="202">
        <f>IF($AE$6,IF($AE$1,SUMIFS('Annual Service Data By Mode'!AV:AV,'Annual Service Data By Mode'!$C:$C,"="&amp;$C76,'Annual Service Data By Mode'!$AX:$AX,"=No",'Annual Service Data By Mode'!$G:$G,"=Full Reporter"),SUMIFS('Annual Service Data By Mode'!AV:AV,'Annual Service Data By Mode'!$C:$C,"="&amp;$C76,'Annual Service Data By Mode'!$G:$G,"=Full Reporter")),IF($AE$1,SUMIFS('Annual Service Data By Mode'!AV:AV,'Annual Service Data By Mode'!$C:$C,"="&amp;$C76,'Annual Service Data By Mode'!$AX:$AX,"=No"),SUMIFS('Annual Service Data By Mode'!AV:AV,'Annual Service Data By Mode'!$C:$C,"="&amp;$C76)))</f>
        <v>4653.9699999999993</v>
      </c>
      <c r="Z76" s="31"/>
      <c r="AA76" s="31"/>
      <c r="AB76" s="31"/>
      <c r="AC76" s="31"/>
      <c r="AD76" s="31"/>
      <c r="AE76" s="31"/>
      <c r="AF76" s="31"/>
      <c r="AG76" s="31"/>
      <c r="AH76" s="31"/>
      <c r="AI76" s="31"/>
    </row>
    <row r="77" spans="1:35" x14ac:dyDescent="0.25">
      <c r="A77" s="33"/>
      <c r="B77" s="33"/>
      <c r="C77" s="67" t="s">
        <v>32</v>
      </c>
      <c r="D77" s="91" t="s">
        <v>5363</v>
      </c>
      <c r="E77" s="92"/>
      <c r="F77" s="79">
        <f>IF($AE$6,IF($AE$1,SUMIFS('Annual Service Data By Mode'!L:L,'Annual Service Data By Mode'!$C:$C,"="&amp;$C77,'Annual Service Data By Mode'!$AX:$AX,"=No",'Annual Service Data By Mode'!$G:$G,"=Full Reporter"),SUMIFS('Annual Service Data By Mode'!L:L,'Annual Service Data By Mode'!$C:$C,"="&amp;$C77,'Annual Service Data By Mode'!$G:$G,"=Full Reporter")),IF($AE$1,SUMIFS('Annual Service Data By Mode'!L:L,'Annual Service Data By Mode'!$C:$C,"="&amp;$C77,'Annual Service Data By Mode'!$AX:$AX,"=No"),SUMIFS('Annual Service Data By Mode'!L:L,'Annual Service Data By Mode'!$C:$C,"="&amp;$C77)))</f>
        <v>1065</v>
      </c>
      <c r="G77" s="79">
        <f>IF($AE$6,IF($AE$1,SUMIFS('Annual Service Data By Mode'!N:N,'Annual Service Data By Mode'!$C:$C,"="&amp;$C77,'Annual Service Data By Mode'!$AX:$AX,"=No",'Annual Service Data By Mode'!$G:$G,"=Full Reporter"),SUMIFS('Annual Service Data By Mode'!N:N,'Annual Service Data By Mode'!$C:$C,"="&amp;$C77,'Annual Service Data By Mode'!$G:$G,"=Full Reporter")),IF($AE$1,SUMIFS('Annual Service Data By Mode'!N:N,'Annual Service Data By Mode'!$C:$C,"="&amp;$C77,'Annual Service Data By Mode'!$AX:$AX,"=No"),SUMIFS('Annual Service Data By Mode'!N:N,'Annual Service Data By Mode'!$C:$C,"="&amp;$C77)))</f>
        <v>6</v>
      </c>
      <c r="H77" s="80">
        <f t="shared" si="24"/>
        <v>13.395227981654314</v>
      </c>
      <c r="I77" s="81">
        <f t="shared" si="25"/>
        <v>5.224815628607054</v>
      </c>
      <c r="J77" s="80">
        <f t="shared" si="26"/>
        <v>6.1081482562398675</v>
      </c>
      <c r="K77" s="80">
        <f t="shared" si="27"/>
        <v>15.659890081114817</v>
      </c>
      <c r="L77" s="79">
        <f>IF($AE$6,IF($AE$1,SUMIFS('Annual Service Data By Mode'!V:V,'Annual Service Data By Mode'!$C:$C,"="&amp;$C77,'Annual Service Data By Mode'!$AX:$AX,"=No",'Annual Service Data By Mode'!$G:$G,"=Full Reporter"),SUMIFS('Annual Service Data By Mode'!V:V,'Annual Service Data By Mode'!$C:$C,"="&amp;$C77,'Annual Service Data By Mode'!$G:$G,"=Full Reporter")),IF($AE$1,SUMIFS('Annual Service Data By Mode'!V:V,'Annual Service Data By Mode'!$C:$C,"="&amp;$C77,'Annual Service Data By Mode'!$AX:$AX,"=No"),SUMIFS('Annual Service Data By Mode'!V:V,'Annual Service Data By Mode'!$C:$C,"="&amp;$C77)))</f>
        <v>25185342</v>
      </c>
      <c r="M77" s="79">
        <f>IF($AE$6,IF($AE$1,SUMIFS('Annual Service Data By Mode'!X:X,'Annual Service Data By Mode'!$C:$C,"="&amp;$C77,'Annual Service Data By Mode'!$AX:$AX,"=No",'Annual Service Data By Mode'!$G:$G,"=Full Reporter"),SUMIFS('Annual Service Data By Mode'!X:X,'Annual Service Data By Mode'!$C:$C,"="&amp;$C77,'Annual Service Data By Mode'!$G:$G,"=Full Reporter")),IF($AE$1,SUMIFS('Annual Service Data By Mode'!X:X,'Annual Service Data By Mode'!$C:$C,"="&amp;$C77,'Annual Service Data By Mode'!$AX:$AX,"=No"),SUMIFS('Annual Service Data By Mode'!X:X,'Annual Service Data By Mode'!$C:$C,"="&amp;$C77)))</f>
        <v>38696163</v>
      </c>
      <c r="N77" s="79">
        <f>IF($AE$6,IF($AE$1,SUMIFS('Annual Service Data By Mode'!Z:Z,'Annual Service Data By Mode'!$C:$C,"="&amp;$C77,'Annual Service Data By Mode'!$AX:$AX,"=No",'Annual Service Data By Mode'!$G:$G,"=Full Reporter"),SUMIFS('Annual Service Data By Mode'!Z:Z,'Annual Service Data By Mode'!$C:$C,"="&amp;$C77,'Annual Service Data By Mode'!$G:$G,"=Full Reporter")),IF($AE$1,SUMIFS('Annual Service Data By Mode'!Z:Z,'Annual Service Data By Mode'!$C:$C,"="&amp;$C77,'Annual Service Data By Mode'!$AX:$AX,"=No"),SUMIFS('Annual Service Data By Mode'!Z:Z,'Annual Service Data By Mode'!$C:$C,"="&amp;$C77)))</f>
        <v>35552797</v>
      </c>
      <c r="O77" s="79">
        <f>IF($AE$6,IF($AE$1,SUMIFS('Annual Service Data By Mode'!AB:AB,'Annual Service Data By Mode'!$C:$C,"="&amp;$C77,'Annual Service Data By Mode'!$AX:$AX,"=No",'Annual Service Data By Mode'!$G:$G,"=Full Reporter"),SUMIFS('Annual Service Data By Mode'!AB:AB,'Annual Service Data By Mode'!$C:$C,"="&amp;$C77,'Annual Service Data By Mode'!$G:$G,"=Full Reporter")),IF($AE$1,SUMIFS('Annual Service Data By Mode'!AB:AB,'Annual Service Data By Mode'!$C:$C,"="&amp;$C77,'Annual Service Data By Mode'!$AX:$AX,"=No"),SUMIFS('Annual Service Data By Mode'!AB:AB,'Annual Service Data By Mode'!$C:$C,"="&amp;$C77)))</f>
        <v>5406462</v>
      </c>
      <c r="P77" s="79">
        <f>IF($AE$6,IF($AE$1,SUMIFS('Annual Service Data By Mode'!AD:AD,'Annual Service Data By Mode'!$C:$C,"="&amp;$C77,'Annual Service Data By Mode'!$AX:$AX,"=No",'Annual Service Data By Mode'!$G:$G,"=Full Reporter"),SUMIFS('Annual Service Data By Mode'!AD:AD,'Annual Service Data By Mode'!$C:$C,"="&amp;$C77,'Annual Service Data By Mode'!$G:$G,"=Full Reporter")),IF($AE$1,SUMIFS('Annual Service Data By Mode'!AD:AD,'Annual Service Data By Mode'!$C:$C,"="&amp;$C77,'Annual Service Data By Mode'!$AX:$AX,"=No"),SUMIFS('Annual Service Data By Mode'!AD:AD,'Annual Service Data By Mode'!$C:$C,"="&amp;$C77)))</f>
        <v>2814509</v>
      </c>
      <c r="Q77" s="79">
        <f>IF($AE$6,IF($AE$1,SUMIFS('Annual Service Data By Mode'!AF:AF,'Annual Service Data By Mode'!$C:$C,"="&amp;$C77,'Annual Service Data By Mode'!$AX:$AX,"=No",'Annual Service Data By Mode'!$G:$G,"=Full Reporter"),SUMIFS('Annual Service Data By Mode'!AF:AF,'Annual Service Data By Mode'!$C:$C,"="&amp;$C77,'Annual Service Data By Mode'!$G:$G,"=Full Reporter")),IF($AE$1,SUMIFS('Annual Service Data By Mode'!AF:AF,'Annual Service Data By Mode'!$C:$C,"="&amp;$C77,'Annual Service Data By Mode'!$AX:$AX,"=No"),SUMIFS('Annual Service Data By Mode'!AF:AF,'Annual Service Data By Mode'!$C:$C,"="&amp;$C77)))</f>
        <v>2654139</v>
      </c>
      <c r="R77" s="79">
        <f>IF($AE$6,IF($AE$1,SUMIFS('Annual Service Data By Mode'!AH:AH,'Annual Service Data By Mode'!$C:$C,"="&amp;$C77,'Annual Service Data By Mode'!$AX:$AX,"=No",'Annual Service Data By Mode'!$G:$G,"=Full Reporter"),SUMIFS('Annual Service Data By Mode'!AH:AH,'Annual Service Data By Mode'!$C:$C,"="&amp;$C77,'Annual Service Data By Mode'!$G:$G,"=Full Reporter")),IF($AE$1,SUMIFS('Annual Service Data By Mode'!AH:AH,'Annual Service Data By Mode'!$C:$C,"="&amp;$C77,'Annual Service Data By Mode'!$AX:$AX,"=No"),SUMIFS('Annual Service Data By Mode'!AH:AH,'Annual Service Data By Mode'!$C:$C,"="&amp;$C77)))</f>
        <v>303528</v>
      </c>
      <c r="S77" s="79">
        <f>IF($AE$6,IF($AE$1,SUMIFS('Annual Service Data By Mode'!AJ:AJ,'Annual Service Data By Mode'!$C:$C,"="&amp;$C77,'Annual Service Data By Mode'!$AX:$AX,"=No",'Annual Service Data By Mode'!$G:$G,"=Full Reporter"),SUMIFS('Annual Service Data By Mode'!AJ:AJ,'Annual Service Data By Mode'!$C:$C,"="&amp;$C77,'Annual Service Data By Mode'!$G:$G,"=Full Reporter")),IF($AE$1,SUMIFS('Annual Service Data By Mode'!AJ:AJ,'Annual Service Data By Mode'!$C:$C,"="&amp;$C77,'Annual Service Data By Mode'!$AX:$AX,"=No"),SUMIFS('Annual Service Data By Mode'!AJ:AJ,'Annual Service Data By Mode'!$C:$C,"="&amp;$C77)))</f>
        <v>545397</v>
      </c>
      <c r="T77" s="79">
        <f>IF($AE$6,IF($AE$1,SUMIFS('Annual Service Data By Mode'!AL:AL,'Annual Service Data By Mode'!$C:$C,"="&amp;$C77,'Annual Service Data By Mode'!$AX:$AX,"=No",'Annual Service Data By Mode'!$G:$G,"=Full Reporter"),SUMIFS('Annual Service Data By Mode'!AL:AL,'Annual Service Data By Mode'!$C:$C,"="&amp;$C77,'Annual Service Data By Mode'!$G:$G,"=Full Reporter")),IF($AE$1,SUMIFS('Annual Service Data By Mode'!AL:AL,'Annual Service Data By Mode'!$C:$C,"="&amp;$C77,'Annual Service Data By Mode'!$AX:$AX,"=No"),SUMIFS('Annual Service Data By Mode'!AL:AL,'Annual Service Data By Mode'!$C:$C,"="&amp;$C77)))</f>
        <v>448640</v>
      </c>
      <c r="U77" s="79">
        <f>IF($AE$6,IF($AE$1,SUMIFS('Annual Service Data By Mode'!AN:AN,'Annual Service Data By Mode'!$C:$C,"="&amp;$C77,'Annual Service Data By Mode'!$AX:$AX,"=No",'Annual Service Data By Mode'!$G:$G,"=Full Reporter"),SUMIFS('Annual Service Data By Mode'!AN:AN,'Annual Service Data By Mode'!$C:$C,"="&amp;$C77,'Annual Service Data By Mode'!$G:$G,"=Full Reporter")),IF($AE$1,SUMIFS('Annual Service Data By Mode'!AN:AN,'Annual Service Data By Mode'!$C:$C,"="&amp;$C77,'Annual Service Data By Mode'!$AX:$AX,"=No"),SUMIFS('Annual Service Data By Mode'!AN:AN,'Annual Service Data By Mode'!$C:$C,"="&amp;$C77)))</f>
        <v>12082</v>
      </c>
      <c r="V77" s="79">
        <f>IF($AE$6,IF($AE$1,SUMIFS('Annual Service Data By Mode'!AP:AP,'Annual Service Data By Mode'!$C:$C,"="&amp;$C77,'Annual Service Data By Mode'!$AX:$AX,"=No",'Annual Service Data By Mode'!$G:$G,"=Full Reporter"),SUMIFS('Annual Service Data By Mode'!AP:AP,'Annual Service Data By Mode'!$C:$C,"="&amp;$C77,'Annual Service Data By Mode'!$G:$G,"=Full Reporter")),IF($AE$1,SUMIFS('Annual Service Data By Mode'!AP:AP,'Annual Service Data By Mode'!$C:$C,"="&amp;$C77,'Annual Service Data By Mode'!$AX:$AX,"=No"),SUMIFS('Annual Service Data By Mode'!AP:AP,'Annual Service Data By Mode'!$C:$C,"="&amp;$C77)))</f>
        <v>10071</v>
      </c>
      <c r="W77" s="79">
        <f>IF($AE$6,IF($AE$1,SUMIFS('Annual Service Data By Mode'!AR:AR,'Annual Service Data By Mode'!$C:$C,"="&amp;$C77,'Annual Service Data By Mode'!$AX:$AX,"=No",'Annual Service Data By Mode'!$G:$G,"=Full Reporter"),SUMIFS('Annual Service Data By Mode'!AR:AR,'Annual Service Data By Mode'!$C:$C,"="&amp;$C77,'Annual Service Data By Mode'!$G:$G,"=Full Reporter")),IF($AE$1,SUMIFS('Annual Service Data By Mode'!AR:AR,'Annual Service Data By Mode'!$C:$C,"="&amp;$C77,'Annual Service Data By Mode'!$AX:$AX,"=No"),SUMIFS('Annual Service Data By Mode'!AR:AR,'Annual Service Data By Mode'!$C:$C,"="&amp;$C77)))</f>
        <v>41563525</v>
      </c>
      <c r="X77" s="79">
        <f>IF($AE$6,IF($AE$1,SUMIFS('Annual Service Data By Mode'!AT:AT,'Annual Service Data By Mode'!$C:$C,"="&amp;$C77,'Annual Service Data By Mode'!$AX:$AX,"=No",'Annual Service Data By Mode'!$G:$G,"=Full Reporter"),SUMIFS('Annual Service Data By Mode'!AT:AT,'Annual Service Data By Mode'!$C:$C,"="&amp;$C77,'Annual Service Data By Mode'!$G:$G,"=Full Reporter")),IF($AE$1,SUMIFS('Annual Service Data By Mode'!AT:AT,'Annual Service Data By Mode'!$C:$C,"="&amp;$C77,'Annual Service Data By Mode'!$AX:$AX,"=No"),SUMIFS('Annual Service Data By Mode'!AT:AT,'Annual Service Data By Mode'!$C:$C,"="&amp;$C77)))</f>
        <v>217161755</v>
      </c>
      <c r="Y77" s="202">
        <f>IF($AE$6,IF($AE$1,SUMIFS('Annual Service Data By Mode'!AV:AV,'Annual Service Data By Mode'!$C:$C,"="&amp;$C77,'Annual Service Data By Mode'!$AX:$AX,"=No",'Annual Service Data By Mode'!$G:$G,"=Full Reporter"),SUMIFS('Annual Service Data By Mode'!AV:AV,'Annual Service Data By Mode'!$C:$C,"="&amp;$C77,'Annual Service Data By Mode'!$G:$G,"=Full Reporter")),IF($AE$1,SUMIFS('Annual Service Data By Mode'!AV:AV,'Annual Service Data By Mode'!$C:$C,"="&amp;$C77,'Annual Service Data By Mode'!$AX:$AX,"=No"),SUMIFS('Annual Service Data By Mode'!AV:AV,'Annual Service Data By Mode'!$C:$C,"="&amp;$C77)))</f>
        <v>4148.49</v>
      </c>
      <c r="Z77" s="31"/>
      <c r="AA77" s="31"/>
      <c r="AB77" s="31"/>
      <c r="AC77" s="31"/>
      <c r="AD77" s="31"/>
      <c r="AE77" s="31"/>
      <c r="AF77" s="31"/>
      <c r="AG77" s="31"/>
      <c r="AH77" s="31"/>
      <c r="AI77" s="31"/>
    </row>
    <row r="78" spans="1:35" x14ac:dyDescent="0.25">
      <c r="A78" s="33"/>
      <c r="B78" s="33"/>
      <c r="C78" s="67" t="s">
        <v>35</v>
      </c>
      <c r="D78" s="91" t="s">
        <v>5364</v>
      </c>
      <c r="E78" s="92"/>
      <c r="F78" s="79">
        <f>IF($AE$6,IF($AE$1,SUMIFS('Annual Service Data By Mode'!L:L,'Annual Service Data By Mode'!$C:$C,"="&amp;$C78,'Annual Service Data By Mode'!$AX:$AX,"=No",'Annual Service Data By Mode'!$G:$G,"=Full Reporter"),SUMIFS('Annual Service Data By Mode'!L:L,'Annual Service Data By Mode'!$C:$C,"="&amp;$C78,'Annual Service Data By Mode'!$G:$G,"=Full Reporter")),IF($AE$1,SUMIFS('Annual Service Data By Mode'!L:L,'Annual Service Data By Mode'!$C:$C,"="&amp;$C78,'Annual Service Data By Mode'!$AX:$AX,"=No"),SUMIFS('Annual Service Data By Mode'!L:L,'Annual Service Data By Mode'!$C:$C,"="&amp;$C78)))</f>
        <v>3204</v>
      </c>
      <c r="G78" s="79">
        <f>IF($AE$6,IF($AE$1,SUMIFS('Annual Service Data By Mode'!N:N,'Annual Service Data By Mode'!$C:$C,"="&amp;$C78,'Annual Service Data By Mode'!$AX:$AX,"=No",'Annual Service Data By Mode'!$G:$G,"=Full Reporter"),SUMIFS('Annual Service Data By Mode'!N:N,'Annual Service Data By Mode'!$C:$C,"="&amp;$C78,'Annual Service Data By Mode'!$G:$G,"=Full Reporter")),IF($AE$1,SUMIFS('Annual Service Data By Mode'!N:N,'Annual Service Data By Mode'!$C:$C,"="&amp;$C78,'Annual Service Data By Mode'!$AX:$AX,"=No"),SUMIFS('Annual Service Data By Mode'!N:N,'Annual Service Data By Mode'!$C:$C,"="&amp;$C78)))</f>
        <v>130</v>
      </c>
      <c r="H78" s="80">
        <f t="shared" si="24"/>
        <v>14.586398595228156</v>
      </c>
      <c r="I78" s="81">
        <f t="shared" si="25"/>
        <v>4.7986046988466597</v>
      </c>
      <c r="J78" s="80">
        <f t="shared" si="26"/>
        <v>11.998943544359035</v>
      </c>
      <c r="K78" s="80">
        <f t="shared" si="27"/>
        <v>36.473388462635143</v>
      </c>
      <c r="L78" s="79">
        <f>IF($AE$6,IF($AE$1,SUMIFS('Annual Service Data By Mode'!V:V,'Annual Service Data By Mode'!$C:$C,"="&amp;$C78,'Annual Service Data By Mode'!$AX:$AX,"=No",'Annual Service Data By Mode'!$G:$G,"=Full Reporter"),SUMIFS('Annual Service Data By Mode'!V:V,'Annual Service Data By Mode'!$C:$C,"="&amp;$C78,'Annual Service Data By Mode'!$G:$G,"=Full Reporter")),IF($AE$1,SUMIFS('Annual Service Data By Mode'!V:V,'Annual Service Data By Mode'!$C:$C,"="&amp;$C78,'Annual Service Data By Mode'!$AX:$AX,"=No"),SUMIFS('Annual Service Data By Mode'!V:V,'Annual Service Data By Mode'!$C:$C,"="&amp;$C78)))</f>
        <v>121225813</v>
      </c>
      <c r="M78" s="79">
        <f>IF($AE$6,IF($AE$1,SUMIFS('Annual Service Data By Mode'!X:X,'Annual Service Data By Mode'!$C:$C,"="&amp;$C78,'Annual Service Data By Mode'!$AX:$AX,"=No",'Annual Service Data By Mode'!$G:$G,"=Full Reporter"),SUMIFS('Annual Service Data By Mode'!X:X,'Annual Service Data By Mode'!$C:$C,"="&amp;$C78,'Annual Service Data By Mode'!$G:$G,"=Full Reporter")),IF($AE$1,SUMIFS('Annual Service Data By Mode'!X:X,'Annual Service Data By Mode'!$C:$C,"="&amp;$C78,'Annual Service Data By Mode'!$AX:$AX,"=No"),SUMIFS('Annual Service Data By Mode'!X:X,'Annual Service Data By Mode'!$C:$C,"="&amp;$C78)))</f>
        <v>158064246</v>
      </c>
      <c r="N78" s="79">
        <f>IF($AE$6,IF($AE$1,SUMIFS('Annual Service Data By Mode'!Z:Z,'Annual Service Data By Mode'!$C:$C,"="&amp;$C78,'Annual Service Data By Mode'!$AX:$AX,"=No",'Annual Service Data By Mode'!$G:$G,"=Full Reporter"),SUMIFS('Annual Service Data By Mode'!Z:Z,'Annual Service Data By Mode'!$C:$C,"="&amp;$C78,'Annual Service Data By Mode'!$G:$G,"=Full Reporter")),IF($AE$1,SUMIFS('Annual Service Data By Mode'!Z:Z,'Annual Service Data By Mode'!$C:$C,"="&amp;$C78,'Annual Service Data By Mode'!$AX:$AX,"=No"),SUMIFS('Annual Service Data By Mode'!Z:Z,'Annual Service Data By Mode'!$C:$C,"="&amp;$C78)))</f>
        <v>142826631</v>
      </c>
      <c r="O78" s="79">
        <f>IF($AE$6,IF($AE$1,SUMIFS('Annual Service Data By Mode'!AB:AB,'Annual Service Data By Mode'!$C:$C,"="&amp;$C78,'Annual Service Data By Mode'!$AX:$AX,"=No",'Annual Service Data By Mode'!$G:$G,"=Full Reporter"),SUMIFS('Annual Service Data By Mode'!AB:AB,'Annual Service Data By Mode'!$C:$C,"="&amp;$C78,'Annual Service Data By Mode'!$G:$G,"=Full Reporter")),IF($AE$1,SUMIFS('Annual Service Data By Mode'!AB:AB,'Annual Service Data By Mode'!$C:$C,"="&amp;$C78,'Annual Service Data By Mode'!$AX:$AX,"=No"),SUMIFS('Annual Service Data By Mode'!AB:AB,'Annual Service Data By Mode'!$C:$C,"="&amp;$C78)))</f>
        <v>17434518</v>
      </c>
      <c r="P78" s="79">
        <f>IF($AE$6,IF($AE$1,SUMIFS('Annual Service Data By Mode'!AD:AD,'Annual Service Data By Mode'!$C:$C,"="&amp;$C78,'Annual Service Data By Mode'!$AX:$AX,"=No",'Annual Service Data By Mode'!$G:$G,"=Full Reporter"),SUMIFS('Annual Service Data By Mode'!AD:AD,'Annual Service Data By Mode'!$C:$C,"="&amp;$C78,'Annual Service Data By Mode'!$G:$G,"=Full Reporter")),IF($AE$1,SUMIFS('Annual Service Data By Mode'!AD:AD,'Annual Service Data By Mode'!$C:$C,"="&amp;$C78,'Annual Service Data By Mode'!$AX:$AX,"=No"),SUMIFS('Annual Service Data By Mode'!AD:AD,'Annual Service Data By Mode'!$C:$C,"="&amp;$C78)))</f>
        <v>10872522</v>
      </c>
      <c r="Q78" s="79">
        <f>IF($AE$6,IF($AE$1,SUMIFS('Annual Service Data By Mode'!AF:AF,'Annual Service Data By Mode'!$C:$C,"="&amp;$C78,'Annual Service Data By Mode'!$AX:$AX,"=No",'Annual Service Data By Mode'!$G:$G,"=Full Reporter"),SUMIFS('Annual Service Data By Mode'!AF:AF,'Annual Service Data By Mode'!$C:$C,"="&amp;$C78,'Annual Service Data By Mode'!$G:$G,"=Full Reporter")),IF($AE$1,SUMIFS('Annual Service Data By Mode'!AF:AF,'Annual Service Data By Mode'!$C:$C,"="&amp;$C78,'Annual Service Data By Mode'!$AX:$AX,"=No"),SUMIFS('Annual Service Data By Mode'!AF:AF,'Annual Service Data By Mode'!$C:$C,"="&amp;$C78)))</f>
        <v>9791768</v>
      </c>
      <c r="R78" s="79">
        <f>IF($AE$6,IF($AE$1,SUMIFS('Annual Service Data By Mode'!AH:AH,'Annual Service Data By Mode'!$C:$C,"="&amp;$C78,'Annual Service Data By Mode'!$AX:$AX,"=No",'Annual Service Data By Mode'!$G:$G,"=Full Reporter"),SUMIFS('Annual Service Data By Mode'!AH:AH,'Annual Service Data By Mode'!$C:$C,"="&amp;$C78,'Annual Service Data By Mode'!$G:$G,"=Full Reporter")),IF($AE$1,SUMIFS('Annual Service Data By Mode'!AH:AH,'Annual Service Data By Mode'!$C:$C,"="&amp;$C78,'Annual Service Data By Mode'!$AX:$AX,"=No"),SUMIFS('Annual Service Data By Mode'!AH:AH,'Annual Service Data By Mode'!$C:$C,"="&amp;$C78)))</f>
        <v>1170231</v>
      </c>
      <c r="S78" s="79">
        <f>IF($AE$6,IF($AE$1,SUMIFS('Annual Service Data By Mode'!AJ:AJ,'Annual Service Data By Mode'!$C:$C,"="&amp;$C78,'Annual Service Data By Mode'!$AX:$AX,"=No",'Annual Service Data By Mode'!$G:$G,"=Full Reporter"),SUMIFS('Annual Service Data By Mode'!AJ:AJ,'Annual Service Data By Mode'!$C:$C,"="&amp;$C78,'Annual Service Data By Mode'!$G:$G,"=Full Reporter")),IF($AE$1,SUMIFS('Annual Service Data By Mode'!AJ:AJ,'Annual Service Data By Mode'!$C:$C,"="&amp;$C78,'Annual Service Data By Mode'!$AX:$AX,"=No"),SUMIFS('Annual Service Data By Mode'!AJ:AJ,'Annual Service Data By Mode'!$C:$C,"="&amp;$C78)))</f>
        <v>12757027</v>
      </c>
      <c r="T78" s="79">
        <f>IF($AE$6,IF($AE$1,SUMIFS('Annual Service Data By Mode'!AL:AL,'Annual Service Data By Mode'!$C:$C,"="&amp;$C78,'Annual Service Data By Mode'!$AX:$AX,"=No",'Annual Service Data By Mode'!$G:$G,"=Full Reporter"),SUMIFS('Annual Service Data By Mode'!AL:AL,'Annual Service Data By Mode'!$C:$C,"="&amp;$C78,'Annual Service Data By Mode'!$G:$G,"=Full Reporter")),IF($AE$1,SUMIFS('Annual Service Data By Mode'!AL:AL,'Annual Service Data By Mode'!$C:$C,"="&amp;$C78,'Annual Service Data By Mode'!$AX:$AX,"=No"),SUMIFS('Annual Service Data By Mode'!AL:AL,'Annual Service Data By Mode'!$C:$C,"="&amp;$C78)))</f>
        <v>12369560</v>
      </c>
      <c r="U78" s="79">
        <f>IF($AE$6,IF($AE$1,SUMIFS('Annual Service Data By Mode'!AN:AN,'Annual Service Data By Mode'!$C:$C,"="&amp;$C78,'Annual Service Data By Mode'!$AX:$AX,"=No",'Annual Service Data By Mode'!$G:$G,"=Full Reporter"),SUMIFS('Annual Service Data By Mode'!AN:AN,'Annual Service Data By Mode'!$C:$C,"="&amp;$C78,'Annual Service Data By Mode'!$G:$G,"=Full Reporter")),IF($AE$1,SUMIFS('Annual Service Data By Mode'!AN:AN,'Annual Service Data By Mode'!$C:$C,"="&amp;$C78,'Annual Service Data By Mode'!$AX:$AX,"=No"),SUMIFS('Annual Service Data By Mode'!AN:AN,'Annual Service Data By Mode'!$C:$C,"="&amp;$C78)))</f>
        <v>574236</v>
      </c>
      <c r="V78" s="79">
        <f>IF($AE$6,IF($AE$1,SUMIFS('Annual Service Data By Mode'!AP:AP,'Annual Service Data By Mode'!$C:$C,"="&amp;$C78,'Annual Service Data By Mode'!$AX:$AX,"=No",'Annual Service Data By Mode'!$G:$G,"=Full Reporter"),SUMIFS('Annual Service Data By Mode'!AP:AP,'Annual Service Data By Mode'!$C:$C,"="&amp;$C78,'Annual Service Data By Mode'!$G:$G,"=Full Reporter")),IF($AE$1,SUMIFS('Annual Service Data By Mode'!AP:AP,'Annual Service Data By Mode'!$C:$C,"="&amp;$C78,'Annual Service Data By Mode'!$AX:$AX,"=No"),SUMIFS('Annual Service Data By Mode'!AP:AP,'Annual Service Data By Mode'!$C:$C,"="&amp;$C78)))</f>
        <v>554862</v>
      </c>
      <c r="W78" s="79">
        <f>IF($AE$6,IF($AE$1,SUMIFS('Annual Service Data By Mode'!AR:AR,'Annual Service Data By Mode'!$C:$C,"="&amp;$C78,'Annual Service Data By Mode'!$AX:$AX,"=No",'Annual Service Data By Mode'!$G:$G,"=Full Reporter"),SUMIFS('Annual Service Data By Mode'!AR:AR,'Annual Service Data By Mode'!$C:$C,"="&amp;$C78,'Annual Service Data By Mode'!$G:$G,"=Full Reporter")),IF($AE$1,SUMIFS('Annual Service Data By Mode'!AR:AR,'Annual Service Data By Mode'!$C:$C,"="&amp;$C78,'Annual Service Data By Mode'!$AX:$AX,"=No"),SUMIFS('Annual Service Data By Mode'!AR:AR,'Annual Service Data By Mode'!$C:$C,"="&amp;$C78)))</f>
        <v>357138958</v>
      </c>
      <c r="X78" s="79">
        <f>IF($AE$6,IF($AE$1,SUMIFS('Annual Service Data By Mode'!AT:AT,'Annual Service Data By Mode'!$C:$C,"="&amp;$C78,'Annual Service Data By Mode'!$AX:$AX,"=No",'Annual Service Data By Mode'!$G:$G,"=Full Reporter"),SUMIFS('Annual Service Data By Mode'!AT:AT,'Annual Service Data By Mode'!$C:$C,"="&amp;$C78,'Annual Service Data By Mode'!$G:$G,"=Full Reporter")),IF($AE$1,SUMIFS('Annual Service Data By Mode'!AT:AT,'Annual Service Data By Mode'!$C:$C,"="&amp;$C78,'Annual Service Data By Mode'!$AX:$AX,"=No"),SUMIFS('Annual Service Data By Mode'!AT:AT,'Annual Service Data By Mode'!$C:$C,"="&amp;$C78)))</f>
        <v>1713768682</v>
      </c>
      <c r="Y78" s="202">
        <f>IF($AE$6,IF($AE$1,SUMIFS('Annual Service Data By Mode'!AV:AV,'Annual Service Data By Mode'!$C:$C,"="&amp;$C78,'Annual Service Data By Mode'!$AX:$AX,"=No",'Annual Service Data By Mode'!$G:$G,"=Full Reporter"),SUMIFS('Annual Service Data By Mode'!AV:AV,'Annual Service Data By Mode'!$C:$C,"="&amp;$C78,'Annual Service Data By Mode'!$G:$G,"=Full Reporter")),IF($AE$1,SUMIFS('Annual Service Data By Mode'!AV:AV,'Annual Service Data By Mode'!$C:$C,"="&amp;$C78,'Annual Service Data By Mode'!$AX:$AX,"=No"),SUMIFS('Annual Service Data By Mode'!AV:AV,'Annual Service Data By Mode'!$C:$C,"="&amp;$C78)))</f>
        <v>2726.5</v>
      </c>
      <c r="Z78" s="31"/>
      <c r="AA78" s="31"/>
      <c r="AB78" s="31"/>
      <c r="AC78" s="31"/>
      <c r="AD78" s="31"/>
      <c r="AE78" s="31"/>
      <c r="AF78" s="31"/>
      <c r="AG78" s="31"/>
      <c r="AH78" s="31"/>
      <c r="AI78" s="31"/>
    </row>
    <row r="79" spans="1:35" x14ac:dyDescent="0.25">
      <c r="A79" s="33"/>
      <c r="B79" s="33"/>
      <c r="C79" s="67" t="s">
        <v>36</v>
      </c>
      <c r="D79" s="91" t="s">
        <v>1289</v>
      </c>
      <c r="E79" s="92"/>
      <c r="F79" s="79">
        <f>IF($AE$6,IF($AE$1,SUMIFS('Annual Service Data By Mode'!L:L,'Annual Service Data By Mode'!$C:$C,"="&amp;$C79,'Annual Service Data By Mode'!$AX:$AX,"=No",'Annual Service Data By Mode'!$G:$G,"=Full Reporter"),SUMIFS('Annual Service Data By Mode'!L:L,'Annual Service Data By Mode'!$C:$C,"="&amp;$C79,'Annual Service Data By Mode'!$G:$G,"=Full Reporter")),IF($AE$1,SUMIFS('Annual Service Data By Mode'!L:L,'Annual Service Data By Mode'!$C:$C,"="&amp;$C79,'Annual Service Data By Mode'!$AX:$AX,"=No"),SUMIFS('Annual Service Data By Mode'!L:L,'Annual Service Data By Mode'!$C:$C,"="&amp;$C79)))</f>
        <v>502</v>
      </c>
      <c r="G79" s="79">
        <f>IF($AE$6,IF($AE$1,SUMIFS('Annual Service Data By Mode'!N:N,'Annual Service Data By Mode'!$C:$C,"="&amp;$C79,'Annual Service Data By Mode'!$AX:$AX,"=No",'Annual Service Data By Mode'!$G:$G,"=Full Reporter"),SUMIFS('Annual Service Data By Mode'!N:N,'Annual Service Data By Mode'!$C:$C,"="&amp;$C79,'Annual Service Data By Mode'!$G:$G,"=Full Reporter")),IF($AE$1,SUMIFS('Annual Service Data By Mode'!N:N,'Annual Service Data By Mode'!$C:$C,"="&amp;$C79,'Annual Service Data By Mode'!$AX:$AX,"=No"),SUMIFS('Annual Service Data By Mode'!N:N,'Annual Service Data By Mode'!$C:$C,"="&amp;$C79)))</f>
        <v>0</v>
      </c>
      <c r="H79" s="80">
        <f t="shared" si="24"/>
        <v>16.002837586102327</v>
      </c>
      <c r="I79" s="81">
        <f t="shared" si="25"/>
        <v>5.7406266784884119</v>
      </c>
      <c r="J79" s="80">
        <f t="shared" si="26"/>
        <v>2.8598184345666366</v>
      </c>
      <c r="K79" s="80">
        <f t="shared" si="27"/>
        <v>7.9721627092744365</v>
      </c>
      <c r="L79" s="79">
        <f>IF($AE$6,IF($AE$1,SUMIFS('Annual Service Data By Mode'!V:V,'Annual Service Data By Mode'!$C:$C,"="&amp;$C79,'Annual Service Data By Mode'!$AX:$AX,"=No",'Annual Service Data By Mode'!$G:$G,"=Full Reporter"),SUMIFS('Annual Service Data By Mode'!V:V,'Annual Service Data By Mode'!$C:$C,"="&amp;$C79,'Annual Service Data By Mode'!$G:$G,"=Full Reporter")),IF($AE$1,SUMIFS('Annual Service Data By Mode'!V:V,'Annual Service Data By Mode'!$C:$C,"="&amp;$C79,'Annual Service Data By Mode'!$AX:$AX,"=No"),SUMIFS('Annual Service Data By Mode'!V:V,'Annual Service Data By Mode'!$C:$C,"="&amp;$C79)))</f>
        <v>8787558</v>
      </c>
      <c r="M79" s="79">
        <f>IF($AE$6,IF($AE$1,SUMIFS('Annual Service Data By Mode'!X:X,'Annual Service Data By Mode'!$C:$C,"="&amp;$C79,'Annual Service Data By Mode'!$AX:$AX,"=No",'Annual Service Data By Mode'!$G:$G,"=Full Reporter"),SUMIFS('Annual Service Data By Mode'!X:X,'Annual Service Data By Mode'!$C:$C,"="&amp;$C79,'Annual Service Data By Mode'!$G:$G,"=Full Reporter")),IF($AE$1,SUMIFS('Annual Service Data By Mode'!X:X,'Annual Service Data By Mode'!$C:$C,"="&amp;$C79,'Annual Service Data By Mode'!$AX:$AX,"=No"),SUMIFS('Annual Service Data By Mode'!X:X,'Annual Service Data By Mode'!$C:$C,"="&amp;$C79)))</f>
        <v>18607018</v>
      </c>
      <c r="N79" s="79">
        <f>IF($AE$6,IF($AE$1,SUMIFS('Annual Service Data By Mode'!Z:Z,'Annual Service Data By Mode'!$C:$C,"="&amp;$C79,'Annual Service Data By Mode'!$AX:$AX,"=No",'Annual Service Data By Mode'!$G:$G,"=Full Reporter"),SUMIFS('Annual Service Data By Mode'!Z:Z,'Annual Service Data By Mode'!$C:$C,"="&amp;$C79,'Annual Service Data By Mode'!$G:$G,"=Full Reporter")),IF($AE$1,SUMIFS('Annual Service Data By Mode'!Z:Z,'Annual Service Data By Mode'!$C:$C,"="&amp;$C79,'Annual Service Data By Mode'!$AX:$AX,"=No"),SUMIFS('Annual Service Data By Mode'!Z:Z,'Annual Service Data By Mode'!$C:$C,"="&amp;$C79)))</f>
        <v>16253314</v>
      </c>
      <c r="O79" s="79">
        <f>IF($AE$6,IF($AE$1,SUMIFS('Annual Service Data By Mode'!AB:AB,'Annual Service Data By Mode'!$C:$C,"="&amp;$C79,'Annual Service Data By Mode'!$AX:$AX,"=No",'Annual Service Data By Mode'!$G:$G,"=Full Reporter"),SUMIFS('Annual Service Data By Mode'!AB:AB,'Annual Service Data By Mode'!$C:$C,"="&amp;$C79,'Annual Service Data By Mode'!$G:$G,"=Full Reporter")),IF($AE$1,SUMIFS('Annual Service Data By Mode'!AB:AB,'Annual Service Data By Mode'!$C:$C,"="&amp;$C79,'Annual Service Data By Mode'!$AX:$AX,"=No"),SUMIFS('Annual Service Data By Mode'!AB:AB,'Annual Service Data By Mode'!$C:$C,"="&amp;$C79)))</f>
        <v>2353704</v>
      </c>
      <c r="P79" s="79">
        <f>IF($AE$6,IF($AE$1,SUMIFS('Annual Service Data By Mode'!AD:AD,'Annual Service Data By Mode'!$C:$C,"="&amp;$C79,'Annual Service Data By Mode'!$AX:$AX,"=No",'Annual Service Data By Mode'!$G:$G,"=Full Reporter"),SUMIFS('Annual Service Data By Mode'!AD:AD,'Annual Service Data By Mode'!$C:$C,"="&amp;$C79,'Annual Service Data By Mode'!$G:$G,"=Full Reporter")),IF($AE$1,SUMIFS('Annual Service Data By Mode'!AD:AD,'Annual Service Data By Mode'!$C:$C,"="&amp;$C79,'Annual Service Data By Mode'!$AX:$AX,"=No"),SUMIFS('Annual Service Data By Mode'!AD:AD,'Annual Service Data By Mode'!$C:$C,"="&amp;$C79)))</f>
        <v>1108113</v>
      </c>
      <c r="Q79" s="79">
        <f>IF($AE$6,IF($AE$1,SUMIFS('Annual Service Data By Mode'!AF:AF,'Annual Service Data By Mode'!$C:$C,"="&amp;$C79,'Annual Service Data By Mode'!$AX:$AX,"=No",'Annual Service Data By Mode'!$G:$G,"=Full Reporter"),SUMIFS('Annual Service Data By Mode'!AF:AF,'Annual Service Data By Mode'!$C:$C,"="&amp;$C79,'Annual Service Data By Mode'!$G:$G,"=Full Reporter")),IF($AE$1,SUMIFS('Annual Service Data By Mode'!AF:AF,'Annual Service Data By Mode'!$C:$C,"="&amp;$C79,'Annual Service Data By Mode'!$AX:$AX,"=No"),SUMIFS('Annual Service Data By Mode'!AF:AF,'Annual Service Data By Mode'!$C:$C,"="&amp;$C79)))</f>
        <v>1015652</v>
      </c>
      <c r="R79" s="79">
        <f>IF($AE$6,IF($AE$1,SUMIFS('Annual Service Data By Mode'!AH:AH,'Annual Service Data By Mode'!$C:$C,"="&amp;$C79,'Annual Service Data By Mode'!$AX:$AX,"=No",'Annual Service Data By Mode'!$G:$G,"=Full Reporter"),SUMIFS('Annual Service Data By Mode'!AH:AH,'Annual Service Data By Mode'!$C:$C,"="&amp;$C79,'Annual Service Data By Mode'!$G:$G,"=Full Reporter")),IF($AE$1,SUMIFS('Annual Service Data By Mode'!AH:AH,'Annual Service Data By Mode'!$C:$C,"="&amp;$C79,'Annual Service Data By Mode'!$AX:$AX,"=No"),SUMIFS('Annual Service Data By Mode'!AH:AH,'Annual Service Data By Mode'!$C:$C,"="&amp;$C79)))</f>
        <v>92461</v>
      </c>
      <c r="S79" s="79">
        <f>IF($AE$6,IF($AE$1,SUMIFS('Annual Service Data By Mode'!AJ:AJ,'Annual Service Data By Mode'!$C:$C,"="&amp;$C79,'Annual Service Data By Mode'!$AX:$AX,"=No",'Annual Service Data By Mode'!$G:$G,"=Full Reporter"),SUMIFS('Annual Service Data By Mode'!AJ:AJ,'Annual Service Data By Mode'!$C:$C,"="&amp;$C79,'Annual Service Data By Mode'!$G:$G,"=Full Reporter")),IF($AE$1,SUMIFS('Annual Service Data By Mode'!AJ:AJ,'Annual Service Data By Mode'!$C:$C,"="&amp;$C79,'Annual Service Data By Mode'!$AX:$AX,"=No"),SUMIFS('Annual Service Data By Mode'!AJ:AJ,'Annual Service Data By Mode'!$C:$C,"="&amp;$C79)))</f>
        <v>0</v>
      </c>
      <c r="T79" s="79">
        <f>IF($AE$6,IF($AE$1,SUMIFS('Annual Service Data By Mode'!AL:AL,'Annual Service Data By Mode'!$C:$C,"="&amp;$C79,'Annual Service Data By Mode'!$AX:$AX,"=No",'Annual Service Data By Mode'!$G:$G,"=Full Reporter"),SUMIFS('Annual Service Data By Mode'!AL:AL,'Annual Service Data By Mode'!$C:$C,"="&amp;$C79,'Annual Service Data By Mode'!$G:$G,"=Full Reporter")),IF($AE$1,SUMIFS('Annual Service Data By Mode'!AL:AL,'Annual Service Data By Mode'!$C:$C,"="&amp;$C79,'Annual Service Data By Mode'!$AX:$AX,"=No"),SUMIFS('Annual Service Data By Mode'!AL:AL,'Annual Service Data By Mode'!$C:$C,"="&amp;$C79)))</f>
        <v>0</v>
      </c>
      <c r="U79" s="79">
        <f>IF($AE$6,IF($AE$1,SUMIFS('Annual Service Data By Mode'!AN:AN,'Annual Service Data By Mode'!$C:$C,"="&amp;$C79,'Annual Service Data By Mode'!$AX:$AX,"=No",'Annual Service Data By Mode'!$G:$G,"=Full Reporter"),SUMIFS('Annual Service Data By Mode'!AN:AN,'Annual Service Data By Mode'!$C:$C,"="&amp;$C79,'Annual Service Data By Mode'!$G:$G,"=Full Reporter")),IF($AE$1,SUMIFS('Annual Service Data By Mode'!AN:AN,'Annual Service Data By Mode'!$C:$C,"="&amp;$C79,'Annual Service Data By Mode'!$AX:$AX,"=No"),SUMIFS('Annual Service Data By Mode'!AN:AN,'Annual Service Data By Mode'!$C:$C,"="&amp;$C79)))</f>
        <v>0</v>
      </c>
      <c r="V79" s="79">
        <f>IF($AE$6,IF($AE$1,SUMIFS('Annual Service Data By Mode'!AP:AP,'Annual Service Data By Mode'!$C:$C,"="&amp;$C79,'Annual Service Data By Mode'!$AX:$AX,"=No",'Annual Service Data By Mode'!$G:$G,"=Full Reporter"),SUMIFS('Annual Service Data By Mode'!AP:AP,'Annual Service Data By Mode'!$C:$C,"="&amp;$C79,'Annual Service Data By Mode'!$G:$G,"=Full Reporter")),IF($AE$1,SUMIFS('Annual Service Data By Mode'!AP:AP,'Annual Service Data By Mode'!$C:$C,"="&amp;$C79,'Annual Service Data By Mode'!$AX:$AX,"=No"),SUMIFS('Annual Service Data By Mode'!AP:AP,'Annual Service Data By Mode'!$C:$C,"="&amp;$C79)))</f>
        <v>0</v>
      </c>
      <c r="W79" s="79">
        <f>IF($AE$6,IF($AE$1,SUMIFS('Annual Service Data By Mode'!AR:AR,'Annual Service Data By Mode'!$C:$C,"="&amp;$C79,'Annual Service Data By Mode'!$AX:$AX,"=No",'Annual Service Data By Mode'!$G:$G,"=Full Reporter"),SUMIFS('Annual Service Data By Mode'!AR:AR,'Annual Service Data By Mode'!$C:$C,"="&amp;$C79,'Annual Service Data By Mode'!$G:$G,"=Full Reporter")),IF($AE$1,SUMIFS('Annual Service Data By Mode'!AR:AR,'Annual Service Data By Mode'!$C:$C,"="&amp;$C79,'Annual Service Data By Mode'!$AX:$AX,"=No"),SUMIFS('Annual Service Data By Mode'!AR:AR,'Annual Service Data By Mode'!$C:$C,"="&amp;$C79)))</f>
        <v>8096943</v>
      </c>
      <c r="X79" s="79">
        <f>IF($AE$6,IF($AE$1,SUMIFS('Annual Service Data By Mode'!AT:AT,'Annual Service Data By Mode'!$C:$C,"="&amp;$C79,'Annual Service Data By Mode'!$AX:$AX,"=No",'Annual Service Data By Mode'!$G:$G,"=Full Reporter"),SUMIFS('Annual Service Data By Mode'!AT:AT,'Annual Service Data By Mode'!$C:$C,"="&amp;$C79,'Annual Service Data By Mode'!$G:$G,"=Full Reporter")),IF($AE$1,SUMIFS('Annual Service Data By Mode'!AT:AT,'Annual Service Data By Mode'!$C:$C,"="&amp;$C79,'Annual Service Data By Mode'!$AX:$AX,"=No"),SUMIFS('Annual Service Data By Mode'!AT:AT,'Annual Service Data By Mode'!$C:$C,"="&amp;$C79)))</f>
        <v>46481527</v>
      </c>
      <c r="Y79" s="202">
        <f>IF($AE$6,IF($AE$1,SUMIFS('Annual Service Data By Mode'!AV:AV,'Annual Service Data By Mode'!$C:$C,"="&amp;$C79,'Annual Service Data By Mode'!$AX:$AX,"=No",'Annual Service Data By Mode'!$G:$G,"=Full Reporter"),SUMIFS('Annual Service Data By Mode'!AV:AV,'Annual Service Data By Mode'!$C:$C,"="&amp;$C79,'Annual Service Data By Mode'!$G:$G,"=Full Reporter")),IF($AE$1,SUMIFS('Annual Service Data By Mode'!AV:AV,'Annual Service Data By Mode'!$C:$C,"="&amp;$C79,'Annual Service Data By Mode'!$AX:$AX,"=No"),SUMIFS('Annual Service Data By Mode'!AV:AV,'Annual Service Data By Mode'!$C:$C,"="&amp;$C79)))</f>
        <v>2252.8999999999996</v>
      </c>
      <c r="Z79" s="31"/>
      <c r="AA79" s="31"/>
      <c r="AB79" s="31"/>
      <c r="AC79" s="31"/>
      <c r="AD79" s="31"/>
      <c r="AE79" s="31"/>
      <c r="AF79" s="31"/>
      <c r="AG79" s="31"/>
      <c r="AH79" s="31"/>
      <c r="AI79" s="31"/>
    </row>
    <row r="80" spans="1:35" x14ac:dyDescent="0.25">
      <c r="A80" s="33"/>
      <c r="B80" s="33"/>
      <c r="C80" s="67" t="s">
        <v>37</v>
      </c>
      <c r="D80" s="91" t="s">
        <v>5365</v>
      </c>
      <c r="E80" s="92"/>
      <c r="F80" s="79">
        <f>IF($AE$6,IF($AE$1,SUMIFS('Annual Service Data By Mode'!L:L,'Annual Service Data By Mode'!$C:$C,"="&amp;$C80,'Annual Service Data By Mode'!$AX:$AX,"=No",'Annual Service Data By Mode'!$G:$G,"=Full Reporter"),SUMIFS('Annual Service Data By Mode'!L:L,'Annual Service Data By Mode'!$C:$C,"="&amp;$C80,'Annual Service Data By Mode'!$G:$G,"=Full Reporter")),IF($AE$1,SUMIFS('Annual Service Data By Mode'!L:L,'Annual Service Data By Mode'!$C:$C,"="&amp;$C80,'Annual Service Data By Mode'!$AX:$AX,"=No"),SUMIFS('Annual Service Data By Mode'!L:L,'Annual Service Data By Mode'!$C:$C,"="&amp;$C80)))</f>
        <v>5806</v>
      </c>
      <c r="G80" s="79">
        <f>IF($AE$6,IF($AE$1,SUMIFS('Annual Service Data By Mode'!N:N,'Annual Service Data By Mode'!$C:$C,"="&amp;$C80,'Annual Service Data By Mode'!$AX:$AX,"=No",'Annual Service Data By Mode'!$G:$G,"=Full Reporter"),SUMIFS('Annual Service Data By Mode'!N:N,'Annual Service Data By Mode'!$C:$C,"="&amp;$C80,'Annual Service Data By Mode'!$G:$G,"=Full Reporter")),IF($AE$1,SUMIFS('Annual Service Data By Mode'!N:N,'Annual Service Data By Mode'!$C:$C,"="&amp;$C80,'Annual Service Data By Mode'!$AX:$AX,"=No"),SUMIFS('Annual Service Data By Mode'!N:N,'Annual Service Data By Mode'!$C:$C,"="&amp;$C80)))</f>
        <v>56</v>
      </c>
      <c r="H80" s="80">
        <f t="shared" si="24"/>
        <v>14.725846891655557</v>
      </c>
      <c r="I80" s="81">
        <f t="shared" si="25"/>
        <v>6.09195581921034</v>
      </c>
      <c r="J80" s="80">
        <f t="shared" si="26"/>
        <v>6.1122085758078368</v>
      </c>
      <c r="K80" s="80">
        <f t="shared" si="27"/>
        <v>14.774803089244553</v>
      </c>
      <c r="L80" s="79">
        <f>IF($AE$6,IF($AE$1,SUMIFS('Annual Service Data By Mode'!V:V,'Annual Service Data By Mode'!$C:$C,"="&amp;$C80,'Annual Service Data By Mode'!$AX:$AX,"=No",'Annual Service Data By Mode'!$G:$G,"=Full Reporter"),SUMIFS('Annual Service Data By Mode'!V:V,'Annual Service Data By Mode'!$C:$C,"="&amp;$C80,'Annual Service Data By Mode'!$G:$G,"=Full Reporter")),IF($AE$1,SUMIFS('Annual Service Data By Mode'!V:V,'Annual Service Data By Mode'!$C:$C,"="&amp;$C80,'Annual Service Data By Mode'!$AX:$AX,"=No"),SUMIFS('Annual Service Data By Mode'!V:V,'Annual Service Data By Mode'!$C:$C,"="&amp;$C80)))</f>
        <v>134291119</v>
      </c>
      <c r="M80" s="79">
        <f>IF($AE$6,IF($AE$1,SUMIFS('Annual Service Data By Mode'!X:X,'Annual Service Data By Mode'!$C:$C,"="&amp;$C80,'Annual Service Data By Mode'!$AX:$AX,"=No",'Annual Service Data By Mode'!$G:$G,"=Full Reporter"),SUMIFS('Annual Service Data By Mode'!X:X,'Annual Service Data By Mode'!$C:$C,"="&amp;$C80,'Annual Service Data By Mode'!$G:$G,"=Full Reporter")),IF($AE$1,SUMIFS('Annual Service Data By Mode'!X:X,'Annual Service Data By Mode'!$C:$C,"="&amp;$C80,'Annual Service Data By Mode'!$AX:$AX,"=No"),SUMIFS('Annual Service Data By Mode'!X:X,'Annual Service Data By Mode'!$C:$C,"="&amp;$C80)))</f>
        <v>236243219</v>
      </c>
      <c r="N80" s="79">
        <f>IF($AE$6,IF($AE$1,SUMIFS('Annual Service Data By Mode'!Z:Z,'Annual Service Data By Mode'!$C:$C,"="&amp;$C80,'Annual Service Data By Mode'!$AX:$AX,"=No",'Annual Service Data By Mode'!$G:$G,"=Full Reporter"),SUMIFS('Annual Service Data By Mode'!Z:Z,'Annual Service Data By Mode'!$C:$C,"="&amp;$C80,'Annual Service Data By Mode'!$G:$G,"=Full Reporter")),IF($AE$1,SUMIFS('Annual Service Data By Mode'!Z:Z,'Annual Service Data By Mode'!$C:$C,"="&amp;$C80,'Annual Service Data By Mode'!$AX:$AX,"=No"),SUMIFS('Annual Service Data By Mode'!Z:Z,'Annual Service Data By Mode'!$C:$C,"="&amp;$C80)))</f>
        <v>226671427</v>
      </c>
      <c r="O80" s="79">
        <f>IF($AE$6,IF($AE$1,SUMIFS('Annual Service Data By Mode'!AB:AB,'Annual Service Data By Mode'!$C:$C,"="&amp;$C80,'Annual Service Data By Mode'!$AX:$AX,"=No",'Annual Service Data By Mode'!$G:$G,"=Full Reporter"),SUMIFS('Annual Service Data By Mode'!AB:AB,'Annual Service Data By Mode'!$C:$C,"="&amp;$C80,'Annual Service Data By Mode'!$G:$G,"=Full Reporter")),IF($AE$1,SUMIFS('Annual Service Data By Mode'!AB:AB,'Annual Service Data By Mode'!$C:$C,"="&amp;$C80,'Annual Service Data By Mode'!$AX:$AX,"=No"),SUMIFS('Annual Service Data By Mode'!AB:AB,'Annual Service Data By Mode'!$C:$C,"="&amp;$C80)))</f>
        <v>27566648</v>
      </c>
      <c r="P80" s="79">
        <f>IF($AE$6,IF($AE$1,SUMIFS('Annual Service Data By Mode'!AD:AD,'Annual Service Data By Mode'!$C:$C,"="&amp;$C80,'Annual Service Data By Mode'!$AX:$AX,"=No",'Annual Service Data By Mode'!$G:$G,"=Full Reporter"),SUMIFS('Annual Service Data By Mode'!AD:AD,'Annual Service Data By Mode'!$C:$C,"="&amp;$C80,'Annual Service Data By Mode'!$G:$G,"=Full Reporter")),IF($AE$1,SUMIFS('Annual Service Data By Mode'!AD:AD,'Annual Service Data By Mode'!$C:$C,"="&amp;$C80,'Annual Service Data By Mode'!$AX:$AX,"=No"),SUMIFS('Annual Service Data By Mode'!AD:AD,'Annual Service Data By Mode'!$C:$C,"="&amp;$C80)))</f>
        <v>15673540</v>
      </c>
      <c r="Q80" s="79">
        <f>IF($AE$6,IF($AE$1,SUMIFS('Annual Service Data By Mode'!AF:AF,'Annual Service Data By Mode'!$C:$C,"="&amp;$C80,'Annual Service Data By Mode'!$AX:$AX,"=No",'Annual Service Data By Mode'!$G:$G,"=Full Reporter"),SUMIFS('Annual Service Data By Mode'!AF:AF,'Annual Service Data By Mode'!$C:$C,"="&amp;$C80,'Annual Service Data By Mode'!$G:$G,"=Full Reporter")),IF($AE$1,SUMIFS('Annual Service Data By Mode'!AF:AF,'Annual Service Data By Mode'!$C:$C,"="&amp;$C80,'Annual Service Data By Mode'!$AX:$AX,"=No"),SUMIFS('Annual Service Data By Mode'!AF:AF,'Annual Service Data By Mode'!$C:$C,"="&amp;$C80)))</f>
        <v>15392760</v>
      </c>
      <c r="R80" s="79">
        <f>IF($AE$6,IF($AE$1,SUMIFS('Annual Service Data By Mode'!AH:AH,'Annual Service Data By Mode'!$C:$C,"="&amp;$C80,'Annual Service Data By Mode'!$AX:$AX,"=No",'Annual Service Data By Mode'!$G:$G,"=Full Reporter"),SUMIFS('Annual Service Data By Mode'!AH:AH,'Annual Service Data By Mode'!$C:$C,"="&amp;$C80,'Annual Service Data By Mode'!$G:$G,"=Full Reporter")),IF($AE$1,SUMIFS('Annual Service Data By Mode'!AH:AH,'Annual Service Data By Mode'!$C:$C,"="&amp;$C80,'Annual Service Data By Mode'!$AX:$AX,"=No"),SUMIFS('Annual Service Data By Mode'!AH:AH,'Annual Service Data By Mode'!$C:$C,"="&amp;$C80)))</f>
        <v>1581405</v>
      </c>
      <c r="S80" s="79">
        <f>IF($AE$6,IF($AE$1,SUMIFS('Annual Service Data By Mode'!AJ:AJ,'Annual Service Data By Mode'!$C:$C,"="&amp;$C80,'Annual Service Data By Mode'!$AX:$AX,"=No",'Annual Service Data By Mode'!$G:$G,"=Full Reporter"),SUMIFS('Annual Service Data By Mode'!AJ:AJ,'Annual Service Data By Mode'!$C:$C,"="&amp;$C80,'Annual Service Data By Mode'!$G:$G,"=Full Reporter")),IF($AE$1,SUMIFS('Annual Service Data By Mode'!AJ:AJ,'Annual Service Data By Mode'!$C:$C,"="&amp;$C80,'Annual Service Data By Mode'!$AX:$AX,"=No"),SUMIFS('Annual Service Data By Mode'!AJ:AJ,'Annual Service Data By Mode'!$C:$C,"="&amp;$C80)))</f>
        <v>4546261</v>
      </c>
      <c r="T80" s="79">
        <f>IF($AE$6,IF($AE$1,SUMIFS('Annual Service Data By Mode'!AL:AL,'Annual Service Data By Mode'!$C:$C,"="&amp;$C80,'Annual Service Data By Mode'!$AX:$AX,"=No",'Annual Service Data By Mode'!$G:$G,"=Full Reporter"),SUMIFS('Annual Service Data By Mode'!AL:AL,'Annual Service Data By Mode'!$C:$C,"="&amp;$C80,'Annual Service Data By Mode'!$G:$G,"=Full Reporter")),IF($AE$1,SUMIFS('Annual Service Data By Mode'!AL:AL,'Annual Service Data By Mode'!$C:$C,"="&amp;$C80,'Annual Service Data By Mode'!$AX:$AX,"=No"),SUMIFS('Annual Service Data By Mode'!AL:AL,'Annual Service Data By Mode'!$C:$C,"="&amp;$C80)))</f>
        <v>4336295</v>
      </c>
      <c r="U80" s="79">
        <f>IF($AE$6,IF($AE$1,SUMIFS('Annual Service Data By Mode'!AN:AN,'Annual Service Data By Mode'!$C:$C,"="&amp;$C80,'Annual Service Data By Mode'!$AX:$AX,"=No",'Annual Service Data By Mode'!$G:$G,"=Full Reporter"),SUMIFS('Annual Service Data By Mode'!AN:AN,'Annual Service Data By Mode'!$C:$C,"="&amp;$C80,'Annual Service Data By Mode'!$G:$G,"=Full Reporter")),IF($AE$1,SUMIFS('Annual Service Data By Mode'!AN:AN,'Annual Service Data By Mode'!$C:$C,"="&amp;$C80,'Annual Service Data By Mode'!$AX:$AX,"=No"),SUMIFS('Annual Service Data By Mode'!AN:AN,'Annual Service Data By Mode'!$C:$C,"="&amp;$C80)))</f>
        <v>265734</v>
      </c>
      <c r="V80" s="79">
        <f>IF($AE$6,IF($AE$1,SUMIFS('Annual Service Data By Mode'!AP:AP,'Annual Service Data By Mode'!$C:$C,"="&amp;$C80,'Annual Service Data By Mode'!$AX:$AX,"=No",'Annual Service Data By Mode'!$G:$G,"=Full Reporter"),SUMIFS('Annual Service Data By Mode'!AP:AP,'Annual Service Data By Mode'!$C:$C,"="&amp;$C80,'Annual Service Data By Mode'!$G:$G,"=Full Reporter")),IF($AE$1,SUMIFS('Annual Service Data By Mode'!AP:AP,'Annual Service Data By Mode'!$C:$C,"="&amp;$C80,'Annual Service Data By Mode'!$AX:$AX,"=No"),SUMIFS('Annual Service Data By Mode'!AP:AP,'Annual Service Data By Mode'!$C:$C,"="&amp;$C80)))</f>
        <v>248188</v>
      </c>
      <c r="W80" s="79">
        <f>IF($AE$6,IF($AE$1,SUMIFS('Annual Service Data By Mode'!AR:AR,'Annual Service Data By Mode'!$C:$C,"="&amp;$C80,'Annual Service Data By Mode'!$AX:$AX,"=No",'Annual Service Data By Mode'!$G:$G,"=Full Reporter"),SUMIFS('Annual Service Data By Mode'!AR:AR,'Annual Service Data By Mode'!$C:$C,"="&amp;$C80,'Annual Service Data By Mode'!$G:$G,"=Full Reporter")),IF($AE$1,SUMIFS('Annual Service Data By Mode'!AR:AR,'Annual Service Data By Mode'!$C:$C,"="&amp;$C80,'Annual Service Data By Mode'!$AX:$AX,"=No"),SUMIFS('Annual Service Data By Mode'!AR:AR,'Annual Service Data By Mode'!$C:$C,"="&amp;$C80)))</f>
        <v>227424998</v>
      </c>
      <c r="X80" s="79">
        <f>IF($AE$6,IF($AE$1,SUMIFS('Annual Service Data By Mode'!AT:AT,'Annual Service Data By Mode'!$C:$C,"="&amp;$C80,'Annual Service Data By Mode'!$AX:$AX,"=No",'Annual Service Data By Mode'!$G:$G,"=Full Reporter"),SUMIFS('Annual Service Data By Mode'!AT:AT,'Annual Service Data By Mode'!$C:$C,"="&amp;$C80,'Annual Service Data By Mode'!$G:$G,"=Full Reporter")),IF($AE$1,SUMIFS('Annual Service Data By Mode'!AT:AT,'Annual Service Data By Mode'!$C:$C,"="&amp;$C80,'Annual Service Data By Mode'!$AX:$AX,"=No"),SUMIFS('Annual Service Data By Mode'!AT:AT,'Annual Service Data By Mode'!$C:$C,"="&amp;$C80)))</f>
        <v>1385463040</v>
      </c>
      <c r="Y80" s="202">
        <f>IF($AE$6,IF($AE$1,SUMIFS('Annual Service Data By Mode'!AV:AV,'Annual Service Data By Mode'!$C:$C,"="&amp;$C80,'Annual Service Data By Mode'!$AX:$AX,"=No",'Annual Service Data By Mode'!$G:$G,"=Full Reporter"),SUMIFS('Annual Service Data By Mode'!AV:AV,'Annual Service Data By Mode'!$C:$C,"="&amp;$C80,'Annual Service Data By Mode'!$G:$G,"=Full Reporter")),IF($AE$1,SUMIFS('Annual Service Data By Mode'!AV:AV,'Annual Service Data By Mode'!$C:$C,"="&amp;$C80,'Annual Service Data By Mode'!$AX:$AX,"=No"),SUMIFS('Annual Service Data By Mode'!AV:AV,'Annual Service Data By Mode'!$C:$C,"="&amp;$C80)))</f>
        <v>15316.92</v>
      </c>
      <c r="Z80" s="31"/>
      <c r="AA80" s="31"/>
      <c r="AB80" s="31"/>
      <c r="AC80" s="31"/>
      <c r="AD80" s="31"/>
      <c r="AE80" s="31"/>
      <c r="AF80" s="31"/>
      <c r="AG80" s="31"/>
      <c r="AH80" s="31"/>
      <c r="AI80" s="31"/>
    </row>
    <row r="81" spans="1:35" x14ac:dyDescent="0.25">
      <c r="A81" s="33"/>
      <c r="B81" s="33"/>
      <c r="C81" s="67" t="s">
        <v>40</v>
      </c>
      <c r="D81" s="91" t="s">
        <v>5366</v>
      </c>
      <c r="E81" s="92"/>
      <c r="F81" s="79">
        <f>IF($AE$6,IF($AE$1,SUMIFS('Annual Service Data By Mode'!L:L,'Annual Service Data By Mode'!$C:$C,"="&amp;$C81,'Annual Service Data By Mode'!$AX:$AX,"=No",'Annual Service Data By Mode'!$G:$G,"=Full Reporter"),SUMIFS('Annual Service Data By Mode'!L:L,'Annual Service Data By Mode'!$C:$C,"="&amp;$C81,'Annual Service Data By Mode'!$G:$G,"=Full Reporter")),IF($AE$1,SUMIFS('Annual Service Data By Mode'!L:L,'Annual Service Data By Mode'!$C:$C,"="&amp;$C81,'Annual Service Data By Mode'!$AX:$AX,"=No"),SUMIFS('Annual Service Data By Mode'!L:L,'Annual Service Data By Mode'!$C:$C,"="&amp;$C81)))</f>
        <v>2347</v>
      </c>
      <c r="G81" s="79">
        <f>IF($AE$6,IF($AE$1,SUMIFS('Annual Service Data By Mode'!N:N,'Annual Service Data By Mode'!$C:$C,"="&amp;$C81,'Annual Service Data By Mode'!$AX:$AX,"=No",'Annual Service Data By Mode'!$G:$G,"=Full Reporter"),SUMIFS('Annual Service Data By Mode'!N:N,'Annual Service Data By Mode'!$C:$C,"="&amp;$C81,'Annual Service Data By Mode'!$G:$G,"=Full Reporter")),IF($AE$1,SUMIFS('Annual Service Data By Mode'!N:N,'Annual Service Data By Mode'!$C:$C,"="&amp;$C81,'Annual Service Data By Mode'!$AX:$AX,"=No"),SUMIFS('Annual Service Data By Mode'!N:N,'Annual Service Data By Mode'!$C:$C,"="&amp;$C81)))</f>
        <v>41</v>
      </c>
      <c r="H81" s="80">
        <f t="shared" si="24"/>
        <v>16.601491387506552</v>
      </c>
      <c r="I81" s="81">
        <f t="shared" si="25"/>
        <v>5.8885911215157396</v>
      </c>
      <c r="J81" s="80">
        <f t="shared" si="26"/>
        <v>8.681488611132302</v>
      </c>
      <c r="K81" s="80">
        <f t="shared" si="27"/>
        <v>24.475405990041089</v>
      </c>
      <c r="L81" s="79">
        <f>IF($AE$6,IF($AE$1,SUMIFS('Annual Service Data By Mode'!V:V,'Annual Service Data By Mode'!$C:$C,"="&amp;$C81,'Annual Service Data By Mode'!$AX:$AX,"=No",'Annual Service Data By Mode'!$G:$G,"=Full Reporter"),SUMIFS('Annual Service Data By Mode'!V:V,'Annual Service Data By Mode'!$C:$C,"="&amp;$C81,'Annual Service Data By Mode'!$G:$G,"=Full Reporter")),IF($AE$1,SUMIFS('Annual Service Data By Mode'!V:V,'Annual Service Data By Mode'!$C:$C,"="&amp;$C81,'Annual Service Data By Mode'!$AX:$AX,"=No"),SUMIFS('Annual Service Data By Mode'!V:V,'Annual Service Data By Mode'!$C:$C,"="&amp;$C81)))</f>
        <v>63413357</v>
      </c>
      <c r="M81" s="79">
        <f>IF($AE$6,IF($AE$1,SUMIFS('Annual Service Data By Mode'!X:X,'Annual Service Data By Mode'!$C:$C,"="&amp;$C81,'Annual Service Data By Mode'!$AX:$AX,"=No",'Annual Service Data By Mode'!$G:$G,"=Full Reporter"),SUMIFS('Annual Service Data By Mode'!X:X,'Annual Service Data By Mode'!$C:$C,"="&amp;$C81,'Annual Service Data By Mode'!$G:$G,"=Full Reporter")),IF($AE$1,SUMIFS('Annual Service Data By Mode'!X:X,'Annual Service Data By Mode'!$C:$C,"="&amp;$C81,'Annual Service Data By Mode'!$AX:$AX,"=No"),SUMIFS('Annual Service Data By Mode'!X:X,'Annual Service Data By Mode'!$C:$C,"="&amp;$C81)))</f>
        <v>90310492</v>
      </c>
      <c r="N81" s="79">
        <f>IF($AE$6,IF($AE$1,SUMIFS('Annual Service Data By Mode'!Z:Z,'Annual Service Data By Mode'!$C:$C,"="&amp;$C81,'Annual Service Data By Mode'!$AX:$AX,"=No",'Annual Service Data By Mode'!$G:$G,"=Full Reporter"),SUMIFS('Annual Service Data By Mode'!Z:Z,'Annual Service Data By Mode'!$C:$C,"="&amp;$C81,'Annual Service Data By Mode'!$G:$G,"=Full Reporter")),IF($AE$1,SUMIFS('Annual Service Data By Mode'!Z:Z,'Annual Service Data By Mode'!$C:$C,"="&amp;$C81,'Annual Service Data By Mode'!$AX:$AX,"=No"),SUMIFS('Annual Service Data By Mode'!Z:Z,'Annual Service Data By Mode'!$C:$C,"="&amp;$C81)))</f>
        <v>98289578</v>
      </c>
      <c r="O81" s="79">
        <f>IF($AE$6,IF($AE$1,SUMIFS('Annual Service Data By Mode'!AB:AB,'Annual Service Data By Mode'!$C:$C,"="&amp;$C81,'Annual Service Data By Mode'!$AX:$AX,"=No",'Annual Service Data By Mode'!$G:$G,"=Full Reporter"),SUMIFS('Annual Service Data By Mode'!AB:AB,'Annual Service Data By Mode'!$C:$C,"="&amp;$C81,'Annual Service Data By Mode'!$G:$G,"=Full Reporter")),IF($AE$1,SUMIFS('Annual Service Data By Mode'!AB:AB,'Annual Service Data By Mode'!$C:$C,"="&amp;$C81,'Annual Service Data By Mode'!$AX:$AX,"=No"),SUMIFS('Annual Service Data By Mode'!AB:AB,'Annual Service Data By Mode'!$C:$C,"="&amp;$C81)))</f>
        <v>12045855</v>
      </c>
      <c r="P81" s="79">
        <f>IF($AE$6,IF($AE$1,SUMIFS('Annual Service Data By Mode'!AD:AD,'Annual Service Data By Mode'!$C:$C,"="&amp;$C81,'Annual Service Data By Mode'!$AX:$AX,"=No",'Annual Service Data By Mode'!$G:$G,"=Full Reporter"),SUMIFS('Annual Service Data By Mode'!AD:AD,'Annual Service Data By Mode'!$C:$C,"="&amp;$C81,'Annual Service Data By Mode'!$G:$G,"=Full Reporter")),IF($AE$1,SUMIFS('Annual Service Data By Mode'!AD:AD,'Annual Service Data By Mode'!$C:$C,"="&amp;$C81,'Annual Service Data By Mode'!$AX:$AX,"=No"),SUMIFS('Annual Service Data By Mode'!AD:AD,'Annual Service Data By Mode'!$C:$C,"="&amp;$C81)))</f>
        <v>5168809</v>
      </c>
      <c r="Q81" s="79">
        <f>IF($AE$6,IF($AE$1,SUMIFS('Annual Service Data By Mode'!AF:AF,'Annual Service Data By Mode'!$C:$C,"="&amp;$C81,'Annual Service Data By Mode'!$AX:$AX,"=No",'Annual Service Data By Mode'!$G:$G,"=Full Reporter"),SUMIFS('Annual Service Data By Mode'!AF:AF,'Annual Service Data By Mode'!$C:$C,"="&amp;$C81,'Annual Service Data By Mode'!$G:$G,"=Full Reporter")),IF($AE$1,SUMIFS('Annual Service Data By Mode'!AF:AF,'Annual Service Data By Mode'!$C:$C,"="&amp;$C81,'Annual Service Data By Mode'!$AX:$AX,"=No"),SUMIFS('Annual Service Data By Mode'!AF:AF,'Annual Service Data By Mode'!$C:$C,"="&amp;$C81)))</f>
        <v>5920527</v>
      </c>
      <c r="R81" s="79">
        <f>IF($AE$6,IF($AE$1,SUMIFS('Annual Service Data By Mode'!AH:AH,'Annual Service Data By Mode'!$C:$C,"="&amp;$C81,'Annual Service Data By Mode'!$AX:$AX,"=No",'Annual Service Data By Mode'!$G:$G,"=Full Reporter"),SUMIFS('Annual Service Data By Mode'!AH:AH,'Annual Service Data By Mode'!$C:$C,"="&amp;$C81,'Annual Service Data By Mode'!$G:$G,"=Full Reporter")),IF($AE$1,SUMIFS('Annual Service Data By Mode'!AH:AH,'Annual Service Data By Mode'!$C:$C,"="&amp;$C81,'Annual Service Data By Mode'!$AX:$AX,"=No"),SUMIFS('Annual Service Data By Mode'!AH:AH,'Annual Service Data By Mode'!$C:$C,"="&amp;$C81)))</f>
        <v>455532</v>
      </c>
      <c r="S81" s="79">
        <f>IF($AE$6,IF($AE$1,SUMIFS('Annual Service Data By Mode'!AJ:AJ,'Annual Service Data By Mode'!$C:$C,"="&amp;$C81,'Annual Service Data By Mode'!$AX:$AX,"=No",'Annual Service Data By Mode'!$G:$G,"=Full Reporter"),SUMIFS('Annual Service Data By Mode'!AJ:AJ,'Annual Service Data By Mode'!$C:$C,"="&amp;$C81,'Annual Service Data By Mode'!$G:$G,"=Full Reporter")),IF($AE$1,SUMIFS('Annual Service Data By Mode'!AJ:AJ,'Annual Service Data By Mode'!$C:$C,"="&amp;$C81,'Annual Service Data By Mode'!$AX:$AX,"=No"),SUMIFS('Annual Service Data By Mode'!AJ:AJ,'Annual Service Data By Mode'!$C:$C,"="&amp;$C81)))</f>
        <v>4118200</v>
      </c>
      <c r="T81" s="79">
        <f>IF($AE$6,IF($AE$1,SUMIFS('Annual Service Data By Mode'!AL:AL,'Annual Service Data By Mode'!$C:$C,"="&amp;$C81,'Annual Service Data By Mode'!$AX:$AX,"=No",'Annual Service Data By Mode'!$G:$G,"=Full Reporter"),SUMIFS('Annual Service Data By Mode'!AL:AL,'Annual Service Data By Mode'!$C:$C,"="&amp;$C81,'Annual Service Data By Mode'!$G:$G,"=Full Reporter")),IF($AE$1,SUMIFS('Annual Service Data By Mode'!AL:AL,'Annual Service Data By Mode'!$C:$C,"="&amp;$C81,'Annual Service Data By Mode'!$AX:$AX,"=No"),SUMIFS('Annual Service Data By Mode'!AL:AL,'Annual Service Data By Mode'!$C:$C,"="&amp;$C81)))</f>
        <v>4008943</v>
      </c>
      <c r="U81" s="79">
        <f>IF($AE$6,IF($AE$1,SUMIFS('Annual Service Data By Mode'!AN:AN,'Annual Service Data By Mode'!$C:$C,"="&amp;$C81,'Annual Service Data By Mode'!$AX:$AX,"=No",'Annual Service Data By Mode'!$G:$G,"=Full Reporter"),SUMIFS('Annual Service Data By Mode'!AN:AN,'Annual Service Data By Mode'!$C:$C,"="&amp;$C81,'Annual Service Data By Mode'!$G:$G,"=Full Reporter")),IF($AE$1,SUMIFS('Annual Service Data By Mode'!AN:AN,'Annual Service Data By Mode'!$C:$C,"="&amp;$C81,'Annual Service Data By Mode'!$AX:$AX,"=No"),SUMIFS('Annual Service Data By Mode'!AN:AN,'Annual Service Data By Mode'!$C:$C,"="&amp;$C81)))</f>
        <v>167875</v>
      </c>
      <c r="V81" s="79">
        <f>IF($AE$6,IF($AE$1,SUMIFS('Annual Service Data By Mode'!AP:AP,'Annual Service Data By Mode'!$C:$C,"="&amp;$C81,'Annual Service Data By Mode'!$AX:$AX,"=No",'Annual Service Data By Mode'!$G:$G,"=Full Reporter"),SUMIFS('Annual Service Data By Mode'!AP:AP,'Annual Service Data By Mode'!$C:$C,"="&amp;$C81,'Annual Service Data By Mode'!$G:$G,"=Full Reporter")),IF($AE$1,SUMIFS('Annual Service Data By Mode'!AP:AP,'Annual Service Data By Mode'!$C:$C,"="&amp;$C81,'Annual Service Data By Mode'!$AX:$AX,"=No"),SUMIFS('Annual Service Data By Mode'!AP:AP,'Annual Service Data By Mode'!$C:$C,"="&amp;$C81)))</f>
        <v>161606</v>
      </c>
      <c r="W81" s="79">
        <f>IF($AE$6,IF($AE$1,SUMIFS('Annual Service Data By Mode'!AR:AR,'Annual Service Data By Mode'!$C:$C,"="&amp;$C81,'Annual Service Data By Mode'!$AX:$AX,"=No",'Annual Service Data By Mode'!$G:$G,"=Full Reporter"),SUMIFS('Annual Service Data By Mode'!AR:AR,'Annual Service Data By Mode'!$C:$C,"="&amp;$C81,'Annual Service Data By Mode'!$G:$G,"=Full Reporter")),IF($AE$1,SUMIFS('Annual Service Data By Mode'!AR:AR,'Annual Service Data By Mode'!$C:$C,"="&amp;$C81,'Annual Service Data By Mode'!$AX:$AX,"=No"),SUMIFS('Annual Service Data By Mode'!AR:AR,'Annual Service Data By Mode'!$C:$C,"="&amp;$C81)))</f>
        <v>144907302</v>
      </c>
      <c r="X81" s="79">
        <f>IF($AE$6,IF($AE$1,SUMIFS('Annual Service Data By Mode'!AT:AT,'Annual Service Data By Mode'!$C:$C,"="&amp;$C81,'Annual Service Data By Mode'!$AX:$AX,"=No",'Annual Service Data By Mode'!$G:$G,"=Full Reporter"),SUMIFS('Annual Service Data By Mode'!AT:AT,'Annual Service Data By Mode'!$C:$C,"="&amp;$C81,'Annual Service Data By Mode'!$G:$G,"=Full Reporter")),IF($AE$1,SUMIFS('Annual Service Data By Mode'!AT:AT,'Annual Service Data By Mode'!$C:$C,"="&amp;$C81,'Annual Service Data By Mode'!$AX:$AX,"=No"),SUMIFS('Annual Service Data By Mode'!AT:AT,'Annual Service Data By Mode'!$C:$C,"="&amp;$C81)))</f>
        <v>853299852</v>
      </c>
      <c r="Y81" s="202">
        <f>IF($AE$6,IF($AE$1,SUMIFS('Annual Service Data By Mode'!AV:AV,'Annual Service Data By Mode'!$C:$C,"="&amp;$C81,'Annual Service Data By Mode'!$AX:$AX,"=No",'Annual Service Data By Mode'!$G:$G,"=Full Reporter"),SUMIFS('Annual Service Data By Mode'!AV:AV,'Annual Service Data By Mode'!$C:$C,"="&amp;$C81,'Annual Service Data By Mode'!$G:$G,"=Full Reporter")),IF($AE$1,SUMIFS('Annual Service Data By Mode'!AV:AV,'Annual Service Data By Mode'!$C:$C,"="&amp;$C81,'Annual Service Data By Mode'!$AX:$AX,"=No"),SUMIFS('Annual Service Data By Mode'!AV:AV,'Annual Service Data By Mode'!$C:$C,"="&amp;$C81)))</f>
        <v>4486.8199999999988</v>
      </c>
      <c r="Z81" s="31"/>
      <c r="AA81" s="31"/>
      <c r="AB81" s="31"/>
      <c r="AC81" s="31"/>
      <c r="AD81" s="31"/>
      <c r="AE81" s="31"/>
      <c r="AF81" s="31"/>
      <c r="AG81" s="31"/>
      <c r="AH81" s="31"/>
      <c r="AI81" s="31"/>
    </row>
    <row r="82" spans="1:35" x14ac:dyDescent="0.25">
      <c r="A82" s="33"/>
      <c r="B82" s="33"/>
      <c r="C82" s="67" t="s">
        <v>185</v>
      </c>
      <c r="D82" s="91" t="s">
        <v>5367</v>
      </c>
      <c r="E82" s="92"/>
      <c r="F82" s="79">
        <f>IF($AE$6,IF($AE$1,SUMIFS('Annual Service Data By Mode'!L:L,'Annual Service Data By Mode'!$C:$C,"="&amp;$C82,'Annual Service Data By Mode'!$AX:$AX,"=No",'Annual Service Data By Mode'!$G:$G,"=Full Reporter"),SUMIFS('Annual Service Data By Mode'!L:L,'Annual Service Data By Mode'!$C:$C,"="&amp;$C82,'Annual Service Data By Mode'!$G:$G,"=Full Reporter")),IF($AE$1,SUMIFS('Annual Service Data By Mode'!L:L,'Annual Service Data By Mode'!$C:$C,"="&amp;$C82,'Annual Service Data By Mode'!$AX:$AX,"=No"),SUMIFS('Annual Service Data By Mode'!L:L,'Annual Service Data By Mode'!$C:$C,"="&amp;$C82)))</f>
        <v>12</v>
      </c>
      <c r="G82" s="79">
        <f>IF($AE$6,IF($AE$1,SUMIFS('Annual Service Data By Mode'!N:N,'Annual Service Data By Mode'!$C:$C,"="&amp;$C82,'Annual Service Data By Mode'!$AX:$AX,"=No",'Annual Service Data By Mode'!$G:$G,"=Full Reporter"),SUMIFS('Annual Service Data By Mode'!N:N,'Annual Service Data By Mode'!$C:$C,"="&amp;$C82,'Annual Service Data By Mode'!$G:$G,"=Full Reporter")),IF($AE$1,SUMIFS('Annual Service Data By Mode'!N:N,'Annual Service Data By Mode'!$C:$C,"="&amp;$C82,'Annual Service Data By Mode'!$AX:$AX,"=No"),SUMIFS('Annual Service Data By Mode'!N:N,'Annual Service Data By Mode'!$C:$C,"="&amp;$C82)))</f>
        <v>0</v>
      </c>
      <c r="H82" s="80">
        <f t="shared" si="24"/>
        <v>8.4602014903625999</v>
      </c>
      <c r="I82" s="81">
        <f t="shared" si="25"/>
        <v>0</v>
      </c>
      <c r="J82" s="80">
        <f t="shared" si="26"/>
        <v>0</v>
      </c>
      <c r="K82" s="80">
        <f t="shared" si="27"/>
        <v>3.3744431955372383</v>
      </c>
      <c r="L82" s="79">
        <f>IF($AE$6,IF($AE$1,SUMIFS('Annual Service Data By Mode'!V:V,'Annual Service Data By Mode'!$C:$C,"="&amp;$C82,'Annual Service Data By Mode'!$AX:$AX,"=No",'Annual Service Data By Mode'!$G:$G,"=Full Reporter"),SUMIFS('Annual Service Data By Mode'!V:V,'Annual Service Data By Mode'!$C:$C,"="&amp;$C82,'Annual Service Data By Mode'!$G:$G,"=Full Reporter")),IF($AE$1,SUMIFS('Annual Service Data By Mode'!V:V,'Annual Service Data By Mode'!$C:$C,"="&amp;$C82,'Annual Service Data By Mode'!$AX:$AX,"=No"),SUMIFS('Annual Service Data By Mode'!V:V,'Annual Service Data By Mode'!$C:$C,"="&amp;$C82)))</f>
        <v>0</v>
      </c>
      <c r="M82" s="79">
        <f>IF($AE$6,IF($AE$1,SUMIFS('Annual Service Data By Mode'!X:X,'Annual Service Data By Mode'!$C:$C,"="&amp;$C82,'Annual Service Data By Mode'!$AX:$AX,"=No",'Annual Service Data By Mode'!$G:$G,"=Full Reporter"),SUMIFS('Annual Service Data By Mode'!X:X,'Annual Service Data By Mode'!$C:$C,"="&amp;$C82,'Annual Service Data By Mode'!$G:$G,"=Full Reporter")),IF($AE$1,SUMIFS('Annual Service Data By Mode'!X:X,'Annual Service Data By Mode'!$C:$C,"="&amp;$C82,'Annual Service Data By Mode'!$AX:$AX,"=No"),SUMIFS('Annual Service Data By Mode'!X:X,'Annual Service Data By Mode'!$C:$C,"="&amp;$C82)))</f>
        <v>0</v>
      </c>
      <c r="N82" s="79">
        <f>IF($AE$6,IF($AE$1,SUMIFS('Annual Service Data By Mode'!Z:Z,'Annual Service Data By Mode'!$C:$C,"="&amp;$C82,'Annual Service Data By Mode'!$AX:$AX,"=No",'Annual Service Data By Mode'!$G:$G,"=Full Reporter"),SUMIFS('Annual Service Data By Mode'!Z:Z,'Annual Service Data By Mode'!$C:$C,"="&amp;$C82,'Annual Service Data By Mode'!$G:$G,"=Full Reporter")),IF($AE$1,SUMIFS('Annual Service Data By Mode'!Z:Z,'Annual Service Data By Mode'!$C:$C,"="&amp;$C82,'Annual Service Data By Mode'!$AX:$AX,"=No"),SUMIFS('Annual Service Data By Mode'!Z:Z,'Annual Service Data By Mode'!$C:$C,"="&amp;$C82)))</f>
        <v>406445</v>
      </c>
      <c r="O82" s="79">
        <f>IF($AE$6,IF($AE$1,SUMIFS('Annual Service Data By Mode'!AB:AB,'Annual Service Data By Mode'!$C:$C,"="&amp;$C82,'Annual Service Data By Mode'!$AX:$AX,"=No",'Annual Service Data By Mode'!$G:$G,"=Full Reporter"),SUMIFS('Annual Service Data By Mode'!AB:AB,'Annual Service Data By Mode'!$C:$C,"="&amp;$C82,'Annual Service Data By Mode'!$G:$G,"=Full Reporter")),IF($AE$1,SUMIFS('Annual Service Data By Mode'!AB:AB,'Annual Service Data By Mode'!$C:$C,"="&amp;$C82,'Annual Service Data By Mode'!$AX:$AX,"=No"),SUMIFS('Annual Service Data By Mode'!AB:AB,'Annual Service Data By Mode'!$C:$C,"="&amp;$C82)))</f>
        <v>0</v>
      </c>
      <c r="P82" s="79">
        <f>IF($AE$6,IF($AE$1,SUMIFS('Annual Service Data By Mode'!AD:AD,'Annual Service Data By Mode'!$C:$C,"="&amp;$C82,'Annual Service Data By Mode'!$AX:$AX,"=No",'Annual Service Data By Mode'!$G:$G,"=Full Reporter"),SUMIFS('Annual Service Data By Mode'!AD:AD,'Annual Service Data By Mode'!$C:$C,"="&amp;$C82,'Annual Service Data By Mode'!$G:$G,"=Full Reporter")),IF($AE$1,SUMIFS('Annual Service Data By Mode'!AD:AD,'Annual Service Data By Mode'!$C:$C,"="&amp;$C82,'Annual Service Data By Mode'!$AX:$AX,"=No"),SUMIFS('Annual Service Data By Mode'!AD:AD,'Annual Service Data By Mode'!$C:$C,"="&amp;$C82)))</f>
        <v>0</v>
      </c>
      <c r="Q82" s="79">
        <f>IF($AE$6,IF($AE$1,SUMIFS('Annual Service Data By Mode'!AF:AF,'Annual Service Data By Mode'!$C:$C,"="&amp;$C82,'Annual Service Data By Mode'!$AX:$AX,"=No",'Annual Service Data By Mode'!$G:$G,"=Full Reporter"),SUMIFS('Annual Service Data By Mode'!AF:AF,'Annual Service Data By Mode'!$C:$C,"="&amp;$C82,'Annual Service Data By Mode'!$G:$G,"=Full Reporter")),IF($AE$1,SUMIFS('Annual Service Data By Mode'!AF:AF,'Annual Service Data By Mode'!$C:$C,"="&amp;$C82,'Annual Service Data By Mode'!$AX:$AX,"=No"),SUMIFS('Annual Service Data By Mode'!AF:AF,'Annual Service Data By Mode'!$C:$C,"="&amp;$C82)))</f>
        <v>48042</v>
      </c>
      <c r="R82" s="79">
        <f>IF($AE$6,IF($AE$1,SUMIFS('Annual Service Data By Mode'!AH:AH,'Annual Service Data By Mode'!$C:$C,"="&amp;$C82,'Annual Service Data By Mode'!$AX:$AX,"=No",'Annual Service Data By Mode'!$G:$G,"=Full Reporter"),SUMIFS('Annual Service Data By Mode'!AH:AH,'Annual Service Data By Mode'!$C:$C,"="&amp;$C82,'Annual Service Data By Mode'!$G:$G,"=Full Reporter")),IF($AE$1,SUMIFS('Annual Service Data By Mode'!AH:AH,'Annual Service Data By Mode'!$C:$C,"="&amp;$C82,'Annual Service Data By Mode'!$AX:$AX,"=No"),SUMIFS('Annual Service Data By Mode'!AH:AH,'Annual Service Data By Mode'!$C:$C,"="&amp;$C82)))</f>
        <v>0</v>
      </c>
      <c r="S82" s="79">
        <f>IF($AE$6,IF($AE$1,SUMIFS('Annual Service Data By Mode'!AJ:AJ,'Annual Service Data By Mode'!$C:$C,"="&amp;$C82,'Annual Service Data By Mode'!$AX:$AX,"=No",'Annual Service Data By Mode'!$G:$G,"=Full Reporter"),SUMIFS('Annual Service Data By Mode'!AJ:AJ,'Annual Service Data By Mode'!$C:$C,"="&amp;$C82,'Annual Service Data By Mode'!$G:$G,"=Full Reporter")),IF($AE$1,SUMIFS('Annual Service Data By Mode'!AJ:AJ,'Annual Service Data By Mode'!$C:$C,"="&amp;$C82,'Annual Service Data By Mode'!$AX:$AX,"=No"),SUMIFS('Annual Service Data By Mode'!AJ:AJ,'Annual Service Data By Mode'!$C:$C,"="&amp;$C82)))</f>
        <v>0</v>
      </c>
      <c r="T82" s="79">
        <f>IF($AE$6,IF($AE$1,SUMIFS('Annual Service Data By Mode'!AL:AL,'Annual Service Data By Mode'!$C:$C,"="&amp;$C82,'Annual Service Data By Mode'!$AX:$AX,"=No",'Annual Service Data By Mode'!$G:$G,"=Full Reporter"),SUMIFS('Annual Service Data By Mode'!AL:AL,'Annual Service Data By Mode'!$C:$C,"="&amp;$C82,'Annual Service Data By Mode'!$G:$G,"=Full Reporter")),IF($AE$1,SUMIFS('Annual Service Data By Mode'!AL:AL,'Annual Service Data By Mode'!$C:$C,"="&amp;$C82,'Annual Service Data By Mode'!$AX:$AX,"=No"),SUMIFS('Annual Service Data By Mode'!AL:AL,'Annual Service Data By Mode'!$C:$C,"="&amp;$C82)))</f>
        <v>0</v>
      </c>
      <c r="U82" s="79">
        <f>IF($AE$6,IF($AE$1,SUMIFS('Annual Service Data By Mode'!AN:AN,'Annual Service Data By Mode'!$C:$C,"="&amp;$C82,'Annual Service Data By Mode'!$AX:$AX,"=No",'Annual Service Data By Mode'!$G:$G,"=Full Reporter"),SUMIFS('Annual Service Data By Mode'!AN:AN,'Annual Service Data By Mode'!$C:$C,"="&amp;$C82,'Annual Service Data By Mode'!$G:$G,"=Full Reporter")),IF($AE$1,SUMIFS('Annual Service Data By Mode'!AN:AN,'Annual Service Data By Mode'!$C:$C,"="&amp;$C82,'Annual Service Data By Mode'!$AX:$AX,"=No"),SUMIFS('Annual Service Data By Mode'!AN:AN,'Annual Service Data By Mode'!$C:$C,"="&amp;$C82)))</f>
        <v>0</v>
      </c>
      <c r="V82" s="79">
        <f>IF($AE$6,IF($AE$1,SUMIFS('Annual Service Data By Mode'!AP:AP,'Annual Service Data By Mode'!$C:$C,"="&amp;$C82,'Annual Service Data By Mode'!$AX:$AX,"=No",'Annual Service Data By Mode'!$G:$G,"=Full Reporter"),SUMIFS('Annual Service Data By Mode'!AP:AP,'Annual Service Data By Mode'!$C:$C,"="&amp;$C82,'Annual Service Data By Mode'!$G:$G,"=Full Reporter")),IF($AE$1,SUMIFS('Annual Service Data By Mode'!AP:AP,'Annual Service Data By Mode'!$C:$C,"="&amp;$C82,'Annual Service Data By Mode'!$AX:$AX,"=No"),SUMIFS('Annual Service Data By Mode'!AP:AP,'Annual Service Data By Mode'!$C:$C,"="&amp;$C82)))</f>
        <v>0</v>
      </c>
      <c r="W82" s="79">
        <f>IF($AE$6,IF($AE$1,SUMIFS('Annual Service Data By Mode'!AR:AR,'Annual Service Data By Mode'!$C:$C,"="&amp;$C82,'Annual Service Data By Mode'!$AX:$AX,"=No",'Annual Service Data By Mode'!$G:$G,"=Full Reporter"),SUMIFS('Annual Service Data By Mode'!AR:AR,'Annual Service Data By Mode'!$C:$C,"="&amp;$C82,'Annual Service Data By Mode'!$G:$G,"=Full Reporter")),IF($AE$1,SUMIFS('Annual Service Data By Mode'!AR:AR,'Annual Service Data By Mode'!$C:$C,"="&amp;$C82,'Annual Service Data By Mode'!$AX:$AX,"=No"),SUMIFS('Annual Service Data By Mode'!AR:AR,'Annual Service Data By Mode'!$C:$C,"="&amp;$C82)))</f>
        <v>162115</v>
      </c>
      <c r="X82" s="79">
        <f>IF($AE$6,IF($AE$1,SUMIFS('Annual Service Data By Mode'!AT:AT,'Annual Service Data By Mode'!$C:$C,"="&amp;$C82,'Annual Service Data By Mode'!$AX:$AX,"=No",'Annual Service Data By Mode'!$G:$G,"=Full Reporter"),SUMIFS('Annual Service Data By Mode'!AT:AT,'Annual Service Data By Mode'!$C:$C,"="&amp;$C82,'Annual Service Data By Mode'!$G:$G,"=Full Reporter")),IF($AE$1,SUMIFS('Annual Service Data By Mode'!AT:AT,'Annual Service Data By Mode'!$C:$C,"="&amp;$C82,'Annual Service Data By Mode'!$AX:$AX,"=No"),SUMIFS('Annual Service Data By Mode'!AT:AT,'Annual Service Data By Mode'!$C:$C,"="&amp;$C82)))</f>
        <v>0</v>
      </c>
      <c r="Y82" s="202">
        <f>IF($AE$6,IF($AE$1,SUMIFS('Annual Service Data By Mode'!AV:AV,'Annual Service Data By Mode'!$C:$C,"="&amp;$C82,'Annual Service Data By Mode'!$AX:$AX,"=No",'Annual Service Data By Mode'!$G:$G,"=Full Reporter"),SUMIFS('Annual Service Data By Mode'!AV:AV,'Annual Service Data By Mode'!$C:$C,"="&amp;$C82,'Annual Service Data By Mode'!$G:$G,"=Full Reporter")),IF($AE$1,SUMIFS('Annual Service Data By Mode'!AV:AV,'Annual Service Data By Mode'!$C:$C,"="&amp;$C82,'Annual Service Data By Mode'!$AX:$AX,"=No"),SUMIFS('Annual Service Data By Mode'!AV:AV,'Annual Service Data By Mode'!$C:$C,"="&amp;$C82)))</f>
        <v>0</v>
      </c>
      <c r="Z82" s="31"/>
      <c r="AA82" s="31"/>
      <c r="AB82" s="31"/>
      <c r="AC82" s="31"/>
      <c r="AD82" s="31"/>
      <c r="AE82" s="31"/>
      <c r="AF82" s="31"/>
      <c r="AG82" s="31"/>
      <c r="AH82" s="31"/>
      <c r="AI82" s="31"/>
    </row>
    <row r="83" spans="1:35" x14ac:dyDescent="0.25">
      <c r="A83" s="33"/>
      <c r="B83" s="33"/>
      <c r="C83" s="67" t="s">
        <v>42</v>
      </c>
      <c r="D83" s="91" t="s">
        <v>5368</v>
      </c>
      <c r="E83" s="92"/>
      <c r="F83" s="79">
        <f>IF($AE$6,IF($AE$1,SUMIFS('Annual Service Data By Mode'!L:L,'Annual Service Data By Mode'!$C:$C,"="&amp;$C83,'Annual Service Data By Mode'!$AX:$AX,"=No",'Annual Service Data By Mode'!$G:$G,"=Full Reporter"),SUMIFS('Annual Service Data By Mode'!L:L,'Annual Service Data By Mode'!$C:$C,"="&amp;$C83,'Annual Service Data By Mode'!$G:$G,"=Full Reporter")),IF($AE$1,SUMIFS('Annual Service Data By Mode'!L:L,'Annual Service Data By Mode'!$C:$C,"="&amp;$C83,'Annual Service Data By Mode'!$AX:$AX,"=No"),SUMIFS('Annual Service Data By Mode'!L:L,'Annual Service Data By Mode'!$C:$C,"="&amp;$C83)))</f>
        <v>1000</v>
      </c>
      <c r="G83" s="79">
        <f>IF($AE$6,IF($AE$1,SUMIFS('Annual Service Data By Mode'!N:N,'Annual Service Data By Mode'!$C:$C,"="&amp;$C83,'Annual Service Data By Mode'!$AX:$AX,"=No",'Annual Service Data By Mode'!$G:$G,"=Full Reporter"),SUMIFS('Annual Service Data By Mode'!N:N,'Annual Service Data By Mode'!$C:$C,"="&amp;$C83,'Annual Service Data By Mode'!$G:$G,"=Full Reporter")),IF($AE$1,SUMIFS('Annual Service Data By Mode'!N:N,'Annual Service Data By Mode'!$C:$C,"="&amp;$C83,'Annual Service Data By Mode'!$AX:$AX,"=No"),SUMIFS('Annual Service Data By Mode'!N:N,'Annual Service Data By Mode'!$C:$C,"="&amp;$C83)))</f>
        <v>0</v>
      </c>
      <c r="H83" s="80">
        <f t="shared" si="24"/>
        <v>14.170573843248585</v>
      </c>
      <c r="I83" s="81">
        <f t="shared" si="25"/>
        <v>5.0006930515508374</v>
      </c>
      <c r="J83" s="80">
        <f t="shared" si="26"/>
        <v>10.269642328073123</v>
      </c>
      <c r="K83" s="80">
        <f t="shared" si="27"/>
        <v>29.1013112489638</v>
      </c>
      <c r="L83" s="79">
        <f>IF($AE$6,IF($AE$1,SUMIFS('Annual Service Data By Mode'!V:V,'Annual Service Data By Mode'!$C:$C,"="&amp;$C83,'Annual Service Data By Mode'!$AX:$AX,"=No",'Annual Service Data By Mode'!$G:$G,"=Full Reporter"),SUMIFS('Annual Service Data By Mode'!V:V,'Annual Service Data By Mode'!$C:$C,"="&amp;$C83,'Annual Service Data By Mode'!$G:$G,"=Full Reporter")),IF($AE$1,SUMIFS('Annual Service Data By Mode'!V:V,'Annual Service Data By Mode'!$C:$C,"="&amp;$C83,'Annual Service Data By Mode'!$AX:$AX,"=No"),SUMIFS('Annual Service Data By Mode'!V:V,'Annual Service Data By Mode'!$C:$C,"="&amp;$C83)))</f>
        <v>19761270</v>
      </c>
      <c r="M83" s="79">
        <f>IF($AE$6,IF($AE$1,SUMIFS('Annual Service Data By Mode'!X:X,'Annual Service Data By Mode'!$C:$C,"="&amp;$C83,'Annual Service Data By Mode'!$AX:$AX,"=No",'Annual Service Data By Mode'!$G:$G,"=Full Reporter"),SUMIFS('Annual Service Data By Mode'!X:X,'Annual Service Data By Mode'!$C:$C,"="&amp;$C83,'Annual Service Data By Mode'!$G:$G,"=Full Reporter")),IF($AE$1,SUMIFS('Annual Service Data By Mode'!X:X,'Annual Service Data By Mode'!$C:$C,"="&amp;$C83,'Annual Service Data By Mode'!$AX:$AX,"=No"),SUMIFS('Annual Service Data By Mode'!X:X,'Annual Service Data By Mode'!$C:$C,"="&amp;$C83)))</f>
        <v>33205573</v>
      </c>
      <c r="N83" s="79">
        <f>IF($AE$6,IF($AE$1,SUMIFS('Annual Service Data By Mode'!Z:Z,'Annual Service Data By Mode'!$C:$C,"="&amp;$C83,'Annual Service Data By Mode'!$AX:$AX,"=No",'Annual Service Data By Mode'!$G:$G,"=Full Reporter"),SUMIFS('Annual Service Data By Mode'!Z:Z,'Annual Service Data By Mode'!$C:$C,"="&amp;$C83,'Annual Service Data By Mode'!$G:$G,"=Full Reporter")),IF($AE$1,SUMIFS('Annual Service Data By Mode'!Z:Z,'Annual Service Data By Mode'!$C:$C,"="&amp;$C83,'Annual Service Data By Mode'!$AX:$AX,"=No"),SUMIFS('Annual Service Data By Mode'!Z:Z,'Annual Service Data By Mode'!$C:$C,"="&amp;$C83)))</f>
        <v>33812718</v>
      </c>
      <c r="O83" s="79">
        <f>IF($AE$6,IF($AE$1,SUMIFS('Annual Service Data By Mode'!AB:AB,'Annual Service Data By Mode'!$C:$C,"="&amp;$C83,'Annual Service Data By Mode'!$AX:$AX,"=No",'Annual Service Data By Mode'!$G:$G,"=Full Reporter"),SUMIFS('Annual Service Data By Mode'!AB:AB,'Annual Service Data By Mode'!$C:$C,"="&amp;$C83,'Annual Service Data By Mode'!$G:$G,"=Full Reporter")),IF($AE$1,SUMIFS('Annual Service Data By Mode'!AB:AB,'Annual Service Data By Mode'!$C:$C,"="&amp;$C83,'Annual Service Data By Mode'!$AX:$AX,"=No"),SUMIFS('Annual Service Data By Mode'!AB:AB,'Annual Service Data By Mode'!$C:$C,"="&amp;$C83)))</f>
        <v>5379354</v>
      </c>
      <c r="P83" s="79">
        <f>IF($AE$6,IF($AE$1,SUMIFS('Annual Service Data By Mode'!AD:AD,'Annual Service Data By Mode'!$C:$C,"="&amp;$C83,'Annual Service Data By Mode'!$AX:$AX,"=No",'Annual Service Data By Mode'!$G:$G,"=Full Reporter"),SUMIFS('Annual Service Data By Mode'!AD:AD,'Annual Service Data By Mode'!$C:$C,"="&amp;$C83,'Annual Service Data By Mode'!$G:$G,"=Full Reporter")),IF($AE$1,SUMIFS('Annual Service Data By Mode'!AD:AD,'Annual Service Data By Mode'!$C:$C,"="&amp;$C83,'Annual Service Data By Mode'!$AX:$AX,"=No"),SUMIFS('Annual Service Data By Mode'!AD:AD,'Annual Service Data By Mode'!$C:$C,"="&amp;$C83)))</f>
        <v>2334897</v>
      </c>
      <c r="Q83" s="79">
        <f>IF($AE$6,IF($AE$1,SUMIFS('Annual Service Data By Mode'!AF:AF,'Annual Service Data By Mode'!$C:$C,"="&amp;$C83,'Annual Service Data By Mode'!$AX:$AX,"=No",'Annual Service Data By Mode'!$G:$G,"=Full Reporter"),SUMIFS('Annual Service Data By Mode'!AF:AF,'Annual Service Data By Mode'!$C:$C,"="&amp;$C83,'Annual Service Data By Mode'!$G:$G,"=Full Reporter")),IF($AE$1,SUMIFS('Annual Service Data By Mode'!AF:AF,'Annual Service Data By Mode'!$C:$C,"="&amp;$C83,'Annual Service Data By Mode'!$AX:$AX,"=No"),SUMIFS('Annual Service Data By Mode'!AF:AF,'Annual Service Data By Mode'!$C:$C,"="&amp;$C83)))</f>
        <v>2386122</v>
      </c>
      <c r="R83" s="79">
        <f>IF($AE$6,IF($AE$1,SUMIFS('Annual Service Data By Mode'!AH:AH,'Annual Service Data By Mode'!$C:$C,"="&amp;$C83,'Annual Service Data By Mode'!$AX:$AX,"=No",'Annual Service Data By Mode'!$G:$G,"=Full Reporter"),SUMIFS('Annual Service Data By Mode'!AH:AH,'Annual Service Data By Mode'!$C:$C,"="&amp;$C83,'Annual Service Data By Mode'!$G:$G,"=Full Reporter")),IF($AE$1,SUMIFS('Annual Service Data By Mode'!AH:AH,'Annual Service Data By Mode'!$C:$C,"="&amp;$C83,'Annual Service Data By Mode'!$AX:$AX,"=No"),SUMIFS('Annual Service Data By Mode'!AH:AH,'Annual Service Data By Mode'!$C:$C,"="&amp;$C83)))</f>
        <v>272543</v>
      </c>
      <c r="S83" s="79">
        <f>IF($AE$6,IF($AE$1,SUMIFS('Annual Service Data By Mode'!AJ:AJ,'Annual Service Data By Mode'!$C:$C,"="&amp;$C83,'Annual Service Data By Mode'!$AX:$AX,"=No",'Annual Service Data By Mode'!$G:$G,"=Full Reporter"),SUMIFS('Annual Service Data By Mode'!AJ:AJ,'Annual Service Data By Mode'!$C:$C,"="&amp;$C83,'Annual Service Data By Mode'!$G:$G,"=Full Reporter")),IF($AE$1,SUMIFS('Annual Service Data By Mode'!AJ:AJ,'Annual Service Data By Mode'!$C:$C,"="&amp;$C83,'Annual Service Data By Mode'!$AX:$AX,"=No"),SUMIFS('Annual Service Data By Mode'!AJ:AJ,'Annual Service Data By Mode'!$C:$C,"="&amp;$C83)))</f>
        <v>0</v>
      </c>
      <c r="T83" s="79">
        <f>IF($AE$6,IF($AE$1,SUMIFS('Annual Service Data By Mode'!AL:AL,'Annual Service Data By Mode'!$C:$C,"="&amp;$C83,'Annual Service Data By Mode'!$AX:$AX,"=No",'Annual Service Data By Mode'!$G:$G,"=Full Reporter"),SUMIFS('Annual Service Data By Mode'!AL:AL,'Annual Service Data By Mode'!$C:$C,"="&amp;$C83,'Annual Service Data By Mode'!$G:$G,"=Full Reporter")),IF($AE$1,SUMIFS('Annual Service Data By Mode'!AL:AL,'Annual Service Data By Mode'!$C:$C,"="&amp;$C83,'Annual Service Data By Mode'!$AX:$AX,"=No"),SUMIFS('Annual Service Data By Mode'!AL:AL,'Annual Service Data By Mode'!$C:$C,"="&amp;$C83)))</f>
        <v>0</v>
      </c>
      <c r="U83" s="79">
        <f>IF($AE$6,IF($AE$1,SUMIFS('Annual Service Data By Mode'!AN:AN,'Annual Service Data By Mode'!$C:$C,"="&amp;$C83,'Annual Service Data By Mode'!$AX:$AX,"=No",'Annual Service Data By Mode'!$G:$G,"=Full Reporter"),SUMIFS('Annual Service Data By Mode'!AN:AN,'Annual Service Data By Mode'!$C:$C,"="&amp;$C83,'Annual Service Data By Mode'!$G:$G,"=Full Reporter")),IF($AE$1,SUMIFS('Annual Service Data By Mode'!AN:AN,'Annual Service Data By Mode'!$C:$C,"="&amp;$C83,'Annual Service Data By Mode'!$AX:$AX,"=No"),SUMIFS('Annual Service Data By Mode'!AN:AN,'Annual Service Data By Mode'!$C:$C,"="&amp;$C83)))</f>
        <v>0</v>
      </c>
      <c r="V83" s="79">
        <f>IF($AE$6,IF($AE$1,SUMIFS('Annual Service Data By Mode'!AP:AP,'Annual Service Data By Mode'!$C:$C,"="&amp;$C83,'Annual Service Data By Mode'!$AX:$AX,"=No",'Annual Service Data By Mode'!$G:$G,"=Full Reporter"),SUMIFS('Annual Service Data By Mode'!AP:AP,'Annual Service Data By Mode'!$C:$C,"="&amp;$C83,'Annual Service Data By Mode'!$G:$G,"=Full Reporter")),IF($AE$1,SUMIFS('Annual Service Data By Mode'!AP:AP,'Annual Service Data By Mode'!$C:$C,"="&amp;$C83,'Annual Service Data By Mode'!$AX:$AX,"=No"),SUMIFS('Annual Service Data By Mode'!AP:AP,'Annual Service Data By Mode'!$C:$C,"="&amp;$C83)))</f>
        <v>0</v>
      </c>
      <c r="W83" s="79">
        <f>IF($AE$6,IF($AE$1,SUMIFS('Annual Service Data By Mode'!AR:AR,'Annual Service Data By Mode'!$C:$C,"="&amp;$C83,'Annual Service Data By Mode'!$AX:$AX,"=No",'Annual Service Data By Mode'!$G:$G,"=Full Reporter"),SUMIFS('Annual Service Data By Mode'!AR:AR,'Annual Service Data By Mode'!$C:$C,"="&amp;$C83,'Annual Service Data By Mode'!$G:$G,"=Full Reporter")),IF($AE$1,SUMIFS('Annual Service Data By Mode'!AR:AR,'Annual Service Data By Mode'!$C:$C,"="&amp;$C83,'Annual Service Data By Mode'!$AX:$AX,"=No"),SUMIFS('Annual Service Data By Mode'!AR:AR,'Annual Service Data By Mode'!$C:$C,"="&amp;$C83)))</f>
        <v>69439279</v>
      </c>
      <c r="X83" s="79">
        <f>IF($AE$6,IF($AE$1,SUMIFS('Annual Service Data By Mode'!AT:AT,'Annual Service Data By Mode'!$C:$C,"="&amp;$C83,'Annual Service Data By Mode'!$AX:$AX,"=No",'Annual Service Data By Mode'!$G:$G,"=Full Reporter"),SUMIFS('Annual Service Data By Mode'!AT:AT,'Annual Service Data By Mode'!$C:$C,"="&amp;$C83,'Annual Service Data By Mode'!$G:$G,"=Full Reporter")),IF($AE$1,SUMIFS('Annual Service Data By Mode'!AT:AT,'Annual Service Data By Mode'!$C:$C,"="&amp;$C83,'Annual Service Data By Mode'!$AX:$AX,"=No"),SUMIFS('Annual Service Data By Mode'!AT:AT,'Annual Service Data By Mode'!$C:$C,"="&amp;$C83)))</f>
        <v>347244520</v>
      </c>
      <c r="Y83" s="202">
        <f>IF($AE$6,IF($AE$1,SUMIFS('Annual Service Data By Mode'!AV:AV,'Annual Service Data By Mode'!$C:$C,"="&amp;$C83,'Annual Service Data By Mode'!$AX:$AX,"=No",'Annual Service Data By Mode'!$G:$G,"=Full Reporter"),SUMIFS('Annual Service Data By Mode'!AV:AV,'Annual Service Data By Mode'!$C:$C,"="&amp;$C83,'Annual Service Data By Mode'!$G:$G,"=Full Reporter")),IF($AE$1,SUMIFS('Annual Service Data By Mode'!AV:AV,'Annual Service Data By Mode'!$C:$C,"="&amp;$C83,'Annual Service Data By Mode'!$AX:$AX,"=No"),SUMIFS('Annual Service Data By Mode'!AV:AV,'Annual Service Data By Mode'!$C:$C,"="&amp;$C83)))</f>
        <v>1854.1</v>
      </c>
      <c r="Z83" s="31"/>
      <c r="AA83" s="31"/>
      <c r="AB83" s="31"/>
      <c r="AC83" s="31"/>
      <c r="AD83" s="31"/>
      <c r="AE83" s="31"/>
      <c r="AF83" s="31"/>
      <c r="AG83" s="31"/>
      <c r="AH83" s="31"/>
      <c r="AI83" s="31"/>
    </row>
    <row r="84" spans="1:35" x14ac:dyDescent="0.25">
      <c r="A84" s="33"/>
      <c r="B84" s="33"/>
      <c r="C84" s="67" t="s">
        <v>43</v>
      </c>
      <c r="D84" s="91" t="s">
        <v>5369</v>
      </c>
      <c r="E84" s="92"/>
      <c r="F84" s="79">
        <f>IF($AE$6,IF($AE$1,SUMIFS('Annual Service Data By Mode'!L:L,'Annual Service Data By Mode'!$C:$C,"="&amp;$C84,'Annual Service Data By Mode'!$AX:$AX,"=No",'Annual Service Data By Mode'!$G:$G,"=Full Reporter"),SUMIFS('Annual Service Data By Mode'!L:L,'Annual Service Data By Mode'!$C:$C,"="&amp;$C84,'Annual Service Data By Mode'!$G:$G,"=Full Reporter")),IF($AE$1,SUMIFS('Annual Service Data By Mode'!L:L,'Annual Service Data By Mode'!$C:$C,"="&amp;$C84,'Annual Service Data By Mode'!$AX:$AX,"=No"),SUMIFS('Annual Service Data By Mode'!L:L,'Annual Service Data By Mode'!$C:$C,"="&amp;$C84)))</f>
        <v>1355</v>
      </c>
      <c r="G84" s="79">
        <f>IF($AE$6,IF($AE$1,SUMIFS('Annual Service Data By Mode'!N:N,'Annual Service Data By Mode'!$C:$C,"="&amp;$C84,'Annual Service Data By Mode'!$AX:$AX,"=No",'Annual Service Data By Mode'!$G:$G,"=Full Reporter"),SUMIFS('Annual Service Data By Mode'!N:N,'Annual Service Data By Mode'!$C:$C,"="&amp;$C84,'Annual Service Data By Mode'!$G:$G,"=Full Reporter")),IF($AE$1,SUMIFS('Annual Service Data By Mode'!N:N,'Annual Service Data By Mode'!$C:$C,"="&amp;$C84,'Annual Service Data By Mode'!$AX:$AX,"=No"),SUMIFS('Annual Service Data By Mode'!N:N,'Annual Service Data By Mode'!$C:$C,"="&amp;$C84)))</f>
        <v>0</v>
      </c>
      <c r="H84" s="80">
        <f t="shared" si="24"/>
        <v>14.084172430317638</v>
      </c>
      <c r="I84" s="81">
        <f t="shared" si="25"/>
        <v>2.424100399718903</v>
      </c>
      <c r="J84" s="80">
        <f t="shared" si="26"/>
        <v>2.0451256203352131</v>
      </c>
      <c r="K84" s="80">
        <f t="shared" si="27"/>
        <v>11.88230565111971</v>
      </c>
      <c r="L84" s="79">
        <f>IF($AE$6,IF($AE$1,SUMIFS('Annual Service Data By Mode'!V:V,'Annual Service Data By Mode'!$C:$C,"="&amp;$C84,'Annual Service Data By Mode'!$AX:$AX,"=No",'Annual Service Data By Mode'!$G:$G,"=Full Reporter"),SUMIFS('Annual Service Data By Mode'!V:V,'Annual Service Data By Mode'!$C:$C,"="&amp;$C84,'Annual Service Data By Mode'!$G:$G,"=Full Reporter")),IF($AE$1,SUMIFS('Annual Service Data By Mode'!V:V,'Annual Service Data By Mode'!$C:$C,"="&amp;$C84,'Annual Service Data By Mode'!$AX:$AX,"=No"),SUMIFS('Annual Service Data By Mode'!V:V,'Annual Service Data By Mode'!$C:$C,"="&amp;$C84)))</f>
        <v>7669553</v>
      </c>
      <c r="M84" s="79">
        <f>IF($AE$6,IF($AE$1,SUMIFS('Annual Service Data By Mode'!X:X,'Annual Service Data By Mode'!$C:$C,"="&amp;$C84,'Annual Service Data By Mode'!$AX:$AX,"=No",'Annual Service Data By Mode'!$G:$G,"=Full Reporter"),SUMIFS('Annual Service Data By Mode'!X:X,'Annual Service Data By Mode'!$C:$C,"="&amp;$C84,'Annual Service Data By Mode'!$G:$G,"=Full Reporter")),IF($AE$1,SUMIFS('Annual Service Data By Mode'!X:X,'Annual Service Data By Mode'!$C:$C,"="&amp;$C84,'Annual Service Data By Mode'!$AX:$AX,"=No"),SUMIFS('Annual Service Data By Mode'!X:X,'Annual Service Data By Mode'!$C:$C,"="&amp;$C84)))</f>
        <v>13204999</v>
      </c>
      <c r="N84" s="79">
        <f>IF($AE$6,IF($AE$1,SUMIFS('Annual Service Data By Mode'!Z:Z,'Annual Service Data By Mode'!$C:$C,"="&amp;$C84,'Annual Service Data By Mode'!$AX:$AX,"=No",'Annual Service Data By Mode'!$G:$G,"=Full Reporter"),SUMIFS('Annual Service Data By Mode'!Z:Z,'Annual Service Data By Mode'!$C:$C,"="&amp;$C84,'Annual Service Data By Mode'!$G:$G,"=Full Reporter")),IF($AE$1,SUMIFS('Annual Service Data By Mode'!Z:Z,'Annual Service Data By Mode'!$C:$C,"="&amp;$C84,'Annual Service Data By Mode'!$AX:$AX,"=No"),SUMIFS('Annual Service Data By Mode'!Z:Z,'Annual Service Data By Mode'!$C:$C,"="&amp;$C84)))</f>
        <v>29537256</v>
      </c>
      <c r="O84" s="79">
        <f>IF($AE$6,IF($AE$1,SUMIFS('Annual Service Data By Mode'!AB:AB,'Annual Service Data By Mode'!$C:$C,"="&amp;$C84,'Annual Service Data By Mode'!$AX:$AX,"=No",'Annual Service Data By Mode'!$G:$G,"=Full Reporter"),SUMIFS('Annual Service Data By Mode'!AB:AB,'Annual Service Data By Mode'!$C:$C,"="&amp;$C84,'Annual Service Data By Mode'!$G:$G,"=Full Reporter")),IF($AE$1,SUMIFS('Annual Service Data By Mode'!AB:AB,'Annual Service Data By Mode'!$C:$C,"="&amp;$C84,'Annual Service Data By Mode'!$AX:$AX,"=No"),SUMIFS('Annual Service Data By Mode'!AB:AB,'Annual Service Data By Mode'!$C:$C,"="&amp;$C84)))</f>
        <v>1142171</v>
      </c>
      <c r="P84" s="79">
        <f>IF($AE$6,IF($AE$1,SUMIFS('Annual Service Data By Mode'!AD:AD,'Annual Service Data By Mode'!$C:$C,"="&amp;$C84,'Annual Service Data By Mode'!$AX:$AX,"=No",'Annual Service Data By Mode'!$G:$G,"=Full Reporter"),SUMIFS('Annual Service Data By Mode'!AD:AD,'Annual Service Data By Mode'!$C:$C,"="&amp;$C84,'Annual Service Data By Mode'!$G:$G,"=Full Reporter")),IF($AE$1,SUMIFS('Annual Service Data By Mode'!AD:AD,'Annual Service Data By Mode'!$C:$C,"="&amp;$C84,'Annual Service Data By Mode'!$AX:$AX,"=No"),SUMIFS('Annual Service Data By Mode'!AD:AD,'Annual Service Data By Mode'!$C:$C,"="&amp;$C84)))</f>
        <v>915472</v>
      </c>
      <c r="Q84" s="79">
        <f>IF($AE$6,IF($AE$1,SUMIFS('Annual Service Data By Mode'!AF:AF,'Annual Service Data By Mode'!$C:$C,"="&amp;$C84,'Annual Service Data By Mode'!$AX:$AX,"=No",'Annual Service Data By Mode'!$G:$G,"=Full Reporter"),SUMIFS('Annual Service Data By Mode'!AF:AF,'Annual Service Data By Mode'!$C:$C,"="&amp;$C84,'Annual Service Data By Mode'!$G:$G,"=Full Reporter")),IF($AE$1,SUMIFS('Annual Service Data By Mode'!AF:AF,'Annual Service Data By Mode'!$C:$C,"="&amp;$C84,'Annual Service Data By Mode'!$AX:$AX,"=No"),SUMIFS('Annual Service Data By Mode'!AF:AF,'Annual Service Data By Mode'!$C:$C,"="&amp;$C84)))</f>
        <v>2097195</v>
      </c>
      <c r="R84" s="79">
        <f>IF($AE$6,IF($AE$1,SUMIFS('Annual Service Data By Mode'!AH:AH,'Annual Service Data By Mode'!$C:$C,"="&amp;$C84,'Annual Service Data By Mode'!$AX:$AX,"=No",'Annual Service Data By Mode'!$G:$G,"=Full Reporter"),SUMIFS('Annual Service Data By Mode'!AH:AH,'Annual Service Data By Mode'!$C:$C,"="&amp;$C84,'Annual Service Data By Mode'!$G:$G,"=Full Reporter")),IF($AE$1,SUMIFS('Annual Service Data By Mode'!AH:AH,'Annual Service Data By Mode'!$C:$C,"="&amp;$C84,'Annual Service Data By Mode'!$AX:$AX,"=No"),SUMIFS('Annual Service Data By Mode'!AH:AH,'Annual Service Data By Mode'!$C:$C,"="&amp;$C84)))</f>
        <v>66346</v>
      </c>
      <c r="S84" s="79">
        <f>IF($AE$6,IF($AE$1,SUMIFS('Annual Service Data By Mode'!AJ:AJ,'Annual Service Data By Mode'!$C:$C,"="&amp;$C84,'Annual Service Data By Mode'!$AX:$AX,"=No",'Annual Service Data By Mode'!$G:$G,"=Full Reporter"),SUMIFS('Annual Service Data By Mode'!AJ:AJ,'Annual Service Data By Mode'!$C:$C,"="&amp;$C84,'Annual Service Data By Mode'!$G:$G,"=Full Reporter")),IF($AE$1,SUMIFS('Annual Service Data By Mode'!AJ:AJ,'Annual Service Data By Mode'!$C:$C,"="&amp;$C84,'Annual Service Data By Mode'!$AX:$AX,"=No"),SUMIFS('Annual Service Data By Mode'!AJ:AJ,'Annual Service Data By Mode'!$C:$C,"="&amp;$C84)))</f>
        <v>0</v>
      </c>
      <c r="T84" s="79">
        <f>IF($AE$6,IF($AE$1,SUMIFS('Annual Service Data By Mode'!AL:AL,'Annual Service Data By Mode'!$C:$C,"="&amp;$C84,'Annual Service Data By Mode'!$AX:$AX,"=No",'Annual Service Data By Mode'!$G:$G,"=Full Reporter"),SUMIFS('Annual Service Data By Mode'!AL:AL,'Annual Service Data By Mode'!$C:$C,"="&amp;$C84,'Annual Service Data By Mode'!$G:$G,"=Full Reporter")),IF($AE$1,SUMIFS('Annual Service Data By Mode'!AL:AL,'Annual Service Data By Mode'!$C:$C,"="&amp;$C84,'Annual Service Data By Mode'!$AX:$AX,"=No"),SUMIFS('Annual Service Data By Mode'!AL:AL,'Annual Service Data By Mode'!$C:$C,"="&amp;$C84)))</f>
        <v>0</v>
      </c>
      <c r="U84" s="79">
        <f>IF($AE$6,IF($AE$1,SUMIFS('Annual Service Data By Mode'!AN:AN,'Annual Service Data By Mode'!$C:$C,"="&amp;$C84,'Annual Service Data By Mode'!$AX:$AX,"=No",'Annual Service Data By Mode'!$G:$G,"=Full Reporter"),SUMIFS('Annual Service Data By Mode'!AN:AN,'Annual Service Data By Mode'!$C:$C,"="&amp;$C84,'Annual Service Data By Mode'!$G:$G,"=Full Reporter")),IF($AE$1,SUMIFS('Annual Service Data By Mode'!AN:AN,'Annual Service Data By Mode'!$C:$C,"="&amp;$C84,'Annual Service Data By Mode'!$AX:$AX,"=No"),SUMIFS('Annual Service Data By Mode'!AN:AN,'Annual Service Data By Mode'!$C:$C,"="&amp;$C84)))</f>
        <v>0</v>
      </c>
      <c r="V84" s="79">
        <f>IF($AE$6,IF($AE$1,SUMIFS('Annual Service Data By Mode'!AP:AP,'Annual Service Data By Mode'!$C:$C,"="&amp;$C84,'Annual Service Data By Mode'!$AX:$AX,"=No",'Annual Service Data By Mode'!$G:$G,"=Full Reporter"),SUMIFS('Annual Service Data By Mode'!AP:AP,'Annual Service Data By Mode'!$C:$C,"="&amp;$C84,'Annual Service Data By Mode'!$G:$G,"=Full Reporter")),IF($AE$1,SUMIFS('Annual Service Data By Mode'!AP:AP,'Annual Service Data By Mode'!$C:$C,"="&amp;$C84,'Annual Service Data By Mode'!$AX:$AX,"=No"),SUMIFS('Annual Service Data By Mode'!AP:AP,'Annual Service Data By Mode'!$C:$C,"="&amp;$C84)))</f>
        <v>0</v>
      </c>
      <c r="W84" s="79">
        <f>IF($AE$6,IF($AE$1,SUMIFS('Annual Service Data By Mode'!AR:AR,'Annual Service Data By Mode'!$C:$C,"="&amp;$C84,'Annual Service Data By Mode'!$AX:$AX,"=No",'Annual Service Data By Mode'!$G:$G,"=Full Reporter"),SUMIFS('Annual Service Data By Mode'!AR:AR,'Annual Service Data By Mode'!$C:$C,"="&amp;$C84,'Annual Service Data By Mode'!$G:$G,"=Full Reporter")),IF($AE$1,SUMIFS('Annual Service Data By Mode'!AR:AR,'Annual Service Data By Mode'!$C:$C,"="&amp;$C84,'Annual Service Data By Mode'!$AX:$AX,"=No"),SUMIFS('Annual Service Data By Mode'!AR:AR,'Annual Service Data By Mode'!$C:$C,"="&amp;$C84)))</f>
        <v>24919512</v>
      </c>
      <c r="X84" s="79">
        <f>IF($AE$6,IF($AE$1,SUMIFS('Annual Service Data By Mode'!AT:AT,'Annual Service Data By Mode'!$C:$C,"="&amp;$C84,'Annual Service Data By Mode'!$AX:$AX,"=No",'Annual Service Data By Mode'!$G:$G,"=Full Reporter"),SUMIFS('Annual Service Data By Mode'!AT:AT,'Annual Service Data By Mode'!$C:$C,"="&amp;$C84,'Annual Service Data By Mode'!$G:$G,"=Full Reporter")),IF($AE$1,SUMIFS('Annual Service Data By Mode'!AT:AT,'Annual Service Data By Mode'!$C:$C,"="&amp;$C84,'Annual Service Data By Mode'!$AX:$AX,"=No"),SUMIFS('Annual Service Data By Mode'!AT:AT,'Annual Service Data By Mode'!$C:$C,"="&amp;$C84)))</f>
        <v>60407399</v>
      </c>
      <c r="Y84" s="202">
        <f>IF($AE$6,IF($AE$1,SUMIFS('Annual Service Data By Mode'!AV:AV,'Annual Service Data By Mode'!$C:$C,"="&amp;$C84,'Annual Service Data By Mode'!$AX:$AX,"=No",'Annual Service Data By Mode'!$G:$G,"=Full Reporter"),SUMIFS('Annual Service Data By Mode'!AV:AV,'Annual Service Data By Mode'!$C:$C,"="&amp;$C84,'Annual Service Data By Mode'!$G:$G,"=Full Reporter")),IF($AE$1,SUMIFS('Annual Service Data By Mode'!AV:AV,'Annual Service Data By Mode'!$C:$C,"="&amp;$C84,'Annual Service Data By Mode'!$AX:$AX,"=No"),SUMIFS('Annual Service Data By Mode'!AV:AV,'Annual Service Data By Mode'!$C:$C,"="&amp;$C84)))</f>
        <v>1273</v>
      </c>
      <c r="Z84" s="31"/>
      <c r="AA84" s="31"/>
      <c r="AB84" s="31"/>
      <c r="AC84" s="31"/>
      <c r="AD84" s="31"/>
      <c r="AE84" s="31"/>
      <c r="AF84" s="31"/>
      <c r="AG84" s="31"/>
      <c r="AH84" s="31"/>
      <c r="AI84" s="31"/>
    </row>
    <row r="85" spans="1:35" x14ac:dyDescent="0.25">
      <c r="A85" s="33"/>
      <c r="B85" s="33"/>
      <c r="C85" s="67" t="s">
        <v>1</v>
      </c>
      <c r="D85" s="91" t="s">
        <v>5370</v>
      </c>
      <c r="E85" s="92"/>
      <c r="F85" s="79">
        <f>IF($AE$6,IF($AE$1,SUMIFS('Annual Service Data By Mode'!L:L,'Annual Service Data By Mode'!$C:$C,"="&amp;$C85,'Annual Service Data By Mode'!$AX:$AX,"=No",'Annual Service Data By Mode'!$G:$G,"=Full Reporter"),SUMIFS('Annual Service Data By Mode'!L:L,'Annual Service Data By Mode'!$C:$C,"="&amp;$C85,'Annual Service Data By Mode'!$G:$G,"=Full Reporter")),IF($AE$1,SUMIFS('Annual Service Data By Mode'!L:L,'Annual Service Data By Mode'!$C:$C,"="&amp;$C85,'Annual Service Data By Mode'!$AX:$AX,"=No"),SUMIFS('Annual Service Data By Mode'!L:L,'Annual Service Data By Mode'!$C:$C,"="&amp;$C85)))</f>
        <v>337</v>
      </c>
      <c r="G85" s="79">
        <f>IF($AE$6,IF($AE$1,SUMIFS('Annual Service Data By Mode'!N:N,'Annual Service Data By Mode'!$C:$C,"="&amp;$C85,'Annual Service Data By Mode'!$AX:$AX,"=No",'Annual Service Data By Mode'!$G:$G,"=Full Reporter"),SUMIFS('Annual Service Data By Mode'!N:N,'Annual Service Data By Mode'!$C:$C,"="&amp;$C85,'Annual Service Data By Mode'!$G:$G,"=Full Reporter")),IF($AE$1,SUMIFS('Annual Service Data By Mode'!N:N,'Annual Service Data By Mode'!$C:$C,"="&amp;$C85,'Annual Service Data By Mode'!$AX:$AX,"=No"),SUMIFS('Annual Service Data By Mode'!N:N,'Annual Service Data By Mode'!$C:$C,"="&amp;$C85)))</f>
        <v>0</v>
      </c>
      <c r="H85" s="80">
        <f t="shared" si="24"/>
        <v>17.275084146872313</v>
      </c>
      <c r="I85" s="81">
        <f t="shared" si="25"/>
        <v>5.2139196003119279</v>
      </c>
      <c r="J85" s="80">
        <f t="shared" si="26"/>
        <v>2.1624808235941009</v>
      </c>
      <c r="K85" s="80">
        <f t="shared" si="27"/>
        <v>7.1648665605336355</v>
      </c>
      <c r="L85" s="79">
        <f>IF($AE$6,IF($AE$1,SUMIFS('Annual Service Data By Mode'!V:V,'Annual Service Data By Mode'!$C:$C,"="&amp;$C85,'Annual Service Data By Mode'!$AX:$AX,"=No",'Annual Service Data By Mode'!$G:$G,"=Full Reporter"),SUMIFS('Annual Service Data By Mode'!V:V,'Annual Service Data By Mode'!$C:$C,"="&amp;$C85,'Annual Service Data By Mode'!$G:$G,"=Full Reporter")),IF($AE$1,SUMIFS('Annual Service Data By Mode'!V:V,'Annual Service Data By Mode'!$C:$C,"="&amp;$C85,'Annual Service Data By Mode'!$AX:$AX,"=No"),SUMIFS('Annual Service Data By Mode'!V:V,'Annual Service Data By Mode'!$C:$C,"="&amp;$C85)))</f>
        <v>1577727</v>
      </c>
      <c r="M85" s="79">
        <f>IF($AE$6,IF($AE$1,SUMIFS('Annual Service Data By Mode'!X:X,'Annual Service Data By Mode'!$C:$C,"="&amp;$C85,'Annual Service Data By Mode'!$AX:$AX,"=No",'Annual Service Data By Mode'!$G:$G,"=Full Reporter"),SUMIFS('Annual Service Data By Mode'!X:X,'Annual Service Data By Mode'!$C:$C,"="&amp;$C85,'Annual Service Data By Mode'!$G:$G,"=Full Reporter")),IF($AE$1,SUMIFS('Annual Service Data By Mode'!X:X,'Annual Service Data By Mode'!$C:$C,"="&amp;$C85,'Annual Service Data By Mode'!$AX:$AX,"=No"),SUMIFS('Annual Service Data By Mode'!X:X,'Annual Service Data By Mode'!$C:$C,"="&amp;$C85)))</f>
        <v>3716665</v>
      </c>
      <c r="N85" s="79">
        <f>IF($AE$6,IF($AE$1,SUMIFS('Annual Service Data By Mode'!Z:Z,'Annual Service Data By Mode'!$C:$C,"="&amp;$C85,'Annual Service Data By Mode'!$AX:$AX,"=No",'Annual Service Data By Mode'!$G:$G,"=Full Reporter"),SUMIFS('Annual Service Data By Mode'!Z:Z,'Annual Service Data By Mode'!$C:$C,"="&amp;$C85,'Annual Service Data By Mode'!$G:$G,"=Full Reporter")),IF($AE$1,SUMIFS('Annual Service Data By Mode'!Z:Z,'Annual Service Data By Mode'!$C:$C,"="&amp;$C85,'Annual Service Data By Mode'!$AX:$AX,"=No"),SUMIFS('Annual Service Data By Mode'!Z:Z,'Annual Service Data By Mode'!$C:$C,"="&amp;$C85)))</f>
        <v>8453096</v>
      </c>
      <c r="O85" s="79">
        <f>IF($AE$6,IF($AE$1,SUMIFS('Annual Service Data By Mode'!AB:AB,'Annual Service Data By Mode'!$C:$C,"="&amp;$C85,'Annual Service Data By Mode'!$AX:$AX,"=No",'Annual Service Data By Mode'!$G:$G,"=Full Reporter"),SUMIFS('Annual Service Data By Mode'!AB:AB,'Annual Service Data By Mode'!$C:$C,"="&amp;$C85,'Annual Service Data By Mode'!$G:$G,"=Full Reporter")),IF($AE$1,SUMIFS('Annual Service Data By Mode'!AB:AB,'Annual Service Data By Mode'!$C:$C,"="&amp;$C85,'Annual Service Data By Mode'!$AX:$AX,"=No"),SUMIFS('Annual Service Data By Mode'!AB:AB,'Annual Service Data By Mode'!$C:$C,"="&amp;$C85)))</f>
        <v>276070</v>
      </c>
      <c r="P85" s="79">
        <f>IF($AE$6,IF($AE$1,SUMIFS('Annual Service Data By Mode'!AD:AD,'Annual Service Data By Mode'!$C:$C,"="&amp;$C85,'Annual Service Data By Mode'!$AX:$AX,"=No",'Annual Service Data By Mode'!$G:$G,"=Full Reporter"),SUMIFS('Annual Service Data By Mode'!AD:AD,'Annual Service Data By Mode'!$C:$C,"="&amp;$C85,'Annual Service Data By Mode'!$G:$G,"=Full Reporter")),IF($AE$1,SUMIFS('Annual Service Data By Mode'!AD:AD,'Annual Service Data By Mode'!$C:$C,"="&amp;$C85,'Annual Service Data By Mode'!$AX:$AX,"=No"),SUMIFS('Annual Service Data By Mode'!AD:AD,'Annual Service Data By Mode'!$C:$C,"="&amp;$C85)))</f>
        <v>189980</v>
      </c>
      <c r="Q85" s="79">
        <f>IF($AE$6,IF($AE$1,SUMIFS('Annual Service Data By Mode'!AF:AF,'Annual Service Data By Mode'!$C:$C,"="&amp;$C85,'Annual Service Data By Mode'!$AX:$AX,"=No",'Annual Service Data By Mode'!$G:$G,"=Full Reporter"),SUMIFS('Annual Service Data By Mode'!AF:AF,'Annual Service Data By Mode'!$C:$C,"="&amp;$C85,'Annual Service Data By Mode'!$G:$G,"=Full Reporter")),IF($AE$1,SUMIFS('Annual Service Data By Mode'!AF:AF,'Annual Service Data By Mode'!$C:$C,"="&amp;$C85,'Annual Service Data By Mode'!$AX:$AX,"=No"),SUMIFS('Annual Service Data By Mode'!AF:AF,'Annual Service Data By Mode'!$C:$C,"="&amp;$C85)))</f>
        <v>489323</v>
      </c>
      <c r="R85" s="79">
        <f>IF($AE$6,IF($AE$1,SUMIFS('Annual Service Data By Mode'!AH:AH,'Annual Service Data By Mode'!$C:$C,"="&amp;$C85,'Annual Service Data By Mode'!$AX:$AX,"=No",'Annual Service Data By Mode'!$G:$G,"=Full Reporter"),SUMIFS('Annual Service Data By Mode'!AH:AH,'Annual Service Data By Mode'!$C:$C,"="&amp;$C85,'Annual Service Data By Mode'!$G:$G,"=Full Reporter")),IF($AE$1,SUMIFS('Annual Service Data By Mode'!AH:AH,'Annual Service Data By Mode'!$C:$C,"="&amp;$C85,'Annual Service Data By Mode'!$AX:$AX,"=No"),SUMIFS('Annual Service Data By Mode'!AH:AH,'Annual Service Data By Mode'!$C:$C,"="&amp;$C85)))</f>
        <v>14345</v>
      </c>
      <c r="S85" s="79">
        <f>IF($AE$6,IF($AE$1,SUMIFS('Annual Service Data By Mode'!AJ:AJ,'Annual Service Data By Mode'!$C:$C,"="&amp;$C85,'Annual Service Data By Mode'!$AX:$AX,"=No",'Annual Service Data By Mode'!$G:$G,"=Full Reporter"),SUMIFS('Annual Service Data By Mode'!AJ:AJ,'Annual Service Data By Mode'!$C:$C,"="&amp;$C85,'Annual Service Data By Mode'!$G:$G,"=Full Reporter")),IF($AE$1,SUMIFS('Annual Service Data By Mode'!AJ:AJ,'Annual Service Data By Mode'!$C:$C,"="&amp;$C85,'Annual Service Data By Mode'!$AX:$AX,"=No"),SUMIFS('Annual Service Data By Mode'!AJ:AJ,'Annual Service Data By Mode'!$C:$C,"="&amp;$C85)))</f>
        <v>0</v>
      </c>
      <c r="T85" s="79">
        <f>IF($AE$6,IF($AE$1,SUMIFS('Annual Service Data By Mode'!AL:AL,'Annual Service Data By Mode'!$C:$C,"="&amp;$C85,'Annual Service Data By Mode'!$AX:$AX,"=No",'Annual Service Data By Mode'!$G:$G,"=Full Reporter"),SUMIFS('Annual Service Data By Mode'!AL:AL,'Annual Service Data By Mode'!$C:$C,"="&amp;$C85,'Annual Service Data By Mode'!$G:$G,"=Full Reporter")),IF($AE$1,SUMIFS('Annual Service Data By Mode'!AL:AL,'Annual Service Data By Mode'!$C:$C,"="&amp;$C85,'Annual Service Data By Mode'!$AX:$AX,"=No"),SUMIFS('Annual Service Data By Mode'!AL:AL,'Annual Service Data By Mode'!$C:$C,"="&amp;$C85)))</f>
        <v>0</v>
      </c>
      <c r="U85" s="79">
        <f>IF($AE$6,IF($AE$1,SUMIFS('Annual Service Data By Mode'!AN:AN,'Annual Service Data By Mode'!$C:$C,"="&amp;$C85,'Annual Service Data By Mode'!$AX:$AX,"=No",'Annual Service Data By Mode'!$G:$G,"=Full Reporter"),SUMIFS('Annual Service Data By Mode'!AN:AN,'Annual Service Data By Mode'!$C:$C,"="&amp;$C85,'Annual Service Data By Mode'!$G:$G,"=Full Reporter")),IF($AE$1,SUMIFS('Annual Service Data By Mode'!AN:AN,'Annual Service Data By Mode'!$C:$C,"="&amp;$C85,'Annual Service Data By Mode'!$AX:$AX,"=No"),SUMIFS('Annual Service Data By Mode'!AN:AN,'Annual Service Data By Mode'!$C:$C,"="&amp;$C85)))</f>
        <v>0</v>
      </c>
      <c r="V85" s="79">
        <f>IF($AE$6,IF($AE$1,SUMIFS('Annual Service Data By Mode'!AP:AP,'Annual Service Data By Mode'!$C:$C,"="&amp;$C85,'Annual Service Data By Mode'!$AX:$AX,"=No",'Annual Service Data By Mode'!$G:$G,"=Full Reporter"),SUMIFS('Annual Service Data By Mode'!AP:AP,'Annual Service Data By Mode'!$C:$C,"="&amp;$C85,'Annual Service Data By Mode'!$G:$G,"=Full Reporter")),IF($AE$1,SUMIFS('Annual Service Data By Mode'!AP:AP,'Annual Service Data By Mode'!$C:$C,"="&amp;$C85,'Annual Service Data By Mode'!$AX:$AX,"=No"),SUMIFS('Annual Service Data By Mode'!AP:AP,'Annual Service Data By Mode'!$C:$C,"="&amp;$C85)))</f>
        <v>0</v>
      </c>
      <c r="W85" s="79">
        <f>IF($AE$6,IF($AE$1,SUMIFS('Annual Service Data By Mode'!AR:AR,'Annual Service Data By Mode'!$C:$C,"="&amp;$C85,'Annual Service Data By Mode'!$AX:$AX,"=No",'Annual Service Data By Mode'!$G:$G,"=Full Reporter"),SUMIFS('Annual Service Data By Mode'!AR:AR,'Annual Service Data By Mode'!$C:$C,"="&amp;$C85,'Annual Service Data By Mode'!$G:$G,"=Full Reporter")),IF($AE$1,SUMIFS('Annual Service Data By Mode'!AR:AR,'Annual Service Data By Mode'!$C:$C,"="&amp;$C85,'Annual Service Data By Mode'!$AX:$AX,"=No"),SUMIFS('Annual Service Data By Mode'!AR:AR,'Annual Service Data By Mode'!$C:$C,"="&amp;$C85)))</f>
        <v>3505934</v>
      </c>
      <c r="X85" s="79">
        <f>IF($AE$6,IF($AE$1,SUMIFS('Annual Service Data By Mode'!AT:AT,'Annual Service Data By Mode'!$C:$C,"="&amp;$C85,'Annual Service Data By Mode'!$AX:$AX,"=No",'Annual Service Data By Mode'!$G:$G,"=Full Reporter"),SUMIFS('Annual Service Data By Mode'!AT:AT,'Annual Service Data By Mode'!$C:$C,"="&amp;$C85,'Annual Service Data By Mode'!$G:$G,"=Full Reporter")),IF($AE$1,SUMIFS('Annual Service Data By Mode'!AT:AT,'Annual Service Data By Mode'!$C:$C,"="&amp;$C85,'Annual Service Data By Mode'!$AX:$AX,"=No"),SUMIFS('Annual Service Data By Mode'!AT:AT,'Annual Service Data By Mode'!$C:$C,"="&amp;$C85)))</f>
        <v>18279658</v>
      </c>
      <c r="Y85" s="202">
        <f>IF($AE$6,IF($AE$1,SUMIFS('Annual Service Data By Mode'!AV:AV,'Annual Service Data By Mode'!$C:$C,"="&amp;$C85,'Annual Service Data By Mode'!$AX:$AX,"=No",'Annual Service Data By Mode'!$G:$G,"=Full Reporter"),SUMIFS('Annual Service Data By Mode'!AV:AV,'Annual Service Data By Mode'!$C:$C,"="&amp;$C85,'Annual Service Data By Mode'!$G:$G,"=Full Reporter")),IF($AE$1,SUMIFS('Annual Service Data By Mode'!AV:AV,'Annual Service Data By Mode'!$C:$C,"="&amp;$C85,'Annual Service Data By Mode'!$AX:$AX,"=No"),SUMIFS('Annual Service Data By Mode'!AV:AV,'Annual Service Data By Mode'!$C:$C,"="&amp;$C85)))</f>
        <v>360</v>
      </c>
      <c r="Z85" s="31"/>
      <c r="AA85" s="31"/>
      <c r="AB85" s="31"/>
      <c r="AC85" s="31"/>
      <c r="AD85" s="31"/>
      <c r="AE85" s="31"/>
      <c r="AF85" s="31"/>
      <c r="AG85" s="31"/>
      <c r="AH85" s="31"/>
      <c r="AI85" s="31"/>
    </row>
    <row r="86" spans="1:35" x14ac:dyDescent="0.25">
      <c r="A86" s="33"/>
      <c r="B86" s="33"/>
      <c r="C86" s="67" t="s">
        <v>45</v>
      </c>
      <c r="D86" s="91" t="s">
        <v>5371</v>
      </c>
      <c r="E86" s="92"/>
      <c r="F86" s="79">
        <f>IF($AE$6,IF($AE$1,SUMIFS('Annual Service Data By Mode'!L:L,'Annual Service Data By Mode'!$C:$C,"="&amp;$C86,'Annual Service Data By Mode'!$AX:$AX,"=No",'Annual Service Data By Mode'!$G:$G,"=Full Reporter"),SUMIFS('Annual Service Data By Mode'!L:L,'Annual Service Data By Mode'!$C:$C,"="&amp;$C86,'Annual Service Data By Mode'!$G:$G,"=Full Reporter")),IF($AE$1,SUMIFS('Annual Service Data By Mode'!L:L,'Annual Service Data By Mode'!$C:$C,"="&amp;$C86,'Annual Service Data By Mode'!$AX:$AX,"=No"),SUMIFS('Annual Service Data By Mode'!L:L,'Annual Service Data By Mode'!$C:$C,"="&amp;$C86)))</f>
        <v>7812</v>
      </c>
      <c r="G86" s="79">
        <f>IF($AE$6,IF($AE$1,SUMIFS('Annual Service Data By Mode'!N:N,'Annual Service Data By Mode'!$C:$C,"="&amp;$C86,'Annual Service Data By Mode'!$AX:$AX,"=No",'Annual Service Data By Mode'!$G:$G,"=Full Reporter"),SUMIFS('Annual Service Data By Mode'!N:N,'Annual Service Data By Mode'!$C:$C,"="&amp;$C86,'Annual Service Data By Mode'!$G:$G,"=Full Reporter")),IF($AE$1,SUMIFS('Annual Service Data By Mode'!N:N,'Annual Service Data By Mode'!$C:$C,"="&amp;$C86,'Annual Service Data By Mode'!$AX:$AX,"=No"),SUMIFS('Annual Service Data By Mode'!N:N,'Annual Service Data By Mode'!$C:$C,"="&amp;$C86)))</f>
        <v>296</v>
      </c>
      <c r="H86" s="80">
        <f t="shared" si="24"/>
        <v>15.10942497022385</v>
      </c>
      <c r="I86" s="81">
        <f t="shared" si="25"/>
        <v>6.4145216467710382</v>
      </c>
      <c r="J86" s="80">
        <f t="shared" si="26"/>
        <v>13.650138169798574</v>
      </c>
      <c r="K86" s="80">
        <f t="shared" si="27"/>
        <v>32.152941383178728</v>
      </c>
      <c r="L86" s="79">
        <f>IF($AE$6,IF($AE$1,SUMIFS('Annual Service Data By Mode'!V:V,'Annual Service Data By Mode'!$C:$C,"="&amp;$C86,'Annual Service Data By Mode'!$AX:$AX,"=No",'Annual Service Data By Mode'!$G:$G,"=Full Reporter"),SUMIFS('Annual Service Data By Mode'!V:V,'Annual Service Data By Mode'!$C:$C,"="&amp;$C86,'Annual Service Data By Mode'!$G:$G,"=Full Reporter")),IF($AE$1,SUMIFS('Annual Service Data By Mode'!V:V,'Annual Service Data By Mode'!$C:$C,"="&amp;$C86,'Annual Service Data By Mode'!$AX:$AX,"=No"),SUMIFS('Annual Service Data By Mode'!V:V,'Annual Service Data By Mode'!$C:$C,"="&amp;$C86)))</f>
        <v>215746814</v>
      </c>
      <c r="M86" s="79">
        <f>IF($AE$6,IF($AE$1,SUMIFS('Annual Service Data By Mode'!X:X,'Annual Service Data By Mode'!$C:$C,"="&amp;$C86,'Annual Service Data By Mode'!$AX:$AX,"=No",'Annual Service Data By Mode'!$G:$G,"=Full Reporter"),SUMIFS('Annual Service Data By Mode'!X:X,'Annual Service Data By Mode'!$C:$C,"="&amp;$C86,'Annual Service Data By Mode'!$G:$G,"=Full Reporter")),IF($AE$1,SUMIFS('Annual Service Data By Mode'!X:X,'Annual Service Data By Mode'!$C:$C,"="&amp;$C86,'Annual Service Data By Mode'!$AX:$AX,"=No"),SUMIFS('Annual Service Data By Mode'!X:X,'Annual Service Data By Mode'!$C:$C,"="&amp;$C86)))</f>
        <v>285766016</v>
      </c>
      <c r="N86" s="79">
        <f>IF($AE$6,IF($AE$1,SUMIFS('Annual Service Data By Mode'!Z:Z,'Annual Service Data By Mode'!$C:$C,"="&amp;$C86,'Annual Service Data By Mode'!$AX:$AX,"=No",'Annual Service Data By Mode'!$G:$G,"=Full Reporter"),SUMIFS('Annual Service Data By Mode'!Z:Z,'Annual Service Data By Mode'!$C:$C,"="&amp;$C86,'Annual Service Data By Mode'!$G:$G,"=Full Reporter")),IF($AE$1,SUMIFS('Annual Service Data By Mode'!Z:Z,'Annual Service Data By Mode'!$C:$C,"="&amp;$C86,'Annual Service Data By Mode'!$AX:$AX,"=No"),SUMIFS('Annual Service Data By Mode'!Z:Z,'Annual Service Data By Mode'!$C:$C,"="&amp;$C86)))</f>
        <v>283782349</v>
      </c>
      <c r="O86" s="79">
        <f>IF($AE$6,IF($AE$1,SUMIFS('Annual Service Data By Mode'!AB:AB,'Annual Service Data By Mode'!$C:$C,"="&amp;$C86,'Annual Service Data By Mode'!$AX:$AX,"=No",'Annual Service Data By Mode'!$G:$G,"=Full Reporter"),SUMIFS('Annual Service Data By Mode'!AB:AB,'Annual Service Data By Mode'!$C:$C,"="&amp;$C86,'Annual Service Data By Mode'!$G:$G,"=Full Reporter")),IF($AE$1,SUMIFS('Annual Service Data By Mode'!AB:AB,'Annual Service Data By Mode'!$C:$C,"="&amp;$C86,'Annual Service Data By Mode'!$AX:$AX,"=No"),SUMIFS('Annual Service Data By Mode'!AB:AB,'Annual Service Data By Mode'!$C:$C,"="&amp;$C86)))</f>
        <v>22506061</v>
      </c>
      <c r="P86" s="79">
        <f>IF($AE$6,IF($AE$1,SUMIFS('Annual Service Data By Mode'!AD:AD,'Annual Service Data By Mode'!$C:$C,"="&amp;$C86,'Annual Service Data By Mode'!$AX:$AX,"=No",'Annual Service Data By Mode'!$G:$G,"=Full Reporter"),SUMIFS('Annual Service Data By Mode'!AD:AD,'Annual Service Data By Mode'!$C:$C,"="&amp;$C86,'Annual Service Data By Mode'!$G:$G,"=Full Reporter")),IF($AE$1,SUMIFS('Annual Service Data By Mode'!AD:AD,'Annual Service Data By Mode'!$C:$C,"="&amp;$C86,'Annual Service Data By Mode'!$AX:$AX,"=No"),SUMIFS('Annual Service Data By Mode'!AD:AD,'Annual Service Data By Mode'!$C:$C,"="&amp;$C86)))</f>
        <v>19191624</v>
      </c>
      <c r="Q86" s="79">
        <f>IF($AE$6,IF($AE$1,SUMIFS('Annual Service Data By Mode'!AF:AF,'Annual Service Data By Mode'!$C:$C,"="&amp;$C86,'Annual Service Data By Mode'!$AX:$AX,"=No",'Annual Service Data By Mode'!$G:$G,"=Full Reporter"),SUMIFS('Annual Service Data By Mode'!AF:AF,'Annual Service Data By Mode'!$C:$C,"="&amp;$C86,'Annual Service Data By Mode'!$G:$G,"=Full Reporter")),IF($AE$1,SUMIFS('Annual Service Data By Mode'!AF:AF,'Annual Service Data By Mode'!$C:$C,"="&amp;$C86,'Annual Service Data By Mode'!$AX:$AX,"=No"),SUMIFS('Annual Service Data By Mode'!AF:AF,'Annual Service Data By Mode'!$C:$C,"="&amp;$C86)))</f>
        <v>18781810</v>
      </c>
      <c r="R86" s="79">
        <f>IF($AE$6,IF($AE$1,SUMIFS('Annual Service Data By Mode'!AH:AH,'Annual Service Data By Mode'!$C:$C,"="&amp;$C86,'Annual Service Data By Mode'!$AX:$AX,"=No",'Annual Service Data By Mode'!$G:$G,"=Full Reporter"),SUMIFS('Annual Service Data By Mode'!AH:AH,'Annual Service Data By Mode'!$C:$C,"="&amp;$C86,'Annual Service Data By Mode'!$G:$G,"=Full Reporter")),IF($AE$1,SUMIFS('Annual Service Data By Mode'!AH:AH,'Annual Service Data By Mode'!$C:$C,"="&amp;$C86,'Annual Service Data By Mode'!$AX:$AX,"=No"),SUMIFS('Annual Service Data By Mode'!AH:AH,'Annual Service Data By Mode'!$C:$C,"="&amp;$C86)))</f>
        <v>1550821</v>
      </c>
      <c r="S86" s="79">
        <f>IF($AE$6,IF($AE$1,SUMIFS('Annual Service Data By Mode'!AJ:AJ,'Annual Service Data By Mode'!$C:$C,"="&amp;$C86,'Annual Service Data By Mode'!$AX:$AX,"=No",'Annual Service Data By Mode'!$G:$G,"=Full Reporter"),SUMIFS('Annual Service Data By Mode'!AJ:AJ,'Annual Service Data By Mode'!$C:$C,"="&amp;$C86,'Annual Service Data By Mode'!$G:$G,"=Full Reporter")),IF($AE$1,SUMIFS('Annual Service Data By Mode'!AJ:AJ,'Annual Service Data By Mode'!$C:$C,"="&amp;$C86,'Annual Service Data By Mode'!$AX:$AX,"=No"),SUMIFS('Annual Service Data By Mode'!AJ:AJ,'Annual Service Data By Mode'!$C:$C,"="&amp;$C86)))</f>
        <v>19318504</v>
      </c>
      <c r="T86" s="79">
        <f>IF($AE$6,IF($AE$1,SUMIFS('Annual Service Data By Mode'!AL:AL,'Annual Service Data By Mode'!$C:$C,"="&amp;$C86,'Annual Service Data By Mode'!$AX:$AX,"=No",'Annual Service Data By Mode'!$G:$G,"=Full Reporter"),SUMIFS('Annual Service Data By Mode'!AL:AL,'Annual Service Data By Mode'!$C:$C,"="&amp;$C86,'Annual Service Data By Mode'!$G:$G,"=Full Reporter")),IF($AE$1,SUMIFS('Annual Service Data By Mode'!AL:AL,'Annual Service Data By Mode'!$C:$C,"="&amp;$C86,'Annual Service Data By Mode'!$AX:$AX,"=No"),SUMIFS('Annual Service Data By Mode'!AL:AL,'Annual Service Data By Mode'!$C:$C,"="&amp;$C86)))</f>
        <v>18882457</v>
      </c>
      <c r="U86" s="79">
        <f>IF($AE$6,IF($AE$1,SUMIFS('Annual Service Data By Mode'!AN:AN,'Annual Service Data By Mode'!$C:$C,"="&amp;$C86,'Annual Service Data By Mode'!$AX:$AX,"=No",'Annual Service Data By Mode'!$G:$G,"=Full Reporter"),SUMIFS('Annual Service Data By Mode'!AN:AN,'Annual Service Data By Mode'!$C:$C,"="&amp;$C86,'Annual Service Data By Mode'!$G:$G,"=Full Reporter")),IF($AE$1,SUMIFS('Annual Service Data By Mode'!AN:AN,'Annual Service Data By Mode'!$C:$C,"="&amp;$C86,'Annual Service Data By Mode'!$AX:$AX,"=No"),SUMIFS('Annual Service Data By Mode'!AN:AN,'Annual Service Data By Mode'!$C:$C,"="&amp;$C86)))</f>
        <v>978311</v>
      </c>
      <c r="V86" s="79">
        <f>IF($AE$6,IF($AE$1,SUMIFS('Annual Service Data By Mode'!AP:AP,'Annual Service Data By Mode'!$C:$C,"="&amp;$C86,'Annual Service Data By Mode'!$AX:$AX,"=No",'Annual Service Data By Mode'!$G:$G,"=Full Reporter"),SUMIFS('Annual Service Data By Mode'!AP:AP,'Annual Service Data By Mode'!$C:$C,"="&amp;$C86,'Annual Service Data By Mode'!$G:$G,"=Full Reporter")),IF($AE$1,SUMIFS('Annual Service Data By Mode'!AP:AP,'Annual Service Data By Mode'!$C:$C,"="&amp;$C86,'Annual Service Data By Mode'!$AX:$AX,"=No"),SUMIFS('Annual Service Data By Mode'!AP:AP,'Annual Service Data By Mode'!$C:$C,"="&amp;$C86)))</f>
        <v>911427</v>
      </c>
      <c r="W86" s="79">
        <f>IF($AE$6,IF($AE$1,SUMIFS('Annual Service Data By Mode'!AR:AR,'Annual Service Data By Mode'!$C:$C,"="&amp;$C86,'Annual Service Data By Mode'!$AX:$AX,"=No",'Annual Service Data By Mode'!$G:$G,"=Full Reporter"),SUMIFS('Annual Service Data By Mode'!AR:AR,'Annual Service Data By Mode'!$C:$C,"="&amp;$C86,'Annual Service Data By Mode'!$G:$G,"=Full Reporter")),IF($AE$1,SUMIFS('Annual Service Data By Mode'!AR:AR,'Annual Service Data By Mode'!$C:$C,"="&amp;$C86,'Annual Service Data By Mode'!$AX:$AX,"=No"),SUMIFS('Annual Service Data By Mode'!AR:AR,'Annual Service Data By Mode'!$C:$C,"="&amp;$C86)))</f>
        <v>603890436</v>
      </c>
      <c r="X86" s="79">
        <f>IF($AE$6,IF($AE$1,SUMIFS('Annual Service Data By Mode'!AT:AT,'Annual Service Data By Mode'!$C:$C,"="&amp;$C86,'Annual Service Data By Mode'!$AX:$AX,"=No",'Annual Service Data By Mode'!$G:$G,"=Full Reporter"),SUMIFS('Annual Service Data By Mode'!AT:AT,'Annual Service Data By Mode'!$C:$C,"="&amp;$C86,'Annual Service Data By Mode'!$G:$G,"=Full Reporter")),IF($AE$1,SUMIFS('Annual Service Data By Mode'!AT:AT,'Annual Service Data By Mode'!$C:$C,"="&amp;$C86,'Annual Service Data By Mode'!$AX:$AX,"=No"),SUMIFS('Annual Service Data By Mode'!AT:AT,'Annual Service Data By Mode'!$C:$C,"="&amp;$C86)))</f>
        <v>3873668274</v>
      </c>
      <c r="Y86" s="202">
        <f>IF($AE$6,IF($AE$1,SUMIFS('Annual Service Data By Mode'!AV:AV,'Annual Service Data By Mode'!$C:$C,"="&amp;$C86,'Annual Service Data By Mode'!$AX:$AX,"=No",'Annual Service Data By Mode'!$G:$G,"=Full Reporter"),SUMIFS('Annual Service Data By Mode'!AV:AV,'Annual Service Data By Mode'!$C:$C,"="&amp;$C86,'Annual Service Data By Mode'!$G:$G,"=Full Reporter")),IF($AE$1,SUMIFS('Annual Service Data By Mode'!AV:AV,'Annual Service Data By Mode'!$C:$C,"="&amp;$C86,'Annual Service Data By Mode'!$AX:$AX,"=No"),SUMIFS('Annual Service Data By Mode'!AV:AV,'Annual Service Data By Mode'!$C:$C,"="&amp;$C86)))</f>
        <v>9864.51</v>
      </c>
      <c r="Z86" s="31"/>
      <c r="AA86" s="31"/>
      <c r="AB86" s="31"/>
      <c r="AC86" s="31"/>
      <c r="AD86" s="31"/>
      <c r="AE86" s="31"/>
      <c r="AF86" s="31"/>
      <c r="AG86" s="31"/>
      <c r="AH86" s="31"/>
      <c r="AI86" s="31"/>
    </row>
    <row r="87" spans="1:35" x14ac:dyDescent="0.25">
      <c r="A87" s="33"/>
      <c r="B87" s="33"/>
      <c r="C87" s="67" t="s">
        <v>46</v>
      </c>
      <c r="D87" s="91" t="s">
        <v>1750</v>
      </c>
      <c r="E87" s="92"/>
      <c r="F87" s="79">
        <f>IF($AE$6,IF($AE$1,SUMIFS('Annual Service Data By Mode'!L:L,'Annual Service Data By Mode'!$C:$C,"="&amp;$C87,'Annual Service Data By Mode'!$AX:$AX,"=No",'Annual Service Data By Mode'!$G:$G,"=Full Reporter"),SUMIFS('Annual Service Data By Mode'!L:L,'Annual Service Data By Mode'!$C:$C,"="&amp;$C87,'Annual Service Data By Mode'!$G:$G,"=Full Reporter")),IF($AE$1,SUMIFS('Annual Service Data By Mode'!L:L,'Annual Service Data By Mode'!$C:$C,"="&amp;$C87,'Annual Service Data By Mode'!$AX:$AX,"=No"),SUMIFS('Annual Service Data By Mode'!L:L,'Annual Service Data By Mode'!$C:$C,"="&amp;$C87)))</f>
        <v>1315</v>
      </c>
      <c r="G87" s="79">
        <f>IF($AE$6,IF($AE$1,SUMIFS('Annual Service Data By Mode'!N:N,'Annual Service Data By Mode'!$C:$C,"="&amp;$C87,'Annual Service Data By Mode'!$AX:$AX,"=No",'Annual Service Data By Mode'!$G:$G,"=Full Reporter"),SUMIFS('Annual Service Data By Mode'!N:N,'Annual Service Data By Mode'!$C:$C,"="&amp;$C87,'Annual Service Data By Mode'!$G:$G,"=Full Reporter")),IF($AE$1,SUMIFS('Annual Service Data By Mode'!N:N,'Annual Service Data By Mode'!$C:$C,"="&amp;$C87,'Annual Service Data By Mode'!$AX:$AX,"=No"),SUMIFS('Annual Service Data By Mode'!N:N,'Annual Service Data By Mode'!$C:$C,"="&amp;$C87)))</f>
        <v>17</v>
      </c>
      <c r="H87" s="80">
        <f t="shared" si="24"/>
        <v>14.856326538735932</v>
      </c>
      <c r="I87" s="81">
        <f t="shared" si="25"/>
        <v>6.3847072106048719</v>
      </c>
      <c r="J87" s="80">
        <f t="shared" si="26"/>
        <v>4.7462057366353534</v>
      </c>
      <c r="K87" s="80">
        <f t="shared" si="27"/>
        <v>11.043761274809729</v>
      </c>
      <c r="L87" s="79">
        <f>IF($AE$6,IF($AE$1,SUMIFS('Annual Service Data By Mode'!V:V,'Annual Service Data By Mode'!$C:$C,"="&amp;$C87,'Annual Service Data By Mode'!$AX:$AX,"=No",'Annual Service Data By Mode'!$G:$G,"=Full Reporter"),SUMIFS('Annual Service Data By Mode'!V:V,'Annual Service Data By Mode'!$C:$C,"="&amp;$C87,'Annual Service Data By Mode'!$G:$G,"=Full Reporter")),IF($AE$1,SUMIFS('Annual Service Data By Mode'!V:V,'Annual Service Data By Mode'!$C:$C,"="&amp;$C87,'Annual Service Data By Mode'!$AX:$AX,"=No"),SUMIFS('Annual Service Data By Mode'!V:V,'Annual Service Data By Mode'!$C:$C,"="&amp;$C87)))</f>
        <v>21448899</v>
      </c>
      <c r="M87" s="79">
        <f>IF($AE$6,IF($AE$1,SUMIFS('Annual Service Data By Mode'!X:X,'Annual Service Data By Mode'!$C:$C,"="&amp;$C87,'Annual Service Data By Mode'!$AX:$AX,"=No",'Annual Service Data By Mode'!$G:$G,"=Full Reporter"),SUMIFS('Annual Service Data By Mode'!X:X,'Annual Service Data By Mode'!$C:$C,"="&amp;$C87,'Annual Service Data By Mode'!$G:$G,"=Full Reporter")),IF($AE$1,SUMIFS('Annual Service Data By Mode'!X:X,'Annual Service Data By Mode'!$C:$C,"="&amp;$C87,'Annual Service Data By Mode'!$AX:$AX,"=No"),SUMIFS('Annual Service Data By Mode'!X:X,'Annual Service Data By Mode'!$C:$C,"="&amp;$C87)))</f>
        <v>30448074</v>
      </c>
      <c r="N87" s="79">
        <f>IF($AE$6,IF($AE$1,SUMIFS('Annual Service Data By Mode'!Z:Z,'Annual Service Data By Mode'!$C:$C,"="&amp;$C87,'Annual Service Data By Mode'!$AX:$AX,"=No",'Annual Service Data By Mode'!$G:$G,"=Full Reporter"),SUMIFS('Annual Service Data By Mode'!Z:Z,'Annual Service Data By Mode'!$C:$C,"="&amp;$C87,'Annual Service Data By Mode'!$G:$G,"=Full Reporter")),IF($AE$1,SUMIFS('Annual Service Data By Mode'!Z:Z,'Annual Service Data By Mode'!$C:$C,"="&amp;$C87,'Annual Service Data By Mode'!$AX:$AX,"=No"),SUMIFS('Annual Service Data By Mode'!Z:Z,'Annual Service Data By Mode'!$C:$C,"="&amp;$C87)))</f>
        <v>43293252</v>
      </c>
      <c r="O87" s="79">
        <f>IF($AE$6,IF($AE$1,SUMIFS('Annual Service Data By Mode'!AB:AB,'Annual Service Data By Mode'!$C:$C,"="&amp;$C87,'Annual Service Data By Mode'!$AX:$AX,"=No",'Annual Service Data By Mode'!$G:$G,"=Full Reporter"),SUMIFS('Annual Service Data By Mode'!AB:AB,'Annual Service Data By Mode'!$C:$C,"="&amp;$C87,'Annual Service Data By Mode'!$G:$G,"=Full Reporter")),IF($AE$1,SUMIFS('Annual Service Data By Mode'!AB:AB,'Annual Service Data By Mode'!$C:$C,"="&amp;$C87,'Annual Service Data By Mode'!$AX:$AX,"=No"),SUMIFS('Annual Service Data By Mode'!AB:AB,'Annual Service Data By Mode'!$C:$C,"="&amp;$C87)))</f>
        <v>2739425</v>
      </c>
      <c r="P87" s="79">
        <f>IF($AE$6,IF($AE$1,SUMIFS('Annual Service Data By Mode'!AD:AD,'Annual Service Data By Mode'!$C:$C,"="&amp;$C87,'Annual Service Data By Mode'!$AX:$AX,"=No",'Annual Service Data By Mode'!$G:$G,"=Full Reporter"),SUMIFS('Annual Service Data By Mode'!AD:AD,'Annual Service Data By Mode'!$C:$C,"="&amp;$C87,'Annual Service Data By Mode'!$G:$G,"=Full Reporter")),IF($AE$1,SUMIFS('Annual Service Data By Mode'!AD:AD,'Annual Service Data By Mode'!$C:$C,"="&amp;$C87,'Annual Service Data By Mode'!$AX:$AX,"=No"),SUMIFS('Annual Service Data By Mode'!AD:AD,'Annual Service Data By Mode'!$C:$C,"="&amp;$C87)))</f>
        <v>1990805</v>
      </c>
      <c r="Q87" s="79">
        <f>IF($AE$6,IF($AE$1,SUMIFS('Annual Service Data By Mode'!AF:AF,'Annual Service Data By Mode'!$C:$C,"="&amp;$C87,'Annual Service Data By Mode'!$AX:$AX,"=No",'Annual Service Data By Mode'!$G:$G,"=Full Reporter"),SUMIFS('Annual Service Data By Mode'!AF:AF,'Annual Service Data By Mode'!$C:$C,"="&amp;$C87,'Annual Service Data By Mode'!$G:$G,"=Full Reporter")),IF($AE$1,SUMIFS('Annual Service Data By Mode'!AF:AF,'Annual Service Data By Mode'!$C:$C,"="&amp;$C87,'Annual Service Data By Mode'!$AX:$AX,"=No"),SUMIFS('Annual Service Data By Mode'!AF:AF,'Annual Service Data By Mode'!$C:$C,"="&amp;$C87)))</f>
        <v>2914129</v>
      </c>
      <c r="R87" s="79">
        <f>IF($AE$6,IF($AE$1,SUMIFS('Annual Service Data By Mode'!AH:AH,'Annual Service Data By Mode'!$C:$C,"="&amp;$C87,'Annual Service Data By Mode'!$AX:$AX,"=No",'Annual Service Data By Mode'!$G:$G,"=Full Reporter"),SUMIFS('Annual Service Data By Mode'!AH:AH,'Annual Service Data By Mode'!$C:$C,"="&amp;$C87,'Annual Service Data By Mode'!$G:$G,"=Full Reporter")),IF($AE$1,SUMIFS('Annual Service Data By Mode'!AH:AH,'Annual Service Data By Mode'!$C:$C,"="&amp;$C87,'Annual Service Data By Mode'!$AX:$AX,"=No"),SUMIFS('Annual Service Data By Mode'!AH:AH,'Annual Service Data By Mode'!$C:$C,"="&amp;$C87)))</f>
        <v>140350</v>
      </c>
      <c r="S87" s="79">
        <f>IF($AE$6,IF($AE$1,SUMIFS('Annual Service Data By Mode'!AJ:AJ,'Annual Service Data By Mode'!$C:$C,"="&amp;$C87,'Annual Service Data By Mode'!$AX:$AX,"=No",'Annual Service Data By Mode'!$G:$G,"=Full Reporter"),SUMIFS('Annual Service Data By Mode'!AJ:AJ,'Annual Service Data By Mode'!$C:$C,"="&amp;$C87,'Annual Service Data By Mode'!$G:$G,"=Full Reporter")),IF($AE$1,SUMIFS('Annual Service Data By Mode'!AJ:AJ,'Annual Service Data By Mode'!$C:$C,"="&amp;$C87,'Annual Service Data By Mode'!$AX:$AX,"=No"),SUMIFS('Annual Service Data By Mode'!AJ:AJ,'Annual Service Data By Mode'!$C:$C,"="&amp;$C87)))</f>
        <v>778424</v>
      </c>
      <c r="T87" s="79">
        <f>IF($AE$6,IF($AE$1,SUMIFS('Annual Service Data By Mode'!AL:AL,'Annual Service Data By Mode'!$C:$C,"="&amp;$C87,'Annual Service Data By Mode'!$AX:$AX,"=No",'Annual Service Data By Mode'!$G:$G,"=Full Reporter"),SUMIFS('Annual Service Data By Mode'!AL:AL,'Annual Service Data By Mode'!$C:$C,"="&amp;$C87,'Annual Service Data By Mode'!$G:$G,"=Full Reporter")),IF($AE$1,SUMIFS('Annual Service Data By Mode'!AL:AL,'Annual Service Data By Mode'!$C:$C,"="&amp;$C87,'Annual Service Data By Mode'!$AX:$AX,"=No"),SUMIFS('Annual Service Data By Mode'!AL:AL,'Annual Service Data By Mode'!$C:$C,"="&amp;$C87)))</f>
        <v>764119</v>
      </c>
      <c r="U87" s="79">
        <f>IF($AE$6,IF($AE$1,SUMIFS('Annual Service Data By Mode'!AN:AN,'Annual Service Data By Mode'!$C:$C,"="&amp;$C87,'Annual Service Data By Mode'!$AX:$AX,"=No",'Annual Service Data By Mode'!$G:$G,"=Full Reporter"),SUMIFS('Annual Service Data By Mode'!AN:AN,'Annual Service Data By Mode'!$C:$C,"="&amp;$C87,'Annual Service Data By Mode'!$G:$G,"=Full Reporter")),IF($AE$1,SUMIFS('Annual Service Data By Mode'!AN:AN,'Annual Service Data By Mode'!$C:$C,"="&amp;$C87,'Annual Service Data By Mode'!$AX:$AX,"=No"),SUMIFS('Annual Service Data By Mode'!AN:AN,'Annual Service Data By Mode'!$C:$C,"="&amp;$C87)))</f>
        <v>22211</v>
      </c>
      <c r="V87" s="79">
        <f>IF($AE$6,IF($AE$1,SUMIFS('Annual Service Data By Mode'!AP:AP,'Annual Service Data By Mode'!$C:$C,"="&amp;$C87,'Annual Service Data By Mode'!$AX:$AX,"=No",'Annual Service Data By Mode'!$G:$G,"=Full Reporter"),SUMIFS('Annual Service Data By Mode'!AP:AP,'Annual Service Data By Mode'!$C:$C,"="&amp;$C87,'Annual Service Data By Mode'!$G:$G,"=Full Reporter")),IF($AE$1,SUMIFS('Annual Service Data By Mode'!AP:AP,'Annual Service Data By Mode'!$C:$C,"="&amp;$C87,'Annual Service Data By Mode'!$AX:$AX,"=No"),SUMIFS('Annual Service Data By Mode'!AP:AP,'Annual Service Data By Mode'!$C:$C,"="&amp;$C87)))</f>
        <v>21889</v>
      </c>
      <c r="W87" s="79">
        <f>IF($AE$6,IF($AE$1,SUMIFS('Annual Service Data By Mode'!AR:AR,'Annual Service Data By Mode'!$C:$C,"="&amp;$C87,'Annual Service Data By Mode'!$AX:$AX,"=No",'Annual Service Data By Mode'!$G:$G,"=Full Reporter"),SUMIFS('Annual Service Data By Mode'!AR:AR,'Annual Service Data By Mode'!$C:$C,"="&amp;$C87,'Annual Service Data By Mode'!$G:$G,"=Full Reporter")),IF($AE$1,SUMIFS('Annual Service Data By Mode'!AR:AR,'Annual Service Data By Mode'!$C:$C,"="&amp;$C87,'Annual Service Data By Mode'!$AX:$AX,"=No"),SUMIFS('Annual Service Data By Mode'!AR:AR,'Annual Service Data By Mode'!$C:$C,"="&amp;$C87)))</f>
        <v>32182945</v>
      </c>
      <c r="X87" s="79">
        <f>IF($AE$6,IF($AE$1,SUMIFS('Annual Service Data By Mode'!AT:AT,'Annual Service Data By Mode'!$C:$C,"="&amp;$C87,'Annual Service Data By Mode'!$AX:$AX,"=No",'Annual Service Data By Mode'!$G:$G,"=Full Reporter"),SUMIFS('Annual Service Data By Mode'!AT:AT,'Annual Service Data By Mode'!$C:$C,"="&amp;$C87,'Annual Service Data By Mode'!$G:$G,"=Full Reporter")),IF($AE$1,SUMIFS('Annual Service Data By Mode'!AT:AT,'Annual Service Data By Mode'!$C:$C,"="&amp;$C87,'Annual Service Data By Mode'!$AX:$AX,"=No"),SUMIFS('Annual Service Data By Mode'!AT:AT,'Annual Service Data By Mode'!$C:$C,"="&amp;$C87)))</f>
        <v>205478681</v>
      </c>
      <c r="Y87" s="202">
        <f>IF($AE$6,IF($AE$1,SUMIFS('Annual Service Data By Mode'!AV:AV,'Annual Service Data By Mode'!$C:$C,"="&amp;$C87,'Annual Service Data By Mode'!$AX:$AX,"=No",'Annual Service Data By Mode'!$G:$G,"=Full Reporter"),SUMIFS('Annual Service Data By Mode'!AV:AV,'Annual Service Data By Mode'!$C:$C,"="&amp;$C87,'Annual Service Data By Mode'!$G:$G,"=Full Reporter")),IF($AE$1,SUMIFS('Annual Service Data By Mode'!AV:AV,'Annual Service Data By Mode'!$C:$C,"="&amp;$C87,'Annual Service Data By Mode'!$AX:$AX,"=No"),SUMIFS('Annual Service Data By Mode'!AV:AV,'Annual Service Data By Mode'!$C:$C,"="&amp;$C87)))</f>
        <v>2605.1999999999998</v>
      </c>
      <c r="Z87" s="31"/>
      <c r="AA87" s="31"/>
      <c r="AB87" s="31"/>
      <c r="AC87" s="31"/>
      <c r="AD87" s="31"/>
      <c r="AE87" s="31"/>
      <c r="AF87" s="31"/>
      <c r="AG87" s="31"/>
      <c r="AH87" s="31"/>
      <c r="AI87" s="31"/>
    </row>
    <row r="88" spans="1:35" x14ac:dyDescent="0.25">
      <c r="A88" s="33"/>
      <c r="B88" s="33"/>
      <c r="C88" s="67" t="s">
        <v>48</v>
      </c>
      <c r="D88" s="91" t="s">
        <v>5372</v>
      </c>
      <c r="E88" s="92"/>
      <c r="F88" s="79">
        <f>IF($AE$6,IF($AE$1,SUMIFS('Annual Service Data By Mode'!L:L,'Annual Service Data By Mode'!$C:$C,"="&amp;$C88,'Annual Service Data By Mode'!$AX:$AX,"=No",'Annual Service Data By Mode'!$G:$G,"=Full Reporter"),SUMIFS('Annual Service Data By Mode'!L:L,'Annual Service Data By Mode'!$C:$C,"="&amp;$C88,'Annual Service Data By Mode'!$G:$G,"=Full Reporter")),IF($AE$1,SUMIFS('Annual Service Data By Mode'!L:L,'Annual Service Data By Mode'!$C:$C,"="&amp;$C88,'Annual Service Data By Mode'!$AX:$AX,"=No"),SUMIFS('Annual Service Data By Mode'!L:L,'Annual Service Data By Mode'!$C:$C,"="&amp;$C88)))</f>
        <v>686</v>
      </c>
      <c r="G88" s="79">
        <f>IF($AE$6,IF($AE$1,SUMIFS('Annual Service Data By Mode'!N:N,'Annual Service Data By Mode'!$C:$C,"="&amp;$C88,'Annual Service Data By Mode'!$AX:$AX,"=No",'Annual Service Data By Mode'!$G:$G,"=Full Reporter"),SUMIFS('Annual Service Data By Mode'!N:N,'Annual Service Data By Mode'!$C:$C,"="&amp;$C88,'Annual Service Data By Mode'!$G:$G,"=Full Reporter")),IF($AE$1,SUMIFS('Annual Service Data By Mode'!N:N,'Annual Service Data By Mode'!$C:$C,"="&amp;$C88,'Annual Service Data By Mode'!$AX:$AX,"=No"),SUMIFS('Annual Service Data By Mode'!N:N,'Annual Service Data By Mode'!$C:$C,"="&amp;$C88)))</f>
        <v>0</v>
      </c>
      <c r="H88" s="80">
        <f t="shared" si="24"/>
        <v>16.42588651653778</v>
      </c>
      <c r="I88" s="81">
        <f t="shared" si="25"/>
        <v>3.3733230679059756</v>
      </c>
      <c r="J88" s="80">
        <f t="shared" si="26"/>
        <v>1.6821005533028384</v>
      </c>
      <c r="K88" s="80">
        <f t="shared" si="27"/>
        <v>8.1907342527703477</v>
      </c>
      <c r="L88" s="79">
        <f>IF($AE$6,IF($AE$1,SUMIFS('Annual Service Data By Mode'!V:V,'Annual Service Data By Mode'!$C:$C,"="&amp;$C88,'Annual Service Data By Mode'!$AX:$AX,"=No",'Annual Service Data By Mode'!$G:$G,"=Full Reporter"),SUMIFS('Annual Service Data By Mode'!V:V,'Annual Service Data By Mode'!$C:$C,"="&amp;$C88,'Annual Service Data By Mode'!$G:$G,"=Full Reporter")),IF($AE$1,SUMIFS('Annual Service Data By Mode'!V:V,'Annual Service Data By Mode'!$C:$C,"="&amp;$C88,'Annual Service Data By Mode'!$AX:$AX,"=No"),SUMIFS('Annual Service Data By Mode'!V:V,'Annual Service Data By Mode'!$C:$C,"="&amp;$C88)))</f>
        <v>5367597</v>
      </c>
      <c r="M88" s="79">
        <f>IF($AE$6,IF($AE$1,SUMIFS('Annual Service Data By Mode'!X:X,'Annual Service Data By Mode'!$C:$C,"="&amp;$C88,'Annual Service Data By Mode'!$AX:$AX,"=No",'Annual Service Data By Mode'!$G:$G,"=Full Reporter"),SUMIFS('Annual Service Data By Mode'!X:X,'Annual Service Data By Mode'!$C:$C,"="&amp;$C88,'Annual Service Data By Mode'!$G:$G,"=Full Reporter")),IF($AE$1,SUMIFS('Annual Service Data By Mode'!X:X,'Annual Service Data By Mode'!$C:$C,"="&amp;$C88,'Annual Service Data By Mode'!$AX:$AX,"=No"),SUMIFS('Annual Service Data By Mode'!X:X,'Annual Service Data By Mode'!$C:$C,"="&amp;$C88)))</f>
        <v>8193431</v>
      </c>
      <c r="N88" s="79">
        <f>IF($AE$6,IF($AE$1,SUMIFS('Annual Service Data By Mode'!Z:Z,'Annual Service Data By Mode'!$C:$C,"="&amp;$C88,'Annual Service Data By Mode'!$AX:$AX,"=No",'Annual Service Data By Mode'!$G:$G,"=Full Reporter"),SUMIFS('Annual Service Data By Mode'!Z:Z,'Annual Service Data By Mode'!$C:$C,"="&amp;$C88,'Annual Service Data By Mode'!$G:$G,"=Full Reporter")),IF($AE$1,SUMIFS('Annual Service Data By Mode'!Z:Z,'Annual Service Data By Mode'!$C:$C,"="&amp;$C88,'Annual Service Data By Mode'!$AX:$AX,"=No"),SUMIFS('Annual Service Data By Mode'!Z:Z,'Annual Service Data By Mode'!$C:$C,"="&amp;$C88)))</f>
        <v>16170349</v>
      </c>
      <c r="O88" s="79">
        <f>IF($AE$6,IF($AE$1,SUMIFS('Annual Service Data By Mode'!AB:AB,'Annual Service Data By Mode'!$C:$C,"="&amp;$C88,'Annual Service Data By Mode'!$AX:$AX,"=No",'Annual Service Data By Mode'!$G:$G,"=Full Reporter"),SUMIFS('Annual Service Data By Mode'!AB:AB,'Annual Service Data By Mode'!$C:$C,"="&amp;$C88,'Annual Service Data By Mode'!$G:$G,"=Full Reporter")),IF($AE$1,SUMIFS('Annual Service Data By Mode'!AB:AB,'Annual Service Data By Mode'!$C:$C,"="&amp;$C88,'Annual Service Data By Mode'!$AX:$AX,"=No"),SUMIFS('Annual Service Data By Mode'!AB:AB,'Annual Service Data By Mode'!$C:$C,"="&amp;$C88)))</f>
        <v>1233200</v>
      </c>
      <c r="P88" s="79">
        <f>IF($AE$6,IF($AE$1,SUMIFS('Annual Service Data By Mode'!AD:AD,'Annual Service Data By Mode'!$C:$C,"="&amp;$C88,'Annual Service Data By Mode'!$AX:$AX,"=No",'Annual Service Data By Mode'!$G:$G,"=Full Reporter"),SUMIFS('Annual Service Data By Mode'!AD:AD,'Annual Service Data By Mode'!$C:$C,"="&amp;$C88,'Annual Service Data By Mode'!$G:$G,"=Full Reporter")),IF($AE$1,SUMIFS('Annual Service Data By Mode'!AD:AD,'Annual Service Data By Mode'!$C:$C,"="&amp;$C88,'Annual Service Data By Mode'!$AX:$AX,"=No"),SUMIFS('Annual Service Data By Mode'!AD:AD,'Annual Service Data By Mode'!$C:$C,"="&amp;$C88)))</f>
        <v>523084</v>
      </c>
      <c r="Q88" s="79">
        <f>IF($AE$6,IF($AE$1,SUMIFS('Annual Service Data By Mode'!AF:AF,'Annual Service Data By Mode'!$C:$C,"="&amp;$C88,'Annual Service Data By Mode'!$AX:$AX,"=No",'Annual Service Data By Mode'!$G:$G,"=Full Reporter"),SUMIFS('Annual Service Data By Mode'!AF:AF,'Annual Service Data By Mode'!$C:$C,"="&amp;$C88,'Annual Service Data By Mode'!$G:$G,"=Full Reporter")),IF($AE$1,SUMIFS('Annual Service Data By Mode'!AF:AF,'Annual Service Data By Mode'!$C:$C,"="&amp;$C88,'Annual Service Data By Mode'!$AX:$AX,"=No"),SUMIFS('Annual Service Data By Mode'!AF:AF,'Annual Service Data By Mode'!$C:$C,"="&amp;$C88)))</f>
        <v>984443</v>
      </c>
      <c r="R88" s="79">
        <f>IF($AE$6,IF($AE$1,SUMIFS('Annual Service Data By Mode'!AH:AH,'Annual Service Data By Mode'!$C:$C,"="&amp;$C88,'Annual Service Data By Mode'!$AX:$AX,"=No",'Annual Service Data By Mode'!$G:$G,"=Full Reporter"),SUMIFS('Annual Service Data By Mode'!AH:AH,'Annual Service Data By Mode'!$C:$C,"="&amp;$C88,'Annual Service Data By Mode'!$G:$G,"=Full Reporter")),IF($AE$1,SUMIFS('Annual Service Data By Mode'!AH:AH,'Annual Service Data By Mode'!$C:$C,"="&amp;$C88,'Annual Service Data By Mode'!$AX:$AX,"=No"),SUMIFS('Annual Service Data By Mode'!AH:AH,'Annual Service Data By Mode'!$C:$C,"="&amp;$C88)))</f>
        <v>60130</v>
      </c>
      <c r="S88" s="79">
        <f>IF($AE$6,IF($AE$1,SUMIFS('Annual Service Data By Mode'!AJ:AJ,'Annual Service Data By Mode'!$C:$C,"="&amp;$C88,'Annual Service Data By Mode'!$AX:$AX,"=No",'Annual Service Data By Mode'!$G:$G,"=Full Reporter"),SUMIFS('Annual Service Data By Mode'!AJ:AJ,'Annual Service Data By Mode'!$C:$C,"="&amp;$C88,'Annual Service Data By Mode'!$G:$G,"=Full Reporter")),IF($AE$1,SUMIFS('Annual Service Data By Mode'!AJ:AJ,'Annual Service Data By Mode'!$C:$C,"="&amp;$C88,'Annual Service Data By Mode'!$AX:$AX,"=No"),SUMIFS('Annual Service Data By Mode'!AJ:AJ,'Annual Service Data By Mode'!$C:$C,"="&amp;$C88)))</f>
        <v>0</v>
      </c>
      <c r="T88" s="79">
        <f>IF($AE$6,IF($AE$1,SUMIFS('Annual Service Data By Mode'!AL:AL,'Annual Service Data By Mode'!$C:$C,"="&amp;$C88,'Annual Service Data By Mode'!$AX:$AX,"=No",'Annual Service Data By Mode'!$G:$G,"=Full Reporter"),SUMIFS('Annual Service Data By Mode'!AL:AL,'Annual Service Data By Mode'!$C:$C,"="&amp;$C88,'Annual Service Data By Mode'!$G:$G,"=Full Reporter")),IF($AE$1,SUMIFS('Annual Service Data By Mode'!AL:AL,'Annual Service Data By Mode'!$C:$C,"="&amp;$C88,'Annual Service Data By Mode'!$AX:$AX,"=No"),SUMIFS('Annual Service Data By Mode'!AL:AL,'Annual Service Data By Mode'!$C:$C,"="&amp;$C88)))</f>
        <v>0</v>
      </c>
      <c r="U88" s="79">
        <f>IF($AE$6,IF($AE$1,SUMIFS('Annual Service Data By Mode'!AN:AN,'Annual Service Data By Mode'!$C:$C,"="&amp;$C88,'Annual Service Data By Mode'!$AX:$AX,"=No",'Annual Service Data By Mode'!$G:$G,"=Full Reporter"),SUMIFS('Annual Service Data By Mode'!AN:AN,'Annual Service Data By Mode'!$C:$C,"="&amp;$C88,'Annual Service Data By Mode'!$G:$G,"=Full Reporter")),IF($AE$1,SUMIFS('Annual Service Data By Mode'!AN:AN,'Annual Service Data By Mode'!$C:$C,"="&amp;$C88,'Annual Service Data By Mode'!$AX:$AX,"=No"),SUMIFS('Annual Service Data By Mode'!AN:AN,'Annual Service Data By Mode'!$C:$C,"="&amp;$C88)))</f>
        <v>0</v>
      </c>
      <c r="V88" s="79">
        <f>IF($AE$6,IF($AE$1,SUMIFS('Annual Service Data By Mode'!AP:AP,'Annual Service Data By Mode'!$C:$C,"="&amp;$C88,'Annual Service Data By Mode'!$AX:$AX,"=No",'Annual Service Data By Mode'!$G:$G,"=Full Reporter"),SUMIFS('Annual Service Data By Mode'!AP:AP,'Annual Service Data By Mode'!$C:$C,"="&amp;$C88,'Annual Service Data By Mode'!$G:$G,"=Full Reporter")),IF($AE$1,SUMIFS('Annual Service Data By Mode'!AP:AP,'Annual Service Data By Mode'!$C:$C,"="&amp;$C88,'Annual Service Data By Mode'!$AX:$AX,"=No"),SUMIFS('Annual Service Data By Mode'!AP:AP,'Annual Service Data By Mode'!$C:$C,"="&amp;$C88)))</f>
        <v>0</v>
      </c>
      <c r="W88" s="79">
        <f>IF($AE$6,IF($AE$1,SUMIFS('Annual Service Data By Mode'!AR:AR,'Annual Service Data By Mode'!$C:$C,"="&amp;$C88,'Annual Service Data By Mode'!$AX:$AX,"=No",'Annual Service Data By Mode'!$G:$G,"=Full Reporter"),SUMIFS('Annual Service Data By Mode'!AR:AR,'Annual Service Data By Mode'!$C:$C,"="&amp;$C88,'Annual Service Data By Mode'!$G:$G,"=Full Reporter")),IF($AE$1,SUMIFS('Annual Service Data By Mode'!AR:AR,'Annual Service Data By Mode'!$C:$C,"="&amp;$C88,'Annual Service Data By Mode'!$AX:$AX,"=No"),SUMIFS('Annual Service Data By Mode'!AR:AR,'Annual Service Data By Mode'!$C:$C,"="&amp;$C88)))</f>
        <v>8063311</v>
      </c>
      <c r="X88" s="79">
        <f>IF($AE$6,IF($AE$1,SUMIFS('Annual Service Data By Mode'!AT:AT,'Annual Service Data By Mode'!$C:$C,"="&amp;$C88,'Annual Service Data By Mode'!$AX:$AX,"=No",'Annual Service Data By Mode'!$G:$G,"=Full Reporter"),SUMIFS('Annual Service Data By Mode'!AT:AT,'Annual Service Data By Mode'!$C:$C,"="&amp;$C88,'Annual Service Data By Mode'!$G:$G,"=Full Reporter")),IF($AE$1,SUMIFS('Annual Service Data By Mode'!AT:AT,'Annual Service Data By Mode'!$C:$C,"="&amp;$C88,'Annual Service Data By Mode'!$AX:$AX,"=No"),SUMIFS('Annual Service Data By Mode'!AT:AT,'Annual Service Data By Mode'!$C:$C,"="&amp;$C88)))</f>
        <v>27200153</v>
      </c>
      <c r="Y88" s="202">
        <f>IF($AE$6,IF($AE$1,SUMIFS('Annual Service Data By Mode'!AV:AV,'Annual Service Data By Mode'!$C:$C,"="&amp;$C88,'Annual Service Data By Mode'!$AX:$AX,"=No",'Annual Service Data By Mode'!$G:$G,"=Full Reporter"),SUMIFS('Annual Service Data By Mode'!AV:AV,'Annual Service Data By Mode'!$C:$C,"="&amp;$C88,'Annual Service Data By Mode'!$G:$G,"=Full Reporter")),IF($AE$1,SUMIFS('Annual Service Data By Mode'!AV:AV,'Annual Service Data By Mode'!$C:$C,"="&amp;$C88,'Annual Service Data By Mode'!$AX:$AX,"=No"),SUMIFS('Annual Service Data By Mode'!AV:AV,'Annual Service Data By Mode'!$C:$C,"="&amp;$C88)))</f>
        <v>942.7</v>
      </c>
      <c r="Z88" s="31"/>
      <c r="AA88" s="31"/>
      <c r="AB88" s="31"/>
      <c r="AC88" s="31"/>
      <c r="AD88" s="31"/>
      <c r="AE88" s="31"/>
      <c r="AF88" s="31"/>
      <c r="AG88" s="31"/>
      <c r="AH88" s="31"/>
      <c r="AI88" s="31"/>
    </row>
    <row r="89" spans="1:35" x14ac:dyDescent="0.25">
      <c r="A89" s="33"/>
      <c r="B89" s="33"/>
      <c r="C89" s="67" t="s">
        <v>50</v>
      </c>
      <c r="D89" s="91" t="s">
        <v>5373</v>
      </c>
      <c r="E89" s="92"/>
      <c r="F89" s="79">
        <f>IF($AE$6,IF($AE$1,SUMIFS('Annual Service Data By Mode'!L:L,'Annual Service Data By Mode'!$C:$C,"="&amp;$C89,'Annual Service Data By Mode'!$AX:$AX,"=No",'Annual Service Data By Mode'!$G:$G,"=Full Reporter"),SUMIFS('Annual Service Data By Mode'!L:L,'Annual Service Data By Mode'!$C:$C,"="&amp;$C89,'Annual Service Data By Mode'!$G:$G,"=Full Reporter")),IF($AE$1,SUMIFS('Annual Service Data By Mode'!L:L,'Annual Service Data By Mode'!$C:$C,"="&amp;$C89,'Annual Service Data By Mode'!$AX:$AX,"=No"),SUMIFS('Annual Service Data By Mode'!L:L,'Annual Service Data By Mode'!$C:$C,"="&amp;$C89)))</f>
        <v>1818</v>
      </c>
      <c r="G89" s="79">
        <f>IF($AE$6,IF($AE$1,SUMIFS('Annual Service Data By Mode'!N:N,'Annual Service Data By Mode'!$C:$C,"="&amp;$C89,'Annual Service Data By Mode'!$AX:$AX,"=No",'Annual Service Data By Mode'!$G:$G,"=Full Reporter"),SUMIFS('Annual Service Data By Mode'!N:N,'Annual Service Data By Mode'!$C:$C,"="&amp;$C89,'Annual Service Data By Mode'!$G:$G,"=Full Reporter")),IF($AE$1,SUMIFS('Annual Service Data By Mode'!N:N,'Annual Service Data By Mode'!$C:$C,"="&amp;$C89,'Annual Service Data By Mode'!$AX:$AX,"=No"),SUMIFS('Annual Service Data By Mode'!N:N,'Annual Service Data By Mode'!$C:$C,"="&amp;$C89)))</f>
        <v>0</v>
      </c>
      <c r="H89" s="80">
        <f t="shared" si="24"/>
        <v>15.358931168075708</v>
      </c>
      <c r="I89" s="81">
        <f t="shared" si="25"/>
        <v>4.485788882279067</v>
      </c>
      <c r="J89" s="80">
        <f t="shared" si="26"/>
        <v>1.933651974114696</v>
      </c>
      <c r="K89" s="80">
        <f t="shared" si="27"/>
        <v>6.6206476392068696</v>
      </c>
      <c r="L89" s="79">
        <f>IF($AE$6,IF($AE$1,SUMIFS('Annual Service Data By Mode'!V:V,'Annual Service Data By Mode'!$C:$C,"="&amp;$C89,'Annual Service Data By Mode'!$AX:$AX,"=No",'Annual Service Data By Mode'!$G:$G,"=Full Reporter"),SUMIFS('Annual Service Data By Mode'!V:V,'Annual Service Data By Mode'!$C:$C,"="&amp;$C89,'Annual Service Data By Mode'!$G:$G,"=Full Reporter")),IF($AE$1,SUMIFS('Annual Service Data By Mode'!V:V,'Annual Service Data By Mode'!$C:$C,"="&amp;$C89,'Annual Service Data By Mode'!$AX:$AX,"=No"),SUMIFS('Annual Service Data By Mode'!V:V,'Annual Service Data By Mode'!$C:$C,"="&amp;$C89)))</f>
        <v>12144990</v>
      </c>
      <c r="M89" s="79">
        <f>IF($AE$6,IF($AE$1,SUMIFS('Annual Service Data By Mode'!X:X,'Annual Service Data By Mode'!$C:$C,"="&amp;$C89,'Annual Service Data By Mode'!$AX:$AX,"=No",'Annual Service Data By Mode'!$G:$G,"=Full Reporter"),SUMIFS('Annual Service Data By Mode'!X:X,'Annual Service Data By Mode'!$C:$C,"="&amp;$C89,'Annual Service Data By Mode'!$G:$G,"=Full Reporter")),IF($AE$1,SUMIFS('Annual Service Data By Mode'!X:X,'Annual Service Data By Mode'!$C:$C,"="&amp;$C89,'Annual Service Data By Mode'!$AX:$AX,"=No"),SUMIFS('Annual Service Data By Mode'!X:X,'Annual Service Data By Mode'!$C:$C,"="&amp;$C89)))</f>
        <v>26004406</v>
      </c>
      <c r="N89" s="79">
        <f>IF($AE$6,IF($AE$1,SUMIFS('Annual Service Data By Mode'!Z:Z,'Annual Service Data By Mode'!$C:$C,"="&amp;$C89,'Annual Service Data By Mode'!$AX:$AX,"=No",'Annual Service Data By Mode'!$G:$G,"=Full Reporter"),SUMIFS('Annual Service Data By Mode'!Z:Z,'Annual Service Data By Mode'!$C:$C,"="&amp;$C89,'Annual Service Data By Mode'!$G:$G,"=Full Reporter")),IF($AE$1,SUMIFS('Annual Service Data By Mode'!Z:Z,'Annual Service Data By Mode'!$C:$C,"="&amp;$C89,'Annual Service Data By Mode'!$AX:$AX,"=No"),SUMIFS('Annual Service Data By Mode'!Z:Z,'Annual Service Data By Mode'!$C:$C,"="&amp;$C89)))</f>
        <v>54681220</v>
      </c>
      <c r="O89" s="79">
        <f>IF($AE$6,IF($AE$1,SUMIFS('Annual Service Data By Mode'!AB:AB,'Annual Service Data By Mode'!$C:$C,"="&amp;$C89,'Annual Service Data By Mode'!$AX:$AX,"=No",'Annual Service Data By Mode'!$G:$G,"=Full Reporter"),SUMIFS('Annual Service Data By Mode'!AB:AB,'Annual Service Data By Mode'!$C:$C,"="&amp;$C89,'Annual Service Data By Mode'!$G:$G,"=Full Reporter")),IF($AE$1,SUMIFS('Annual Service Data By Mode'!AB:AB,'Annual Service Data By Mode'!$C:$C,"="&amp;$C89,'Annual Service Data By Mode'!$AX:$AX,"=No"),SUMIFS('Annual Service Data By Mode'!AB:AB,'Annual Service Data By Mode'!$C:$C,"="&amp;$C89)))</f>
        <v>2871280</v>
      </c>
      <c r="P89" s="79">
        <f>IF($AE$6,IF($AE$1,SUMIFS('Annual Service Data By Mode'!AD:AD,'Annual Service Data By Mode'!$C:$C,"="&amp;$C89,'Annual Service Data By Mode'!$AX:$AX,"=No",'Annual Service Data By Mode'!$G:$G,"=Full Reporter"),SUMIFS('Annual Service Data By Mode'!AD:AD,'Annual Service Data By Mode'!$C:$C,"="&amp;$C89,'Annual Service Data By Mode'!$G:$G,"=Full Reporter")),IF($AE$1,SUMIFS('Annual Service Data By Mode'!AD:AD,'Annual Service Data By Mode'!$C:$C,"="&amp;$C89,'Annual Service Data By Mode'!$AX:$AX,"=No"),SUMIFS('Annual Service Data By Mode'!AD:AD,'Annual Service Data By Mode'!$C:$C,"="&amp;$C89)))</f>
        <v>1884078</v>
      </c>
      <c r="Q89" s="79">
        <f>IF($AE$6,IF($AE$1,SUMIFS('Annual Service Data By Mode'!AF:AF,'Annual Service Data By Mode'!$C:$C,"="&amp;$C89,'Annual Service Data By Mode'!$AX:$AX,"=No",'Annual Service Data By Mode'!$G:$G,"=Full Reporter"),SUMIFS('Annual Service Data By Mode'!AF:AF,'Annual Service Data By Mode'!$C:$C,"="&amp;$C89,'Annual Service Data By Mode'!$G:$G,"=Full Reporter")),IF($AE$1,SUMIFS('Annual Service Data By Mode'!AF:AF,'Annual Service Data By Mode'!$C:$C,"="&amp;$C89,'Annual Service Data By Mode'!$AX:$AX,"=No"),SUMIFS('Annual Service Data By Mode'!AF:AF,'Annual Service Data By Mode'!$C:$C,"="&amp;$C89)))</f>
        <v>3560223</v>
      </c>
      <c r="R89" s="79">
        <f>IF($AE$6,IF($AE$1,SUMIFS('Annual Service Data By Mode'!AH:AH,'Annual Service Data By Mode'!$C:$C,"="&amp;$C89,'Annual Service Data By Mode'!$AX:$AX,"=No",'Annual Service Data By Mode'!$G:$G,"=Full Reporter"),SUMIFS('Annual Service Data By Mode'!AH:AH,'Annual Service Data By Mode'!$C:$C,"="&amp;$C89,'Annual Service Data By Mode'!$G:$G,"=Full Reporter")),IF($AE$1,SUMIFS('Annual Service Data By Mode'!AH:AH,'Annual Service Data By Mode'!$C:$C,"="&amp;$C89,'Annual Service Data By Mode'!$AX:$AX,"=No"),SUMIFS('Annual Service Data By Mode'!AH:AH,'Annual Service Data By Mode'!$C:$C,"="&amp;$C89)))</f>
        <v>175096</v>
      </c>
      <c r="S89" s="79">
        <f>IF($AE$6,IF($AE$1,SUMIFS('Annual Service Data By Mode'!AJ:AJ,'Annual Service Data By Mode'!$C:$C,"="&amp;$C89,'Annual Service Data By Mode'!$AX:$AX,"=No",'Annual Service Data By Mode'!$G:$G,"=Full Reporter"),SUMIFS('Annual Service Data By Mode'!AJ:AJ,'Annual Service Data By Mode'!$C:$C,"="&amp;$C89,'Annual Service Data By Mode'!$G:$G,"=Full Reporter")),IF($AE$1,SUMIFS('Annual Service Data By Mode'!AJ:AJ,'Annual Service Data By Mode'!$C:$C,"="&amp;$C89,'Annual Service Data By Mode'!$AX:$AX,"=No"),SUMIFS('Annual Service Data By Mode'!AJ:AJ,'Annual Service Data By Mode'!$C:$C,"="&amp;$C89)))</f>
        <v>0</v>
      </c>
      <c r="T89" s="79">
        <f>IF($AE$6,IF($AE$1,SUMIFS('Annual Service Data By Mode'!AL:AL,'Annual Service Data By Mode'!$C:$C,"="&amp;$C89,'Annual Service Data By Mode'!$AX:$AX,"=No",'Annual Service Data By Mode'!$G:$G,"=Full Reporter"),SUMIFS('Annual Service Data By Mode'!AL:AL,'Annual Service Data By Mode'!$C:$C,"="&amp;$C89,'Annual Service Data By Mode'!$G:$G,"=Full Reporter")),IF($AE$1,SUMIFS('Annual Service Data By Mode'!AL:AL,'Annual Service Data By Mode'!$C:$C,"="&amp;$C89,'Annual Service Data By Mode'!$AX:$AX,"=No"),SUMIFS('Annual Service Data By Mode'!AL:AL,'Annual Service Data By Mode'!$C:$C,"="&amp;$C89)))</f>
        <v>0</v>
      </c>
      <c r="U89" s="79">
        <f>IF($AE$6,IF($AE$1,SUMIFS('Annual Service Data By Mode'!AN:AN,'Annual Service Data By Mode'!$C:$C,"="&amp;$C89,'Annual Service Data By Mode'!$AX:$AX,"=No",'Annual Service Data By Mode'!$G:$G,"=Full Reporter"),SUMIFS('Annual Service Data By Mode'!AN:AN,'Annual Service Data By Mode'!$C:$C,"="&amp;$C89,'Annual Service Data By Mode'!$G:$G,"=Full Reporter")),IF($AE$1,SUMIFS('Annual Service Data By Mode'!AN:AN,'Annual Service Data By Mode'!$C:$C,"="&amp;$C89,'Annual Service Data By Mode'!$AX:$AX,"=No"),SUMIFS('Annual Service Data By Mode'!AN:AN,'Annual Service Data By Mode'!$C:$C,"="&amp;$C89)))</f>
        <v>0</v>
      </c>
      <c r="V89" s="79">
        <f>IF($AE$6,IF($AE$1,SUMIFS('Annual Service Data By Mode'!AP:AP,'Annual Service Data By Mode'!$C:$C,"="&amp;$C89,'Annual Service Data By Mode'!$AX:$AX,"=No",'Annual Service Data By Mode'!$G:$G,"=Full Reporter"),SUMIFS('Annual Service Data By Mode'!AP:AP,'Annual Service Data By Mode'!$C:$C,"="&amp;$C89,'Annual Service Data By Mode'!$G:$G,"=Full Reporter")),IF($AE$1,SUMIFS('Annual Service Data By Mode'!AP:AP,'Annual Service Data By Mode'!$C:$C,"="&amp;$C89,'Annual Service Data By Mode'!$AX:$AX,"=No"),SUMIFS('Annual Service Data By Mode'!AP:AP,'Annual Service Data By Mode'!$C:$C,"="&amp;$C89)))</f>
        <v>0</v>
      </c>
      <c r="W89" s="79">
        <f>IF($AE$6,IF($AE$1,SUMIFS('Annual Service Data By Mode'!AR:AR,'Annual Service Data By Mode'!$C:$C,"="&amp;$C89,'Annual Service Data By Mode'!$AX:$AX,"=No",'Annual Service Data By Mode'!$G:$G,"=Full Reporter"),SUMIFS('Annual Service Data By Mode'!AR:AR,'Annual Service Data By Mode'!$C:$C,"="&amp;$C89,'Annual Service Data By Mode'!$G:$G,"=Full Reporter")),IF($AE$1,SUMIFS('Annual Service Data By Mode'!AR:AR,'Annual Service Data By Mode'!$C:$C,"="&amp;$C89,'Annual Service Data By Mode'!$AX:$AX,"=No"),SUMIFS('Annual Service Data By Mode'!AR:AR,'Annual Service Data By Mode'!$C:$C,"="&amp;$C89)))</f>
        <v>23570982</v>
      </c>
      <c r="X89" s="79">
        <f>IF($AE$6,IF($AE$1,SUMIFS('Annual Service Data By Mode'!AT:AT,'Annual Service Data By Mode'!$C:$C,"="&amp;$C89,'Annual Service Data By Mode'!$AX:$AX,"=No",'Annual Service Data By Mode'!$G:$G,"=Full Reporter"),SUMIFS('Annual Service Data By Mode'!AT:AT,'Annual Service Data By Mode'!$C:$C,"="&amp;$C89,'Annual Service Data By Mode'!$G:$G,"=Full Reporter")),IF($AE$1,SUMIFS('Annual Service Data By Mode'!AT:AT,'Annual Service Data By Mode'!$C:$C,"="&amp;$C89,'Annual Service Data By Mode'!$AX:$AX,"=No"),SUMIFS('Annual Service Data By Mode'!AT:AT,'Annual Service Data By Mode'!$C:$C,"="&amp;$C89)))</f>
        <v>105734449</v>
      </c>
      <c r="Y89" s="202">
        <f>IF($AE$6,IF($AE$1,SUMIFS('Annual Service Data By Mode'!AV:AV,'Annual Service Data By Mode'!$C:$C,"="&amp;$C89,'Annual Service Data By Mode'!$AX:$AX,"=No",'Annual Service Data By Mode'!$G:$G,"=Full Reporter"),SUMIFS('Annual Service Data By Mode'!AV:AV,'Annual Service Data By Mode'!$C:$C,"="&amp;$C89,'Annual Service Data By Mode'!$G:$G,"=Full Reporter")),IF($AE$1,SUMIFS('Annual Service Data By Mode'!AV:AV,'Annual Service Data By Mode'!$C:$C,"="&amp;$C89,'Annual Service Data By Mode'!$AX:$AX,"=No"),SUMIFS('Annual Service Data By Mode'!AV:AV,'Annual Service Data By Mode'!$C:$C,"="&amp;$C89)))</f>
        <v>2185.2999999999997</v>
      </c>
      <c r="Z89" s="31"/>
      <c r="AA89" s="31"/>
      <c r="AB89" s="31"/>
      <c r="AC89" s="31"/>
      <c r="AD89" s="31"/>
      <c r="AE89" s="31"/>
      <c r="AF89" s="31"/>
      <c r="AG89" s="31"/>
      <c r="AH89" s="31"/>
      <c r="AI89" s="31"/>
    </row>
    <row r="90" spans="1:35" x14ac:dyDescent="0.25">
      <c r="A90" s="33"/>
      <c r="B90" s="33"/>
      <c r="C90" s="67" t="s">
        <v>51</v>
      </c>
      <c r="D90" s="91" t="s">
        <v>5374</v>
      </c>
      <c r="E90" s="92"/>
      <c r="F90" s="79">
        <f>IF($AE$6,IF($AE$1,SUMIFS('Annual Service Data By Mode'!L:L,'Annual Service Data By Mode'!$C:$C,"="&amp;$C90,'Annual Service Data By Mode'!$AX:$AX,"=No",'Annual Service Data By Mode'!$G:$G,"=Full Reporter"),SUMIFS('Annual Service Data By Mode'!L:L,'Annual Service Data By Mode'!$C:$C,"="&amp;$C90,'Annual Service Data By Mode'!$G:$G,"=Full Reporter")),IF($AE$1,SUMIFS('Annual Service Data By Mode'!L:L,'Annual Service Data By Mode'!$C:$C,"="&amp;$C90,'Annual Service Data By Mode'!$AX:$AX,"=No"),SUMIFS('Annual Service Data By Mode'!L:L,'Annual Service Data By Mode'!$C:$C,"="&amp;$C90)))</f>
        <v>763</v>
      </c>
      <c r="G90" s="79">
        <f>IF($AE$6,IF($AE$1,SUMIFS('Annual Service Data By Mode'!N:N,'Annual Service Data By Mode'!$C:$C,"="&amp;$C90,'Annual Service Data By Mode'!$AX:$AX,"=No",'Annual Service Data By Mode'!$G:$G,"=Full Reporter"),SUMIFS('Annual Service Data By Mode'!N:N,'Annual Service Data By Mode'!$C:$C,"="&amp;$C90,'Annual Service Data By Mode'!$G:$G,"=Full Reporter")),IF($AE$1,SUMIFS('Annual Service Data By Mode'!N:N,'Annual Service Data By Mode'!$C:$C,"="&amp;$C90,'Annual Service Data By Mode'!$AX:$AX,"=No"),SUMIFS('Annual Service Data By Mode'!N:N,'Annual Service Data By Mode'!$C:$C,"="&amp;$C90)))</f>
        <v>31</v>
      </c>
      <c r="H90" s="80">
        <f t="shared" si="24"/>
        <v>13.134412425610533</v>
      </c>
      <c r="I90" s="81">
        <f t="shared" si="25"/>
        <v>3.3008034396678028</v>
      </c>
      <c r="J90" s="80">
        <f t="shared" si="26"/>
        <v>4.0977443091149555</v>
      </c>
      <c r="K90" s="80">
        <f t="shared" si="27"/>
        <v>16.305564616119941</v>
      </c>
      <c r="L90" s="79">
        <f>IF($AE$6,IF($AE$1,SUMIFS('Annual Service Data By Mode'!V:V,'Annual Service Data By Mode'!$C:$C,"="&amp;$C90,'Annual Service Data By Mode'!$AX:$AX,"=No",'Annual Service Data By Mode'!$G:$G,"=Full Reporter"),SUMIFS('Annual Service Data By Mode'!V:V,'Annual Service Data By Mode'!$C:$C,"="&amp;$C90,'Annual Service Data By Mode'!$G:$G,"=Full Reporter")),IF($AE$1,SUMIFS('Annual Service Data By Mode'!V:V,'Annual Service Data By Mode'!$C:$C,"="&amp;$C90,'Annual Service Data By Mode'!$AX:$AX,"=No"),SUMIFS('Annual Service Data By Mode'!V:V,'Annual Service Data By Mode'!$C:$C,"="&amp;$C90)))</f>
        <v>14968003</v>
      </c>
      <c r="M90" s="79">
        <f>IF($AE$6,IF($AE$1,SUMIFS('Annual Service Data By Mode'!X:X,'Annual Service Data By Mode'!$C:$C,"="&amp;$C90,'Annual Service Data By Mode'!$AX:$AX,"=No",'Annual Service Data By Mode'!$G:$G,"=Full Reporter"),SUMIFS('Annual Service Data By Mode'!X:X,'Annual Service Data By Mode'!$C:$C,"="&amp;$C90,'Annual Service Data By Mode'!$G:$G,"=Full Reporter")),IF($AE$1,SUMIFS('Annual Service Data By Mode'!X:X,'Annual Service Data By Mode'!$C:$C,"="&amp;$C90,'Annual Service Data By Mode'!$AX:$AX,"=No"),SUMIFS('Annual Service Data By Mode'!X:X,'Annual Service Data By Mode'!$C:$C,"="&amp;$C90)))</f>
        <v>19299183</v>
      </c>
      <c r="N90" s="79">
        <f>IF($AE$6,IF($AE$1,SUMIFS('Annual Service Data By Mode'!Z:Z,'Annual Service Data By Mode'!$C:$C,"="&amp;$C90,'Annual Service Data By Mode'!$AX:$AX,"=No",'Annual Service Data By Mode'!$G:$G,"=Full Reporter"),SUMIFS('Annual Service Data By Mode'!Z:Z,'Annual Service Data By Mode'!$C:$C,"="&amp;$C90,'Annual Service Data By Mode'!$G:$G,"=Full Reporter")),IF($AE$1,SUMIFS('Annual Service Data By Mode'!Z:Z,'Annual Service Data By Mode'!$C:$C,"="&amp;$C90,'Annual Service Data By Mode'!$AX:$AX,"=No"),SUMIFS('Annual Service Data By Mode'!Z:Z,'Annual Service Data By Mode'!$C:$C,"="&amp;$C90)))</f>
        <v>26133501</v>
      </c>
      <c r="O90" s="79">
        <f>IF($AE$6,IF($AE$1,SUMIFS('Annual Service Data By Mode'!AB:AB,'Annual Service Data By Mode'!$C:$C,"="&amp;$C90,'Annual Service Data By Mode'!$AX:$AX,"=No",'Annual Service Data By Mode'!$G:$G,"=Full Reporter"),SUMIFS('Annual Service Data By Mode'!AB:AB,'Annual Service Data By Mode'!$C:$C,"="&amp;$C90,'Annual Service Data By Mode'!$G:$G,"=Full Reporter")),IF($AE$1,SUMIFS('Annual Service Data By Mode'!AB:AB,'Annual Service Data By Mode'!$C:$C,"="&amp;$C90,'Annual Service Data By Mode'!$AX:$AX,"=No"),SUMIFS('Annual Service Data By Mode'!AB:AB,'Annual Service Data By Mode'!$C:$C,"="&amp;$C90)))</f>
        <v>1442950</v>
      </c>
      <c r="P90" s="79">
        <f>IF($AE$6,IF($AE$1,SUMIFS('Annual Service Data By Mode'!AD:AD,'Annual Service Data By Mode'!$C:$C,"="&amp;$C90,'Annual Service Data By Mode'!$AX:$AX,"=No",'Annual Service Data By Mode'!$G:$G,"=Full Reporter"),SUMIFS('Annual Service Data By Mode'!AD:AD,'Annual Service Data By Mode'!$C:$C,"="&amp;$C90,'Annual Service Data By Mode'!$G:$G,"=Full Reporter")),IF($AE$1,SUMIFS('Annual Service Data By Mode'!AD:AD,'Annual Service Data By Mode'!$C:$C,"="&amp;$C90,'Annual Service Data By Mode'!$AX:$AX,"=No"),SUMIFS('Annual Service Data By Mode'!AD:AD,'Annual Service Data By Mode'!$C:$C,"="&amp;$C90)))</f>
        <v>1590868</v>
      </c>
      <c r="Q90" s="79">
        <f>IF($AE$6,IF($AE$1,SUMIFS('Annual Service Data By Mode'!AF:AF,'Annual Service Data By Mode'!$C:$C,"="&amp;$C90,'Annual Service Data By Mode'!$AX:$AX,"=No",'Annual Service Data By Mode'!$G:$G,"=Full Reporter"),SUMIFS('Annual Service Data By Mode'!AF:AF,'Annual Service Data By Mode'!$C:$C,"="&amp;$C90,'Annual Service Data By Mode'!$G:$G,"=Full Reporter")),IF($AE$1,SUMIFS('Annual Service Data By Mode'!AF:AF,'Annual Service Data By Mode'!$C:$C,"="&amp;$C90,'Annual Service Data By Mode'!$AX:$AX,"=No"),SUMIFS('Annual Service Data By Mode'!AF:AF,'Annual Service Data By Mode'!$C:$C,"="&amp;$C90)))</f>
        <v>1989697</v>
      </c>
      <c r="R90" s="79">
        <f>IF($AE$6,IF($AE$1,SUMIFS('Annual Service Data By Mode'!AH:AH,'Annual Service Data By Mode'!$C:$C,"="&amp;$C90,'Annual Service Data By Mode'!$AX:$AX,"=No",'Annual Service Data By Mode'!$G:$G,"=Full Reporter"),SUMIFS('Annual Service Data By Mode'!AH:AH,'Annual Service Data By Mode'!$C:$C,"="&amp;$C90,'Annual Service Data By Mode'!$G:$G,"=Full Reporter")),IF($AE$1,SUMIFS('Annual Service Data By Mode'!AH:AH,'Annual Service Data By Mode'!$C:$C,"="&amp;$C90,'Annual Service Data By Mode'!$AX:$AX,"=No"),SUMIFS('Annual Service Data By Mode'!AH:AH,'Annual Service Data By Mode'!$C:$C,"="&amp;$C90)))</f>
        <v>91111</v>
      </c>
      <c r="S90" s="79">
        <f>IF($AE$6,IF($AE$1,SUMIFS('Annual Service Data By Mode'!AJ:AJ,'Annual Service Data By Mode'!$C:$C,"="&amp;$C90,'Annual Service Data By Mode'!$AX:$AX,"=No",'Annual Service Data By Mode'!$G:$G,"=Full Reporter"),SUMIFS('Annual Service Data By Mode'!AJ:AJ,'Annual Service Data By Mode'!$C:$C,"="&amp;$C90,'Annual Service Data By Mode'!$G:$G,"=Full Reporter")),IF($AE$1,SUMIFS('Annual Service Data By Mode'!AJ:AJ,'Annual Service Data By Mode'!$C:$C,"="&amp;$C90,'Annual Service Data By Mode'!$AX:$AX,"=No"),SUMIFS('Annual Service Data By Mode'!AJ:AJ,'Annual Service Data By Mode'!$C:$C,"="&amp;$C90)))</f>
        <v>1235754</v>
      </c>
      <c r="T90" s="79">
        <f>IF($AE$6,IF($AE$1,SUMIFS('Annual Service Data By Mode'!AL:AL,'Annual Service Data By Mode'!$C:$C,"="&amp;$C90,'Annual Service Data By Mode'!$AX:$AX,"=No",'Annual Service Data By Mode'!$G:$G,"=Full Reporter"),SUMIFS('Annual Service Data By Mode'!AL:AL,'Annual Service Data By Mode'!$C:$C,"="&amp;$C90,'Annual Service Data By Mode'!$G:$G,"=Full Reporter")),IF($AE$1,SUMIFS('Annual Service Data By Mode'!AL:AL,'Annual Service Data By Mode'!$C:$C,"="&amp;$C90,'Annual Service Data By Mode'!$AX:$AX,"=No"),SUMIFS('Annual Service Data By Mode'!AL:AL,'Annual Service Data By Mode'!$C:$C,"="&amp;$C90)))</f>
        <v>1219212</v>
      </c>
      <c r="U90" s="79">
        <f>IF($AE$6,IF($AE$1,SUMIFS('Annual Service Data By Mode'!AN:AN,'Annual Service Data By Mode'!$C:$C,"="&amp;$C90,'Annual Service Data By Mode'!$AX:$AX,"=No",'Annual Service Data By Mode'!$G:$G,"=Full Reporter"),SUMIFS('Annual Service Data By Mode'!AN:AN,'Annual Service Data By Mode'!$C:$C,"="&amp;$C90,'Annual Service Data By Mode'!$G:$G,"=Full Reporter")),IF($AE$1,SUMIFS('Annual Service Data By Mode'!AN:AN,'Annual Service Data By Mode'!$C:$C,"="&amp;$C90,'Annual Service Data By Mode'!$AX:$AX,"=No"),SUMIFS('Annual Service Data By Mode'!AN:AN,'Annual Service Data By Mode'!$C:$C,"="&amp;$C90)))</f>
        <v>206121</v>
      </c>
      <c r="V90" s="79">
        <f>IF($AE$6,IF($AE$1,SUMIFS('Annual Service Data By Mode'!AP:AP,'Annual Service Data By Mode'!$C:$C,"="&amp;$C90,'Annual Service Data By Mode'!$AX:$AX,"=No",'Annual Service Data By Mode'!$G:$G,"=Full Reporter"),SUMIFS('Annual Service Data By Mode'!AP:AP,'Annual Service Data By Mode'!$C:$C,"="&amp;$C90,'Annual Service Data By Mode'!$G:$G,"=Full Reporter")),IF($AE$1,SUMIFS('Annual Service Data By Mode'!AP:AP,'Annual Service Data By Mode'!$C:$C,"="&amp;$C90,'Annual Service Data By Mode'!$AX:$AX,"=No"),SUMIFS('Annual Service Data By Mode'!AP:AP,'Annual Service Data By Mode'!$C:$C,"="&amp;$C90)))</f>
        <v>199976</v>
      </c>
      <c r="W90" s="79">
        <f>IF($AE$6,IF($AE$1,SUMIFS('Annual Service Data By Mode'!AR:AR,'Annual Service Data By Mode'!$C:$C,"="&amp;$C90,'Annual Service Data By Mode'!$AX:$AX,"=No",'Annual Service Data By Mode'!$G:$G,"=Full Reporter"),SUMIFS('Annual Service Data By Mode'!AR:AR,'Annual Service Data By Mode'!$C:$C,"="&amp;$C90,'Annual Service Data By Mode'!$G:$G,"=Full Reporter")),IF($AE$1,SUMIFS('Annual Service Data By Mode'!AR:AR,'Annual Service Data By Mode'!$C:$C,"="&amp;$C90,'Annual Service Data By Mode'!$AX:$AX,"=No"),SUMIFS('Annual Service Data By Mode'!AR:AR,'Annual Service Data By Mode'!$C:$C,"="&amp;$C90)))</f>
        <v>32443133</v>
      </c>
      <c r="X90" s="79">
        <f>IF($AE$6,IF($AE$1,SUMIFS('Annual Service Data By Mode'!AT:AT,'Annual Service Data By Mode'!$C:$C,"="&amp;$C90,'Annual Service Data By Mode'!$AX:$AX,"=No",'Annual Service Data By Mode'!$G:$G,"=Full Reporter"),SUMIFS('Annual Service Data By Mode'!AT:AT,'Annual Service Data By Mode'!$C:$C,"="&amp;$C90,'Annual Service Data By Mode'!$G:$G,"=Full Reporter")),IF($AE$1,SUMIFS('Annual Service Data By Mode'!AT:AT,'Annual Service Data By Mode'!$C:$C,"="&amp;$C90,'Annual Service Data By Mode'!$AX:$AX,"=No"),SUMIFS('Annual Service Data By Mode'!AT:AT,'Annual Service Data By Mode'!$C:$C,"="&amp;$C90)))</f>
        <v>107088405</v>
      </c>
      <c r="Y90" s="202">
        <f>IF($AE$6,IF($AE$1,SUMIFS('Annual Service Data By Mode'!AV:AV,'Annual Service Data By Mode'!$C:$C,"="&amp;$C90,'Annual Service Data By Mode'!$AX:$AX,"=No",'Annual Service Data By Mode'!$G:$G,"=Full Reporter"),SUMIFS('Annual Service Data By Mode'!AV:AV,'Annual Service Data By Mode'!$C:$C,"="&amp;$C90,'Annual Service Data By Mode'!$G:$G,"=Full Reporter")),IF($AE$1,SUMIFS('Annual Service Data By Mode'!AV:AV,'Annual Service Data By Mode'!$C:$C,"="&amp;$C90,'Annual Service Data By Mode'!$AX:$AX,"=No"),SUMIFS('Annual Service Data By Mode'!AV:AV,'Annual Service Data By Mode'!$C:$C,"="&amp;$C90)))</f>
        <v>1910.44</v>
      </c>
      <c r="Z90" s="31"/>
      <c r="AA90" s="31"/>
      <c r="AB90" s="31"/>
      <c r="AC90" s="31"/>
      <c r="AD90" s="31"/>
      <c r="AE90" s="31"/>
      <c r="AF90" s="31"/>
      <c r="AG90" s="31"/>
      <c r="AH90" s="31"/>
      <c r="AI90" s="31"/>
    </row>
    <row r="91" spans="1:35" x14ac:dyDescent="0.25">
      <c r="A91" s="33"/>
      <c r="B91" s="33"/>
      <c r="C91" s="67" t="s">
        <v>52</v>
      </c>
      <c r="D91" s="91" t="s">
        <v>5375</v>
      </c>
      <c r="E91" s="92"/>
      <c r="F91" s="79">
        <f>IF($AE$6,IF($AE$1,SUMIFS('Annual Service Data By Mode'!L:L,'Annual Service Data By Mode'!$C:$C,"="&amp;$C91,'Annual Service Data By Mode'!$AX:$AX,"=No",'Annual Service Data By Mode'!$G:$G,"=Full Reporter"),SUMIFS('Annual Service Data By Mode'!L:L,'Annual Service Data By Mode'!$C:$C,"="&amp;$C91,'Annual Service Data By Mode'!$G:$G,"=Full Reporter")),IF($AE$1,SUMIFS('Annual Service Data By Mode'!L:L,'Annual Service Data By Mode'!$C:$C,"="&amp;$C91,'Annual Service Data By Mode'!$AX:$AX,"=No"),SUMIFS('Annual Service Data By Mode'!L:L,'Annual Service Data By Mode'!$C:$C,"="&amp;$C91)))</f>
        <v>3977</v>
      </c>
      <c r="G91" s="79">
        <f>IF($AE$6,IF($AE$1,SUMIFS('Annual Service Data By Mode'!N:N,'Annual Service Data By Mode'!$C:$C,"="&amp;$C91,'Annual Service Data By Mode'!$AX:$AX,"=No",'Annual Service Data By Mode'!$G:$G,"=Full Reporter"),SUMIFS('Annual Service Data By Mode'!N:N,'Annual Service Data By Mode'!$C:$C,"="&amp;$C91,'Annual Service Data By Mode'!$G:$G,"=Full Reporter")),IF($AE$1,SUMIFS('Annual Service Data By Mode'!N:N,'Annual Service Data By Mode'!$C:$C,"="&amp;$C91,'Annual Service Data By Mode'!$AX:$AX,"=No"),SUMIFS('Annual Service Data By Mode'!N:N,'Annual Service Data By Mode'!$C:$C,"="&amp;$C91)))</f>
        <v>209</v>
      </c>
      <c r="H91" s="80">
        <f t="shared" si="24"/>
        <v>13.29330916746791</v>
      </c>
      <c r="I91" s="81">
        <f t="shared" si="25"/>
        <v>4.6617914721787947</v>
      </c>
      <c r="J91" s="80">
        <f t="shared" si="26"/>
        <v>14.242814597040566</v>
      </c>
      <c r="K91" s="80">
        <f t="shared" si="27"/>
        <v>40.614029817360212</v>
      </c>
      <c r="L91" s="79">
        <f>IF($AE$6,IF($AE$1,SUMIFS('Annual Service Data By Mode'!V:V,'Annual Service Data By Mode'!$C:$C,"="&amp;$C91,'Annual Service Data By Mode'!$AX:$AX,"=No",'Annual Service Data By Mode'!$G:$G,"=Full Reporter"),SUMIFS('Annual Service Data By Mode'!V:V,'Annual Service Data By Mode'!$C:$C,"="&amp;$C91,'Annual Service Data By Mode'!$G:$G,"=Full Reporter")),IF($AE$1,SUMIFS('Annual Service Data By Mode'!V:V,'Annual Service Data By Mode'!$C:$C,"="&amp;$C91,'Annual Service Data By Mode'!$AX:$AX,"=No"),SUMIFS('Annual Service Data By Mode'!V:V,'Annual Service Data By Mode'!$C:$C,"="&amp;$C91)))</f>
        <v>98659723</v>
      </c>
      <c r="M91" s="79">
        <f>IF($AE$6,IF($AE$1,SUMIFS('Annual Service Data By Mode'!X:X,'Annual Service Data By Mode'!$C:$C,"="&amp;$C91,'Annual Service Data By Mode'!$AX:$AX,"=No",'Annual Service Data By Mode'!$G:$G,"=Full Reporter"),SUMIFS('Annual Service Data By Mode'!X:X,'Annual Service Data By Mode'!$C:$C,"="&amp;$C91,'Annual Service Data By Mode'!$G:$G,"=Full Reporter")),IF($AE$1,SUMIFS('Annual Service Data By Mode'!X:X,'Annual Service Data By Mode'!$C:$C,"="&amp;$C91,'Annual Service Data By Mode'!$AX:$AX,"=No"),SUMIFS('Annual Service Data By Mode'!X:X,'Annual Service Data By Mode'!$C:$C,"="&amp;$C91)))</f>
        <v>140069758</v>
      </c>
      <c r="N91" s="79">
        <f>IF($AE$6,IF($AE$1,SUMIFS('Annual Service Data By Mode'!Z:Z,'Annual Service Data By Mode'!$C:$C,"="&amp;$C91,'Annual Service Data By Mode'!$AX:$AX,"=No",'Annual Service Data By Mode'!$G:$G,"=Full Reporter"),SUMIFS('Annual Service Data By Mode'!Z:Z,'Annual Service Data By Mode'!$C:$C,"="&amp;$C91,'Annual Service Data By Mode'!$G:$G,"=Full Reporter")),IF($AE$1,SUMIFS('Annual Service Data By Mode'!Z:Z,'Annual Service Data By Mode'!$C:$C,"="&amp;$C91,'Annual Service Data By Mode'!$AX:$AX,"=No"),SUMIFS('Annual Service Data By Mode'!Z:Z,'Annual Service Data By Mode'!$C:$C,"="&amp;$C91)))</f>
        <v>133238213</v>
      </c>
      <c r="O91" s="79">
        <f>IF($AE$6,IF($AE$1,SUMIFS('Annual Service Data By Mode'!AB:AB,'Annual Service Data By Mode'!$C:$C,"="&amp;$C91,'Annual Service Data By Mode'!$AX:$AX,"=No",'Annual Service Data By Mode'!$G:$G,"=Full Reporter"),SUMIFS('Annual Service Data By Mode'!AB:AB,'Annual Service Data By Mode'!$C:$C,"="&amp;$C91,'Annual Service Data By Mode'!$G:$G,"=Full Reporter")),IF($AE$1,SUMIFS('Annual Service Data By Mode'!AB:AB,'Annual Service Data By Mode'!$C:$C,"="&amp;$C91,'Annual Service Data By Mode'!$AX:$AX,"=No"),SUMIFS('Annual Service Data By Mode'!AB:AB,'Annual Service Data By Mode'!$C:$C,"="&amp;$C91)))</f>
        <v>12010738</v>
      </c>
      <c r="P91" s="79">
        <f>IF($AE$6,IF($AE$1,SUMIFS('Annual Service Data By Mode'!AD:AD,'Annual Service Data By Mode'!$C:$C,"="&amp;$C91,'Annual Service Data By Mode'!$AX:$AX,"=No",'Annual Service Data By Mode'!$G:$G,"=Full Reporter"),SUMIFS('Annual Service Data By Mode'!AD:AD,'Annual Service Data By Mode'!$C:$C,"="&amp;$C91,'Annual Service Data By Mode'!$G:$G,"=Full Reporter")),IF($AE$1,SUMIFS('Annual Service Data By Mode'!AD:AD,'Annual Service Data By Mode'!$C:$C,"="&amp;$C91,'Annual Service Data By Mode'!$AX:$AX,"=No"),SUMIFS('Annual Service Data By Mode'!AD:AD,'Annual Service Data By Mode'!$C:$C,"="&amp;$C91)))</f>
        <v>10645446</v>
      </c>
      <c r="Q91" s="79">
        <f>IF($AE$6,IF($AE$1,SUMIFS('Annual Service Data By Mode'!AF:AF,'Annual Service Data By Mode'!$C:$C,"="&amp;$C91,'Annual Service Data By Mode'!$AX:$AX,"=No",'Annual Service Data By Mode'!$G:$G,"=Full Reporter"),SUMIFS('Annual Service Data By Mode'!AF:AF,'Annual Service Data By Mode'!$C:$C,"="&amp;$C91,'Annual Service Data By Mode'!$G:$G,"=Full Reporter")),IF($AE$1,SUMIFS('Annual Service Data By Mode'!AF:AF,'Annual Service Data By Mode'!$C:$C,"="&amp;$C91,'Annual Service Data By Mode'!$AX:$AX,"=No"),SUMIFS('Annual Service Data By Mode'!AF:AF,'Annual Service Data By Mode'!$C:$C,"="&amp;$C91)))</f>
        <v>10022953</v>
      </c>
      <c r="R91" s="79">
        <f>IF($AE$6,IF($AE$1,SUMIFS('Annual Service Data By Mode'!AH:AH,'Annual Service Data By Mode'!$C:$C,"="&amp;$C91,'Annual Service Data By Mode'!$AX:$AX,"=No",'Annual Service Data By Mode'!$G:$G,"=Full Reporter"),SUMIFS('Annual Service Data By Mode'!AH:AH,'Annual Service Data By Mode'!$C:$C,"="&amp;$C91,'Annual Service Data By Mode'!$G:$G,"=Full Reporter")),IF($AE$1,SUMIFS('Annual Service Data By Mode'!AH:AH,'Annual Service Data By Mode'!$C:$C,"="&amp;$C91,'Annual Service Data By Mode'!$AX:$AX,"=No"),SUMIFS('Annual Service Data By Mode'!AH:AH,'Annual Service Data By Mode'!$C:$C,"="&amp;$C91)))</f>
        <v>915797</v>
      </c>
      <c r="S91" s="79">
        <f>IF($AE$6,IF($AE$1,SUMIFS('Annual Service Data By Mode'!AJ:AJ,'Annual Service Data By Mode'!$C:$C,"="&amp;$C91,'Annual Service Data By Mode'!$AX:$AX,"=No",'Annual Service Data By Mode'!$G:$G,"=Full Reporter"),SUMIFS('Annual Service Data By Mode'!AJ:AJ,'Annual Service Data By Mode'!$C:$C,"="&amp;$C91,'Annual Service Data By Mode'!$G:$G,"=Full Reporter")),IF($AE$1,SUMIFS('Annual Service Data By Mode'!AJ:AJ,'Annual Service Data By Mode'!$C:$C,"="&amp;$C91,'Annual Service Data By Mode'!$AX:$AX,"=No"),SUMIFS('Annual Service Data By Mode'!AJ:AJ,'Annual Service Data By Mode'!$C:$C,"="&amp;$C91)))</f>
        <v>11733401</v>
      </c>
      <c r="T91" s="79">
        <f>IF($AE$6,IF($AE$1,SUMIFS('Annual Service Data By Mode'!AL:AL,'Annual Service Data By Mode'!$C:$C,"="&amp;$C91,'Annual Service Data By Mode'!$AX:$AX,"=No",'Annual Service Data By Mode'!$G:$G,"=Full Reporter"),SUMIFS('Annual Service Data By Mode'!AL:AL,'Annual Service Data By Mode'!$C:$C,"="&amp;$C91,'Annual Service Data By Mode'!$G:$G,"=Full Reporter")),IF($AE$1,SUMIFS('Annual Service Data By Mode'!AL:AL,'Annual Service Data By Mode'!$C:$C,"="&amp;$C91,'Annual Service Data By Mode'!$AX:$AX,"=No"),SUMIFS('Annual Service Data By Mode'!AL:AL,'Annual Service Data By Mode'!$C:$C,"="&amp;$C91)))</f>
        <v>11494616</v>
      </c>
      <c r="U91" s="79">
        <f>IF($AE$6,IF($AE$1,SUMIFS('Annual Service Data By Mode'!AN:AN,'Annual Service Data By Mode'!$C:$C,"="&amp;$C91,'Annual Service Data By Mode'!$AX:$AX,"=No",'Annual Service Data By Mode'!$G:$G,"=Full Reporter"),SUMIFS('Annual Service Data By Mode'!AN:AN,'Annual Service Data By Mode'!$C:$C,"="&amp;$C91,'Annual Service Data By Mode'!$G:$G,"=Full Reporter")),IF($AE$1,SUMIFS('Annual Service Data By Mode'!AN:AN,'Annual Service Data By Mode'!$C:$C,"="&amp;$C91,'Annual Service Data By Mode'!$AX:$AX,"=No"),SUMIFS('Annual Service Data By Mode'!AN:AN,'Annual Service Data By Mode'!$C:$C,"="&amp;$C91)))</f>
        <v>790939</v>
      </c>
      <c r="V91" s="79">
        <f>IF($AE$6,IF($AE$1,SUMIFS('Annual Service Data By Mode'!AP:AP,'Annual Service Data By Mode'!$C:$C,"="&amp;$C91,'Annual Service Data By Mode'!$AX:$AX,"=No",'Annual Service Data By Mode'!$G:$G,"=Full Reporter"),SUMIFS('Annual Service Data By Mode'!AP:AP,'Annual Service Data By Mode'!$C:$C,"="&amp;$C91,'Annual Service Data By Mode'!$G:$G,"=Full Reporter")),IF($AE$1,SUMIFS('Annual Service Data By Mode'!AP:AP,'Annual Service Data By Mode'!$C:$C,"="&amp;$C91,'Annual Service Data By Mode'!$AX:$AX,"=No"),SUMIFS('Annual Service Data By Mode'!AP:AP,'Annual Service Data By Mode'!$C:$C,"="&amp;$C91)))</f>
        <v>770629</v>
      </c>
      <c r="W91" s="79">
        <f>IF($AE$6,IF($AE$1,SUMIFS('Annual Service Data By Mode'!AR:AR,'Annual Service Data By Mode'!$C:$C,"="&amp;$C91,'Annual Service Data By Mode'!$AX:$AX,"=No",'Annual Service Data By Mode'!$G:$G,"=Full Reporter"),SUMIFS('Annual Service Data By Mode'!AR:AR,'Annual Service Data By Mode'!$C:$C,"="&amp;$C91,'Annual Service Data By Mode'!$G:$G,"=Full Reporter")),IF($AE$1,SUMIFS('Annual Service Data By Mode'!AR:AR,'Annual Service Data By Mode'!$C:$C,"="&amp;$C91,'Annual Service Data By Mode'!$AX:$AX,"=No"),SUMIFS('Annual Service Data By Mode'!AR:AR,'Annual Service Data By Mode'!$C:$C,"="&amp;$C91)))</f>
        <v>407072512</v>
      </c>
      <c r="X91" s="79">
        <f>IF($AE$6,IF($AE$1,SUMIFS('Annual Service Data By Mode'!AT:AT,'Annual Service Data By Mode'!$C:$C,"="&amp;$C91,'Annual Service Data By Mode'!$AX:$AX,"=No",'Annual Service Data By Mode'!$G:$G,"=Full Reporter"),SUMIFS('Annual Service Data By Mode'!AT:AT,'Annual Service Data By Mode'!$C:$C,"="&amp;$C91,'Annual Service Data By Mode'!$G:$G,"=Full Reporter")),IF($AE$1,SUMIFS('Annual Service Data By Mode'!AT:AT,'Annual Service Data By Mode'!$C:$C,"="&amp;$C91,'Annual Service Data By Mode'!$AX:$AX,"=No"),SUMIFS('Annual Service Data By Mode'!AT:AT,'Annual Service Data By Mode'!$C:$C,"="&amp;$C91)))</f>
        <v>1897687165</v>
      </c>
      <c r="Y91" s="202">
        <f>IF($AE$6,IF($AE$1,SUMIFS('Annual Service Data By Mode'!AV:AV,'Annual Service Data By Mode'!$C:$C,"="&amp;$C91,'Annual Service Data By Mode'!$AX:$AX,"=No",'Annual Service Data By Mode'!$G:$G,"=Full Reporter"),SUMIFS('Annual Service Data By Mode'!AV:AV,'Annual Service Data By Mode'!$C:$C,"="&amp;$C91,'Annual Service Data By Mode'!$G:$G,"=Full Reporter")),IF($AE$1,SUMIFS('Annual Service Data By Mode'!AV:AV,'Annual Service Data By Mode'!$C:$C,"="&amp;$C91,'Annual Service Data By Mode'!$AX:$AX,"=No"),SUMIFS('Annual Service Data By Mode'!AV:AV,'Annual Service Data By Mode'!$C:$C,"="&amp;$C91)))</f>
        <v>7331.1100000000006</v>
      </c>
      <c r="Z91" s="31"/>
      <c r="AA91" s="31"/>
      <c r="AB91" s="31"/>
      <c r="AC91" s="31"/>
      <c r="AD91" s="31"/>
      <c r="AE91" s="31"/>
      <c r="AF91" s="31"/>
      <c r="AG91" s="31"/>
      <c r="AH91" s="31"/>
      <c r="AI91" s="31"/>
    </row>
    <row r="92" spans="1:35" x14ac:dyDescent="0.25">
      <c r="A92" s="33"/>
      <c r="B92" s="33"/>
      <c r="C92" s="67" t="s">
        <v>53</v>
      </c>
      <c r="D92" s="91" t="s">
        <v>5376</v>
      </c>
      <c r="E92" s="92"/>
      <c r="F92" s="79">
        <f>IF($AE$6,IF($AE$1,SUMIFS('Annual Service Data By Mode'!L:L,'Annual Service Data By Mode'!$C:$C,"="&amp;$C92,'Annual Service Data By Mode'!$AX:$AX,"=No",'Annual Service Data By Mode'!$G:$G,"=Full Reporter"),SUMIFS('Annual Service Data By Mode'!L:L,'Annual Service Data By Mode'!$C:$C,"="&amp;$C92,'Annual Service Data By Mode'!$G:$G,"=Full Reporter")),IF($AE$1,SUMIFS('Annual Service Data By Mode'!L:L,'Annual Service Data By Mode'!$C:$C,"="&amp;$C92,'Annual Service Data By Mode'!$AX:$AX,"=No"),SUMIFS('Annual Service Data By Mode'!L:L,'Annual Service Data By Mode'!$C:$C,"="&amp;$C92)))</f>
        <v>2618</v>
      </c>
      <c r="G92" s="79">
        <f>IF($AE$6,IF($AE$1,SUMIFS('Annual Service Data By Mode'!N:N,'Annual Service Data By Mode'!$C:$C,"="&amp;$C92,'Annual Service Data By Mode'!$AX:$AX,"=No",'Annual Service Data By Mode'!$G:$G,"=Full Reporter"),SUMIFS('Annual Service Data By Mode'!N:N,'Annual Service Data By Mode'!$C:$C,"="&amp;$C92,'Annual Service Data By Mode'!$G:$G,"=Full Reporter")),IF($AE$1,SUMIFS('Annual Service Data By Mode'!N:N,'Annual Service Data By Mode'!$C:$C,"="&amp;$C92,'Annual Service Data By Mode'!$AX:$AX,"=No"),SUMIFS('Annual Service Data By Mode'!N:N,'Annual Service Data By Mode'!$C:$C,"="&amp;$C92)))</f>
        <v>59</v>
      </c>
      <c r="H92" s="80">
        <f t="shared" si="24"/>
        <v>14.376610239728592</v>
      </c>
      <c r="I92" s="81">
        <f t="shared" si="25"/>
        <v>6.5828895856338843</v>
      </c>
      <c r="J92" s="80">
        <f t="shared" si="26"/>
        <v>9.0249410770010563</v>
      </c>
      <c r="K92" s="80">
        <f t="shared" si="27"/>
        <v>19.709894661413614</v>
      </c>
      <c r="L92" s="79">
        <f>IF($AE$6,IF($AE$1,SUMIFS('Annual Service Data By Mode'!V:V,'Annual Service Data By Mode'!$C:$C,"="&amp;$C92,'Annual Service Data By Mode'!$AX:$AX,"=No",'Annual Service Data By Mode'!$G:$G,"=Full Reporter"),SUMIFS('Annual Service Data By Mode'!V:V,'Annual Service Data By Mode'!$C:$C,"="&amp;$C92,'Annual Service Data By Mode'!$G:$G,"=Full Reporter")),IF($AE$1,SUMIFS('Annual Service Data By Mode'!V:V,'Annual Service Data By Mode'!$C:$C,"="&amp;$C92,'Annual Service Data By Mode'!$AX:$AX,"=No"),SUMIFS('Annual Service Data By Mode'!V:V,'Annual Service Data By Mode'!$C:$C,"="&amp;$C92)))</f>
        <v>65013892</v>
      </c>
      <c r="M92" s="79">
        <f>IF($AE$6,IF($AE$1,SUMIFS('Annual Service Data By Mode'!X:X,'Annual Service Data By Mode'!$C:$C,"="&amp;$C92,'Annual Service Data By Mode'!$AX:$AX,"=No",'Annual Service Data By Mode'!$G:$G,"=Full Reporter"),SUMIFS('Annual Service Data By Mode'!X:X,'Annual Service Data By Mode'!$C:$C,"="&amp;$C92,'Annual Service Data By Mode'!$G:$G,"=Full Reporter")),IF($AE$1,SUMIFS('Annual Service Data By Mode'!X:X,'Annual Service Data By Mode'!$C:$C,"="&amp;$C92,'Annual Service Data By Mode'!$AX:$AX,"=No"),SUMIFS('Annual Service Data By Mode'!X:X,'Annual Service Data By Mode'!$C:$C,"="&amp;$C92)))</f>
        <v>102452682</v>
      </c>
      <c r="N92" s="79">
        <f>IF($AE$6,IF($AE$1,SUMIFS('Annual Service Data By Mode'!Z:Z,'Annual Service Data By Mode'!$C:$C,"="&amp;$C92,'Annual Service Data By Mode'!$AX:$AX,"=No",'Annual Service Data By Mode'!$G:$G,"=Full Reporter"),SUMIFS('Annual Service Data By Mode'!Z:Z,'Annual Service Data By Mode'!$C:$C,"="&amp;$C92,'Annual Service Data By Mode'!$G:$G,"=Full Reporter")),IF($AE$1,SUMIFS('Annual Service Data By Mode'!Z:Z,'Annual Service Data By Mode'!$C:$C,"="&amp;$C92,'Annual Service Data By Mode'!$AX:$AX,"=No"),SUMIFS('Annual Service Data By Mode'!Z:Z,'Annual Service Data By Mode'!$C:$C,"="&amp;$C92)))</f>
        <v>95821243</v>
      </c>
      <c r="O92" s="79">
        <f>IF($AE$6,IF($AE$1,SUMIFS('Annual Service Data By Mode'!AB:AB,'Annual Service Data By Mode'!$C:$C,"="&amp;$C92,'Annual Service Data By Mode'!$AX:$AX,"=No",'Annual Service Data By Mode'!$G:$G,"=Full Reporter"),SUMIFS('Annual Service Data By Mode'!AB:AB,'Annual Service Data By Mode'!$C:$C,"="&amp;$C92,'Annual Service Data By Mode'!$G:$G,"=Full Reporter")),IF($AE$1,SUMIFS('Annual Service Data By Mode'!AB:AB,'Annual Service Data By Mode'!$C:$C,"="&amp;$C92,'Annual Service Data By Mode'!$AX:$AX,"=No"),SUMIFS('Annual Service Data By Mode'!AB:AB,'Annual Service Data By Mode'!$C:$C,"="&amp;$C92)))</f>
        <v>18365133</v>
      </c>
      <c r="P92" s="79">
        <f>IF($AE$6,IF($AE$1,SUMIFS('Annual Service Data By Mode'!AD:AD,'Annual Service Data By Mode'!$C:$C,"="&amp;$C92,'Annual Service Data By Mode'!$AX:$AX,"=No",'Annual Service Data By Mode'!$G:$G,"=Full Reporter"),SUMIFS('Annual Service Data By Mode'!AD:AD,'Annual Service Data By Mode'!$C:$C,"="&amp;$C92,'Annual Service Data By Mode'!$G:$G,"=Full Reporter")),IF($AE$1,SUMIFS('Annual Service Data By Mode'!AD:AD,'Annual Service Data By Mode'!$C:$C,"="&amp;$C92,'Annual Service Data By Mode'!$AX:$AX,"=No"),SUMIFS('Annual Service Data By Mode'!AD:AD,'Annual Service Data By Mode'!$C:$C,"="&amp;$C92)))</f>
        <v>6765957</v>
      </c>
      <c r="Q92" s="79">
        <f>IF($AE$6,IF($AE$1,SUMIFS('Annual Service Data By Mode'!AF:AF,'Annual Service Data By Mode'!$C:$C,"="&amp;$C92,'Annual Service Data By Mode'!$AX:$AX,"=No",'Annual Service Data By Mode'!$G:$G,"=Full Reporter"),SUMIFS('Annual Service Data By Mode'!AF:AF,'Annual Service Data By Mode'!$C:$C,"="&amp;$C92,'Annual Service Data By Mode'!$G:$G,"=Full Reporter")),IF($AE$1,SUMIFS('Annual Service Data By Mode'!AF:AF,'Annual Service Data By Mode'!$C:$C,"="&amp;$C92,'Annual Service Data By Mode'!$AX:$AX,"=No"),SUMIFS('Annual Service Data By Mode'!AF:AF,'Annual Service Data By Mode'!$C:$C,"="&amp;$C92)))</f>
        <v>6665079</v>
      </c>
      <c r="R92" s="79">
        <f>IF($AE$6,IF($AE$1,SUMIFS('Annual Service Data By Mode'!AH:AH,'Annual Service Data By Mode'!$C:$C,"="&amp;$C92,'Annual Service Data By Mode'!$AX:$AX,"=No",'Annual Service Data By Mode'!$G:$G,"=Full Reporter"),SUMIFS('Annual Service Data By Mode'!AH:AH,'Annual Service Data By Mode'!$C:$C,"="&amp;$C92,'Annual Service Data By Mode'!$G:$G,"=Full Reporter")),IF($AE$1,SUMIFS('Annual Service Data By Mode'!AH:AH,'Annual Service Data By Mode'!$C:$C,"="&amp;$C92,'Annual Service Data By Mode'!$AX:$AX,"=No"),SUMIFS('Annual Service Data By Mode'!AH:AH,'Annual Service Data By Mode'!$C:$C,"="&amp;$C92)))</f>
        <v>869097</v>
      </c>
      <c r="S92" s="79">
        <f>IF($AE$6,IF($AE$1,SUMIFS('Annual Service Data By Mode'!AJ:AJ,'Annual Service Data By Mode'!$C:$C,"="&amp;$C92,'Annual Service Data By Mode'!$AX:$AX,"=No",'Annual Service Data By Mode'!$G:$G,"=Full Reporter"),SUMIFS('Annual Service Data By Mode'!AJ:AJ,'Annual Service Data By Mode'!$C:$C,"="&amp;$C92,'Annual Service Data By Mode'!$G:$G,"=Full Reporter")),IF($AE$1,SUMIFS('Annual Service Data By Mode'!AJ:AJ,'Annual Service Data By Mode'!$C:$C,"="&amp;$C92,'Annual Service Data By Mode'!$AX:$AX,"=No"),SUMIFS('Annual Service Data By Mode'!AJ:AJ,'Annual Service Data By Mode'!$C:$C,"="&amp;$C92)))</f>
        <v>3339285</v>
      </c>
      <c r="T92" s="79">
        <f>IF($AE$6,IF($AE$1,SUMIFS('Annual Service Data By Mode'!AL:AL,'Annual Service Data By Mode'!$C:$C,"="&amp;$C92,'Annual Service Data By Mode'!$AX:$AX,"=No",'Annual Service Data By Mode'!$G:$G,"=Full Reporter"),SUMIFS('Annual Service Data By Mode'!AL:AL,'Annual Service Data By Mode'!$C:$C,"="&amp;$C92,'Annual Service Data By Mode'!$G:$G,"=Full Reporter")),IF($AE$1,SUMIFS('Annual Service Data By Mode'!AL:AL,'Annual Service Data By Mode'!$C:$C,"="&amp;$C92,'Annual Service Data By Mode'!$AX:$AX,"=No"),SUMIFS('Annual Service Data By Mode'!AL:AL,'Annual Service Data By Mode'!$C:$C,"="&amp;$C92)))</f>
        <v>3221393</v>
      </c>
      <c r="U92" s="79">
        <f>IF($AE$6,IF($AE$1,SUMIFS('Annual Service Data By Mode'!AN:AN,'Annual Service Data By Mode'!$C:$C,"="&amp;$C92,'Annual Service Data By Mode'!$AX:$AX,"=No",'Annual Service Data By Mode'!$G:$G,"=Full Reporter"),SUMIFS('Annual Service Data By Mode'!AN:AN,'Annual Service Data By Mode'!$C:$C,"="&amp;$C92,'Annual Service Data By Mode'!$G:$G,"=Full Reporter")),IF($AE$1,SUMIFS('Annual Service Data By Mode'!AN:AN,'Annual Service Data By Mode'!$C:$C,"="&amp;$C92,'Annual Service Data By Mode'!$AX:$AX,"=No"),SUMIFS('Annual Service Data By Mode'!AN:AN,'Annual Service Data By Mode'!$C:$C,"="&amp;$C92)))</f>
        <v>145057</v>
      </c>
      <c r="V92" s="79">
        <f>IF($AE$6,IF($AE$1,SUMIFS('Annual Service Data By Mode'!AP:AP,'Annual Service Data By Mode'!$C:$C,"="&amp;$C92,'Annual Service Data By Mode'!$AX:$AX,"=No",'Annual Service Data By Mode'!$G:$G,"=Full Reporter"),SUMIFS('Annual Service Data By Mode'!AP:AP,'Annual Service Data By Mode'!$C:$C,"="&amp;$C92,'Annual Service Data By Mode'!$G:$G,"=Full Reporter")),IF($AE$1,SUMIFS('Annual Service Data By Mode'!AP:AP,'Annual Service Data By Mode'!$C:$C,"="&amp;$C92,'Annual Service Data By Mode'!$AX:$AX,"=No"),SUMIFS('Annual Service Data By Mode'!AP:AP,'Annual Service Data By Mode'!$C:$C,"="&amp;$C92)))</f>
        <v>139765</v>
      </c>
      <c r="W92" s="79">
        <f>IF($AE$6,IF($AE$1,SUMIFS('Annual Service Data By Mode'!AR:AR,'Annual Service Data By Mode'!$C:$C,"="&amp;$C92,'Annual Service Data By Mode'!$AX:$AX,"=No",'Annual Service Data By Mode'!$G:$G,"=Full Reporter"),SUMIFS('Annual Service Data By Mode'!AR:AR,'Annual Service Data By Mode'!$C:$C,"="&amp;$C92,'Annual Service Data By Mode'!$G:$G,"=Full Reporter")),IF($AE$1,SUMIFS('Annual Service Data By Mode'!AR:AR,'Annual Service Data By Mode'!$C:$C,"="&amp;$C92,'Annual Service Data By Mode'!$AX:$AX,"=No"),SUMIFS('Annual Service Data By Mode'!AR:AR,'Annual Service Data By Mode'!$C:$C,"="&amp;$C92)))</f>
        <v>131368005</v>
      </c>
      <c r="X92" s="79">
        <f>IF($AE$6,IF($AE$1,SUMIFS('Annual Service Data By Mode'!AT:AT,'Annual Service Data By Mode'!$C:$C,"="&amp;$C92,'Annual Service Data By Mode'!$AX:$AX,"=No",'Annual Service Data By Mode'!$G:$G,"=Full Reporter"),SUMIFS('Annual Service Data By Mode'!AT:AT,'Annual Service Data By Mode'!$C:$C,"="&amp;$C92,'Annual Service Data By Mode'!$G:$G,"=Full Reporter")),IF($AE$1,SUMIFS('Annual Service Data By Mode'!AT:AT,'Annual Service Data By Mode'!$C:$C,"="&amp;$C92,'Annual Service Data By Mode'!$AX:$AX,"=No"),SUMIFS('Annual Service Data By Mode'!AT:AT,'Annual Service Data By Mode'!$C:$C,"="&amp;$C92)))</f>
        <v>864781072</v>
      </c>
      <c r="Y92" s="202">
        <f>IF($AE$6,IF($AE$1,SUMIFS('Annual Service Data By Mode'!AV:AV,'Annual Service Data By Mode'!$C:$C,"="&amp;$C92,'Annual Service Data By Mode'!$AX:$AX,"=No",'Annual Service Data By Mode'!$G:$G,"=Full Reporter"),SUMIFS('Annual Service Data By Mode'!AV:AV,'Annual Service Data By Mode'!$C:$C,"="&amp;$C92,'Annual Service Data By Mode'!$G:$G,"=Full Reporter")),IF($AE$1,SUMIFS('Annual Service Data By Mode'!AV:AV,'Annual Service Data By Mode'!$C:$C,"="&amp;$C92,'Annual Service Data By Mode'!$AX:$AX,"=No"),SUMIFS('Annual Service Data By Mode'!AV:AV,'Annual Service Data By Mode'!$C:$C,"="&amp;$C92)))</f>
        <v>6925.74</v>
      </c>
      <c r="Z92" s="31"/>
      <c r="AA92" s="31"/>
      <c r="AB92" s="31"/>
      <c r="AC92" s="31"/>
      <c r="AD92" s="31"/>
      <c r="AE92" s="31"/>
      <c r="AF92" s="31"/>
      <c r="AG92" s="31"/>
      <c r="AH92" s="31"/>
      <c r="AI92" s="31"/>
    </row>
    <row r="93" spans="1:35" x14ac:dyDescent="0.25">
      <c r="A93" s="33"/>
      <c r="B93" s="33"/>
      <c r="C93" s="67" t="s">
        <v>54</v>
      </c>
      <c r="D93" s="91" t="s">
        <v>5377</v>
      </c>
      <c r="E93" s="92"/>
      <c r="F93" s="79">
        <f>IF($AE$6,IF($AE$1,SUMIFS('Annual Service Data By Mode'!L:L,'Annual Service Data By Mode'!$C:$C,"="&amp;$C93,'Annual Service Data By Mode'!$AX:$AX,"=No",'Annual Service Data By Mode'!$G:$G,"=Full Reporter"),SUMIFS('Annual Service Data By Mode'!L:L,'Annual Service Data By Mode'!$C:$C,"="&amp;$C93,'Annual Service Data By Mode'!$G:$G,"=Full Reporter")),IF($AE$1,SUMIFS('Annual Service Data By Mode'!L:L,'Annual Service Data By Mode'!$C:$C,"="&amp;$C93,'Annual Service Data By Mode'!$AX:$AX,"=No"),SUMIFS('Annual Service Data By Mode'!L:L,'Annual Service Data By Mode'!$C:$C,"="&amp;$C93)))</f>
        <v>599</v>
      </c>
      <c r="G93" s="79">
        <f>IF($AE$6,IF($AE$1,SUMIFS('Annual Service Data By Mode'!N:N,'Annual Service Data By Mode'!$C:$C,"="&amp;$C93,'Annual Service Data By Mode'!$AX:$AX,"=No",'Annual Service Data By Mode'!$G:$G,"=Full Reporter"),SUMIFS('Annual Service Data By Mode'!N:N,'Annual Service Data By Mode'!$C:$C,"="&amp;$C93,'Annual Service Data By Mode'!$G:$G,"=Full Reporter")),IF($AE$1,SUMIFS('Annual Service Data By Mode'!N:N,'Annual Service Data By Mode'!$C:$C,"="&amp;$C93,'Annual Service Data By Mode'!$AX:$AX,"=No"),SUMIFS('Annual Service Data By Mode'!N:N,'Annual Service Data By Mode'!$C:$C,"="&amp;$C93)))</f>
        <v>3</v>
      </c>
      <c r="H93" s="80">
        <f t="shared" si="24"/>
        <v>19.674957302908442</v>
      </c>
      <c r="I93" s="81">
        <f t="shared" si="25"/>
        <v>7.7872010593073071</v>
      </c>
      <c r="J93" s="80">
        <f t="shared" si="26"/>
        <v>3.0065089839920898</v>
      </c>
      <c r="K93" s="80">
        <f t="shared" si="27"/>
        <v>7.596174214630695</v>
      </c>
      <c r="L93" s="79">
        <f>IF($AE$6,IF($AE$1,SUMIFS('Annual Service Data By Mode'!V:V,'Annual Service Data By Mode'!$C:$C,"="&amp;$C93,'Annual Service Data By Mode'!$AX:$AX,"=No",'Annual Service Data By Mode'!$G:$G,"=Full Reporter"),SUMIFS('Annual Service Data By Mode'!V:V,'Annual Service Data By Mode'!$C:$C,"="&amp;$C93,'Annual Service Data By Mode'!$G:$G,"=Full Reporter")),IF($AE$1,SUMIFS('Annual Service Data By Mode'!V:V,'Annual Service Data By Mode'!$C:$C,"="&amp;$C93,'Annual Service Data By Mode'!$AX:$AX,"=No"),SUMIFS('Annual Service Data By Mode'!V:V,'Annual Service Data By Mode'!$C:$C,"="&amp;$C93)))</f>
        <v>4021365</v>
      </c>
      <c r="M93" s="79">
        <f>IF($AE$6,IF($AE$1,SUMIFS('Annual Service Data By Mode'!X:X,'Annual Service Data By Mode'!$C:$C,"="&amp;$C93,'Annual Service Data By Mode'!$AX:$AX,"=No",'Annual Service Data By Mode'!$G:$G,"=Full Reporter"),SUMIFS('Annual Service Data By Mode'!X:X,'Annual Service Data By Mode'!$C:$C,"="&amp;$C93,'Annual Service Data By Mode'!$G:$G,"=Full Reporter")),IF($AE$1,SUMIFS('Annual Service Data By Mode'!X:X,'Annual Service Data By Mode'!$C:$C,"="&amp;$C93,'Annual Service Data By Mode'!$AX:$AX,"=No"),SUMIFS('Annual Service Data By Mode'!X:X,'Annual Service Data By Mode'!$C:$C,"="&amp;$C93)))</f>
        <v>4140152</v>
      </c>
      <c r="N93" s="79">
        <f>IF($AE$6,IF($AE$1,SUMIFS('Annual Service Data By Mode'!Z:Z,'Annual Service Data By Mode'!$C:$C,"="&amp;$C93,'Annual Service Data By Mode'!$AX:$AX,"=No",'Annual Service Data By Mode'!$G:$G,"=Full Reporter"),SUMIFS('Annual Service Data By Mode'!Z:Z,'Annual Service Data By Mode'!$C:$C,"="&amp;$C93,'Annual Service Data By Mode'!$G:$G,"=Full Reporter")),IF($AE$1,SUMIFS('Annual Service Data By Mode'!Z:Z,'Annual Service Data By Mode'!$C:$C,"="&amp;$C93,'Annual Service Data By Mode'!$AX:$AX,"=No"),SUMIFS('Annual Service Data By Mode'!Z:Z,'Annual Service Data By Mode'!$C:$C,"="&amp;$C93)))</f>
        <v>18743171</v>
      </c>
      <c r="O93" s="79">
        <f>IF($AE$6,IF($AE$1,SUMIFS('Annual Service Data By Mode'!AB:AB,'Annual Service Data By Mode'!$C:$C,"="&amp;$C93,'Annual Service Data By Mode'!$AX:$AX,"=No",'Annual Service Data By Mode'!$G:$G,"=Full Reporter"),SUMIFS('Annual Service Data By Mode'!AB:AB,'Annual Service Data By Mode'!$C:$C,"="&amp;$C93,'Annual Service Data By Mode'!$G:$G,"=Full Reporter")),IF($AE$1,SUMIFS('Annual Service Data By Mode'!AB:AB,'Annual Service Data By Mode'!$C:$C,"="&amp;$C93,'Annual Service Data By Mode'!$AX:$AX,"=No"),SUMIFS('Annual Service Data By Mode'!AB:AB,'Annual Service Data By Mode'!$C:$C,"="&amp;$C93)))</f>
        <v>144142</v>
      </c>
      <c r="P93" s="79">
        <f>IF($AE$6,IF($AE$1,SUMIFS('Annual Service Data By Mode'!AD:AD,'Annual Service Data By Mode'!$C:$C,"="&amp;$C93,'Annual Service Data By Mode'!$AX:$AX,"=No",'Annual Service Data By Mode'!$G:$G,"=Full Reporter"),SUMIFS('Annual Service Data By Mode'!AD:AD,'Annual Service Data By Mode'!$C:$C,"="&amp;$C93,'Annual Service Data By Mode'!$G:$G,"=Full Reporter")),IF($AE$1,SUMIFS('Annual Service Data By Mode'!AD:AD,'Annual Service Data By Mode'!$C:$C,"="&amp;$C93,'Annual Service Data By Mode'!$AX:$AX,"=No"),SUMIFS('Annual Service Data By Mode'!AD:AD,'Annual Service Data By Mode'!$C:$C,"="&amp;$C93)))</f>
        <v>228380</v>
      </c>
      <c r="Q93" s="79">
        <f>IF($AE$6,IF($AE$1,SUMIFS('Annual Service Data By Mode'!AF:AF,'Annual Service Data By Mode'!$C:$C,"="&amp;$C93,'Annual Service Data By Mode'!$AX:$AX,"=No",'Annual Service Data By Mode'!$G:$G,"=Full Reporter"),SUMIFS('Annual Service Data By Mode'!AF:AF,'Annual Service Data By Mode'!$C:$C,"="&amp;$C93,'Annual Service Data By Mode'!$G:$G,"=Full Reporter")),IF($AE$1,SUMIFS('Annual Service Data By Mode'!AF:AF,'Annual Service Data By Mode'!$C:$C,"="&amp;$C93,'Annual Service Data By Mode'!$AX:$AX,"=No"),SUMIFS('Annual Service Data By Mode'!AF:AF,'Annual Service Data By Mode'!$C:$C,"="&amp;$C93)))</f>
        <v>952641</v>
      </c>
      <c r="R93" s="79">
        <f>IF($AE$6,IF($AE$1,SUMIFS('Annual Service Data By Mode'!AH:AH,'Annual Service Data By Mode'!$C:$C,"="&amp;$C93,'Annual Service Data By Mode'!$AX:$AX,"=No",'Annual Service Data By Mode'!$G:$G,"=Full Reporter"),SUMIFS('Annual Service Data By Mode'!AH:AH,'Annual Service Data By Mode'!$C:$C,"="&amp;$C93,'Annual Service Data By Mode'!$G:$G,"=Full Reporter")),IF($AE$1,SUMIFS('Annual Service Data By Mode'!AH:AH,'Annual Service Data By Mode'!$C:$C,"="&amp;$C93,'Annual Service Data By Mode'!$AX:$AX,"=No"),SUMIFS('Annual Service Data By Mode'!AH:AH,'Annual Service Data By Mode'!$C:$C,"="&amp;$C93)))</f>
        <v>9008</v>
      </c>
      <c r="S93" s="79">
        <f>IF($AE$6,IF($AE$1,SUMIFS('Annual Service Data By Mode'!AJ:AJ,'Annual Service Data By Mode'!$C:$C,"="&amp;$C93,'Annual Service Data By Mode'!$AX:$AX,"=No",'Annual Service Data By Mode'!$G:$G,"=Full Reporter"),SUMIFS('Annual Service Data By Mode'!AJ:AJ,'Annual Service Data By Mode'!$C:$C,"="&amp;$C93,'Annual Service Data By Mode'!$G:$G,"=Full Reporter")),IF($AE$1,SUMIFS('Annual Service Data By Mode'!AJ:AJ,'Annual Service Data By Mode'!$C:$C,"="&amp;$C93,'Annual Service Data By Mode'!$AX:$AX,"=No"),SUMIFS('Annual Service Data By Mode'!AJ:AJ,'Annual Service Data By Mode'!$C:$C,"="&amp;$C93)))</f>
        <v>470342</v>
      </c>
      <c r="T93" s="79">
        <f>IF($AE$6,IF($AE$1,SUMIFS('Annual Service Data By Mode'!AL:AL,'Annual Service Data By Mode'!$C:$C,"="&amp;$C93,'Annual Service Data By Mode'!$AX:$AX,"=No",'Annual Service Data By Mode'!$G:$G,"=Full Reporter"),SUMIFS('Annual Service Data By Mode'!AL:AL,'Annual Service Data By Mode'!$C:$C,"="&amp;$C93,'Annual Service Data By Mode'!$G:$G,"=Full Reporter")),IF($AE$1,SUMIFS('Annual Service Data By Mode'!AL:AL,'Annual Service Data By Mode'!$C:$C,"="&amp;$C93,'Annual Service Data By Mode'!$AX:$AX,"=No"),SUMIFS('Annual Service Data By Mode'!AL:AL,'Annual Service Data By Mode'!$C:$C,"="&amp;$C93)))</f>
        <v>468074</v>
      </c>
      <c r="U93" s="79">
        <f>IF($AE$6,IF($AE$1,SUMIFS('Annual Service Data By Mode'!AN:AN,'Annual Service Data By Mode'!$C:$C,"="&amp;$C93,'Annual Service Data By Mode'!$AX:$AX,"=No",'Annual Service Data By Mode'!$G:$G,"=Full Reporter"),SUMIFS('Annual Service Data By Mode'!AN:AN,'Annual Service Data By Mode'!$C:$C,"="&amp;$C93,'Annual Service Data By Mode'!$G:$G,"=Full Reporter")),IF($AE$1,SUMIFS('Annual Service Data By Mode'!AN:AN,'Annual Service Data By Mode'!$C:$C,"="&amp;$C93,'Annual Service Data By Mode'!$AX:$AX,"=No"),SUMIFS('Annual Service Data By Mode'!AN:AN,'Annual Service Data By Mode'!$C:$C,"="&amp;$C93)))</f>
        <v>15153</v>
      </c>
      <c r="V93" s="79">
        <f>IF($AE$6,IF($AE$1,SUMIFS('Annual Service Data By Mode'!AP:AP,'Annual Service Data By Mode'!$C:$C,"="&amp;$C93,'Annual Service Data By Mode'!$AX:$AX,"=No",'Annual Service Data By Mode'!$G:$G,"=Full Reporter"),SUMIFS('Annual Service Data By Mode'!AP:AP,'Annual Service Data By Mode'!$C:$C,"="&amp;$C93,'Annual Service Data By Mode'!$G:$G,"=Full Reporter")),IF($AE$1,SUMIFS('Annual Service Data By Mode'!AP:AP,'Annual Service Data By Mode'!$C:$C,"="&amp;$C93,'Annual Service Data By Mode'!$AX:$AX,"=No"),SUMIFS('Annual Service Data By Mode'!AP:AP,'Annual Service Data By Mode'!$C:$C,"="&amp;$C93)))</f>
        <v>15042</v>
      </c>
      <c r="W93" s="79">
        <f>IF($AE$6,IF($AE$1,SUMIFS('Annual Service Data By Mode'!AR:AR,'Annual Service Data By Mode'!$C:$C,"="&amp;$C93,'Annual Service Data By Mode'!$AX:$AX,"=No",'Annual Service Data By Mode'!$G:$G,"=Full Reporter"),SUMIFS('Annual Service Data By Mode'!AR:AR,'Annual Service Data By Mode'!$C:$C,"="&amp;$C93,'Annual Service Data By Mode'!$G:$G,"=Full Reporter")),IF($AE$1,SUMIFS('Annual Service Data By Mode'!AR:AR,'Annual Service Data By Mode'!$C:$C,"="&amp;$C93,'Annual Service Data By Mode'!$AX:$AX,"=No"),SUMIFS('Annual Service Data By Mode'!AR:AR,'Annual Service Data By Mode'!$C:$C,"="&amp;$C93)))</f>
        <v>7236427</v>
      </c>
      <c r="X93" s="79">
        <f>IF($AE$6,IF($AE$1,SUMIFS('Annual Service Data By Mode'!AT:AT,'Annual Service Data By Mode'!$C:$C,"="&amp;$C93,'Annual Service Data By Mode'!$AX:$AX,"=No",'Annual Service Data By Mode'!$G:$G,"=Full Reporter"),SUMIFS('Annual Service Data By Mode'!AT:AT,'Annual Service Data By Mode'!$C:$C,"="&amp;$C93,'Annual Service Data By Mode'!$G:$G,"=Full Reporter")),IF($AE$1,SUMIFS('Annual Service Data By Mode'!AT:AT,'Annual Service Data By Mode'!$C:$C,"="&amp;$C93,'Annual Service Data By Mode'!$AX:$AX,"=No"),SUMIFS('Annual Service Data By Mode'!AT:AT,'Annual Service Data By Mode'!$C:$C,"="&amp;$C93)))</f>
        <v>56351512</v>
      </c>
      <c r="Y93" s="202">
        <f>IF($AE$6,IF($AE$1,SUMIFS('Annual Service Data By Mode'!AV:AV,'Annual Service Data By Mode'!$C:$C,"="&amp;$C93,'Annual Service Data By Mode'!$AX:$AX,"=No",'Annual Service Data By Mode'!$G:$G,"=Full Reporter"),SUMIFS('Annual Service Data By Mode'!AV:AV,'Annual Service Data By Mode'!$C:$C,"="&amp;$C93,'Annual Service Data By Mode'!$G:$G,"=Full Reporter")),IF($AE$1,SUMIFS('Annual Service Data By Mode'!AV:AV,'Annual Service Data By Mode'!$C:$C,"="&amp;$C93,'Annual Service Data By Mode'!$AX:$AX,"=No"),SUMIFS('Annual Service Data By Mode'!AV:AV,'Annual Service Data By Mode'!$C:$C,"="&amp;$C93)))</f>
        <v>566.14</v>
      </c>
      <c r="Z93" s="31"/>
      <c r="AA93" s="31"/>
      <c r="AB93" s="31"/>
      <c r="AC93" s="31"/>
      <c r="AD93" s="31"/>
      <c r="AE93" s="31"/>
      <c r="AF93" s="31"/>
      <c r="AG93" s="31"/>
      <c r="AH93" s="31"/>
      <c r="AI93" s="31"/>
    </row>
    <row r="94" spans="1:35" x14ac:dyDescent="0.25">
      <c r="A94" s="33"/>
      <c r="B94" s="33"/>
      <c r="C94" s="67" t="s">
        <v>55</v>
      </c>
      <c r="D94" s="91" t="s">
        <v>5378</v>
      </c>
      <c r="E94" s="92"/>
      <c r="F94" s="79">
        <f>IF($AE$6,IF($AE$1,SUMIFS('Annual Service Data By Mode'!L:L,'Annual Service Data By Mode'!$C:$C,"="&amp;$C94,'Annual Service Data By Mode'!$AX:$AX,"=No",'Annual Service Data By Mode'!$G:$G,"=Full Reporter"),SUMIFS('Annual Service Data By Mode'!L:L,'Annual Service Data By Mode'!$C:$C,"="&amp;$C94,'Annual Service Data By Mode'!$G:$G,"=Full Reporter")),IF($AE$1,SUMIFS('Annual Service Data By Mode'!L:L,'Annual Service Data By Mode'!$C:$C,"="&amp;$C94,'Annual Service Data By Mode'!$AX:$AX,"=No"),SUMIFS('Annual Service Data By Mode'!L:L,'Annual Service Data By Mode'!$C:$C,"="&amp;$C94)))</f>
        <v>3537</v>
      </c>
      <c r="G94" s="79">
        <f>IF($AE$6,IF($AE$1,SUMIFS('Annual Service Data By Mode'!N:N,'Annual Service Data By Mode'!$C:$C,"="&amp;$C94,'Annual Service Data By Mode'!$AX:$AX,"=No",'Annual Service Data By Mode'!$G:$G,"=Full Reporter"),SUMIFS('Annual Service Data By Mode'!N:N,'Annual Service Data By Mode'!$C:$C,"="&amp;$C94,'Annual Service Data By Mode'!$G:$G,"=Full Reporter")),IF($AE$1,SUMIFS('Annual Service Data By Mode'!N:N,'Annual Service Data By Mode'!$C:$C,"="&amp;$C94,'Annual Service Data By Mode'!$AX:$AX,"=No"),SUMIFS('Annual Service Data By Mode'!N:N,'Annual Service Data By Mode'!$C:$C,"="&amp;$C94)))</f>
        <v>9</v>
      </c>
      <c r="H94" s="80">
        <f t="shared" si="24"/>
        <v>15.98150132082745</v>
      </c>
      <c r="I94" s="81">
        <f t="shared" si="25"/>
        <v>4.4301690471613702</v>
      </c>
      <c r="J94" s="80">
        <f t="shared" si="26"/>
        <v>3.7811680926341973</v>
      </c>
      <c r="K94" s="80">
        <f t="shared" si="27"/>
        <v>13.640279236166785</v>
      </c>
      <c r="L94" s="79">
        <f>IF($AE$6,IF($AE$1,SUMIFS('Annual Service Data By Mode'!V:V,'Annual Service Data By Mode'!$C:$C,"="&amp;$C94,'Annual Service Data By Mode'!$AX:$AX,"=No",'Annual Service Data By Mode'!$G:$G,"=Full Reporter"),SUMIFS('Annual Service Data By Mode'!V:V,'Annual Service Data By Mode'!$C:$C,"="&amp;$C94,'Annual Service Data By Mode'!$G:$G,"=Full Reporter")),IF($AE$1,SUMIFS('Annual Service Data By Mode'!V:V,'Annual Service Data By Mode'!$C:$C,"="&amp;$C94,'Annual Service Data By Mode'!$AX:$AX,"=No"),SUMIFS('Annual Service Data By Mode'!V:V,'Annual Service Data By Mode'!$C:$C,"="&amp;$C94)))</f>
        <v>45799461</v>
      </c>
      <c r="M94" s="79">
        <f>IF($AE$6,IF($AE$1,SUMIFS('Annual Service Data By Mode'!X:X,'Annual Service Data By Mode'!$C:$C,"="&amp;$C94,'Annual Service Data By Mode'!$AX:$AX,"=No",'Annual Service Data By Mode'!$G:$G,"=Full Reporter"),SUMIFS('Annual Service Data By Mode'!X:X,'Annual Service Data By Mode'!$C:$C,"="&amp;$C94,'Annual Service Data By Mode'!$G:$G,"=Full Reporter")),IF($AE$1,SUMIFS('Annual Service Data By Mode'!X:X,'Annual Service Data By Mode'!$C:$C,"="&amp;$C94,'Annual Service Data By Mode'!$AX:$AX,"=No"),SUMIFS('Annual Service Data By Mode'!X:X,'Annual Service Data By Mode'!$C:$C,"="&amp;$C94)))</f>
        <v>87190107</v>
      </c>
      <c r="N94" s="79">
        <f>IF($AE$6,IF($AE$1,SUMIFS('Annual Service Data By Mode'!Z:Z,'Annual Service Data By Mode'!$C:$C,"="&amp;$C94,'Annual Service Data By Mode'!$AX:$AX,"=No",'Annual Service Data By Mode'!$G:$G,"=Full Reporter"),SUMIFS('Annual Service Data By Mode'!Z:Z,'Annual Service Data By Mode'!$C:$C,"="&amp;$C94,'Annual Service Data By Mode'!$G:$G,"=Full Reporter")),IF($AE$1,SUMIFS('Annual Service Data By Mode'!Z:Z,'Annual Service Data By Mode'!$C:$C,"="&amp;$C94,'Annual Service Data By Mode'!$AX:$AX,"=No"),SUMIFS('Annual Service Data By Mode'!Z:Z,'Annual Service Data By Mode'!$C:$C,"="&amp;$C94)))</f>
        <v>108122144</v>
      </c>
      <c r="O94" s="79">
        <f>IF($AE$6,IF($AE$1,SUMIFS('Annual Service Data By Mode'!AB:AB,'Annual Service Data By Mode'!$C:$C,"="&amp;$C94,'Annual Service Data By Mode'!$AX:$AX,"=No",'Annual Service Data By Mode'!$G:$G,"=Full Reporter"),SUMIFS('Annual Service Data By Mode'!AB:AB,'Annual Service Data By Mode'!$C:$C,"="&amp;$C94,'Annual Service Data By Mode'!$G:$G,"=Full Reporter")),IF($AE$1,SUMIFS('Annual Service Data By Mode'!AB:AB,'Annual Service Data By Mode'!$C:$C,"="&amp;$C94,'Annual Service Data By Mode'!$AX:$AX,"=No"),SUMIFS('Annual Service Data By Mode'!AB:AB,'Annual Service Data By Mode'!$C:$C,"="&amp;$C94)))</f>
        <v>10270813</v>
      </c>
      <c r="P94" s="79">
        <f>IF($AE$6,IF($AE$1,SUMIFS('Annual Service Data By Mode'!AD:AD,'Annual Service Data By Mode'!$C:$C,"="&amp;$C94,'Annual Service Data By Mode'!$AX:$AX,"=No",'Annual Service Data By Mode'!$G:$G,"=Full Reporter"),SUMIFS('Annual Service Data By Mode'!AD:AD,'Annual Service Data By Mode'!$C:$C,"="&amp;$C94,'Annual Service Data By Mode'!$G:$G,"=Full Reporter")),IF($AE$1,SUMIFS('Annual Service Data By Mode'!AD:AD,'Annual Service Data By Mode'!$C:$C,"="&amp;$C94,'Annual Service Data By Mode'!$AX:$AX,"=No"),SUMIFS('Annual Service Data By Mode'!AD:AD,'Annual Service Data By Mode'!$C:$C,"="&amp;$C94)))</f>
        <v>5388654</v>
      </c>
      <c r="Q94" s="79">
        <f>IF($AE$6,IF($AE$1,SUMIFS('Annual Service Data By Mode'!AF:AF,'Annual Service Data By Mode'!$C:$C,"="&amp;$C94,'Annual Service Data By Mode'!$AX:$AX,"=No",'Annual Service Data By Mode'!$G:$G,"=Full Reporter"),SUMIFS('Annual Service Data By Mode'!AF:AF,'Annual Service Data By Mode'!$C:$C,"="&amp;$C94,'Annual Service Data By Mode'!$G:$G,"=Full Reporter")),IF($AE$1,SUMIFS('Annual Service Data By Mode'!AF:AF,'Annual Service Data By Mode'!$C:$C,"="&amp;$C94,'Annual Service Data By Mode'!$AX:$AX,"=No"),SUMIFS('Annual Service Data By Mode'!AF:AF,'Annual Service Data By Mode'!$C:$C,"="&amp;$C94)))</f>
        <v>6765456</v>
      </c>
      <c r="R94" s="79">
        <f>IF($AE$6,IF($AE$1,SUMIFS('Annual Service Data By Mode'!AH:AH,'Annual Service Data By Mode'!$C:$C,"="&amp;$C94,'Annual Service Data By Mode'!$AX:$AX,"=No",'Annual Service Data By Mode'!$G:$G,"=Full Reporter"),SUMIFS('Annual Service Data By Mode'!AH:AH,'Annual Service Data By Mode'!$C:$C,"="&amp;$C94,'Annual Service Data By Mode'!$G:$G,"=Full Reporter")),IF($AE$1,SUMIFS('Annual Service Data By Mode'!AH:AH,'Annual Service Data By Mode'!$C:$C,"="&amp;$C94,'Annual Service Data By Mode'!$AX:$AX,"=No"),SUMIFS('Annual Service Data By Mode'!AH:AH,'Annual Service Data By Mode'!$C:$C,"="&amp;$C94)))</f>
        <v>506051</v>
      </c>
      <c r="S94" s="79">
        <f>IF($AE$6,IF($AE$1,SUMIFS('Annual Service Data By Mode'!AJ:AJ,'Annual Service Data By Mode'!$C:$C,"="&amp;$C94,'Annual Service Data By Mode'!$AX:$AX,"=No",'Annual Service Data By Mode'!$G:$G,"=Full Reporter"),SUMIFS('Annual Service Data By Mode'!AJ:AJ,'Annual Service Data By Mode'!$C:$C,"="&amp;$C94,'Annual Service Data By Mode'!$G:$G,"=Full Reporter")),IF($AE$1,SUMIFS('Annual Service Data By Mode'!AJ:AJ,'Annual Service Data By Mode'!$C:$C,"="&amp;$C94,'Annual Service Data By Mode'!$AX:$AX,"=No"),SUMIFS('Annual Service Data By Mode'!AJ:AJ,'Annual Service Data By Mode'!$C:$C,"="&amp;$C94)))</f>
        <v>472664</v>
      </c>
      <c r="T94" s="79">
        <f>IF($AE$6,IF($AE$1,SUMIFS('Annual Service Data By Mode'!AL:AL,'Annual Service Data By Mode'!$C:$C,"="&amp;$C94,'Annual Service Data By Mode'!$AX:$AX,"=No",'Annual Service Data By Mode'!$G:$G,"=Full Reporter"),SUMIFS('Annual Service Data By Mode'!AL:AL,'Annual Service Data By Mode'!$C:$C,"="&amp;$C94,'Annual Service Data By Mode'!$G:$G,"=Full Reporter")),IF($AE$1,SUMIFS('Annual Service Data By Mode'!AL:AL,'Annual Service Data By Mode'!$C:$C,"="&amp;$C94,'Annual Service Data By Mode'!$AX:$AX,"=No"),SUMIFS('Annual Service Data By Mode'!AL:AL,'Annual Service Data By Mode'!$C:$C,"="&amp;$C94)))</f>
        <v>467107</v>
      </c>
      <c r="U94" s="79">
        <f>IF($AE$6,IF($AE$1,SUMIFS('Annual Service Data By Mode'!AN:AN,'Annual Service Data By Mode'!$C:$C,"="&amp;$C94,'Annual Service Data By Mode'!$AX:$AX,"=No",'Annual Service Data By Mode'!$G:$G,"=Full Reporter"),SUMIFS('Annual Service Data By Mode'!AN:AN,'Annual Service Data By Mode'!$C:$C,"="&amp;$C94,'Annual Service Data By Mode'!$G:$G,"=Full Reporter")),IF($AE$1,SUMIFS('Annual Service Data By Mode'!AN:AN,'Annual Service Data By Mode'!$C:$C,"="&amp;$C94,'Annual Service Data By Mode'!$AX:$AX,"=No"),SUMIFS('Annual Service Data By Mode'!AN:AN,'Annual Service Data By Mode'!$C:$C,"="&amp;$C94)))</f>
        <v>53022</v>
      </c>
      <c r="V94" s="79">
        <f>IF($AE$6,IF($AE$1,SUMIFS('Annual Service Data By Mode'!AP:AP,'Annual Service Data By Mode'!$C:$C,"="&amp;$C94,'Annual Service Data By Mode'!$AX:$AX,"=No",'Annual Service Data By Mode'!$G:$G,"=Full Reporter"),SUMIFS('Annual Service Data By Mode'!AP:AP,'Annual Service Data By Mode'!$C:$C,"="&amp;$C94,'Annual Service Data By Mode'!$G:$G,"=Full Reporter")),IF($AE$1,SUMIFS('Annual Service Data By Mode'!AP:AP,'Annual Service Data By Mode'!$C:$C,"="&amp;$C94,'Annual Service Data By Mode'!$AX:$AX,"=No"),SUMIFS('Annual Service Data By Mode'!AP:AP,'Annual Service Data By Mode'!$C:$C,"="&amp;$C94)))</f>
        <v>51896</v>
      </c>
      <c r="W94" s="79">
        <f>IF($AE$6,IF($AE$1,SUMIFS('Annual Service Data By Mode'!AR:AR,'Annual Service Data By Mode'!$C:$C,"="&amp;$C94,'Annual Service Data By Mode'!$AX:$AX,"=No",'Annual Service Data By Mode'!$G:$G,"=Full Reporter"),SUMIFS('Annual Service Data By Mode'!AR:AR,'Annual Service Data By Mode'!$C:$C,"="&amp;$C94,'Annual Service Data By Mode'!$G:$G,"=Full Reporter")),IF($AE$1,SUMIFS('Annual Service Data By Mode'!AR:AR,'Annual Service Data By Mode'!$C:$C,"="&amp;$C94,'Annual Service Data By Mode'!$AX:$AX,"=No"),SUMIFS('Annual Service Data By Mode'!AR:AR,'Annual Service Data By Mode'!$C:$C,"="&amp;$C94)))</f>
        <v>92282709</v>
      </c>
      <c r="X94" s="79">
        <f>IF($AE$6,IF($AE$1,SUMIFS('Annual Service Data By Mode'!AT:AT,'Annual Service Data By Mode'!$C:$C,"="&amp;$C94,'Annual Service Data By Mode'!$AX:$AX,"=No",'Annual Service Data By Mode'!$G:$G,"=Full Reporter"),SUMIFS('Annual Service Data By Mode'!AT:AT,'Annual Service Data By Mode'!$C:$C,"="&amp;$C94,'Annual Service Data By Mode'!$G:$G,"=Full Reporter")),IF($AE$1,SUMIFS('Annual Service Data By Mode'!AT:AT,'Annual Service Data By Mode'!$C:$C,"="&amp;$C94,'Annual Service Data By Mode'!$AX:$AX,"=No"),SUMIFS('Annual Service Data By Mode'!AT:AT,'Annual Service Data By Mode'!$C:$C,"="&amp;$C94)))</f>
        <v>408828001</v>
      </c>
      <c r="Y94" s="202">
        <f>IF($AE$6,IF($AE$1,SUMIFS('Annual Service Data By Mode'!AV:AV,'Annual Service Data By Mode'!$C:$C,"="&amp;$C94,'Annual Service Data By Mode'!$AX:$AX,"=No",'Annual Service Data By Mode'!$G:$G,"=Full Reporter"),SUMIFS('Annual Service Data By Mode'!AV:AV,'Annual Service Data By Mode'!$C:$C,"="&amp;$C94,'Annual Service Data By Mode'!$G:$G,"=Full Reporter")),IF($AE$1,SUMIFS('Annual Service Data By Mode'!AV:AV,'Annual Service Data By Mode'!$C:$C,"="&amp;$C94,'Annual Service Data By Mode'!$AX:$AX,"=No"),SUMIFS('Annual Service Data By Mode'!AV:AV,'Annual Service Data By Mode'!$C:$C,"="&amp;$C94)))</f>
        <v>7537.97</v>
      </c>
      <c r="Z94" s="31"/>
      <c r="AA94" s="31"/>
      <c r="AB94" s="31"/>
      <c r="AC94" s="31"/>
      <c r="AD94" s="31"/>
      <c r="AE94" s="31"/>
      <c r="AF94" s="31"/>
      <c r="AG94" s="31"/>
      <c r="AH94" s="31"/>
      <c r="AI94" s="31"/>
    </row>
    <row r="95" spans="1:35" x14ac:dyDescent="0.25">
      <c r="A95" s="33"/>
      <c r="B95" s="33"/>
      <c r="C95" s="67" t="s">
        <v>56</v>
      </c>
      <c r="D95" s="91" t="s">
        <v>5379</v>
      </c>
      <c r="E95" s="92"/>
      <c r="F95" s="79">
        <f>IF($AE$6,IF($AE$1,SUMIFS('Annual Service Data By Mode'!L:L,'Annual Service Data By Mode'!$C:$C,"="&amp;$C95,'Annual Service Data By Mode'!$AX:$AX,"=No",'Annual Service Data By Mode'!$G:$G,"=Full Reporter"),SUMIFS('Annual Service Data By Mode'!L:L,'Annual Service Data By Mode'!$C:$C,"="&amp;$C95,'Annual Service Data By Mode'!$G:$G,"=Full Reporter")),IF($AE$1,SUMIFS('Annual Service Data By Mode'!L:L,'Annual Service Data By Mode'!$C:$C,"="&amp;$C95,'Annual Service Data By Mode'!$AX:$AX,"=No"),SUMIFS('Annual Service Data By Mode'!L:L,'Annual Service Data By Mode'!$C:$C,"="&amp;$C95)))</f>
        <v>2681</v>
      </c>
      <c r="G95" s="79">
        <f>IF($AE$6,IF($AE$1,SUMIFS('Annual Service Data By Mode'!N:N,'Annual Service Data By Mode'!$C:$C,"="&amp;$C95,'Annual Service Data By Mode'!$AX:$AX,"=No",'Annual Service Data By Mode'!$G:$G,"=Full Reporter"),SUMIFS('Annual Service Data By Mode'!N:N,'Annual Service Data By Mode'!$C:$C,"="&amp;$C95,'Annual Service Data By Mode'!$G:$G,"=Full Reporter")),IF($AE$1,SUMIFS('Annual Service Data By Mode'!N:N,'Annual Service Data By Mode'!$C:$C,"="&amp;$C95,'Annual Service Data By Mode'!$AX:$AX,"=No"),SUMIFS('Annual Service Data By Mode'!N:N,'Annual Service Data By Mode'!$C:$C,"="&amp;$C95)))</f>
        <v>27</v>
      </c>
      <c r="H95" s="80">
        <f t="shared" si="24"/>
        <v>14.828244706057225</v>
      </c>
      <c r="I95" s="81">
        <f t="shared" si="25"/>
        <v>4.7928942686475349</v>
      </c>
      <c r="J95" s="80">
        <f t="shared" si="26"/>
        <v>5.7352279443268657</v>
      </c>
      <c r="K95" s="80">
        <f t="shared" si="27"/>
        <v>17.743634354674374</v>
      </c>
      <c r="L95" s="79">
        <f>IF($AE$6,IF($AE$1,SUMIFS('Annual Service Data By Mode'!V:V,'Annual Service Data By Mode'!$C:$C,"="&amp;$C95,'Annual Service Data By Mode'!$AX:$AX,"=No",'Annual Service Data By Mode'!$G:$G,"=Full Reporter"),SUMIFS('Annual Service Data By Mode'!V:V,'Annual Service Data By Mode'!$C:$C,"="&amp;$C95,'Annual Service Data By Mode'!$G:$G,"=Full Reporter")),IF($AE$1,SUMIFS('Annual Service Data By Mode'!V:V,'Annual Service Data By Mode'!$C:$C,"="&amp;$C95,'Annual Service Data By Mode'!$AX:$AX,"=No"),SUMIFS('Annual Service Data By Mode'!V:V,'Annual Service Data By Mode'!$C:$C,"="&amp;$C95)))</f>
        <v>44951271</v>
      </c>
      <c r="M95" s="79">
        <f>IF($AE$6,IF($AE$1,SUMIFS('Annual Service Data By Mode'!X:X,'Annual Service Data By Mode'!$C:$C,"="&amp;$C95,'Annual Service Data By Mode'!$AX:$AX,"=No",'Annual Service Data By Mode'!$G:$G,"=Full Reporter"),SUMIFS('Annual Service Data By Mode'!X:X,'Annual Service Data By Mode'!$C:$C,"="&amp;$C95,'Annual Service Data By Mode'!$G:$G,"=Full Reporter")),IF($AE$1,SUMIFS('Annual Service Data By Mode'!X:X,'Annual Service Data By Mode'!$C:$C,"="&amp;$C95,'Annual Service Data By Mode'!$AX:$AX,"=No"),SUMIFS('Annual Service Data By Mode'!X:X,'Annual Service Data By Mode'!$C:$C,"="&amp;$C95)))</f>
        <v>88161256</v>
      </c>
      <c r="N95" s="79">
        <f>IF($AE$6,IF($AE$1,SUMIFS('Annual Service Data By Mode'!Z:Z,'Annual Service Data By Mode'!$C:$C,"="&amp;$C95,'Annual Service Data By Mode'!$AX:$AX,"=No",'Annual Service Data By Mode'!$G:$G,"=Full Reporter"),SUMIFS('Annual Service Data By Mode'!Z:Z,'Annual Service Data By Mode'!$C:$C,"="&amp;$C95,'Annual Service Data By Mode'!$G:$G,"=Full Reporter")),IF($AE$1,SUMIFS('Annual Service Data By Mode'!Z:Z,'Annual Service Data By Mode'!$C:$C,"="&amp;$C95,'Annual Service Data By Mode'!$AX:$AX,"=No"),SUMIFS('Annual Service Data By Mode'!Z:Z,'Annual Service Data By Mode'!$C:$C,"="&amp;$C95)))</f>
        <v>88585995</v>
      </c>
      <c r="O95" s="79">
        <f>IF($AE$6,IF($AE$1,SUMIFS('Annual Service Data By Mode'!AB:AB,'Annual Service Data By Mode'!$C:$C,"="&amp;$C95,'Annual Service Data By Mode'!$AX:$AX,"=No",'Annual Service Data By Mode'!$G:$G,"=Full Reporter"),SUMIFS('Annual Service Data By Mode'!AB:AB,'Annual Service Data By Mode'!$C:$C,"="&amp;$C95,'Annual Service Data By Mode'!$G:$G,"=Full Reporter")),IF($AE$1,SUMIFS('Annual Service Data By Mode'!AB:AB,'Annual Service Data By Mode'!$C:$C,"="&amp;$C95,'Annual Service Data By Mode'!$AX:$AX,"=No"),SUMIFS('Annual Service Data By Mode'!AB:AB,'Annual Service Data By Mode'!$C:$C,"="&amp;$C95)))</f>
        <v>14959576</v>
      </c>
      <c r="P95" s="79">
        <f>IF($AE$6,IF($AE$1,SUMIFS('Annual Service Data By Mode'!AD:AD,'Annual Service Data By Mode'!$C:$C,"="&amp;$C95,'Annual Service Data By Mode'!$AX:$AX,"=No",'Annual Service Data By Mode'!$G:$G,"=Full Reporter"),SUMIFS('Annual Service Data By Mode'!AD:AD,'Annual Service Data By Mode'!$C:$C,"="&amp;$C95,'Annual Service Data By Mode'!$G:$G,"=Full Reporter")),IF($AE$1,SUMIFS('Annual Service Data By Mode'!AD:AD,'Annual Service Data By Mode'!$C:$C,"="&amp;$C95,'Annual Service Data By Mode'!$AX:$AX,"=No"),SUMIFS('Annual Service Data By Mode'!AD:AD,'Annual Service Data By Mode'!$C:$C,"="&amp;$C95)))</f>
        <v>5830792</v>
      </c>
      <c r="Q95" s="79">
        <f>IF($AE$6,IF($AE$1,SUMIFS('Annual Service Data By Mode'!AF:AF,'Annual Service Data By Mode'!$C:$C,"="&amp;$C95,'Annual Service Data By Mode'!$AX:$AX,"=No",'Annual Service Data By Mode'!$G:$G,"=Full Reporter"),SUMIFS('Annual Service Data By Mode'!AF:AF,'Annual Service Data By Mode'!$C:$C,"="&amp;$C95,'Annual Service Data By Mode'!$G:$G,"=Full Reporter")),IF($AE$1,SUMIFS('Annual Service Data By Mode'!AF:AF,'Annual Service Data By Mode'!$C:$C,"="&amp;$C95,'Annual Service Data By Mode'!$AX:$AX,"=No"),SUMIFS('Annual Service Data By Mode'!AF:AF,'Annual Service Data By Mode'!$C:$C,"="&amp;$C95)))</f>
        <v>5974139</v>
      </c>
      <c r="R95" s="79">
        <f>IF($AE$6,IF($AE$1,SUMIFS('Annual Service Data By Mode'!AH:AH,'Annual Service Data By Mode'!$C:$C,"="&amp;$C95,'Annual Service Data By Mode'!$AX:$AX,"=No",'Annual Service Data By Mode'!$G:$G,"=Full Reporter"),SUMIFS('Annual Service Data By Mode'!AH:AH,'Annual Service Data By Mode'!$C:$C,"="&amp;$C95,'Annual Service Data By Mode'!$G:$G,"=Full Reporter")),IF($AE$1,SUMIFS('Annual Service Data By Mode'!AH:AH,'Annual Service Data By Mode'!$C:$C,"="&amp;$C95,'Annual Service Data By Mode'!$AX:$AX,"=No"),SUMIFS('Annual Service Data By Mode'!AH:AH,'Annual Service Data By Mode'!$C:$C,"="&amp;$C95)))</f>
        <v>849839</v>
      </c>
      <c r="S95" s="79">
        <f>IF($AE$6,IF($AE$1,SUMIFS('Annual Service Data By Mode'!AJ:AJ,'Annual Service Data By Mode'!$C:$C,"="&amp;$C95,'Annual Service Data By Mode'!$AX:$AX,"=No",'Annual Service Data By Mode'!$G:$G,"=Full Reporter"),SUMIFS('Annual Service Data By Mode'!AJ:AJ,'Annual Service Data By Mode'!$C:$C,"="&amp;$C95,'Annual Service Data By Mode'!$G:$G,"=Full Reporter")),IF($AE$1,SUMIFS('Annual Service Data By Mode'!AJ:AJ,'Annual Service Data By Mode'!$C:$C,"="&amp;$C95,'Annual Service Data By Mode'!$AX:$AX,"=No"),SUMIFS('Annual Service Data By Mode'!AJ:AJ,'Annual Service Data By Mode'!$C:$C,"="&amp;$C95)))</f>
        <v>2148970</v>
      </c>
      <c r="T95" s="79">
        <f>IF($AE$6,IF($AE$1,SUMIFS('Annual Service Data By Mode'!AL:AL,'Annual Service Data By Mode'!$C:$C,"="&amp;$C95,'Annual Service Data By Mode'!$AX:$AX,"=No",'Annual Service Data By Mode'!$G:$G,"=Full Reporter"),SUMIFS('Annual Service Data By Mode'!AL:AL,'Annual Service Data By Mode'!$C:$C,"="&amp;$C95,'Annual Service Data By Mode'!$G:$G,"=Full Reporter")),IF($AE$1,SUMIFS('Annual Service Data By Mode'!AL:AL,'Annual Service Data By Mode'!$C:$C,"="&amp;$C95,'Annual Service Data By Mode'!$AX:$AX,"=No"),SUMIFS('Annual Service Data By Mode'!AL:AL,'Annual Service Data By Mode'!$C:$C,"="&amp;$C95)))</f>
        <v>2081109</v>
      </c>
      <c r="U95" s="79">
        <f>IF($AE$6,IF($AE$1,SUMIFS('Annual Service Data By Mode'!AN:AN,'Annual Service Data By Mode'!$C:$C,"="&amp;$C95,'Annual Service Data By Mode'!$AX:$AX,"=No",'Annual Service Data By Mode'!$G:$G,"=Full Reporter"),SUMIFS('Annual Service Data By Mode'!AN:AN,'Annual Service Data By Mode'!$C:$C,"="&amp;$C95,'Annual Service Data By Mode'!$G:$G,"=Full Reporter")),IF($AE$1,SUMIFS('Annual Service Data By Mode'!AN:AN,'Annual Service Data By Mode'!$C:$C,"="&amp;$C95,'Annual Service Data By Mode'!$AX:$AX,"=No"),SUMIFS('Annual Service Data By Mode'!AN:AN,'Annual Service Data By Mode'!$C:$C,"="&amp;$C95)))</f>
        <v>158730</v>
      </c>
      <c r="V95" s="79">
        <f>IF($AE$6,IF($AE$1,SUMIFS('Annual Service Data By Mode'!AP:AP,'Annual Service Data By Mode'!$C:$C,"="&amp;$C95,'Annual Service Data By Mode'!$AX:$AX,"=No",'Annual Service Data By Mode'!$G:$G,"=Full Reporter"),SUMIFS('Annual Service Data By Mode'!AP:AP,'Annual Service Data By Mode'!$C:$C,"="&amp;$C95,'Annual Service Data By Mode'!$G:$G,"=Full Reporter")),IF($AE$1,SUMIFS('Annual Service Data By Mode'!AP:AP,'Annual Service Data By Mode'!$C:$C,"="&amp;$C95,'Annual Service Data By Mode'!$AX:$AX,"=No"),SUMIFS('Annual Service Data By Mode'!AP:AP,'Annual Service Data By Mode'!$C:$C,"="&amp;$C95)))</f>
        <v>150689</v>
      </c>
      <c r="W95" s="79">
        <f>IF($AE$6,IF($AE$1,SUMIFS('Annual Service Data By Mode'!AR:AR,'Annual Service Data By Mode'!$C:$C,"="&amp;$C95,'Annual Service Data By Mode'!$AX:$AX,"=No",'Annual Service Data By Mode'!$G:$G,"=Full Reporter"),SUMIFS('Annual Service Data By Mode'!AR:AR,'Annual Service Data By Mode'!$C:$C,"="&amp;$C95,'Annual Service Data By Mode'!$G:$G,"=Full Reporter")),IF($AE$1,SUMIFS('Annual Service Data By Mode'!AR:AR,'Annual Service Data By Mode'!$C:$C,"="&amp;$C95,'Annual Service Data By Mode'!$AX:$AX,"=No"),SUMIFS('Annual Service Data By Mode'!AR:AR,'Annual Service Data By Mode'!$C:$C,"="&amp;$C95)))</f>
        <v>106002938</v>
      </c>
      <c r="X95" s="79">
        <f>IF($AE$6,IF($AE$1,SUMIFS('Annual Service Data By Mode'!AT:AT,'Annual Service Data By Mode'!$C:$C,"="&amp;$C95,'Annual Service Data By Mode'!$AX:$AX,"=No",'Annual Service Data By Mode'!$G:$G,"=Full Reporter"),SUMIFS('Annual Service Data By Mode'!AT:AT,'Annual Service Data By Mode'!$C:$C,"="&amp;$C95,'Annual Service Data By Mode'!$G:$G,"=Full Reporter")),IF($AE$1,SUMIFS('Annual Service Data By Mode'!AT:AT,'Annual Service Data By Mode'!$C:$C,"="&amp;$C95,'Annual Service Data By Mode'!$AX:$AX,"=No"),SUMIFS('Annual Service Data By Mode'!AT:AT,'Annual Service Data By Mode'!$C:$C,"="&amp;$C95)))</f>
        <v>508060874</v>
      </c>
      <c r="Y95" s="202">
        <f>IF($AE$6,IF($AE$1,SUMIFS('Annual Service Data By Mode'!AV:AV,'Annual Service Data By Mode'!$C:$C,"="&amp;$C95,'Annual Service Data By Mode'!$AX:$AX,"=No",'Annual Service Data By Mode'!$G:$G,"=Full Reporter"),SUMIFS('Annual Service Data By Mode'!AV:AV,'Annual Service Data By Mode'!$C:$C,"="&amp;$C95,'Annual Service Data By Mode'!$G:$G,"=Full Reporter")),IF($AE$1,SUMIFS('Annual Service Data By Mode'!AV:AV,'Annual Service Data By Mode'!$C:$C,"="&amp;$C95,'Annual Service Data By Mode'!$AX:$AX,"=No"),SUMIFS('Annual Service Data By Mode'!AV:AV,'Annual Service Data By Mode'!$C:$C,"="&amp;$C95)))</f>
        <v>5773.52</v>
      </c>
      <c r="Z95" s="31"/>
      <c r="AA95" s="31"/>
      <c r="AB95" s="31"/>
      <c r="AC95" s="31"/>
      <c r="AD95" s="31"/>
      <c r="AE95" s="31"/>
      <c r="AF95" s="31"/>
      <c r="AG95" s="31"/>
      <c r="AH95" s="31"/>
      <c r="AI95" s="31"/>
    </row>
    <row r="96" spans="1:35" x14ac:dyDescent="0.25">
      <c r="A96" s="33"/>
      <c r="B96" s="33"/>
      <c r="C96" s="67" t="s">
        <v>59</v>
      </c>
      <c r="D96" s="91" t="s">
        <v>5380</v>
      </c>
      <c r="E96" s="92"/>
      <c r="F96" s="79">
        <f>IF($AE$6,IF($AE$1,SUMIFS('Annual Service Data By Mode'!L:L,'Annual Service Data By Mode'!$C:$C,"="&amp;$C96,'Annual Service Data By Mode'!$AX:$AX,"=No",'Annual Service Data By Mode'!$G:$G,"=Full Reporter"),SUMIFS('Annual Service Data By Mode'!L:L,'Annual Service Data By Mode'!$C:$C,"="&amp;$C96,'Annual Service Data By Mode'!$G:$G,"=Full Reporter")),IF($AE$1,SUMIFS('Annual Service Data By Mode'!L:L,'Annual Service Data By Mode'!$C:$C,"="&amp;$C96,'Annual Service Data By Mode'!$AX:$AX,"=No"),SUMIFS('Annual Service Data By Mode'!L:L,'Annual Service Data By Mode'!$C:$C,"="&amp;$C96)))</f>
        <v>1791</v>
      </c>
      <c r="G96" s="79">
        <f>IF($AE$6,IF($AE$1,SUMIFS('Annual Service Data By Mode'!N:N,'Annual Service Data By Mode'!$C:$C,"="&amp;$C96,'Annual Service Data By Mode'!$AX:$AX,"=No",'Annual Service Data By Mode'!$G:$G,"=Full Reporter"),SUMIFS('Annual Service Data By Mode'!N:N,'Annual Service Data By Mode'!$C:$C,"="&amp;$C96,'Annual Service Data By Mode'!$G:$G,"=Full Reporter")),IF($AE$1,SUMIFS('Annual Service Data By Mode'!N:N,'Annual Service Data By Mode'!$C:$C,"="&amp;$C96,'Annual Service Data By Mode'!$AX:$AX,"=No"),SUMIFS('Annual Service Data By Mode'!N:N,'Annual Service Data By Mode'!$C:$C,"="&amp;$C96)))</f>
        <v>32</v>
      </c>
      <c r="H96" s="80">
        <f t="shared" si="24"/>
        <v>15.72355270112979</v>
      </c>
      <c r="I96" s="81">
        <f t="shared" si="25"/>
        <v>4.8608179708308512</v>
      </c>
      <c r="J96" s="80">
        <f t="shared" si="26"/>
        <v>4.4079062519495027</v>
      </c>
      <c r="K96" s="80">
        <f t="shared" si="27"/>
        <v>14.258494490037611</v>
      </c>
      <c r="L96" s="79">
        <f>IF($AE$6,IF($AE$1,SUMIFS('Annual Service Data By Mode'!V:V,'Annual Service Data By Mode'!$C:$C,"="&amp;$C96,'Annual Service Data By Mode'!$AX:$AX,"=No",'Annual Service Data By Mode'!$G:$G,"=Full Reporter"),SUMIFS('Annual Service Data By Mode'!V:V,'Annual Service Data By Mode'!$C:$C,"="&amp;$C96,'Annual Service Data By Mode'!$G:$G,"=Full Reporter")),IF($AE$1,SUMIFS('Annual Service Data By Mode'!V:V,'Annual Service Data By Mode'!$C:$C,"="&amp;$C96,'Annual Service Data By Mode'!$AX:$AX,"=No"),SUMIFS('Annual Service Data By Mode'!V:V,'Annual Service Data By Mode'!$C:$C,"="&amp;$C96)))</f>
        <v>34581073</v>
      </c>
      <c r="M96" s="79">
        <f>IF($AE$6,IF($AE$1,SUMIFS('Annual Service Data By Mode'!X:X,'Annual Service Data By Mode'!$C:$C,"="&amp;$C96,'Annual Service Data By Mode'!$AX:$AX,"=No",'Annual Service Data By Mode'!$G:$G,"=Full Reporter"),SUMIFS('Annual Service Data By Mode'!X:X,'Annual Service Data By Mode'!$C:$C,"="&amp;$C96,'Annual Service Data By Mode'!$G:$G,"=Full Reporter")),IF($AE$1,SUMIFS('Annual Service Data By Mode'!X:X,'Annual Service Data By Mode'!$C:$C,"="&amp;$C96,'Annual Service Data By Mode'!$AX:$AX,"=No"),SUMIFS('Annual Service Data By Mode'!X:X,'Annual Service Data By Mode'!$C:$C,"="&amp;$C96)))</f>
        <v>47802532</v>
      </c>
      <c r="N96" s="79">
        <f>IF($AE$6,IF($AE$1,SUMIFS('Annual Service Data By Mode'!Z:Z,'Annual Service Data By Mode'!$C:$C,"="&amp;$C96,'Annual Service Data By Mode'!$AX:$AX,"=No",'Annual Service Data By Mode'!$G:$G,"=Full Reporter"),SUMIFS('Annual Service Data By Mode'!Z:Z,'Annual Service Data By Mode'!$C:$C,"="&amp;$C96,'Annual Service Data By Mode'!$G:$G,"=Full Reporter")),IF($AE$1,SUMIFS('Annual Service Data By Mode'!Z:Z,'Annual Service Data By Mode'!$C:$C,"="&amp;$C96,'Annual Service Data By Mode'!$AX:$AX,"=No"),SUMIFS('Annual Service Data By Mode'!Z:Z,'Annual Service Data By Mode'!$C:$C,"="&amp;$C96)))</f>
        <v>64936433</v>
      </c>
      <c r="O96" s="79">
        <f>IF($AE$6,IF($AE$1,SUMIFS('Annual Service Data By Mode'!AB:AB,'Annual Service Data By Mode'!$C:$C,"="&amp;$C96,'Annual Service Data By Mode'!$AX:$AX,"=No",'Annual Service Data By Mode'!$G:$G,"=Full Reporter"),SUMIFS('Annual Service Data By Mode'!AB:AB,'Annual Service Data By Mode'!$C:$C,"="&amp;$C96,'Annual Service Data By Mode'!$G:$G,"=Full Reporter")),IF($AE$1,SUMIFS('Annual Service Data By Mode'!AB:AB,'Annual Service Data By Mode'!$C:$C,"="&amp;$C96,'Annual Service Data By Mode'!$AX:$AX,"=No"),SUMIFS('Annual Service Data By Mode'!AB:AB,'Annual Service Data By Mode'!$C:$C,"="&amp;$C96)))</f>
        <v>4695569</v>
      </c>
      <c r="P96" s="79">
        <f>IF($AE$6,IF($AE$1,SUMIFS('Annual Service Data By Mode'!AD:AD,'Annual Service Data By Mode'!$C:$C,"="&amp;$C96,'Annual Service Data By Mode'!$AX:$AX,"=No",'Annual Service Data By Mode'!$G:$G,"=Full Reporter"),SUMIFS('Annual Service Data By Mode'!AD:AD,'Annual Service Data By Mode'!$C:$C,"="&amp;$C96,'Annual Service Data By Mode'!$G:$G,"=Full Reporter")),IF($AE$1,SUMIFS('Annual Service Data By Mode'!AD:AD,'Annual Service Data By Mode'!$C:$C,"="&amp;$C96,'Annual Service Data By Mode'!$AX:$AX,"=No"),SUMIFS('Annual Service Data By Mode'!AD:AD,'Annual Service Data By Mode'!$C:$C,"="&amp;$C96)))</f>
        <v>3124285</v>
      </c>
      <c r="Q96" s="79">
        <f>IF($AE$6,IF($AE$1,SUMIFS('Annual Service Data By Mode'!AF:AF,'Annual Service Data By Mode'!$C:$C,"="&amp;$C96,'Annual Service Data By Mode'!$AX:$AX,"=No",'Annual Service Data By Mode'!$G:$G,"=Full Reporter"),SUMIFS('Annual Service Data By Mode'!AF:AF,'Annual Service Data By Mode'!$C:$C,"="&amp;$C96,'Annual Service Data By Mode'!$G:$G,"=Full Reporter")),IF($AE$1,SUMIFS('Annual Service Data By Mode'!AF:AF,'Annual Service Data By Mode'!$C:$C,"="&amp;$C96,'Annual Service Data By Mode'!$AX:$AX,"=No"),SUMIFS('Annual Service Data By Mode'!AF:AF,'Annual Service Data By Mode'!$C:$C,"="&amp;$C96)))</f>
        <v>4129883</v>
      </c>
      <c r="R96" s="79">
        <f>IF($AE$6,IF($AE$1,SUMIFS('Annual Service Data By Mode'!AH:AH,'Annual Service Data By Mode'!$C:$C,"="&amp;$C96,'Annual Service Data By Mode'!$AX:$AX,"=No",'Annual Service Data By Mode'!$G:$G,"=Full Reporter"),SUMIFS('Annual Service Data By Mode'!AH:AH,'Annual Service Data By Mode'!$C:$C,"="&amp;$C96,'Annual Service Data By Mode'!$G:$G,"=Full Reporter")),IF($AE$1,SUMIFS('Annual Service Data By Mode'!AH:AH,'Annual Service Data By Mode'!$C:$C,"="&amp;$C96,'Annual Service Data By Mode'!$AX:$AX,"=No"),SUMIFS('Annual Service Data By Mode'!AH:AH,'Annual Service Data By Mode'!$C:$C,"="&amp;$C96)))</f>
        <v>218724</v>
      </c>
      <c r="S96" s="79">
        <f>IF($AE$6,IF($AE$1,SUMIFS('Annual Service Data By Mode'!AJ:AJ,'Annual Service Data By Mode'!$C:$C,"="&amp;$C96,'Annual Service Data By Mode'!$AX:$AX,"=No",'Annual Service Data By Mode'!$G:$G,"=Full Reporter"),SUMIFS('Annual Service Data By Mode'!AJ:AJ,'Annual Service Data By Mode'!$C:$C,"="&amp;$C96,'Annual Service Data By Mode'!$G:$G,"=Full Reporter")),IF($AE$1,SUMIFS('Annual Service Data By Mode'!AJ:AJ,'Annual Service Data By Mode'!$C:$C,"="&amp;$C96,'Annual Service Data By Mode'!$AX:$AX,"=No"),SUMIFS('Annual Service Data By Mode'!AJ:AJ,'Annual Service Data By Mode'!$C:$C,"="&amp;$C96)))</f>
        <v>3262104</v>
      </c>
      <c r="T96" s="79">
        <f>IF($AE$6,IF($AE$1,SUMIFS('Annual Service Data By Mode'!AL:AL,'Annual Service Data By Mode'!$C:$C,"="&amp;$C96,'Annual Service Data By Mode'!$AX:$AX,"=No",'Annual Service Data By Mode'!$G:$G,"=Full Reporter"),SUMIFS('Annual Service Data By Mode'!AL:AL,'Annual Service Data By Mode'!$C:$C,"="&amp;$C96,'Annual Service Data By Mode'!$G:$G,"=Full Reporter")),IF($AE$1,SUMIFS('Annual Service Data By Mode'!AL:AL,'Annual Service Data By Mode'!$C:$C,"="&amp;$C96,'Annual Service Data By Mode'!$AX:$AX,"=No"),SUMIFS('Annual Service Data By Mode'!AL:AL,'Annual Service Data By Mode'!$C:$C,"="&amp;$C96)))</f>
        <v>3236391</v>
      </c>
      <c r="U96" s="79">
        <f>IF($AE$6,IF($AE$1,SUMIFS('Annual Service Data By Mode'!AN:AN,'Annual Service Data By Mode'!$C:$C,"="&amp;$C96,'Annual Service Data By Mode'!$AX:$AX,"=No",'Annual Service Data By Mode'!$G:$G,"=Full Reporter"),SUMIFS('Annual Service Data By Mode'!AN:AN,'Annual Service Data By Mode'!$C:$C,"="&amp;$C96,'Annual Service Data By Mode'!$G:$G,"=Full Reporter")),IF($AE$1,SUMIFS('Annual Service Data By Mode'!AN:AN,'Annual Service Data By Mode'!$C:$C,"="&amp;$C96,'Annual Service Data By Mode'!$AX:$AX,"=No"),SUMIFS('Annual Service Data By Mode'!AN:AN,'Annual Service Data By Mode'!$C:$C,"="&amp;$C96)))</f>
        <v>153791</v>
      </c>
      <c r="V96" s="79">
        <f>IF($AE$6,IF($AE$1,SUMIFS('Annual Service Data By Mode'!AP:AP,'Annual Service Data By Mode'!$C:$C,"="&amp;$C96,'Annual Service Data By Mode'!$AX:$AX,"=No",'Annual Service Data By Mode'!$G:$G,"=Full Reporter"),SUMIFS('Annual Service Data By Mode'!AP:AP,'Annual Service Data By Mode'!$C:$C,"="&amp;$C96,'Annual Service Data By Mode'!$G:$G,"=Full Reporter")),IF($AE$1,SUMIFS('Annual Service Data By Mode'!AP:AP,'Annual Service Data By Mode'!$C:$C,"="&amp;$C96,'Annual Service Data By Mode'!$AX:$AX,"=No"),SUMIFS('Annual Service Data By Mode'!AP:AP,'Annual Service Data By Mode'!$C:$C,"="&amp;$C96)))</f>
        <v>151657</v>
      </c>
      <c r="W96" s="79">
        <f>IF($AE$6,IF($AE$1,SUMIFS('Annual Service Data By Mode'!AR:AR,'Annual Service Data By Mode'!$C:$C,"="&amp;$C96,'Annual Service Data By Mode'!$AX:$AX,"=No",'Annual Service Data By Mode'!$G:$G,"=Full Reporter"),SUMIFS('Annual Service Data By Mode'!AR:AR,'Annual Service Data By Mode'!$C:$C,"="&amp;$C96,'Annual Service Data By Mode'!$G:$G,"=Full Reporter")),IF($AE$1,SUMIFS('Annual Service Data By Mode'!AR:AR,'Annual Service Data By Mode'!$C:$C,"="&amp;$C96,'Annual Service Data By Mode'!$AX:$AX,"=No"),SUMIFS('Annual Service Data By Mode'!AR:AR,'Annual Service Data By Mode'!$C:$C,"="&amp;$C96)))</f>
        <v>58885914</v>
      </c>
      <c r="X96" s="79">
        <f>IF($AE$6,IF($AE$1,SUMIFS('Annual Service Data By Mode'!AT:AT,'Annual Service Data By Mode'!$C:$C,"="&amp;$C96,'Annual Service Data By Mode'!$AX:$AX,"=No",'Annual Service Data By Mode'!$G:$G,"=Full Reporter"),SUMIFS('Annual Service Data By Mode'!AT:AT,'Annual Service Data By Mode'!$C:$C,"="&amp;$C96,'Annual Service Data By Mode'!$G:$G,"=Full Reporter")),IF($AE$1,SUMIFS('Annual Service Data By Mode'!AT:AT,'Annual Service Data By Mode'!$C:$C,"="&amp;$C96,'Annual Service Data By Mode'!$AX:$AX,"=No"),SUMIFS('Annual Service Data By Mode'!AT:AT,'Annual Service Data By Mode'!$C:$C,"="&amp;$C96)))</f>
        <v>286233709</v>
      </c>
      <c r="Y96" s="202">
        <f>IF($AE$6,IF($AE$1,SUMIFS('Annual Service Data By Mode'!AV:AV,'Annual Service Data By Mode'!$C:$C,"="&amp;$C96,'Annual Service Data By Mode'!$AX:$AX,"=No",'Annual Service Data By Mode'!$G:$G,"=Full Reporter"),SUMIFS('Annual Service Data By Mode'!AV:AV,'Annual Service Data By Mode'!$C:$C,"="&amp;$C96,'Annual Service Data By Mode'!$G:$G,"=Full Reporter")),IF($AE$1,SUMIFS('Annual Service Data By Mode'!AV:AV,'Annual Service Data By Mode'!$C:$C,"="&amp;$C96,'Annual Service Data By Mode'!$AX:$AX,"=No"),SUMIFS('Annual Service Data By Mode'!AV:AV,'Annual Service Data By Mode'!$C:$C,"="&amp;$C96)))</f>
        <v>3254.35</v>
      </c>
      <c r="Z96" s="31"/>
      <c r="AA96" s="31"/>
      <c r="AB96" s="31"/>
      <c r="AC96" s="31"/>
      <c r="AD96" s="31"/>
      <c r="AE96" s="31"/>
      <c r="AF96" s="31"/>
      <c r="AG96" s="31"/>
      <c r="AH96" s="31"/>
      <c r="AI96" s="31"/>
    </row>
    <row r="97" spans="1:35" x14ac:dyDescent="0.25">
      <c r="A97" s="33"/>
      <c r="B97" s="33"/>
      <c r="C97" s="67" t="s">
        <v>186</v>
      </c>
      <c r="D97" s="91" t="s">
        <v>5381</v>
      </c>
      <c r="E97" s="92"/>
      <c r="F97" s="79">
        <f>IF($AE$6,IF($AE$1,SUMIFS('Annual Service Data By Mode'!L:L,'Annual Service Data By Mode'!$C:$C,"="&amp;$C97,'Annual Service Data By Mode'!$AX:$AX,"=No",'Annual Service Data By Mode'!$G:$G,"=Full Reporter"),SUMIFS('Annual Service Data By Mode'!L:L,'Annual Service Data By Mode'!$C:$C,"="&amp;$C97,'Annual Service Data By Mode'!$G:$G,"=Full Reporter")),IF($AE$1,SUMIFS('Annual Service Data By Mode'!L:L,'Annual Service Data By Mode'!$C:$C,"="&amp;$C97,'Annual Service Data By Mode'!$AX:$AX,"=No"),SUMIFS('Annual Service Data By Mode'!L:L,'Annual Service Data By Mode'!$C:$C,"="&amp;$C97)))</f>
        <v>0</v>
      </c>
      <c r="G97" s="79">
        <f>IF($AE$6,IF($AE$1,SUMIFS('Annual Service Data By Mode'!N:N,'Annual Service Data By Mode'!$C:$C,"="&amp;$C97,'Annual Service Data By Mode'!$AX:$AX,"=No",'Annual Service Data By Mode'!$G:$G,"=Full Reporter"),SUMIFS('Annual Service Data By Mode'!N:N,'Annual Service Data By Mode'!$C:$C,"="&amp;$C97,'Annual Service Data By Mode'!$G:$G,"=Full Reporter")),IF($AE$1,SUMIFS('Annual Service Data By Mode'!N:N,'Annual Service Data By Mode'!$C:$C,"="&amp;$C97,'Annual Service Data By Mode'!$AX:$AX,"=No"),SUMIFS('Annual Service Data By Mode'!N:N,'Annual Service Data By Mode'!$C:$C,"="&amp;$C97)))</f>
        <v>0</v>
      </c>
      <c r="H97" s="80" t="str">
        <f t="shared" si="24"/>
        <v/>
      </c>
      <c r="I97" s="81" t="str">
        <f t="shared" si="25"/>
        <v/>
      </c>
      <c r="J97" s="80" t="str">
        <f t="shared" si="26"/>
        <v/>
      </c>
      <c r="K97" s="80" t="str">
        <f t="shared" si="27"/>
        <v/>
      </c>
      <c r="L97" s="79">
        <f>IF($AE$6,IF($AE$1,SUMIFS('Annual Service Data By Mode'!V:V,'Annual Service Data By Mode'!$C:$C,"="&amp;$C97,'Annual Service Data By Mode'!$AX:$AX,"=No",'Annual Service Data By Mode'!$G:$G,"=Full Reporter"),SUMIFS('Annual Service Data By Mode'!V:V,'Annual Service Data By Mode'!$C:$C,"="&amp;$C97,'Annual Service Data By Mode'!$G:$G,"=Full Reporter")),IF($AE$1,SUMIFS('Annual Service Data By Mode'!V:V,'Annual Service Data By Mode'!$C:$C,"="&amp;$C97,'Annual Service Data By Mode'!$AX:$AX,"=No"),SUMIFS('Annual Service Data By Mode'!V:V,'Annual Service Data By Mode'!$C:$C,"="&amp;$C97)))</f>
        <v>0</v>
      </c>
      <c r="M97" s="79">
        <f>IF($AE$6,IF($AE$1,SUMIFS('Annual Service Data By Mode'!X:X,'Annual Service Data By Mode'!$C:$C,"="&amp;$C97,'Annual Service Data By Mode'!$AX:$AX,"=No",'Annual Service Data By Mode'!$G:$G,"=Full Reporter"),SUMIFS('Annual Service Data By Mode'!X:X,'Annual Service Data By Mode'!$C:$C,"="&amp;$C97,'Annual Service Data By Mode'!$G:$G,"=Full Reporter")),IF($AE$1,SUMIFS('Annual Service Data By Mode'!X:X,'Annual Service Data By Mode'!$C:$C,"="&amp;$C97,'Annual Service Data By Mode'!$AX:$AX,"=No"),SUMIFS('Annual Service Data By Mode'!X:X,'Annual Service Data By Mode'!$C:$C,"="&amp;$C97)))</f>
        <v>0</v>
      </c>
      <c r="N97" s="79">
        <f>IF($AE$6,IF($AE$1,SUMIFS('Annual Service Data By Mode'!Z:Z,'Annual Service Data By Mode'!$C:$C,"="&amp;$C97,'Annual Service Data By Mode'!$AX:$AX,"=No",'Annual Service Data By Mode'!$G:$G,"=Full Reporter"),SUMIFS('Annual Service Data By Mode'!Z:Z,'Annual Service Data By Mode'!$C:$C,"="&amp;$C97,'Annual Service Data By Mode'!$G:$G,"=Full Reporter")),IF($AE$1,SUMIFS('Annual Service Data By Mode'!Z:Z,'Annual Service Data By Mode'!$C:$C,"="&amp;$C97,'Annual Service Data By Mode'!$AX:$AX,"=No"),SUMIFS('Annual Service Data By Mode'!Z:Z,'Annual Service Data By Mode'!$C:$C,"="&amp;$C97)))</f>
        <v>0</v>
      </c>
      <c r="O97" s="79">
        <f>IF($AE$6,IF($AE$1,SUMIFS('Annual Service Data By Mode'!AB:AB,'Annual Service Data By Mode'!$C:$C,"="&amp;$C97,'Annual Service Data By Mode'!$AX:$AX,"=No",'Annual Service Data By Mode'!$G:$G,"=Full Reporter"),SUMIFS('Annual Service Data By Mode'!AB:AB,'Annual Service Data By Mode'!$C:$C,"="&amp;$C97,'Annual Service Data By Mode'!$G:$G,"=Full Reporter")),IF($AE$1,SUMIFS('Annual Service Data By Mode'!AB:AB,'Annual Service Data By Mode'!$C:$C,"="&amp;$C97,'Annual Service Data By Mode'!$AX:$AX,"=No"),SUMIFS('Annual Service Data By Mode'!AB:AB,'Annual Service Data By Mode'!$C:$C,"="&amp;$C97)))</f>
        <v>0</v>
      </c>
      <c r="P97" s="79">
        <f>IF($AE$6,IF($AE$1,SUMIFS('Annual Service Data By Mode'!AD:AD,'Annual Service Data By Mode'!$C:$C,"="&amp;$C97,'Annual Service Data By Mode'!$AX:$AX,"=No",'Annual Service Data By Mode'!$G:$G,"=Full Reporter"),SUMIFS('Annual Service Data By Mode'!AD:AD,'Annual Service Data By Mode'!$C:$C,"="&amp;$C97,'Annual Service Data By Mode'!$G:$G,"=Full Reporter")),IF($AE$1,SUMIFS('Annual Service Data By Mode'!AD:AD,'Annual Service Data By Mode'!$C:$C,"="&amp;$C97,'Annual Service Data By Mode'!$AX:$AX,"=No"),SUMIFS('Annual Service Data By Mode'!AD:AD,'Annual Service Data By Mode'!$C:$C,"="&amp;$C97)))</f>
        <v>0</v>
      </c>
      <c r="Q97" s="79">
        <f>IF($AE$6,IF($AE$1,SUMIFS('Annual Service Data By Mode'!AF:AF,'Annual Service Data By Mode'!$C:$C,"="&amp;$C97,'Annual Service Data By Mode'!$AX:$AX,"=No",'Annual Service Data By Mode'!$G:$G,"=Full Reporter"),SUMIFS('Annual Service Data By Mode'!AF:AF,'Annual Service Data By Mode'!$C:$C,"="&amp;$C97,'Annual Service Data By Mode'!$G:$G,"=Full Reporter")),IF($AE$1,SUMIFS('Annual Service Data By Mode'!AF:AF,'Annual Service Data By Mode'!$C:$C,"="&amp;$C97,'Annual Service Data By Mode'!$AX:$AX,"=No"),SUMIFS('Annual Service Data By Mode'!AF:AF,'Annual Service Data By Mode'!$C:$C,"="&amp;$C97)))</f>
        <v>0</v>
      </c>
      <c r="R97" s="79">
        <f>IF($AE$6,IF($AE$1,SUMIFS('Annual Service Data By Mode'!AH:AH,'Annual Service Data By Mode'!$C:$C,"="&amp;$C97,'Annual Service Data By Mode'!$AX:$AX,"=No",'Annual Service Data By Mode'!$G:$G,"=Full Reporter"),SUMIFS('Annual Service Data By Mode'!AH:AH,'Annual Service Data By Mode'!$C:$C,"="&amp;$C97,'Annual Service Data By Mode'!$G:$G,"=Full Reporter")),IF($AE$1,SUMIFS('Annual Service Data By Mode'!AH:AH,'Annual Service Data By Mode'!$C:$C,"="&amp;$C97,'Annual Service Data By Mode'!$AX:$AX,"=No"),SUMIFS('Annual Service Data By Mode'!AH:AH,'Annual Service Data By Mode'!$C:$C,"="&amp;$C97)))</f>
        <v>0</v>
      </c>
      <c r="S97" s="79">
        <f>IF($AE$6,IF($AE$1,SUMIFS('Annual Service Data By Mode'!AJ:AJ,'Annual Service Data By Mode'!$C:$C,"="&amp;$C97,'Annual Service Data By Mode'!$AX:$AX,"=No",'Annual Service Data By Mode'!$G:$G,"=Full Reporter"),SUMIFS('Annual Service Data By Mode'!AJ:AJ,'Annual Service Data By Mode'!$C:$C,"="&amp;$C97,'Annual Service Data By Mode'!$G:$G,"=Full Reporter")),IF($AE$1,SUMIFS('Annual Service Data By Mode'!AJ:AJ,'Annual Service Data By Mode'!$C:$C,"="&amp;$C97,'Annual Service Data By Mode'!$AX:$AX,"=No"),SUMIFS('Annual Service Data By Mode'!AJ:AJ,'Annual Service Data By Mode'!$C:$C,"="&amp;$C97)))</f>
        <v>0</v>
      </c>
      <c r="T97" s="79">
        <f>IF($AE$6,IF($AE$1,SUMIFS('Annual Service Data By Mode'!AL:AL,'Annual Service Data By Mode'!$C:$C,"="&amp;$C97,'Annual Service Data By Mode'!$AX:$AX,"=No",'Annual Service Data By Mode'!$G:$G,"=Full Reporter"),SUMIFS('Annual Service Data By Mode'!AL:AL,'Annual Service Data By Mode'!$C:$C,"="&amp;$C97,'Annual Service Data By Mode'!$G:$G,"=Full Reporter")),IF($AE$1,SUMIFS('Annual Service Data By Mode'!AL:AL,'Annual Service Data By Mode'!$C:$C,"="&amp;$C97,'Annual Service Data By Mode'!$AX:$AX,"=No"),SUMIFS('Annual Service Data By Mode'!AL:AL,'Annual Service Data By Mode'!$C:$C,"="&amp;$C97)))</f>
        <v>0</v>
      </c>
      <c r="U97" s="79">
        <f>IF($AE$6,IF($AE$1,SUMIFS('Annual Service Data By Mode'!AN:AN,'Annual Service Data By Mode'!$C:$C,"="&amp;$C97,'Annual Service Data By Mode'!$AX:$AX,"=No",'Annual Service Data By Mode'!$G:$G,"=Full Reporter"),SUMIFS('Annual Service Data By Mode'!AN:AN,'Annual Service Data By Mode'!$C:$C,"="&amp;$C97,'Annual Service Data By Mode'!$G:$G,"=Full Reporter")),IF($AE$1,SUMIFS('Annual Service Data By Mode'!AN:AN,'Annual Service Data By Mode'!$C:$C,"="&amp;$C97,'Annual Service Data By Mode'!$AX:$AX,"=No"),SUMIFS('Annual Service Data By Mode'!AN:AN,'Annual Service Data By Mode'!$C:$C,"="&amp;$C97)))</f>
        <v>0</v>
      </c>
      <c r="V97" s="79">
        <f>IF($AE$6,IF($AE$1,SUMIFS('Annual Service Data By Mode'!AP:AP,'Annual Service Data By Mode'!$C:$C,"="&amp;$C97,'Annual Service Data By Mode'!$AX:$AX,"=No",'Annual Service Data By Mode'!$G:$G,"=Full Reporter"),SUMIFS('Annual Service Data By Mode'!AP:AP,'Annual Service Data By Mode'!$C:$C,"="&amp;$C97,'Annual Service Data By Mode'!$G:$G,"=Full Reporter")),IF($AE$1,SUMIFS('Annual Service Data By Mode'!AP:AP,'Annual Service Data By Mode'!$C:$C,"="&amp;$C97,'Annual Service Data By Mode'!$AX:$AX,"=No"),SUMIFS('Annual Service Data By Mode'!AP:AP,'Annual Service Data By Mode'!$C:$C,"="&amp;$C97)))</f>
        <v>0</v>
      </c>
      <c r="W97" s="79">
        <f>IF($AE$6,IF($AE$1,SUMIFS('Annual Service Data By Mode'!AR:AR,'Annual Service Data By Mode'!$C:$C,"="&amp;$C97,'Annual Service Data By Mode'!$AX:$AX,"=No",'Annual Service Data By Mode'!$G:$G,"=Full Reporter"),SUMIFS('Annual Service Data By Mode'!AR:AR,'Annual Service Data By Mode'!$C:$C,"="&amp;$C97,'Annual Service Data By Mode'!$G:$G,"=Full Reporter")),IF($AE$1,SUMIFS('Annual Service Data By Mode'!AR:AR,'Annual Service Data By Mode'!$C:$C,"="&amp;$C97,'Annual Service Data By Mode'!$AX:$AX,"=No"),SUMIFS('Annual Service Data By Mode'!AR:AR,'Annual Service Data By Mode'!$C:$C,"="&amp;$C97)))</f>
        <v>0</v>
      </c>
      <c r="X97" s="79">
        <f>IF($AE$6,IF($AE$1,SUMIFS('Annual Service Data By Mode'!AT:AT,'Annual Service Data By Mode'!$C:$C,"="&amp;$C97,'Annual Service Data By Mode'!$AX:$AX,"=No",'Annual Service Data By Mode'!$G:$G,"=Full Reporter"),SUMIFS('Annual Service Data By Mode'!AT:AT,'Annual Service Data By Mode'!$C:$C,"="&amp;$C97,'Annual Service Data By Mode'!$G:$G,"=Full Reporter")),IF($AE$1,SUMIFS('Annual Service Data By Mode'!AT:AT,'Annual Service Data By Mode'!$C:$C,"="&amp;$C97,'Annual Service Data By Mode'!$AX:$AX,"=No"),SUMIFS('Annual Service Data By Mode'!AT:AT,'Annual Service Data By Mode'!$C:$C,"="&amp;$C97)))</f>
        <v>0</v>
      </c>
      <c r="Y97" s="202">
        <f>IF($AE$6,IF($AE$1,SUMIFS('Annual Service Data By Mode'!AV:AV,'Annual Service Data By Mode'!$C:$C,"="&amp;$C97,'Annual Service Data By Mode'!$AX:$AX,"=No",'Annual Service Data By Mode'!$G:$G,"=Full Reporter"),SUMIFS('Annual Service Data By Mode'!AV:AV,'Annual Service Data By Mode'!$C:$C,"="&amp;$C97,'Annual Service Data By Mode'!$G:$G,"=Full Reporter")),IF($AE$1,SUMIFS('Annual Service Data By Mode'!AV:AV,'Annual Service Data By Mode'!$C:$C,"="&amp;$C97,'Annual Service Data By Mode'!$AX:$AX,"=No"),SUMIFS('Annual Service Data By Mode'!AV:AV,'Annual Service Data By Mode'!$C:$C,"="&amp;$C97)))</f>
        <v>0</v>
      </c>
      <c r="Z97" s="31"/>
      <c r="AA97" s="31"/>
      <c r="AB97" s="31"/>
      <c r="AC97" s="31"/>
      <c r="AD97" s="31"/>
      <c r="AE97" s="31"/>
      <c r="AF97" s="31"/>
      <c r="AG97" s="31"/>
      <c r="AH97" s="31"/>
      <c r="AI97" s="31"/>
    </row>
    <row r="98" spans="1:35" x14ac:dyDescent="0.25">
      <c r="A98" s="33"/>
      <c r="B98" s="33"/>
      <c r="C98" s="67" t="s">
        <v>60</v>
      </c>
      <c r="D98" s="91" t="s">
        <v>5382</v>
      </c>
      <c r="E98" s="92"/>
      <c r="F98" s="79">
        <f>IF($AE$6,IF($AE$1,SUMIFS('Annual Service Data By Mode'!L:L,'Annual Service Data By Mode'!$C:$C,"="&amp;$C98,'Annual Service Data By Mode'!$AX:$AX,"=No",'Annual Service Data By Mode'!$G:$G,"=Full Reporter"),SUMIFS('Annual Service Data By Mode'!L:L,'Annual Service Data By Mode'!$C:$C,"="&amp;$C98,'Annual Service Data By Mode'!$G:$G,"=Full Reporter")),IF($AE$1,SUMIFS('Annual Service Data By Mode'!L:L,'Annual Service Data By Mode'!$C:$C,"="&amp;$C98,'Annual Service Data By Mode'!$AX:$AX,"=No"),SUMIFS('Annual Service Data By Mode'!L:L,'Annual Service Data By Mode'!$C:$C,"="&amp;$C98)))</f>
        <v>509</v>
      </c>
      <c r="G98" s="79">
        <f>IF($AE$6,IF($AE$1,SUMIFS('Annual Service Data By Mode'!N:N,'Annual Service Data By Mode'!$C:$C,"="&amp;$C98,'Annual Service Data By Mode'!$AX:$AX,"=No",'Annual Service Data By Mode'!$G:$G,"=Full Reporter"),SUMIFS('Annual Service Data By Mode'!N:N,'Annual Service Data By Mode'!$C:$C,"="&amp;$C98,'Annual Service Data By Mode'!$G:$G,"=Full Reporter")),IF($AE$1,SUMIFS('Annual Service Data By Mode'!N:N,'Annual Service Data By Mode'!$C:$C,"="&amp;$C98,'Annual Service Data By Mode'!$AX:$AX,"=No"),SUMIFS('Annual Service Data By Mode'!N:N,'Annual Service Data By Mode'!$C:$C,"="&amp;$C98)))</f>
        <v>0</v>
      </c>
      <c r="H98" s="80">
        <f t="shared" si="24"/>
        <v>21.356946344397645</v>
      </c>
      <c r="I98" s="81">
        <f t="shared" si="25"/>
        <v>1.9221735761105034</v>
      </c>
      <c r="J98" s="80">
        <f t="shared" si="26"/>
        <v>0.57288615802906162</v>
      </c>
      <c r="K98" s="80">
        <f t="shared" si="27"/>
        <v>6.3652414592194972</v>
      </c>
      <c r="L98" s="79">
        <f>IF($AE$6,IF($AE$1,SUMIFS('Annual Service Data By Mode'!V:V,'Annual Service Data By Mode'!$C:$C,"="&amp;$C98,'Annual Service Data By Mode'!$AX:$AX,"=No",'Annual Service Data By Mode'!$G:$G,"=Full Reporter"),SUMIFS('Annual Service Data By Mode'!V:V,'Annual Service Data By Mode'!$C:$C,"="&amp;$C98,'Annual Service Data By Mode'!$G:$G,"=Full Reporter")),IF($AE$1,SUMIFS('Annual Service Data By Mode'!V:V,'Annual Service Data By Mode'!$C:$C,"="&amp;$C98,'Annual Service Data By Mode'!$AX:$AX,"=No"),SUMIFS('Annual Service Data By Mode'!V:V,'Annual Service Data By Mode'!$C:$C,"="&amp;$C98)))</f>
        <v>1562818</v>
      </c>
      <c r="M98" s="79">
        <f>IF($AE$6,IF($AE$1,SUMIFS('Annual Service Data By Mode'!X:X,'Annual Service Data By Mode'!$C:$C,"="&amp;$C98,'Annual Service Data By Mode'!$AX:$AX,"=No",'Annual Service Data By Mode'!$G:$G,"=Full Reporter"),SUMIFS('Annual Service Data By Mode'!X:X,'Annual Service Data By Mode'!$C:$C,"="&amp;$C98,'Annual Service Data By Mode'!$G:$G,"=Full Reporter")),IF($AE$1,SUMIFS('Annual Service Data By Mode'!X:X,'Annual Service Data By Mode'!$C:$C,"="&amp;$C98,'Annual Service Data By Mode'!$AX:$AX,"=No"),SUMIFS('Annual Service Data By Mode'!X:X,'Annual Service Data By Mode'!$C:$C,"="&amp;$C98)))</f>
        <v>3032525</v>
      </c>
      <c r="N98" s="79">
        <f>IF($AE$6,IF($AE$1,SUMIFS('Annual Service Data By Mode'!Z:Z,'Annual Service Data By Mode'!$C:$C,"="&amp;$C98,'Annual Service Data By Mode'!$AX:$AX,"=No",'Annual Service Data By Mode'!$G:$G,"=Full Reporter"),SUMIFS('Annual Service Data By Mode'!Z:Z,'Annual Service Data By Mode'!$C:$C,"="&amp;$C98,'Annual Service Data By Mode'!$G:$G,"=Full Reporter")),IF($AE$1,SUMIFS('Annual Service Data By Mode'!Z:Z,'Annual Service Data By Mode'!$C:$C,"="&amp;$C98,'Annual Service Data By Mode'!$AX:$AX,"=No"),SUMIFS('Annual Service Data By Mode'!Z:Z,'Annual Service Data By Mode'!$C:$C,"="&amp;$C98)))</f>
        <v>15409229</v>
      </c>
      <c r="O98" s="79">
        <f>IF($AE$6,IF($AE$1,SUMIFS('Annual Service Data By Mode'!AB:AB,'Annual Service Data By Mode'!$C:$C,"="&amp;$C98,'Annual Service Data By Mode'!$AX:$AX,"=No",'Annual Service Data By Mode'!$G:$G,"=Full Reporter"),SUMIFS('Annual Service Data By Mode'!AB:AB,'Annual Service Data By Mode'!$C:$C,"="&amp;$C98,'Annual Service Data By Mode'!$G:$G,"=Full Reporter")),IF($AE$1,SUMIFS('Annual Service Data By Mode'!AB:AB,'Annual Service Data By Mode'!$C:$C,"="&amp;$C98,'Annual Service Data By Mode'!$AX:$AX,"=No"),SUMIFS('Annual Service Data By Mode'!AB:AB,'Annual Service Data By Mode'!$C:$C,"="&amp;$C98)))</f>
        <v>163588</v>
      </c>
      <c r="P98" s="79">
        <f>IF($AE$6,IF($AE$1,SUMIFS('Annual Service Data By Mode'!AD:AD,'Annual Service Data By Mode'!$C:$C,"="&amp;$C98,'Annual Service Data By Mode'!$AX:$AX,"=No",'Annual Service Data By Mode'!$G:$G,"=Full Reporter"),SUMIFS('Annual Service Data By Mode'!AD:AD,'Annual Service Data By Mode'!$C:$C,"="&amp;$C98,'Annual Service Data By Mode'!$G:$G,"=Full Reporter")),IF($AE$1,SUMIFS('Annual Service Data By Mode'!AD:AD,'Annual Service Data By Mode'!$C:$C,"="&amp;$C98,'Annual Service Data By Mode'!$AX:$AX,"=No"),SUMIFS('Annual Service Data By Mode'!AD:AD,'Annual Service Data By Mode'!$C:$C,"="&amp;$C98)))</f>
        <v>197017</v>
      </c>
      <c r="Q98" s="79">
        <f>IF($AE$6,IF($AE$1,SUMIFS('Annual Service Data By Mode'!AF:AF,'Annual Service Data By Mode'!$C:$C,"="&amp;$C98,'Annual Service Data By Mode'!$AX:$AX,"=No",'Annual Service Data By Mode'!$G:$G,"=Full Reporter"),SUMIFS('Annual Service Data By Mode'!AF:AF,'Annual Service Data By Mode'!$C:$C,"="&amp;$C98,'Annual Service Data By Mode'!$G:$G,"=Full Reporter")),IF($AE$1,SUMIFS('Annual Service Data By Mode'!AF:AF,'Annual Service Data By Mode'!$C:$C,"="&amp;$C98,'Annual Service Data By Mode'!$AX:$AX,"=No"),SUMIFS('Annual Service Data By Mode'!AF:AF,'Annual Service Data By Mode'!$C:$C,"="&amp;$C98)))</f>
        <v>721509</v>
      </c>
      <c r="R98" s="79">
        <f>IF($AE$6,IF($AE$1,SUMIFS('Annual Service Data By Mode'!AH:AH,'Annual Service Data By Mode'!$C:$C,"="&amp;$C98,'Annual Service Data By Mode'!$AX:$AX,"=No",'Annual Service Data By Mode'!$G:$G,"=Full Reporter"),SUMIFS('Annual Service Data By Mode'!AH:AH,'Annual Service Data By Mode'!$C:$C,"="&amp;$C98,'Annual Service Data By Mode'!$G:$G,"=Full Reporter")),IF($AE$1,SUMIFS('Annual Service Data By Mode'!AH:AH,'Annual Service Data By Mode'!$C:$C,"="&amp;$C98,'Annual Service Data By Mode'!$AX:$AX,"=No"),SUMIFS('Annual Service Data By Mode'!AH:AH,'Annual Service Data By Mode'!$C:$C,"="&amp;$C98)))</f>
        <v>23980</v>
      </c>
      <c r="S98" s="79">
        <f>IF($AE$6,IF($AE$1,SUMIFS('Annual Service Data By Mode'!AJ:AJ,'Annual Service Data By Mode'!$C:$C,"="&amp;$C98,'Annual Service Data By Mode'!$AX:$AX,"=No",'Annual Service Data By Mode'!$G:$G,"=Full Reporter"),SUMIFS('Annual Service Data By Mode'!AJ:AJ,'Annual Service Data By Mode'!$C:$C,"="&amp;$C98,'Annual Service Data By Mode'!$G:$G,"=Full Reporter")),IF($AE$1,SUMIFS('Annual Service Data By Mode'!AJ:AJ,'Annual Service Data By Mode'!$C:$C,"="&amp;$C98,'Annual Service Data By Mode'!$AX:$AX,"=No"),SUMIFS('Annual Service Data By Mode'!AJ:AJ,'Annual Service Data By Mode'!$C:$C,"="&amp;$C98)))</f>
        <v>0</v>
      </c>
      <c r="T98" s="79">
        <f>IF($AE$6,IF($AE$1,SUMIFS('Annual Service Data By Mode'!AL:AL,'Annual Service Data By Mode'!$C:$C,"="&amp;$C98,'Annual Service Data By Mode'!$AX:$AX,"=No",'Annual Service Data By Mode'!$G:$G,"=Full Reporter"),SUMIFS('Annual Service Data By Mode'!AL:AL,'Annual Service Data By Mode'!$C:$C,"="&amp;$C98,'Annual Service Data By Mode'!$G:$G,"=Full Reporter")),IF($AE$1,SUMIFS('Annual Service Data By Mode'!AL:AL,'Annual Service Data By Mode'!$C:$C,"="&amp;$C98,'Annual Service Data By Mode'!$AX:$AX,"=No"),SUMIFS('Annual Service Data By Mode'!AL:AL,'Annual Service Data By Mode'!$C:$C,"="&amp;$C98)))</f>
        <v>0</v>
      </c>
      <c r="U98" s="79">
        <f>IF($AE$6,IF($AE$1,SUMIFS('Annual Service Data By Mode'!AN:AN,'Annual Service Data By Mode'!$C:$C,"="&amp;$C98,'Annual Service Data By Mode'!$AX:$AX,"=No",'Annual Service Data By Mode'!$G:$G,"=Full Reporter"),SUMIFS('Annual Service Data By Mode'!AN:AN,'Annual Service Data By Mode'!$C:$C,"="&amp;$C98,'Annual Service Data By Mode'!$G:$G,"=Full Reporter")),IF($AE$1,SUMIFS('Annual Service Data By Mode'!AN:AN,'Annual Service Data By Mode'!$C:$C,"="&amp;$C98,'Annual Service Data By Mode'!$AX:$AX,"=No"),SUMIFS('Annual Service Data By Mode'!AN:AN,'Annual Service Data By Mode'!$C:$C,"="&amp;$C98)))</f>
        <v>0</v>
      </c>
      <c r="V98" s="79">
        <f>IF($AE$6,IF($AE$1,SUMIFS('Annual Service Data By Mode'!AP:AP,'Annual Service Data By Mode'!$C:$C,"="&amp;$C98,'Annual Service Data By Mode'!$AX:$AX,"=No",'Annual Service Data By Mode'!$G:$G,"=Full Reporter"),SUMIFS('Annual Service Data By Mode'!AP:AP,'Annual Service Data By Mode'!$C:$C,"="&amp;$C98,'Annual Service Data By Mode'!$G:$G,"=Full Reporter")),IF($AE$1,SUMIFS('Annual Service Data By Mode'!AP:AP,'Annual Service Data By Mode'!$C:$C,"="&amp;$C98,'Annual Service Data By Mode'!$AX:$AX,"=No"),SUMIFS('Annual Service Data By Mode'!AP:AP,'Annual Service Data By Mode'!$C:$C,"="&amp;$C98)))</f>
        <v>0</v>
      </c>
      <c r="W98" s="79">
        <f>IF($AE$6,IF($AE$1,SUMIFS('Annual Service Data By Mode'!AR:AR,'Annual Service Data By Mode'!$C:$C,"="&amp;$C98,'Annual Service Data By Mode'!$AX:$AX,"=No",'Annual Service Data By Mode'!$G:$G,"=Full Reporter"),SUMIFS('Annual Service Data By Mode'!AR:AR,'Annual Service Data By Mode'!$C:$C,"="&amp;$C98,'Annual Service Data By Mode'!$G:$G,"=Full Reporter")),IF($AE$1,SUMIFS('Annual Service Data By Mode'!AR:AR,'Annual Service Data By Mode'!$C:$C,"="&amp;$C98,'Annual Service Data By Mode'!$AX:$AX,"=No"),SUMIFS('Annual Service Data By Mode'!AR:AR,'Annual Service Data By Mode'!$C:$C,"="&amp;$C98)))</f>
        <v>4592579</v>
      </c>
      <c r="X98" s="79">
        <f>IF($AE$6,IF($AE$1,SUMIFS('Annual Service Data By Mode'!AT:AT,'Annual Service Data By Mode'!$C:$C,"="&amp;$C98,'Annual Service Data By Mode'!$AX:$AX,"=No",'Annual Service Data By Mode'!$G:$G,"=Full Reporter"),SUMIFS('Annual Service Data By Mode'!AT:AT,'Annual Service Data By Mode'!$C:$C,"="&amp;$C98,'Annual Service Data By Mode'!$G:$G,"=Full Reporter")),IF($AE$1,SUMIFS('Annual Service Data By Mode'!AT:AT,'Annual Service Data By Mode'!$C:$C,"="&amp;$C98,'Annual Service Data By Mode'!$AX:$AX,"=No"),SUMIFS('Annual Service Data By Mode'!AT:AT,'Annual Service Data By Mode'!$C:$C,"="&amp;$C98)))</f>
        <v>8827734</v>
      </c>
      <c r="Y98" s="202">
        <f>IF($AE$6,IF($AE$1,SUMIFS('Annual Service Data By Mode'!AV:AV,'Annual Service Data By Mode'!$C:$C,"="&amp;$C98,'Annual Service Data By Mode'!$AX:$AX,"=No",'Annual Service Data By Mode'!$G:$G,"=Full Reporter"),SUMIFS('Annual Service Data By Mode'!AV:AV,'Annual Service Data By Mode'!$C:$C,"="&amp;$C98,'Annual Service Data By Mode'!$G:$G,"=Full Reporter")),IF($AE$1,SUMIFS('Annual Service Data By Mode'!AV:AV,'Annual Service Data By Mode'!$C:$C,"="&amp;$C98,'Annual Service Data By Mode'!$AX:$AX,"=No"),SUMIFS('Annual Service Data By Mode'!AV:AV,'Annual Service Data By Mode'!$C:$C,"="&amp;$C98)))</f>
        <v>345.3</v>
      </c>
      <c r="Z98" s="31"/>
      <c r="AA98" s="31"/>
      <c r="AB98" s="31"/>
      <c r="AC98" s="31"/>
      <c r="AD98" s="31"/>
      <c r="AE98" s="31"/>
      <c r="AF98" s="31"/>
      <c r="AG98" s="31"/>
      <c r="AH98" s="31"/>
      <c r="AI98" s="31"/>
    </row>
    <row r="99" spans="1:35" x14ac:dyDescent="0.25">
      <c r="A99" s="33"/>
      <c r="B99" s="33"/>
      <c r="C99" s="67" t="s">
        <v>61</v>
      </c>
      <c r="D99" s="91" t="s">
        <v>5383</v>
      </c>
      <c r="E99" s="92"/>
      <c r="F99" s="79">
        <f>IF($AE$6,IF($AE$1,SUMIFS('Annual Service Data By Mode'!L:L,'Annual Service Data By Mode'!$C:$C,"="&amp;$C99,'Annual Service Data By Mode'!$AX:$AX,"=No",'Annual Service Data By Mode'!$G:$G,"=Full Reporter"),SUMIFS('Annual Service Data By Mode'!L:L,'Annual Service Data By Mode'!$C:$C,"="&amp;$C99,'Annual Service Data By Mode'!$G:$G,"=Full Reporter")),IF($AE$1,SUMIFS('Annual Service Data By Mode'!L:L,'Annual Service Data By Mode'!$C:$C,"="&amp;$C99,'Annual Service Data By Mode'!$AX:$AX,"=No"),SUMIFS('Annual Service Data By Mode'!L:L,'Annual Service Data By Mode'!$C:$C,"="&amp;$C99)))</f>
        <v>365</v>
      </c>
      <c r="G99" s="79">
        <f>IF($AE$6,IF($AE$1,SUMIFS('Annual Service Data By Mode'!N:N,'Annual Service Data By Mode'!$C:$C,"="&amp;$C99,'Annual Service Data By Mode'!$AX:$AX,"=No",'Annual Service Data By Mode'!$G:$G,"=Full Reporter"),SUMIFS('Annual Service Data By Mode'!N:N,'Annual Service Data By Mode'!$C:$C,"="&amp;$C99,'Annual Service Data By Mode'!$G:$G,"=Full Reporter")),IF($AE$1,SUMIFS('Annual Service Data By Mode'!N:N,'Annual Service Data By Mode'!$C:$C,"="&amp;$C99,'Annual Service Data By Mode'!$AX:$AX,"=No"),SUMIFS('Annual Service Data By Mode'!N:N,'Annual Service Data By Mode'!$C:$C,"="&amp;$C99)))</f>
        <v>0</v>
      </c>
      <c r="H99" s="80">
        <f t="shared" si="24"/>
        <v>14.390751289645717</v>
      </c>
      <c r="I99" s="81">
        <f t="shared" si="25"/>
        <v>1.7285360537337675</v>
      </c>
      <c r="J99" s="80">
        <f t="shared" si="26"/>
        <v>0.96801922341761781</v>
      </c>
      <c r="K99" s="80">
        <f t="shared" si="27"/>
        <v>8.0591456901971767</v>
      </c>
      <c r="L99" s="79">
        <f>IF($AE$6,IF($AE$1,SUMIFS('Annual Service Data By Mode'!V:V,'Annual Service Data By Mode'!$C:$C,"="&amp;$C99,'Annual Service Data By Mode'!$AX:$AX,"=No",'Annual Service Data By Mode'!$G:$G,"=Full Reporter"),SUMIFS('Annual Service Data By Mode'!V:V,'Annual Service Data By Mode'!$C:$C,"="&amp;$C99,'Annual Service Data By Mode'!$G:$G,"=Full Reporter")),IF($AE$1,SUMIFS('Annual Service Data By Mode'!V:V,'Annual Service Data By Mode'!$C:$C,"="&amp;$C99,'Annual Service Data By Mode'!$AX:$AX,"=No"),SUMIFS('Annual Service Data By Mode'!V:V,'Annual Service Data By Mode'!$C:$C,"="&amp;$C99)))</f>
        <v>1823582</v>
      </c>
      <c r="M99" s="79">
        <f>IF($AE$6,IF($AE$1,SUMIFS('Annual Service Data By Mode'!X:X,'Annual Service Data By Mode'!$C:$C,"="&amp;$C99,'Annual Service Data By Mode'!$AX:$AX,"=No",'Annual Service Data By Mode'!$G:$G,"=Full Reporter"),SUMIFS('Annual Service Data By Mode'!X:X,'Annual Service Data By Mode'!$C:$C,"="&amp;$C99,'Annual Service Data By Mode'!$G:$G,"=Full Reporter")),IF($AE$1,SUMIFS('Annual Service Data By Mode'!X:X,'Annual Service Data By Mode'!$C:$C,"="&amp;$C99,'Annual Service Data By Mode'!$AX:$AX,"=No"),SUMIFS('Annual Service Data By Mode'!X:X,'Annual Service Data By Mode'!$C:$C,"="&amp;$C99)))</f>
        <v>2508853</v>
      </c>
      <c r="N99" s="79">
        <f>IF($AE$6,IF($AE$1,SUMIFS('Annual Service Data By Mode'!Z:Z,'Annual Service Data By Mode'!$C:$C,"="&amp;$C99,'Annual Service Data By Mode'!$AX:$AX,"=No",'Annual Service Data By Mode'!$G:$G,"=Full Reporter"),SUMIFS('Annual Service Data By Mode'!Z:Z,'Annual Service Data By Mode'!$C:$C,"="&amp;$C99,'Annual Service Data By Mode'!$G:$G,"=Full Reporter")),IF($AE$1,SUMIFS('Annual Service Data By Mode'!Z:Z,'Annual Service Data By Mode'!$C:$C,"="&amp;$C99,'Annual Service Data By Mode'!$AX:$AX,"=No"),SUMIFS('Annual Service Data By Mode'!Z:Z,'Annual Service Data By Mode'!$C:$C,"="&amp;$C99)))</f>
        <v>7599065</v>
      </c>
      <c r="O99" s="79">
        <f>IF($AE$6,IF($AE$1,SUMIFS('Annual Service Data By Mode'!AB:AB,'Annual Service Data By Mode'!$C:$C,"="&amp;$C99,'Annual Service Data By Mode'!$AX:$AX,"=No",'Annual Service Data By Mode'!$G:$G,"=Full Reporter"),SUMIFS('Annual Service Data By Mode'!AB:AB,'Annual Service Data By Mode'!$C:$C,"="&amp;$C99,'Annual Service Data By Mode'!$G:$G,"=Full Reporter")),IF($AE$1,SUMIFS('Annual Service Data By Mode'!AB:AB,'Annual Service Data By Mode'!$C:$C,"="&amp;$C99,'Annual Service Data By Mode'!$AX:$AX,"=No"),SUMIFS('Annual Service Data By Mode'!AB:AB,'Annual Service Data By Mode'!$C:$C,"="&amp;$C99)))</f>
        <v>198058</v>
      </c>
      <c r="P99" s="79">
        <f>IF($AE$6,IF($AE$1,SUMIFS('Annual Service Data By Mode'!AD:AD,'Annual Service Data By Mode'!$C:$C,"="&amp;$C99,'Annual Service Data By Mode'!$AX:$AX,"=No",'Annual Service Data By Mode'!$G:$G,"=Full Reporter"),SUMIFS('Annual Service Data By Mode'!AD:AD,'Annual Service Data By Mode'!$C:$C,"="&amp;$C99,'Annual Service Data By Mode'!$G:$G,"=Full Reporter")),IF($AE$1,SUMIFS('Annual Service Data By Mode'!AD:AD,'Annual Service Data By Mode'!$C:$C,"="&amp;$C99,'Annual Service Data By Mode'!$AX:$AX,"=No"),SUMIFS('Annual Service Data By Mode'!AD:AD,'Annual Service Data By Mode'!$C:$C,"="&amp;$C99)))</f>
        <v>194856</v>
      </c>
      <c r="Q99" s="79">
        <f>IF($AE$6,IF($AE$1,SUMIFS('Annual Service Data By Mode'!AF:AF,'Annual Service Data By Mode'!$C:$C,"="&amp;$C99,'Annual Service Data By Mode'!$AX:$AX,"=No",'Annual Service Data By Mode'!$G:$G,"=Full Reporter"),SUMIFS('Annual Service Data By Mode'!AF:AF,'Annual Service Data By Mode'!$C:$C,"="&amp;$C99,'Annual Service Data By Mode'!$G:$G,"=Full Reporter")),IF($AE$1,SUMIFS('Annual Service Data By Mode'!AF:AF,'Annual Service Data By Mode'!$C:$C,"="&amp;$C99,'Annual Service Data By Mode'!$AX:$AX,"=No"),SUMIFS('Annual Service Data By Mode'!AF:AF,'Annual Service Data By Mode'!$C:$C,"="&amp;$C99)))</f>
        <v>528052</v>
      </c>
      <c r="R99" s="79">
        <f>IF($AE$6,IF($AE$1,SUMIFS('Annual Service Data By Mode'!AH:AH,'Annual Service Data By Mode'!$C:$C,"="&amp;$C99,'Annual Service Data By Mode'!$AX:$AX,"=No",'Annual Service Data By Mode'!$G:$G,"=Full Reporter"),SUMIFS('Annual Service Data By Mode'!AH:AH,'Annual Service Data By Mode'!$C:$C,"="&amp;$C99,'Annual Service Data By Mode'!$G:$G,"=Full Reporter")),IF($AE$1,SUMIFS('Annual Service Data By Mode'!AH:AH,'Annual Service Data By Mode'!$C:$C,"="&amp;$C99,'Annual Service Data By Mode'!$AX:$AX,"=No"),SUMIFS('Annual Service Data By Mode'!AH:AH,'Annual Service Data By Mode'!$C:$C,"="&amp;$C99)))</f>
        <v>20188</v>
      </c>
      <c r="S99" s="79">
        <f>IF($AE$6,IF($AE$1,SUMIFS('Annual Service Data By Mode'!AJ:AJ,'Annual Service Data By Mode'!$C:$C,"="&amp;$C99,'Annual Service Data By Mode'!$AX:$AX,"=No",'Annual Service Data By Mode'!$G:$G,"=Full Reporter"),SUMIFS('Annual Service Data By Mode'!AJ:AJ,'Annual Service Data By Mode'!$C:$C,"="&amp;$C99,'Annual Service Data By Mode'!$G:$G,"=Full Reporter")),IF($AE$1,SUMIFS('Annual Service Data By Mode'!AJ:AJ,'Annual Service Data By Mode'!$C:$C,"="&amp;$C99,'Annual Service Data By Mode'!$AX:$AX,"=No"),SUMIFS('Annual Service Data By Mode'!AJ:AJ,'Annual Service Data By Mode'!$C:$C,"="&amp;$C99)))</f>
        <v>0</v>
      </c>
      <c r="T99" s="79">
        <f>IF($AE$6,IF($AE$1,SUMIFS('Annual Service Data By Mode'!AL:AL,'Annual Service Data By Mode'!$C:$C,"="&amp;$C99,'Annual Service Data By Mode'!$AX:$AX,"=No",'Annual Service Data By Mode'!$G:$G,"=Full Reporter"),SUMIFS('Annual Service Data By Mode'!AL:AL,'Annual Service Data By Mode'!$C:$C,"="&amp;$C99,'Annual Service Data By Mode'!$G:$G,"=Full Reporter")),IF($AE$1,SUMIFS('Annual Service Data By Mode'!AL:AL,'Annual Service Data By Mode'!$C:$C,"="&amp;$C99,'Annual Service Data By Mode'!$AX:$AX,"=No"),SUMIFS('Annual Service Data By Mode'!AL:AL,'Annual Service Data By Mode'!$C:$C,"="&amp;$C99)))</f>
        <v>0</v>
      </c>
      <c r="U99" s="79">
        <f>IF($AE$6,IF($AE$1,SUMIFS('Annual Service Data By Mode'!AN:AN,'Annual Service Data By Mode'!$C:$C,"="&amp;$C99,'Annual Service Data By Mode'!$AX:$AX,"=No",'Annual Service Data By Mode'!$G:$G,"=Full Reporter"),SUMIFS('Annual Service Data By Mode'!AN:AN,'Annual Service Data By Mode'!$C:$C,"="&amp;$C99,'Annual Service Data By Mode'!$G:$G,"=Full Reporter")),IF($AE$1,SUMIFS('Annual Service Data By Mode'!AN:AN,'Annual Service Data By Mode'!$C:$C,"="&amp;$C99,'Annual Service Data By Mode'!$AX:$AX,"=No"),SUMIFS('Annual Service Data By Mode'!AN:AN,'Annual Service Data By Mode'!$C:$C,"="&amp;$C99)))</f>
        <v>0</v>
      </c>
      <c r="V99" s="79">
        <f>IF($AE$6,IF($AE$1,SUMIFS('Annual Service Data By Mode'!AP:AP,'Annual Service Data By Mode'!$C:$C,"="&amp;$C99,'Annual Service Data By Mode'!$AX:$AX,"=No",'Annual Service Data By Mode'!$G:$G,"=Full Reporter"),SUMIFS('Annual Service Data By Mode'!AP:AP,'Annual Service Data By Mode'!$C:$C,"="&amp;$C99,'Annual Service Data By Mode'!$G:$G,"=Full Reporter")),IF($AE$1,SUMIFS('Annual Service Data By Mode'!AP:AP,'Annual Service Data By Mode'!$C:$C,"="&amp;$C99,'Annual Service Data By Mode'!$AX:$AX,"=No"),SUMIFS('Annual Service Data By Mode'!AP:AP,'Annual Service Data By Mode'!$C:$C,"="&amp;$C99)))</f>
        <v>0</v>
      </c>
      <c r="W99" s="79">
        <f>IF($AE$6,IF($AE$1,SUMIFS('Annual Service Data By Mode'!AR:AR,'Annual Service Data By Mode'!$C:$C,"="&amp;$C99,'Annual Service Data By Mode'!$AX:$AX,"=No",'Annual Service Data By Mode'!$G:$G,"=Full Reporter"),SUMIFS('Annual Service Data By Mode'!AR:AR,'Annual Service Data By Mode'!$C:$C,"="&amp;$C99,'Annual Service Data By Mode'!$G:$G,"=Full Reporter")),IF($AE$1,SUMIFS('Annual Service Data By Mode'!AR:AR,'Annual Service Data By Mode'!$C:$C,"="&amp;$C99,'Annual Service Data By Mode'!$AX:$AX,"=No"),SUMIFS('Annual Service Data By Mode'!AR:AR,'Annual Service Data By Mode'!$C:$C,"="&amp;$C99)))</f>
        <v>4255648</v>
      </c>
      <c r="X99" s="79">
        <f>IF($AE$6,IF($AE$1,SUMIFS('Annual Service Data By Mode'!AT:AT,'Annual Service Data By Mode'!$C:$C,"="&amp;$C99,'Annual Service Data By Mode'!$AX:$AX,"=No",'Annual Service Data By Mode'!$G:$G,"=Full Reporter"),SUMIFS('Annual Service Data By Mode'!AT:AT,'Annual Service Data By Mode'!$C:$C,"="&amp;$C99,'Annual Service Data By Mode'!$G:$G,"=Full Reporter")),IF($AE$1,SUMIFS('Annual Service Data By Mode'!AT:AT,'Annual Service Data By Mode'!$C:$C,"="&amp;$C99,'Annual Service Data By Mode'!$AX:$AX,"=No"),SUMIFS('Annual Service Data By Mode'!AT:AT,'Annual Service Data By Mode'!$C:$C,"="&amp;$C99)))</f>
        <v>7356041</v>
      </c>
      <c r="Y99" s="202">
        <f>IF($AE$6,IF($AE$1,SUMIFS('Annual Service Data By Mode'!AV:AV,'Annual Service Data By Mode'!$C:$C,"="&amp;$C99,'Annual Service Data By Mode'!$AX:$AX,"=No",'Annual Service Data By Mode'!$G:$G,"=Full Reporter"),SUMIFS('Annual Service Data By Mode'!AV:AV,'Annual Service Data By Mode'!$C:$C,"="&amp;$C99,'Annual Service Data By Mode'!$G:$G,"=Full Reporter")),IF($AE$1,SUMIFS('Annual Service Data By Mode'!AV:AV,'Annual Service Data By Mode'!$C:$C,"="&amp;$C99,'Annual Service Data By Mode'!$AX:$AX,"=No"),SUMIFS('Annual Service Data By Mode'!AV:AV,'Annual Service Data By Mode'!$C:$C,"="&amp;$C99)))</f>
        <v>426</v>
      </c>
      <c r="Z99" s="31"/>
      <c r="AA99" s="31"/>
      <c r="AB99" s="31"/>
      <c r="AC99" s="31"/>
      <c r="AD99" s="31"/>
      <c r="AE99" s="31"/>
      <c r="AF99" s="31"/>
      <c r="AG99" s="31"/>
      <c r="AH99" s="31"/>
      <c r="AI99" s="31"/>
    </row>
    <row r="100" spans="1:35" x14ac:dyDescent="0.25">
      <c r="A100" s="33"/>
      <c r="B100" s="33"/>
      <c r="C100" s="67" t="s">
        <v>62</v>
      </c>
      <c r="D100" s="91" t="s">
        <v>5384</v>
      </c>
      <c r="E100" s="92"/>
      <c r="F100" s="79">
        <f>IF($AE$6,IF($AE$1,SUMIFS('Annual Service Data By Mode'!L:L,'Annual Service Data By Mode'!$C:$C,"="&amp;$C100,'Annual Service Data By Mode'!$AX:$AX,"=No",'Annual Service Data By Mode'!$G:$G,"=Full Reporter"),SUMIFS('Annual Service Data By Mode'!L:L,'Annual Service Data By Mode'!$C:$C,"="&amp;$C100,'Annual Service Data By Mode'!$G:$G,"=Full Reporter")),IF($AE$1,SUMIFS('Annual Service Data By Mode'!L:L,'Annual Service Data By Mode'!$C:$C,"="&amp;$C100,'Annual Service Data By Mode'!$AX:$AX,"=No"),SUMIFS('Annual Service Data By Mode'!L:L,'Annual Service Data By Mode'!$C:$C,"="&amp;$C100)))</f>
        <v>2838</v>
      </c>
      <c r="G100" s="79">
        <f>IF($AE$6,IF($AE$1,SUMIFS('Annual Service Data By Mode'!N:N,'Annual Service Data By Mode'!$C:$C,"="&amp;$C100,'Annual Service Data By Mode'!$AX:$AX,"=No",'Annual Service Data By Mode'!$G:$G,"=Full Reporter"),SUMIFS('Annual Service Data By Mode'!N:N,'Annual Service Data By Mode'!$C:$C,"="&amp;$C100,'Annual Service Data By Mode'!$G:$G,"=Full Reporter")),IF($AE$1,SUMIFS('Annual Service Data By Mode'!N:N,'Annual Service Data By Mode'!$C:$C,"="&amp;$C100,'Annual Service Data By Mode'!$AX:$AX,"=No"),SUMIFS('Annual Service Data By Mode'!N:N,'Annual Service Data By Mode'!$C:$C,"="&amp;$C100)))</f>
        <v>20</v>
      </c>
      <c r="H100" s="80">
        <f t="shared" si="24"/>
        <v>16.378924012806724</v>
      </c>
      <c r="I100" s="81">
        <f t="shared" si="25"/>
        <v>3.9041975015500845</v>
      </c>
      <c r="J100" s="80">
        <f t="shared" si="26"/>
        <v>2.7371940941904724</v>
      </c>
      <c r="K100" s="80">
        <f t="shared" si="27"/>
        <v>11.483100959736104</v>
      </c>
      <c r="L100" s="79">
        <f>IF($AE$6,IF($AE$1,SUMIFS('Annual Service Data By Mode'!V:V,'Annual Service Data By Mode'!$C:$C,"="&amp;$C100,'Annual Service Data By Mode'!$AX:$AX,"=No",'Annual Service Data By Mode'!$G:$G,"=Full Reporter"),SUMIFS('Annual Service Data By Mode'!V:V,'Annual Service Data By Mode'!$C:$C,"="&amp;$C100,'Annual Service Data By Mode'!$G:$G,"=Full Reporter")),IF($AE$1,SUMIFS('Annual Service Data By Mode'!V:V,'Annual Service Data By Mode'!$C:$C,"="&amp;$C100,'Annual Service Data By Mode'!$AX:$AX,"=No"),SUMIFS('Annual Service Data By Mode'!V:V,'Annual Service Data By Mode'!$C:$C,"="&amp;$C100)))</f>
        <v>33499901</v>
      </c>
      <c r="M100" s="79">
        <f>IF($AE$6,IF($AE$1,SUMIFS('Annual Service Data By Mode'!X:X,'Annual Service Data By Mode'!$C:$C,"="&amp;$C100,'Annual Service Data By Mode'!$AX:$AX,"=No",'Annual Service Data By Mode'!$G:$G,"=Full Reporter"),SUMIFS('Annual Service Data By Mode'!X:X,'Annual Service Data By Mode'!$C:$C,"="&amp;$C100,'Annual Service Data By Mode'!$G:$G,"=Full Reporter")),IF($AE$1,SUMIFS('Annual Service Data By Mode'!X:X,'Annual Service Data By Mode'!$C:$C,"="&amp;$C100,'Annual Service Data By Mode'!$AX:$AX,"=No"),SUMIFS('Annual Service Data By Mode'!X:X,'Annual Service Data By Mode'!$C:$C,"="&amp;$C100)))</f>
        <v>56014326</v>
      </c>
      <c r="N100" s="79">
        <f>IF($AE$6,IF($AE$1,SUMIFS('Annual Service Data By Mode'!Z:Z,'Annual Service Data By Mode'!$C:$C,"="&amp;$C100,'Annual Service Data By Mode'!$AX:$AX,"=No",'Annual Service Data By Mode'!$G:$G,"=Full Reporter"),SUMIFS('Annual Service Data By Mode'!Z:Z,'Annual Service Data By Mode'!$C:$C,"="&amp;$C100,'Annual Service Data By Mode'!$G:$G,"=Full Reporter")),IF($AE$1,SUMIFS('Annual Service Data By Mode'!Z:Z,'Annual Service Data By Mode'!$C:$C,"="&amp;$C100,'Annual Service Data By Mode'!$AX:$AX,"=No"),SUMIFS('Annual Service Data By Mode'!Z:Z,'Annual Service Data By Mode'!$C:$C,"="&amp;$C100)))</f>
        <v>98083827</v>
      </c>
      <c r="O100" s="79">
        <f>IF($AE$6,IF($AE$1,SUMIFS('Annual Service Data By Mode'!AB:AB,'Annual Service Data By Mode'!$C:$C,"="&amp;$C100,'Annual Service Data By Mode'!$AX:$AX,"=No",'Annual Service Data By Mode'!$G:$G,"=Full Reporter"),SUMIFS('Annual Service Data By Mode'!AB:AB,'Annual Service Data By Mode'!$C:$C,"="&amp;$C100,'Annual Service Data By Mode'!$G:$G,"=Full Reporter")),IF($AE$1,SUMIFS('Annual Service Data By Mode'!AB:AB,'Annual Service Data By Mode'!$C:$C,"="&amp;$C100,'Annual Service Data By Mode'!$AX:$AX,"=No"),SUMIFS('Annual Service Data By Mode'!AB:AB,'Annual Service Data By Mode'!$C:$C,"="&amp;$C100)))</f>
        <v>5919214</v>
      </c>
      <c r="P100" s="79">
        <f>IF($AE$6,IF($AE$1,SUMIFS('Annual Service Data By Mode'!AD:AD,'Annual Service Data By Mode'!$C:$C,"="&amp;$C100,'Annual Service Data By Mode'!$AX:$AX,"=No",'Annual Service Data By Mode'!$G:$G,"=Full Reporter"),SUMIFS('Annual Service Data By Mode'!AD:AD,'Annual Service Data By Mode'!$C:$C,"="&amp;$C100,'Annual Service Data By Mode'!$G:$G,"=Full Reporter")),IF($AE$1,SUMIFS('Annual Service Data By Mode'!AD:AD,'Annual Service Data By Mode'!$C:$C,"="&amp;$C100,'Annual Service Data By Mode'!$AX:$AX,"=No"),SUMIFS('Annual Service Data By Mode'!AD:AD,'Annual Service Data By Mode'!$C:$C,"="&amp;$C100)))</f>
        <v>3576339</v>
      </c>
      <c r="Q100" s="79">
        <f>IF($AE$6,IF($AE$1,SUMIFS('Annual Service Data By Mode'!AF:AF,'Annual Service Data By Mode'!$C:$C,"="&amp;$C100,'Annual Service Data By Mode'!$AX:$AX,"=No",'Annual Service Data By Mode'!$G:$G,"=Full Reporter"),SUMIFS('Annual Service Data By Mode'!AF:AF,'Annual Service Data By Mode'!$C:$C,"="&amp;$C100,'Annual Service Data By Mode'!$G:$G,"=Full Reporter")),IF($AE$1,SUMIFS('Annual Service Data By Mode'!AF:AF,'Annual Service Data By Mode'!$C:$C,"="&amp;$C100,'Annual Service Data By Mode'!$AX:$AX,"=No"),SUMIFS('Annual Service Data By Mode'!AF:AF,'Annual Service Data By Mode'!$C:$C,"="&amp;$C100)))</f>
        <v>5988417</v>
      </c>
      <c r="R100" s="79">
        <f>IF($AE$6,IF($AE$1,SUMIFS('Annual Service Data By Mode'!AH:AH,'Annual Service Data By Mode'!$C:$C,"="&amp;$C100,'Annual Service Data By Mode'!$AX:$AX,"=No",'Annual Service Data By Mode'!$G:$G,"=Full Reporter"),SUMIFS('Annual Service Data By Mode'!AH:AH,'Annual Service Data By Mode'!$C:$C,"="&amp;$C100,'Annual Service Data By Mode'!$G:$G,"=Full Reporter")),IF($AE$1,SUMIFS('Annual Service Data By Mode'!AH:AH,'Annual Service Data By Mode'!$C:$C,"="&amp;$C100,'Annual Service Data By Mode'!$AX:$AX,"=No"),SUMIFS('Annual Service Data By Mode'!AH:AH,'Annual Service Data By Mode'!$C:$C,"="&amp;$C100)))</f>
        <v>299540</v>
      </c>
      <c r="S100" s="79">
        <f>IF($AE$6,IF($AE$1,SUMIFS('Annual Service Data By Mode'!AJ:AJ,'Annual Service Data By Mode'!$C:$C,"="&amp;$C100,'Annual Service Data By Mode'!$AX:$AX,"=No",'Annual Service Data By Mode'!$G:$G,"=Full Reporter"),SUMIFS('Annual Service Data By Mode'!AJ:AJ,'Annual Service Data By Mode'!$C:$C,"="&amp;$C100,'Annual Service Data By Mode'!$G:$G,"=Full Reporter")),IF($AE$1,SUMIFS('Annual Service Data By Mode'!AJ:AJ,'Annual Service Data By Mode'!$C:$C,"="&amp;$C100,'Annual Service Data By Mode'!$AX:$AX,"=No"),SUMIFS('Annual Service Data By Mode'!AJ:AJ,'Annual Service Data By Mode'!$C:$C,"="&amp;$C100)))</f>
        <v>804740</v>
      </c>
      <c r="T100" s="79">
        <f>IF($AE$6,IF($AE$1,SUMIFS('Annual Service Data By Mode'!AL:AL,'Annual Service Data By Mode'!$C:$C,"="&amp;$C100,'Annual Service Data By Mode'!$AX:$AX,"=No",'Annual Service Data By Mode'!$G:$G,"=Full Reporter"),SUMIFS('Annual Service Data By Mode'!AL:AL,'Annual Service Data By Mode'!$C:$C,"="&amp;$C100,'Annual Service Data By Mode'!$G:$G,"=Full Reporter")),IF($AE$1,SUMIFS('Annual Service Data By Mode'!AL:AL,'Annual Service Data By Mode'!$C:$C,"="&amp;$C100,'Annual Service Data By Mode'!$AX:$AX,"=No"),SUMIFS('Annual Service Data By Mode'!AL:AL,'Annual Service Data By Mode'!$C:$C,"="&amp;$C100)))</f>
        <v>762233</v>
      </c>
      <c r="U100" s="79">
        <f>IF($AE$6,IF($AE$1,SUMIFS('Annual Service Data By Mode'!AN:AN,'Annual Service Data By Mode'!$C:$C,"="&amp;$C100,'Annual Service Data By Mode'!$AX:$AX,"=No",'Annual Service Data By Mode'!$G:$G,"=Full Reporter"),SUMIFS('Annual Service Data By Mode'!AN:AN,'Annual Service Data By Mode'!$C:$C,"="&amp;$C100,'Annual Service Data By Mode'!$G:$G,"=Full Reporter")),IF($AE$1,SUMIFS('Annual Service Data By Mode'!AN:AN,'Annual Service Data By Mode'!$C:$C,"="&amp;$C100,'Annual Service Data By Mode'!$AX:$AX,"=No"),SUMIFS('Annual Service Data By Mode'!AN:AN,'Annual Service Data By Mode'!$C:$C,"="&amp;$C100)))</f>
        <v>55063</v>
      </c>
      <c r="V100" s="79">
        <f>IF($AE$6,IF($AE$1,SUMIFS('Annual Service Data By Mode'!AP:AP,'Annual Service Data By Mode'!$C:$C,"="&amp;$C100,'Annual Service Data By Mode'!$AX:$AX,"=No",'Annual Service Data By Mode'!$G:$G,"=Full Reporter"),SUMIFS('Annual Service Data By Mode'!AP:AP,'Annual Service Data By Mode'!$C:$C,"="&amp;$C100,'Annual Service Data By Mode'!$G:$G,"=Full Reporter")),IF($AE$1,SUMIFS('Annual Service Data By Mode'!AP:AP,'Annual Service Data By Mode'!$C:$C,"="&amp;$C100,'Annual Service Data By Mode'!$AX:$AX,"=No"),SUMIFS('Annual Service Data By Mode'!AP:AP,'Annual Service Data By Mode'!$C:$C,"="&amp;$C100)))</f>
        <v>54016</v>
      </c>
      <c r="W100" s="79">
        <f>IF($AE$6,IF($AE$1,SUMIFS('Annual Service Data By Mode'!AR:AR,'Annual Service Data By Mode'!$C:$C,"="&amp;$C100,'Annual Service Data By Mode'!$AX:$AX,"=No",'Annual Service Data By Mode'!$G:$G,"=Full Reporter"),SUMIFS('Annual Service Data By Mode'!AR:AR,'Annual Service Data By Mode'!$C:$C,"="&amp;$C100,'Annual Service Data By Mode'!$G:$G,"=Full Reporter")),IF($AE$1,SUMIFS('Annual Service Data By Mode'!AR:AR,'Annual Service Data By Mode'!$C:$C,"="&amp;$C100,'Annual Service Data By Mode'!$AX:$AX,"=No"),SUMIFS('Annual Service Data By Mode'!AR:AR,'Annual Service Data By Mode'!$C:$C,"="&amp;$C100)))</f>
        <v>68765597</v>
      </c>
      <c r="X100" s="79">
        <f>IF($AE$6,IF($AE$1,SUMIFS('Annual Service Data By Mode'!AT:AT,'Annual Service Data By Mode'!$C:$C,"="&amp;$C100,'Annual Service Data By Mode'!$AX:$AX,"=No",'Annual Service Data By Mode'!$G:$G,"=Full Reporter"),SUMIFS('Annual Service Data By Mode'!AT:AT,'Annual Service Data By Mode'!$C:$C,"="&amp;$C100,'Annual Service Data By Mode'!$G:$G,"=Full Reporter")),IF($AE$1,SUMIFS('Annual Service Data By Mode'!AT:AT,'Annual Service Data By Mode'!$C:$C,"="&amp;$C100,'Annual Service Data By Mode'!$AX:$AX,"=No"),SUMIFS('Annual Service Data By Mode'!AT:AT,'Annual Service Data By Mode'!$C:$C,"="&amp;$C100)))</f>
        <v>268474472</v>
      </c>
      <c r="Y100" s="202">
        <f>IF($AE$6,IF($AE$1,SUMIFS('Annual Service Data By Mode'!AV:AV,'Annual Service Data By Mode'!$C:$C,"="&amp;$C100,'Annual Service Data By Mode'!$AX:$AX,"=No",'Annual Service Data By Mode'!$G:$G,"=Full Reporter"),SUMIFS('Annual Service Data By Mode'!AV:AV,'Annual Service Data By Mode'!$C:$C,"="&amp;$C100,'Annual Service Data By Mode'!$G:$G,"=Full Reporter")),IF($AE$1,SUMIFS('Annual Service Data By Mode'!AV:AV,'Annual Service Data By Mode'!$C:$C,"="&amp;$C100,'Annual Service Data By Mode'!$AX:$AX,"=No"),SUMIFS('Annual Service Data By Mode'!AV:AV,'Annual Service Data By Mode'!$C:$C,"="&amp;$C100)))</f>
        <v>4790.76</v>
      </c>
      <c r="Z100" s="31"/>
      <c r="AA100" s="31"/>
      <c r="AB100" s="31"/>
      <c r="AC100" s="31"/>
      <c r="AD100" s="31"/>
      <c r="AE100" s="31"/>
      <c r="AF100" s="31"/>
      <c r="AG100" s="31"/>
      <c r="AH100" s="31"/>
      <c r="AI100" s="31"/>
    </row>
    <row r="101" spans="1:35" x14ac:dyDescent="0.25">
      <c r="A101" s="33"/>
      <c r="B101" s="33"/>
      <c r="C101" s="67" t="s">
        <v>63</v>
      </c>
      <c r="D101" s="91" t="s">
        <v>5385</v>
      </c>
      <c r="E101" s="92"/>
      <c r="F101" s="79">
        <f>IF($AE$6,IF($AE$1,SUMIFS('Annual Service Data By Mode'!L:L,'Annual Service Data By Mode'!$C:$C,"="&amp;$C101,'Annual Service Data By Mode'!$AX:$AX,"=No",'Annual Service Data By Mode'!$G:$G,"=Full Reporter"),SUMIFS('Annual Service Data By Mode'!L:L,'Annual Service Data By Mode'!$C:$C,"="&amp;$C101,'Annual Service Data By Mode'!$G:$G,"=Full Reporter")),IF($AE$1,SUMIFS('Annual Service Data By Mode'!L:L,'Annual Service Data By Mode'!$C:$C,"="&amp;$C101,'Annual Service Data By Mode'!$AX:$AX,"=No"),SUMIFS('Annual Service Data By Mode'!L:L,'Annual Service Data By Mode'!$C:$C,"="&amp;$C101)))</f>
        <v>303</v>
      </c>
      <c r="G101" s="79">
        <f>IF($AE$6,IF($AE$1,SUMIFS('Annual Service Data By Mode'!N:N,'Annual Service Data By Mode'!$C:$C,"="&amp;$C101,'Annual Service Data By Mode'!$AX:$AX,"=No",'Annual Service Data By Mode'!$G:$G,"=Full Reporter"),SUMIFS('Annual Service Data By Mode'!N:N,'Annual Service Data By Mode'!$C:$C,"="&amp;$C101,'Annual Service Data By Mode'!$G:$G,"=Full Reporter")),IF($AE$1,SUMIFS('Annual Service Data By Mode'!N:N,'Annual Service Data By Mode'!$C:$C,"="&amp;$C101,'Annual Service Data By Mode'!$AX:$AX,"=No"),SUMIFS('Annual Service Data By Mode'!N:N,'Annual Service Data By Mode'!$C:$C,"="&amp;$C101)))</f>
        <v>0</v>
      </c>
      <c r="H101" s="80">
        <f t="shared" si="24"/>
        <v>13.773772631570196</v>
      </c>
      <c r="I101" s="81">
        <f t="shared" si="25"/>
        <v>2.7539206710509134</v>
      </c>
      <c r="J101" s="80">
        <f t="shared" si="26"/>
        <v>1.1202337894328782</v>
      </c>
      <c r="K101" s="80">
        <f t="shared" si="27"/>
        <v>5.6028649162078521</v>
      </c>
      <c r="L101" s="79">
        <f>IF($AE$6,IF($AE$1,SUMIFS('Annual Service Data By Mode'!V:V,'Annual Service Data By Mode'!$C:$C,"="&amp;$C101,'Annual Service Data By Mode'!$AX:$AX,"=No",'Annual Service Data By Mode'!$G:$G,"=Full Reporter"),SUMIFS('Annual Service Data By Mode'!V:V,'Annual Service Data By Mode'!$C:$C,"="&amp;$C101,'Annual Service Data By Mode'!$G:$G,"=Full Reporter")),IF($AE$1,SUMIFS('Annual Service Data By Mode'!V:V,'Annual Service Data By Mode'!$C:$C,"="&amp;$C101,'Annual Service Data By Mode'!$AX:$AX,"=No"),SUMIFS('Annual Service Data By Mode'!V:V,'Annual Service Data By Mode'!$C:$C,"="&amp;$C101)))</f>
        <v>1685767</v>
      </c>
      <c r="M101" s="79">
        <f>IF($AE$6,IF($AE$1,SUMIFS('Annual Service Data By Mode'!X:X,'Annual Service Data By Mode'!$C:$C,"="&amp;$C101,'Annual Service Data By Mode'!$AX:$AX,"=No",'Annual Service Data By Mode'!$G:$G,"=Full Reporter"),SUMIFS('Annual Service Data By Mode'!X:X,'Annual Service Data By Mode'!$C:$C,"="&amp;$C101,'Annual Service Data By Mode'!$G:$G,"=Full Reporter")),IF($AE$1,SUMIFS('Annual Service Data By Mode'!X:X,'Annual Service Data By Mode'!$C:$C,"="&amp;$C101,'Annual Service Data By Mode'!$AX:$AX,"=No"),SUMIFS('Annual Service Data By Mode'!X:X,'Annual Service Data By Mode'!$C:$C,"="&amp;$C101)))</f>
        <v>2051890</v>
      </c>
      <c r="N101" s="79">
        <f>IF($AE$6,IF($AE$1,SUMIFS('Annual Service Data By Mode'!Z:Z,'Annual Service Data By Mode'!$C:$C,"="&amp;$C101,'Annual Service Data By Mode'!$AX:$AX,"=No",'Annual Service Data By Mode'!$G:$G,"=Full Reporter"),SUMIFS('Annual Service Data By Mode'!Z:Z,'Annual Service Data By Mode'!$C:$C,"="&amp;$C101,'Annual Service Data By Mode'!$G:$G,"=Full Reporter")),IF($AE$1,SUMIFS('Annual Service Data By Mode'!Z:Z,'Annual Service Data By Mode'!$C:$C,"="&amp;$C101,'Annual Service Data By Mode'!$AX:$AX,"=No"),SUMIFS('Annual Service Data By Mode'!Z:Z,'Annual Service Data By Mode'!$C:$C,"="&amp;$C101)))</f>
        <v>6626989</v>
      </c>
      <c r="O101" s="79">
        <f>IF($AE$6,IF($AE$1,SUMIFS('Annual Service Data By Mode'!AB:AB,'Annual Service Data By Mode'!$C:$C,"="&amp;$C101,'Annual Service Data By Mode'!$AX:$AX,"=No",'Annual Service Data By Mode'!$G:$G,"=Full Reporter"),SUMIFS('Annual Service Data By Mode'!AB:AB,'Annual Service Data By Mode'!$C:$C,"="&amp;$C101,'Annual Service Data By Mode'!$G:$G,"=Full Reporter")),IF($AE$1,SUMIFS('Annual Service Data By Mode'!AB:AB,'Annual Service Data By Mode'!$C:$C,"="&amp;$C101,'Annual Service Data By Mode'!$AX:$AX,"=No"),SUMIFS('Annual Service Data By Mode'!AB:AB,'Annual Service Data By Mode'!$C:$C,"="&amp;$C101)))</f>
        <v>108870</v>
      </c>
      <c r="P101" s="79">
        <f>IF($AE$6,IF($AE$1,SUMIFS('Annual Service Data By Mode'!AD:AD,'Annual Service Data By Mode'!$C:$C,"="&amp;$C101,'Annual Service Data By Mode'!$AX:$AX,"=No",'Annual Service Data By Mode'!$G:$G,"=Full Reporter"),SUMIFS('Annual Service Data By Mode'!AD:AD,'Annual Service Data By Mode'!$C:$C,"="&amp;$C101,'Annual Service Data By Mode'!$G:$G,"=Full Reporter")),IF($AE$1,SUMIFS('Annual Service Data By Mode'!AD:AD,'Annual Service Data By Mode'!$C:$C,"="&amp;$C101,'Annual Service Data By Mode'!$AX:$AX,"=No"),SUMIFS('Annual Service Data By Mode'!AD:AD,'Annual Service Data By Mode'!$C:$C,"="&amp;$C101)))</f>
        <v>169515</v>
      </c>
      <c r="Q101" s="79">
        <f>IF($AE$6,IF($AE$1,SUMIFS('Annual Service Data By Mode'!AF:AF,'Annual Service Data By Mode'!$C:$C,"="&amp;$C101,'Annual Service Data By Mode'!$AX:$AX,"=No",'Annual Service Data By Mode'!$G:$G,"=Full Reporter"),SUMIFS('Annual Service Data By Mode'!AF:AF,'Annual Service Data By Mode'!$C:$C,"="&amp;$C101,'Annual Service Data By Mode'!$G:$G,"=Full Reporter")),IF($AE$1,SUMIFS('Annual Service Data By Mode'!AF:AF,'Annual Service Data By Mode'!$C:$C,"="&amp;$C101,'Annual Service Data By Mode'!$AX:$AX,"=No"),SUMIFS('Annual Service Data By Mode'!AF:AF,'Annual Service Data By Mode'!$C:$C,"="&amp;$C101)))</f>
        <v>481131</v>
      </c>
      <c r="R101" s="79">
        <f>IF($AE$6,IF($AE$1,SUMIFS('Annual Service Data By Mode'!AH:AH,'Annual Service Data By Mode'!$C:$C,"="&amp;$C101,'Annual Service Data By Mode'!$AX:$AX,"=No",'Annual Service Data By Mode'!$G:$G,"=Full Reporter"),SUMIFS('Annual Service Data By Mode'!AH:AH,'Annual Service Data By Mode'!$C:$C,"="&amp;$C101,'Annual Service Data By Mode'!$G:$G,"=Full Reporter")),IF($AE$1,SUMIFS('Annual Service Data By Mode'!AH:AH,'Annual Service Data By Mode'!$C:$C,"="&amp;$C101,'Annual Service Data By Mode'!$AX:$AX,"=No"),SUMIFS('Annual Service Data By Mode'!AH:AH,'Annual Service Data By Mode'!$C:$C,"="&amp;$C101)))</f>
        <v>8941</v>
      </c>
      <c r="S101" s="79">
        <f>IF($AE$6,IF($AE$1,SUMIFS('Annual Service Data By Mode'!AJ:AJ,'Annual Service Data By Mode'!$C:$C,"="&amp;$C101,'Annual Service Data By Mode'!$AX:$AX,"=No",'Annual Service Data By Mode'!$G:$G,"=Full Reporter"),SUMIFS('Annual Service Data By Mode'!AJ:AJ,'Annual Service Data By Mode'!$C:$C,"="&amp;$C101,'Annual Service Data By Mode'!$G:$G,"=Full Reporter")),IF($AE$1,SUMIFS('Annual Service Data By Mode'!AJ:AJ,'Annual Service Data By Mode'!$C:$C,"="&amp;$C101,'Annual Service Data By Mode'!$AX:$AX,"=No"),SUMIFS('Annual Service Data By Mode'!AJ:AJ,'Annual Service Data By Mode'!$C:$C,"="&amp;$C101)))</f>
        <v>0</v>
      </c>
      <c r="T101" s="79">
        <f>IF($AE$6,IF($AE$1,SUMIFS('Annual Service Data By Mode'!AL:AL,'Annual Service Data By Mode'!$C:$C,"="&amp;$C101,'Annual Service Data By Mode'!$AX:$AX,"=No",'Annual Service Data By Mode'!$G:$G,"=Full Reporter"),SUMIFS('Annual Service Data By Mode'!AL:AL,'Annual Service Data By Mode'!$C:$C,"="&amp;$C101,'Annual Service Data By Mode'!$G:$G,"=Full Reporter")),IF($AE$1,SUMIFS('Annual Service Data By Mode'!AL:AL,'Annual Service Data By Mode'!$C:$C,"="&amp;$C101,'Annual Service Data By Mode'!$AX:$AX,"=No"),SUMIFS('Annual Service Data By Mode'!AL:AL,'Annual Service Data By Mode'!$C:$C,"="&amp;$C101)))</f>
        <v>0</v>
      </c>
      <c r="U101" s="79">
        <f>IF($AE$6,IF($AE$1,SUMIFS('Annual Service Data By Mode'!AN:AN,'Annual Service Data By Mode'!$C:$C,"="&amp;$C101,'Annual Service Data By Mode'!$AX:$AX,"=No",'Annual Service Data By Mode'!$G:$G,"=Full Reporter"),SUMIFS('Annual Service Data By Mode'!AN:AN,'Annual Service Data By Mode'!$C:$C,"="&amp;$C101,'Annual Service Data By Mode'!$G:$G,"=Full Reporter")),IF($AE$1,SUMIFS('Annual Service Data By Mode'!AN:AN,'Annual Service Data By Mode'!$C:$C,"="&amp;$C101,'Annual Service Data By Mode'!$AX:$AX,"=No"),SUMIFS('Annual Service Data By Mode'!AN:AN,'Annual Service Data By Mode'!$C:$C,"="&amp;$C101)))</f>
        <v>0</v>
      </c>
      <c r="V101" s="79">
        <f>IF($AE$6,IF($AE$1,SUMIFS('Annual Service Data By Mode'!AP:AP,'Annual Service Data By Mode'!$C:$C,"="&amp;$C101,'Annual Service Data By Mode'!$AX:$AX,"=No",'Annual Service Data By Mode'!$G:$G,"=Full Reporter"),SUMIFS('Annual Service Data By Mode'!AP:AP,'Annual Service Data By Mode'!$C:$C,"="&amp;$C101,'Annual Service Data By Mode'!$G:$G,"=Full Reporter")),IF($AE$1,SUMIFS('Annual Service Data By Mode'!AP:AP,'Annual Service Data By Mode'!$C:$C,"="&amp;$C101,'Annual Service Data By Mode'!$AX:$AX,"=No"),SUMIFS('Annual Service Data By Mode'!AP:AP,'Annual Service Data By Mode'!$C:$C,"="&amp;$C101)))</f>
        <v>0</v>
      </c>
      <c r="W101" s="79">
        <f>IF($AE$6,IF($AE$1,SUMIFS('Annual Service Data By Mode'!AR:AR,'Annual Service Data By Mode'!$C:$C,"="&amp;$C101,'Annual Service Data By Mode'!$AX:$AX,"=No",'Annual Service Data By Mode'!$G:$G,"=Full Reporter"),SUMIFS('Annual Service Data By Mode'!AR:AR,'Annual Service Data By Mode'!$C:$C,"="&amp;$C101,'Annual Service Data By Mode'!$G:$G,"=Full Reporter")),IF($AE$1,SUMIFS('Annual Service Data By Mode'!AR:AR,'Annual Service Data By Mode'!$C:$C,"="&amp;$C101,'Annual Service Data By Mode'!$AX:$AX,"=No"),SUMIFS('Annual Service Data By Mode'!AR:AR,'Annual Service Data By Mode'!$C:$C,"="&amp;$C101)))</f>
        <v>2695712</v>
      </c>
      <c r="X101" s="79">
        <f>IF($AE$6,IF($AE$1,SUMIFS('Annual Service Data By Mode'!AT:AT,'Annual Service Data By Mode'!$C:$C,"="&amp;$C101,'Annual Service Data By Mode'!$AX:$AX,"=No",'Annual Service Data By Mode'!$G:$G,"=Full Reporter"),SUMIFS('Annual Service Data By Mode'!AT:AT,'Annual Service Data By Mode'!$C:$C,"="&amp;$C101,'Annual Service Data By Mode'!$G:$G,"=Full Reporter")),IF($AE$1,SUMIFS('Annual Service Data By Mode'!AT:AT,'Annual Service Data By Mode'!$C:$C,"="&amp;$C101,'Annual Service Data By Mode'!$AX:$AX,"=No"),SUMIFS('Annual Service Data By Mode'!AT:AT,'Annual Service Data By Mode'!$C:$C,"="&amp;$C101)))</f>
        <v>7423777</v>
      </c>
      <c r="Y101" s="202">
        <f>IF($AE$6,IF($AE$1,SUMIFS('Annual Service Data By Mode'!AV:AV,'Annual Service Data By Mode'!$C:$C,"="&amp;$C101,'Annual Service Data By Mode'!$AX:$AX,"=No",'Annual Service Data By Mode'!$G:$G,"=Full Reporter"),SUMIFS('Annual Service Data By Mode'!AV:AV,'Annual Service Data By Mode'!$C:$C,"="&amp;$C101,'Annual Service Data By Mode'!$G:$G,"=Full Reporter")),IF($AE$1,SUMIFS('Annual Service Data By Mode'!AV:AV,'Annual Service Data By Mode'!$C:$C,"="&amp;$C101,'Annual Service Data By Mode'!$AX:$AX,"=No"),SUMIFS('Annual Service Data By Mode'!AV:AV,'Annual Service Data By Mode'!$C:$C,"="&amp;$C101)))</f>
        <v>237.9</v>
      </c>
      <c r="Z101" s="31"/>
      <c r="AA101" s="31"/>
      <c r="AB101" s="31"/>
      <c r="AC101" s="31"/>
      <c r="AD101" s="31"/>
      <c r="AE101" s="31"/>
      <c r="AF101" s="31"/>
      <c r="AG101" s="31"/>
      <c r="AH101" s="31"/>
      <c r="AI101" s="31"/>
    </row>
    <row r="102" spans="1:35" x14ac:dyDescent="0.25">
      <c r="A102" s="33"/>
      <c r="B102" s="33"/>
      <c r="C102" s="67" t="s">
        <v>64</v>
      </c>
      <c r="D102" s="91" t="s">
        <v>5386</v>
      </c>
      <c r="E102" s="92"/>
      <c r="F102" s="79">
        <f>IF($AE$6,IF($AE$1,SUMIFS('Annual Service Data By Mode'!L:L,'Annual Service Data By Mode'!$C:$C,"="&amp;$C102,'Annual Service Data By Mode'!$AX:$AX,"=No",'Annual Service Data By Mode'!$G:$G,"=Full Reporter"),SUMIFS('Annual Service Data By Mode'!L:L,'Annual Service Data By Mode'!$C:$C,"="&amp;$C102,'Annual Service Data By Mode'!$G:$G,"=Full Reporter")),IF($AE$1,SUMIFS('Annual Service Data By Mode'!L:L,'Annual Service Data By Mode'!$C:$C,"="&amp;$C102,'Annual Service Data By Mode'!$AX:$AX,"=No"),SUMIFS('Annual Service Data By Mode'!L:L,'Annual Service Data By Mode'!$C:$C,"="&amp;$C102)))</f>
        <v>495</v>
      </c>
      <c r="G102" s="79">
        <f>IF($AE$6,IF($AE$1,SUMIFS('Annual Service Data By Mode'!N:N,'Annual Service Data By Mode'!$C:$C,"="&amp;$C102,'Annual Service Data By Mode'!$AX:$AX,"=No",'Annual Service Data By Mode'!$G:$G,"=Full Reporter"),SUMIFS('Annual Service Data By Mode'!N:N,'Annual Service Data By Mode'!$C:$C,"="&amp;$C102,'Annual Service Data By Mode'!$G:$G,"=Full Reporter")),IF($AE$1,SUMIFS('Annual Service Data By Mode'!N:N,'Annual Service Data By Mode'!$C:$C,"="&amp;$C102,'Annual Service Data By Mode'!$AX:$AX,"=No"),SUMIFS('Annual Service Data By Mode'!N:N,'Annual Service Data By Mode'!$C:$C,"="&amp;$C102)))</f>
        <v>0</v>
      </c>
      <c r="H102" s="80">
        <f t="shared" si="24"/>
        <v>14.671434363456168</v>
      </c>
      <c r="I102" s="81">
        <f t="shared" si="25"/>
        <v>3.1066545226151216</v>
      </c>
      <c r="J102" s="80">
        <f t="shared" si="26"/>
        <v>1.8854939144320497</v>
      </c>
      <c r="K102" s="80">
        <f t="shared" si="27"/>
        <v>8.9044018274036354</v>
      </c>
      <c r="L102" s="79">
        <f>IF($AE$6,IF($AE$1,SUMIFS('Annual Service Data By Mode'!V:V,'Annual Service Data By Mode'!$C:$C,"="&amp;$C102,'Annual Service Data By Mode'!$AX:$AX,"=No",'Annual Service Data By Mode'!$G:$G,"=Full Reporter"),SUMIFS('Annual Service Data By Mode'!V:V,'Annual Service Data By Mode'!$C:$C,"="&amp;$C102,'Annual Service Data By Mode'!$G:$G,"=Full Reporter")),IF($AE$1,SUMIFS('Annual Service Data By Mode'!V:V,'Annual Service Data By Mode'!$C:$C,"="&amp;$C102,'Annual Service Data By Mode'!$AX:$AX,"=No"),SUMIFS('Annual Service Data By Mode'!V:V,'Annual Service Data By Mode'!$C:$C,"="&amp;$C102)))</f>
        <v>5835710</v>
      </c>
      <c r="M102" s="79">
        <f>IF($AE$6,IF($AE$1,SUMIFS('Annual Service Data By Mode'!X:X,'Annual Service Data By Mode'!$C:$C,"="&amp;$C102,'Annual Service Data By Mode'!$AX:$AX,"=No",'Annual Service Data By Mode'!$G:$G,"=Full Reporter"),SUMIFS('Annual Service Data By Mode'!X:X,'Annual Service Data By Mode'!$C:$C,"="&amp;$C102,'Annual Service Data By Mode'!$G:$G,"=Full Reporter")),IF($AE$1,SUMIFS('Annual Service Data By Mode'!X:X,'Annual Service Data By Mode'!$C:$C,"="&amp;$C102,'Annual Service Data By Mode'!$AX:$AX,"=No"),SUMIFS('Annual Service Data By Mode'!X:X,'Annual Service Data By Mode'!$C:$C,"="&amp;$C102)))</f>
        <v>6951798</v>
      </c>
      <c r="N102" s="79">
        <f>IF($AE$6,IF($AE$1,SUMIFS('Annual Service Data By Mode'!Z:Z,'Annual Service Data By Mode'!$C:$C,"="&amp;$C102,'Annual Service Data By Mode'!$AX:$AX,"=No",'Annual Service Data By Mode'!$G:$G,"=Full Reporter"),SUMIFS('Annual Service Data By Mode'!Z:Z,'Annual Service Data By Mode'!$C:$C,"="&amp;$C102,'Annual Service Data By Mode'!$G:$G,"=Full Reporter")),IF($AE$1,SUMIFS('Annual Service Data By Mode'!Z:Z,'Annual Service Data By Mode'!$C:$C,"="&amp;$C102,'Annual Service Data By Mode'!$AX:$AX,"=No"),SUMIFS('Annual Service Data By Mode'!Z:Z,'Annual Service Data By Mode'!$C:$C,"="&amp;$C102)))</f>
        <v>11073001</v>
      </c>
      <c r="O102" s="79">
        <f>IF($AE$6,IF($AE$1,SUMIFS('Annual Service Data By Mode'!AB:AB,'Annual Service Data By Mode'!$C:$C,"="&amp;$C102,'Annual Service Data By Mode'!$AX:$AX,"=No",'Annual Service Data By Mode'!$G:$G,"=Full Reporter"),SUMIFS('Annual Service Data By Mode'!AB:AB,'Annual Service Data By Mode'!$C:$C,"="&amp;$C102,'Annual Service Data By Mode'!$G:$G,"=Full Reporter")),IF($AE$1,SUMIFS('Annual Service Data By Mode'!AB:AB,'Annual Service Data By Mode'!$C:$C,"="&amp;$C102,'Annual Service Data By Mode'!$AX:$AX,"=No"),SUMIFS('Annual Service Data By Mode'!AB:AB,'Annual Service Data By Mode'!$C:$C,"="&amp;$C102)))</f>
        <v>163931</v>
      </c>
      <c r="P102" s="79">
        <f>IF($AE$6,IF($AE$1,SUMIFS('Annual Service Data By Mode'!AD:AD,'Annual Service Data By Mode'!$C:$C,"="&amp;$C102,'Annual Service Data By Mode'!$AX:$AX,"=No",'Annual Service Data By Mode'!$G:$G,"=Full Reporter"),SUMIFS('Annual Service Data By Mode'!AD:AD,'Annual Service Data By Mode'!$C:$C,"="&amp;$C102,'Annual Service Data By Mode'!$G:$G,"=Full Reporter")),IF($AE$1,SUMIFS('Annual Service Data By Mode'!AD:AD,'Annual Service Data By Mode'!$C:$C,"="&amp;$C102,'Annual Service Data By Mode'!$AX:$AX,"=No"),SUMIFS('Annual Service Data By Mode'!AD:AD,'Annual Service Data By Mode'!$C:$C,"="&amp;$C102)))</f>
        <v>507663</v>
      </c>
      <c r="Q102" s="79">
        <f>IF($AE$6,IF($AE$1,SUMIFS('Annual Service Data By Mode'!AF:AF,'Annual Service Data By Mode'!$C:$C,"="&amp;$C102,'Annual Service Data By Mode'!$AX:$AX,"=No",'Annual Service Data By Mode'!$G:$G,"=Full Reporter"),SUMIFS('Annual Service Data By Mode'!AF:AF,'Annual Service Data By Mode'!$C:$C,"="&amp;$C102,'Annual Service Data By Mode'!$G:$G,"=Full Reporter")),IF($AE$1,SUMIFS('Annual Service Data By Mode'!AF:AF,'Annual Service Data By Mode'!$C:$C,"="&amp;$C102,'Annual Service Data By Mode'!$AX:$AX,"=No"),SUMIFS('Annual Service Data By Mode'!AF:AF,'Annual Service Data By Mode'!$C:$C,"="&amp;$C102)))</f>
        <v>754732</v>
      </c>
      <c r="R102" s="79">
        <f>IF($AE$6,IF($AE$1,SUMIFS('Annual Service Data By Mode'!AH:AH,'Annual Service Data By Mode'!$C:$C,"="&amp;$C102,'Annual Service Data By Mode'!$AX:$AX,"=No",'Annual Service Data By Mode'!$G:$G,"=Full Reporter"),SUMIFS('Annual Service Data By Mode'!AH:AH,'Annual Service Data By Mode'!$C:$C,"="&amp;$C102,'Annual Service Data By Mode'!$G:$G,"=Full Reporter")),IF($AE$1,SUMIFS('Annual Service Data By Mode'!AH:AH,'Annual Service Data By Mode'!$C:$C,"="&amp;$C102,'Annual Service Data By Mode'!$AX:$AX,"=No"),SUMIFS('Annual Service Data By Mode'!AH:AH,'Annual Service Data By Mode'!$C:$C,"="&amp;$C102)))</f>
        <v>16487</v>
      </c>
      <c r="S102" s="79">
        <f>IF($AE$6,IF($AE$1,SUMIFS('Annual Service Data By Mode'!AJ:AJ,'Annual Service Data By Mode'!$C:$C,"="&amp;$C102,'Annual Service Data By Mode'!$AX:$AX,"=No",'Annual Service Data By Mode'!$G:$G,"=Full Reporter"),SUMIFS('Annual Service Data By Mode'!AJ:AJ,'Annual Service Data By Mode'!$C:$C,"="&amp;$C102,'Annual Service Data By Mode'!$G:$G,"=Full Reporter")),IF($AE$1,SUMIFS('Annual Service Data By Mode'!AJ:AJ,'Annual Service Data By Mode'!$C:$C,"="&amp;$C102,'Annual Service Data By Mode'!$AX:$AX,"=No"),SUMIFS('Annual Service Data By Mode'!AJ:AJ,'Annual Service Data By Mode'!$C:$C,"="&amp;$C102)))</f>
        <v>0</v>
      </c>
      <c r="T102" s="79">
        <f>IF($AE$6,IF($AE$1,SUMIFS('Annual Service Data By Mode'!AL:AL,'Annual Service Data By Mode'!$C:$C,"="&amp;$C102,'Annual Service Data By Mode'!$AX:$AX,"=No",'Annual Service Data By Mode'!$G:$G,"=Full Reporter"),SUMIFS('Annual Service Data By Mode'!AL:AL,'Annual Service Data By Mode'!$C:$C,"="&amp;$C102,'Annual Service Data By Mode'!$G:$G,"=Full Reporter")),IF($AE$1,SUMIFS('Annual Service Data By Mode'!AL:AL,'Annual Service Data By Mode'!$C:$C,"="&amp;$C102,'Annual Service Data By Mode'!$AX:$AX,"=No"),SUMIFS('Annual Service Data By Mode'!AL:AL,'Annual Service Data By Mode'!$C:$C,"="&amp;$C102)))</f>
        <v>0</v>
      </c>
      <c r="U102" s="79">
        <f>IF($AE$6,IF($AE$1,SUMIFS('Annual Service Data By Mode'!AN:AN,'Annual Service Data By Mode'!$C:$C,"="&amp;$C102,'Annual Service Data By Mode'!$AX:$AX,"=No",'Annual Service Data By Mode'!$G:$G,"=Full Reporter"),SUMIFS('Annual Service Data By Mode'!AN:AN,'Annual Service Data By Mode'!$C:$C,"="&amp;$C102,'Annual Service Data By Mode'!$G:$G,"=Full Reporter")),IF($AE$1,SUMIFS('Annual Service Data By Mode'!AN:AN,'Annual Service Data By Mode'!$C:$C,"="&amp;$C102,'Annual Service Data By Mode'!$AX:$AX,"=No"),SUMIFS('Annual Service Data By Mode'!AN:AN,'Annual Service Data By Mode'!$C:$C,"="&amp;$C102)))</f>
        <v>0</v>
      </c>
      <c r="V102" s="79">
        <f>IF($AE$6,IF($AE$1,SUMIFS('Annual Service Data By Mode'!AP:AP,'Annual Service Data By Mode'!$C:$C,"="&amp;$C102,'Annual Service Data By Mode'!$AX:$AX,"=No",'Annual Service Data By Mode'!$G:$G,"=Full Reporter"),SUMIFS('Annual Service Data By Mode'!AP:AP,'Annual Service Data By Mode'!$C:$C,"="&amp;$C102,'Annual Service Data By Mode'!$G:$G,"=Full Reporter")),IF($AE$1,SUMIFS('Annual Service Data By Mode'!AP:AP,'Annual Service Data By Mode'!$C:$C,"="&amp;$C102,'Annual Service Data By Mode'!$AX:$AX,"=No"),SUMIFS('Annual Service Data By Mode'!AP:AP,'Annual Service Data By Mode'!$C:$C,"="&amp;$C102)))</f>
        <v>0</v>
      </c>
      <c r="W102" s="79">
        <f>IF($AE$6,IF($AE$1,SUMIFS('Annual Service Data By Mode'!AR:AR,'Annual Service Data By Mode'!$C:$C,"="&amp;$C102,'Annual Service Data By Mode'!$AX:$AX,"=No",'Annual Service Data By Mode'!$G:$G,"=Full Reporter"),SUMIFS('Annual Service Data By Mode'!AR:AR,'Annual Service Data By Mode'!$C:$C,"="&amp;$C102,'Annual Service Data By Mode'!$G:$G,"=Full Reporter")),IF($AE$1,SUMIFS('Annual Service Data By Mode'!AR:AR,'Annual Service Data By Mode'!$C:$C,"="&amp;$C102,'Annual Service Data By Mode'!$AX:$AX,"=No"),SUMIFS('Annual Service Data By Mode'!AR:AR,'Annual Service Data By Mode'!$C:$C,"="&amp;$C102)))</f>
        <v>6720437</v>
      </c>
      <c r="X102" s="79">
        <f>IF($AE$6,IF($AE$1,SUMIFS('Annual Service Data By Mode'!AT:AT,'Annual Service Data By Mode'!$C:$C,"="&amp;$C102,'Annual Service Data By Mode'!$AX:$AX,"=No",'Annual Service Data By Mode'!$G:$G,"=Full Reporter"),SUMIFS('Annual Service Data By Mode'!AT:AT,'Annual Service Data By Mode'!$C:$C,"="&amp;$C102,'Annual Service Data By Mode'!$G:$G,"=Full Reporter")),IF($AE$1,SUMIFS('Annual Service Data By Mode'!AT:AT,'Annual Service Data By Mode'!$C:$C,"="&amp;$C102,'Annual Service Data By Mode'!$AX:$AX,"=No"),SUMIFS('Annual Service Data By Mode'!AT:AT,'Annual Service Data By Mode'!$C:$C,"="&amp;$C102)))</f>
        <v>20878076</v>
      </c>
      <c r="Y102" s="202">
        <f>IF($AE$6,IF($AE$1,SUMIFS('Annual Service Data By Mode'!AV:AV,'Annual Service Data By Mode'!$C:$C,"="&amp;$C102,'Annual Service Data By Mode'!$AX:$AX,"=No",'Annual Service Data By Mode'!$G:$G,"=Full Reporter"),SUMIFS('Annual Service Data By Mode'!AV:AV,'Annual Service Data By Mode'!$C:$C,"="&amp;$C102,'Annual Service Data By Mode'!$G:$G,"=Full Reporter")),IF($AE$1,SUMIFS('Annual Service Data By Mode'!AV:AV,'Annual Service Data By Mode'!$C:$C,"="&amp;$C102,'Annual Service Data By Mode'!$AX:$AX,"=No"),SUMIFS('Annual Service Data By Mode'!AV:AV,'Annual Service Data By Mode'!$C:$C,"="&amp;$C102)))</f>
        <v>827.9</v>
      </c>
      <c r="Z102" s="31"/>
      <c r="AA102" s="31"/>
      <c r="AB102" s="31"/>
      <c r="AC102" s="31"/>
      <c r="AD102" s="31"/>
      <c r="AE102" s="31"/>
      <c r="AF102" s="31"/>
      <c r="AG102" s="31"/>
      <c r="AH102" s="31"/>
      <c r="AI102" s="31"/>
    </row>
    <row r="103" spans="1:35" x14ac:dyDescent="0.25">
      <c r="A103" s="33"/>
      <c r="B103" s="33"/>
      <c r="C103" s="67" t="s">
        <v>65</v>
      </c>
      <c r="D103" s="91" t="s">
        <v>5387</v>
      </c>
      <c r="E103" s="92"/>
      <c r="F103" s="79">
        <f>IF($AE$6,IF($AE$1,SUMIFS('Annual Service Data By Mode'!L:L,'Annual Service Data By Mode'!$C:$C,"="&amp;$C103,'Annual Service Data By Mode'!$AX:$AX,"=No",'Annual Service Data By Mode'!$G:$G,"=Full Reporter"),SUMIFS('Annual Service Data By Mode'!L:L,'Annual Service Data By Mode'!$C:$C,"="&amp;$C103,'Annual Service Data By Mode'!$G:$G,"=Full Reporter")),IF($AE$1,SUMIFS('Annual Service Data By Mode'!L:L,'Annual Service Data By Mode'!$C:$C,"="&amp;$C103,'Annual Service Data By Mode'!$AX:$AX,"=No"),SUMIFS('Annual Service Data By Mode'!L:L,'Annual Service Data By Mode'!$C:$C,"="&amp;$C103)))</f>
        <v>178</v>
      </c>
      <c r="G103" s="79">
        <f>IF($AE$6,IF($AE$1,SUMIFS('Annual Service Data By Mode'!N:N,'Annual Service Data By Mode'!$C:$C,"="&amp;$C103,'Annual Service Data By Mode'!$AX:$AX,"=No",'Annual Service Data By Mode'!$G:$G,"=Full Reporter"),SUMIFS('Annual Service Data By Mode'!N:N,'Annual Service Data By Mode'!$C:$C,"="&amp;$C103,'Annual Service Data By Mode'!$G:$G,"=Full Reporter")),IF($AE$1,SUMIFS('Annual Service Data By Mode'!N:N,'Annual Service Data By Mode'!$C:$C,"="&amp;$C103,'Annual Service Data By Mode'!$AX:$AX,"=No"),SUMIFS('Annual Service Data By Mode'!N:N,'Annual Service Data By Mode'!$C:$C,"="&amp;$C103)))</f>
        <v>0</v>
      </c>
      <c r="H103" s="80">
        <f t="shared" si="24"/>
        <v>19.661500701454798</v>
      </c>
      <c r="I103" s="81">
        <f t="shared" si="25"/>
        <v>1.3838385907619681</v>
      </c>
      <c r="J103" s="80">
        <f t="shared" si="26"/>
        <v>0.77347490017543652</v>
      </c>
      <c r="K103" s="80">
        <f t="shared" si="27"/>
        <v>10.989487786999339</v>
      </c>
      <c r="L103" s="79">
        <f>IF($AE$6,IF($AE$1,SUMIFS('Annual Service Data By Mode'!V:V,'Annual Service Data By Mode'!$C:$C,"="&amp;$C103,'Annual Service Data By Mode'!$AX:$AX,"=No",'Annual Service Data By Mode'!$G:$G,"=Full Reporter"),SUMIFS('Annual Service Data By Mode'!V:V,'Annual Service Data By Mode'!$C:$C,"="&amp;$C103,'Annual Service Data By Mode'!$G:$G,"=Full Reporter")),IF($AE$1,SUMIFS('Annual Service Data By Mode'!V:V,'Annual Service Data By Mode'!$C:$C,"="&amp;$C103,'Annual Service Data By Mode'!$AX:$AX,"=No"),SUMIFS('Annual Service Data By Mode'!V:V,'Annual Service Data By Mode'!$C:$C,"="&amp;$C103)))</f>
        <v>1075030</v>
      </c>
      <c r="M103" s="79">
        <f>IF($AE$6,IF($AE$1,SUMIFS('Annual Service Data By Mode'!X:X,'Annual Service Data By Mode'!$C:$C,"="&amp;$C103,'Annual Service Data By Mode'!$AX:$AX,"=No",'Annual Service Data By Mode'!$G:$G,"=Full Reporter"),SUMIFS('Annual Service Data By Mode'!X:X,'Annual Service Data By Mode'!$C:$C,"="&amp;$C103,'Annual Service Data By Mode'!$G:$G,"=Full Reporter")),IF($AE$1,SUMIFS('Annual Service Data By Mode'!X:X,'Annual Service Data By Mode'!$C:$C,"="&amp;$C103,'Annual Service Data By Mode'!$AX:$AX,"=No"),SUMIFS('Annual Service Data By Mode'!X:X,'Annual Service Data By Mode'!$C:$C,"="&amp;$C103)))</f>
        <v>1583061</v>
      </c>
      <c r="N103" s="79">
        <f>IF($AE$6,IF($AE$1,SUMIFS('Annual Service Data By Mode'!Z:Z,'Annual Service Data By Mode'!$C:$C,"="&amp;$C103,'Annual Service Data By Mode'!$AX:$AX,"=No",'Annual Service Data By Mode'!$G:$G,"=Full Reporter"),SUMIFS('Annual Service Data By Mode'!Z:Z,'Annual Service Data By Mode'!$C:$C,"="&amp;$C103,'Annual Service Data By Mode'!$G:$G,"=Full Reporter")),IF($AE$1,SUMIFS('Annual Service Data By Mode'!Z:Z,'Annual Service Data By Mode'!$C:$C,"="&amp;$C103,'Annual Service Data By Mode'!$AX:$AX,"=No"),SUMIFS('Annual Service Data By Mode'!Z:Z,'Annual Service Data By Mode'!$C:$C,"="&amp;$C103)))</f>
        <v>7161564</v>
      </c>
      <c r="O103" s="79">
        <f>IF($AE$6,IF($AE$1,SUMIFS('Annual Service Data By Mode'!AB:AB,'Annual Service Data By Mode'!$C:$C,"="&amp;$C103,'Annual Service Data By Mode'!$AX:$AX,"=No",'Annual Service Data By Mode'!$G:$G,"=Full Reporter"),SUMIFS('Annual Service Data By Mode'!AB:AB,'Annual Service Data By Mode'!$C:$C,"="&amp;$C103,'Annual Service Data By Mode'!$G:$G,"=Full Reporter")),IF($AE$1,SUMIFS('Annual Service Data By Mode'!AB:AB,'Annual Service Data By Mode'!$C:$C,"="&amp;$C103,'Annual Service Data By Mode'!$AX:$AX,"=No"),SUMIFS('Annual Service Data By Mode'!AB:AB,'Annual Service Data By Mode'!$C:$C,"="&amp;$C103)))</f>
        <v>195033</v>
      </c>
      <c r="P103" s="79">
        <f>IF($AE$6,IF($AE$1,SUMIFS('Annual Service Data By Mode'!AD:AD,'Annual Service Data By Mode'!$C:$C,"="&amp;$C103,'Annual Service Data By Mode'!$AX:$AX,"=No",'Annual Service Data By Mode'!$G:$G,"=Full Reporter"),SUMIFS('Annual Service Data By Mode'!AD:AD,'Annual Service Data By Mode'!$C:$C,"="&amp;$C103,'Annual Service Data By Mode'!$G:$G,"=Full Reporter")),IF($AE$1,SUMIFS('Annual Service Data By Mode'!AD:AD,'Annual Service Data By Mode'!$C:$C,"="&amp;$C103,'Annual Service Data By Mode'!$AX:$AX,"=No"),SUMIFS('Annual Service Data By Mode'!AD:AD,'Annual Service Data By Mode'!$C:$C,"="&amp;$C103)))</f>
        <v>102993</v>
      </c>
      <c r="Q103" s="79">
        <f>IF($AE$6,IF($AE$1,SUMIFS('Annual Service Data By Mode'!AF:AF,'Annual Service Data By Mode'!$C:$C,"="&amp;$C103,'Annual Service Data By Mode'!$AX:$AX,"=No",'Annual Service Data By Mode'!$G:$G,"=Full Reporter"),SUMIFS('Annual Service Data By Mode'!AF:AF,'Annual Service Data By Mode'!$C:$C,"="&amp;$C103,'Annual Service Data By Mode'!$G:$G,"=Full Reporter")),IF($AE$1,SUMIFS('Annual Service Data By Mode'!AF:AF,'Annual Service Data By Mode'!$C:$C,"="&amp;$C103,'Annual Service Data By Mode'!$AX:$AX,"=No"),SUMIFS('Annual Service Data By Mode'!AF:AF,'Annual Service Data By Mode'!$C:$C,"="&amp;$C103)))</f>
        <v>364243</v>
      </c>
      <c r="R103" s="79">
        <f>IF($AE$6,IF($AE$1,SUMIFS('Annual Service Data By Mode'!AH:AH,'Annual Service Data By Mode'!$C:$C,"="&amp;$C103,'Annual Service Data By Mode'!$AX:$AX,"=No",'Annual Service Data By Mode'!$G:$G,"=Full Reporter"),SUMIFS('Annual Service Data By Mode'!AH:AH,'Annual Service Data By Mode'!$C:$C,"="&amp;$C103,'Annual Service Data By Mode'!$G:$G,"=Full Reporter")),IF($AE$1,SUMIFS('Annual Service Data By Mode'!AH:AH,'Annual Service Data By Mode'!$C:$C,"="&amp;$C103,'Annual Service Data By Mode'!$AX:$AX,"=No"),SUMIFS('Annual Service Data By Mode'!AH:AH,'Annual Service Data By Mode'!$C:$C,"="&amp;$C103)))</f>
        <v>8366</v>
      </c>
      <c r="S103" s="79">
        <f>IF($AE$6,IF($AE$1,SUMIFS('Annual Service Data By Mode'!AJ:AJ,'Annual Service Data By Mode'!$C:$C,"="&amp;$C103,'Annual Service Data By Mode'!$AX:$AX,"=No",'Annual Service Data By Mode'!$G:$G,"=Full Reporter"),SUMIFS('Annual Service Data By Mode'!AJ:AJ,'Annual Service Data By Mode'!$C:$C,"="&amp;$C103,'Annual Service Data By Mode'!$G:$G,"=Full Reporter")),IF($AE$1,SUMIFS('Annual Service Data By Mode'!AJ:AJ,'Annual Service Data By Mode'!$C:$C,"="&amp;$C103,'Annual Service Data By Mode'!$AX:$AX,"=No"),SUMIFS('Annual Service Data By Mode'!AJ:AJ,'Annual Service Data By Mode'!$C:$C,"="&amp;$C103)))</f>
        <v>0</v>
      </c>
      <c r="T103" s="79">
        <f>IF($AE$6,IF($AE$1,SUMIFS('Annual Service Data By Mode'!AL:AL,'Annual Service Data By Mode'!$C:$C,"="&amp;$C103,'Annual Service Data By Mode'!$AX:$AX,"=No",'Annual Service Data By Mode'!$G:$G,"=Full Reporter"),SUMIFS('Annual Service Data By Mode'!AL:AL,'Annual Service Data By Mode'!$C:$C,"="&amp;$C103,'Annual Service Data By Mode'!$G:$G,"=Full Reporter")),IF($AE$1,SUMIFS('Annual Service Data By Mode'!AL:AL,'Annual Service Data By Mode'!$C:$C,"="&amp;$C103,'Annual Service Data By Mode'!$AX:$AX,"=No"),SUMIFS('Annual Service Data By Mode'!AL:AL,'Annual Service Data By Mode'!$C:$C,"="&amp;$C103)))</f>
        <v>0</v>
      </c>
      <c r="U103" s="79">
        <f>IF($AE$6,IF($AE$1,SUMIFS('Annual Service Data By Mode'!AN:AN,'Annual Service Data By Mode'!$C:$C,"="&amp;$C103,'Annual Service Data By Mode'!$AX:$AX,"=No",'Annual Service Data By Mode'!$G:$G,"=Full Reporter"),SUMIFS('Annual Service Data By Mode'!AN:AN,'Annual Service Data By Mode'!$C:$C,"="&amp;$C103,'Annual Service Data By Mode'!$G:$G,"=Full Reporter")),IF($AE$1,SUMIFS('Annual Service Data By Mode'!AN:AN,'Annual Service Data By Mode'!$C:$C,"="&amp;$C103,'Annual Service Data By Mode'!$AX:$AX,"=No"),SUMIFS('Annual Service Data By Mode'!AN:AN,'Annual Service Data By Mode'!$C:$C,"="&amp;$C103)))</f>
        <v>0</v>
      </c>
      <c r="V103" s="79">
        <f>IF($AE$6,IF($AE$1,SUMIFS('Annual Service Data By Mode'!AP:AP,'Annual Service Data By Mode'!$C:$C,"="&amp;$C103,'Annual Service Data By Mode'!$AX:$AX,"=No",'Annual Service Data By Mode'!$G:$G,"=Full Reporter"),SUMIFS('Annual Service Data By Mode'!AP:AP,'Annual Service Data By Mode'!$C:$C,"="&amp;$C103,'Annual Service Data By Mode'!$G:$G,"=Full Reporter")),IF($AE$1,SUMIFS('Annual Service Data By Mode'!AP:AP,'Annual Service Data By Mode'!$C:$C,"="&amp;$C103,'Annual Service Data By Mode'!$AX:$AX,"=No"),SUMIFS('Annual Service Data By Mode'!AP:AP,'Annual Service Data By Mode'!$C:$C,"="&amp;$C103)))</f>
        <v>0</v>
      </c>
      <c r="W103" s="79">
        <f>IF($AE$6,IF($AE$1,SUMIFS('Annual Service Data By Mode'!AR:AR,'Annual Service Data By Mode'!$C:$C,"="&amp;$C103,'Annual Service Data By Mode'!$AX:$AX,"=No",'Annual Service Data By Mode'!$G:$G,"=Full Reporter"),SUMIFS('Annual Service Data By Mode'!AR:AR,'Annual Service Data By Mode'!$C:$C,"="&amp;$C103,'Annual Service Data By Mode'!$G:$G,"=Full Reporter")),IF($AE$1,SUMIFS('Annual Service Data By Mode'!AR:AR,'Annual Service Data By Mode'!$C:$C,"="&amp;$C103,'Annual Service Data By Mode'!$AX:$AX,"=No"),SUMIFS('Annual Service Data By Mode'!AR:AR,'Annual Service Data By Mode'!$C:$C,"="&amp;$C103)))</f>
        <v>4002844</v>
      </c>
      <c r="X103" s="79">
        <f>IF($AE$6,IF($AE$1,SUMIFS('Annual Service Data By Mode'!AT:AT,'Annual Service Data By Mode'!$C:$C,"="&amp;$C103,'Annual Service Data By Mode'!$AX:$AX,"=No",'Annual Service Data By Mode'!$G:$G,"=Full Reporter"),SUMIFS('Annual Service Data By Mode'!AT:AT,'Annual Service Data By Mode'!$C:$C,"="&amp;$C103,'Annual Service Data By Mode'!$G:$G,"=Full Reporter")),IF($AE$1,SUMIFS('Annual Service Data By Mode'!AT:AT,'Annual Service Data By Mode'!$C:$C,"="&amp;$C103,'Annual Service Data By Mode'!$AX:$AX,"=No"),SUMIFS('Annual Service Data By Mode'!AT:AT,'Annual Service Data By Mode'!$C:$C,"="&amp;$C103)))</f>
        <v>5539290</v>
      </c>
      <c r="Y103" s="202">
        <f>IF($AE$6,IF($AE$1,SUMIFS('Annual Service Data By Mode'!AV:AV,'Annual Service Data By Mode'!$C:$C,"="&amp;$C103,'Annual Service Data By Mode'!$AX:$AX,"=No",'Annual Service Data By Mode'!$G:$G,"=Full Reporter"),SUMIFS('Annual Service Data By Mode'!AV:AV,'Annual Service Data By Mode'!$C:$C,"="&amp;$C103,'Annual Service Data By Mode'!$G:$G,"=Full Reporter")),IF($AE$1,SUMIFS('Annual Service Data By Mode'!AV:AV,'Annual Service Data By Mode'!$C:$C,"="&amp;$C103,'Annual Service Data By Mode'!$AX:$AX,"=No"),SUMIFS('Annual Service Data By Mode'!AV:AV,'Annual Service Data By Mode'!$C:$C,"="&amp;$C103)))</f>
        <v>356.8</v>
      </c>
      <c r="Z103" s="31"/>
      <c r="AA103" s="31"/>
      <c r="AB103" s="31"/>
      <c r="AC103" s="31"/>
      <c r="AD103" s="31"/>
      <c r="AE103" s="31"/>
      <c r="AF103" s="31"/>
      <c r="AG103" s="31"/>
      <c r="AH103" s="31"/>
      <c r="AI103" s="31"/>
    </row>
    <row r="104" spans="1:35" x14ac:dyDescent="0.25">
      <c r="A104" s="33"/>
      <c r="B104" s="33"/>
      <c r="C104" s="67" t="s">
        <v>66</v>
      </c>
      <c r="D104" s="91" t="s">
        <v>5388</v>
      </c>
      <c r="E104" s="92"/>
      <c r="F104" s="79">
        <f>IF($AE$6,IF($AE$1,SUMIFS('Annual Service Data By Mode'!L:L,'Annual Service Data By Mode'!$C:$C,"="&amp;$C104,'Annual Service Data By Mode'!$AX:$AX,"=No",'Annual Service Data By Mode'!$G:$G,"=Full Reporter"),SUMIFS('Annual Service Data By Mode'!L:L,'Annual Service Data By Mode'!$C:$C,"="&amp;$C104,'Annual Service Data By Mode'!$G:$G,"=Full Reporter")),IF($AE$1,SUMIFS('Annual Service Data By Mode'!L:L,'Annual Service Data By Mode'!$C:$C,"="&amp;$C104,'Annual Service Data By Mode'!$AX:$AX,"=No"),SUMIFS('Annual Service Data By Mode'!L:L,'Annual Service Data By Mode'!$C:$C,"="&amp;$C104)))</f>
        <v>5720</v>
      </c>
      <c r="G104" s="79">
        <f>IF($AE$6,IF($AE$1,SUMIFS('Annual Service Data By Mode'!N:N,'Annual Service Data By Mode'!$C:$C,"="&amp;$C104,'Annual Service Data By Mode'!$AX:$AX,"=No",'Annual Service Data By Mode'!$G:$G,"=Full Reporter"),SUMIFS('Annual Service Data By Mode'!N:N,'Annual Service Data By Mode'!$C:$C,"="&amp;$C104,'Annual Service Data By Mode'!$G:$G,"=Full Reporter")),IF($AE$1,SUMIFS('Annual Service Data By Mode'!N:N,'Annual Service Data By Mode'!$C:$C,"="&amp;$C104,'Annual Service Data By Mode'!$AX:$AX,"=No"),SUMIFS('Annual Service Data By Mode'!N:N,'Annual Service Data By Mode'!$C:$C,"="&amp;$C104)))</f>
        <v>231</v>
      </c>
      <c r="H104" s="80">
        <f t="shared" si="24"/>
        <v>18.628512104115167</v>
      </c>
      <c r="I104" s="81">
        <f t="shared" si="25"/>
        <v>11.280002948341195</v>
      </c>
      <c r="J104" s="80">
        <f t="shared" si="26"/>
        <v>20.01737079105828</v>
      </c>
      <c r="K104" s="80">
        <f t="shared" si="27"/>
        <v>33.057955373019404</v>
      </c>
      <c r="L104" s="79">
        <f>IF($AE$6,IF($AE$1,SUMIFS('Annual Service Data By Mode'!V:V,'Annual Service Data By Mode'!$C:$C,"="&amp;$C104,'Annual Service Data By Mode'!$AX:$AX,"=No",'Annual Service Data By Mode'!$G:$G,"=Full Reporter"),SUMIFS('Annual Service Data By Mode'!V:V,'Annual Service Data By Mode'!$C:$C,"="&amp;$C104,'Annual Service Data By Mode'!$G:$G,"=Full Reporter")),IF($AE$1,SUMIFS('Annual Service Data By Mode'!V:V,'Annual Service Data By Mode'!$C:$C,"="&amp;$C104,'Annual Service Data By Mode'!$AX:$AX,"=No"),SUMIFS('Annual Service Data By Mode'!V:V,'Annual Service Data By Mode'!$C:$C,"="&amp;$C104)))</f>
        <v>199349530</v>
      </c>
      <c r="M104" s="79">
        <f>IF($AE$6,IF($AE$1,SUMIFS('Annual Service Data By Mode'!X:X,'Annual Service Data By Mode'!$C:$C,"="&amp;$C104,'Annual Service Data By Mode'!$AX:$AX,"=No",'Annual Service Data By Mode'!$G:$G,"=Full Reporter"),SUMIFS('Annual Service Data By Mode'!X:X,'Annual Service Data By Mode'!$C:$C,"="&amp;$C104,'Annual Service Data By Mode'!$G:$G,"=Full Reporter")),IF($AE$1,SUMIFS('Annual Service Data By Mode'!X:X,'Annual Service Data By Mode'!$C:$C,"="&amp;$C104,'Annual Service Data By Mode'!$AX:$AX,"=No"),SUMIFS('Annual Service Data By Mode'!X:X,'Annual Service Data By Mode'!$C:$C,"="&amp;$C104)))</f>
        <v>257554097</v>
      </c>
      <c r="N104" s="79">
        <f>IF($AE$6,IF($AE$1,SUMIFS('Annual Service Data By Mode'!Z:Z,'Annual Service Data By Mode'!$C:$C,"="&amp;$C104,'Annual Service Data By Mode'!$AX:$AX,"=No",'Annual Service Data By Mode'!$G:$G,"=Full Reporter"),SUMIFS('Annual Service Data By Mode'!Z:Z,'Annual Service Data By Mode'!$C:$C,"="&amp;$C104,'Annual Service Data By Mode'!$G:$G,"=Full Reporter")),IF($AE$1,SUMIFS('Annual Service Data By Mode'!Z:Z,'Annual Service Data By Mode'!$C:$C,"="&amp;$C104,'Annual Service Data By Mode'!$AX:$AX,"=No"),SUMIFS('Annual Service Data By Mode'!Z:Z,'Annual Service Data By Mode'!$C:$C,"="&amp;$C104)))</f>
        <v>228527992</v>
      </c>
      <c r="O104" s="79">
        <f>IF($AE$6,IF($AE$1,SUMIFS('Annual Service Data By Mode'!AB:AB,'Annual Service Data By Mode'!$C:$C,"="&amp;$C104,'Annual Service Data By Mode'!$AX:$AX,"=No",'Annual Service Data By Mode'!$G:$G,"=Full Reporter"),SUMIFS('Annual Service Data By Mode'!AB:AB,'Annual Service Data By Mode'!$C:$C,"="&amp;$C104,'Annual Service Data By Mode'!$G:$G,"=Full Reporter")),IF($AE$1,SUMIFS('Annual Service Data By Mode'!AB:AB,'Annual Service Data By Mode'!$C:$C,"="&amp;$C104,'Annual Service Data By Mode'!$AX:$AX,"=No"),SUMIFS('Annual Service Data By Mode'!AB:AB,'Annual Service Data By Mode'!$C:$C,"="&amp;$C104)))</f>
        <v>37468568</v>
      </c>
      <c r="P104" s="79">
        <f>IF($AE$6,IF($AE$1,SUMIFS('Annual Service Data By Mode'!AD:AD,'Annual Service Data By Mode'!$C:$C,"="&amp;$C104,'Annual Service Data By Mode'!$AX:$AX,"=No",'Annual Service Data By Mode'!$G:$G,"=Full Reporter"),SUMIFS('Annual Service Data By Mode'!AD:AD,'Annual Service Data By Mode'!$C:$C,"="&amp;$C104,'Annual Service Data By Mode'!$G:$G,"=Full Reporter")),IF($AE$1,SUMIFS('Annual Service Data By Mode'!AD:AD,'Annual Service Data By Mode'!$C:$C,"="&amp;$C104,'Annual Service Data By Mode'!$AX:$AX,"=No"),SUMIFS('Annual Service Data By Mode'!AD:AD,'Annual Service Data By Mode'!$C:$C,"="&amp;$C104)))</f>
        <v>13736998</v>
      </c>
      <c r="Q104" s="79">
        <f>IF($AE$6,IF($AE$1,SUMIFS('Annual Service Data By Mode'!AF:AF,'Annual Service Data By Mode'!$C:$C,"="&amp;$C104,'Annual Service Data By Mode'!$AX:$AX,"=No",'Annual Service Data By Mode'!$G:$G,"=Full Reporter"),SUMIFS('Annual Service Data By Mode'!AF:AF,'Annual Service Data By Mode'!$C:$C,"="&amp;$C104,'Annual Service Data By Mode'!$G:$G,"=Full Reporter")),IF($AE$1,SUMIFS('Annual Service Data By Mode'!AF:AF,'Annual Service Data By Mode'!$C:$C,"="&amp;$C104,'Annual Service Data By Mode'!$AX:$AX,"=No"),SUMIFS('Annual Service Data By Mode'!AF:AF,'Annual Service Data By Mode'!$C:$C,"="&amp;$C104)))</f>
        <v>12267646</v>
      </c>
      <c r="R104" s="79">
        <f>IF($AE$6,IF($AE$1,SUMIFS('Annual Service Data By Mode'!AH:AH,'Annual Service Data By Mode'!$C:$C,"="&amp;$C104,'Annual Service Data By Mode'!$AX:$AX,"=No",'Annual Service Data By Mode'!$G:$G,"=Full Reporter"),SUMIFS('Annual Service Data By Mode'!AH:AH,'Annual Service Data By Mode'!$C:$C,"="&amp;$C104,'Annual Service Data By Mode'!$G:$G,"=Full Reporter")),IF($AE$1,SUMIFS('Annual Service Data By Mode'!AH:AH,'Annual Service Data By Mode'!$C:$C,"="&amp;$C104,'Annual Service Data By Mode'!$AX:$AX,"=No"),SUMIFS('Annual Service Data By Mode'!AH:AH,'Annual Service Data By Mode'!$C:$C,"="&amp;$C104)))</f>
        <v>2044368</v>
      </c>
      <c r="S104" s="79">
        <f>IF($AE$6,IF($AE$1,SUMIFS('Annual Service Data By Mode'!AJ:AJ,'Annual Service Data By Mode'!$C:$C,"="&amp;$C104,'Annual Service Data By Mode'!$AX:$AX,"=No",'Annual Service Data By Mode'!$G:$G,"=Full Reporter"),SUMIFS('Annual Service Data By Mode'!AJ:AJ,'Annual Service Data By Mode'!$C:$C,"="&amp;$C104,'Annual Service Data By Mode'!$G:$G,"=Full Reporter")),IF($AE$1,SUMIFS('Annual Service Data By Mode'!AJ:AJ,'Annual Service Data By Mode'!$C:$C,"="&amp;$C104,'Annual Service Data By Mode'!$AX:$AX,"=No"),SUMIFS('Annual Service Data By Mode'!AJ:AJ,'Annual Service Data By Mode'!$C:$C,"="&amp;$C104)))</f>
        <v>15258919</v>
      </c>
      <c r="T104" s="79">
        <f>IF($AE$6,IF($AE$1,SUMIFS('Annual Service Data By Mode'!AL:AL,'Annual Service Data By Mode'!$C:$C,"="&amp;$C104,'Annual Service Data By Mode'!$AX:$AX,"=No",'Annual Service Data By Mode'!$G:$G,"=Full Reporter"),SUMIFS('Annual Service Data By Mode'!AL:AL,'Annual Service Data By Mode'!$C:$C,"="&amp;$C104,'Annual Service Data By Mode'!$G:$G,"=Full Reporter")),IF($AE$1,SUMIFS('Annual Service Data By Mode'!AL:AL,'Annual Service Data By Mode'!$C:$C,"="&amp;$C104,'Annual Service Data By Mode'!$AX:$AX,"=No"),SUMIFS('Annual Service Data By Mode'!AL:AL,'Annual Service Data By Mode'!$C:$C,"="&amp;$C104)))</f>
        <v>14530000</v>
      </c>
      <c r="U104" s="79">
        <f>IF($AE$6,IF($AE$1,SUMIFS('Annual Service Data By Mode'!AN:AN,'Annual Service Data By Mode'!$C:$C,"="&amp;$C104,'Annual Service Data By Mode'!$AX:$AX,"=No",'Annual Service Data By Mode'!$G:$G,"=Full Reporter"),SUMIFS('Annual Service Data By Mode'!AN:AN,'Annual Service Data By Mode'!$C:$C,"="&amp;$C104,'Annual Service Data By Mode'!$G:$G,"=Full Reporter")),IF($AE$1,SUMIFS('Annual Service Data By Mode'!AN:AN,'Annual Service Data By Mode'!$C:$C,"="&amp;$C104,'Annual Service Data By Mode'!$AX:$AX,"=No"),SUMIFS('Annual Service Data By Mode'!AN:AN,'Annual Service Data By Mode'!$C:$C,"="&amp;$C104)))</f>
        <v>670472</v>
      </c>
      <c r="V104" s="79">
        <f>IF($AE$6,IF($AE$1,SUMIFS('Annual Service Data By Mode'!AP:AP,'Annual Service Data By Mode'!$C:$C,"="&amp;$C104,'Annual Service Data By Mode'!$AX:$AX,"=No",'Annual Service Data By Mode'!$G:$G,"=Full Reporter"),SUMIFS('Annual Service Data By Mode'!AP:AP,'Annual Service Data By Mode'!$C:$C,"="&amp;$C104,'Annual Service Data By Mode'!$G:$G,"=Full Reporter")),IF($AE$1,SUMIFS('Annual Service Data By Mode'!AP:AP,'Annual Service Data By Mode'!$C:$C,"="&amp;$C104,'Annual Service Data By Mode'!$AX:$AX,"=No"),SUMIFS('Annual Service Data By Mode'!AP:AP,'Annual Service Data By Mode'!$C:$C,"="&amp;$C104)))</f>
        <v>611960</v>
      </c>
      <c r="W104" s="79">
        <f>IF($AE$6,IF($AE$1,SUMIFS('Annual Service Data By Mode'!AR:AR,'Annual Service Data By Mode'!$C:$C,"="&amp;$C104,'Annual Service Data By Mode'!$AX:$AX,"=No",'Annual Service Data By Mode'!$G:$G,"=Full Reporter"),SUMIFS('Annual Service Data By Mode'!AR:AR,'Annual Service Data By Mode'!$C:$C,"="&amp;$C104,'Annual Service Data By Mode'!$G:$G,"=Full Reporter")),IF($AE$1,SUMIFS('Annual Service Data By Mode'!AR:AR,'Annual Service Data By Mode'!$C:$C,"="&amp;$C104,'Annual Service Data By Mode'!$AX:$AX,"=No"),SUMIFS('Annual Service Data By Mode'!AR:AR,'Annual Service Data By Mode'!$C:$C,"="&amp;$C104)))</f>
        <v>405543294</v>
      </c>
      <c r="X104" s="79">
        <f>IF($AE$6,IF($AE$1,SUMIFS('Annual Service Data By Mode'!AT:AT,'Annual Service Data By Mode'!$C:$C,"="&amp;$C104,'Annual Service Data By Mode'!$AX:$AX,"=No",'Annual Service Data By Mode'!$G:$G,"=Full Reporter"),SUMIFS('Annual Service Data By Mode'!AT:AT,'Annual Service Data By Mode'!$C:$C,"="&amp;$C104,'Annual Service Data By Mode'!$G:$G,"=Full Reporter")),IF($AE$1,SUMIFS('Annual Service Data By Mode'!AT:AT,'Annual Service Data By Mode'!$C:$C,"="&amp;$C104,'Annual Service Data By Mode'!$AX:$AX,"=No"),SUMIFS('Annual Service Data By Mode'!AT:AT,'Annual Service Data By Mode'!$C:$C,"="&amp;$C104)))</f>
        <v>4574529552</v>
      </c>
      <c r="Y104" s="202">
        <f>IF($AE$6,IF($AE$1,SUMIFS('Annual Service Data By Mode'!AV:AV,'Annual Service Data By Mode'!$C:$C,"="&amp;$C104,'Annual Service Data By Mode'!$AX:$AX,"=No",'Annual Service Data By Mode'!$G:$G,"=Full Reporter"),SUMIFS('Annual Service Data By Mode'!AV:AV,'Annual Service Data By Mode'!$C:$C,"="&amp;$C104,'Annual Service Data By Mode'!$G:$G,"=Full Reporter")),IF($AE$1,SUMIFS('Annual Service Data By Mode'!AV:AV,'Annual Service Data By Mode'!$C:$C,"="&amp;$C104,'Annual Service Data By Mode'!$AX:$AX,"=No"),SUMIFS('Annual Service Data By Mode'!AV:AV,'Annual Service Data By Mode'!$C:$C,"="&amp;$C104)))</f>
        <v>12831.86</v>
      </c>
      <c r="Z104" s="31"/>
      <c r="AA104" s="31"/>
      <c r="AB104" s="31"/>
      <c r="AC104" s="31"/>
      <c r="AD104" s="31"/>
      <c r="AE104" s="31"/>
      <c r="AF104" s="31"/>
      <c r="AG104" s="31"/>
      <c r="AH104" s="31"/>
      <c r="AI104" s="31"/>
    </row>
    <row r="105" spans="1:35" x14ac:dyDescent="0.25">
      <c r="A105" s="33"/>
      <c r="B105" s="33"/>
      <c r="C105" s="67" t="s">
        <v>71</v>
      </c>
      <c r="D105" s="91" t="s">
        <v>5389</v>
      </c>
      <c r="E105" s="92"/>
      <c r="F105" s="79">
        <f>IF($AE$6,IF($AE$1,SUMIFS('Annual Service Data By Mode'!L:L,'Annual Service Data By Mode'!$C:$C,"="&amp;$C105,'Annual Service Data By Mode'!$AX:$AX,"=No",'Annual Service Data By Mode'!$G:$G,"=Full Reporter"),SUMIFS('Annual Service Data By Mode'!L:L,'Annual Service Data By Mode'!$C:$C,"="&amp;$C105,'Annual Service Data By Mode'!$G:$G,"=Full Reporter")),IF($AE$1,SUMIFS('Annual Service Data By Mode'!L:L,'Annual Service Data By Mode'!$C:$C,"="&amp;$C105,'Annual Service Data By Mode'!$AX:$AX,"=No"),SUMIFS('Annual Service Data By Mode'!L:L,'Annual Service Data By Mode'!$C:$C,"="&amp;$C105)))</f>
        <v>514</v>
      </c>
      <c r="G105" s="79">
        <f>IF($AE$6,IF($AE$1,SUMIFS('Annual Service Data By Mode'!N:N,'Annual Service Data By Mode'!$C:$C,"="&amp;$C105,'Annual Service Data By Mode'!$AX:$AX,"=No",'Annual Service Data By Mode'!$G:$G,"=Full Reporter"),SUMIFS('Annual Service Data By Mode'!N:N,'Annual Service Data By Mode'!$C:$C,"="&amp;$C105,'Annual Service Data By Mode'!$G:$G,"=Full Reporter")),IF($AE$1,SUMIFS('Annual Service Data By Mode'!N:N,'Annual Service Data By Mode'!$C:$C,"="&amp;$C105,'Annual Service Data By Mode'!$AX:$AX,"=No"),SUMIFS('Annual Service Data By Mode'!N:N,'Annual Service Data By Mode'!$C:$C,"="&amp;$C105)))</f>
        <v>7</v>
      </c>
      <c r="H105" s="80">
        <f t="shared" si="24"/>
        <v>15.59199051802273</v>
      </c>
      <c r="I105" s="81">
        <f t="shared" si="25"/>
        <v>5.380919757632932</v>
      </c>
      <c r="J105" s="80">
        <f t="shared" si="26"/>
        <v>4.546068926077111</v>
      </c>
      <c r="K105" s="80">
        <f t="shared" si="27"/>
        <v>13.172889911455066</v>
      </c>
      <c r="L105" s="79">
        <f>IF($AE$6,IF($AE$1,SUMIFS('Annual Service Data By Mode'!V:V,'Annual Service Data By Mode'!$C:$C,"="&amp;$C105,'Annual Service Data By Mode'!$AX:$AX,"=No",'Annual Service Data By Mode'!$G:$G,"=Full Reporter"),SUMIFS('Annual Service Data By Mode'!V:V,'Annual Service Data By Mode'!$C:$C,"="&amp;$C105,'Annual Service Data By Mode'!$G:$G,"=Full Reporter")),IF($AE$1,SUMIFS('Annual Service Data By Mode'!V:V,'Annual Service Data By Mode'!$C:$C,"="&amp;$C105,'Annual Service Data By Mode'!$AX:$AX,"=No"),SUMIFS('Annual Service Data By Mode'!V:V,'Annual Service Data By Mode'!$C:$C,"="&amp;$C105)))</f>
        <v>7918583</v>
      </c>
      <c r="M105" s="79">
        <f>IF($AE$6,IF($AE$1,SUMIFS('Annual Service Data By Mode'!X:X,'Annual Service Data By Mode'!$C:$C,"="&amp;$C105,'Annual Service Data By Mode'!$AX:$AX,"=No",'Annual Service Data By Mode'!$G:$G,"=Full Reporter"),SUMIFS('Annual Service Data By Mode'!X:X,'Annual Service Data By Mode'!$C:$C,"="&amp;$C105,'Annual Service Data By Mode'!$G:$G,"=Full Reporter")),IF($AE$1,SUMIFS('Annual Service Data By Mode'!X:X,'Annual Service Data By Mode'!$C:$C,"="&amp;$C105,'Annual Service Data By Mode'!$AX:$AX,"=No"),SUMIFS('Annual Service Data By Mode'!X:X,'Annual Service Data By Mode'!$C:$C,"="&amp;$C105)))</f>
        <v>12323755</v>
      </c>
      <c r="N105" s="79">
        <f>IF($AE$6,IF($AE$1,SUMIFS('Annual Service Data By Mode'!Z:Z,'Annual Service Data By Mode'!$C:$C,"="&amp;$C105,'Annual Service Data By Mode'!$AX:$AX,"=No",'Annual Service Data By Mode'!$G:$G,"=Full Reporter"),SUMIFS('Annual Service Data By Mode'!Z:Z,'Annual Service Data By Mode'!$C:$C,"="&amp;$C105,'Annual Service Data By Mode'!$G:$G,"=Full Reporter")),IF($AE$1,SUMIFS('Annual Service Data By Mode'!Z:Z,'Annual Service Data By Mode'!$C:$C,"="&amp;$C105,'Annual Service Data By Mode'!$AX:$AX,"=No"),SUMIFS('Annual Service Data By Mode'!Z:Z,'Annual Service Data By Mode'!$C:$C,"="&amp;$C105)))</f>
        <v>16772694</v>
      </c>
      <c r="O105" s="79">
        <f>IF($AE$6,IF($AE$1,SUMIFS('Annual Service Data By Mode'!AB:AB,'Annual Service Data By Mode'!$C:$C,"="&amp;$C105,'Annual Service Data By Mode'!$AX:$AX,"=No",'Annual Service Data By Mode'!$G:$G,"=Full Reporter"),SUMIFS('Annual Service Data By Mode'!AB:AB,'Annual Service Data By Mode'!$C:$C,"="&amp;$C105,'Annual Service Data By Mode'!$G:$G,"=Full Reporter")),IF($AE$1,SUMIFS('Annual Service Data By Mode'!AB:AB,'Annual Service Data By Mode'!$C:$C,"="&amp;$C105,'Annual Service Data By Mode'!$AX:$AX,"=No"),SUMIFS('Annual Service Data By Mode'!AB:AB,'Annual Service Data By Mode'!$C:$C,"="&amp;$C105)))</f>
        <v>1597986</v>
      </c>
      <c r="P105" s="79">
        <f>IF($AE$6,IF($AE$1,SUMIFS('Annual Service Data By Mode'!AD:AD,'Annual Service Data By Mode'!$C:$C,"="&amp;$C105,'Annual Service Data By Mode'!$AX:$AX,"=No",'Annual Service Data By Mode'!$G:$G,"=Full Reporter"),SUMIFS('Annual Service Data By Mode'!AD:AD,'Annual Service Data By Mode'!$C:$C,"="&amp;$C105,'Annual Service Data By Mode'!$G:$G,"=Full Reporter")),IF($AE$1,SUMIFS('Annual Service Data By Mode'!AD:AD,'Annual Service Data By Mode'!$C:$C,"="&amp;$C105,'Annual Service Data By Mode'!$AX:$AX,"=No"),SUMIFS('Annual Service Data By Mode'!AD:AD,'Annual Service Data By Mode'!$C:$C,"="&amp;$C105)))</f>
        <v>772588</v>
      </c>
      <c r="Q105" s="79">
        <f>IF($AE$6,IF($AE$1,SUMIFS('Annual Service Data By Mode'!AF:AF,'Annual Service Data By Mode'!$C:$C,"="&amp;$C105,'Annual Service Data By Mode'!$AX:$AX,"=No",'Annual Service Data By Mode'!$G:$G,"=Full Reporter"),SUMIFS('Annual Service Data By Mode'!AF:AF,'Annual Service Data By Mode'!$C:$C,"="&amp;$C105,'Annual Service Data By Mode'!$G:$G,"=Full Reporter")),IF($AE$1,SUMIFS('Annual Service Data By Mode'!AF:AF,'Annual Service Data By Mode'!$C:$C,"="&amp;$C105,'Annual Service Data By Mode'!$AX:$AX,"=No"),SUMIFS('Annual Service Data By Mode'!AF:AF,'Annual Service Data By Mode'!$C:$C,"="&amp;$C105)))</f>
        <v>1075725</v>
      </c>
      <c r="R105" s="79">
        <f>IF($AE$6,IF($AE$1,SUMIFS('Annual Service Data By Mode'!AH:AH,'Annual Service Data By Mode'!$C:$C,"="&amp;$C105,'Annual Service Data By Mode'!$AX:$AX,"=No",'Annual Service Data By Mode'!$G:$G,"=Full Reporter"),SUMIFS('Annual Service Data By Mode'!AH:AH,'Annual Service Data By Mode'!$C:$C,"="&amp;$C105,'Annual Service Data By Mode'!$G:$G,"=Full Reporter")),IF($AE$1,SUMIFS('Annual Service Data By Mode'!AH:AH,'Annual Service Data By Mode'!$C:$C,"="&amp;$C105,'Annual Service Data By Mode'!$AX:$AX,"=No"),SUMIFS('Annual Service Data By Mode'!AH:AH,'Annual Service Data By Mode'!$C:$C,"="&amp;$C105)))</f>
        <v>64467</v>
      </c>
      <c r="S105" s="79">
        <f>IF($AE$6,IF($AE$1,SUMIFS('Annual Service Data By Mode'!AJ:AJ,'Annual Service Data By Mode'!$C:$C,"="&amp;$C105,'Annual Service Data By Mode'!$AX:$AX,"=No",'Annual Service Data By Mode'!$G:$G,"=Full Reporter"),SUMIFS('Annual Service Data By Mode'!AJ:AJ,'Annual Service Data By Mode'!$C:$C,"="&amp;$C105,'Annual Service Data By Mode'!$G:$G,"=Full Reporter")),IF($AE$1,SUMIFS('Annual Service Data By Mode'!AJ:AJ,'Annual Service Data By Mode'!$C:$C,"="&amp;$C105,'Annual Service Data By Mode'!$AX:$AX,"=No"),SUMIFS('Annual Service Data By Mode'!AJ:AJ,'Annual Service Data By Mode'!$C:$C,"="&amp;$C105)))</f>
        <v>467321</v>
      </c>
      <c r="T105" s="79">
        <f>IF($AE$6,IF($AE$1,SUMIFS('Annual Service Data By Mode'!AL:AL,'Annual Service Data By Mode'!$C:$C,"="&amp;$C105,'Annual Service Data By Mode'!$AX:$AX,"=No",'Annual Service Data By Mode'!$G:$G,"=Full Reporter"),SUMIFS('Annual Service Data By Mode'!AL:AL,'Annual Service Data By Mode'!$C:$C,"="&amp;$C105,'Annual Service Data By Mode'!$G:$G,"=Full Reporter")),IF($AE$1,SUMIFS('Annual Service Data By Mode'!AL:AL,'Annual Service Data By Mode'!$C:$C,"="&amp;$C105,'Annual Service Data By Mode'!$AX:$AX,"=No"),SUMIFS('Annual Service Data By Mode'!AL:AL,'Annual Service Data By Mode'!$C:$C,"="&amp;$C105)))</f>
        <v>459307</v>
      </c>
      <c r="U105" s="79">
        <f>IF($AE$6,IF($AE$1,SUMIFS('Annual Service Data By Mode'!AN:AN,'Annual Service Data By Mode'!$C:$C,"="&amp;$C105,'Annual Service Data By Mode'!$AX:$AX,"=No",'Annual Service Data By Mode'!$G:$G,"=Full Reporter"),SUMIFS('Annual Service Data By Mode'!AN:AN,'Annual Service Data By Mode'!$C:$C,"="&amp;$C105,'Annual Service Data By Mode'!$G:$G,"=Full Reporter")),IF($AE$1,SUMIFS('Annual Service Data By Mode'!AN:AN,'Annual Service Data By Mode'!$C:$C,"="&amp;$C105,'Annual Service Data By Mode'!$AX:$AX,"=No"),SUMIFS('Annual Service Data By Mode'!AN:AN,'Annual Service Data By Mode'!$C:$C,"="&amp;$C105)))</f>
        <v>12875</v>
      </c>
      <c r="V105" s="79">
        <f>IF($AE$6,IF($AE$1,SUMIFS('Annual Service Data By Mode'!AP:AP,'Annual Service Data By Mode'!$C:$C,"="&amp;$C105,'Annual Service Data By Mode'!$AX:$AX,"=No",'Annual Service Data By Mode'!$G:$G,"=Full Reporter"),SUMIFS('Annual Service Data By Mode'!AP:AP,'Annual Service Data By Mode'!$C:$C,"="&amp;$C105,'Annual Service Data By Mode'!$G:$G,"=Full Reporter")),IF($AE$1,SUMIFS('Annual Service Data By Mode'!AP:AP,'Annual Service Data By Mode'!$C:$C,"="&amp;$C105,'Annual Service Data By Mode'!$AX:$AX,"=No"),SUMIFS('Annual Service Data By Mode'!AP:AP,'Annual Service Data By Mode'!$C:$C,"="&amp;$C105)))</f>
        <v>12334</v>
      </c>
      <c r="W105" s="79">
        <f>IF($AE$6,IF($AE$1,SUMIFS('Annual Service Data By Mode'!AR:AR,'Annual Service Data By Mode'!$C:$C,"="&amp;$C105,'Annual Service Data By Mode'!$AX:$AX,"=No",'Annual Service Data By Mode'!$G:$G,"=Full Reporter"),SUMIFS('Annual Service Data By Mode'!AR:AR,'Annual Service Data By Mode'!$C:$C,"="&amp;$C105,'Annual Service Data By Mode'!$G:$G,"=Full Reporter")),IF($AE$1,SUMIFS('Annual Service Data By Mode'!AR:AR,'Annual Service Data By Mode'!$C:$C,"="&amp;$C105,'Annual Service Data By Mode'!$AX:$AX,"=No"),SUMIFS('Annual Service Data By Mode'!AR:AR,'Annual Service Data By Mode'!$C:$C,"="&amp;$C105)))</f>
        <v>14170407</v>
      </c>
      <c r="X105" s="79">
        <f>IF($AE$6,IF($AE$1,SUMIFS('Annual Service Data By Mode'!AT:AT,'Annual Service Data By Mode'!$C:$C,"="&amp;$C105,'Annual Service Data By Mode'!$AX:$AX,"=No",'Annual Service Data By Mode'!$G:$G,"=Full Reporter"),SUMIFS('Annual Service Data By Mode'!AT:AT,'Annual Service Data By Mode'!$C:$C,"="&amp;$C105,'Annual Service Data By Mode'!$G:$G,"=Full Reporter")),IF($AE$1,SUMIFS('Annual Service Data By Mode'!AT:AT,'Annual Service Data By Mode'!$C:$C,"="&amp;$C105,'Annual Service Data By Mode'!$AX:$AX,"=No"),SUMIFS('Annual Service Data By Mode'!AT:AT,'Annual Service Data By Mode'!$C:$C,"="&amp;$C105)))</f>
        <v>76249823</v>
      </c>
      <c r="Y105" s="202">
        <f>IF($AE$6,IF($AE$1,SUMIFS('Annual Service Data By Mode'!AV:AV,'Annual Service Data By Mode'!$C:$C,"="&amp;$C105,'Annual Service Data By Mode'!$AX:$AX,"=No",'Annual Service Data By Mode'!$G:$G,"=Full Reporter"),SUMIFS('Annual Service Data By Mode'!AV:AV,'Annual Service Data By Mode'!$C:$C,"="&amp;$C105,'Annual Service Data By Mode'!$G:$G,"=Full Reporter")),IF($AE$1,SUMIFS('Annual Service Data By Mode'!AV:AV,'Annual Service Data By Mode'!$C:$C,"="&amp;$C105,'Annual Service Data By Mode'!$AX:$AX,"=No"),SUMIFS('Annual Service Data By Mode'!AV:AV,'Annual Service Data By Mode'!$C:$C,"="&amp;$C105)))</f>
        <v>1474.9</v>
      </c>
      <c r="Z105" s="31"/>
      <c r="AA105" s="31"/>
      <c r="AB105" s="31"/>
      <c r="AC105" s="31"/>
      <c r="AD105" s="31"/>
      <c r="AE105" s="31"/>
      <c r="AF105" s="31"/>
      <c r="AG105" s="31"/>
      <c r="AH105" s="31"/>
      <c r="AI105" s="31"/>
    </row>
    <row r="106" spans="1:35" x14ac:dyDescent="0.25">
      <c r="A106" s="33"/>
      <c r="B106" s="33"/>
      <c r="C106" s="67" t="s">
        <v>72</v>
      </c>
      <c r="D106" s="91" t="s">
        <v>3964</v>
      </c>
      <c r="E106" s="92"/>
      <c r="F106" s="79">
        <f>IF($AE$6,IF($AE$1,SUMIFS('Annual Service Data By Mode'!L:L,'Annual Service Data By Mode'!$C:$C,"="&amp;$C106,'Annual Service Data By Mode'!$AX:$AX,"=No",'Annual Service Data By Mode'!$G:$G,"=Full Reporter"),SUMIFS('Annual Service Data By Mode'!L:L,'Annual Service Data By Mode'!$C:$C,"="&amp;$C106,'Annual Service Data By Mode'!$G:$G,"=Full Reporter")),IF($AE$1,SUMIFS('Annual Service Data By Mode'!L:L,'Annual Service Data By Mode'!$C:$C,"="&amp;$C106,'Annual Service Data By Mode'!$AX:$AX,"=No"),SUMIFS('Annual Service Data By Mode'!L:L,'Annual Service Data By Mode'!$C:$C,"="&amp;$C106)))</f>
        <v>1106</v>
      </c>
      <c r="G106" s="79">
        <f>IF($AE$6,IF($AE$1,SUMIFS('Annual Service Data By Mode'!N:N,'Annual Service Data By Mode'!$C:$C,"="&amp;$C106,'Annual Service Data By Mode'!$AX:$AX,"=No",'Annual Service Data By Mode'!$G:$G,"=Full Reporter"),SUMIFS('Annual Service Data By Mode'!N:N,'Annual Service Data By Mode'!$C:$C,"="&amp;$C106,'Annual Service Data By Mode'!$G:$G,"=Full Reporter")),IF($AE$1,SUMIFS('Annual Service Data By Mode'!N:N,'Annual Service Data By Mode'!$C:$C,"="&amp;$C106,'Annual Service Data By Mode'!$AX:$AX,"=No"),SUMIFS('Annual Service Data By Mode'!N:N,'Annual Service Data By Mode'!$C:$C,"="&amp;$C106)))</f>
        <v>0</v>
      </c>
      <c r="H106" s="80">
        <f t="shared" si="24"/>
        <v>13.399462015762042</v>
      </c>
      <c r="I106" s="81">
        <f t="shared" si="25"/>
        <v>3.9908988166680226</v>
      </c>
      <c r="J106" s="80">
        <f t="shared" si="26"/>
        <v>7.6603118355486686</v>
      </c>
      <c r="K106" s="80">
        <f t="shared" si="27"/>
        <v>25.719533915676596</v>
      </c>
      <c r="L106" s="79">
        <f>IF($AE$6,IF($AE$1,SUMIFS('Annual Service Data By Mode'!V:V,'Annual Service Data By Mode'!$C:$C,"="&amp;$C106,'Annual Service Data By Mode'!$AX:$AX,"=No",'Annual Service Data By Mode'!$G:$G,"=Full Reporter"),SUMIFS('Annual Service Data By Mode'!V:V,'Annual Service Data By Mode'!$C:$C,"="&amp;$C106,'Annual Service Data By Mode'!$G:$G,"=Full Reporter")),IF($AE$1,SUMIFS('Annual Service Data By Mode'!V:V,'Annual Service Data By Mode'!$C:$C,"="&amp;$C106,'Annual Service Data By Mode'!$AX:$AX,"=No"),SUMIFS('Annual Service Data By Mode'!V:V,'Annual Service Data By Mode'!$C:$C,"="&amp;$C106)))</f>
        <v>22241805</v>
      </c>
      <c r="M106" s="79">
        <f>IF($AE$6,IF($AE$1,SUMIFS('Annual Service Data By Mode'!X:X,'Annual Service Data By Mode'!$C:$C,"="&amp;$C106,'Annual Service Data By Mode'!$AX:$AX,"=No",'Annual Service Data By Mode'!$G:$G,"=Full Reporter"),SUMIFS('Annual Service Data By Mode'!X:X,'Annual Service Data By Mode'!$C:$C,"="&amp;$C106,'Annual Service Data By Mode'!$G:$G,"=Full Reporter")),IF($AE$1,SUMIFS('Annual Service Data By Mode'!X:X,'Annual Service Data By Mode'!$C:$C,"="&amp;$C106,'Annual Service Data By Mode'!$AX:$AX,"=No"),SUMIFS('Annual Service Data By Mode'!X:X,'Annual Service Data By Mode'!$C:$C,"="&amp;$C106)))</f>
        <v>40751752</v>
      </c>
      <c r="N106" s="79">
        <f>IF($AE$6,IF($AE$1,SUMIFS('Annual Service Data By Mode'!Z:Z,'Annual Service Data By Mode'!$C:$C,"="&amp;$C106,'Annual Service Data By Mode'!$AX:$AX,"=No",'Annual Service Data By Mode'!$G:$G,"=Full Reporter"),SUMIFS('Annual Service Data By Mode'!Z:Z,'Annual Service Data By Mode'!$C:$C,"="&amp;$C106,'Annual Service Data By Mode'!$G:$G,"=Full Reporter")),IF($AE$1,SUMIFS('Annual Service Data By Mode'!Z:Z,'Annual Service Data By Mode'!$C:$C,"="&amp;$C106,'Annual Service Data By Mode'!$AX:$AX,"=No"),SUMIFS('Annual Service Data By Mode'!Z:Z,'Annual Service Data By Mode'!$C:$C,"="&amp;$C106)))</f>
        <v>39188348</v>
      </c>
      <c r="O106" s="79">
        <f>IF($AE$6,IF($AE$1,SUMIFS('Annual Service Data By Mode'!AB:AB,'Annual Service Data By Mode'!$C:$C,"="&amp;$C106,'Annual Service Data By Mode'!$AX:$AX,"=No",'Annual Service Data By Mode'!$G:$G,"=Full Reporter"),SUMIFS('Annual Service Data By Mode'!AB:AB,'Annual Service Data By Mode'!$C:$C,"="&amp;$C106,'Annual Service Data By Mode'!$G:$G,"=Full Reporter")),IF($AE$1,SUMIFS('Annual Service Data By Mode'!AB:AB,'Annual Service Data By Mode'!$C:$C,"="&amp;$C106,'Annual Service Data By Mode'!$AX:$AX,"=No"),SUMIFS('Annual Service Data By Mode'!AB:AB,'Annual Service Data By Mode'!$C:$C,"="&amp;$C106)))</f>
        <v>3940084</v>
      </c>
      <c r="P106" s="79">
        <f>IF($AE$6,IF($AE$1,SUMIFS('Annual Service Data By Mode'!AD:AD,'Annual Service Data By Mode'!$C:$C,"="&amp;$C106,'Annual Service Data By Mode'!$AX:$AX,"=No",'Annual Service Data By Mode'!$G:$G,"=Full Reporter"),SUMIFS('Annual Service Data By Mode'!AD:AD,'Annual Service Data By Mode'!$C:$C,"="&amp;$C106,'Annual Service Data By Mode'!$G:$G,"=Full Reporter")),IF($AE$1,SUMIFS('Annual Service Data By Mode'!AD:AD,'Annual Service Data By Mode'!$C:$C,"="&amp;$C106,'Annual Service Data By Mode'!$AX:$AX,"=No"),SUMIFS('Annual Service Data By Mode'!AD:AD,'Annual Service Data By Mode'!$C:$C,"="&amp;$C106)))</f>
        <v>3025727</v>
      </c>
      <c r="Q106" s="79">
        <f>IF($AE$6,IF($AE$1,SUMIFS('Annual Service Data By Mode'!AF:AF,'Annual Service Data By Mode'!$C:$C,"="&amp;$C106,'Annual Service Data By Mode'!$AX:$AX,"=No",'Annual Service Data By Mode'!$G:$G,"=Full Reporter"),SUMIFS('Annual Service Data By Mode'!AF:AF,'Annual Service Data By Mode'!$C:$C,"="&amp;$C106,'Annual Service Data By Mode'!$G:$G,"=Full Reporter")),IF($AE$1,SUMIFS('Annual Service Data By Mode'!AF:AF,'Annual Service Data By Mode'!$C:$C,"="&amp;$C106,'Annual Service Data By Mode'!$AX:$AX,"=No"),SUMIFS('Annual Service Data By Mode'!AF:AF,'Annual Service Data By Mode'!$C:$C,"="&amp;$C106)))</f>
        <v>2924621</v>
      </c>
      <c r="R106" s="79">
        <f>IF($AE$6,IF($AE$1,SUMIFS('Annual Service Data By Mode'!AH:AH,'Annual Service Data By Mode'!$C:$C,"="&amp;$C106,'Annual Service Data By Mode'!$AX:$AX,"=No",'Annual Service Data By Mode'!$G:$G,"=Full Reporter"),SUMIFS('Annual Service Data By Mode'!AH:AH,'Annual Service Data By Mode'!$C:$C,"="&amp;$C106,'Annual Service Data By Mode'!$G:$G,"=Full Reporter")),IF($AE$1,SUMIFS('Annual Service Data By Mode'!AH:AH,'Annual Service Data By Mode'!$C:$C,"="&amp;$C106,'Annual Service Data By Mode'!$AX:$AX,"=No"),SUMIFS('Annual Service Data By Mode'!AH:AH,'Annual Service Data By Mode'!$C:$C,"="&amp;$C106)))</f>
        <v>251768</v>
      </c>
      <c r="S106" s="79">
        <f>IF($AE$6,IF($AE$1,SUMIFS('Annual Service Data By Mode'!AJ:AJ,'Annual Service Data By Mode'!$C:$C,"="&amp;$C106,'Annual Service Data By Mode'!$AX:$AX,"=No",'Annual Service Data By Mode'!$G:$G,"=Full Reporter"),SUMIFS('Annual Service Data By Mode'!AJ:AJ,'Annual Service Data By Mode'!$C:$C,"="&amp;$C106,'Annual Service Data By Mode'!$G:$G,"=Full Reporter")),IF($AE$1,SUMIFS('Annual Service Data By Mode'!AJ:AJ,'Annual Service Data By Mode'!$C:$C,"="&amp;$C106,'Annual Service Data By Mode'!$AX:$AX,"=No"),SUMIFS('Annual Service Data By Mode'!AJ:AJ,'Annual Service Data By Mode'!$C:$C,"="&amp;$C106)))</f>
        <v>0</v>
      </c>
      <c r="T106" s="79">
        <f>IF($AE$6,IF($AE$1,SUMIFS('Annual Service Data By Mode'!AL:AL,'Annual Service Data By Mode'!$C:$C,"="&amp;$C106,'Annual Service Data By Mode'!$AX:$AX,"=No",'Annual Service Data By Mode'!$G:$G,"=Full Reporter"),SUMIFS('Annual Service Data By Mode'!AL:AL,'Annual Service Data By Mode'!$C:$C,"="&amp;$C106,'Annual Service Data By Mode'!$G:$G,"=Full Reporter")),IF($AE$1,SUMIFS('Annual Service Data By Mode'!AL:AL,'Annual Service Data By Mode'!$C:$C,"="&amp;$C106,'Annual Service Data By Mode'!$AX:$AX,"=No"),SUMIFS('Annual Service Data By Mode'!AL:AL,'Annual Service Data By Mode'!$C:$C,"="&amp;$C106)))</f>
        <v>0</v>
      </c>
      <c r="U106" s="79">
        <f>IF($AE$6,IF($AE$1,SUMIFS('Annual Service Data By Mode'!AN:AN,'Annual Service Data By Mode'!$C:$C,"="&amp;$C106,'Annual Service Data By Mode'!$AX:$AX,"=No",'Annual Service Data By Mode'!$G:$G,"=Full Reporter"),SUMIFS('Annual Service Data By Mode'!AN:AN,'Annual Service Data By Mode'!$C:$C,"="&amp;$C106,'Annual Service Data By Mode'!$G:$G,"=Full Reporter")),IF($AE$1,SUMIFS('Annual Service Data By Mode'!AN:AN,'Annual Service Data By Mode'!$C:$C,"="&amp;$C106,'Annual Service Data By Mode'!$AX:$AX,"=No"),SUMIFS('Annual Service Data By Mode'!AN:AN,'Annual Service Data By Mode'!$C:$C,"="&amp;$C106)))</f>
        <v>0</v>
      </c>
      <c r="V106" s="79">
        <f>IF($AE$6,IF($AE$1,SUMIFS('Annual Service Data By Mode'!AP:AP,'Annual Service Data By Mode'!$C:$C,"="&amp;$C106,'Annual Service Data By Mode'!$AX:$AX,"=No",'Annual Service Data By Mode'!$G:$G,"=Full Reporter"),SUMIFS('Annual Service Data By Mode'!AP:AP,'Annual Service Data By Mode'!$C:$C,"="&amp;$C106,'Annual Service Data By Mode'!$G:$G,"=Full Reporter")),IF($AE$1,SUMIFS('Annual Service Data By Mode'!AP:AP,'Annual Service Data By Mode'!$C:$C,"="&amp;$C106,'Annual Service Data By Mode'!$AX:$AX,"=No"),SUMIFS('Annual Service Data By Mode'!AP:AP,'Annual Service Data By Mode'!$C:$C,"="&amp;$C106)))</f>
        <v>0</v>
      </c>
      <c r="W106" s="79">
        <f>IF($AE$6,IF($AE$1,SUMIFS('Annual Service Data By Mode'!AR:AR,'Annual Service Data By Mode'!$C:$C,"="&amp;$C106,'Annual Service Data By Mode'!$AX:$AX,"=No",'Annual Service Data By Mode'!$G:$G,"=Full Reporter"),SUMIFS('Annual Service Data By Mode'!AR:AR,'Annual Service Data By Mode'!$C:$C,"="&amp;$C106,'Annual Service Data By Mode'!$G:$G,"=Full Reporter")),IF($AE$1,SUMIFS('Annual Service Data By Mode'!AR:AR,'Annual Service Data By Mode'!$C:$C,"="&amp;$C106,'Annual Service Data By Mode'!$AX:$AX,"=No"),SUMIFS('Annual Service Data By Mode'!AR:AR,'Annual Service Data By Mode'!$C:$C,"="&amp;$C106)))</f>
        <v>75219889</v>
      </c>
      <c r="X106" s="79">
        <f>IF($AE$6,IF($AE$1,SUMIFS('Annual Service Data By Mode'!AT:AT,'Annual Service Data By Mode'!$C:$C,"="&amp;$C106,'Annual Service Data By Mode'!$AX:$AX,"=No",'Annual Service Data By Mode'!$G:$G,"=Full Reporter"),SUMIFS('Annual Service Data By Mode'!AT:AT,'Annual Service Data By Mode'!$C:$C,"="&amp;$C106,'Annual Service Data By Mode'!$G:$G,"=Full Reporter")),IF($AE$1,SUMIFS('Annual Service Data By Mode'!AT:AT,'Annual Service Data By Mode'!$C:$C,"="&amp;$C106,'Annual Service Data By Mode'!$AX:$AX,"=No"),SUMIFS('Annual Service Data By Mode'!AT:AT,'Annual Service Data By Mode'!$C:$C,"="&amp;$C106)))</f>
        <v>300194966</v>
      </c>
      <c r="Y106" s="202">
        <f>IF($AE$6,IF($AE$1,SUMIFS('Annual Service Data By Mode'!AV:AV,'Annual Service Data By Mode'!$C:$C,"="&amp;$C106,'Annual Service Data By Mode'!$AX:$AX,"=No",'Annual Service Data By Mode'!$G:$G,"=Full Reporter"),SUMIFS('Annual Service Data By Mode'!AV:AV,'Annual Service Data By Mode'!$C:$C,"="&amp;$C106,'Annual Service Data By Mode'!$G:$G,"=Full Reporter")),IF($AE$1,SUMIFS('Annual Service Data By Mode'!AV:AV,'Annual Service Data By Mode'!$C:$C,"="&amp;$C106,'Annual Service Data By Mode'!$AX:$AX,"=No"),SUMIFS('Annual Service Data By Mode'!AV:AV,'Annual Service Data By Mode'!$C:$C,"="&amp;$C106)))</f>
        <v>1559.5900000000001</v>
      </c>
      <c r="Z106" s="31"/>
      <c r="AA106" s="31"/>
      <c r="AB106" s="31"/>
      <c r="AC106" s="31"/>
      <c r="AD106" s="31"/>
      <c r="AE106" s="31"/>
      <c r="AF106" s="31"/>
      <c r="AG106" s="31"/>
      <c r="AH106" s="31"/>
      <c r="AI106" s="31"/>
    </row>
    <row r="107" spans="1:35" x14ac:dyDescent="0.25">
      <c r="A107" s="33"/>
      <c r="B107" s="33"/>
      <c r="C107" s="67" t="s">
        <v>73</v>
      </c>
      <c r="D107" s="91" t="s">
        <v>606</v>
      </c>
      <c r="E107" s="92"/>
      <c r="F107" s="79">
        <f>IF($AE$6,IF($AE$1,SUMIFS('Annual Service Data By Mode'!L:L,'Annual Service Data By Mode'!$C:$C,"="&amp;$C107,'Annual Service Data By Mode'!$AX:$AX,"=No",'Annual Service Data By Mode'!$G:$G,"=Full Reporter"),SUMIFS('Annual Service Data By Mode'!L:L,'Annual Service Data By Mode'!$C:$C,"="&amp;$C107,'Annual Service Data By Mode'!$G:$G,"=Full Reporter")),IF($AE$1,SUMIFS('Annual Service Data By Mode'!L:L,'Annual Service Data By Mode'!$C:$C,"="&amp;$C107,'Annual Service Data By Mode'!$AX:$AX,"=No"),SUMIFS('Annual Service Data By Mode'!L:L,'Annual Service Data By Mode'!$C:$C,"="&amp;$C107)))</f>
        <v>17313</v>
      </c>
      <c r="G107" s="79">
        <f>IF($AE$6,IF($AE$1,SUMIFS('Annual Service Data By Mode'!N:N,'Annual Service Data By Mode'!$C:$C,"="&amp;$C107,'Annual Service Data By Mode'!$AX:$AX,"=No",'Annual Service Data By Mode'!$G:$G,"=Full Reporter"),SUMIFS('Annual Service Data By Mode'!N:N,'Annual Service Data By Mode'!$C:$C,"="&amp;$C107,'Annual Service Data By Mode'!$G:$G,"=Full Reporter")),IF($AE$1,SUMIFS('Annual Service Data By Mode'!N:N,'Annual Service Data By Mode'!$C:$C,"="&amp;$C107,'Annual Service Data By Mode'!$AX:$AX,"=No"),SUMIFS('Annual Service Data By Mode'!N:N,'Annual Service Data By Mode'!$C:$C,"="&amp;$C107)))</f>
        <v>872</v>
      </c>
      <c r="H107" s="80">
        <f t="shared" si="24"/>
        <v>14.650156278729835</v>
      </c>
      <c r="I107" s="81">
        <f t="shared" si="25"/>
        <v>4.7947319895871283</v>
      </c>
      <c r="J107" s="80">
        <f t="shared" si="26"/>
        <v>24.514698787323862</v>
      </c>
      <c r="K107" s="80">
        <f t="shared" si="27"/>
        <v>74.903908944284709</v>
      </c>
      <c r="L107" s="79">
        <f>IF($AE$6,IF($AE$1,SUMIFS('Annual Service Data By Mode'!V:V,'Annual Service Data By Mode'!$C:$C,"="&amp;$C107,'Annual Service Data By Mode'!$AX:$AX,"=No",'Annual Service Data By Mode'!$G:$G,"=Full Reporter"),SUMIFS('Annual Service Data By Mode'!V:V,'Annual Service Data By Mode'!$C:$C,"="&amp;$C107,'Annual Service Data By Mode'!$G:$G,"=Full Reporter")),IF($AE$1,SUMIFS('Annual Service Data By Mode'!V:V,'Annual Service Data By Mode'!$C:$C,"="&amp;$C107,'Annual Service Data By Mode'!$AX:$AX,"=No"),SUMIFS('Annual Service Data By Mode'!V:V,'Annual Service Data By Mode'!$C:$C,"="&amp;$C107)))</f>
        <v>705994649</v>
      </c>
      <c r="M107" s="79">
        <f>IF($AE$6,IF($AE$1,SUMIFS('Annual Service Data By Mode'!X:X,'Annual Service Data By Mode'!$C:$C,"="&amp;$C107,'Annual Service Data By Mode'!$AX:$AX,"=No",'Annual Service Data By Mode'!$G:$G,"=Full Reporter"),SUMIFS('Annual Service Data By Mode'!X:X,'Annual Service Data By Mode'!$C:$C,"="&amp;$C107,'Annual Service Data By Mode'!$G:$G,"=Full Reporter")),IF($AE$1,SUMIFS('Annual Service Data By Mode'!X:X,'Annual Service Data By Mode'!$C:$C,"="&amp;$C107,'Annual Service Data By Mode'!$AX:$AX,"=No"),SUMIFS('Annual Service Data By Mode'!X:X,'Annual Service Data By Mode'!$C:$C,"="&amp;$C107)))</f>
        <v>825202306</v>
      </c>
      <c r="N107" s="79">
        <f>IF($AE$6,IF($AE$1,SUMIFS('Annual Service Data By Mode'!Z:Z,'Annual Service Data By Mode'!$C:$C,"="&amp;$C107,'Annual Service Data By Mode'!$AX:$AX,"=No",'Annual Service Data By Mode'!$G:$G,"=Full Reporter"),SUMIFS('Annual Service Data By Mode'!Z:Z,'Annual Service Data By Mode'!$C:$C,"="&amp;$C107,'Annual Service Data By Mode'!$G:$G,"=Full Reporter")),IF($AE$1,SUMIFS('Annual Service Data By Mode'!Z:Z,'Annual Service Data By Mode'!$C:$C,"="&amp;$C107,'Annual Service Data By Mode'!$AX:$AX,"=No"),SUMIFS('Annual Service Data By Mode'!Z:Z,'Annual Service Data By Mode'!$C:$C,"="&amp;$C107)))</f>
        <v>759554156</v>
      </c>
      <c r="O107" s="79">
        <f>IF($AE$6,IF($AE$1,SUMIFS('Annual Service Data By Mode'!AB:AB,'Annual Service Data By Mode'!$C:$C,"="&amp;$C107,'Annual Service Data By Mode'!$AX:$AX,"=No",'Annual Service Data By Mode'!$G:$G,"=Full Reporter"),SUMIFS('Annual Service Data By Mode'!AB:AB,'Annual Service Data By Mode'!$C:$C,"="&amp;$C107,'Annual Service Data By Mode'!$G:$G,"=Full Reporter")),IF($AE$1,SUMIFS('Annual Service Data By Mode'!AB:AB,'Annual Service Data By Mode'!$C:$C,"="&amp;$C107,'Annual Service Data By Mode'!$AX:$AX,"=No"),SUMIFS('Annual Service Data By Mode'!AB:AB,'Annual Service Data By Mode'!$C:$C,"="&amp;$C107)))</f>
        <v>83015842</v>
      </c>
      <c r="P107" s="79">
        <f>IF($AE$6,IF($AE$1,SUMIFS('Annual Service Data By Mode'!AD:AD,'Annual Service Data By Mode'!$C:$C,"="&amp;$C107,'Annual Service Data By Mode'!$AX:$AX,"=No",'Annual Service Data By Mode'!$G:$G,"=Full Reporter"),SUMIFS('Annual Service Data By Mode'!AD:AD,'Annual Service Data By Mode'!$C:$C,"="&amp;$C107,'Annual Service Data By Mode'!$G:$G,"=Full Reporter")),IF($AE$1,SUMIFS('Annual Service Data By Mode'!AD:AD,'Annual Service Data By Mode'!$C:$C,"="&amp;$C107,'Annual Service Data By Mode'!$AX:$AX,"=No"),SUMIFS('Annual Service Data By Mode'!AD:AD,'Annual Service Data By Mode'!$C:$C,"="&amp;$C107)))</f>
        <v>57393288</v>
      </c>
      <c r="Q107" s="79">
        <f>IF($AE$6,IF($AE$1,SUMIFS('Annual Service Data By Mode'!AF:AF,'Annual Service Data By Mode'!$C:$C,"="&amp;$C107,'Annual Service Data By Mode'!$AX:$AX,"=No",'Annual Service Data By Mode'!$G:$G,"=Full Reporter"),SUMIFS('Annual Service Data By Mode'!AF:AF,'Annual Service Data By Mode'!$C:$C,"="&amp;$C107,'Annual Service Data By Mode'!$G:$G,"=Full Reporter")),IF($AE$1,SUMIFS('Annual Service Data By Mode'!AF:AF,'Annual Service Data By Mode'!$C:$C,"="&amp;$C107,'Annual Service Data By Mode'!$AX:$AX,"=No"),SUMIFS('Annual Service Data By Mode'!AF:AF,'Annual Service Data By Mode'!$C:$C,"="&amp;$C107)))</f>
        <v>51846147</v>
      </c>
      <c r="R107" s="79">
        <f>IF($AE$6,IF($AE$1,SUMIFS('Annual Service Data By Mode'!AH:AH,'Annual Service Data By Mode'!$C:$C,"="&amp;$C107,'Annual Service Data By Mode'!$AX:$AX,"=No",'Annual Service Data By Mode'!$G:$G,"=Full Reporter"),SUMIFS('Annual Service Data By Mode'!AH:AH,'Annual Service Data By Mode'!$C:$C,"="&amp;$C107,'Annual Service Data By Mode'!$G:$G,"=Full Reporter")),IF($AE$1,SUMIFS('Annual Service Data By Mode'!AH:AH,'Annual Service Data By Mode'!$C:$C,"="&amp;$C107,'Annual Service Data By Mode'!$AX:$AX,"=No"),SUMIFS('Annual Service Data By Mode'!AH:AH,'Annual Service Data By Mode'!$C:$C,"="&amp;$C107)))</f>
        <v>6483179</v>
      </c>
      <c r="S107" s="79">
        <f>IF($AE$6,IF($AE$1,SUMIFS('Annual Service Data By Mode'!AJ:AJ,'Annual Service Data By Mode'!$C:$C,"="&amp;$C107,'Annual Service Data By Mode'!$AX:$AX,"=No",'Annual Service Data By Mode'!$G:$G,"=Full Reporter"),SUMIFS('Annual Service Data By Mode'!AJ:AJ,'Annual Service Data By Mode'!$C:$C,"="&amp;$C107,'Annual Service Data By Mode'!$G:$G,"=Full Reporter")),IF($AE$1,SUMIFS('Annual Service Data By Mode'!AJ:AJ,'Annual Service Data By Mode'!$C:$C,"="&amp;$C107,'Annual Service Data By Mode'!$AX:$AX,"=No"),SUMIFS('Annual Service Data By Mode'!AJ:AJ,'Annual Service Data By Mode'!$C:$C,"="&amp;$C107)))</f>
        <v>59791726</v>
      </c>
      <c r="T107" s="79">
        <f>IF($AE$6,IF($AE$1,SUMIFS('Annual Service Data By Mode'!AL:AL,'Annual Service Data By Mode'!$C:$C,"="&amp;$C107,'Annual Service Data By Mode'!$AX:$AX,"=No",'Annual Service Data By Mode'!$G:$G,"=Full Reporter"),SUMIFS('Annual Service Data By Mode'!AL:AL,'Annual Service Data By Mode'!$C:$C,"="&amp;$C107,'Annual Service Data By Mode'!$G:$G,"=Full Reporter")),IF($AE$1,SUMIFS('Annual Service Data By Mode'!AL:AL,'Annual Service Data By Mode'!$C:$C,"="&amp;$C107,'Annual Service Data By Mode'!$AX:$AX,"=No"),SUMIFS('Annual Service Data By Mode'!AL:AL,'Annual Service Data By Mode'!$C:$C,"="&amp;$C107)))</f>
        <v>56276664</v>
      </c>
      <c r="U107" s="79">
        <f>IF($AE$6,IF($AE$1,SUMIFS('Annual Service Data By Mode'!AN:AN,'Annual Service Data By Mode'!$C:$C,"="&amp;$C107,'Annual Service Data By Mode'!$AX:$AX,"=No",'Annual Service Data By Mode'!$G:$G,"=Full Reporter"),SUMIFS('Annual Service Data By Mode'!AN:AN,'Annual Service Data By Mode'!$C:$C,"="&amp;$C107,'Annual Service Data By Mode'!$G:$G,"=Full Reporter")),IF($AE$1,SUMIFS('Annual Service Data By Mode'!AN:AN,'Annual Service Data By Mode'!$C:$C,"="&amp;$C107,'Annual Service Data By Mode'!$AX:$AX,"=No"),SUMIFS('Annual Service Data By Mode'!AN:AN,'Annual Service Data By Mode'!$C:$C,"="&amp;$C107)))</f>
        <v>2915867</v>
      </c>
      <c r="V107" s="79">
        <f>IF($AE$6,IF($AE$1,SUMIFS('Annual Service Data By Mode'!AP:AP,'Annual Service Data By Mode'!$C:$C,"="&amp;$C107,'Annual Service Data By Mode'!$AX:$AX,"=No",'Annual Service Data By Mode'!$G:$G,"=Full Reporter"),SUMIFS('Annual Service Data By Mode'!AP:AP,'Annual Service Data By Mode'!$C:$C,"="&amp;$C107,'Annual Service Data By Mode'!$G:$G,"=Full Reporter")),IF($AE$1,SUMIFS('Annual Service Data By Mode'!AP:AP,'Annual Service Data By Mode'!$C:$C,"="&amp;$C107,'Annual Service Data By Mode'!$AX:$AX,"=No"),SUMIFS('Annual Service Data By Mode'!AP:AP,'Annual Service Data By Mode'!$C:$C,"="&amp;$C107)))</f>
        <v>2718428</v>
      </c>
      <c r="W107" s="79">
        <f>IF($AE$6,IF($AE$1,SUMIFS('Annual Service Data By Mode'!AR:AR,'Annual Service Data By Mode'!$C:$C,"="&amp;$C107,'Annual Service Data By Mode'!$AX:$AX,"=No",'Annual Service Data By Mode'!$G:$G,"=Full Reporter"),SUMIFS('Annual Service Data By Mode'!AR:AR,'Annual Service Data By Mode'!$C:$C,"="&amp;$C107,'Annual Service Data By Mode'!$G:$G,"=Full Reporter")),IF($AE$1,SUMIFS('Annual Service Data By Mode'!AR:AR,'Annual Service Data By Mode'!$C:$C,"="&amp;$C107,'Annual Service Data By Mode'!$AX:$AX,"=No"),SUMIFS('Annual Service Data By Mode'!AR:AR,'Annual Service Data By Mode'!$C:$C,"="&amp;$C107)))</f>
        <v>3883479074</v>
      </c>
      <c r="X107" s="79">
        <f>IF($AE$6,IF($AE$1,SUMIFS('Annual Service Data By Mode'!AT:AT,'Annual Service Data By Mode'!$C:$C,"="&amp;$C107,'Annual Service Data By Mode'!$AX:$AX,"=No",'Annual Service Data By Mode'!$G:$G,"=Full Reporter"),SUMIFS('Annual Service Data By Mode'!AT:AT,'Annual Service Data By Mode'!$C:$C,"="&amp;$C107,'Annual Service Data By Mode'!$G:$G,"=Full Reporter")),IF($AE$1,SUMIFS('Annual Service Data By Mode'!AT:AT,'Annual Service Data By Mode'!$C:$C,"="&amp;$C107,'Annual Service Data By Mode'!$AX:$AX,"=No"),SUMIFS('Annual Service Data By Mode'!AT:AT,'Annual Service Data By Mode'!$C:$C,"="&amp;$C107)))</f>
        <v>18620241347</v>
      </c>
      <c r="Y107" s="202">
        <f>IF($AE$6,IF($AE$1,SUMIFS('Annual Service Data By Mode'!AV:AV,'Annual Service Data By Mode'!$C:$C,"="&amp;$C107,'Annual Service Data By Mode'!$AX:$AX,"=No",'Annual Service Data By Mode'!$G:$G,"=Full Reporter"),SUMIFS('Annual Service Data By Mode'!AV:AV,'Annual Service Data By Mode'!$C:$C,"="&amp;$C107,'Annual Service Data By Mode'!$G:$G,"=Full Reporter")),IF($AE$1,SUMIFS('Annual Service Data By Mode'!AV:AV,'Annual Service Data By Mode'!$C:$C,"="&amp;$C107,'Annual Service Data By Mode'!$AX:$AX,"=No"),SUMIFS('Annual Service Data By Mode'!AV:AV,'Annual Service Data By Mode'!$C:$C,"="&amp;$C107)))</f>
        <v>16696.589999999997</v>
      </c>
      <c r="Z107" s="31"/>
      <c r="AA107" s="31"/>
      <c r="AB107" s="31"/>
      <c r="AC107" s="31"/>
      <c r="AD107" s="31"/>
      <c r="AE107" s="31"/>
      <c r="AF107" s="31"/>
      <c r="AG107" s="31"/>
      <c r="AH107" s="31"/>
      <c r="AI107" s="31"/>
    </row>
    <row r="108" spans="1:35" x14ac:dyDescent="0.25">
      <c r="A108" s="33"/>
      <c r="B108" s="33"/>
      <c r="C108" s="67" t="s">
        <v>77</v>
      </c>
      <c r="D108" s="91" t="s">
        <v>5390</v>
      </c>
      <c r="E108" s="92"/>
      <c r="F108" s="79">
        <f>IF($AE$6,IF($AE$1,SUMIFS('Annual Service Data By Mode'!L:L,'Annual Service Data By Mode'!$C:$C,"="&amp;$C108,'Annual Service Data By Mode'!$AX:$AX,"=No",'Annual Service Data By Mode'!$G:$G,"=Full Reporter"),SUMIFS('Annual Service Data By Mode'!L:L,'Annual Service Data By Mode'!$C:$C,"="&amp;$C108,'Annual Service Data By Mode'!$G:$G,"=Full Reporter")),IF($AE$1,SUMIFS('Annual Service Data By Mode'!L:L,'Annual Service Data By Mode'!$C:$C,"="&amp;$C108,'Annual Service Data By Mode'!$AX:$AX,"=No"),SUMIFS('Annual Service Data By Mode'!L:L,'Annual Service Data By Mode'!$C:$C,"="&amp;$C108)))</f>
        <v>2865</v>
      </c>
      <c r="G108" s="79">
        <f>IF($AE$6,IF($AE$1,SUMIFS('Annual Service Data By Mode'!N:N,'Annual Service Data By Mode'!$C:$C,"="&amp;$C108,'Annual Service Data By Mode'!$AX:$AX,"=No",'Annual Service Data By Mode'!$G:$G,"=Full Reporter"),SUMIFS('Annual Service Data By Mode'!N:N,'Annual Service Data By Mode'!$C:$C,"="&amp;$C108,'Annual Service Data By Mode'!$G:$G,"=Full Reporter")),IF($AE$1,SUMIFS('Annual Service Data By Mode'!N:N,'Annual Service Data By Mode'!$C:$C,"="&amp;$C108,'Annual Service Data By Mode'!$AX:$AX,"=No"),SUMIFS('Annual Service Data By Mode'!N:N,'Annual Service Data By Mode'!$C:$C,"="&amp;$C108)))</f>
        <v>24</v>
      </c>
      <c r="H108" s="80">
        <f t="shared" si="24"/>
        <v>14.005025528973105</v>
      </c>
      <c r="I108" s="81">
        <f t="shared" si="25"/>
        <v>4.8058651393657943</v>
      </c>
      <c r="J108" s="80">
        <f t="shared" si="26"/>
        <v>4.5173296115217232</v>
      </c>
      <c r="K108" s="80">
        <f t="shared" si="27"/>
        <v>13.164188902000005</v>
      </c>
      <c r="L108" s="79">
        <f>IF($AE$6,IF($AE$1,SUMIFS('Annual Service Data By Mode'!V:V,'Annual Service Data By Mode'!$C:$C,"="&amp;$C108,'Annual Service Data By Mode'!$AX:$AX,"=No",'Annual Service Data By Mode'!$G:$G,"=Full Reporter"),SUMIFS('Annual Service Data By Mode'!V:V,'Annual Service Data By Mode'!$C:$C,"="&amp;$C108,'Annual Service Data By Mode'!$G:$G,"=Full Reporter")),IF($AE$1,SUMIFS('Annual Service Data By Mode'!V:V,'Annual Service Data By Mode'!$C:$C,"="&amp;$C108,'Annual Service Data By Mode'!$AX:$AX,"=No"),SUMIFS('Annual Service Data By Mode'!V:V,'Annual Service Data By Mode'!$C:$C,"="&amp;$C108)))</f>
        <v>59884375</v>
      </c>
      <c r="M108" s="79">
        <f>IF($AE$6,IF($AE$1,SUMIFS('Annual Service Data By Mode'!X:X,'Annual Service Data By Mode'!$C:$C,"="&amp;$C108,'Annual Service Data By Mode'!$AX:$AX,"=No",'Annual Service Data By Mode'!$G:$G,"=Full Reporter"),SUMIFS('Annual Service Data By Mode'!X:X,'Annual Service Data By Mode'!$C:$C,"="&amp;$C108,'Annual Service Data By Mode'!$G:$G,"=Full Reporter")),IF($AE$1,SUMIFS('Annual Service Data By Mode'!X:X,'Annual Service Data By Mode'!$C:$C,"="&amp;$C108,'Annual Service Data By Mode'!$AX:$AX,"=No"),SUMIFS('Annual Service Data By Mode'!X:X,'Annual Service Data By Mode'!$C:$C,"="&amp;$C108)))</f>
        <v>100140231</v>
      </c>
      <c r="N108" s="79">
        <f>IF($AE$6,IF($AE$1,SUMIFS('Annual Service Data By Mode'!Z:Z,'Annual Service Data By Mode'!$C:$C,"="&amp;$C108,'Annual Service Data By Mode'!$AX:$AX,"=No",'Annual Service Data By Mode'!$G:$G,"=Full Reporter"),SUMIFS('Annual Service Data By Mode'!Z:Z,'Annual Service Data By Mode'!$C:$C,"="&amp;$C108,'Annual Service Data By Mode'!$G:$G,"=Full Reporter")),IF($AE$1,SUMIFS('Annual Service Data By Mode'!Z:Z,'Annual Service Data By Mode'!$C:$C,"="&amp;$C108,'Annual Service Data By Mode'!$AX:$AX,"=No"),SUMIFS('Annual Service Data By Mode'!Z:Z,'Annual Service Data By Mode'!$C:$C,"="&amp;$C108)))</f>
        <v>102770740</v>
      </c>
      <c r="O108" s="79">
        <f>IF($AE$6,IF($AE$1,SUMIFS('Annual Service Data By Mode'!AB:AB,'Annual Service Data By Mode'!$C:$C,"="&amp;$C108,'Annual Service Data By Mode'!$AX:$AX,"=No",'Annual Service Data By Mode'!$G:$G,"=Full Reporter"),SUMIFS('Annual Service Data By Mode'!AB:AB,'Annual Service Data By Mode'!$C:$C,"="&amp;$C108,'Annual Service Data By Mode'!$G:$G,"=Full Reporter")),IF($AE$1,SUMIFS('Annual Service Data By Mode'!AB:AB,'Annual Service Data By Mode'!$C:$C,"="&amp;$C108,'Annual Service Data By Mode'!$AX:$AX,"=No"),SUMIFS('Annual Service Data By Mode'!AB:AB,'Annual Service Data By Mode'!$C:$C,"="&amp;$C108)))</f>
        <v>13841654</v>
      </c>
      <c r="P108" s="79">
        <f>IF($AE$6,IF($AE$1,SUMIFS('Annual Service Data By Mode'!AD:AD,'Annual Service Data By Mode'!$C:$C,"="&amp;$C108,'Annual Service Data By Mode'!$AX:$AX,"=No",'Annual Service Data By Mode'!$G:$G,"=Full Reporter"),SUMIFS('Annual Service Data By Mode'!AD:AD,'Annual Service Data By Mode'!$C:$C,"="&amp;$C108,'Annual Service Data By Mode'!$G:$G,"=Full Reporter")),IF($AE$1,SUMIFS('Annual Service Data By Mode'!AD:AD,'Annual Service Data By Mode'!$C:$C,"="&amp;$C108,'Annual Service Data By Mode'!$AX:$AX,"=No"),SUMIFS('Annual Service Data By Mode'!AD:AD,'Annual Service Data By Mode'!$C:$C,"="&amp;$C108)))</f>
        <v>6967034</v>
      </c>
      <c r="Q108" s="79">
        <f>IF($AE$6,IF($AE$1,SUMIFS('Annual Service Data By Mode'!AF:AF,'Annual Service Data By Mode'!$C:$C,"="&amp;$C108,'Annual Service Data By Mode'!$AX:$AX,"=No",'Annual Service Data By Mode'!$G:$G,"=Full Reporter"),SUMIFS('Annual Service Data By Mode'!AF:AF,'Annual Service Data By Mode'!$C:$C,"="&amp;$C108,'Annual Service Data By Mode'!$G:$G,"=Full Reporter")),IF($AE$1,SUMIFS('Annual Service Data By Mode'!AF:AF,'Annual Service Data By Mode'!$C:$C,"="&amp;$C108,'Annual Service Data By Mode'!$AX:$AX,"=No"),SUMIFS('Annual Service Data By Mode'!AF:AF,'Annual Service Data By Mode'!$C:$C,"="&amp;$C108)))</f>
        <v>7338133</v>
      </c>
      <c r="R108" s="79">
        <f>IF($AE$6,IF($AE$1,SUMIFS('Annual Service Data By Mode'!AH:AH,'Annual Service Data By Mode'!$C:$C,"="&amp;$C108,'Annual Service Data By Mode'!$AX:$AX,"=No",'Annual Service Data By Mode'!$G:$G,"=Full Reporter"),SUMIFS('Annual Service Data By Mode'!AH:AH,'Annual Service Data By Mode'!$C:$C,"="&amp;$C108,'Annual Service Data By Mode'!$G:$G,"=Full Reporter")),IF($AE$1,SUMIFS('Annual Service Data By Mode'!AH:AH,'Annual Service Data By Mode'!$C:$C,"="&amp;$C108,'Annual Service Data By Mode'!$AX:$AX,"=No"),SUMIFS('Annual Service Data By Mode'!AH:AH,'Annual Service Data By Mode'!$C:$C,"="&amp;$C108)))</f>
        <v>618336</v>
      </c>
      <c r="S108" s="79">
        <f>IF($AE$6,IF($AE$1,SUMIFS('Annual Service Data By Mode'!AJ:AJ,'Annual Service Data By Mode'!$C:$C,"="&amp;$C108,'Annual Service Data By Mode'!$AX:$AX,"=No",'Annual Service Data By Mode'!$G:$G,"=Full Reporter"),SUMIFS('Annual Service Data By Mode'!AJ:AJ,'Annual Service Data By Mode'!$C:$C,"="&amp;$C108,'Annual Service Data By Mode'!$G:$G,"=Full Reporter")),IF($AE$1,SUMIFS('Annual Service Data By Mode'!AJ:AJ,'Annual Service Data By Mode'!$C:$C,"="&amp;$C108,'Annual Service Data By Mode'!$AX:$AX,"=No"),SUMIFS('Annual Service Data By Mode'!AJ:AJ,'Annual Service Data By Mode'!$C:$C,"="&amp;$C108)))</f>
        <v>1840456</v>
      </c>
      <c r="T108" s="79">
        <f>IF($AE$6,IF($AE$1,SUMIFS('Annual Service Data By Mode'!AL:AL,'Annual Service Data By Mode'!$C:$C,"="&amp;$C108,'Annual Service Data By Mode'!$AX:$AX,"=No",'Annual Service Data By Mode'!$G:$G,"=Full Reporter"),SUMIFS('Annual Service Data By Mode'!AL:AL,'Annual Service Data By Mode'!$C:$C,"="&amp;$C108,'Annual Service Data By Mode'!$G:$G,"=Full Reporter")),IF($AE$1,SUMIFS('Annual Service Data By Mode'!AL:AL,'Annual Service Data By Mode'!$C:$C,"="&amp;$C108,'Annual Service Data By Mode'!$AX:$AX,"=No"),SUMIFS('Annual Service Data By Mode'!AL:AL,'Annual Service Data By Mode'!$C:$C,"="&amp;$C108)))</f>
        <v>1827205</v>
      </c>
      <c r="U108" s="79">
        <f>IF($AE$6,IF($AE$1,SUMIFS('Annual Service Data By Mode'!AN:AN,'Annual Service Data By Mode'!$C:$C,"="&amp;$C108,'Annual Service Data By Mode'!$AX:$AX,"=No",'Annual Service Data By Mode'!$G:$G,"=Full Reporter"),SUMIFS('Annual Service Data By Mode'!AN:AN,'Annual Service Data By Mode'!$C:$C,"="&amp;$C108,'Annual Service Data By Mode'!$G:$G,"=Full Reporter")),IF($AE$1,SUMIFS('Annual Service Data By Mode'!AN:AN,'Annual Service Data By Mode'!$C:$C,"="&amp;$C108,'Annual Service Data By Mode'!$AX:$AX,"=No"),SUMIFS('Annual Service Data By Mode'!AN:AN,'Annual Service Data By Mode'!$C:$C,"="&amp;$C108)))</f>
        <v>135498</v>
      </c>
      <c r="V108" s="79">
        <f>IF($AE$6,IF($AE$1,SUMIFS('Annual Service Data By Mode'!AP:AP,'Annual Service Data By Mode'!$C:$C,"="&amp;$C108,'Annual Service Data By Mode'!$AX:$AX,"=No",'Annual Service Data By Mode'!$G:$G,"=Full Reporter"),SUMIFS('Annual Service Data By Mode'!AP:AP,'Annual Service Data By Mode'!$C:$C,"="&amp;$C108,'Annual Service Data By Mode'!$G:$G,"=Full Reporter")),IF($AE$1,SUMIFS('Annual Service Data By Mode'!AP:AP,'Annual Service Data By Mode'!$C:$C,"="&amp;$C108,'Annual Service Data By Mode'!$AX:$AX,"=No"),SUMIFS('Annual Service Data By Mode'!AP:AP,'Annual Service Data By Mode'!$C:$C,"="&amp;$C108)))</f>
        <v>132943</v>
      </c>
      <c r="W108" s="79">
        <f>IF($AE$6,IF($AE$1,SUMIFS('Annual Service Data By Mode'!AR:AR,'Annual Service Data By Mode'!$C:$C,"="&amp;$C108,'Annual Service Data By Mode'!$AX:$AX,"=No",'Annual Service Data By Mode'!$G:$G,"=Full Reporter"),SUMIFS('Annual Service Data By Mode'!AR:AR,'Annual Service Data By Mode'!$C:$C,"="&amp;$C108,'Annual Service Data By Mode'!$G:$G,"=Full Reporter")),IF($AE$1,SUMIFS('Annual Service Data By Mode'!AR:AR,'Annual Service Data By Mode'!$C:$C,"="&amp;$C108,'Annual Service Data By Mode'!$AX:$AX,"=No"),SUMIFS('Annual Service Data By Mode'!AR:AR,'Annual Service Data By Mode'!$C:$C,"="&amp;$C108)))</f>
        <v>96600569</v>
      </c>
      <c r="X108" s="79">
        <f>IF($AE$6,IF($AE$1,SUMIFS('Annual Service Data By Mode'!AT:AT,'Annual Service Data By Mode'!$C:$C,"="&amp;$C108,'Annual Service Data By Mode'!$AX:$AX,"=No",'Annual Service Data By Mode'!$G:$G,"=Full Reporter"),SUMIFS('Annual Service Data By Mode'!AT:AT,'Annual Service Data By Mode'!$C:$C,"="&amp;$C108,'Annual Service Data By Mode'!$G:$G,"=Full Reporter")),IF($AE$1,SUMIFS('Annual Service Data By Mode'!AT:AT,'Annual Service Data By Mode'!$C:$C,"="&amp;$C108,'Annual Service Data By Mode'!$AX:$AX,"=No"),SUMIFS('Annual Service Data By Mode'!AT:AT,'Annual Service Data By Mode'!$C:$C,"="&amp;$C108)))</f>
        <v>464249307</v>
      </c>
      <c r="Y108" s="202">
        <f>IF($AE$6,IF($AE$1,SUMIFS('Annual Service Data By Mode'!AV:AV,'Annual Service Data By Mode'!$C:$C,"="&amp;$C108,'Annual Service Data By Mode'!$AX:$AX,"=No",'Annual Service Data By Mode'!$G:$G,"=Full Reporter"),SUMIFS('Annual Service Data By Mode'!AV:AV,'Annual Service Data By Mode'!$C:$C,"="&amp;$C108,'Annual Service Data By Mode'!$G:$G,"=Full Reporter")),IF($AE$1,SUMIFS('Annual Service Data By Mode'!AV:AV,'Annual Service Data By Mode'!$C:$C,"="&amp;$C108,'Annual Service Data By Mode'!$AX:$AX,"=No"),SUMIFS('Annual Service Data By Mode'!AV:AV,'Annual Service Data By Mode'!$C:$C,"="&amp;$C108)))</f>
        <v>7944.5599999999986</v>
      </c>
      <c r="Z108" s="31"/>
      <c r="AA108" s="31"/>
      <c r="AB108" s="31"/>
      <c r="AC108" s="31"/>
      <c r="AD108" s="31"/>
      <c r="AE108" s="31"/>
      <c r="AF108" s="31"/>
      <c r="AG108" s="31"/>
      <c r="AH108" s="31"/>
      <c r="AI108" s="31"/>
    </row>
    <row r="109" spans="1:35" x14ac:dyDescent="0.25">
      <c r="A109" s="33"/>
      <c r="B109" s="33"/>
      <c r="C109" s="67" t="s">
        <v>79</v>
      </c>
      <c r="D109" s="91" t="s">
        <v>5391</v>
      </c>
      <c r="E109" s="92"/>
      <c r="F109" s="79">
        <f>IF($AE$6,IF($AE$1,SUMIFS('Annual Service Data By Mode'!L:L,'Annual Service Data By Mode'!$C:$C,"="&amp;$C109,'Annual Service Data By Mode'!$AX:$AX,"=No",'Annual Service Data By Mode'!$G:$G,"=Full Reporter"),SUMIFS('Annual Service Data By Mode'!L:L,'Annual Service Data By Mode'!$C:$C,"="&amp;$C109,'Annual Service Data By Mode'!$G:$G,"=Full Reporter")),IF($AE$1,SUMIFS('Annual Service Data By Mode'!L:L,'Annual Service Data By Mode'!$C:$C,"="&amp;$C109,'Annual Service Data By Mode'!$AX:$AX,"=No"),SUMIFS('Annual Service Data By Mode'!L:L,'Annual Service Data By Mode'!$C:$C,"="&amp;$C109)))</f>
        <v>1115</v>
      </c>
      <c r="G109" s="79">
        <f>IF($AE$6,IF($AE$1,SUMIFS('Annual Service Data By Mode'!N:N,'Annual Service Data By Mode'!$C:$C,"="&amp;$C109,'Annual Service Data By Mode'!$AX:$AX,"=No",'Annual Service Data By Mode'!$G:$G,"=Full Reporter"),SUMIFS('Annual Service Data By Mode'!N:N,'Annual Service Data By Mode'!$C:$C,"="&amp;$C109,'Annual Service Data By Mode'!$G:$G,"=Full Reporter")),IF($AE$1,SUMIFS('Annual Service Data By Mode'!N:N,'Annual Service Data By Mode'!$C:$C,"="&amp;$C109,'Annual Service Data By Mode'!$AX:$AX,"=No"),SUMIFS('Annual Service Data By Mode'!N:N,'Annual Service Data By Mode'!$C:$C,"="&amp;$C109)))</f>
        <v>0</v>
      </c>
      <c r="H109" s="80">
        <f t="shared" si="24"/>
        <v>16.975523544749215</v>
      </c>
      <c r="I109" s="81">
        <f t="shared" si="25"/>
        <v>2.9746405957829829</v>
      </c>
      <c r="J109" s="80">
        <f t="shared" si="26"/>
        <v>1.0785837851112057</v>
      </c>
      <c r="K109" s="80">
        <f t="shared" si="27"/>
        <v>6.1552055952899334</v>
      </c>
      <c r="L109" s="79">
        <f>IF($AE$6,IF($AE$1,SUMIFS('Annual Service Data By Mode'!V:V,'Annual Service Data By Mode'!$C:$C,"="&amp;$C109,'Annual Service Data By Mode'!$AX:$AX,"=No",'Annual Service Data By Mode'!$G:$G,"=Full Reporter"),SUMIFS('Annual Service Data By Mode'!V:V,'Annual Service Data By Mode'!$C:$C,"="&amp;$C109,'Annual Service Data By Mode'!$G:$G,"=Full Reporter")),IF($AE$1,SUMIFS('Annual Service Data By Mode'!V:V,'Annual Service Data By Mode'!$C:$C,"="&amp;$C109,'Annual Service Data By Mode'!$AX:$AX,"=No"),SUMIFS('Annual Service Data By Mode'!V:V,'Annual Service Data By Mode'!$C:$C,"="&amp;$C109)))</f>
        <v>5727099</v>
      </c>
      <c r="M109" s="79">
        <f>IF($AE$6,IF($AE$1,SUMIFS('Annual Service Data By Mode'!X:X,'Annual Service Data By Mode'!$C:$C,"="&amp;$C109,'Annual Service Data By Mode'!$AX:$AX,"=No",'Annual Service Data By Mode'!$G:$G,"=Full Reporter"),SUMIFS('Annual Service Data By Mode'!X:X,'Annual Service Data By Mode'!$C:$C,"="&amp;$C109,'Annual Service Data By Mode'!$G:$G,"=Full Reporter")),IF($AE$1,SUMIFS('Annual Service Data By Mode'!X:X,'Annual Service Data By Mode'!$C:$C,"="&amp;$C109,'Annual Service Data By Mode'!$AX:$AX,"=No"),SUMIFS('Annual Service Data By Mode'!X:X,'Annual Service Data By Mode'!$C:$C,"="&amp;$C109)))</f>
        <v>7565722</v>
      </c>
      <c r="N109" s="79">
        <f>IF($AE$6,IF($AE$1,SUMIFS('Annual Service Data By Mode'!Z:Z,'Annual Service Data By Mode'!$C:$C,"="&amp;$C109,'Annual Service Data By Mode'!$AX:$AX,"=No",'Annual Service Data By Mode'!$G:$G,"=Full Reporter"),SUMIFS('Annual Service Data By Mode'!Z:Z,'Annual Service Data By Mode'!$C:$C,"="&amp;$C109,'Annual Service Data By Mode'!$G:$G,"=Full Reporter")),IF($AE$1,SUMIFS('Annual Service Data By Mode'!Z:Z,'Annual Service Data By Mode'!$C:$C,"="&amp;$C109,'Annual Service Data By Mode'!$AX:$AX,"=No"),SUMIFS('Annual Service Data By Mode'!Z:Z,'Annual Service Data By Mode'!$C:$C,"="&amp;$C109)))</f>
        <v>28887537</v>
      </c>
      <c r="O109" s="79">
        <f>IF($AE$6,IF($AE$1,SUMIFS('Annual Service Data By Mode'!AB:AB,'Annual Service Data By Mode'!$C:$C,"="&amp;$C109,'Annual Service Data By Mode'!$AX:$AX,"=No",'Annual Service Data By Mode'!$G:$G,"=Full Reporter"),SUMIFS('Annual Service Data By Mode'!AB:AB,'Annual Service Data By Mode'!$C:$C,"="&amp;$C109,'Annual Service Data By Mode'!$G:$G,"=Full Reporter")),IF($AE$1,SUMIFS('Annual Service Data By Mode'!AB:AB,'Annual Service Data By Mode'!$C:$C,"="&amp;$C109,'Annual Service Data By Mode'!$AX:$AX,"=No"),SUMIFS('Annual Service Data By Mode'!AB:AB,'Annual Service Data By Mode'!$C:$C,"="&amp;$C109)))</f>
        <v>388973</v>
      </c>
      <c r="P109" s="79">
        <f>IF($AE$6,IF($AE$1,SUMIFS('Annual Service Data By Mode'!AD:AD,'Annual Service Data By Mode'!$C:$C,"="&amp;$C109,'Annual Service Data By Mode'!$AX:$AX,"=No",'Annual Service Data By Mode'!$G:$G,"=Full Reporter"),SUMIFS('Annual Service Data By Mode'!AD:AD,'Annual Service Data By Mode'!$C:$C,"="&amp;$C109,'Annual Service Data By Mode'!$G:$G,"=Full Reporter")),IF($AE$1,SUMIFS('Annual Service Data By Mode'!AD:AD,'Annual Service Data By Mode'!$C:$C,"="&amp;$C109,'Annual Service Data By Mode'!$AX:$AX,"=No"),SUMIFS('Annual Service Data By Mode'!AD:AD,'Annual Service Data By Mode'!$C:$C,"="&amp;$C109)))</f>
        <v>486198</v>
      </c>
      <c r="Q109" s="79">
        <f>IF($AE$6,IF($AE$1,SUMIFS('Annual Service Data By Mode'!AF:AF,'Annual Service Data By Mode'!$C:$C,"="&amp;$C109,'Annual Service Data By Mode'!$AX:$AX,"=No",'Annual Service Data By Mode'!$G:$G,"=Full Reporter"),SUMIFS('Annual Service Data By Mode'!AF:AF,'Annual Service Data By Mode'!$C:$C,"="&amp;$C109,'Annual Service Data By Mode'!$G:$G,"=Full Reporter")),IF($AE$1,SUMIFS('Annual Service Data By Mode'!AF:AF,'Annual Service Data By Mode'!$C:$C,"="&amp;$C109,'Annual Service Data By Mode'!$AX:$AX,"=No"),SUMIFS('Annual Service Data By Mode'!AF:AF,'Annual Service Data By Mode'!$C:$C,"="&amp;$C109)))</f>
        <v>1701717</v>
      </c>
      <c r="R109" s="79">
        <f>IF($AE$6,IF($AE$1,SUMIFS('Annual Service Data By Mode'!AH:AH,'Annual Service Data By Mode'!$C:$C,"="&amp;$C109,'Annual Service Data By Mode'!$AX:$AX,"=No",'Annual Service Data By Mode'!$G:$G,"=Full Reporter"),SUMIFS('Annual Service Data By Mode'!AH:AH,'Annual Service Data By Mode'!$C:$C,"="&amp;$C109,'Annual Service Data By Mode'!$G:$G,"=Full Reporter")),IF($AE$1,SUMIFS('Annual Service Data By Mode'!AH:AH,'Annual Service Data By Mode'!$C:$C,"="&amp;$C109,'Annual Service Data By Mode'!$AX:$AX,"=No"),SUMIFS('Annual Service Data By Mode'!AH:AH,'Annual Service Data By Mode'!$C:$C,"="&amp;$C109)))</f>
        <v>20410</v>
      </c>
      <c r="S109" s="79">
        <f>IF($AE$6,IF($AE$1,SUMIFS('Annual Service Data By Mode'!AJ:AJ,'Annual Service Data By Mode'!$C:$C,"="&amp;$C109,'Annual Service Data By Mode'!$AX:$AX,"=No",'Annual Service Data By Mode'!$G:$G,"=Full Reporter"),SUMIFS('Annual Service Data By Mode'!AJ:AJ,'Annual Service Data By Mode'!$C:$C,"="&amp;$C109,'Annual Service Data By Mode'!$G:$G,"=Full Reporter")),IF($AE$1,SUMIFS('Annual Service Data By Mode'!AJ:AJ,'Annual Service Data By Mode'!$C:$C,"="&amp;$C109,'Annual Service Data By Mode'!$AX:$AX,"=No"),SUMIFS('Annual Service Data By Mode'!AJ:AJ,'Annual Service Data By Mode'!$C:$C,"="&amp;$C109)))</f>
        <v>0</v>
      </c>
      <c r="T109" s="79">
        <f>IF($AE$6,IF($AE$1,SUMIFS('Annual Service Data By Mode'!AL:AL,'Annual Service Data By Mode'!$C:$C,"="&amp;$C109,'Annual Service Data By Mode'!$AX:$AX,"=No",'Annual Service Data By Mode'!$G:$G,"=Full Reporter"),SUMIFS('Annual Service Data By Mode'!AL:AL,'Annual Service Data By Mode'!$C:$C,"="&amp;$C109,'Annual Service Data By Mode'!$G:$G,"=Full Reporter")),IF($AE$1,SUMIFS('Annual Service Data By Mode'!AL:AL,'Annual Service Data By Mode'!$C:$C,"="&amp;$C109,'Annual Service Data By Mode'!$AX:$AX,"=No"),SUMIFS('Annual Service Data By Mode'!AL:AL,'Annual Service Data By Mode'!$C:$C,"="&amp;$C109)))</f>
        <v>0</v>
      </c>
      <c r="U109" s="79">
        <f>IF($AE$6,IF($AE$1,SUMIFS('Annual Service Data By Mode'!AN:AN,'Annual Service Data By Mode'!$C:$C,"="&amp;$C109,'Annual Service Data By Mode'!$AX:$AX,"=No",'Annual Service Data By Mode'!$G:$G,"=Full Reporter"),SUMIFS('Annual Service Data By Mode'!AN:AN,'Annual Service Data By Mode'!$C:$C,"="&amp;$C109,'Annual Service Data By Mode'!$G:$G,"=Full Reporter")),IF($AE$1,SUMIFS('Annual Service Data By Mode'!AN:AN,'Annual Service Data By Mode'!$C:$C,"="&amp;$C109,'Annual Service Data By Mode'!$AX:$AX,"=No"),SUMIFS('Annual Service Data By Mode'!AN:AN,'Annual Service Data By Mode'!$C:$C,"="&amp;$C109)))</f>
        <v>0</v>
      </c>
      <c r="V109" s="79">
        <f>IF($AE$6,IF($AE$1,SUMIFS('Annual Service Data By Mode'!AP:AP,'Annual Service Data By Mode'!$C:$C,"="&amp;$C109,'Annual Service Data By Mode'!$AX:$AX,"=No",'Annual Service Data By Mode'!$G:$G,"=Full Reporter"),SUMIFS('Annual Service Data By Mode'!AP:AP,'Annual Service Data By Mode'!$C:$C,"="&amp;$C109,'Annual Service Data By Mode'!$G:$G,"=Full Reporter")),IF($AE$1,SUMIFS('Annual Service Data By Mode'!AP:AP,'Annual Service Data By Mode'!$C:$C,"="&amp;$C109,'Annual Service Data By Mode'!$AX:$AX,"=No"),SUMIFS('Annual Service Data By Mode'!AP:AP,'Annual Service Data By Mode'!$C:$C,"="&amp;$C109)))</f>
        <v>0</v>
      </c>
      <c r="W109" s="79">
        <f>IF($AE$6,IF($AE$1,SUMIFS('Annual Service Data By Mode'!AR:AR,'Annual Service Data By Mode'!$C:$C,"="&amp;$C109,'Annual Service Data By Mode'!$AX:$AX,"=No",'Annual Service Data By Mode'!$G:$G,"=Full Reporter"),SUMIFS('Annual Service Data By Mode'!AR:AR,'Annual Service Data By Mode'!$C:$C,"="&amp;$C109,'Annual Service Data By Mode'!$G:$G,"=Full Reporter")),IF($AE$1,SUMIFS('Annual Service Data By Mode'!AR:AR,'Annual Service Data By Mode'!$C:$C,"="&amp;$C109,'Annual Service Data By Mode'!$AX:$AX,"=No"),SUMIFS('Annual Service Data By Mode'!AR:AR,'Annual Service Data By Mode'!$C:$C,"="&amp;$C109)))</f>
        <v>10474418</v>
      </c>
      <c r="X109" s="79">
        <f>IF($AE$6,IF($AE$1,SUMIFS('Annual Service Data By Mode'!AT:AT,'Annual Service Data By Mode'!$C:$C,"="&amp;$C109,'Annual Service Data By Mode'!$AX:$AX,"=No",'Annual Service Data By Mode'!$G:$G,"=Full Reporter"),SUMIFS('Annual Service Data By Mode'!AT:AT,'Annual Service Data By Mode'!$C:$C,"="&amp;$C109,'Annual Service Data By Mode'!$G:$G,"=Full Reporter")),IF($AE$1,SUMIFS('Annual Service Data By Mode'!AT:AT,'Annual Service Data By Mode'!$C:$C,"="&amp;$C109,'Annual Service Data By Mode'!$AX:$AX,"=No"),SUMIFS('Annual Service Data By Mode'!AT:AT,'Annual Service Data By Mode'!$C:$C,"="&amp;$C109)))</f>
        <v>31157629</v>
      </c>
      <c r="Y109" s="202">
        <f>IF($AE$6,IF($AE$1,SUMIFS('Annual Service Data By Mode'!AV:AV,'Annual Service Data By Mode'!$C:$C,"="&amp;$C109,'Annual Service Data By Mode'!$AX:$AX,"=No",'Annual Service Data By Mode'!$G:$G,"=Full Reporter"),SUMIFS('Annual Service Data By Mode'!AV:AV,'Annual Service Data By Mode'!$C:$C,"="&amp;$C109,'Annual Service Data By Mode'!$G:$G,"=Full Reporter")),IF($AE$1,SUMIFS('Annual Service Data By Mode'!AV:AV,'Annual Service Data By Mode'!$C:$C,"="&amp;$C109,'Annual Service Data By Mode'!$AX:$AX,"=No"),SUMIFS('Annual Service Data By Mode'!AV:AV,'Annual Service Data By Mode'!$C:$C,"="&amp;$C109)))</f>
        <v>1274.04</v>
      </c>
      <c r="Z109" s="31"/>
      <c r="AA109" s="31"/>
      <c r="AB109" s="31"/>
      <c r="AC109" s="31"/>
      <c r="AD109" s="31"/>
      <c r="AE109" s="31"/>
      <c r="AF109" s="31"/>
      <c r="AG109" s="31"/>
      <c r="AH109" s="31"/>
      <c r="AI109" s="31"/>
    </row>
    <row r="110" spans="1:35" x14ac:dyDescent="0.25">
      <c r="A110" s="33"/>
      <c r="B110" s="33"/>
      <c r="C110" s="67" t="s">
        <v>80</v>
      </c>
      <c r="D110" s="91" t="s">
        <v>5392</v>
      </c>
      <c r="E110" s="92"/>
      <c r="F110" s="79">
        <f>IF($AE$6,IF($AE$1,SUMIFS('Annual Service Data By Mode'!L:L,'Annual Service Data By Mode'!$C:$C,"="&amp;$C110,'Annual Service Data By Mode'!$AX:$AX,"=No",'Annual Service Data By Mode'!$G:$G,"=Full Reporter"),SUMIFS('Annual Service Data By Mode'!L:L,'Annual Service Data By Mode'!$C:$C,"="&amp;$C110,'Annual Service Data By Mode'!$G:$G,"=Full Reporter")),IF($AE$1,SUMIFS('Annual Service Data By Mode'!L:L,'Annual Service Data By Mode'!$C:$C,"="&amp;$C110,'Annual Service Data By Mode'!$AX:$AX,"=No"),SUMIFS('Annual Service Data By Mode'!L:L,'Annual Service Data By Mode'!$C:$C,"="&amp;$C110)))</f>
        <v>2035</v>
      </c>
      <c r="G110" s="79">
        <f>IF($AE$6,IF($AE$1,SUMIFS('Annual Service Data By Mode'!N:N,'Annual Service Data By Mode'!$C:$C,"="&amp;$C110,'Annual Service Data By Mode'!$AX:$AX,"=No",'Annual Service Data By Mode'!$G:$G,"=Full Reporter"),SUMIFS('Annual Service Data By Mode'!N:N,'Annual Service Data By Mode'!$C:$C,"="&amp;$C110,'Annual Service Data By Mode'!$G:$G,"=Full Reporter")),IF($AE$1,SUMIFS('Annual Service Data By Mode'!N:N,'Annual Service Data By Mode'!$C:$C,"="&amp;$C110,'Annual Service Data By Mode'!$AX:$AX,"=No"),SUMIFS('Annual Service Data By Mode'!N:N,'Annual Service Data By Mode'!$C:$C,"="&amp;$C110)))</f>
        <v>75</v>
      </c>
      <c r="H110" s="80">
        <f t="shared" si="24"/>
        <v>13.506888005348326</v>
      </c>
      <c r="I110" s="81">
        <f t="shared" si="25"/>
        <v>4.126106576780006</v>
      </c>
      <c r="J110" s="80">
        <f t="shared" si="26"/>
        <v>7.6110522773410381</v>
      </c>
      <c r="K110" s="80">
        <f t="shared" si="27"/>
        <v>24.91492374225647</v>
      </c>
      <c r="L110" s="79">
        <f>IF($AE$6,IF($AE$1,SUMIFS('Annual Service Data By Mode'!V:V,'Annual Service Data By Mode'!$C:$C,"="&amp;$C110,'Annual Service Data By Mode'!$AX:$AX,"=No",'Annual Service Data By Mode'!$G:$G,"=Full Reporter"),SUMIFS('Annual Service Data By Mode'!V:V,'Annual Service Data By Mode'!$C:$C,"="&amp;$C110,'Annual Service Data By Mode'!$G:$G,"=Full Reporter")),IF($AE$1,SUMIFS('Annual Service Data By Mode'!V:V,'Annual Service Data By Mode'!$C:$C,"="&amp;$C110,'Annual Service Data By Mode'!$AX:$AX,"=No"),SUMIFS('Annual Service Data By Mode'!V:V,'Annual Service Data By Mode'!$C:$C,"="&amp;$C110)))</f>
        <v>40597778</v>
      </c>
      <c r="M110" s="79">
        <f>IF($AE$6,IF($AE$1,SUMIFS('Annual Service Data By Mode'!X:X,'Annual Service Data By Mode'!$C:$C,"="&amp;$C110,'Annual Service Data By Mode'!$AX:$AX,"=No",'Annual Service Data By Mode'!$G:$G,"=Full Reporter"),SUMIFS('Annual Service Data By Mode'!X:X,'Annual Service Data By Mode'!$C:$C,"="&amp;$C110,'Annual Service Data By Mode'!$G:$G,"=Full Reporter")),IF($AE$1,SUMIFS('Annual Service Data By Mode'!X:X,'Annual Service Data By Mode'!$C:$C,"="&amp;$C110,'Annual Service Data By Mode'!$AX:$AX,"=No"),SUMIFS('Annual Service Data By Mode'!X:X,'Annual Service Data By Mode'!$C:$C,"="&amp;$C110)))</f>
        <v>58919220</v>
      </c>
      <c r="N110" s="79">
        <f>IF($AE$6,IF($AE$1,SUMIFS('Annual Service Data By Mode'!Z:Z,'Annual Service Data By Mode'!$C:$C,"="&amp;$C110,'Annual Service Data By Mode'!$AX:$AX,"=No",'Annual Service Data By Mode'!$G:$G,"=Full Reporter"),SUMIFS('Annual Service Data By Mode'!Z:Z,'Annual Service Data By Mode'!$C:$C,"="&amp;$C110,'Annual Service Data By Mode'!$G:$G,"=Full Reporter")),IF($AE$1,SUMIFS('Annual Service Data By Mode'!Z:Z,'Annual Service Data By Mode'!$C:$C,"="&amp;$C110,'Annual Service Data By Mode'!$AX:$AX,"=No"),SUMIFS('Annual Service Data By Mode'!Z:Z,'Annual Service Data By Mode'!$C:$C,"="&amp;$C110)))</f>
        <v>67702047</v>
      </c>
      <c r="O110" s="79">
        <f>IF($AE$6,IF($AE$1,SUMIFS('Annual Service Data By Mode'!AB:AB,'Annual Service Data By Mode'!$C:$C,"="&amp;$C110,'Annual Service Data By Mode'!$AX:$AX,"=No",'Annual Service Data By Mode'!$G:$G,"=Full Reporter"),SUMIFS('Annual Service Data By Mode'!AB:AB,'Annual Service Data By Mode'!$C:$C,"="&amp;$C110,'Annual Service Data By Mode'!$G:$G,"=Full Reporter")),IF($AE$1,SUMIFS('Annual Service Data By Mode'!AB:AB,'Annual Service Data By Mode'!$C:$C,"="&amp;$C110,'Annual Service Data By Mode'!$AX:$AX,"=No"),SUMIFS('Annual Service Data By Mode'!AB:AB,'Annual Service Data By Mode'!$C:$C,"="&amp;$C110)))</f>
        <v>6038887</v>
      </c>
      <c r="P110" s="79">
        <f>IF($AE$6,IF($AE$1,SUMIFS('Annual Service Data By Mode'!AD:AD,'Annual Service Data By Mode'!$C:$C,"="&amp;$C110,'Annual Service Data By Mode'!$AX:$AX,"=No",'Annual Service Data By Mode'!$G:$G,"=Full Reporter"),SUMIFS('Annual Service Data By Mode'!AD:AD,'Annual Service Data By Mode'!$C:$C,"="&amp;$C110,'Annual Service Data By Mode'!$G:$G,"=Full Reporter")),IF($AE$1,SUMIFS('Annual Service Data By Mode'!AD:AD,'Annual Service Data By Mode'!$C:$C,"="&amp;$C110,'Annual Service Data By Mode'!$AX:$AX,"=No"),SUMIFS('Annual Service Data By Mode'!AD:AD,'Annual Service Data By Mode'!$C:$C,"="&amp;$C110)))</f>
        <v>4590393</v>
      </c>
      <c r="Q110" s="79">
        <f>IF($AE$6,IF($AE$1,SUMIFS('Annual Service Data By Mode'!AF:AF,'Annual Service Data By Mode'!$C:$C,"="&amp;$C110,'Annual Service Data By Mode'!$AX:$AX,"=No",'Annual Service Data By Mode'!$G:$G,"=Full Reporter"),SUMIFS('Annual Service Data By Mode'!AF:AF,'Annual Service Data By Mode'!$C:$C,"="&amp;$C110,'Annual Service Data By Mode'!$G:$G,"=Full Reporter")),IF($AE$1,SUMIFS('Annual Service Data By Mode'!AF:AF,'Annual Service Data By Mode'!$C:$C,"="&amp;$C110,'Annual Service Data By Mode'!$AX:$AX,"=No"),SUMIFS('Annual Service Data By Mode'!AF:AF,'Annual Service Data By Mode'!$C:$C,"="&amp;$C110)))</f>
        <v>5012409</v>
      </c>
      <c r="R110" s="79">
        <f>IF($AE$6,IF($AE$1,SUMIFS('Annual Service Data By Mode'!AH:AH,'Annual Service Data By Mode'!$C:$C,"="&amp;$C110,'Annual Service Data By Mode'!$AX:$AX,"=No",'Annual Service Data By Mode'!$G:$G,"=Full Reporter"),SUMIFS('Annual Service Data By Mode'!AH:AH,'Annual Service Data By Mode'!$C:$C,"="&amp;$C110,'Annual Service Data By Mode'!$G:$G,"=Full Reporter")),IF($AE$1,SUMIFS('Annual Service Data By Mode'!AH:AH,'Annual Service Data By Mode'!$C:$C,"="&amp;$C110,'Annual Service Data By Mode'!$AX:$AX,"=No"),SUMIFS('Annual Service Data By Mode'!AH:AH,'Annual Service Data By Mode'!$C:$C,"="&amp;$C110)))</f>
        <v>323369</v>
      </c>
      <c r="S110" s="79">
        <f>IF($AE$6,IF($AE$1,SUMIFS('Annual Service Data By Mode'!AJ:AJ,'Annual Service Data By Mode'!$C:$C,"="&amp;$C110,'Annual Service Data By Mode'!$AX:$AX,"=No",'Annual Service Data By Mode'!$G:$G,"=Full Reporter"),SUMIFS('Annual Service Data By Mode'!AJ:AJ,'Annual Service Data By Mode'!$C:$C,"="&amp;$C110,'Annual Service Data By Mode'!$G:$G,"=Full Reporter")),IF($AE$1,SUMIFS('Annual Service Data By Mode'!AJ:AJ,'Annual Service Data By Mode'!$C:$C,"="&amp;$C110,'Annual Service Data By Mode'!$AX:$AX,"=No"),SUMIFS('Annual Service Data By Mode'!AJ:AJ,'Annual Service Data By Mode'!$C:$C,"="&amp;$C110)))</f>
        <v>5096002</v>
      </c>
      <c r="T110" s="79">
        <f>IF($AE$6,IF($AE$1,SUMIFS('Annual Service Data By Mode'!AL:AL,'Annual Service Data By Mode'!$C:$C,"="&amp;$C110,'Annual Service Data By Mode'!$AX:$AX,"=No",'Annual Service Data By Mode'!$G:$G,"=Full Reporter"),SUMIFS('Annual Service Data By Mode'!AL:AL,'Annual Service Data By Mode'!$C:$C,"="&amp;$C110,'Annual Service Data By Mode'!$G:$G,"=Full Reporter")),IF($AE$1,SUMIFS('Annual Service Data By Mode'!AL:AL,'Annual Service Data By Mode'!$C:$C,"="&amp;$C110,'Annual Service Data By Mode'!$AX:$AX,"=No"),SUMIFS('Annual Service Data By Mode'!AL:AL,'Annual Service Data By Mode'!$C:$C,"="&amp;$C110)))</f>
        <v>5032043</v>
      </c>
      <c r="U110" s="79">
        <f>IF($AE$6,IF($AE$1,SUMIFS('Annual Service Data By Mode'!AN:AN,'Annual Service Data By Mode'!$C:$C,"="&amp;$C110,'Annual Service Data By Mode'!$AX:$AX,"=No",'Annual Service Data By Mode'!$G:$G,"=Full Reporter"),SUMIFS('Annual Service Data By Mode'!AN:AN,'Annual Service Data By Mode'!$C:$C,"="&amp;$C110,'Annual Service Data By Mode'!$G:$G,"=Full Reporter")),IF($AE$1,SUMIFS('Annual Service Data By Mode'!AN:AN,'Annual Service Data By Mode'!$C:$C,"="&amp;$C110,'Annual Service Data By Mode'!$AX:$AX,"=No"),SUMIFS('Annual Service Data By Mode'!AN:AN,'Annual Service Data By Mode'!$C:$C,"="&amp;$C110)))</f>
        <v>399595</v>
      </c>
      <c r="V110" s="79">
        <f>IF($AE$6,IF($AE$1,SUMIFS('Annual Service Data By Mode'!AP:AP,'Annual Service Data By Mode'!$C:$C,"="&amp;$C110,'Annual Service Data By Mode'!$AX:$AX,"=No",'Annual Service Data By Mode'!$G:$G,"=Full Reporter"),SUMIFS('Annual Service Data By Mode'!AP:AP,'Annual Service Data By Mode'!$C:$C,"="&amp;$C110,'Annual Service Data By Mode'!$G:$G,"=Full Reporter")),IF($AE$1,SUMIFS('Annual Service Data By Mode'!AP:AP,'Annual Service Data By Mode'!$C:$C,"="&amp;$C110,'Annual Service Data By Mode'!$AX:$AX,"=No"),SUMIFS('Annual Service Data By Mode'!AP:AP,'Annual Service Data By Mode'!$C:$C,"="&amp;$C110)))</f>
        <v>392259</v>
      </c>
      <c r="W110" s="79">
        <f>IF($AE$6,IF($AE$1,SUMIFS('Annual Service Data By Mode'!AR:AR,'Annual Service Data By Mode'!$C:$C,"="&amp;$C110,'Annual Service Data By Mode'!$AX:$AX,"=No",'Annual Service Data By Mode'!$G:$G,"=Full Reporter"),SUMIFS('Annual Service Data By Mode'!AR:AR,'Annual Service Data By Mode'!$C:$C,"="&amp;$C110,'Annual Service Data By Mode'!$G:$G,"=Full Reporter")),IF($AE$1,SUMIFS('Annual Service Data By Mode'!AR:AR,'Annual Service Data By Mode'!$C:$C,"="&amp;$C110,'Annual Service Data By Mode'!$AX:$AX,"=No"),SUMIFS('Annual Service Data By Mode'!AR:AR,'Annual Service Data By Mode'!$C:$C,"="&amp;$C110)))</f>
        <v>124883788</v>
      </c>
      <c r="X110" s="79">
        <f>IF($AE$6,IF($AE$1,SUMIFS('Annual Service Data By Mode'!AT:AT,'Annual Service Data By Mode'!$C:$C,"="&amp;$C110,'Annual Service Data By Mode'!$AX:$AX,"=No",'Annual Service Data By Mode'!$G:$G,"=Full Reporter"),SUMIFS('Annual Service Data By Mode'!AT:AT,'Annual Service Data By Mode'!$C:$C,"="&amp;$C110,'Annual Service Data By Mode'!$G:$G,"=Full Reporter")),IF($AE$1,SUMIFS('Annual Service Data By Mode'!AT:AT,'Annual Service Data By Mode'!$C:$C,"="&amp;$C110,'Annual Service Data By Mode'!$AX:$AX,"=No"),SUMIFS('Annual Service Data By Mode'!AT:AT,'Annual Service Data By Mode'!$C:$C,"="&amp;$C110)))</f>
        <v>515283819</v>
      </c>
      <c r="Y110" s="202">
        <f>IF($AE$6,IF($AE$1,SUMIFS('Annual Service Data By Mode'!AV:AV,'Annual Service Data By Mode'!$C:$C,"="&amp;$C110,'Annual Service Data By Mode'!$AX:$AX,"=No",'Annual Service Data By Mode'!$G:$G,"=Full Reporter"),SUMIFS('Annual Service Data By Mode'!AV:AV,'Annual Service Data By Mode'!$C:$C,"="&amp;$C110,'Annual Service Data By Mode'!$G:$G,"=Full Reporter")),IF($AE$1,SUMIFS('Annual Service Data By Mode'!AV:AV,'Annual Service Data By Mode'!$C:$C,"="&amp;$C110,'Annual Service Data By Mode'!$AX:$AX,"=No"),SUMIFS('Annual Service Data By Mode'!AV:AV,'Annual Service Data By Mode'!$C:$C,"="&amp;$C110)))</f>
        <v>3153.05</v>
      </c>
      <c r="Z110" s="31"/>
      <c r="AA110" s="31"/>
      <c r="AB110" s="31"/>
      <c r="AC110" s="31"/>
      <c r="AD110" s="31"/>
      <c r="AE110" s="31"/>
      <c r="AF110" s="31"/>
      <c r="AG110" s="31"/>
      <c r="AH110" s="31"/>
      <c r="AI110" s="31"/>
    </row>
    <row r="111" spans="1:35" x14ac:dyDescent="0.25">
      <c r="A111" s="33"/>
      <c r="B111" s="33"/>
      <c r="C111" s="67" t="s">
        <v>81</v>
      </c>
      <c r="D111" s="91" t="s">
        <v>5393</v>
      </c>
      <c r="E111" s="92"/>
      <c r="F111" s="79">
        <f>IF($AE$6,IF($AE$1,SUMIFS('Annual Service Data By Mode'!L:L,'Annual Service Data By Mode'!$C:$C,"="&amp;$C111,'Annual Service Data By Mode'!$AX:$AX,"=No",'Annual Service Data By Mode'!$G:$G,"=Full Reporter"),SUMIFS('Annual Service Data By Mode'!L:L,'Annual Service Data By Mode'!$C:$C,"="&amp;$C111,'Annual Service Data By Mode'!$G:$G,"=Full Reporter")),IF($AE$1,SUMIFS('Annual Service Data By Mode'!L:L,'Annual Service Data By Mode'!$C:$C,"="&amp;$C111,'Annual Service Data By Mode'!$AX:$AX,"=No"),SUMIFS('Annual Service Data By Mode'!L:L,'Annual Service Data By Mode'!$C:$C,"="&amp;$C111)))</f>
        <v>5353</v>
      </c>
      <c r="G111" s="79">
        <f>IF($AE$6,IF($AE$1,SUMIFS('Annual Service Data By Mode'!N:N,'Annual Service Data By Mode'!$C:$C,"="&amp;$C111,'Annual Service Data By Mode'!$AX:$AX,"=No",'Annual Service Data By Mode'!$G:$G,"=Full Reporter"),SUMIFS('Annual Service Data By Mode'!N:N,'Annual Service Data By Mode'!$C:$C,"="&amp;$C111,'Annual Service Data By Mode'!$G:$G,"=Full Reporter")),IF($AE$1,SUMIFS('Annual Service Data By Mode'!N:N,'Annual Service Data By Mode'!$C:$C,"="&amp;$C111,'Annual Service Data By Mode'!$AX:$AX,"=No"),SUMIFS('Annual Service Data By Mode'!N:N,'Annual Service Data By Mode'!$C:$C,"="&amp;$C111)))</f>
        <v>303</v>
      </c>
      <c r="H111" s="80">
        <f t="shared" si="24"/>
        <v>13.881049404476595</v>
      </c>
      <c r="I111" s="81">
        <f t="shared" si="25"/>
        <v>4.7152723701789903</v>
      </c>
      <c r="J111" s="80">
        <f t="shared" si="26"/>
        <v>10.53362116410621</v>
      </c>
      <c r="K111" s="80">
        <f t="shared" si="27"/>
        <v>31.009389131310815</v>
      </c>
      <c r="L111" s="79">
        <f>IF($AE$6,IF($AE$1,SUMIFS('Annual Service Data By Mode'!V:V,'Annual Service Data By Mode'!$C:$C,"="&amp;$C111,'Annual Service Data By Mode'!$AX:$AX,"=No",'Annual Service Data By Mode'!$G:$G,"=Full Reporter"),SUMIFS('Annual Service Data By Mode'!V:V,'Annual Service Data By Mode'!$C:$C,"="&amp;$C111,'Annual Service Data By Mode'!$G:$G,"=Full Reporter")),IF($AE$1,SUMIFS('Annual Service Data By Mode'!V:V,'Annual Service Data By Mode'!$C:$C,"="&amp;$C111,'Annual Service Data By Mode'!$AX:$AX,"=No"),SUMIFS('Annual Service Data By Mode'!V:V,'Annual Service Data By Mode'!$C:$C,"="&amp;$C111)))</f>
        <v>137193838</v>
      </c>
      <c r="M111" s="79">
        <f>IF($AE$6,IF($AE$1,SUMIFS('Annual Service Data By Mode'!X:X,'Annual Service Data By Mode'!$C:$C,"="&amp;$C111,'Annual Service Data By Mode'!$AX:$AX,"=No",'Annual Service Data By Mode'!$G:$G,"=Full Reporter"),SUMIFS('Annual Service Data By Mode'!X:X,'Annual Service Data By Mode'!$C:$C,"="&amp;$C111,'Annual Service Data By Mode'!$G:$G,"=Full Reporter")),IF($AE$1,SUMIFS('Annual Service Data By Mode'!X:X,'Annual Service Data By Mode'!$C:$C,"="&amp;$C111,'Annual Service Data By Mode'!$AX:$AX,"=No"),SUMIFS('Annual Service Data By Mode'!X:X,'Annual Service Data By Mode'!$C:$C,"="&amp;$C111)))</f>
        <v>200090645</v>
      </c>
      <c r="N111" s="79">
        <f>IF($AE$6,IF($AE$1,SUMIFS('Annual Service Data By Mode'!Z:Z,'Annual Service Data By Mode'!$C:$C,"="&amp;$C111,'Annual Service Data By Mode'!$AX:$AX,"=No",'Annual Service Data By Mode'!$G:$G,"=Full Reporter"),SUMIFS('Annual Service Data By Mode'!Z:Z,'Annual Service Data By Mode'!$C:$C,"="&amp;$C111,'Annual Service Data By Mode'!$G:$G,"=Full Reporter")),IF($AE$1,SUMIFS('Annual Service Data By Mode'!Z:Z,'Annual Service Data By Mode'!$C:$C,"="&amp;$C111,'Annual Service Data By Mode'!$AX:$AX,"=No"),SUMIFS('Annual Service Data By Mode'!Z:Z,'Annual Service Data By Mode'!$C:$C,"="&amp;$C111)))</f>
        <v>188731731</v>
      </c>
      <c r="O111" s="79">
        <f>IF($AE$6,IF($AE$1,SUMIFS('Annual Service Data By Mode'!AB:AB,'Annual Service Data By Mode'!$C:$C,"="&amp;$C111,'Annual Service Data By Mode'!$AX:$AX,"=No",'Annual Service Data By Mode'!$G:$G,"=Full Reporter"),SUMIFS('Annual Service Data By Mode'!AB:AB,'Annual Service Data By Mode'!$C:$C,"="&amp;$C111,'Annual Service Data By Mode'!$G:$G,"=Full Reporter")),IF($AE$1,SUMIFS('Annual Service Data By Mode'!AB:AB,'Annual Service Data By Mode'!$C:$C,"="&amp;$C111,'Annual Service Data By Mode'!$AX:$AX,"=No"),SUMIFS('Annual Service Data By Mode'!AB:AB,'Annual Service Data By Mode'!$C:$C,"="&amp;$C111)))</f>
        <v>22815755</v>
      </c>
      <c r="P111" s="79">
        <f>IF($AE$6,IF($AE$1,SUMIFS('Annual Service Data By Mode'!AD:AD,'Annual Service Data By Mode'!$C:$C,"="&amp;$C111,'Annual Service Data By Mode'!$AX:$AX,"=No",'Annual Service Data By Mode'!$G:$G,"=Full Reporter"),SUMIFS('Annual Service Data By Mode'!AD:AD,'Annual Service Data By Mode'!$C:$C,"="&amp;$C111,'Annual Service Data By Mode'!$G:$G,"=Full Reporter")),IF($AE$1,SUMIFS('Annual Service Data By Mode'!AD:AD,'Annual Service Data By Mode'!$C:$C,"="&amp;$C111,'Annual Service Data By Mode'!$AX:$AX,"=No"),SUMIFS('Annual Service Data By Mode'!AD:AD,'Annual Service Data By Mode'!$C:$C,"="&amp;$C111)))</f>
        <v>14337382</v>
      </c>
      <c r="Q111" s="79">
        <f>IF($AE$6,IF($AE$1,SUMIFS('Annual Service Data By Mode'!AF:AF,'Annual Service Data By Mode'!$C:$C,"="&amp;$C111,'Annual Service Data By Mode'!$AX:$AX,"=No",'Annual Service Data By Mode'!$G:$G,"=Full Reporter"),SUMIFS('Annual Service Data By Mode'!AF:AF,'Annual Service Data By Mode'!$C:$C,"="&amp;$C111,'Annual Service Data By Mode'!$G:$G,"=Full Reporter")),IF($AE$1,SUMIFS('Annual Service Data By Mode'!AF:AF,'Annual Service Data By Mode'!$C:$C,"="&amp;$C111,'Annual Service Data By Mode'!$AX:$AX,"=No"),SUMIFS('Annual Service Data By Mode'!AF:AF,'Annual Service Data By Mode'!$C:$C,"="&amp;$C111)))</f>
        <v>13596359</v>
      </c>
      <c r="R111" s="79">
        <f>IF($AE$6,IF($AE$1,SUMIFS('Annual Service Data By Mode'!AH:AH,'Annual Service Data By Mode'!$C:$C,"="&amp;$C111,'Annual Service Data By Mode'!$AX:$AX,"=No",'Annual Service Data By Mode'!$G:$G,"=Full Reporter"),SUMIFS('Annual Service Data By Mode'!AH:AH,'Annual Service Data By Mode'!$C:$C,"="&amp;$C111,'Annual Service Data By Mode'!$G:$G,"=Full Reporter")),IF($AE$1,SUMIFS('Annual Service Data By Mode'!AH:AH,'Annual Service Data By Mode'!$C:$C,"="&amp;$C111,'Annual Service Data By Mode'!$AX:$AX,"=No"),SUMIFS('Annual Service Data By Mode'!AH:AH,'Annual Service Data By Mode'!$C:$C,"="&amp;$C111)))</f>
        <v>1394963</v>
      </c>
      <c r="S111" s="79">
        <f>IF($AE$6,IF($AE$1,SUMIFS('Annual Service Data By Mode'!AJ:AJ,'Annual Service Data By Mode'!$C:$C,"="&amp;$C111,'Annual Service Data By Mode'!$AX:$AX,"=No",'Annual Service Data By Mode'!$G:$G,"=Full Reporter"),SUMIFS('Annual Service Data By Mode'!AJ:AJ,'Annual Service Data By Mode'!$C:$C,"="&amp;$C111,'Annual Service Data By Mode'!$G:$G,"=Full Reporter")),IF($AE$1,SUMIFS('Annual Service Data By Mode'!AJ:AJ,'Annual Service Data By Mode'!$C:$C,"="&amp;$C111,'Annual Service Data By Mode'!$AX:$AX,"=No"),SUMIFS('Annual Service Data By Mode'!AJ:AJ,'Annual Service Data By Mode'!$C:$C,"="&amp;$C111)))</f>
        <v>14280648</v>
      </c>
      <c r="T111" s="79">
        <f>IF($AE$6,IF($AE$1,SUMIFS('Annual Service Data By Mode'!AL:AL,'Annual Service Data By Mode'!$C:$C,"="&amp;$C111,'Annual Service Data By Mode'!$AX:$AX,"=No",'Annual Service Data By Mode'!$G:$G,"=Full Reporter"),SUMIFS('Annual Service Data By Mode'!AL:AL,'Annual Service Data By Mode'!$C:$C,"="&amp;$C111,'Annual Service Data By Mode'!$G:$G,"=Full Reporter")),IF($AE$1,SUMIFS('Annual Service Data By Mode'!AL:AL,'Annual Service Data By Mode'!$C:$C,"="&amp;$C111,'Annual Service Data By Mode'!$AX:$AX,"=No"),SUMIFS('Annual Service Data By Mode'!AL:AL,'Annual Service Data By Mode'!$C:$C,"="&amp;$C111)))</f>
        <v>13831834</v>
      </c>
      <c r="U111" s="79">
        <f>IF($AE$6,IF($AE$1,SUMIFS('Annual Service Data By Mode'!AN:AN,'Annual Service Data By Mode'!$C:$C,"="&amp;$C111,'Annual Service Data By Mode'!$AX:$AX,"=No",'Annual Service Data By Mode'!$G:$G,"=Full Reporter"),SUMIFS('Annual Service Data By Mode'!AN:AN,'Annual Service Data By Mode'!$C:$C,"="&amp;$C111,'Annual Service Data By Mode'!$G:$G,"=Full Reporter")),IF($AE$1,SUMIFS('Annual Service Data By Mode'!AN:AN,'Annual Service Data By Mode'!$C:$C,"="&amp;$C111,'Annual Service Data By Mode'!$AX:$AX,"=No"),SUMIFS('Annual Service Data By Mode'!AN:AN,'Annual Service Data By Mode'!$C:$C,"="&amp;$C111)))</f>
        <v>959266</v>
      </c>
      <c r="V111" s="79">
        <f>IF($AE$6,IF($AE$1,SUMIFS('Annual Service Data By Mode'!AP:AP,'Annual Service Data By Mode'!$C:$C,"="&amp;$C111,'Annual Service Data By Mode'!$AX:$AX,"=No",'Annual Service Data By Mode'!$G:$G,"=Full Reporter"),SUMIFS('Annual Service Data By Mode'!AP:AP,'Annual Service Data By Mode'!$C:$C,"="&amp;$C111,'Annual Service Data By Mode'!$G:$G,"=Full Reporter")),IF($AE$1,SUMIFS('Annual Service Data By Mode'!AP:AP,'Annual Service Data By Mode'!$C:$C,"="&amp;$C111,'Annual Service Data By Mode'!$AX:$AX,"=No"),SUMIFS('Annual Service Data By Mode'!AP:AP,'Annual Service Data By Mode'!$C:$C,"="&amp;$C111)))</f>
        <v>928469</v>
      </c>
      <c r="W111" s="79">
        <f>IF($AE$6,IF($AE$1,SUMIFS('Annual Service Data By Mode'!AR:AR,'Annual Service Data By Mode'!$C:$C,"="&amp;$C111,'Annual Service Data By Mode'!$AX:$AX,"=No",'Annual Service Data By Mode'!$G:$G,"=Full Reporter"),SUMIFS('Annual Service Data By Mode'!AR:AR,'Annual Service Data By Mode'!$C:$C,"="&amp;$C111,'Annual Service Data By Mode'!$G:$G,"=Full Reporter")),IF($AE$1,SUMIFS('Annual Service Data By Mode'!AR:AR,'Annual Service Data By Mode'!$C:$C,"="&amp;$C111,'Annual Service Data By Mode'!$AX:$AX,"=No"),SUMIFS('Annual Service Data By Mode'!AR:AR,'Annual Service Data By Mode'!$C:$C,"="&amp;$C111)))</f>
        <v>421614787</v>
      </c>
      <c r="X111" s="79">
        <f>IF($AE$6,IF($AE$1,SUMIFS('Annual Service Data By Mode'!AT:AT,'Annual Service Data By Mode'!$C:$C,"="&amp;$C111,'Annual Service Data By Mode'!$AX:$AX,"=No",'Annual Service Data By Mode'!$G:$G,"=Full Reporter"),SUMIFS('Annual Service Data By Mode'!AT:AT,'Annual Service Data By Mode'!$C:$C,"="&amp;$C111,'Annual Service Data By Mode'!$G:$G,"=Full Reporter")),IF($AE$1,SUMIFS('Annual Service Data By Mode'!AT:AT,'Annual Service Data By Mode'!$C:$C,"="&amp;$C111,'Annual Service Data By Mode'!$AX:$AX,"=No"),SUMIFS('Annual Service Data By Mode'!AT:AT,'Annual Service Data By Mode'!$C:$C,"="&amp;$C111)))</f>
        <v>1988028556</v>
      </c>
      <c r="Y111" s="202">
        <f>IF($AE$6,IF($AE$1,SUMIFS('Annual Service Data By Mode'!AV:AV,'Annual Service Data By Mode'!$C:$C,"="&amp;$C111,'Annual Service Data By Mode'!$AX:$AX,"=No",'Annual Service Data By Mode'!$G:$G,"=Full Reporter"),SUMIFS('Annual Service Data By Mode'!AV:AV,'Annual Service Data By Mode'!$C:$C,"="&amp;$C111,'Annual Service Data By Mode'!$G:$G,"=Full Reporter")),IF($AE$1,SUMIFS('Annual Service Data By Mode'!AV:AV,'Annual Service Data By Mode'!$C:$C,"="&amp;$C111,'Annual Service Data By Mode'!$AX:$AX,"=No"),SUMIFS('Annual Service Data By Mode'!AV:AV,'Annual Service Data By Mode'!$C:$C,"="&amp;$C111)))</f>
        <v>11915.07</v>
      </c>
      <c r="Z111" s="31"/>
      <c r="AA111" s="31"/>
      <c r="AB111" s="31"/>
      <c r="AC111" s="31"/>
      <c r="AD111" s="31"/>
      <c r="AE111" s="31"/>
      <c r="AF111" s="31"/>
      <c r="AG111" s="31"/>
      <c r="AH111" s="31"/>
      <c r="AI111" s="31"/>
    </row>
    <row r="112" spans="1:35" x14ac:dyDescent="0.25">
      <c r="A112" s="33"/>
      <c r="B112" s="33"/>
      <c r="C112" s="67" t="s">
        <v>83</v>
      </c>
      <c r="D112" s="91" t="s">
        <v>5394</v>
      </c>
      <c r="E112" s="92"/>
      <c r="F112" s="79">
        <f>IF($AE$6,IF($AE$1,SUMIFS('Annual Service Data By Mode'!L:L,'Annual Service Data By Mode'!$C:$C,"="&amp;$C112,'Annual Service Data By Mode'!$AX:$AX,"=No",'Annual Service Data By Mode'!$G:$G,"=Full Reporter"),SUMIFS('Annual Service Data By Mode'!L:L,'Annual Service Data By Mode'!$C:$C,"="&amp;$C112,'Annual Service Data By Mode'!$G:$G,"=Full Reporter")),IF($AE$1,SUMIFS('Annual Service Data By Mode'!L:L,'Annual Service Data By Mode'!$C:$C,"="&amp;$C112,'Annual Service Data By Mode'!$AX:$AX,"=No"),SUMIFS('Annual Service Data By Mode'!L:L,'Annual Service Data By Mode'!$C:$C,"="&amp;$C112)))</f>
        <v>1917</v>
      </c>
      <c r="G112" s="79">
        <f>IF($AE$6,IF($AE$1,SUMIFS('Annual Service Data By Mode'!N:N,'Annual Service Data By Mode'!$C:$C,"="&amp;$C112,'Annual Service Data By Mode'!$AX:$AX,"=No",'Annual Service Data By Mode'!$G:$G,"=Full Reporter"),SUMIFS('Annual Service Data By Mode'!N:N,'Annual Service Data By Mode'!$C:$C,"="&amp;$C112,'Annual Service Data By Mode'!$G:$G,"=Full Reporter")),IF($AE$1,SUMIFS('Annual Service Data By Mode'!N:N,'Annual Service Data By Mode'!$C:$C,"="&amp;$C112,'Annual Service Data By Mode'!$AX:$AX,"=No"),SUMIFS('Annual Service Data By Mode'!N:N,'Annual Service Data By Mode'!$C:$C,"="&amp;$C112)))</f>
        <v>8</v>
      </c>
      <c r="H112" s="80">
        <f t="shared" si="24"/>
        <v>10.309519450148613</v>
      </c>
      <c r="I112" s="81">
        <f t="shared" si="25"/>
        <v>4.2059400555445601</v>
      </c>
      <c r="J112" s="80">
        <f t="shared" si="26"/>
        <v>5.6948520751653433</v>
      </c>
      <c r="K112" s="80">
        <f t="shared" si="27"/>
        <v>13.959111984308755</v>
      </c>
      <c r="L112" s="79">
        <f>IF($AE$6,IF($AE$1,SUMIFS('Annual Service Data By Mode'!V:V,'Annual Service Data By Mode'!$C:$C,"="&amp;$C112,'Annual Service Data By Mode'!$AX:$AX,"=No",'Annual Service Data By Mode'!$G:$G,"=Full Reporter"),SUMIFS('Annual Service Data By Mode'!V:V,'Annual Service Data By Mode'!$C:$C,"="&amp;$C112,'Annual Service Data By Mode'!$G:$G,"=Full Reporter")),IF($AE$1,SUMIFS('Annual Service Data By Mode'!V:V,'Annual Service Data By Mode'!$C:$C,"="&amp;$C112,'Annual Service Data By Mode'!$AX:$AX,"=No"),SUMIFS('Annual Service Data By Mode'!V:V,'Annual Service Data By Mode'!$C:$C,"="&amp;$C112)))</f>
        <v>5357965</v>
      </c>
      <c r="M112" s="79">
        <f>IF($AE$6,IF($AE$1,SUMIFS('Annual Service Data By Mode'!X:X,'Annual Service Data By Mode'!$C:$C,"="&amp;$C112,'Annual Service Data By Mode'!$AX:$AX,"=No",'Annual Service Data By Mode'!$G:$G,"=Full Reporter"),SUMIFS('Annual Service Data By Mode'!X:X,'Annual Service Data By Mode'!$C:$C,"="&amp;$C112,'Annual Service Data By Mode'!$G:$G,"=Full Reporter")),IF($AE$1,SUMIFS('Annual Service Data By Mode'!X:X,'Annual Service Data By Mode'!$C:$C,"="&amp;$C112,'Annual Service Data By Mode'!$AX:$AX,"=No"),SUMIFS('Annual Service Data By Mode'!X:X,'Annual Service Data By Mode'!$C:$C,"="&amp;$C112)))</f>
        <v>17879039</v>
      </c>
      <c r="N112" s="79">
        <f>IF($AE$6,IF($AE$1,SUMIFS('Annual Service Data By Mode'!Z:Z,'Annual Service Data By Mode'!$C:$C,"="&amp;$C112,'Annual Service Data By Mode'!$AX:$AX,"=No",'Annual Service Data By Mode'!$G:$G,"=Full Reporter"),SUMIFS('Annual Service Data By Mode'!Z:Z,'Annual Service Data By Mode'!$C:$C,"="&amp;$C112,'Annual Service Data By Mode'!$G:$G,"=Full Reporter")),IF($AE$1,SUMIFS('Annual Service Data By Mode'!Z:Z,'Annual Service Data By Mode'!$C:$C,"="&amp;$C112,'Annual Service Data By Mode'!$AX:$AX,"=No"),SUMIFS('Annual Service Data By Mode'!Z:Z,'Annual Service Data By Mode'!$C:$C,"="&amp;$C112)))</f>
        <v>18806646</v>
      </c>
      <c r="O112" s="79">
        <f>IF($AE$6,IF($AE$1,SUMIFS('Annual Service Data By Mode'!AB:AB,'Annual Service Data By Mode'!$C:$C,"="&amp;$C112,'Annual Service Data By Mode'!$AX:$AX,"=No",'Annual Service Data By Mode'!$G:$G,"=Full Reporter"),SUMIFS('Annual Service Data By Mode'!AB:AB,'Annual Service Data By Mode'!$C:$C,"="&amp;$C112,'Annual Service Data By Mode'!$G:$G,"=Full Reporter")),IF($AE$1,SUMIFS('Annual Service Data By Mode'!AB:AB,'Annual Service Data By Mode'!$C:$C,"="&amp;$C112,'Annual Service Data By Mode'!$AX:$AX,"=No"),SUMIFS('Annual Service Data By Mode'!AB:AB,'Annual Service Data By Mode'!$C:$C,"="&amp;$C112)))</f>
        <v>1620234</v>
      </c>
      <c r="P112" s="79">
        <f>IF($AE$6,IF($AE$1,SUMIFS('Annual Service Data By Mode'!AD:AD,'Annual Service Data By Mode'!$C:$C,"="&amp;$C112,'Annual Service Data By Mode'!$AX:$AX,"=No",'Annual Service Data By Mode'!$G:$G,"=Full Reporter"),SUMIFS('Annual Service Data By Mode'!AD:AD,'Annual Service Data By Mode'!$C:$C,"="&amp;$C112,'Annual Service Data By Mode'!$G:$G,"=Full Reporter")),IF($AE$1,SUMIFS('Annual Service Data By Mode'!AD:AD,'Annual Service Data By Mode'!$C:$C,"="&amp;$C112,'Annual Service Data By Mode'!$AX:$AX,"=No"),SUMIFS('Annual Service Data By Mode'!AD:AD,'Annual Service Data By Mode'!$C:$C,"="&amp;$C112)))</f>
        <v>1686298</v>
      </c>
      <c r="Q112" s="79">
        <f>IF($AE$6,IF($AE$1,SUMIFS('Annual Service Data By Mode'!AF:AF,'Annual Service Data By Mode'!$C:$C,"="&amp;$C112,'Annual Service Data By Mode'!$AX:$AX,"=No",'Annual Service Data By Mode'!$G:$G,"=Full Reporter"),SUMIFS('Annual Service Data By Mode'!AF:AF,'Annual Service Data By Mode'!$C:$C,"="&amp;$C112,'Annual Service Data By Mode'!$G:$G,"=Full Reporter")),IF($AE$1,SUMIFS('Annual Service Data By Mode'!AF:AF,'Annual Service Data By Mode'!$C:$C,"="&amp;$C112,'Annual Service Data By Mode'!$AX:$AX,"=No"),SUMIFS('Annual Service Data By Mode'!AF:AF,'Annual Service Data By Mode'!$C:$C,"="&amp;$C112)))</f>
        <v>1824202</v>
      </c>
      <c r="R112" s="79">
        <f>IF($AE$6,IF($AE$1,SUMIFS('Annual Service Data By Mode'!AH:AH,'Annual Service Data By Mode'!$C:$C,"="&amp;$C112,'Annual Service Data By Mode'!$AX:$AX,"=No",'Annual Service Data By Mode'!$G:$G,"=Full Reporter"),SUMIFS('Annual Service Data By Mode'!AH:AH,'Annual Service Data By Mode'!$C:$C,"="&amp;$C112,'Annual Service Data By Mode'!$G:$G,"=Full Reporter")),IF($AE$1,SUMIFS('Annual Service Data By Mode'!AH:AH,'Annual Service Data By Mode'!$C:$C,"="&amp;$C112,'Annual Service Data By Mode'!$AX:$AX,"=No"),SUMIFS('Annual Service Data By Mode'!AH:AH,'Annual Service Data By Mode'!$C:$C,"="&amp;$C112)))</f>
        <v>142167</v>
      </c>
      <c r="S112" s="79">
        <f>IF($AE$6,IF($AE$1,SUMIFS('Annual Service Data By Mode'!AJ:AJ,'Annual Service Data By Mode'!$C:$C,"="&amp;$C112,'Annual Service Data By Mode'!$AX:$AX,"=No",'Annual Service Data By Mode'!$G:$G,"=Full Reporter"),SUMIFS('Annual Service Data By Mode'!AJ:AJ,'Annual Service Data By Mode'!$C:$C,"="&amp;$C112,'Annual Service Data By Mode'!$G:$G,"=Full Reporter")),IF($AE$1,SUMIFS('Annual Service Data By Mode'!AJ:AJ,'Annual Service Data By Mode'!$C:$C,"="&amp;$C112,'Annual Service Data By Mode'!$AX:$AX,"=No"),SUMIFS('Annual Service Data By Mode'!AJ:AJ,'Annual Service Data By Mode'!$C:$C,"="&amp;$C112)))</f>
        <v>434573</v>
      </c>
      <c r="T112" s="79">
        <f>IF($AE$6,IF($AE$1,SUMIFS('Annual Service Data By Mode'!AL:AL,'Annual Service Data By Mode'!$C:$C,"="&amp;$C112,'Annual Service Data By Mode'!$AX:$AX,"=No",'Annual Service Data By Mode'!$G:$G,"=Full Reporter"),SUMIFS('Annual Service Data By Mode'!AL:AL,'Annual Service Data By Mode'!$C:$C,"="&amp;$C112,'Annual Service Data By Mode'!$G:$G,"=Full Reporter")),IF($AE$1,SUMIFS('Annual Service Data By Mode'!AL:AL,'Annual Service Data By Mode'!$C:$C,"="&amp;$C112,'Annual Service Data By Mode'!$AX:$AX,"=No"),SUMIFS('Annual Service Data By Mode'!AL:AL,'Annual Service Data By Mode'!$C:$C,"="&amp;$C112)))</f>
        <v>414389</v>
      </c>
      <c r="U112" s="79">
        <f>IF($AE$6,IF($AE$1,SUMIFS('Annual Service Data By Mode'!AN:AN,'Annual Service Data By Mode'!$C:$C,"="&amp;$C112,'Annual Service Data By Mode'!$AX:$AX,"=No",'Annual Service Data By Mode'!$G:$G,"=Full Reporter"),SUMIFS('Annual Service Data By Mode'!AN:AN,'Annual Service Data By Mode'!$C:$C,"="&amp;$C112,'Annual Service Data By Mode'!$G:$G,"=Full Reporter")),IF($AE$1,SUMIFS('Annual Service Data By Mode'!AN:AN,'Annual Service Data By Mode'!$C:$C,"="&amp;$C112,'Annual Service Data By Mode'!$AX:$AX,"=No"),SUMIFS('Annual Service Data By Mode'!AN:AN,'Annual Service Data By Mode'!$C:$C,"="&amp;$C112)))</f>
        <v>23435</v>
      </c>
      <c r="V112" s="79">
        <f>IF($AE$6,IF($AE$1,SUMIFS('Annual Service Data By Mode'!AP:AP,'Annual Service Data By Mode'!$C:$C,"="&amp;$C112,'Annual Service Data By Mode'!$AX:$AX,"=No",'Annual Service Data By Mode'!$G:$G,"=Full Reporter"),SUMIFS('Annual Service Data By Mode'!AP:AP,'Annual Service Data By Mode'!$C:$C,"="&amp;$C112,'Annual Service Data By Mode'!$G:$G,"=Full Reporter")),IF($AE$1,SUMIFS('Annual Service Data By Mode'!AP:AP,'Annual Service Data By Mode'!$C:$C,"="&amp;$C112,'Annual Service Data By Mode'!$AX:$AX,"=No"),SUMIFS('Annual Service Data By Mode'!AP:AP,'Annual Service Data By Mode'!$C:$C,"="&amp;$C112)))</f>
        <v>22583</v>
      </c>
      <c r="W112" s="79">
        <f>IF($AE$6,IF($AE$1,SUMIFS('Annual Service Data By Mode'!AR:AR,'Annual Service Data By Mode'!$C:$C,"="&amp;$C112,'Annual Service Data By Mode'!$AX:$AX,"=No",'Annual Service Data By Mode'!$G:$G,"=Full Reporter"),SUMIFS('Annual Service Data By Mode'!AR:AR,'Annual Service Data By Mode'!$C:$C,"="&amp;$C112,'Annual Service Data By Mode'!$G:$G,"=Full Reporter")),IF($AE$1,SUMIFS('Annual Service Data By Mode'!AR:AR,'Annual Service Data By Mode'!$C:$C,"="&amp;$C112,'Annual Service Data By Mode'!$AX:$AX,"=No"),SUMIFS('Annual Service Data By Mode'!AR:AR,'Annual Service Data By Mode'!$C:$C,"="&amp;$C112)))</f>
        <v>25464240</v>
      </c>
      <c r="X112" s="79">
        <f>IF($AE$6,IF($AE$1,SUMIFS('Annual Service Data By Mode'!AT:AT,'Annual Service Data By Mode'!$C:$C,"="&amp;$C112,'Annual Service Data By Mode'!$AX:$AX,"=No",'Annual Service Data By Mode'!$G:$G,"=Full Reporter"),SUMIFS('Annual Service Data By Mode'!AT:AT,'Annual Service Data By Mode'!$C:$C,"="&amp;$C112,'Annual Service Data By Mode'!$G:$G,"=Full Reporter")),IF($AE$1,SUMIFS('Annual Service Data By Mode'!AT:AT,'Annual Service Data By Mode'!$C:$C,"="&amp;$C112,'Annual Service Data By Mode'!$AX:$AX,"=No"),SUMIFS('Annual Service Data By Mode'!AT:AT,'Annual Service Data By Mode'!$C:$C,"="&amp;$C112)))</f>
        <v>107101067</v>
      </c>
      <c r="Y112" s="202">
        <f>IF($AE$6,IF($AE$1,SUMIFS('Annual Service Data By Mode'!AV:AV,'Annual Service Data By Mode'!$C:$C,"="&amp;$C112,'Annual Service Data By Mode'!$AX:$AX,"=No",'Annual Service Data By Mode'!$G:$G,"=Full Reporter"),SUMIFS('Annual Service Data By Mode'!AV:AV,'Annual Service Data By Mode'!$C:$C,"="&amp;$C112,'Annual Service Data By Mode'!$G:$G,"=Full Reporter")),IF($AE$1,SUMIFS('Annual Service Data By Mode'!AV:AV,'Annual Service Data By Mode'!$C:$C,"="&amp;$C112,'Annual Service Data By Mode'!$AX:$AX,"=No"),SUMIFS('Annual Service Data By Mode'!AV:AV,'Annual Service Data By Mode'!$C:$C,"="&amp;$C112)))</f>
        <v>575.38</v>
      </c>
      <c r="Z112" s="31"/>
      <c r="AA112" s="31"/>
      <c r="AB112" s="31"/>
      <c r="AC112" s="31"/>
      <c r="AD112" s="31"/>
      <c r="AE112" s="31"/>
      <c r="AF112" s="31"/>
      <c r="AG112" s="31"/>
      <c r="AH112" s="31"/>
      <c r="AI112" s="31"/>
    </row>
    <row r="113" spans="1:35" x14ac:dyDescent="0.25">
      <c r="A113" s="33"/>
      <c r="B113" s="33"/>
      <c r="C113" s="67" t="s">
        <v>85</v>
      </c>
      <c r="D113" s="91" t="s">
        <v>5395</v>
      </c>
      <c r="E113" s="92"/>
      <c r="F113" s="79">
        <f>IF($AE$6,IF($AE$1,SUMIFS('Annual Service Data By Mode'!L:L,'Annual Service Data By Mode'!$C:$C,"="&amp;$C113,'Annual Service Data By Mode'!$AX:$AX,"=No",'Annual Service Data By Mode'!$G:$G,"=Full Reporter"),SUMIFS('Annual Service Data By Mode'!L:L,'Annual Service Data By Mode'!$C:$C,"="&amp;$C113,'Annual Service Data By Mode'!$G:$G,"=Full Reporter")),IF($AE$1,SUMIFS('Annual Service Data By Mode'!L:L,'Annual Service Data By Mode'!$C:$C,"="&amp;$C113,'Annual Service Data By Mode'!$AX:$AX,"=No"),SUMIFS('Annual Service Data By Mode'!L:L,'Annual Service Data By Mode'!$C:$C,"="&amp;$C113)))</f>
        <v>300</v>
      </c>
      <c r="G113" s="79">
        <f>IF($AE$6,IF($AE$1,SUMIFS('Annual Service Data By Mode'!N:N,'Annual Service Data By Mode'!$C:$C,"="&amp;$C113,'Annual Service Data By Mode'!$AX:$AX,"=No",'Annual Service Data By Mode'!$G:$G,"=Full Reporter"),SUMIFS('Annual Service Data By Mode'!N:N,'Annual Service Data By Mode'!$C:$C,"="&amp;$C113,'Annual Service Data By Mode'!$G:$G,"=Full Reporter")),IF($AE$1,SUMIFS('Annual Service Data By Mode'!N:N,'Annual Service Data By Mode'!$C:$C,"="&amp;$C113,'Annual Service Data By Mode'!$AX:$AX,"=No"),SUMIFS('Annual Service Data By Mode'!N:N,'Annual Service Data By Mode'!$C:$C,"="&amp;$C113)))</f>
        <v>0</v>
      </c>
      <c r="H113" s="80">
        <f t="shared" si="24"/>
        <v>13.956150383402058</v>
      </c>
      <c r="I113" s="81">
        <f t="shared" si="25"/>
        <v>4.6242134767069656</v>
      </c>
      <c r="J113" s="80">
        <f t="shared" si="26"/>
        <v>6.5613627149253384</v>
      </c>
      <c r="K113" s="80">
        <f t="shared" si="27"/>
        <v>19.802581613242435</v>
      </c>
      <c r="L113" s="79">
        <f>IF($AE$6,IF($AE$1,SUMIFS('Annual Service Data By Mode'!V:V,'Annual Service Data By Mode'!$C:$C,"="&amp;$C113,'Annual Service Data By Mode'!$AX:$AX,"=No",'Annual Service Data By Mode'!$G:$G,"=Full Reporter"),SUMIFS('Annual Service Data By Mode'!V:V,'Annual Service Data By Mode'!$C:$C,"="&amp;$C113,'Annual Service Data By Mode'!$G:$G,"=Full Reporter")),IF($AE$1,SUMIFS('Annual Service Data By Mode'!V:V,'Annual Service Data By Mode'!$C:$C,"="&amp;$C113,'Annual Service Data By Mode'!$AX:$AX,"=No"),SUMIFS('Annual Service Data By Mode'!V:V,'Annual Service Data By Mode'!$C:$C,"="&amp;$C113)))</f>
        <v>8930697</v>
      </c>
      <c r="M113" s="79">
        <f>IF($AE$6,IF($AE$1,SUMIFS('Annual Service Data By Mode'!X:X,'Annual Service Data By Mode'!$C:$C,"="&amp;$C113,'Annual Service Data By Mode'!$AX:$AX,"=No",'Annual Service Data By Mode'!$G:$G,"=Full Reporter"),SUMIFS('Annual Service Data By Mode'!X:X,'Annual Service Data By Mode'!$C:$C,"="&amp;$C113,'Annual Service Data By Mode'!$G:$G,"=Full Reporter")),IF($AE$1,SUMIFS('Annual Service Data By Mode'!X:X,'Annual Service Data By Mode'!$C:$C,"="&amp;$C113,'Annual Service Data By Mode'!$AX:$AX,"=No"),SUMIFS('Annual Service Data By Mode'!X:X,'Annual Service Data By Mode'!$C:$C,"="&amp;$C113)))</f>
        <v>13560672</v>
      </c>
      <c r="N113" s="79">
        <f>IF($AE$6,IF($AE$1,SUMIFS('Annual Service Data By Mode'!Z:Z,'Annual Service Data By Mode'!$C:$C,"="&amp;$C113,'Annual Service Data By Mode'!$AX:$AX,"=No",'Annual Service Data By Mode'!$G:$G,"=Full Reporter"),SUMIFS('Annual Service Data By Mode'!Z:Z,'Annual Service Data By Mode'!$C:$C,"="&amp;$C113,'Annual Service Data By Mode'!$G:$G,"=Full Reporter")),IF($AE$1,SUMIFS('Annual Service Data By Mode'!Z:Z,'Annual Service Data By Mode'!$C:$C,"="&amp;$C113,'Annual Service Data By Mode'!$AX:$AX,"=No"),SUMIFS('Annual Service Data By Mode'!Z:Z,'Annual Service Data By Mode'!$C:$C,"="&amp;$C113)))</f>
        <v>11812067</v>
      </c>
      <c r="O113" s="79">
        <f>IF($AE$6,IF($AE$1,SUMIFS('Annual Service Data By Mode'!AB:AB,'Annual Service Data By Mode'!$C:$C,"="&amp;$C113,'Annual Service Data By Mode'!$AX:$AX,"=No",'Annual Service Data By Mode'!$G:$G,"=Full Reporter"),SUMIFS('Annual Service Data By Mode'!AB:AB,'Annual Service Data By Mode'!$C:$C,"="&amp;$C113,'Annual Service Data By Mode'!$G:$G,"=Full Reporter")),IF($AE$1,SUMIFS('Annual Service Data By Mode'!AB:AB,'Annual Service Data By Mode'!$C:$C,"="&amp;$C113,'Annual Service Data By Mode'!$AX:$AX,"=No"),SUMIFS('Annual Service Data By Mode'!AB:AB,'Annual Service Data By Mode'!$C:$C,"="&amp;$C113)))</f>
        <v>2159653</v>
      </c>
      <c r="P113" s="79">
        <f>IF($AE$6,IF($AE$1,SUMIFS('Annual Service Data By Mode'!AD:AD,'Annual Service Data By Mode'!$C:$C,"="&amp;$C113,'Annual Service Data By Mode'!$AX:$AX,"=No",'Annual Service Data By Mode'!$G:$G,"=Full Reporter"),SUMIFS('Annual Service Data By Mode'!AD:AD,'Annual Service Data By Mode'!$C:$C,"="&amp;$C113,'Annual Service Data By Mode'!$G:$G,"=Full Reporter")),IF($AE$1,SUMIFS('Annual Service Data By Mode'!AD:AD,'Annual Service Data By Mode'!$C:$C,"="&amp;$C113,'Annual Service Data By Mode'!$AX:$AX,"=No"),SUMIFS('Annual Service Data By Mode'!AD:AD,'Annual Service Data By Mode'!$C:$C,"="&amp;$C113)))</f>
        <v>911940</v>
      </c>
      <c r="Q113" s="79">
        <f>IF($AE$6,IF($AE$1,SUMIFS('Annual Service Data By Mode'!AF:AF,'Annual Service Data By Mode'!$C:$C,"="&amp;$C113,'Annual Service Data By Mode'!$AX:$AX,"=No",'Annual Service Data By Mode'!$G:$G,"=Full Reporter"),SUMIFS('Annual Service Data By Mode'!AF:AF,'Annual Service Data By Mode'!$C:$C,"="&amp;$C113,'Annual Service Data By Mode'!$G:$G,"=Full Reporter")),IF($AE$1,SUMIFS('Annual Service Data By Mode'!AF:AF,'Annual Service Data By Mode'!$C:$C,"="&amp;$C113,'Annual Service Data By Mode'!$AX:$AX,"=No"),SUMIFS('Annual Service Data By Mode'!AF:AF,'Annual Service Data By Mode'!$C:$C,"="&amp;$C113)))</f>
        <v>846370</v>
      </c>
      <c r="R113" s="79">
        <f>IF($AE$6,IF($AE$1,SUMIFS('Annual Service Data By Mode'!AH:AH,'Annual Service Data By Mode'!$C:$C,"="&amp;$C113,'Annual Service Data By Mode'!$AX:$AX,"=No",'Annual Service Data By Mode'!$G:$G,"=Full Reporter"),SUMIFS('Annual Service Data By Mode'!AH:AH,'Annual Service Data By Mode'!$C:$C,"="&amp;$C113,'Annual Service Data By Mode'!$G:$G,"=Full Reporter")),IF($AE$1,SUMIFS('Annual Service Data By Mode'!AH:AH,'Annual Service Data By Mode'!$C:$C,"="&amp;$C113,'Annual Service Data By Mode'!$AX:$AX,"=No"),SUMIFS('Annual Service Data By Mode'!AH:AH,'Annual Service Data By Mode'!$C:$C,"="&amp;$C113)))</f>
        <v>79094</v>
      </c>
      <c r="S113" s="79">
        <f>IF($AE$6,IF($AE$1,SUMIFS('Annual Service Data By Mode'!AJ:AJ,'Annual Service Data By Mode'!$C:$C,"="&amp;$C113,'Annual Service Data By Mode'!$AX:$AX,"=No",'Annual Service Data By Mode'!$G:$G,"=Full Reporter"),SUMIFS('Annual Service Data By Mode'!AJ:AJ,'Annual Service Data By Mode'!$C:$C,"="&amp;$C113,'Annual Service Data By Mode'!$G:$G,"=Full Reporter")),IF($AE$1,SUMIFS('Annual Service Data By Mode'!AJ:AJ,'Annual Service Data By Mode'!$C:$C,"="&amp;$C113,'Annual Service Data By Mode'!$AX:$AX,"=No"),SUMIFS('Annual Service Data By Mode'!AJ:AJ,'Annual Service Data By Mode'!$C:$C,"="&amp;$C113)))</f>
        <v>0</v>
      </c>
      <c r="T113" s="79">
        <f>IF($AE$6,IF($AE$1,SUMIFS('Annual Service Data By Mode'!AL:AL,'Annual Service Data By Mode'!$C:$C,"="&amp;$C113,'Annual Service Data By Mode'!$AX:$AX,"=No",'Annual Service Data By Mode'!$G:$G,"=Full Reporter"),SUMIFS('Annual Service Data By Mode'!AL:AL,'Annual Service Data By Mode'!$C:$C,"="&amp;$C113,'Annual Service Data By Mode'!$G:$G,"=Full Reporter")),IF($AE$1,SUMIFS('Annual Service Data By Mode'!AL:AL,'Annual Service Data By Mode'!$C:$C,"="&amp;$C113,'Annual Service Data By Mode'!$AX:$AX,"=No"),SUMIFS('Annual Service Data By Mode'!AL:AL,'Annual Service Data By Mode'!$C:$C,"="&amp;$C113)))</f>
        <v>0</v>
      </c>
      <c r="U113" s="79">
        <f>IF($AE$6,IF($AE$1,SUMIFS('Annual Service Data By Mode'!AN:AN,'Annual Service Data By Mode'!$C:$C,"="&amp;$C113,'Annual Service Data By Mode'!$AX:$AX,"=No",'Annual Service Data By Mode'!$G:$G,"=Full Reporter"),SUMIFS('Annual Service Data By Mode'!AN:AN,'Annual Service Data By Mode'!$C:$C,"="&amp;$C113,'Annual Service Data By Mode'!$G:$G,"=Full Reporter")),IF($AE$1,SUMIFS('Annual Service Data By Mode'!AN:AN,'Annual Service Data By Mode'!$C:$C,"="&amp;$C113,'Annual Service Data By Mode'!$AX:$AX,"=No"),SUMIFS('Annual Service Data By Mode'!AN:AN,'Annual Service Data By Mode'!$C:$C,"="&amp;$C113)))</f>
        <v>0</v>
      </c>
      <c r="V113" s="79">
        <f>IF($AE$6,IF($AE$1,SUMIFS('Annual Service Data By Mode'!AP:AP,'Annual Service Data By Mode'!$C:$C,"="&amp;$C113,'Annual Service Data By Mode'!$AX:$AX,"=No",'Annual Service Data By Mode'!$G:$G,"=Full Reporter"),SUMIFS('Annual Service Data By Mode'!AP:AP,'Annual Service Data By Mode'!$C:$C,"="&amp;$C113,'Annual Service Data By Mode'!$G:$G,"=Full Reporter")),IF($AE$1,SUMIFS('Annual Service Data By Mode'!AP:AP,'Annual Service Data By Mode'!$C:$C,"="&amp;$C113,'Annual Service Data By Mode'!$AX:$AX,"=No"),SUMIFS('Annual Service Data By Mode'!AP:AP,'Annual Service Data By Mode'!$C:$C,"="&amp;$C113)))</f>
        <v>0</v>
      </c>
      <c r="W113" s="79">
        <f>IF($AE$6,IF($AE$1,SUMIFS('Annual Service Data By Mode'!AR:AR,'Annual Service Data By Mode'!$C:$C,"="&amp;$C113,'Annual Service Data By Mode'!$AX:$AX,"=No",'Annual Service Data By Mode'!$G:$G,"=Full Reporter"),SUMIFS('Annual Service Data By Mode'!AR:AR,'Annual Service Data By Mode'!$C:$C,"="&amp;$C113,'Annual Service Data By Mode'!$G:$G,"=Full Reporter")),IF($AE$1,SUMIFS('Annual Service Data By Mode'!AR:AR,'Annual Service Data By Mode'!$C:$C,"="&amp;$C113,'Annual Service Data By Mode'!$AX:$AX,"=No"),SUMIFS('Annual Service Data By Mode'!AR:AR,'Annual Service Data By Mode'!$C:$C,"="&amp;$C113)))</f>
        <v>16760311</v>
      </c>
      <c r="X113" s="79">
        <f>IF($AE$6,IF($AE$1,SUMIFS('Annual Service Data By Mode'!AT:AT,'Annual Service Data By Mode'!$C:$C,"="&amp;$C113,'Annual Service Data By Mode'!$AX:$AX,"=No",'Annual Service Data By Mode'!$G:$G,"=Full Reporter"),SUMIFS('Annual Service Data By Mode'!AT:AT,'Annual Service Data By Mode'!$C:$C,"="&amp;$C113,'Annual Service Data By Mode'!$G:$G,"=Full Reporter")),IF($AE$1,SUMIFS('Annual Service Data By Mode'!AT:AT,'Annual Service Data By Mode'!$C:$C,"="&amp;$C113,'Annual Service Data By Mode'!$AX:$AX,"=No"),SUMIFS('Annual Service Data By Mode'!AT:AT,'Annual Service Data By Mode'!$C:$C,"="&amp;$C113)))</f>
        <v>77503256</v>
      </c>
      <c r="Y113" s="202">
        <f>IF($AE$6,IF($AE$1,SUMIFS('Annual Service Data By Mode'!AV:AV,'Annual Service Data By Mode'!$C:$C,"="&amp;$C113,'Annual Service Data By Mode'!$AX:$AX,"=No",'Annual Service Data By Mode'!$G:$G,"=Full Reporter"),SUMIFS('Annual Service Data By Mode'!AV:AV,'Annual Service Data By Mode'!$C:$C,"="&amp;$C113,'Annual Service Data By Mode'!$G:$G,"=Full Reporter")),IF($AE$1,SUMIFS('Annual Service Data By Mode'!AV:AV,'Annual Service Data By Mode'!$C:$C,"="&amp;$C113,'Annual Service Data By Mode'!$AX:$AX,"=No"),SUMIFS('Annual Service Data By Mode'!AV:AV,'Annual Service Data By Mode'!$C:$C,"="&amp;$C113)))</f>
        <v>1237.56</v>
      </c>
      <c r="Z113" s="31"/>
      <c r="AA113" s="31"/>
      <c r="AB113" s="31"/>
      <c r="AC113" s="31"/>
      <c r="AD113" s="31"/>
      <c r="AE113" s="31"/>
      <c r="AF113" s="31"/>
      <c r="AG113" s="31"/>
      <c r="AH113" s="31"/>
      <c r="AI113" s="31"/>
    </row>
    <row r="114" spans="1:35" x14ac:dyDescent="0.25">
      <c r="A114" s="33"/>
      <c r="B114" s="33"/>
      <c r="C114" s="67" t="s">
        <v>86</v>
      </c>
      <c r="D114" s="91" t="s">
        <v>5396</v>
      </c>
      <c r="E114" s="92"/>
      <c r="F114" s="79">
        <f>IF($AE$6,IF($AE$1,SUMIFS('Annual Service Data By Mode'!L:L,'Annual Service Data By Mode'!$C:$C,"="&amp;$C114,'Annual Service Data By Mode'!$AX:$AX,"=No",'Annual Service Data By Mode'!$G:$G,"=Full Reporter"),SUMIFS('Annual Service Data By Mode'!L:L,'Annual Service Data By Mode'!$C:$C,"="&amp;$C114,'Annual Service Data By Mode'!$G:$G,"=Full Reporter")),IF($AE$1,SUMIFS('Annual Service Data By Mode'!L:L,'Annual Service Data By Mode'!$C:$C,"="&amp;$C114,'Annual Service Data By Mode'!$AX:$AX,"=No"),SUMIFS('Annual Service Data By Mode'!L:L,'Annual Service Data By Mode'!$C:$C,"="&amp;$C114)))</f>
        <v>600</v>
      </c>
      <c r="G114" s="79">
        <f>IF($AE$6,IF($AE$1,SUMIFS('Annual Service Data By Mode'!N:N,'Annual Service Data By Mode'!$C:$C,"="&amp;$C114,'Annual Service Data By Mode'!$AX:$AX,"=No",'Annual Service Data By Mode'!$G:$G,"=Full Reporter"),SUMIFS('Annual Service Data By Mode'!N:N,'Annual Service Data By Mode'!$C:$C,"="&amp;$C114,'Annual Service Data By Mode'!$G:$G,"=Full Reporter")),IF($AE$1,SUMIFS('Annual Service Data By Mode'!N:N,'Annual Service Data By Mode'!$C:$C,"="&amp;$C114,'Annual Service Data By Mode'!$AX:$AX,"=No"),SUMIFS('Annual Service Data By Mode'!N:N,'Annual Service Data By Mode'!$C:$C,"="&amp;$C114)))</f>
        <v>0</v>
      </c>
      <c r="H114" s="80">
        <f t="shared" si="24"/>
        <v>16.071085805811428</v>
      </c>
      <c r="I114" s="81">
        <f t="shared" si="25"/>
        <v>3.3304415726070085</v>
      </c>
      <c r="J114" s="80">
        <f t="shared" si="26"/>
        <v>1.8216184928522738</v>
      </c>
      <c r="K114" s="80">
        <f t="shared" si="27"/>
        <v>8.7902419141271846</v>
      </c>
      <c r="L114" s="79">
        <f>IF($AE$6,IF($AE$1,SUMIFS('Annual Service Data By Mode'!V:V,'Annual Service Data By Mode'!$C:$C,"="&amp;$C114,'Annual Service Data By Mode'!$AX:$AX,"=No",'Annual Service Data By Mode'!$G:$G,"=Full Reporter"),SUMIFS('Annual Service Data By Mode'!V:V,'Annual Service Data By Mode'!$C:$C,"="&amp;$C114,'Annual Service Data By Mode'!$G:$G,"=Full Reporter")),IF($AE$1,SUMIFS('Annual Service Data By Mode'!V:V,'Annual Service Data By Mode'!$C:$C,"="&amp;$C114,'Annual Service Data By Mode'!$AX:$AX,"=No"),SUMIFS('Annual Service Data By Mode'!V:V,'Annual Service Data By Mode'!$C:$C,"="&amp;$C114)))</f>
        <v>6471025</v>
      </c>
      <c r="M114" s="79">
        <f>IF($AE$6,IF($AE$1,SUMIFS('Annual Service Data By Mode'!X:X,'Annual Service Data By Mode'!$C:$C,"="&amp;$C114,'Annual Service Data By Mode'!$AX:$AX,"=No",'Annual Service Data By Mode'!$G:$G,"=Full Reporter"),SUMIFS('Annual Service Data By Mode'!X:X,'Annual Service Data By Mode'!$C:$C,"="&amp;$C114,'Annual Service Data By Mode'!$G:$G,"=Full Reporter")),IF($AE$1,SUMIFS('Annual Service Data By Mode'!X:X,'Annual Service Data By Mode'!$C:$C,"="&amp;$C114,'Annual Service Data By Mode'!$AX:$AX,"=No"),SUMIFS('Annual Service Data By Mode'!X:X,'Annual Service Data By Mode'!$C:$C,"="&amp;$C114)))</f>
        <v>11086340</v>
      </c>
      <c r="N114" s="79">
        <f>IF($AE$6,IF($AE$1,SUMIFS('Annual Service Data By Mode'!Z:Z,'Annual Service Data By Mode'!$C:$C,"="&amp;$C114,'Annual Service Data By Mode'!$AX:$AX,"=No",'Annual Service Data By Mode'!$G:$G,"=Full Reporter"),SUMIFS('Annual Service Data By Mode'!Z:Z,'Annual Service Data By Mode'!$C:$C,"="&amp;$C114,'Annual Service Data By Mode'!$G:$G,"=Full Reporter")),IF($AE$1,SUMIFS('Annual Service Data By Mode'!Z:Z,'Annual Service Data By Mode'!$C:$C,"="&amp;$C114,'Annual Service Data By Mode'!$AX:$AX,"=No"),SUMIFS('Annual Service Data By Mode'!Z:Z,'Annual Service Data By Mode'!$C:$C,"="&amp;$C114)))</f>
        <v>20147806</v>
      </c>
      <c r="O114" s="79">
        <f>IF($AE$6,IF($AE$1,SUMIFS('Annual Service Data By Mode'!AB:AB,'Annual Service Data By Mode'!$C:$C,"="&amp;$C114,'Annual Service Data By Mode'!$AX:$AX,"=No",'Annual Service Data By Mode'!$G:$G,"=Full Reporter"),SUMIFS('Annual Service Data By Mode'!AB:AB,'Annual Service Data By Mode'!$C:$C,"="&amp;$C114,'Annual Service Data By Mode'!$G:$G,"=Full Reporter")),IF($AE$1,SUMIFS('Annual Service Data By Mode'!AB:AB,'Annual Service Data By Mode'!$C:$C,"="&amp;$C114,'Annual Service Data By Mode'!$AX:$AX,"=No"),SUMIFS('Annual Service Data By Mode'!AB:AB,'Annual Service Data By Mode'!$C:$C,"="&amp;$C114)))</f>
        <v>840533</v>
      </c>
      <c r="P114" s="79">
        <f>IF($AE$6,IF($AE$1,SUMIFS('Annual Service Data By Mode'!AD:AD,'Annual Service Data By Mode'!$C:$C,"="&amp;$C114,'Annual Service Data By Mode'!$AX:$AX,"=No",'Annual Service Data By Mode'!$G:$G,"=Full Reporter"),SUMIFS('Annual Service Data By Mode'!AD:AD,'Annual Service Data By Mode'!$C:$C,"="&amp;$C114,'Annual Service Data By Mode'!$G:$G,"=Full Reporter")),IF($AE$1,SUMIFS('Annual Service Data By Mode'!AD:AD,'Annual Service Data By Mode'!$C:$C,"="&amp;$C114,'Annual Service Data By Mode'!$AX:$AX,"=No"),SUMIFS('Annual Service Data By Mode'!AD:AD,'Annual Service Data By Mode'!$C:$C,"="&amp;$C114)))</f>
        <v>745609</v>
      </c>
      <c r="Q114" s="79">
        <f>IF($AE$6,IF($AE$1,SUMIFS('Annual Service Data By Mode'!AF:AF,'Annual Service Data By Mode'!$C:$C,"="&amp;$C114,'Annual Service Data By Mode'!$AX:$AX,"=No",'Annual Service Data By Mode'!$G:$G,"=Full Reporter"),SUMIFS('Annual Service Data By Mode'!AF:AF,'Annual Service Data By Mode'!$C:$C,"="&amp;$C114,'Annual Service Data By Mode'!$G:$G,"=Full Reporter")),IF($AE$1,SUMIFS('Annual Service Data By Mode'!AF:AF,'Annual Service Data By Mode'!$C:$C,"="&amp;$C114,'Annual Service Data By Mode'!$AX:$AX,"=No"),SUMIFS('Annual Service Data By Mode'!AF:AF,'Annual Service Data By Mode'!$C:$C,"="&amp;$C114)))</f>
        <v>1253668</v>
      </c>
      <c r="R114" s="79">
        <f>IF($AE$6,IF($AE$1,SUMIFS('Annual Service Data By Mode'!AH:AH,'Annual Service Data By Mode'!$C:$C,"="&amp;$C114,'Annual Service Data By Mode'!$AX:$AX,"=No",'Annual Service Data By Mode'!$G:$G,"=Full Reporter"),SUMIFS('Annual Service Data By Mode'!AH:AH,'Annual Service Data By Mode'!$C:$C,"="&amp;$C114,'Annual Service Data By Mode'!$G:$G,"=Full Reporter")),IF($AE$1,SUMIFS('Annual Service Data By Mode'!AH:AH,'Annual Service Data By Mode'!$C:$C,"="&amp;$C114,'Annual Service Data By Mode'!$AX:$AX,"=No"),SUMIFS('Annual Service Data By Mode'!AH:AH,'Annual Service Data By Mode'!$C:$C,"="&amp;$C114)))</f>
        <v>46906</v>
      </c>
      <c r="S114" s="79">
        <f>IF($AE$6,IF($AE$1,SUMIFS('Annual Service Data By Mode'!AJ:AJ,'Annual Service Data By Mode'!$C:$C,"="&amp;$C114,'Annual Service Data By Mode'!$AX:$AX,"=No",'Annual Service Data By Mode'!$G:$G,"=Full Reporter"),SUMIFS('Annual Service Data By Mode'!AJ:AJ,'Annual Service Data By Mode'!$C:$C,"="&amp;$C114,'Annual Service Data By Mode'!$G:$G,"=Full Reporter")),IF($AE$1,SUMIFS('Annual Service Data By Mode'!AJ:AJ,'Annual Service Data By Mode'!$C:$C,"="&amp;$C114,'Annual Service Data By Mode'!$AX:$AX,"=No"),SUMIFS('Annual Service Data By Mode'!AJ:AJ,'Annual Service Data By Mode'!$C:$C,"="&amp;$C114)))</f>
        <v>0</v>
      </c>
      <c r="T114" s="79">
        <f>IF($AE$6,IF($AE$1,SUMIFS('Annual Service Data By Mode'!AL:AL,'Annual Service Data By Mode'!$C:$C,"="&amp;$C114,'Annual Service Data By Mode'!$AX:$AX,"=No",'Annual Service Data By Mode'!$G:$G,"=Full Reporter"),SUMIFS('Annual Service Data By Mode'!AL:AL,'Annual Service Data By Mode'!$C:$C,"="&amp;$C114,'Annual Service Data By Mode'!$G:$G,"=Full Reporter")),IF($AE$1,SUMIFS('Annual Service Data By Mode'!AL:AL,'Annual Service Data By Mode'!$C:$C,"="&amp;$C114,'Annual Service Data By Mode'!$AX:$AX,"=No"),SUMIFS('Annual Service Data By Mode'!AL:AL,'Annual Service Data By Mode'!$C:$C,"="&amp;$C114)))</f>
        <v>0</v>
      </c>
      <c r="U114" s="79">
        <f>IF($AE$6,IF($AE$1,SUMIFS('Annual Service Data By Mode'!AN:AN,'Annual Service Data By Mode'!$C:$C,"="&amp;$C114,'Annual Service Data By Mode'!$AX:$AX,"=No",'Annual Service Data By Mode'!$G:$G,"=Full Reporter"),SUMIFS('Annual Service Data By Mode'!AN:AN,'Annual Service Data By Mode'!$C:$C,"="&amp;$C114,'Annual Service Data By Mode'!$G:$G,"=Full Reporter")),IF($AE$1,SUMIFS('Annual Service Data By Mode'!AN:AN,'Annual Service Data By Mode'!$C:$C,"="&amp;$C114,'Annual Service Data By Mode'!$AX:$AX,"=No"),SUMIFS('Annual Service Data By Mode'!AN:AN,'Annual Service Data By Mode'!$C:$C,"="&amp;$C114)))</f>
        <v>0</v>
      </c>
      <c r="V114" s="79">
        <f>IF($AE$6,IF($AE$1,SUMIFS('Annual Service Data By Mode'!AP:AP,'Annual Service Data By Mode'!$C:$C,"="&amp;$C114,'Annual Service Data By Mode'!$AX:$AX,"=No",'Annual Service Data By Mode'!$G:$G,"=Full Reporter"),SUMIFS('Annual Service Data By Mode'!AP:AP,'Annual Service Data By Mode'!$C:$C,"="&amp;$C114,'Annual Service Data By Mode'!$G:$G,"=Full Reporter")),IF($AE$1,SUMIFS('Annual Service Data By Mode'!AP:AP,'Annual Service Data By Mode'!$C:$C,"="&amp;$C114,'Annual Service Data By Mode'!$AX:$AX,"=No"),SUMIFS('Annual Service Data By Mode'!AP:AP,'Annual Service Data By Mode'!$C:$C,"="&amp;$C114)))</f>
        <v>0</v>
      </c>
      <c r="W114" s="79">
        <f>IF($AE$6,IF($AE$1,SUMIFS('Annual Service Data By Mode'!AR:AR,'Annual Service Data By Mode'!$C:$C,"="&amp;$C114,'Annual Service Data By Mode'!$AX:$AX,"=No",'Annual Service Data By Mode'!$G:$G,"=Full Reporter"),SUMIFS('Annual Service Data By Mode'!AR:AR,'Annual Service Data By Mode'!$C:$C,"="&amp;$C114,'Annual Service Data By Mode'!$G:$G,"=Full Reporter")),IF($AE$1,SUMIFS('Annual Service Data By Mode'!AR:AR,'Annual Service Data By Mode'!$C:$C,"="&amp;$C114,'Annual Service Data By Mode'!$AX:$AX,"=No"),SUMIFS('Annual Service Data By Mode'!AR:AR,'Annual Service Data By Mode'!$C:$C,"="&amp;$C114)))</f>
        <v>11020045</v>
      </c>
      <c r="X114" s="79">
        <f>IF($AE$6,IF($AE$1,SUMIFS('Annual Service Data By Mode'!AT:AT,'Annual Service Data By Mode'!$C:$C,"="&amp;$C114,'Annual Service Data By Mode'!$AX:$AX,"=No",'Annual Service Data By Mode'!$G:$G,"=Full Reporter"),SUMIFS('Annual Service Data By Mode'!AT:AT,'Annual Service Data By Mode'!$C:$C,"="&amp;$C114,'Annual Service Data By Mode'!$G:$G,"=Full Reporter")),IF($AE$1,SUMIFS('Annual Service Data By Mode'!AT:AT,'Annual Service Data By Mode'!$C:$C,"="&amp;$C114,'Annual Service Data By Mode'!$AX:$AX,"=No"),SUMIFS('Annual Service Data By Mode'!AT:AT,'Annual Service Data By Mode'!$C:$C,"="&amp;$C114)))</f>
        <v>36701616</v>
      </c>
      <c r="Y114" s="202">
        <f>IF($AE$6,IF($AE$1,SUMIFS('Annual Service Data By Mode'!AV:AV,'Annual Service Data By Mode'!$C:$C,"="&amp;$C114,'Annual Service Data By Mode'!$AX:$AX,"=No",'Annual Service Data By Mode'!$G:$G,"=Full Reporter"),SUMIFS('Annual Service Data By Mode'!AV:AV,'Annual Service Data By Mode'!$C:$C,"="&amp;$C114,'Annual Service Data By Mode'!$G:$G,"=Full Reporter")),IF($AE$1,SUMIFS('Annual Service Data By Mode'!AV:AV,'Annual Service Data By Mode'!$C:$C,"="&amp;$C114,'Annual Service Data By Mode'!$AX:$AX,"=No"),SUMIFS('Annual Service Data By Mode'!AV:AV,'Annual Service Data By Mode'!$C:$C,"="&amp;$C114)))</f>
        <v>2179.9</v>
      </c>
      <c r="Z114" s="31"/>
      <c r="AA114" s="31"/>
      <c r="AB114" s="31"/>
      <c r="AC114" s="31"/>
      <c r="AD114" s="31"/>
      <c r="AE114" s="31"/>
      <c r="AF114" s="31"/>
      <c r="AG114" s="31"/>
      <c r="AH114" s="31"/>
      <c r="AI114" s="31"/>
    </row>
    <row r="115" spans="1:35" x14ac:dyDescent="0.25">
      <c r="A115" s="33"/>
      <c r="B115" s="33"/>
      <c r="C115" s="67" t="s">
        <v>87</v>
      </c>
      <c r="D115" s="91" t="s">
        <v>5397</v>
      </c>
      <c r="E115" s="92"/>
      <c r="F115" s="79">
        <f>IF($AE$6,IF($AE$1,SUMIFS('Annual Service Data By Mode'!L:L,'Annual Service Data By Mode'!$C:$C,"="&amp;$C115,'Annual Service Data By Mode'!$AX:$AX,"=No",'Annual Service Data By Mode'!$G:$G,"=Full Reporter"),SUMIFS('Annual Service Data By Mode'!L:L,'Annual Service Data By Mode'!$C:$C,"="&amp;$C115,'Annual Service Data By Mode'!$G:$G,"=Full Reporter")),IF($AE$1,SUMIFS('Annual Service Data By Mode'!L:L,'Annual Service Data By Mode'!$C:$C,"="&amp;$C115,'Annual Service Data By Mode'!$AX:$AX,"=No"),SUMIFS('Annual Service Data By Mode'!L:L,'Annual Service Data By Mode'!$C:$C,"="&amp;$C115)))</f>
        <v>355</v>
      </c>
      <c r="G115" s="79">
        <f>IF($AE$6,IF($AE$1,SUMIFS('Annual Service Data By Mode'!N:N,'Annual Service Data By Mode'!$C:$C,"="&amp;$C115,'Annual Service Data By Mode'!$AX:$AX,"=No",'Annual Service Data By Mode'!$G:$G,"=Full Reporter"),SUMIFS('Annual Service Data By Mode'!N:N,'Annual Service Data By Mode'!$C:$C,"="&amp;$C115,'Annual Service Data By Mode'!$G:$G,"=Full Reporter")),IF($AE$1,SUMIFS('Annual Service Data By Mode'!N:N,'Annual Service Data By Mode'!$C:$C,"="&amp;$C115,'Annual Service Data By Mode'!$AX:$AX,"=No"),SUMIFS('Annual Service Data By Mode'!N:N,'Annual Service Data By Mode'!$C:$C,"="&amp;$C115)))</f>
        <v>0</v>
      </c>
      <c r="H115" s="80">
        <f t="shared" si="24"/>
        <v>14.224594147461218</v>
      </c>
      <c r="I115" s="81">
        <f t="shared" si="25"/>
        <v>1.3780050953852618</v>
      </c>
      <c r="J115" s="80">
        <f t="shared" si="26"/>
        <v>0.53904873349997806</v>
      </c>
      <c r="K115" s="80">
        <f t="shared" si="27"/>
        <v>5.5643839673875979</v>
      </c>
      <c r="L115" s="79">
        <f>IF($AE$6,IF($AE$1,SUMIFS('Annual Service Data By Mode'!V:V,'Annual Service Data By Mode'!$C:$C,"="&amp;$C115,'Annual Service Data By Mode'!$AX:$AX,"=No",'Annual Service Data By Mode'!$G:$G,"=Full Reporter"),SUMIFS('Annual Service Data By Mode'!V:V,'Annual Service Data By Mode'!$C:$C,"="&amp;$C115,'Annual Service Data By Mode'!$G:$G,"=Full Reporter")),IF($AE$1,SUMIFS('Annual Service Data By Mode'!V:V,'Annual Service Data By Mode'!$C:$C,"="&amp;$C115,'Annual Service Data By Mode'!$AX:$AX,"=No"),SUMIFS('Annual Service Data By Mode'!V:V,'Annual Service Data By Mode'!$C:$C,"="&amp;$C115)))</f>
        <v>737134</v>
      </c>
      <c r="M115" s="79">
        <f>IF($AE$6,IF($AE$1,SUMIFS('Annual Service Data By Mode'!X:X,'Annual Service Data By Mode'!$C:$C,"="&amp;$C115,'Annual Service Data By Mode'!$AX:$AX,"=No",'Annual Service Data By Mode'!$G:$G,"=Full Reporter"),SUMIFS('Annual Service Data By Mode'!X:X,'Annual Service Data By Mode'!$C:$C,"="&amp;$C115,'Annual Service Data By Mode'!$G:$G,"=Full Reporter")),IF($AE$1,SUMIFS('Annual Service Data By Mode'!X:X,'Annual Service Data By Mode'!$C:$C,"="&amp;$C115,'Annual Service Data By Mode'!$AX:$AX,"=No"),SUMIFS('Annual Service Data By Mode'!X:X,'Annual Service Data By Mode'!$C:$C,"="&amp;$C115)))</f>
        <v>1245621</v>
      </c>
      <c r="N115" s="79">
        <f>IF($AE$6,IF($AE$1,SUMIFS('Annual Service Data By Mode'!Z:Z,'Annual Service Data By Mode'!$C:$C,"="&amp;$C115,'Annual Service Data By Mode'!$AX:$AX,"=No",'Annual Service Data By Mode'!$G:$G,"=Full Reporter"),SUMIFS('Annual Service Data By Mode'!Z:Z,'Annual Service Data By Mode'!$C:$C,"="&amp;$C115,'Annual Service Data By Mode'!$G:$G,"=Full Reporter")),IF($AE$1,SUMIFS('Annual Service Data By Mode'!Z:Z,'Annual Service Data By Mode'!$C:$C,"="&amp;$C115,'Annual Service Data By Mode'!$AX:$AX,"=No"),SUMIFS('Annual Service Data By Mode'!Z:Z,'Annual Service Data By Mode'!$C:$C,"="&amp;$C115)))</f>
        <v>7299763</v>
      </c>
      <c r="O115" s="79">
        <f>IF($AE$6,IF($AE$1,SUMIFS('Annual Service Data By Mode'!AB:AB,'Annual Service Data By Mode'!$C:$C,"="&amp;$C115,'Annual Service Data By Mode'!$AX:$AX,"=No",'Annual Service Data By Mode'!$G:$G,"=Full Reporter"),SUMIFS('Annual Service Data By Mode'!AB:AB,'Annual Service Data By Mode'!$C:$C,"="&amp;$C115,'Annual Service Data By Mode'!$G:$G,"=Full Reporter")),IF($AE$1,SUMIFS('Annual Service Data By Mode'!AB:AB,'Annual Service Data By Mode'!$C:$C,"="&amp;$C115,'Annual Service Data By Mode'!$AX:$AX,"=No"),SUMIFS('Annual Service Data By Mode'!AB:AB,'Annual Service Data By Mode'!$C:$C,"="&amp;$C115)))</f>
        <v>23037</v>
      </c>
      <c r="P115" s="79">
        <f>IF($AE$6,IF($AE$1,SUMIFS('Annual Service Data By Mode'!AD:AD,'Annual Service Data By Mode'!$C:$C,"="&amp;$C115,'Annual Service Data By Mode'!$AX:$AX,"=No",'Annual Service Data By Mode'!$G:$G,"=Full Reporter"),SUMIFS('Annual Service Data By Mode'!AD:AD,'Annual Service Data By Mode'!$C:$C,"="&amp;$C115,'Annual Service Data By Mode'!$G:$G,"=Full Reporter")),IF($AE$1,SUMIFS('Annual Service Data By Mode'!AD:AD,'Annual Service Data By Mode'!$C:$C,"="&amp;$C115,'Annual Service Data By Mode'!$AX:$AX,"=No"),SUMIFS('Annual Service Data By Mode'!AD:AD,'Annual Service Data By Mode'!$C:$C,"="&amp;$C115)))</f>
        <v>106258</v>
      </c>
      <c r="Q115" s="79">
        <f>IF($AE$6,IF($AE$1,SUMIFS('Annual Service Data By Mode'!AF:AF,'Annual Service Data By Mode'!$C:$C,"="&amp;$C115,'Annual Service Data By Mode'!$AX:$AX,"=No",'Annual Service Data By Mode'!$G:$G,"=Full Reporter"),SUMIFS('Annual Service Data By Mode'!AF:AF,'Annual Service Data By Mode'!$C:$C,"="&amp;$C115,'Annual Service Data By Mode'!$G:$G,"=Full Reporter")),IF($AE$1,SUMIFS('Annual Service Data By Mode'!AF:AF,'Annual Service Data By Mode'!$C:$C,"="&amp;$C115,'Annual Service Data By Mode'!$AX:$AX,"=No"),SUMIFS('Annual Service Data By Mode'!AF:AF,'Annual Service Data By Mode'!$C:$C,"="&amp;$C115)))</f>
        <v>513179</v>
      </c>
      <c r="R115" s="79">
        <f>IF($AE$6,IF($AE$1,SUMIFS('Annual Service Data By Mode'!AH:AH,'Annual Service Data By Mode'!$C:$C,"="&amp;$C115,'Annual Service Data By Mode'!$AX:$AX,"=No",'Annual Service Data By Mode'!$G:$G,"=Full Reporter"),SUMIFS('Annual Service Data By Mode'!AH:AH,'Annual Service Data By Mode'!$C:$C,"="&amp;$C115,'Annual Service Data By Mode'!$G:$G,"=Full Reporter")),IF($AE$1,SUMIFS('Annual Service Data By Mode'!AH:AH,'Annual Service Data By Mode'!$C:$C,"="&amp;$C115,'Annual Service Data By Mode'!$AX:$AX,"=No"),SUMIFS('Annual Service Data By Mode'!AH:AH,'Annual Service Data By Mode'!$C:$C,"="&amp;$C115)))</f>
        <v>1405</v>
      </c>
      <c r="S115" s="79">
        <f>IF($AE$6,IF($AE$1,SUMIFS('Annual Service Data By Mode'!AJ:AJ,'Annual Service Data By Mode'!$C:$C,"="&amp;$C115,'Annual Service Data By Mode'!$AX:$AX,"=No",'Annual Service Data By Mode'!$G:$G,"=Full Reporter"),SUMIFS('Annual Service Data By Mode'!AJ:AJ,'Annual Service Data By Mode'!$C:$C,"="&amp;$C115,'Annual Service Data By Mode'!$G:$G,"=Full Reporter")),IF($AE$1,SUMIFS('Annual Service Data By Mode'!AJ:AJ,'Annual Service Data By Mode'!$C:$C,"="&amp;$C115,'Annual Service Data By Mode'!$AX:$AX,"=No"),SUMIFS('Annual Service Data By Mode'!AJ:AJ,'Annual Service Data By Mode'!$C:$C,"="&amp;$C115)))</f>
        <v>0</v>
      </c>
      <c r="T115" s="79">
        <f>IF($AE$6,IF($AE$1,SUMIFS('Annual Service Data By Mode'!AL:AL,'Annual Service Data By Mode'!$C:$C,"="&amp;$C115,'Annual Service Data By Mode'!$AX:$AX,"=No",'Annual Service Data By Mode'!$G:$G,"=Full Reporter"),SUMIFS('Annual Service Data By Mode'!AL:AL,'Annual Service Data By Mode'!$C:$C,"="&amp;$C115,'Annual Service Data By Mode'!$G:$G,"=Full Reporter")),IF($AE$1,SUMIFS('Annual Service Data By Mode'!AL:AL,'Annual Service Data By Mode'!$C:$C,"="&amp;$C115,'Annual Service Data By Mode'!$AX:$AX,"=No"),SUMIFS('Annual Service Data By Mode'!AL:AL,'Annual Service Data By Mode'!$C:$C,"="&amp;$C115)))</f>
        <v>0</v>
      </c>
      <c r="U115" s="79">
        <f>IF($AE$6,IF($AE$1,SUMIFS('Annual Service Data By Mode'!AN:AN,'Annual Service Data By Mode'!$C:$C,"="&amp;$C115,'Annual Service Data By Mode'!$AX:$AX,"=No",'Annual Service Data By Mode'!$G:$G,"=Full Reporter"),SUMIFS('Annual Service Data By Mode'!AN:AN,'Annual Service Data By Mode'!$C:$C,"="&amp;$C115,'Annual Service Data By Mode'!$G:$G,"=Full Reporter")),IF($AE$1,SUMIFS('Annual Service Data By Mode'!AN:AN,'Annual Service Data By Mode'!$C:$C,"="&amp;$C115,'Annual Service Data By Mode'!$AX:$AX,"=No"),SUMIFS('Annual Service Data By Mode'!AN:AN,'Annual Service Data By Mode'!$C:$C,"="&amp;$C115)))</f>
        <v>0</v>
      </c>
      <c r="V115" s="79">
        <f>IF($AE$6,IF($AE$1,SUMIFS('Annual Service Data By Mode'!AP:AP,'Annual Service Data By Mode'!$C:$C,"="&amp;$C115,'Annual Service Data By Mode'!$AX:$AX,"=No",'Annual Service Data By Mode'!$G:$G,"=Full Reporter"),SUMIFS('Annual Service Data By Mode'!AP:AP,'Annual Service Data By Mode'!$C:$C,"="&amp;$C115,'Annual Service Data By Mode'!$G:$G,"=Full Reporter")),IF($AE$1,SUMIFS('Annual Service Data By Mode'!AP:AP,'Annual Service Data By Mode'!$C:$C,"="&amp;$C115,'Annual Service Data By Mode'!$AX:$AX,"=No"),SUMIFS('Annual Service Data By Mode'!AP:AP,'Annual Service Data By Mode'!$C:$C,"="&amp;$C115)))</f>
        <v>0</v>
      </c>
      <c r="W115" s="79">
        <f>IF($AE$6,IF($AE$1,SUMIFS('Annual Service Data By Mode'!AR:AR,'Annual Service Data By Mode'!$C:$C,"="&amp;$C115,'Annual Service Data By Mode'!$AX:$AX,"=No",'Annual Service Data By Mode'!$G:$G,"=Full Reporter"),SUMIFS('Annual Service Data By Mode'!AR:AR,'Annual Service Data By Mode'!$C:$C,"="&amp;$C115,'Annual Service Data By Mode'!$G:$G,"=Full Reporter")),IF($AE$1,SUMIFS('Annual Service Data By Mode'!AR:AR,'Annual Service Data By Mode'!$C:$C,"="&amp;$C115,'Annual Service Data By Mode'!$AX:$AX,"=No"),SUMIFS('Annual Service Data By Mode'!AR:AR,'Annual Service Data By Mode'!$C:$C,"="&amp;$C115)))</f>
        <v>2855525</v>
      </c>
      <c r="X115" s="79">
        <f>IF($AE$6,IF($AE$1,SUMIFS('Annual Service Data By Mode'!AT:AT,'Annual Service Data By Mode'!$C:$C,"="&amp;$C115,'Annual Service Data By Mode'!$AX:$AX,"=No",'Annual Service Data By Mode'!$G:$G,"=Full Reporter"),SUMIFS('Annual Service Data By Mode'!AT:AT,'Annual Service Data By Mode'!$C:$C,"="&amp;$C115,'Annual Service Data By Mode'!$G:$G,"=Full Reporter")),IF($AE$1,SUMIFS('Annual Service Data By Mode'!AT:AT,'Annual Service Data By Mode'!$C:$C,"="&amp;$C115,'Annual Service Data By Mode'!$AX:$AX,"=No"),SUMIFS('Annual Service Data By Mode'!AT:AT,'Annual Service Data By Mode'!$C:$C,"="&amp;$C115)))</f>
        <v>3934928</v>
      </c>
      <c r="Y115" s="202">
        <f>IF($AE$6,IF($AE$1,SUMIFS('Annual Service Data By Mode'!AV:AV,'Annual Service Data By Mode'!$C:$C,"="&amp;$C115,'Annual Service Data By Mode'!$AX:$AX,"=No",'Annual Service Data By Mode'!$G:$G,"=Full Reporter"),SUMIFS('Annual Service Data By Mode'!AV:AV,'Annual Service Data By Mode'!$C:$C,"="&amp;$C115,'Annual Service Data By Mode'!$G:$G,"=Full Reporter")),IF($AE$1,SUMIFS('Annual Service Data By Mode'!AV:AV,'Annual Service Data By Mode'!$C:$C,"="&amp;$C115,'Annual Service Data By Mode'!$AX:$AX,"=No"),SUMIFS('Annual Service Data By Mode'!AV:AV,'Annual Service Data By Mode'!$C:$C,"="&amp;$C115)))</f>
        <v>97.6</v>
      </c>
      <c r="Z115" s="31"/>
      <c r="AA115" s="31"/>
      <c r="AB115" s="31"/>
      <c r="AC115" s="31"/>
      <c r="AD115" s="31"/>
      <c r="AE115" s="31"/>
      <c r="AF115" s="31"/>
      <c r="AG115" s="31"/>
      <c r="AH115" s="31"/>
      <c r="AI115" s="31"/>
    </row>
    <row r="116" spans="1:35" x14ac:dyDescent="0.25">
      <c r="A116" s="33"/>
      <c r="B116" s="33"/>
      <c r="C116" s="67" t="s">
        <v>88</v>
      </c>
      <c r="D116" s="91" t="s">
        <v>5398</v>
      </c>
      <c r="E116" s="92"/>
      <c r="F116" s="79">
        <f>IF($AE$6,IF($AE$1,SUMIFS('Annual Service Data By Mode'!L:L,'Annual Service Data By Mode'!$C:$C,"="&amp;$C116,'Annual Service Data By Mode'!$AX:$AX,"=No",'Annual Service Data By Mode'!$G:$G,"=Full Reporter"),SUMIFS('Annual Service Data By Mode'!L:L,'Annual Service Data By Mode'!$C:$C,"="&amp;$C116,'Annual Service Data By Mode'!$G:$G,"=Full Reporter")),IF($AE$1,SUMIFS('Annual Service Data By Mode'!L:L,'Annual Service Data By Mode'!$C:$C,"="&amp;$C116,'Annual Service Data By Mode'!$AX:$AX,"=No"),SUMIFS('Annual Service Data By Mode'!L:L,'Annual Service Data By Mode'!$C:$C,"="&amp;$C116)))</f>
        <v>1647</v>
      </c>
      <c r="G116" s="79">
        <f>IF($AE$6,IF($AE$1,SUMIFS('Annual Service Data By Mode'!N:N,'Annual Service Data By Mode'!$C:$C,"="&amp;$C116,'Annual Service Data By Mode'!$AX:$AX,"=No",'Annual Service Data By Mode'!$G:$G,"=Full Reporter"),SUMIFS('Annual Service Data By Mode'!N:N,'Annual Service Data By Mode'!$C:$C,"="&amp;$C116,'Annual Service Data By Mode'!$G:$G,"=Full Reporter")),IF($AE$1,SUMIFS('Annual Service Data By Mode'!N:N,'Annual Service Data By Mode'!$C:$C,"="&amp;$C116,'Annual Service Data By Mode'!$AX:$AX,"=No"),SUMIFS('Annual Service Data By Mode'!N:N,'Annual Service Data By Mode'!$C:$C,"="&amp;$C116)))</f>
        <v>7</v>
      </c>
      <c r="H116" s="80">
        <f t="shared" si="24"/>
        <v>16.93754546784864</v>
      </c>
      <c r="I116" s="81">
        <f t="shared" si="25"/>
        <v>4.2093937586355343</v>
      </c>
      <c r="J116" s="80">
        <f t="shared" si="26"/>
        <v>2.2802687058062099</v>
      </c>
      <c r="K116" s="80">
        <f t="shared" si="27"/>
        <v>9.1752297594569381</v>
      </c>
      <c r="L116" s="79">
        <f>IF($AE$6,IF($AE$1,SUMIFS('Annual Service Data By Mode'!V:V,'Annual Service Data By Mode'!$C:$C,"="&amp;$C116,'Annual Service Data By Mode'!$AX:$AX,"=No",'Annual Service Data By Mode'!$G:$G,"=Full Reporter"),SUMIFS('Annual Service Data By Mode'!V:V,'Annual Service Data By Mode'!$C:$C,"="&amp;$C116,'Annual Service Data By Mode'!$G:$G,"=Full Reporter")),IF($AE$1,SUMIFS('Annual Service Data By Mode'!V:V,'Annual Service Data By Mode'!$C:$C,"="&amp;$C116,'Annual Service Data By Mode'!$AX:$AX,"=No"),SUMIFS('Annual Service Data By Mode'!V:V,'Annual Service Data By Mode'!$C:$C,"="&amp;$C116)))</f>
        <v>17827119</v>
      </c>
      <c r="M116" s="79">
        <f>IF($AE$6,IF($AE$1,SUMIFS('Annual Service Data By Mode'!X:X,'Annual Service Data By Mode'!$C:$C,"="&amp;$C116,'Annual Service Data By Mode'!$AX:$AX,"=No",'Annual Service Data By Mode'!$G:$G,"=Full Reporter"),SUMIFS('Annual Service Data By Mode'!X:X,'Annual Service Data By Mode'!$C:$C,"="&amp;$C116,'Annual Service Data By Mode'!$G:$G,"=Full Reporter")),IF($AE$1,SUMIFS('Annual Service Data By Mode'!X:X,'Annual Service Data By Mode'!$C:$C,"="&amp;$C116,'Annual Service Data By Mode'!$AX:$AX,"=No"),SUMIFS('Annual Service Data By Mode'!X:X,'Annual Service Data By Mode'!$C:$C,"="&amp;$C116)))</f>
        <v>31765626</v>
      </c>
      <c r="N116" s="79">
        <f>IF($AE$6,IF($AE$1,SUMIFS('Annual Service Data By Mode'!Z:Z,'Annual Service Data By Mode'!$C:$C,"="&amp;$C116,'Annual Service Data By Mode'!$AX:$AX,"=No",'Annual Service Data By Mode'!$G:$G,"=Full Reporter"),SUMIFS('Annual Service Data By Mode'!Z:Z,'Annual Service Data By Mode'!$C:$C,"="&amp;$C116,'Annual Service Data By Mode'!$G:$G,"=Full Reporter")),IF($AE$1,SUMIFS('Annual Service Data By Mode'!Z:Z,'Annual Service Data By Mode'!$C:$C,"="&amp;$C116,'Annual Service Data By Mode'!$AX:$AX,"=No"),SUMIFS('Annual Service Data By Mode'!Z:Z,'Annual Service Data By Mode'!$C:$C,"="&amp;$C116)))</f>
        <v>56599298</v>
      </c>
      <c r="O116" s="79">
        <f>IF($AE$6,IF($AE$1,SUMIFS('Annual Service Data By Mode'!AB:AB,'Annual Service Data By Mode'!$C:$C,"="&amp;$C116,'Annual Service Data By Mode'!$AX:$AX,"=No",'Annual Service Data By Mode'!$G:$G,"=Full Reporter"),SUMIFS('Annual Service Data By Mode'!AB:AB,'Annual Service Data By Mode'!$C:$C,"="&amp;$C116,'Annual Service Data By Mode'!$G:$G,"=Full Reporter")),IF($AE$1,SUMIFS('Annual Service Data By Mode'!AB:AB,'Annual Service Data By Mode'!$C:$C,"="&amp;$C116,'Annual Service Data By Mode'!$AX:$AX,"=No"),SUMIFS('Annual Service Data By Mode'!AB:AB,'Annual Service Data By Mode'!$C:$C,"="&amp;$C116)))</f>
        <v>3488699</v>
      </c>
      <c r="P116" s="79">
        <f>IF($AE$6,IF($AE$1,SUMIFS('Annual Service Data By Mode'!AD:AD,'Annual Service Data By Mode'!$C:$C,"="&amp;$C116,'Annual Service Data By Mode'!$AX:$AX,"=No",'Annual Service Data By Mode'!$G:$G,"=Full Reporter"),SUMIFS('Annual Service Data By Mode'!AD:AD,'Annual Service Data By Mode'!$C:$C,"="&amp;$C116,'Annual Service Data By Mode'!$G:$G,"=Full Reporter")),IF($AE$1,SUMIFS('Annual Service Data By Mode'!AD:AD,'Annual Service Data By Mode'!$C:$C,"="&amp;$C116,'Annual Service Data By Mode'!$AX:$AX,"=No"),SUMIFS('Annual Service Data By Mode'!AD:AD,'Annual Service Data By Mode'!$C:$C,"="&amp;$C116)))</f>
        <v>2055852</v>
      </c>
      <c r="Q116" s="79">
        <f>IF($AE$6,IF($AE$1,SUMIFS('Annual Service Data By Mode'!AF:AF,'Annual Service Data By Mode'!$C:$C,"="&amp;$C116,'Annual Service Data By Mode'!$AX:$AX,"=No",'Annual Service Data By Mode'!$G:$G,"=Full Reporter"),SUMIFS('Annual Service Data By Mode'!AF:AF,'Annual Service Data By Mode'!$C:$C,"="&amp;$C116,'Annual Service Data By Mode'!$G:$G,"=Full Reporter")),IF($AE$1,SUMIFS('Annual Service Data By Mode'!AF:AF,'Annual Service Data By Mode'!$C:$C,"="&amp;$C116,'Annual Service Data By Mode'!$AX:$AX,"=No"),SUMIFS('Annual Service Data By Mode'!AF:AF,'Annual Service Data By Mode'!$C:$C,"="&amp;$C116)))</f>
        <v>3341647</v>
      </c>
      <c r="R116" s="79">
        <f>IF($AE$6,IF($AE$1,SUMIFS('Annual Service Data By Mode'!AH:AH,'Annual Service Data By Mode'!$C:$C,"="&amp;$C116,'Annual Service Data By Mode'!$AX:$AX,"=No",'Annual Service Data By Mode'!$G:$G,"=Full Reporter"),SUMIFS('Annual Service Data By Mode'!AH:AH,'Annual Service Data By Mode'!$C:$C,"="&amp;$C116,'Annual Service Data By Mode'!$G:$G,"=Full Reporter")),IF($AE$1,SUMIFS('Annual Service Data By Mode'!AH:AH,'Annual Service Data By Mode'!$C:$C,"="&amp;$C116,'Annual Service Data By Mode'!$AX:$AX,"=No"),SUMIFS('Annual Service Data By Mode'!AH:AH,'Annual Service Data By Mode'!$C:$C,"="&amp;$C116)))</f>
        <v>180266</v>
      </c>
      <c r="S116" s="79">
        <f>IF($AE$6,IF($AE$1,SUMIFS('Annual Service Data By Mode'!AJ:AJ,'Annual Service Data By Mode'!$C:$C,"="&amp;$C116,'Annual Service Data By Mode'!$AX:$AX,"=No",'Annual Service Data By Mode'!$G:$G,"=Full Reporter"),SUMIFS('Annual Service Data By Mode'!AJ:AJ,'Annual Service Data By Mode'!$C:$C,"="&amp;$C116,'Annual Service Data By Mode'!$G:$G,"=Full Reporter")),IF($AE$1,SUMIFS('Annual Service Data By Mode'!AJ:AJ,'Annual Service Data By Mode'!$C:$C,"="&amp;$C116,'Annual Service Data By Mode'!$AX:$AX,"=No"),SUMIFS('Annual Service Data By Mode'!AJ:AJ,'Annual Service Data By Mode'!$C:$C,"="&amp;$C116)))</f>
        <v>120936</v>
      </c>
      <c r="T116" s="79">
        <f>IF($AE$6,IF($AE$1,SUMIFS('Annual Service Data By Mode'!AL:AL,'Annual Service Data By Mode'!$C:$C,"="&amp;$C116,'Annual Service Data By Mode'!$AX:$AX,"=No",'Annual Service Data By Mode'!$G:$G,"=Full Reporter"),SUMIFS('Annual Service Data By Mode'!AL:AL,'Annual Service Data By Mode'!$C:$C,"="&amp;$C116,'Annual Service Data By Mode'!$G:$G,"=Full Reporter")),IF($AE$1,SUMIFS('Annual Service Data By Mode'!AL:AL,'Annual Service Data By Mode'!$C:$C,"="&amp;$C116,'Annual Service Data By Mode'!$AX:$AX,"=No"),SUMIFS('Annual Service Data By Mode'!AL:AL,'Annual Service Data By Mode'!$C:$C,"="&amp;$C116)))</f>
        <v>115667</v>
      </c>
      <c r="U116" s="79">
        <f>IF($AE$6,IF($AE$1,SUMIFS('Annual Service Data By Mode'!AN:AN,'Annual Service Data By Mode'!$C:$C,"="&amp;$C116,'Annual Service Data By Mode'!$AX:$AX,"=No",'Annual Service Data By Mode'!$G:$G,"=Full Reporter"),SUMIFS('Annual Service Data By Mode'!AN:AN,'Annual Service Data By Mode'!$C:$C,"="&amp;$C116,'Annual Service Data By Mode'!$G:$G,"=Full Reporter")),IF($AE$1,SUMIFS('Annual Service Data By Mode'!AN:AN,'Annual Service Data By Mode'!$C:$C,"="&amp;$C116,'Annual Service Data By Mode'!$AX:$AX,"=No"),SUMIFS('Annual Service Data By Mode'!AN:AN,'Annual Service Data By Mode'!$C:$C,"="&amp;$C116)))</f>
        <v>12270</v>
      </c>
      <c r="V116" s="79">
        <f>IF($AE$6,IF($AE$1,SUMIFS('Annual Service Data By Mode'!AP:AP,'Annual Service Data By Mode'!$C:$C,"="&amp;$C116,'Annual Service Data By Mode'!$AX:$AX,"=No",'Annual Service Data By Mode'!$G:$G,"=Full Reporter"),SUMIFS('Annual Service Data By Mode'!AP:AP,'Annual Service Data By Mode'!$C:$C,"="&amp;$C116,'Annual Service Data By Mode'!$G:$G,"=Full Reporter")),IF($AE$1,SUMIFS('Annual Service Data By Mode'!AP:AP,'Annual Service Data By Mode'!$C:$C,"="&amp;$C116,'Annual Service Data By Mode'!$AX:$AX,"=No"),SUMIFS('Annual Service Data By Mode'!AP:AP,'Annual Service Data By Mode'!$C:$C,"="&amp;$C116)))</f>
        <v>11711</v>
      </c>
      <c r="W116" s="79">
        <f>IF($AE$6,IF($AE$1,SUMIFS('Annual Service Data By Mode'!AR:AR,'Annual Service Data By Mode'!$C:$C,"="&amp;$C116,'Annual Service Data By Mode'!$AX:$AX,"=No",'Annual Service Data By Mode'!$G:$G,"=Full Reporter"),SUMIFS('Annual Service Data By Mode'!AR:AR,'Annual Service Data By Mode'!$C:$C,"="&amp;$C116,'Annual Service Data By Mode'!$G:$G,"=Full Reporter")),IF($AE$1,SUMIFS('Annual Service Data By Mode'!AR:AR,'Annual Service Data By Mode'!$C:$C,"="&amp;$C116,'Annual Service Data By Mode'!$AX:$AX,"=No"),SUMIFS('Annual Service Data By Mode'!AR:AR,'Annual Service Data By Mode'!$C:$C,"="&amp;$C116)))</f>
        <v>30660379</v>
      </c>
      <c r="X116" s="79">
        <f>IF($AE$6,IF($AE$1,SUMIFS('Annual Service Data By Mode'!AT:AT,'Annual Service Data By Mode'!$C:$C,"="&amp;$C116,'Annual Service Data By Mode'!$AX:$AX,"=No",'Annual Service Data By Mode'!$G:$G,"=Full Reporter"),SUMIFS('Annual Service Data By Mode'!AT:AT,'Annual Service Data By Mode'!$C:$C,"="&amp;$C116,'Annual Service Data By Mode'!$G:$G,"=Full Reporter")),IF($AE$1,SUMIFS('Annual Service Data By Mode'!AT:AT,'Annual Service Data By Mode'!$C:$C,"="&amp;$C116,'Annual Service Data By Mode'!$AX:$AX,"=No"),SUMIFS('Annual Service Data By Mode'!AT:AT,'Annual Service Data By Mode'!$C:$C,"="&amp;$C116)))</f>
        <v>129061608</v>
      </c>
      <c r="Y116" s="202">
        <f>IF($AE$6,IF($AE$1,SUMIFS('Annual Service Data By Mode'!AV:AV,'Annual Service Data By Mode'!$C:$C,"="&amp;$C116,'Annual Service Data By Mode'!$AX:$AX,"=No",'Annual Service Data By Mode'!$G:$G,"=Full Reporter"),SUMIFS('Annual Service Data By Mode'!AV:AV,'Annual Service Data By Mode'!$C:$C,"="&amp;$C116,'Annual Service Data By Mode'!$G:$G,"=Full Reporter")),IF($AE$1,SUMIFS('Annual Service Data By Mode'!AV:AV,'Annual Service Data By Mode'!$C:$C,"="&amp;$C116,'Annual Service Data By Mode'!$AX:$AX,"=No"),SUMIFS('Annual Service Data By Mode'!AV:AV,'Annual Service Data By Mode'!$C:$C,"="&amp;$C116)))</f>
        <v>3056.8399999999997</v>
      </c>
      <c r="Z116" s="31"/>
      <c r="AA116" s="31"/>
      <c r="AB116" s="31"/>
      <c r="AC116" s="31"/>
      <c r="AD116" s="31"/>
      <c r="AE116" s="31"/>
      <c r="AF116" s="31"/>
      <c r="AG116" s="31"/>
      <c r="AH116" s="31"/>
      <c r="AI116" s="31"/>
    </row>
    <row r="117" spans="1:35" x14ac:dyDescent="0.25">
      <c r="A117" s="33"/>
      <c r="B117" s="33"/>
      <c r="C117" s="67" t="s">
        <v>89</v>
      </c>
      <c r="D117" s="91" t="s">
        <v>5399</v>
      </c>
      <c r="E117" s="92"/>
      <c r="F117" s="79">
        <f>IF($AE$6,IF($AE$1,SUMIFS('Annual Service Data By Mode'!L:L,'Annual Service Data By Mode'!$C:$C,"="&amp;$C117,'Annual Service Data By Mode'!$AX:$AX,"=No",'Annual Service Data By Mode'!$G:$G,"=Full Reporter"),SUMIFS('Annual Service Data By Mode'!L:L,'Annual Service Data By Mode'!$C:$C,"="&amp;$C117,'Annual Service Data By Mode'!$G:$G,"=Full Reporter")),IF($AE$1,SUMIFS('Annual Service Data By Mode'!L:L,'Annual Service Data By Mode'!$C:$C,"="&amp;$C117,'Annual Service Data By Mode'!$AX:$AX,"=No"),SUMIFS('Annual Service Data By Mode'!L:L,'Annual Service Data By Mode'!$C:$C,"="&amp;$C117)))</f>
        <v>8293</v>
      </c>
      <c r="G117" s="79">
        <f>IF($AE$6,IF($AE$1,SUMIFS('Annual Service Data By Mode'!N:N,'Annual Service Data By Mode'!$C:$C,"="&amp;$C117,'Annual Service Data By Mode'!$AX:$AX,"=No",'Annual Service Data By Mode'!$G:$G,"=Full Reporter"),SUMIFS('Annual Service Data By Mode'!N:N,'Annual Service Data By Mode'!$C:$C,"="&amp;$C117,'Annual Service Data By Mode'!$G:$G,"=Full Reporter")),IF($AE$1,SUMIFS('Annual Service Data By Mode'!N:N,'Annual Service Data By Mode'!$C:$C,"="&amp;$C117,'Annual Service Data By Mode'!$AX:$AX,"=No"),SUMIFS('Annual Service Data By Mode'!N:N,'Annual Service Data By Mode'!$C:$C,"="&amp;$C117)))</f>
        <v>104</v>
      </c>
      <c r="H117" s="80">
        <f t="shared" si="24"/>
        <v>15.586598754095697</v>
      </c>
      <c r="I117" s="81">
        <f t="shared" si="25"/>
        <v>5.768750733522249</v>
      </c>
      <c r="J117" s="80">
        <f t="shared" si="26"/>
        <v>5.6940876080598608</v>
      </c>
      <c r="K117" s="80">
        <f t="shared" si="27"/>
        <v>15.384866311134271</v>
      </c>
      <c r="L117" s="79">
        <f>IF($AE$6,IF($AE$1,SUMIFS('Annual Service Data By Mode'!V:V,'Annual Service Data By Mode'!$C:$C,"="&amp;$C117,'Annual Service Data By Mode'!$AX:$AX,"=No",'Annual Service Data By Mode'!$G:$G,"=Full Reporter"),SUMIFS('Annual Service Data By Mode'!V:V,'Annual Service Data By Mode'!$C:$C,"="&amp;$C117,'Annual Service Data By Mode'!$G:$G,"=Full Reporter")),IF($AE$1,SUMIFS('Annual Service Data By Mode'!V:V,'Annual Service Data By Mode'!$C:$C,"="&amp;$C117,'Annual Service Data By Mode'!$AX:$AX,"=No"),SUMIFS('Annual Service Data By Mode'!V:V,'Annual Service Data By Mode'!$C:$C,"="&amp;$C117)))</f>
        <v>159904606</v>
      </c>
      <c r="M117" s="79">
        <f>IF($AE$6,IF($AE$1,SUMIFS('Annual Service Data By Mode'!X:X,'Annual Service Data By Mode'!$C:$C,"="&amp;$C117,'Annual Service Data By Mode'!$AX:$AX,"=No",'Annual Service Data By Mode'!$G:$G,"=Full Reporter"),SUMIFS('Annual Service Data By Mode'!X:X,'Annual Service Data By Mode'!$C:$C,"="&amp;$C117,'Annual Service Data By Mode'!$G:$G,"=Full Reporter")),IF($AE$1,SUMIFS('Annual Service Data By Mode'!X:X,'Annual Service Data By Mode'!$C:$C,"="&amp;$C117,'Annual Service Data By Mode'!$AX:$AX,"=No"),SUMIFS('Annual Service Data By Mode'!X:X,'Annual Service Data By Mode'!$C:$C,"="&amp;$C117)))</f>
        <v>265385080</v>
      </c>
      <c r="N117" s="79">
        <f>IF($AE$6,IF($AE$1,SUMIFS('Annual Service Data By Mode'!Z:Z,'Annual Service Data By Mode'!$C:$C,"="&amp;$C117,'Annual Service Data By Mode'!$AX:$AX,"=No",'Annual Service Data By Mode'!$G:$G,"=Full Reporter"),SUMIFS('Annual Service Data By Mode'!Z:Z,'Annual Service Data By Mode'!$C:$C,"="&amp;$C117,'Annual Service Data By Mode'!$G:$G,"=Full Reporter")),IF($AE$1,SUMIFS('Annual Service Data By Mode'!Z:Z,'Annual Service Data By Mode'!$C:$C,"="&amp;$C117,'Annual Service Data By Mode'!$AX:$AX,"=No"),SUMIFS('Annual Service Data By Mode'!Z:Z,'Annual Service Data By Mode'!$C:$C,"="&amp;$C117)))</f>
        <v>278165845</v>
      </c>
      <c r="O117" s="79">
        <f>IF($AE$6,IF($AE$1,SUMIFS('Annual Service Data By Mode'!AB:AB,'Annual Service Data By Mode'!$C:$C,"="&amp;$C117,'Annual Service Data By Mode'!$AX:$AX,"=No",'Annual Service Data By Mode'!$G:$G,"=Full Reporter"),SUMIFS('Annual Service Data By Mode'!AB:AB,'Annual Service Data By Mode'!$C:$C,"="&amp;$C117,'Annual Service Data By Mode'!$G:$G,"=Full Reporter")),IF($AE$1,SUMIFS('Annual Service Data By Mode'!AB:AB,'Annual Service Data By Mode'!$C:$C,"="&amp;$C117,'Annual Service Data By Mode'!$AX:$AX,"=No"),SUMIFS('Annual Service Data By Mode'!AB:AB,'Annual Service Data By Mode'!$C:$C,"="&amp;$C117)))</f>
        <v>31942586</v>
      </c>
      <c r="P117" s="79">
        <f>IF($AE$6,IF($AE$1,SUMIFS('Annual Service Data By Mode'!AD:AD,'Annual Service Data By Mode'!$C:$C,"="&amp;$C117,'Annual Service Data By Mode'!$AX:$AX,"=No",'Annual Service Data By Mode'!$G:$G,"=Full Reporter"),SUMIFS('Annual Service Data By Mode'!AD:AD,'Annual Service Data By Mode'!$C:$C,"="&amp;$C117,'Annual Service Data By Mode'!$G:$G,"=Full Reporter")),IF($AE$1,SUMIFS('Annual Service Data By Mode'!AD:AD,'Annual Service Data By Mode'!$C:$C,"="&amp;$C117,'Annual Service Data By Mode'!$AX:$AX,"=No"),SUMIFS('Annual Service Data By Mode'!AD:AD,'Annual Service Data By Mode'!$C:$C,"="&amp;$C117)))</f>
        <v>16934166</v>
      </c>
      <c r="Q117" s="79">
        <f>IF($AE$6,IF($AE$1,SUMIFS('Annual Service Data By Mode'!AF:AF,'Annual Service Data By Mode'!$C:$C,"="&amp;$C117,'Annual Service Data By Mode'!$AX:$AX,"=No",'Annual Service Data By Mode'!$G:$G,"=Full Reporter"),SUMIFS('Annual Service Data By Mode'!AF:AF,'Annual Service Data By Mode'!$C:$C,"="&amp;$C117,'Annual Service Data By Mode'!$G:$G,"=Full Reporter")),IF($AE$1,SUMIFS('Annual Service Data By Mode'!AF:AF,'Annual Service Data By Mode'!$C:$C,"="&amp;$C117,'Annual Service Data By Mode'!$AX:$AX,"=No"),SUMIFS('Annual Service Data By Mode'!AF:AF,'Annual Service Data By Mode'!$C:$C,"="&amp;$C117)))</f>
        <v>17846475</v>
      </c>
      <c r="R117" s="79">
        <f>IF($AE$6,IF($AE$1,SUMIFS('Annual Service Data By Mode'!AH:AH,'Annual Service Data By Mode'!$C:$C,"="&amp;$C117,'Annual Service Data By Mode'!$AX:$AX,"=No",'Annual Service Data By Mode'!$G:$G,"=Full Reporter"),SUMIFS('Annual Service Data By Mode'!AH:AH,'Annual Service Data By Mode'!$C:$C,"="&amp;$C117,'Annual Service Data By Mode'!$G:$G,"=Full Reporter")),IF($AE$1,SUMIFS('Annual Service Data By Mode'!AH:AH,'Annual Service Data By Mode'!$C:$C,"="&amp;$C117,'Annual Service Data By Mode'!$AX:$AX,"=No"),SUMIFS('Annual Service Data By Mode'!AH:AH,'Annual Service Data By Mode'!$C:$C,"="&amp;$C117)))</f>
        <v>1477310</v>
      </c>
      <c r="S117" s="79">
        <f>IF($AE$6,IF($AE$1,SUMIFS('Annual Service Data By Mode'!AJ:AJ,'Annual Service Data By Mode'!$C:$C,"="&amp;$C117,'Annual Service Data By Mode'!$AX:$AX,"=No",'Annual Service Data By Mode'!$G:$G,"=Full Reporter"),SUMIFS('Annual Service Data By Mode'!AJ:AJ,'Annual Service Data By Mode'!$C:$C,"="&amp;$C117,'Annual Service Data By Mode'!$G:$G,"=Full Reporter")),IF($AE$1,SUMIFS('Annual Service Data By Mode'!AJ:AJ,'Annual Service Data By Mode'!$C:$C,"="&amp;$C117,'Annual Service Data By Mode'!$AX:$AX,"=No"),SUMIFS('Annual Service Data By Mode'!AJ:AJ,'Annual Service Data By Mode'!$C:$C,"="&amp;$C117)))</f>
        <v>9272589</v>
      </c>
      <c r="T117" s="79">
        <f>IF($AE$6,IF($AE$1,SUMIFS('Annual Service Data By Mode'!AL:AL,'Annual Service Data By Mode'!$C:$C,"="&amp;$C117,'Annual Service Data By Mode'!$AX:$AX,"=No",'Annual Service Data By Mode'!$G:$G,"=Full Reporter"),SUMIFS('Annual Service Data By Mode'!AL:AL,'Annual Service Data By Mode'!$C:$C,"="&amp;$C117,'Annual Service Data By Mode'!$G:$G,"=Full Reporter")),IF($AE$1,SUMIFS('Annual Service Data By Mode'!AL:AL,'Annual Service Data By Mode'!$C:$C,"="&amp;$C117,'Annual Service Data By Mode'!$AX:$AX,"=No"),SUMIFS('Annual Service Data By Mode'!AL:AL,'Annual Service Data By Mode'!$C:$C,"="&amp;$C117)))</f>
        <v>9113124</v>
      </c>
      <c r="U117" s="79">
        <f>IF($AE$6,IF($AE$1,SUMIFS('Annual Service Data By Mode'!AN:AN,'Annual Service Data By Mode'!$C:$C,"="&amp;$C117,'Annual Service Data By Mode'!$AX:$AX,"=No",'Annual Service Data By Mode'!$G:$G,"=Full Reporter"),SUMIFS('Annual Service Data By Mode'!AN:AN,'Annual Service Data By Mode'!$C:$C,"="&amp;$C117,'Annual Service Data By Mode'!$G:$G,"=Full Reporter")),IF($AE$1,SUMIFS('Annual Service Data By Mode'!AN:AN,'Annual Service Data By Mode'!$C:$C,"="&amp;$C117,'Annual Service Data By Mode'!$AX:$AX,"=No"),SUMIFS('Annual Service Data By Mode'!AN:AN,'Annual Service Data By Mode'!$C:$C,"="&amp;$C117)))</f>
        <v>543277</v>
      </c>
      <c r="V117" s="79">
        <f>IF($AE$6,IF($AE$1,SUMIFS('Annual Service Data By Mode'!AP:AP,'Annual Service Data By Mode'!$C:$C,"="&amp;$C117,'Annual Service Data By Mode'!$AX:$AX,"=No",'Annual Service Data By Mode'!$G:$G,"=Full Reporter"),SUMIFS('Annual Service Data By Mode'!AP:AP,'Annual Service Data By Mode'!$C:$C,"="&amp;$C117,'Annual Service Data By Mode'!$G:$G,"=Full Reporter")),IF($AE$1,SUMIFS('Annual Service Data By Mode'!AP:AP,'Annual Service Data By Mode'!$C:$C,"="&amp;$C117,'Annual Service Data By Mode'!$AX:$AX,"=No"),SUMIFS('Annual Service Data By Mode'!AP:AP,'Annual Service Data By Mode'!$C:$C,"="&amp;$C117)))</f>
        <v>528170</v>
      </c>
      <c r="W117" s="79">
        <f>IF($AE$6,IF($AE$1,SUMIFS('Annual Service Data By Mode'!AR:AR,'Annual Service Data By Mode'!$C:$C,"="&amp;$C117,'Annual Service Data By Mode'!$AX:$AX,"=No",'Annual Service Data By Mode'!$G:$G,"=Full Reporter"),SUMIFS('Annual Service Data By Mode'!AR:AR,'Annual Service Data By Mode'!$C:$C,"="&amp;$C117,'Annual Service Data By Mode'!$G:$G,"=Full Reporter")),IF($AE$1,SUMIFS('Annual Service Data By Mode'!AR:AR,'Annual Service Data By Mode'!$C:$C,"="&amp;$C117,'Annual Service Data By Mode'!$AX:$AX,"=No"),SUMIFS('Annual Service Data By Mode'!AR:AR,'Annual Service Data By Mode'!$C:$C,"="&amp;$C117)))</f>
        <v>274565632</v>
      </c>
      <c r="X117" s="79">
        <f>IF($AE$6,IF($AE$1,SUMIFS('Annual Service Data By Mode'!AT:AT,'Annual Service Data By Mode'!$C:$C,"="&amp;$C117,'Annual Service Data By Mode'!$AX:$AX,"=No",'Annual Service Data By Mode'!$G:$G,"=Full Reporter"),SUMIFS('Annual Service Data By Mode'!AT:AT,'Annual Service Data By Mode'!$C:$C,"="&amp;$C117,'Annual Service Data By Mode'!$G:$G,"=Full Reporter")),IF($AE$1,SUMIFS('Annual Service Data By Mode'!AT:AT,'Annual Service Data By Mode'!$C:$C,"="&amp;$C117,'Annual Service Data By Mode'!$AX:$AX,"=No"),SUMIFS('Annual Service Data By Mode'!AT:AT,'Annual Service Data By Mode'!$C:$C,"="&amp;$C117)))</f>
        <v>1583900691</v>
      </c>
      <c r="Y117" s="202">
        <f>IF($AE$6,IF($AE$1,SUMIFS('Annual Service Data By Mode'!AV:AV,'Annual Service Data By Mode'!$C:$C,"="&amp;$C117,'Annual Service Data By Mode'!$AX:$AX,"=No",'Annual Service Data By Mode'!$G:$G,"=Full Reporter"),SUMIFS('Annual Service Data By Mode'!AV:AV,'Annual Service Data By Mode'!$C:$C,"="&amp;$C117,'Annual Service Data By Mode'!$G:$G,"=Full Reporter")),IF($AE$1,SUMIFS('Annual Service Data By Mode'!AV:AV,'Annual Service Data By Mode'!$C:$C,"="&amp;$C117,'Annual Service Data By Mode'!$AX:$AX,"=No"),SUMIFS('Annual Service Data By Mode'!AV:AV,'Annual Service Data By Mode'!$C:$C,"="&amp;$C117)))</f>
        <v>16409.830000000002</v>
      </c>
      <c r="Z117" s="31"/>
      <c r="AA117" s="31"/>
      <c r="AB117" s="31"/>
      <c r="AC117" s="31"/>
      <c r="AD117" s="31"/>
      <c r="AE117" s="31"/>
      <c r="AF117" s="31"/>
      <c r="AG117" s="31"/>
      <c r="AH117" s="31"/>
      <c r="AI117" s="31"/>
    </row>
    <row r="118" spans="1:35" x14ac:dyDescent="0.25">
      <c r="A118" s="33"/>
      <c r="B118" s="33"/>
      <c r="C118" s="67" t="s">
        <v>90</v>
      </c>
      <c r="D118" s="91" t="s">
        <v>5400</v>
      </c>
      <c r="E118" s="92"/>
      <c r="F118" s="79">
        <f>IF($AE$6,IF($AE$1,SUMIFS('Annual Service Data By Mode'!L:L,'Annual Service Data By Mode'!$C:$C,"="&amp;$C118,'Annual Service Data By Mode'!$AX:$AX,"=No",'Annual Service Data By Mode'!$G:$G,"=Full Reporter"),SUMIFS('Annual Service Data By Mode'!L:L,'Annual Service Data By Mode'!$C:$C,"="&amp;$C118,'Annual Service Data By Mode'!$G:$G,"=Full Reporter")),IF($AE$1,SUMIFS('Annual Service Data By Mode'!L:L,'Annual Service Data By Mode'!$C:$C,"="&amp;$C118,'Annual Service Data By Mode'!$AX:$AX,"=No"),SUMIFS('Annual Service Data By Mode'!L:L,'Annual Service Data By Mode'!$C:$C,"="&amp;$C118)))</f>
        <v>1196</v>
      </c>
      <c r="G118" s="79">
        <f>IF($AE$6,IF($AE$1,SUMIFS('Annual Service Data By Mode'!N:N,'Annual Service Data By Mode'!$C:$C,"="&amp;$C118,'Annual Service Data By Mode'!$AX:$AX,"=No",'Annual Service Data By Mode'!$G:$G,"=Full Reporter"),SUMIFS('Annual Service Data By Mode'!N:N,'Annual Service Data By Mode'!$C:$C,"="&amp;$C118,'Annual Service Data By Mode'!$G:$G,"=Full Reporter")),IF($AE$1,SUMIFS('Annual Service Data By Mode'!N:N,'Annual Service Data By Mode'!$C:$C,"="&amp;$C118,'Annual Service Data By Mode'!$AX:$AX,"=No"),SUMIFS('Annual Service Data By Mode'!N:N,'Annual Service Data By Mode'!$C:$C,"="&amp;$C118)))</f>
        <v>40</v>
      </c>
      <c r="H118" s="80">
        <f t="shared" si="24"/>
        <v>17.95790744702186</v>
      </c>
      <c r="I118" s="81">
        <f t="shared" si="25"/>
        <v>7.480706256844492</v>
      </c>
      <c r="J118" s="80">
        <f t="shared" si="26"/>
        <v>8.4486647572725673</v>
      </c>
      <c r="K118" s="80">
        <f t="shared" si="27"/>
        <v>20.281552911290863</v>
      </c>
      <c r="L118" s="79">
        <f>IF($AE$6,IF($AE$1,SUMIFS('Annual Service Data By Mode'!V:V,'Annual Service Data By Mode'!$C:$C,"="&amp;$C118,'Annual Service Data By Mode'!$AX:$AX,"=No",'Annual Service Data By Mode'!$G:$G,"=Full Reporter"),SUMIFS('Annual Service Data By Mode'!V:V,'Annual Service Data By Mode'!$C:$C,"="&amp;$C118,'Annual Service Data By Mode'!$G:$G,"=Full Reporter")),IF($AE$1,SUMIFS('Annual Service Data By Mode'!V:V,'Annual Service Data By Mode'!$C:$C,"="&amp;$C118,'Annual Service Data By Mode'!$AX:$AX,"=No"),SUMIFS('Annual Service Data By Mode'!V:V,'Annual Service Data By Mode'!$C:$C,"="&amp;$C118)))</f>
        <v>30571905</v>
      </c>
      <c r="M118" s="79">
        <f>IF($AE$6,IF($AE$1,SUMIFS('Annual Service Data By Mode'!X:X,'Annual Service Data By Mode'!$C:$C,"="&amp;$C118,'Annual Service Data By Mode'!$AX:$AX,"=No",'Annual Service Data By Mode'!$G:$G,"=Full Reporter"),SUMIFS('Annual Service Data By Mode'!X:X,'Annual Service Data By Mode'!$C:$C,"="&amp;$C118,'Annual Service Data By Mode'!$G:$G,"=Full Reporter")),IF($AE$1,SUMIFS('Annual Service Data By Mode'!X:X,'Annual Service Data By Mode'!$C:$C,"="&amp;$C118,'Annual Service Data By Mode'!$AX:$AX,"=No"),SUMIFS('Annual Service Data By Mode'!X:X,'Annual Service Data By Mode'!$C:$C,"="&amp;$C118)))</f>
        <v>43251405</v>
      </c>
      <c r="N118" s="79">
        <f>IF($AE$6,IF($AE$1,SUMIFS('Annual Service Data By Mode'!Z:Z,'Annual Service Data By Mode'!$C:$C,"="&amp;$C118,'Annual Service Data By Mode'!$AX:$AX,"=No",'Annual Service Data By Mode'!$G:$G,"=Full Reporter"),SUMIFS('Annual Service Data By Mode'!Z:Z,'Annual Service Data By Mode'!$C:$C,"="&amp;$C118,'Annual Service Data By Mode'!$G:$G,"=Full Reporter")),IF($AE$1,SUMIFS('Annual Service Data By Mode'!Z:Z,'Annual Service Data By Mode'!$C:$C,"="&amp;$C118,'Annual Service Data By Mode'!$AX:$AX,"=No"),SUMIFS('Annual Service Data By Mode'!Z:Z,'Annual Service Data By Mode'!$C:$C,"="&amp;$C118)))</f>
        <v>42981174</v>
      </c>
      <c r="O118" s="79">
        <f>IF($AE$6,IF($AE$1,SUMIFS('Annual Service Data By Mode'!AB:AB,'Annual Service Data By Mode'!$C:$C,"="&amp;$C118,'Annual Service Data By Mode'!$AX:$AX,"=No",'Annual Service Data By Mode'!$G:$G,"=Full Reporter"),SUMIFS('Annual Service Data By Mode'!AB:AB,'Annual Service Data By Mode'!$C:$C,"="&amp;$C118,'Annual Service Data By Mode'!$G:$G,"=Full Reporter")),IF($AE$1,SUMIFS('Annual Service Data By Mode'!AB:AB,'Annual Service Data By Mode'!$C:$C,"="&amp;$C118,'Annual Service Data By Mode'!$AX:$AX,"=No"),SUMIFS('Annual Service Data By Mode'!AB:AB,'Annual Service Data By Mode'!$C:$C,"="&amp;$C118)))</f>
        <v>3153705</v>
      </c>
      <c r="P118" s="79">
        <f>IF($AE$6,IF($AE$1,SUMIFS('Annual Service Data By Mode'!AD:AD,'Annual Service Data By Mode'!$C:$C,"="&amp;$C118,'Annual Service Data By Mode'!$AX:$AX,"=No",'Annual Service Data By Mode'!$G:$G,"=Full Reporter"),SUMIFS('Annual Service Data By Mode'!AD:AD,'Annual Service Data By Mode'!$C:$C,"="&amp;$C118,'Annual Service Data By Mode'!$G:$G,"=Full Reporter")),IF($AE$1,SUMIFS('Annual Service Data By Mode'!AD:AD,'Annual Service Data By Mode'!$C:$C,"="&amp;$C118,'Annual Service Data By Mode'!$AX:$AX,"=No"),SUMIFS('Annual Service Data By Mode'!AD:AD,'Annual Service Data By Mode'!$C:$C,"="&amp;$C118)))</f>
        <v>2378596</v>
      </c>
      <c r="Q118" s="79">
        <f>IF($AE$6,IF($AE$1,SUMIFS('Annual Service Data By Mode'!AF:AF,'Annual Service Data By Mode'!$C:$C,"="&amp;$C118,'Annual Service Data By Mode'!$AX:$AX,"=No",'Annual Service Data By Mode'!$G:$G,"=Full Reporter"),SUMIFS('Annual Service Data By Mode'!AF:AF,'Annual Service Data By Mode'!$C:$C,"="&amp;$C118,'Annual Service Data By Mode'!$G:$G,"=Full Reporter")),IF($AE$1,SUMIFS('Annual Service Data By Mode'!AF:AF,'Annual Service Data By Mode'!$C:$C,"="&amp;$C118,'Annual Service Data By Mode'!$AX:$AX,"=No"),SUMIFS('Annual Service Data By Mode'!AF:AF,'Annual Service Data By Mode'!$C:$C,"="&amp;$C118)))</f>
        <v>2393440</v>
      </c>
      <c r="R118" s="79">
        <f>IF($AE$6,IF($AE$1,SUMIFS('Annual Service Data By Mode'!AH:AH,'Annual Service Data By Mode'!$C:$C,"="&amp;$C118,'Annual Service Data By Mode'!$AX:$AX,"=No",'Annual Service Data By Mode'!$G:$G,"=Full Reporter"),SUMIFS('Annual Service Data By Mode'!AH:AH,'Annual Service Data By Mode'!$C:$C,"="&amp;$C118,'Annual Service Data By Mode'!$G:$G,"=Full Reporter")),IF($AE$1,SUMIFS('Annual Service Data By Mode'!AH:AH,'Annual Service Data By Mode'!$C:$C,"="&amp;$C118,'Annual Service Data By Mode'!$AX:$AX,"=No"),SUMIFS('Annual Service Data By Mode'!AH:AH,'Annual Service Data By Mode'!$C:$C,"="&amp;$C118)))</f>
        <v>153680</v>
      </c>
      <c r="S118" s="79">
        <f>IF($AE$6,IF($AE$1,SUMIFS('Annual Service Data By Mode'!AJ:AJ,'Annual Service Data By Mode'!$C:$C,"="&amp;$C118,'Annual Service Data By Mode'!$AX:$AX,"=No",'Annual Service Data By Mode'!$G:$G,"=Full Reporter"),SUMIFS('Annual Service Data By Mode'!AJ:AJ,'Annual Service Data By Mode'!$C:$C,"="&amp;$C118,'Annual Service Data By Mode'!$G:$G,"=Full Reporter")),IF($AE$1,SUMIFS('Annual Service Data By Mode'!AJ:AJ,'Annual Service Data By Mode'!$C:$C,"="&amp;$C118,'Annual Service Data By Mode'!$AX:$AX,"=No"),SUMIFS('Annual Service Data By Mode'!AJ:AJ,'Annual Service Data By Mode'!$C:$C,"="&amp;$C118)))</f>
        <v>4360617</v>
      </c>
      <c r="T118" s="79">
        <f>IF($AE$6,IF($AE$1,SUMIFS('Annual Service Data By Mode'!AL:AL,'Annual Service Data By Mode'!$C:$C,"="&amp;$C118,'Annual Service Data By Mode'!$AX:$AX,"=No",'Annual Service Data By Mode'!$G:$G,"=Full Reporter"),SUMIFS('Annual Service Data By Mode'!AL:AL,'Annual Service Data By Mode'!$C:$C,"="&amp;$C118,'Annual Service Data By Mode'!$G:$G,"=Full Reporter")),IF($AE$1,SUMIFS('Annual Service Data By Mode'!AL:AL,'Annual Service Data By Mode'!$C:$C,"="&amp;$C118,'Annual Service Data By Mode'!$AX:$AX,"=No"),SUMIFS('Annual Service Data By Mode'!AL:AL,'Annual Service Data By Mode'!$C:$C,"="&amp;$C118)))</f>
        <v>4289462</v>
      </c>
      <c r="U118" s="79">
        <f>IF($AE$6,IF($AE$1,SUMIFS('Annual Service Data By Mode'!AN:AN,'Annual Service Data By Mode'!$C:$C,"="&amp;$C118,'Annual Service Data By Mode'!$AX:$AX,"=No",'Annual Service Data By Mode'!$G:$G,"=Full Reporter"),SUMIFS('Annual Service Data By Mode'!AN:AN,'Annual Service Data By Mode'!$C:$C,"="&amp;$C118,'Annual Service Data By Mode'!$G:$G,"=Full Reporter")),IF($AE$1,SUMIFS('Annual Service Data By Mode'!AN:AN,'Annual Service Data By Mode'!$C:$C,"="&amp;$C118,'Annual Service Data By Mode'!$AX:$AX,"=No"),SUMIFS('Annual Service Data By Mode'!AN:AN,'Annual Service Data By Mode'!$C:$C,"="&amp;$C118)))</f>
        <v>209822</v>
      </c>
      <c r="V118" s="79">
        <f>IF($AE$6,IF($AE$1,SUMIFS('Annual Service Data By Mode'!AP:AP,'Annual Service Data By Mode'!$C:$C,"="&amp;$C118,'Annual Service Data By Mode'!$AX:$AX,"=No",'Annual Service Data By Mode'!$G:$G,"=Full Reporter"),SUMIFS('Annual Service Data By Mode'!AP:AP,'Annual Service Data By Mode'!$C:$C,"="&amp;$C118,'Annual Service Data By Mode'!$G:$G,"=Full Reporter")),IF($AE$1,SUMIFS('Annual Service Data By Mode'!AP:AP,'Annual Service Data By Mode'!$C:$C,"="&amp;$C118,'Annual Service Data By Mode'!$AX:$AX,"=No"),SUMIFS('Annual Service Data By Mode'!AP:AP,'Annual Service Data By Mode'!$C:$C,"="&amp;$C118)))</f>
        <v>206098</v>
      </c>
      <c r="W118" s="79">
        <f>IF($AE$6,IF($AE$1,SUMIFS('Annual Service Data By Mode'!AR:AR,'Annual Service Data By Mode'!$C:$C,"="&amp;$C118,'Annual Service Data By Mode'!$AX:$AX,"=No",'Annual Service Data By Mode'!$G:$G,"=Full Reporter"),SUMIFS('Annual Service Data By Mode'!AR:AR,'Annual Service Data By Mode'!$C:$C,"="&amp;$C118,'Annual Service Data By Mode'!$G:$G,"=Full Reporter")),IF($AE$1,SUMIFS('Annual Service Data By Mode'!AR:AR,'Annual Service Data By Mode'!$C:$C,"="&amp;$C118,'Annual Service Data By Mode'!$AX:$AX,"=No"),SUMIFS('Annual Service Data By Mode'!AR:AR,'Annual Service Data By Mode'!$C:$C,"="&amp;$C118)))</f>
        <v>48542680</v>
      </c>
      <c r="X118" s="79">
        <f>IF($AE$6,IF($AE$1,SUMIFS('Annual Service Data By Mode'!AT:AT,'Annual Service Data By Mode'!$C:$C,"="&amp;$C118,'Annual Service Data By Mode'!$AX:$AX,"=No",'Annual Service Data By Mode'!$G:$G,"=Full Reporter"),SUMIFS('Annual Service Data By Mode'!AT:AT,'Annual Service Data By Mode'!$C:$C,"="&amp;$C118,'Annual Service Data By Mode'!$G:$G,"=Full Reporter")),IF($AE$1,SUMIFS('Annual Service Data By Mode'!AT:AT,'Annual Service Data By Mode'!$C:$C,"="&amp;$C118,'Annual Service Data By Mode'!$AX:$AX,"=No"),SUMIFS('Annual Service Data By Mode'!AT:AT,'Annual Service Data By Mode'!$C:$C,"="&amp;$C118)))</f>
        <v>363133530</v>
      </c>
      <c r="Y118" s="202">
        <f>IF($AE$6,IF($AE$1,SUMIFS('Annual Service Data By Mode'!AV:AV,'Annual Service Data By Mode'!$C:$C,"="&amp;$C118,'Annual Service Data By Mode'!$AX:$AX,"=No",'Annual Service Data By Mode'!$G:$G,"=Full Reporter"),SUMIFS('Annual Service Data By Mode'!AV:AV,'Annual Service Data By Mode'!$C:$C,"="&amp;$C118,'Annual Service Data By Mode'!$G:$G,"=Full Reporter")),IF($AE$1,SUMIFS('Annual Service Data By Mode'!AV:AV,'Annual Service Data By Mode'!$C:$C,"="&amp;$C118,'Annual Service Data By Mode'!$AX:$AX,"=No"),SUMIFS('Annual Service Data By Mode'!AV:AV,'Annual Service Data By Mode'!$C:$C,"="&amp;$C118)))</f>
        <v>3660.85</v>
      </c>
      <c r="Z118" s="31"/>
      <c r="AA118" s="31"/>
      <c r="AB118" s="31"/>
      <c r="AC118" s="31"/>
      <c r="AD118" s="31"/>
      <c r="AE118" s="31"/>
      <c r="AF118" s="31"/>
      <c r="AG118" s="31"/>
      <c r="AH118" s="31"/>
      <c r="AI118" s="31"/>
    </row>
    <row r="119" spans="1:35" x14ac:dyDescent="0.25">
      <c r="A119" s="33"/>
      <c r="B119" s="33"/>
      <c r="C119" s="67" t="s">
        <v>91</v>
      </c>
      <c r="D119" s="91" t="s">
        <v>2807</v>
      </c>
      <c r="E119" s="92"/>
      <c r="F119" s="79">
        <f>IF($AE$6,IF($AE$1,SUMIFS('Annual Service Data By Mode'!L:L,'Annual Service Data By Mode'!$C:$C,"="&amp;$C119,'Annual Service Data By Mode'!$AX:$AX,"=No",'Annual Service Data By Mode'!$G:$G,"=Full Reporter"),SUMIFS('Annual Service Data By Mode'!L:L,'Annual Service Data By Mode'!$C:$C,"="&amp;$C119,'Annual Service Data By Mode'!$G:$G,"=Full Reporter")),IF($AE$1,SUMIFS('Annual Service Data By Mode'!L:L,'Annual Service Data By Mode'!$C:$C,"="&amp;$C119,'Annual Service Data By Mode'!$AX:$AX,"=No"),SUMIFS('Annual Service Data By Mode'!L:L,'Annual Service Data By Mode'!$C:$C,"="&amp;$C119)))</f>
        <v>2699</v>
      </c>
      <c r="G119" s="79">
        <f>IF($AE$6,IF($AE$1,SUMIFS('Annual Service Data By Mode'!N:N,'Annual Service Data By Mode'!$C:$C,"="&amp;$C119,'Annual Service Data By Mode'!$AX:$AX,"=No",'Annual Service Data By Mode'!$G:$G,"=Full Reporter"),SUMIFS('Annual Service Data By Mode'!N:N,'Annual Service Data By Mode'!$C:$C,"="&amp;$C119,'Annual Service Data By Mode'!$G:$G,"=Full Reporter")),IF($AE$1,SUMIFS('Annual Service Data By Mode'!N:N,'Annual Service Data By Mode'!$C:$C,"="&amp;$C119,'Annual Service Data By Mode'!$AX:$AX,"=No"),SUMIFS('Annual Service Data By Mode'!N:N,'Annual Service Data By Mode'!$C:$C,"="&amp;$C119)))</f>
        <v>40</v>
      </c>
      <c r="H119" s="80">
        <f t="shared" si="24"/>
        <v>16.135244013204414</v>
      </c>
      <c r="I119" s="81">
        <f t="shared" si="25"/>
        <v>7.9196332412375314</v>
      </c>
      <c r="J119" s="80">
        <f t="shared" si="26"/>
        <v>6.583086389021986</v>
      </c>
      <c r="K119" s="80">
        <f t="shared" si="27"/>
        <v>13.412200036459824</v>
      </c>
      <c r="L119" s="79">
        <f>IF($AE$6,IF($AE$1,SUMIFS('Annual Service Data By Mode'!V:V,'Annual Service Data By Mode'!$C:$C,"="&amp;$C119,'Annual Service Data By Mode'!$AX:$AX,"=No",'Annual Service Data By Mode'!$G:$G,"=Full Reporter"),SUMIFS('Annual Service Data By Mode'!V:V,'Annual Service Data By Mode'!$C:$C,"="&amp;$C119,'Annual Service Data By Mode'!$G:$G,"=Full Reporter")),IF($AE$1,SUMIFS('Annual Service Data By Mode'!V:V,'Annual Service Data By Mode'!$C:$C,"="&amp;$C119,'Annual Service Data By Mode'!$AX:$AX,"=No"),SUMIFS('Annual Service Data By Mode'!V:V,'Annual Service Data By Mode'!$C:$C,"="&amp;$C119)))</f>
        <v>43173357</v>
      </c>
      <c r="M119" s="79">
        <f>IF($AE$6,IF($AE$1,SUMIFS('Annual Service Data By Mode'!X:X,'Annual Service Data By Mode'!$C:$C,"="&amp;$C119,'Annual Service Data By Mode'!$AX:$AX,"=No",'Annual Service Data By Mode'!$G:$G,"=Full Reporter"),SUMIFS('Annual Service Data By Mode'!X:X,'Annual Service Data By Mode'!$C:$C,"="&amp;$C119,'Annual Service Data By Mode'!$G:$G,"=Full Reporter")),IF($AE$1,SUMIFS('Annual Service Data By Mode'!X:X,'Annual Service Data By Mode'!$C:$C,"="&amp;$C119,'Annual Service Data By Mode'!$AX:$AX,"=No"),SUMIFS('Annual Service Data By Mode'!X:X,'Annual Service Data By Mode'!$C:$C,"="&amp;$C119)))</f>
        <v>75950151</v>
      </c>
      <c r="N119" s="79">
        <f>IF($AE$6,IF($AE$1,SUMIFS('Annual Service Data By Mode'!Z:Z,'Annual Service Data By Mode'!$C:$C,"="&amp;$C119,'Annual Service Data By Mode'!$AX:$AX,"=No",'Annual Service Data By Mode'!$G:$G,"=Full Reporter"),SUMIFS('Annual Service Data By Mode'!Z:Z,'Annual Service Data By Mode'!$C:$C,"="&amp;$C119,'Annual Service Data By Mode'!$G:$G,"=Full Reporter")),IF($AE$1,SUMIFS('Annual Service Data By Mode'!Z:Z,'Annual Service Data By Mode'!$C:$C,"="&amp;$C119,'Annual Service Data By Mode'!$AX:$AX,"=No"),SUMIFS('Annual Service Data By Mode'!Z:Z,'Annual Service Data By Mode'!$C:$C,"="&amp;$C119)))</f>
        <v>80189807</v>
      </c>
      <c r="O119" s="79">
        <f>IF($AE$6,IF($AE$1,SUMIFS('Annual Service Data By Mode'!AB:AB,'Annual Service Data By Mode'!$C:$C,"="&amp;$C119,'Annual Service Data By Mode'!$AX:$AX,"=No",'Annual Service Data By Mode'!$G:$G,"=Full Reporter"),SUMIFS('Annual Service Data By Mode'!AB:AB,'Annual Service Data By Mode'!$C:$C,"="&amp;$C119,'Annual Service Data By Mode'!$G:$G,"=Full Reporter")),IF($AE$1,SUMIFS('Annual Service Data By Mode'!AB:AB,'Annual Service Data By Mode'!$C:$C,"="&amp;$C119,'Annual Service Data By Mode'!$AX:$AX,"=No"),SUMIFS('Annual Service Data By Mode'!AB:AB,'Annual Service Data By Mode'!$C:$C,"="&amp;$C119)))</f>
        <v>7849480</v>
      </c>
      <c r="P119" s="79">
        <f>IF($AE$6,IF($AE$1,SUMIFS('Annual Service Data By Mode'!AD:AD,'Annual Service Data By Mode'!$C:$C,"="&amp;$C119,'Annual Service Data By Mode'!$AX:$AX,"=No",'Annual Service Data By Mode'!$G:$G,"=Full Reporter"),SUMIFS('Annual Service Data By Mode'!AD:AD,'Annual Service Data By Mode'!$C:$C,"="&amp;$C119,'Annual Service Data By Mode'!$G:$G,"=Full Reporter")),IF($AE$1,SUMIFS('Annual Service Data By Mode'!AD:AD,'Annual Service Data By Mode'!$C:$C,"="&amp;$C119,'Annual Service Data By Mode'!$AX:$AX,"=No"),SUMIFS('Annual Service Data By Mode'!AD:AD,'Annual Service Data By Mode'!$C:$C,"="&amp;$C119)))</f>
        <v>4611574</v>
      </c>
      <c r="Q119" s="79">
        <f>IF($AE$6,IF($AE$1,SUMIFS('Annual Service Data By Mode'!AF:AF,'Annual Service Data By Mode'!$C:$C,"="&amp;$C119,'Annual Service Data By Mode'!$AX:$AX,"=No",'Annual Service Data By Mode'!$G:$G,"=Full Reporter"),SUMIFS('Annual Service Data By Mode'!AF:AF,'Annual Service Data By Mode'!$C:$C,"="&amp;$C119,'Annual Service Data By Mode'!$G:$G,"=Full Reporter")),IF($AE$1,SUMIFS('Annual Service Data By Mode'!AF:AF,'Annual Service Data By Mode'!$C:$C,"="&amp;$C119,'Annual Service Data By Mode'!$AX:$AX,"=No"),SUMIFS('Annual Service Data By Mode'!AF:AF,'Annual Service Data By Mode'!$C:$C,"="&amp;$C119)))</f>
        <v>4969854</v>
      </c>
      <c r="R119" s="79">
        <f>IF($AE$6,IF($AE$1,SUMIFS('Annual Service Data By Mode'!AH:AH,'Annual Service Data By Mode'!$C:$C,"="&amp;$C119,'Annual Service Data By Mode'!$AX:$AX,"=No",'Annual Service Data By Mode'!$G:$G,"=Full Reporter"),SUMIFS('Annual Service Data By Mode'!AH:AH,'Annual Service Data By Mode'!$C:$C,"="&amp;$C119,'Annual Service Data By Mode'!$G:$G,"=Full Reporter")),IF($AE$1,SUMIFS('Annual Service Data By Mode'!AH:AH,'Annual Service Data By Mode'!$C:$C,"="&amp;$C119,'Annual Service Data By Mode'!$AX:$AX,"=No"),SUMIFS('Annual Service Data By Mode'!AH:AH,'Annual Service Data By Mode'!$C:$C,"="&amp;$C119)))</f>
        <v>426475</v>
      </c>
      <c r="S119" s="79">
        <f>IF($AE$6,IF($AE$1,SUMIFS('Annual Service Data By Mode'!AJ:AJ,'Annual Service Data By Mode'!$C:$C,"="&amp;$C119,'Annual Service Data By Mode'!$AX:$AX,"=No",'Annual Service Data By Mode'!$G:$G,"=Full Reporter"),SUMIFS('Annual Service Data By Mode'!AJ:AJ,'Annual Service Data By Mode'!$C:$C,"="&amp;$C119,'Annual Service Data By Mode'!$G:$G,"=Full Reporter")),IF($AE$1,SUMIFS('Annual Service Data By Mode'!AJ:AJ,'Annual Service Data By Mode'!$C:$C,"="&amp;$C119,'Annual Service Data By Mode'!$AX:$AX,"=No"),SUMIFS('Annual Service Data By Mode'!AJ:AJ,'Annual Service Data By Mode'!$C:$C,"="&amp;$C119)))</f>
        <v>791078</v>
      </c>
      <c r="T119" s="79">
        <f>IF($AE$6,IF($AE$1,SUMIFS('Annual Service Data By Mode'!AL:AL,'Annual Service Data By Mode'!$C:$C,"="&amp;$C119,'Annual Service Data By Mode'!$AX:$AX,"=No",'Annual Service Data By Mode'!$G:$G,"=Full Reporter"),SUMIFS('Annual Service Data By Mode'!AL:AL,'Annual Service Data By Mode'!$C:$C,"="&amp;$C119,'Annual Service Data By Mode'!$G:$G,"=Full Reporter")),IF($AE$1,SUMIFS('Annual Service Data By Mode'!AL:AL,'Annual Service Data By Mode'!$C:$C,"="&amp;$C119,'Annual Service Data By Mode'!$AX:$AX,"=No"),SUMIFS('Annual Service Data By Mode'!AL:AL,'Annual Service Data By Mode'!$C:$C,"="&amp;$C119)))</f>
        <v>759093</v>
      </c>
      <c r="U119" s="79">
        <f>IF($AE$6,IF($AE$1,SUMIFS('Annual Service Data By Mode'!AN:AN,'Annual Service Data By Mode'!$C:$C,"="&amp;$C119,'Annual Service Data By Mode'!$AX:$AX,"=No",'Annual Service Data By Mode'!$G:$G,"=Full Reporter"),SUMIFS('Annual Service Data By Mode'!AN:AN,'Annual Service Data By Mode'!$C:$C,"="&amp;$C119,'Annual Service Data By Mode'!$G:$G,"=Full Reporter")),IF($AE$1,SUMIFS('Annual Service Data By Mode'!AN:AN,'Annual Service Data By Mode'!$C:$C,"="&amp;$C119,'Annual Service Data By Mode'!$AX:$AX,"=No"),SUMIFS('Annual Service Data By Mode'!AN:AN,'Annual Service Data By Mode'!$C:$C,"="&amp;$C119)))</f>
        <v>43638</v>
      </c>
      <c r="V119" s="79">
        <f>IF($AE$6,IF($AE$1,SUMIFS('Annual Service Data By Mode'!AP:AP,'Annual Service Data By Mode'!$C:$C,"="&amp;$C119,'Annual Service Data By Mode'!$AX:$AX,"=No",'Annual Service Data By Mode'!$G:$G,"=Full Reporter"),SUMIFS('Annual Service Data By Mode'!AP:AP,'Annual Service Data By Mode'!$C:$C,"="&amp;$C119,'Annual Service Data By Mode'!$G:$G,"=Full Reporter")),IF($AE$1,SUMIFS('Annual Service Data By Mode'!AP:AP,'Annual Service Data By Mode'!$C:$C,"="&amp;$C119,'Annual Service Data By Mode'!$AX:$AX,"=No"),SUMIFS('Annual Service Data By Mode'!AP:AP,'Annual Service Data By Mode'!$C:$C,"="&amp;$C119)))</f>
        <v>41530</v>
      </c>
      <c r="W119" s="79">
        <f>IF($AE$6,IF($AE$1,SUMIFS('Annual Service Data By Mode'!AR:AR,'Annual Service Data By Mode'!$C:$C,"="&amp;$C119,'Annual Service Data By Mode'!$AX:$AX,"=No",'Annual Service Data By Mode'!$G:$G,"=Full Reporter"),SUMIFS('Annual Service Data By Mode'!AR:AR,'Annual Service Data By Mode'!$C:$C,"="&amp;$C119,'Annual Service Data By Mode'!$G:$G,"=Full Reporter")),IF($AE$1,SUMIFS('Annual Service Data By Mode'!AR:AR,'Annual Service Data By Mode'!$C:$C,"="&amp;$C119,'Annual Service Data By Mode'!$AX:$AX,"=No"),SUMIFS('Annual Service Data By Mode'!AR:AR,'Annual Service Data By Mode'!$C:$C,"="&amp;$C119)))</f>
        <v>66656676</v>
      </c>
      <c r="X119" s="79">
        <f>IF($AE$6,IF($AE$1,SUMIFS('Annual Service Data By Mode'!AT:AT,'Annual Service Data By Mode'!$C:$C,"="&amp;$C119,'Annual Service Data By Mode'!$AX:$AX,"=No",'Annual Service Data By Mode'!$G:$G,"=Full Reporter"),SUMIFS('Annual Service Data By Mode'!AT:AT,'Annual Service Data By Mode'!$C:$C,"="&amp;$C119,'Annual Service Data By Mode'!$G:$G,"=Full Reporter")),IF($AE$1,SUMIFS('Annual Service Data By Mode'!AT:AT,'Annual Service Data By Mode'!$C:$C,"="&amp;$C119,'Annual Service Data By Mode'!$AX:$AX,"=No"),SUMIFS('Annual Service Data By Mode'!AT:AT,'Annual Service Data By Mode'!$C:$C,"="&amp;$C119)))</f>
        <v>527896427</v>
      </c>
      <c r="Y119" s="202">
        <f>IF($AE$6,IF($AE$1,SUMIFS('Annual Service Data By Mode'!AV:AV,'Annual Service Data By Mode'!$C:$C,"="&amp;$C119,'Annual Service Data By Mode'!$AX:$AX,"=No",'Annual Service Data By Mode'!$G:$G,"=Full Reporter"),SUMIFS('Annual Service Data By Mode'!AV:AV,'Annual Service Data By Mode'!$C:$C,"="&amp;$C119,'Annual Service Data By Mode'!$G:$G,"=Full Reporter")),IF($AE$1,SUMIFS('Annual Service Data By Mode'!AV:AV,'Annual Service Data By Mode'!$C:$C,"="&amp;$C119,'Annual Service Data By Mode'!$AX:$AX,"=No"),SUMIFS('Annual Service Data By Mode'!AV:AV,'Annual Service Data By Mode'!$C:$C,"="&amp;$C119)))</f>
        <v>5353.6299999999992</v>
      </c>
      <c r="Z119" s="31"/>
      <c r="AA119" s="31"/>
      <c r="AB119" s="31"/>
      <c r="AC119" s="31"/>
      <c r="AD119" s="31"/>
      <c r="AE119" s="31"/>
      <c r="AF119" s="31"/>
      <c r="AG119" s="31"/>
      <c r="AH119" s="31"/>
      <c r="AI119" s="31"/>
    </row>
    <row r="120" spans="1:35" x14ac:dyDescent="0.25">
      <c r="A120" s="33"/>
      <c r="B120" s="33"/>
      <c r="C120" s="67" t="s">
        <v>157</v>
      </c>
      <c r="D120" s="91" t="s">
        <v>5401</v>
      </c>
      <c r="E120" s="92"/>
      <c r="F120" s="79">
        <f>IF($AE$6,IF($AE$1,SUMIFS('Annual Service Data By Mode'!L:L,'Annual Service Data By Mode'!$C:$C,"="&amp;$C120,'Annual Service Data By Mode'!$AX:$AX,"=No",'Annual Service Data By Mode'!$G:$G,"=Full Reporter"),SUMIFS('Annual Service Data By Mode'!L:L,'Annual Service Data By Mode'!$C:$C,"="&amp;$C120,'Annual Service Data By Mode'!$G:$G,"=Full Reporter")),IF($AE$1,SUMIFS('Annual Service Data By Mode'!L:L,'Annual Service Data By Mode'!$C:$C,"="&amp;$C120,'Annual Service Data By Mode'!$AX:$AX,"=No"),SUMIFS('Annual Service Data By Mode'!L:L,'Annual Service Data By Mode'!$C:$C,"="&amp;$C120)))</f>
        <v>28</v>
      </c>
      <c r="G120" s="79">
        <f>IF($AE$6,IF($AE$1,SUMIFS('Annual Service Data By Mode'!N:N,'Annual Service Data By Mode'!$C:$C,"="&amp;$C120,'Annual Service Data By Mode'!$AX:$AX,"=No",'Annual Service Data By Mode'!$G:$G,"=Full Reporter"),SUMIFS('Annual Service Data By Mode'!N:N,'Annual Service Data By Mode'!$C:$C,"="&amp;$C120,'Annual Service Data By Mode'!$G:$G,"=Full Reporter")),IF($AE$1,SUMIFS('Annual Service Data By Mode'!N:N,'Annual Service Data By Mode'!$C:$C,"="&amp;$C120,'Annual Service Data By Mode'!$AX:$AX,"=No"),SUMIFS('Annual Service Data By Mode'!N:N,'Annual Service Data By Mode'!$C:$C,"="&amp;$C120)))</f>
        <v>0</v>
      </c>
      <c r="H120" s="80">
        <f t="shared" si="24"/>
        <v>11.733179712988525</v>
      </c>
      <c r="I120" s="81">
        <f t="shared" si="25"/>
        <v>0</v>
      </c>
      <c r="J120" s="80">
        <f t="shared" si="26"/>
        <v>0</v>
      </c>
      <c r="K120" s="80">
        <f t="shared" si="27"/>
        <v>7.480983778604184</v>
      </c>
      <c r="L120" s="79">
        <f>IF($AE$6,IF($AE$1,SUMIFS('Annual Service Data By Mode'!V:V,'Annual Service Data By Mode'!$C:$C,"="&amp;$C120,'Annual Service Data By Mode'!$AX:$AX,"=No",'Annual Service Data By Mode'!$G:$G,"=Full Reporter"),SUMIFS('Annual Service Data By Mode'!V:V,'Annual Service Data By Mode'!$C:$C,"="&amp;$C120,'Annual Service Data By Mode'!$G:$G,"=Full Reporter")),IF($AE$1,SUMIFS('Annual Service Data By Mode'!V:V,'Annual Service Data By Mode'!$C:$C,"="&amp;$C120,'Annual Service Data By Mode'!$AX:$AX,"=No"),SUMIFS('Annual Service Data By Mode'!V:V,'Annual Service Data By Mode'!$C:$C,"="&amp;$C120)))</f>
        <v>0</v>
      </c>
      <c r="M120" s="79">
        <f>IF($AE$6,IF($AE$1,SUMIFS('Annual Service Data By Mode'!X:X,'Annual Service Data By Mode'!$C:$C,"="&amp;$C120,'Annual Service Data By Mode'!$AX:$AX,"=No",'Annual Service Data By Mode'!$G:$G,"=Full Reporter"),SUMIFS('Annual Service Data By Mode'!X:X,'Annual Service Data By Mode'!$C:$C,"="&amp;$C120,'Annual Service Data By Mode'!$G:$G,"=Full Reporter")),IF($AE$1,SUMIFS('Annual Service Data By Mode'!X:X,'Annual Service Data By Mode'!$C:$C,"="&amp;$C120,'Annual Service Data By Mode'!$AX:$AX,"=No"),SUMIFS('Annual Service Data By Mode'!X:X,'Annual Service Data By Mode'!$C:$C,"="&amp;$C120)))</f>
        <v>0</v>
      </c>
      <c r="N120" s="79">
        <f>IF($AE$6,IF($AE$1,SUMIFS('Annual Service Data By Mode'!Z:Z,'Annual Service Data By Mode'!$C:$C,"="&amp;$C120,'Annual Service Data By Mode'!$AX:$AX,"=No",'Annual Service Data By Mode'!$G:$G,"=Full Reporter"),SUMIFS('Annual Service Data By Mode'!Z:Z,'Annual Service Data By Mode'!$C:$C,"="&amp;$C120,'Annual Service Data By Mode'!$G:$G,"=Full Reporter")),IF($AE$1,SUMIFS('Annual Service Data By Mode'!Z:Z,'Annual Service Data By Mode'!$C:$C,"="&amp;$C120,'Annual Service Data By Mode'!$AX:$AX,"=No"),SUMIFS('Annual Service Data By Mode'!Z:Z,'Annual Service Data By Mode'!$C:$C,"="&amp;$C120)))</f>
        <v>514277</v>
      </c>
      <c r="O120" s="79">
        <f>IF($AE$6,IF($AE$1,SUMIFS('Annual Service Data By Mode'!AB:AB,'Annual Service Data By Mode'!$C:$C,"="&amp;$C120,'Annual Service Data By Mode'!$AX:$AX,"=No",'Annual Service Data By Mode'!$G:$G,"=Full Reporter"),SUMIFS('Annual Service Data By Mode'!AB:AB,'Annual Service Data By Mode'!$C:$C,"="&amp;$C120,'Annual Service Data By Mode'!$G:$G,"=Full Reporter")),IF($AE$1,SUMIFS('Annual Service Data By Mode'!AB:AB,'Annual Service Data By Mode'!$C:$C,"="&amp;$C120,'Annual Service Data By Mode'!$AX:$AX,"=No"),SUMIFS('Annual Service Data By Mode'!AB:AB,'Annual Service Data By Mode'!$C:$C,"="&amp;$C120)))</f>
        <v>0</v>
      </c>
      <c r="P120" s="79">
        <f>IF($AE$6,IF($AE$1,SUMIFS('Annual Service Data By Mode'!AD:AD,'Annual Service Data By Mode'!$C:$C,"="&amp;$C120,'Annual Service Data By Mode'!$AX:$AX,"=No",'Annual Service Data By Mode'!$G:$G,"=Full Reporter"),SUMIFS('Annual Service Data By Mode'!AD:AD,'Annual Service Data By Mode'!$C:$C,"="&amp;$C120,'Annual Service Data By Mode'!$G:$G,"=Full Reporter")),IF($AE$1,SUMIFS('Annual Service Data By Mode'!AD:AD,'Annual Service Data By Mode'!$C:$C,"="&amp;$C120,'Annual Service Data By Mode'!$AX:$AX,"=No"),SUMIFS('Annual Service Data By Mode'!AD:AD,'Annual Service Data By Mode'!$C:$C,"="&amp;$C120)))</f>
        <v>0</v>
      </c>
      <c r="Q120" s="79">
        <f>IF($AE$6,IF($AE$1,SUMIFS('Annual Service Data By Mode'!AF:AF,'Annual Service Data By Mode'!$C:$C,"="&amp;$C120,'Annual Service Data By Mode'!$AX:$AX,"=No",'Annual Service Data By Mode'!$G:$G,"=Full Reporter"),SUMIFS('Annual Service Data By Mode'!AF:AF,'Annual Service Data By Mode'!$C:$C,"="&amp;$C120,'Annual Service Data By Mode'!$G:$G,"=Full Reporter")),IF($AE$1,SUMIFS('Annual Service Data By Mode'!AF:AF,'Annual Service Data By Mode'!$C:$C,"="&amp;$C120,'Annual Service Data By Mode'!$AX:$AX,"=No"),SUMIFS('Annual Service Data By Mode'!AF:AF,'Annual Service Data By Mode'!$C:$C,"="&amp;$C120)))</f>
        <v>43831</v>
      </c>
      <c r="R120" s="79">
        <f>IF($AE$6,IF($AE$1,SUMIFS('Annual Service Data By Mode'!AH:AH,'Annual Service Data By Mode'!$C:$C,"="&amp;$C120,'Annual Service Data By Mode'!$AX:$AX,"=No",'Annual Service Data By Mode'!$G:$G,"=Full Reporter"),SUMIFS('Annual Service Data By Mode'!AH:AH,'Annual Service Data By Mode'!$C:$C,"="&amp;$C120,'Annual Service Data By Mode'!$G:$G,"=Full Reporter")),IF($AE$1,SUMIFS('Annual Service Data By Mode'!AH:AH,'Annual Service Data By Mode'!$C:$C,"="&amp;$C120,'Annual Service Data By Mode'!$AX:$AX,"=No"),SUMIFS('Annual Service Data By Mode'!AH:AH,'Annual Service Data By Mode'!$C:$C,"="&amp;$C120)))</f>
        <v>0</v>
      </c>
      <c r="S120" s="79">
        <f>IF($AE$6,IF($AE$1,SUMIFS('Annual Service Data By Mode'!AJ:AJ,'Annual Service Data By Mode'!$C:$C,"="&amp;$C120,'Annual Service Data By Mode'!$AX:$AX,"=No",'Annual Service Data By Mode'!$G:$G,"=Full Reporter"),SUMIFS('Annual Service Data By Mode'!AJ:AJ,'Annual Service Data By Mode'!$C:$C,"="&amp;$C120,'Annual Service Data By Mode'!$G:$G,"=Full Reporter")),IF($AE$1,SUMIFS('Annual Service Data By Mode'!AJ:AJ,'Annual Service Data By Mode'!$C:$C,"="&amp;$C120,'Annual Service Data By Mode'!$AX:$AX,"=No"),SUMIFS('Annual Service Data By Mode'!AJ:AJ,'Annual Service Data By Mode'!$C:$C,"="&amp;$C120)))</f>
        <v>0</v>
      </c>
      <c r="T120" s="79">
        <f>IF($AE$6,IF($AE$1,SUMIFS('Annual Service Data By Mode'!AL:AL,'Annual Service Data By Mode'!$C:$C,"="&amp;$C120,'Annual Service Data By Mode'!$AX:$AX,"=No",'Annual Service Data By Mode'!$G:$G,"=Full Reporter"),SUMIFS('Annual Service Data By Mode'!AL:AL,'Annual Service Data By Mode'!$C:$C,"="&amp;$C120,'Annual Service Data By Mode'!$G:$G,"=Full Reporter")),IF($AE$1,SUMIFS('Annual Service Data By Mode'!AL:AL,'Annual Service Data By Mode'!$C:$C,"="&amp;$C120,'Annual Service Data By Mode'!$AX:$AX,"=No"),SUMIFS('Annual Service Data By Mode'!AL:AL,'Annual Service Data By Mode'!$C:$C,"="&amp;$C120)))</f>
        <v>0</v>
      </c>
      <c r="U120" s="79">
        <f>IF($AE$6,IF($AE$1,SUMIFS('Annual Service Data By Mode'!AN:AN,'Annual Service Data By Mode'!$C:$C,"="&amp;$C120,'Annual Service Data By Mode'!$AX:$AX,"=No",'Annual Service Data By Mode'!$G:$G,"=Full Reporter"),SUMIFS('Annual Service Data By Mode'!AN:AN,'Annual Service Data By Mode'!$C:$C,"="&amp;$C120,'Annual Service Data By Mode'!$G:$G,"=Full Reporter")),IF($AE$1,SUMIFS('Annual Service Data By Mode'!AN:AN,'Annual Service Data By Mode'!$C:$C,"="&amp;$C120,'Annual Service Data By Mode'!$AX:$AX,"=No"),SUMIFS('Annual Service Data By Mode'!AN:AN,'Annual Service Data By Mode'!$C:$C,"="&amp;$C120)))</f>
        <v>0</v>
      </c>
      <c r="V120" s="79">
        <f>IF($AE$6,IF($AE$1,SUMIFS('Annual Service Data By Mode'!AP:AP,'Annual Service Data By Mode'!$C:$C,"="&amp;$C120,'Annual Service Data By Mode'!$AX:$AX,"=No",'Annual Service Data By Mode'!$G:$G,"=Full Reporter"),SUMIFS('Annual Service Data By Mode'!AP:AP,'Annual Service Data By Mode'!$C:$C,"="&amp;$C120,'Annual Service Data By Mode'!$G:$G,"=Full Reporter")),IF($AE$1,SUMIFS('Annual Service Data By Mode'!AP:AP,'Annual Service Data By Mode'!$C:$C,"="&amp;$C120,'Annual Service Data By Mode'!$AX:$AX,"=No"),SUMIFS('Annual Service Data By Mode'!AP:AP,'Annual Service Data By Mode'!$C:$C,"="&amp;$C120)))</f>
        <v>0</v>
      </c>
      <c r="W120" s="79">
        <f>IF($AE$6,IF($AE$1,SUMIFS('Annual Service Data By Mode'!AR:AR,'Annual Service Data By Mode'!$C:$C,"="&amp;$C120,'Annual Service Data By Mode'!$AX:$AX,"=No",'Annual Service Data By Mode'!$G:$G,"=Full Reporter"),SUMIFS('Annual Service Data By Mode'!AR:AR,'Annual Service Data By Mode'!$C:$C,"="&amp;$C120,'Annual Service Data By Mode'!$G:$G,"=Full Reporter")),IF($AE$1,SUMIFS('Annual Service Data By Mode'!AR:AR,'Annual Service Data By Mode'!$C:$C,"="&amp;$C120,'Annual Service Data By Mode'!$AX:$AX,"=No"),SUMIFS('Annual Service Data By Mode'!AR:AR,'Annual Service Data By Mode'!$C:$C,"="&amp;$C120)))</f>
        <v>327899</v>
      </c>
      <c r="X120" s="79">
        <f>IF($AE$6,IF($AE$1,SUMIFS('Annual Service Data By Mode'!AT:AT,'Annual Service Data By Mode'!$C:$C,"="&amp;$C120,'Annual Service Data By Mode'!$AX:$AX,"=No",'Annual Service Data By Mode'!$G:$G,"=Full Reporter"),SUMIFS('Annual Service Data By Mode'!AT:AT,'Annual Service Data By Mode'!$C:$C,"="&amp;$C120,'Annual Service Data By Mode'!$G:$G,"=Full Reporter")),IF($AE$1,SUMIFS('Annual Service Data By Mode'!AT:AT,'Annual Service Data By Mode'!$C:$C,"="&amp;$C120,'Annual Service Data By Mode'!$AX:$AX,"=No"),SUMIFS('Annual Service Data By Mode'!AT:AT,'Annual Service Data By Mode'!$C:$C,"="&amp;$C120)))</f>
        <v>0</v>
      </c>
      <c r="Y120" s="202">
        <f>IF($AE$6,IF($AE$1,SUMIFS('Annual Service Data By Mode'!AV:AV,'Annual Service Data By Mode'!$C:$C,"="&amp;$C120,'Annual Service Data By Mode'!$AX:$AX,"=No",'Annual Service Data By Mode'!$G:$G,"=Full Reporter"),SUMIFS('Annual Service Data By Mode'!AV:AV,'Annual Service Data By Mode'!$C:$C,"="&amp;$C120,'Annual Service Data By Mode'!$G:$G,"=Full Reporter")),IF($AE$1,SUMIFS('Annual Service Data By Mode'!AV:AV,'Annual Service Data By Mode'!$C:$C,"="&amp;$C120,'Annual Service Data By Mode'!$AX:$AX,"=No"),SUMIFS('Annual Service Data By Mode'!AV:AV,'Annual Service Data By Mode'!$C:$C,"="&amp;$C120)))</f>
        <v>0</v>
      </c>
      <c r="Z120" s="31"/>
      <c r="AA120" s="31"/>
      <c r="AB120" s="31"/>
      <c r="AC120" s="31"/>
      <c r="AD120" s="31"/>
      <c r="AE120" s="31"/>
      <c r="AF120" s="31"/>
      <c r="AG120" s="31"/>
      <c r="AH120" s="31"/>
      <c r="AI120" s="31"/>
    </row>
    <row r="121" spans="1:35" x14ac:dyDescent="0.25">
      <c r="A121" s="33"/>
      <c r="B121" s="33"/>
      <c r="C121" s="67" t="s">
        <v>93</v>
      </c>
      <c r="D121" s="91" t="s">
        <v>5402</v>
      </c>
      <c r="E121" s="92"/>
      <c r="F121" s="79">
        <f>IF($AE$6,IF($AE$1,SUMIFS('Annual Service Data By Mode'!L:L,'Annual Service Data By Mode'!$C:$C,"="&amp;$C121,'Annual Service Data By Mode'!$AX:$AX,"=No",'Annual Service Data By Mode'!$G:$G,"=Full Reporter"),SUMIFS('Annual Service Data By Mode'!L:L,'Annual Service Data By Mode'!$C:$C,"="&amp;$C121,'Annual Service Data By Mode'!$G:$G,"=Full Reporter")),IF($AE$1,SUMIFS('Annual Service Data By Mode'!L:L,'Annual Service Data By Mode'!$C:$C,"="&amp;$C121,'Annual Service Data By Mode'!$AX:$AX,"=No"),SUMIFS('Annual Service Data By Mode'!L:L,'Annual Service Data By Mode'!$C:$C,"="&amp;$C121)))</f>
        <v>645</v>
      </c>
      <c r="G121" s="79">
        <f>IF($AE$6,IF($AE$1,SUMIFS('Annual Service Data By Mode'!N:N,'Annual Service Data By Mode'!$C:$C,"="&amp;$C121,'Annual Service Data By Mode'!$AX:$AX,"=No",'Annual Service Data By Mode'!$G:$G,"=Full Reporter"),SUMIFS('Annual Service Data By Mode'!N:N,'Annual Service Data By Mode'!$C:$C,"="&amp;$C121,'Annual Service Data By Mode'!$G:$G,"=Full Reporter")),IF($AE$1,SUMIFS('Annual Service Data By Mode'!N:N,'Annual Service Data By Mode'!$C:$C,"="&amp;$C121,'Annual Service Data By Mode'!$AX:$AX,"=No"),SUMIFS('Annual Service Data By Mode'!N:N,'Annual Service Data By Mode'!$C:$C,"="&amp;$C121)))</f>
        <v>0</v>
      </c>
      <c r="H121" s="80">
        <f t="shared" si="24"/>
        <v>24.268841070201123</v>
      </c>
      <c r="I121" s="81">
        <f t="shared" si="25"/>
        <v>1.8050363878889233</v>
      </c>
      <c r="J121" s="80">
        <f t="shared" si="26"/>
        <v>0.5390692362243199</v>
      </c>
      <c r="K121" s="80">
        <f t="shared" si="27"/>
        <v>7.2478237599760735</v>
      </c>
      <c r="L121" s="79">
        <f>IF($AE$6,IF($AE$1,SUMIFS('Annual Service Data By Mode'!V:V,'Annual Service Data By Mode'!$C:$C,"="&amp;$C121,'Annual Service Data By Mode'!$AX:$AX,"=No",'Annual Service Data By Mode'!$G:$G,"=Full Reporter"),SUMIFS('Annual Service Data By Mode'!V:V,'Annual Service Data By Mode'!$C:$C,"="&amp;$C121,'Annual Service Data By Mode'!$G:$G,"=Full Reporter")),IF($AE$1,SUMIFS('Annual Service Data By Mode'!V:V,'Annual Service Data By Mode'!$C:$C,"="&amp;$C121,'Annual Service Data By Mode'!$AX:$AX,"=No"),SUMIFS('Annual Service Data By Mode'!V:V,'Annual Service Data By Mode'!$C:$C,"="&amp;$C121)))</f>
        <v>1613026</v>
      </c>
      <c r="M121" s="79">
        <f>IF($AE$6,IF($AE$1,SUMIFS('Annual Service Data By Mode'!X:X,'Annual Service Data By Mode'!$C:$C,"="&amp;$C121,'Annual Service Data By Mode'!$AX:$AX,"=No",'Annual Service Data By Mode'!$G:$G,"=Full Reporter"),SUMIFS('Annual Service Data By Mode'!X:X,'Annual Service Data By Mode'!$C:$C,"="&amp;$C121,'Annual Service Data By Mode'!$G:$G,"=Full Reporter")),IF($AE$1,SUMIFS('Annual Service Data By Mode'!X:X,'Annual Service Data By Mode'!$C:$C,"="&amp;$C121,'Annual Service Data By Mode'!$AX:$AX,"=No"),SUMIFS('Annual Service Data By Mode'!X:X,'Annual Service Data By Mode'!$C:$C,"="&amp;$C121)))</f>
        <v>2164859</v>
      </c>
      <c r="N121" s="79">
        <f>IF($AE$6,IF($AE$1,SUMIFS('Annual Service Data By Mode'!Z:Z,'Annual Service Data By Mode'!$C:$C,"="&amp;$C121,'Annual Service Data By Mode'!$AX:$AX,"=No",'Annual Service Data By Mode'!$G:$G,"=Full Reporter"),SUMIFS('Annual Service Data By Mode'!Z:Z,'Annual Service Data By Mode'!$C:$C,"="&amp;$C121,'Annual Service Data By Mode'!$G:$G,"=Full Reporter")),IF($AE$1,SUMIFS('Annual Service Data By Mode'!Z:Z,'Annual Service Data By Mode'!$C:$C,"="&amp;$C121,'Annual Service Data By Mode'!$AX:$AX,"=No"),SUMIFS('Annual Service Data By Mode'!Z:Z,'Annual Service Data By Mode'!$C:$C,"="&amp;$C121)))</f>
        <v>18500720</v>
      </c>
      <c r="O121" s="79">
        <f>IF($AE$6,IF($AE$1,SUMIFS('Annual Service Data By Mode'!AB:AB,'Annual Service Data By Mode'!$C:$C,"="&amp;$C121,'Annual Service Data By Mode'!$AX:$AX,"=No",'Annual Service Data By Mode'!$G:$G,"=Full Reporter"),SUMIFS('Annual Service Data By Mode'!AB:AB,'Annual Service Data By Mode'!$C:$C,"="&amp;$C121,'Annual Service Data By Mode'!$G:$G,"=Full Reporter")),IF($AE$1,SUMIFS('Annual Service Data By Mode'!AB:AB,'Annual Service Data By Mode'!$C:$C,"="&amp;$C121,'Annual Service Data By Mode'!$AX:$AX,"=No"),SUMIFS('Annual Service Data By Mode'!AB:AB,'Annual Service Data By Mode'!$C:$C,"="&amp;$C121)))</f>
        <v>281631</v>
      </c>
      <c r="P121" s="79">
        <f>IF($AE$6,IF($AE$1,SUMIFS('Annual Service Data By Mode'!AD:AD,'Annual Service Data By Mode'!$C:$C,"="&amp;$C121,'Annual Service Data By Mode'!$AX:$AX,"=No",'Annual Service Data By Mode'!$G:$G,"=Full Reporter"),SUMIFS('Annual Service Data By Mode'!AD:AD,'Annual Service Data By Mode'!$C:$C,"="&amp;$C121,'Annual Service Data By Mode'!$G:$G,"=Full Reporter")),IF($AE$1,SUMIFS('Annual Service Data By Mode'!AD:AD,'Annual Service Data By Mode'!$C:$C,"="&amp;$C121,'Annual Service Data By Mode'!$AX:$AX,"=No"),SUMIFS('Annual Service Data By Mode'!AD:AD,'Annual Service Data By Mode'!$C:$C,"="&amp;$C121)))</f>
        <v>151180</v>
      </c>
      <c r="Q121" s="79">
        <f>IF($AE$6,IF($AE$1,SUMIFS('Annual Service Data By Mode'!AF:AF,'Annual Service Data By Mode'!$C:$C,"="&amp;$C121,'Annual Service Data By Mode'!$AX:$AX,"=No",'Annual Service Data By Mode'!$G:$G,"=Full Reporter"),SUMIFS('Annual Service Data By Mode'!AF:AF,'Annual Service Data By Mode'!$C:$C,"="&amp;$C121,'Annual Service Data By Mode'!$G:$G,"=Full Reporter")),IF($AE$1,SUMIFS('Annual Service Data By Mode'!AF:AF,'Annual Service Data By Mode'!$C:$C,"="&amp;$C121,'Annual Service Data By Mode'!$AX:$AX,"=No"),SUMIFS('Annual Service Data By Mode'!AF:AF,'Annual Service Data By Mode'!$C:$C,"="&amp;$C121)))</f>
        <v>762324</v>
      </c>
      <c r="R121" s="79">
        <f>IF($AE$6,IF($AE$1,SUMIFS('Annual Service Data By Mode'!AH:AH,'Annual Service Data By Mode'!$C:$C,"="&amp;$C121,'Annual Service Data By Mode'!$AX:$AX,"=No",'Annual Service Data By Mode'!$G:$G,"=Full Reporter"),SUMIFS('Annual Service Data By Mode'!AH:AH,'Annual Service Data By Mode'!$C:$C,"="&amp;$C121,'Annual Service Data By Mode'!$G:$G,"=Full Reporter")),IF($AE$1,SUMIFS('Annual Service Data By Mode'!AH:AH,'Annual Service Data By Mode'!$C:$C,"="&amp;$C121,'Annual Service Data By Mode'!$AX:$AX,"=No"),SUMIFS('Annual Service Data By Mode'!AH:AH,'Annual Service Data By Mode'!$C:$C,"="&amp;$C121)))</f>
        <v>20258</v>
      </c>
      <c r="S121" s="79">
        <f>IF($AE$6,IF($AE$1,SUMIFS('Annual Service Data By Mode'!AJ:AJ,'Annual Service Data By Mode'!$C:$C,"="&amp;$C121,'Annual Service Data By Mode'!$AX:$AX,"=No",'Annual Service Data By Mode'!$G:$G,"=Full Reporter"),SUMIFS('Annual Service Data By Mode'!AJ:AJ,'Annual Service Data By Mode'!$C:$C,"="&amp;$C121,'Annual Service Data By Mode'!$G:$G,"=Full Reporter")),IF($AE$1,SUMIFS('Annual Service Data By Mode'!AJ:AJ,'Annual Service Data By Mode'!$C:$C,"="&amp;$C121,'Annual Service Data By Mode'!$AX:$AX,"=No"),SUMIFS('Annual Service Data By Mode'!AJ:AJ,'Annual Service Data By Mode'!$C:$C,"="&amp;$C121)))</f>
        <v>0</v>
      </c>
      <c r="T121" s="79">
        <f>IF($AE$6,IF($AE$1,SUMIFS('Annual Service Data By Mode'!AL:AL,'Annual Service Data By Mode'!$C:$C,"="&amp;$C121,'Annual Service Data By Mode'!$AX:$AX,"=No",'Annual Service Data By Mode'!$G:$G,"=Full Reporter"),SUMIFS('Annual Service Data By Mode'!AL:AL,'Annual Service Data By Mode'!$C:$C,"="&amp;$C121,'Annual Service Data By Mode'!$G:$G,"=Full Reporter")),IF($AE$1,SUMIFS('Annual Service Data By Mode'!AL:AL,'Annual Service Data By Mode'!$C:$C,"="&amp;$C121,'Annual Service Data By Mode'!$AX:$AX,"=No"),SUMIFS('Annual Service Data By Mode'!AL:AL,'Annual Service Data By Mode'!$C:$C,"="&amp;$C121)))</f>
        <v>0</v>
      </c>
      <c r="U121" s="79">
        <f>IF($AE$6,IF($AE$1,SUMIFS('Annual Service Data By Mode'!AN:AN,'Annual Service Data By Mode'!$C:$C,"="&amp;$C121,'Annual Service Data By Mode'!$AX:$AX,"=No",'Annual Service Data By Mode'!$G:$G,"=Full Reporter"),SUMIFS('Annual Service Data By Mode'!AN:AN,'Annual Service Data By Mode'!$C:$C,"="&amp;$C121,'Annual Service Data By Mode'!$G:$G,"=Full Reporter")),IF($AE$1,SUMIFS('Annual Service Data By Mode'!AN:AN,'Annual Service Data By Mode'!$C:$C,"="&amp;$C121,'Annual Service Data By Mode'!$AX:$AX,"=No"),SUMIFS('Annual Service Data By Mode'!AN:AN,'Annual Service Data By Mode'!$C:$C,"="&amp;$C121)))</f>
        <v>0</v>
      </c>
      <c r="V121" s="79">
        <f>IF($AE$6,IF($AE$1,SUMIFS('Annual Service Data By Mode'!AP:AP,'Annual Service Data By Mode'!$C:$C,"="&amp;$C121,'Annual Service Data By Mode'!$AX:$AX,"=No",'Annual Service Data By Mode'!$G:$G,"=Full Reporter"),SUMIFS('Annual Service Data By Mode'!AP:AP,'Annual Service Data By Mode'!$C:$C,"="&amp;$C121,'Annual Service Data By Mode'!$G:$G,"=Full Reporter")),IF($AE$1,SUMIFS('Annual Service Data By Mode'!AP:AP,'Annual Service Data By Mode'!$C:$C,"="&amp;$C121,'Annual Service Data By Mode'!$AX:$AX,"=No"),SUMIFS('Annual Service Data By Mode'!AP:AP,'Annual Service Data By Mode'!$C:$C,"="&amp;$C121)))</f>
        <v>0</v>
      </c>
      <c r="W121" s="79">
        <f>IF($AE$6,IF($AE$1,SUMIFS('Annual Service Data By Mode'!AR:AR,'Annual Service Data By Mode'!$C:$C,"="&amp;$C121,'Annual Service Data By Mode'!$AX:$AX,"=No",'Annual Service Data By Mode'!$G:$G,"=Full Reporter"),SUMIFS('Annual Service Data By Mode'!AR:AR,'Annual Service Data By Mode'!$C:$C,"="&amp;$C121,'Annual Service Data By Mode'!$G:$G,"=Full Reporter")),IF($AE$1,SUMIFS('Annual Service Data By Mode'!AR:AR,'Annual Service Data By Mode'!$C:$C,"="&amp;$C121,'Annual Service Data By Mode'!$AX:$AX,"=No"),SUMIFS('Annual Service Data By Mode'!AR:AR,'Annual Service Data By Mode'!$C:$C,"="&amp;$C121)))</f>
        <v>5525190</v>
      </c>
      <c r="X121" s="79">
        <f>IF($AE$6,IF($AE$1,SUMIFS('Annual Service Data By Mode'!AT:AT,'Annual Service Data By Mode'!$C:$C,"="&amp;$C121,'Annual Service Data By Mode'!$AX:$AX,"=No",'Annual Service Data By Mode'!$G:$G,"=Full Reporter"),SUMIFS('Annual Service Data By Mode'!AT:AT,'Annual Service Data By Mode'!$C:$C,"="&amp;$C121,'Annual Service Data By Mode'!$G:$G,"=Full Reporter")),IF($AE$1,SUMIFS('Annual Service Data By Mode'!AT:AT,'Annual Service Data By Mode'!$C:$C,"="&amp;$C121,'Annual Service Data By Mode'!$AX:$AX,"=No"),SUMIFS('Annual Service Data By Mode'!AT:AT,'Annual Service Data By Mode'!$C:$C,"="&amp;$C121)))</f>
        <v>9973169</v>
      </c>
      <c r="Y121" s="202">
        <f>IF($AE$6,IF($AE$1,SUMIFS('Annual Service Data By Mode'!AV:AV,'Annual Service Data By Mode'!$C:$C,"="&amp;$C121,'Annual Service Data By Mode'!$AX:$AX,"=No",'Annual Service Data By Mode'!$G:$G,"=Full Reporter"),SUMIFS('Annual Service Data By Mode'!AV:AV,'Annual Service Data By Mode'!$C:$C,"="&amp;$C121,'Annual Service Data By Mode'!$G:$G,"=Full Reporter")),IF($AE$1,SUMIFS('Annual Service Data By Mode'!AV:AV,'Annual Service Data By Mode'!$C:$C,"="&amp;$C121,'Annual Service Data By Mode'!$AX:$AX,"=No"),SUMIFS('Annual Service Data By Mode'!AV:AV,'Annual Service Data By Mode'!$C:$C,"="&amp;$C121)))</f>
        <v>511.4</v>
      </c>
      <c r="Z121" s="31"/>
      <c r="AA121" s="31"/>
      <c r="AB121" s="31"/>
      <c r="AC121" s="31"/>
      <c r="AD121" s="31"/>
      <c r="AE121" s="31"/>
      <c r="AF121" s="31"/>
      <c r="AG121" s="31"/>
      <c r="AH121" s="31"/>
      <c r="AI121" s="31"/>
    </row>
    <row r="122" spans="1:35" x14ac:dyDescent="0.25">
      <c r="A122" s="33"/>
      <c r="B122" s="33"/>
      <c r="C122" s="67" t="s">
        <v>94</v>
      </c>
      <c r="D122" s="91" t="s">
        <v>842</v>
      </c>
      <c r="E122" s="92"/>
      <c r="F122" s="79">
        <f>IF($AE$6,IF($AE$1,SUMIFS('Annual Service Data By Mode'!L:L,'Annual Service Data By Mode'!$C:$C,"="&amp;$C122,'Annual Service Data By Mode'!$AX:$AX,"=No",'Annual Service Data By Mode'!$G:$G,"=Full Reporter"),SUMIFS('Annual Service Data By Mode'!L:L,'Annual Service Data By Mode'!$C:$C,"="&amp;$C122,'Annual Service Data By Mode'!$G:$G,"=Full Reporter")),IF($AE$1,SUMIFS('Annual Service Data By Mode'!L:L,'Annual Service Data By Mode'!$C:$C,"="&amp;$C122,'Annual Service Data By Mode'!$AX:$AX,"=No"),SUMIFS('Annual Service Data By Mode'!L:L,'Annual Service Data By Mode'!$C:$C,"="&amp;$C122)))</f>
        <v>7194</v>
      </c>
      <c r="G122" s="79">
        <f>IF($AE$6,IF($AE$1,SUMIFS('Annual Service Data By Mode'!N:N,'Annual Service Data By Mode'!$C:$C,"="&amp;$C122,'Annual Service Data By Mode'!$AX:$AX,"=No",'Annual Service Data By Mode'!$G:$G,"=Full Reporter"),SUMIFS('Annual Service Data By Mode'!N:N,'Annual Service Data By Mode'!$C:$C,"="&amp;$C122,'Annual Service Data By Mode'!$G:$G,"=Full Reporter")),IF($AE$1,SUMIFS('Annual Service Data By Mode'!N:N,'Annual Service Data By Mode'!$C:$C,"="&amp;$C122,'Annual Service Data By Mode'!$AX:$AX,"=No"),SUMIFS('Annual Service Data By Mode'!N:N,'Annual Service Data By Mode'!$C:$C,"="&amp;$C122)))</f>
        <v>43</v>
      </c>
      <c r="H122" s="80">
        <f t="shared" si="24"/>
        <v>15.587390050945022</v>
      </c>
      <c r="I122" s="81">
        <f t="shared" si="25"/>
        <v>6.4865928739034864</v>
      </c>
      <c r="J122" s="80">
        <f t="shared" si="26"/>
        <v>10.000257556379196</v>
      </c>
      <c r="K122" s="80">
        <f t="shared" si="27"/>
        <v>24.030784445916524</v>
      </c>
      <c r="L122" s="79">
        <f>IF($AE$6,IF($AE$1,SUMIFS('Annual Service Data By Mode'!V:V,'Annual Service Data By Mode'!$C:$C,"="&amp;$C122,'Annual Service Data By Mode'!$AX:$AX,"=No",'Annual Service Data By Mode'!$G:$G,"=Full Reporter"),SUMIFS('Annual Service Data By Mode'!V:V,'Annual Service Data By Mode'!$C:$C,"="&amp;$C122,'Annual Service Data By Mode'!$G:$G,"=Full Reporter")),IF($AE$1,SUMIFS('Annual Service Data By Mode'!V:V,'Annual Service Data By Mode'!$C:$C,"="&amp;$C122,'Annual Service Data By Mode'!$AX:$AX,"=No"),SUMIFS('Annual Service Data By Mode'!V:V,'Annual Service Data By Mode'!$C:$C,"="&amp;$C122)))</f>
        <v>97715524</v>
      </c>
      <c r="M122" s="79">
        <f>IF($AE$6,IF($AE$1,SUMIFS('Annual Service Data By Mode'!X:X,'Annual Service Data By Mode'!$C:$C,"="&amp;$C122,'Annual Service Data By Mode'!$AX:$AX,"=No",'Annual Service Data By Mode'!$G:$G,"=Full Reporter"),SUMIFS('Annual Service Data By Mode'!X:X,'Annual Service Data By Mode'!$C:$C,"="&amp;$C122,'Annual Service Data By Mode'!$G:$G,"=Full Reporter")),IF($AE$1,SUMIFS('Annual Service Data By Mode'!X:X,'Annual Service Data By Mode'!$C:$C,"="&amp;$C122,'Annual Service Data By Mode'!$AX:$AX,"=No"),SUMIFS('Annual Service Data By Mode'!X:X,'Annual Service Data By Mode'!$C:$C,"="&amp;$C122)))</f>
        <v>179867603</v>
      </c>
      <c r="N122" s="79">
        <f>IF($AE$6,IF($AE$1,SUMIFS('Annual Service Data By Mode'!Z:Z,'Annual Service Data By Mode'!$C:$C,"="&amp;$C122,'Annual Service Data By Mode'!$AX:$AX,"=No",'Annual Service Data By Mode'!$G:$G,"=Full Reporter"),SUMIFS('Annual Service Data By Mode'!Z:Z,'Annual Service Data By Mode'!$C:$C,"="&amp;$C122,'Annual Service Data By Mode'!$G:$G,"=Full Reporter")),IF($AE$1,SUMIFS('Annual Service Data By Mode'!Z:Z,'Annual Service Data By Mode'!$C:$C,"="&amp;$C122,'Annual Service Data By Mode'!$AX:$AX,"=No"),SUMIFS('Annual Service Data By Mode'!Z:Z,'Annual Service Data By Mode'!$C:$C,"="&amp;$C122)))</f>
        <v>175278128</v>
      </c>
      <c r="O122" s="79">
        <f>IF($AE$6,IF($AE$1,SUMIFS('Annual Service Data By Mode'!AB:AB,'Annual Service Data By Mode'!$C:$C,"="&amp;$C122,'Annual Service Data By Mode'!$AX:$AX,"=No",'Annual Service Data By Mode'!$G:$G,"=Full Reporter"),SUMIFS('Annual Service Data By Mode'!AB:AB,'Annual Service Data By Mode'!$C:$C,"="&amp;$C122,'Annual Service Data By Mode'!$G:$G,"=Full Reporter")),IF($AE$1,SUMIFS('Annual Service Data By Mode'!AB:AB,'Annual Service Data By Mode'!$C:$C,"="&amp;$C122,'Annual Service Data By Mode'!$AX:$AX,"=No"),SUMIFS('Annual Service Data By Mode'!AB:AB,'Annual Service Data By Mode'!$C:$C,"="&amp;$C122)))</f>
        <v>24949496</v>
      </c>
      <c r="P122" s="79">
        <f>IF($AE$6,IF($AE$1,SUMIFS('Annual Service Data By Mode'!AD:AD,'Annual Service Data By Mode'!$C:$C,"="&amp;$C122,'Annual Service Data By Mode'!$AX:$AX,"=No",'Annual Service Data By Mode'!$G:$G,"=Full Reporter"),SUMIFS('Annual Service Data By Mode'!AD:AD,'Annual Service Data By Mode'!$C:$C,"="&amp;$C122,'Annual Service Data By Mode'!$G:$G,"=Full Reporter")),IF($AE$1,SUMIFS('Annual Service Data By Mode'!AD:AD,'Annual Service Data By Mode'!$C:$C,"="&amp;$C122,'Annual Service Data By Mode'!$AX:$AX,"=No"),SUMIFS('Annual Service Data By Mode'!AD:AD,'Annual Service Data By Mode'!$C:$C,"="&amp;$C122)))</f>
        <v>11486528</v>
      </c>
      <c r="Q122" s="79">
        <f>IF($AE$6,IF($AE$1,SUMIFS('Annual Service Data By Mode'!AF:AF,'Annual Service Data By Mode'!$C:$C,"="&amp;$C122,'Annual Service Data By Mode'!$AX:$AX,"=No",'Annual Service Data By Mode'!$G:$G,"=Full Reporter"),SUMIFS('Annual Service Data By Mode'!AF:AF,'Annual Service Data By Mode'!$C:$C,"="&amp;$C122,'Annual Service Data By Mode'!$G:$G,"=Full Reporter")),IF($AE$1,SUMIFS('Annual Service Data By Mode'!AF:AF,'Annual Service Data By Mode'!$C:$C,"="&amp;$C122,'Annual Service Data By Mode'!$AX:$AX,"=No"),SUMIFS('Annual Service Data By Mode'!AF:AF,'Annual Service Data By Mode'!$C:$C,"="&amp;$C122)))</f>
        <v>11244867</v>
      </c>
      <c r="R122" s="79">
        <f>IF($AE$6,IF($AE$1,SUMIFS('Annual Service Data By Mode'!AH:AH,'Annual Service Data By Mode'!$C:$C,"="&amp;$C122,'Annual Service Data By Mode'!$AX:$AX,"=No",'Annual Service Data By Mode'!$G:$G,"=Full Reporter"),SUMIFS('Annual Service Data By Mode'!AH:AH,'Annual Service Data By Mode'!$C:$C,"="&amp;$C122,'Annual Service Data By Mode'!$G:$G,"=Full Reporter")),IF($AE$1,SUMIFS('Annual Service Data By Mode'!AH:AH,'Annual Service Data By Mode'!$C:$C,"="&amp;$C122,'Annual Service Data By Mode'!$AX:$AX,"=No"),SUMIFS('Annual Service Data By Mode'!AH:AH,'Annual Service Data By Mode'!$C:$C,"="&amp;$C122)))</f>
        <v>1196548</v>
      </c>
      <c r="S122" s="79">
        <f>IF($AE$6,IF($AE$1,SUMIFS('Annual Service Data By Mode'!AJ:AJ,'Annual Service Data By Mode'!$C:$C,"="&amp;$C122,'Annual Service Data By Mode'!$AX:$AX,"=No",'Annual Service Data By Mode'!$G:$G,"=Full Reporter"),SUMIFS('Annual Service Data By Mode'!AJ:AJ,'Annual Service Data By Mode'!$C:$C,"="&amp;$C122,'Annual Service Data By Mode'!$G:$G,"=Full Reporter")),IF($AE$1,SUMIFS('Annual Service Data By Mode'!AJ:AJ,'Annual Service Data By Mode'!$C:$C,"="&amp;$C122,'Annual Service Data By Mode'!$AX:$AX,"=No"),SUMIFS('Annual Service Data By Mode'!AJ:AJ,'Annual Service Data By Mode'!$C:$C,"="&amp;$C122)))</f>
        <v>2819134</v>
      </c>
      <c r="T122" s="79">
        <f>IF($AE$6,IF($AE$1,SUMIFS('Annual Service Data By Mode'!AL:AL,'Annual Service Data By Mode'!$C:$C,"="&amp;$C122,'Annual Service Data By Mode'!$AX:$AX,"=No",'Annual Service Data By Mode'!$G:$G,"=Full Reporter"),SUMIFS('Annual Service Data By Mode'!AL:AL,'Annual Service Data By Mode'!$C:$C,"="&amp;$C122,'Annual Service Data By Mode'!$G:$G,"=Full Reporter")),IF($AE$1,SUMIFS('Annual Service Data By Mode'!AL:AL,'Annual Service Data By Mode'!$C:$C,"="&amp;$C122,'Annual Service Data By Mode'!$AX:$AX,"=No"),SUMIFS('Annual Service Data By Mode'!AL:AL,'Annual Service Data By Mode'!$C:$C,"="&amp;$C122)))</f>
        <v>2679365</v>
      </c>
      <c r="U122" s="79">
        <f>IF($AE$6,IF($AE$1,SUMIFS('Annual Service Data By Mode'!AN:AN,'Annual Service Data By Mode'!$C:$C,"="&amp;$C122,'Annual Service Data By Mode'!$AX:$AX,"=No",'Annual Service Data By Mode'!$G:$G,"=Full Reporter"),SUMIFS('Annual Service Data By Mode'!AN:AN,'Annual Service Data By Mode'!$C:$C,"="&amp;$C122,'Annual Service Data By Mode'!$G:$G,"=Full Reporter")),IF($AE$1,SUMIFS('Annual Service Data By Mode'!AN:AN,'Annual Service Data By Mode'!$C:$C,"="&amp;$C122,'Annual Service Data By Mode'!$AX:$AX,"=No"),SUMIFS('Annual Service Data By Mode'!AN:AN,'Annual Service Data By Mode'!$C:$C,"="&amp;$C122)))</f>
        <v>174893</v>
      </c>
      <c r="V122" s="79">
        <f>IF($AE$6,IF($AE$1,SUMIFS('Annual Service Data By Mode'!AP:AP,'Annual Service Data By Mode'!$C:$C,"="&amp;$C122,'Annual Service Data By Mode'!$AX:$AX,"=No",'Annual Service Data By Mode'!$G:$G,"=Full Reporter"),SUMIFS('Annual Service Data By Mode'!AP:AP,'Annual Service Data By Mode'!$C:$C,"="&amp;$C122,'Annual Service Data By Mode'!$G:$G,"=Full Reporter")),IF($AE$1,SUMIFS('Annual Service Data By Mode'!AP:AP,'Annual Service Data By Mode'!$C:$C,"="&amp;$C122,'Annual Service Data By Mode'!$AX:$AX,"=No"),SUMIFS('Annual Service Data By Mode'!AP:AP,'Annual Service Data By Mode'!$C:$C,"="&amp;$C122)))</f>
        <v>166540</v>
      </c>
      <c r="W122" s="79">
        <f>IF($AE$6,IF($AE$1,SUMIFS('Annual Service Data By Mode'!AR:AR,'Annual Service Data By Mode'!$C:$C,"="&amp;$C122,'Annual Service Data By Mode'!$AX:$AX,"=No",'Annual Service Data By Mode'!$G:$G,"=Full Reporter"),SUMIFS('Annual Service Data By Mode'!AR:AR,'Annual Service Data By Mode'!$C:$C,"="&amp;$C122,'Annual Service Data By Mode'!$G:$G,"=Full Reporter")),IF($AE$1,SUMIFS('Annual Service Data By Mode'!AR:AR,'Annual Service Data By Mode'!$C:$C,"="&amp;$C122,'Annual Service Data By Mode'!$AX:$AX,"=No"),SUMIFS('Annual Service Data By Mode'!AR:AR,'Annual Service Data By Mode'!$C:$C,"="&amp;$C122)))</f>
        <v>270222975</v>
      </c>
      <c r="X122" s="79">
        <f>IF($AE$6,IF($AE$1,SUMIFS('Annual Service Data By Mode'!AT:AT,'Annual Service Data By Mode'!$C:$C,"="&amp;$C122,'Annual Service Data By Mode'!$AX:$AX,"=No",'Annual Service Data By Mode'!$G:$G,"=Full Reporter"),SUMIFS('Annual Service Data By Mode'!AT:AT,'Annual Service Data By Mode'!$C:$C,"="&amp;$C122,'Annual Service Data By Mode'!$G:$G,"=Full Reporter")),IF($AE$1,SUMIFS('Annual Service Data By Mode'!AT:AT,'Annual Service Data By Mode'!$C:$C,"="&amp;$C122,'Annual Service Data By Mode'!$AX:$AX,"=No"),SUMIFS('Annual Service Data By Mode'!AT:AT,'Annual Service Data By Mode'!$C:$C,"="&amp;$C122)))</f>
        <v>1752826424</v>
      </c>
      <c r="Y122" s="202">
        <f>IF($AE$6,IF($AE$1,SUMIFS('Annual Service Data By Mode'!AV:AV,'Annual Service Data By Mode'!$C:$C,"="&amp;$C122,'Annual Service Data By Mode'!$AX:$AX,"=No",'Annual Service Data By Mode'!$G:$G,"=Full Reporter"),SUMIFS('Annual Service Data By Mode'!AV:AV,'Annual Service Data By Mode'!$C:$C,"="&amp;$C122,'Annual Service Data By Mode'!$G:$G,"=Full Reporter")),IF($AE$1,SUMIFS('Annual Service Data By Mode'!AV:AV,'Annual Service Data By Mode'!$C:$C,"="&amp;$C122,'Annual Service Data By Mode'!$AX:$AX,"=No"),SUMIFS('Annual Service Data By Mode'!AV:AV,'Annual Service Data By Mode'!$C:$C,"="&amp;$C122)))</f>
        <v>9802.4400000000023</v>
      </c>
      <c r="Z122" s="31"/>
      <c r="AA122" s="31"/>
      <c r="AB122" s="31"/>
      <c r="AC122" s="31"/>
      <c r="AD122" s="31"/>
      <c r="AE122" s="31"/>
      <c r="AF122" s="31"/>
      <c r="AG122" s="31"/>
      <c r="AH122" s="31"/>
      <c r="AI122" s="31"/>
    </row>
    <row r="123" spans="1:35" x14ac:dyDescent="0.25">
      <c r="A123" s="33"/>
      <c r="B123" s="33"/>
      <c r="C123" s="67" t="s">
        <v>98</v>
      </c>
      <c r="D123" s="91" t="s">
        <v>5403</v>
      </c>
      <c r="E123" s="92"/>
      <c r="F123" s="79">
        <f>IF($AE$6,IF($AE$1,SUMIFS('Annual Service Data By Mode'!L:L,'Annual Service Data By Mode'!$C:$C,"="&amp;$C123,'Annual Service Data By Mode'!$AX:$AX,"=No",'Annual Service Data By Mode'!$G:$G,"=Full Reporter"),SUMIFS('Annual Service Data By Mode'!L:L,'Annual Service Data By Mode'!$C:$C,"="&amp;$C123,'Annual Service Data By Mode'!$G:$G,"=Full Reporter")),IF($AE$1,SUMIFS('Annual Service Data By Mode'!L:L,'Annual Service Data By Mode'!$C:$C,"="&amp;$C123,'Annual Service Data By Mode'!$AX:$AX,"=No"),SUMIFS('Annual Service Data By Mode'!L:L,'Annual Service Data By Mode'!$C:$C,"="&amp;$C123)))</f>
        <v>1533</v>
      </c>
      <c r="G123" s="79">
        <f>IF($AE$6,IF($AE$1,SUMIFS('Annual Service Data By Mode'!N:N,'Annual Service Data By Mode'!$C:$C,"="&amp;$C123,'Annual Service Data By Mode'!$AX:$AX,"=No",'Annual Service Data By Mode'!$G:$G,"=Full Reporter"),SUMIFS('Annual Service Data By Mode'!N:N,'Annual Service Data By Mode'!$C:$C,"="&amp;$C123,'Annual Service Data By Mode'!$G:$G,"=Full Reporter")),IF($AE$1,SUMIFS('Annual Service Data By Mode'!N:N,'Annual Service Data By Mode'!$C:$C,"="&amp;$C123,'Annual Service Data By Mode'!$AX:$AX,"=No"),SUMIFS('Annual Service Data By Mode'!N:N,'Annual Service Data By Mode'!$C:$C,"="&amp;$C123)))</f>
        <v>4</v>
      </c>
      <c r="H123" s="80">
        <f t="shared" si="24"/>
        <v>13.432961254702043</v>
      </c>
      <c r="I123" s="81">
        <f t="shared" si="25"/>
        <v>3.4358746764516681</v>
      </c>
      <c r="J123" s="80">
        <f t="shared" si="26"/>
        <v>3.8504576405005997</v>
      </c>
      <c r="K123" s="80">
        <f t="shared" si="27"/>
        <v>15.053822728811507</v>
      </c>
      <c r="L123" s="79">
        <f>IF($AE$6,IF($AE$1,SUMIFS('Annual Service Data By Mode'!V:V,'Annual Service Data By Mode'!$C:$C,"="&amp;$C123,'Annual Service Data By Mode'!$AX:$AX,"=No",'Annual Service Data By Mode'!$G:$G,"=Full Reporter"),SUMIFS('Annual Service Data By Mode'!V:V,'Annual Service Data By Mode'!$C:$C,"="&amp;$C123,'Annual Service Data By Mode'!$G:$G,"=Full Reporter")),IF($AE$1,SUMIFS('Annual Service Data By Mode'!V:V,'Annual Service Data By Mode'!$C:$C,"="&amp;$C123,'Annual Service Data By Mode'!$AX:$AX,"=No"),SUMIFS('Annual Service Data By Mode'!V:V,'Annual Service Data By Mode'!$C:$C,"="&amp;$C123)))</f>
        <v>29660553</v>
      </c>
      <c r="M123" s="79">
        <f>IF($AE$6,IF($AE$1,SUMIFS('Annual Service Data By Mode'!X:X,'Annual Service Data By Mode'!$C:$C,"="&amp;$C123,'Annual Service Data By Mode'!$AX:$AX,"=No",'Annual Service Data By Mode'!$G:$G,"=Full Reporter"),SUMIFS('Annual Service Data By Mode'!X:X,'Annual Service Data By Mode'!$C:$C,"="&amp;$C123,'Annual Service Data By Mode'!$G:$G,"=Full Reporter")),IF($AE$1,SUMIFS('Annual Service Data By Mode'!X:X,'Annual Service Data By Mode'!$C:$C,"="&amp;$C123,'Annual Service Data By Mode'!$AX:$AX,"=No"),SUMIFS('Annual Service Data By Mode'!X:X,'Annual Service Data By Mode'!$C:$C,"="&amp;$C123)))</f>
        <v>41907477</v>
      </c>
      <c r="N123" s="79">
        <f>IF($AE$6,IF($AE$1,SUMIFS('Annual Service Data By Mode'!Z:Z,'Annual Service Data By Mode'!$C:$C,"="&amp;$C123,'Annual Service Data By Mode'!$AX:$AX,"=No",'Annual Service Data By Mode'!$G:$G,"=Full Reporter"),SUMIFS('Annual Service Data By Mode'!Z:Z,'Annual Service Data By Mode'!$C:$C,"="&amp;$C123,'Annual Service Data By Mode'!$G:$G,"=Full Reporter")),IF($AE$1,SUMIFS('Annual Service Data By Mode'!Z:Z,'Annual Service Data By Mode'!$C:$C,"="&amp;$C123,'Annual Service Data By Mode'!$AX:$AX,"=No"),SUMIFS('Annual Service Data By Mode'!Z:Z,'Annual Service Data By Mode'!$C:$C,"="&amp;$C123)))</f>
        <v>52615754</v>
      </c>
      <c r="O123" s="79">
        <f>IF($AE$6,IF($AE$1,SUMIFS('Annual Service Data By Mode'!AB:AB,'Annual Service Data By Mode'!$C:$C,"="&amp;$C123,'Annual Service Data By Mode'!$AX:$AX,"=No",'Annual Service Data By Mode'!$G:$G,"=Full Reporter"),SUMIFS('Annual Service Data By Mode'!AB:AB,'Annual Service Data By Mode'!$C:$C,"="&amp;$C123,'Annual Service Data By Mode'!$G:$G,"=Full Reporter")),IF($AE$1,SUMIFS('Annual Service Data By Mode'!AB:AB,'Annual Service Data By Mode'!$C:$C,"="&amp;$C123,'Annual Service Data By Mode'!$AX:$AX,"=No"),SUMIFS('Annual Service Data By Mode'!AB:AB,'Annual Service Data By Mode'!$C:$C,"="&amp;$C123)))</f>
        <v>4473590</v>
      </c>
      <c r="P123" s="79">
        <f>IF($AE$6,IF($AE$1,SUMIFS('Annual Service Data By Mode'!AD:AD,'Annual Service Data By Mode'!$C:$C,"="&amp;$C123,'Annual Service Data By Mode'!$AX:$AX,"=No",'Annual Service Data By Mode'!$G:$G,"=Full Reporter"),SUMIFS('Annual Service Data By Mode'!AD:AD,'Annual Service Data By Mode'!$C:$C,"="&amp;$C123,'Annual Service Data By Mode'!$G:$G,"=Full Reporter")),IF($AE$1,SUMIFS('Annual Service Data By Mode'!AD:AD,'Annual Service Data By Mode'!$C:$C,"="&amp;$C123,'Annual Service Data By Mode'!$AX:$AX,"=No"),SUMIFS('Annual Service Data By Mode'!AD:AD,'Annual Service Data By Mode'!$C:$C,"="&amp;$C123)))</f>
        <v>2994755</v>
      </c>
      <c r="Q123" s="79">
        <f>IF($AE$6,IF($AE$1,SUMIFS('Annual Service Data By Mode'!AF:AF,'Annual Service Data By Mode'!$C:$C,"="&amp;$C123,'Annual Service Data By Mode'!$AX:$AX,"=No",'Annual Service Data By Mode'!$G:$G,"=Full Reporter"),SUMIFS('Annual Service Data By Mode'!AF:AF,'Annual Service Data By Mode'!$C:$C,"="&amp;$C123,'Annual Service Data By Mode'!$G:$G,"=Full Reporter")),IF($AE$1,SUMIFS('Annual Service Data By Mode'!AF:AF,'Annual Service Data By Mode'!$C:$C,"="&amp;$C123,'Annual Service Data By Mode'!$AX:$AX,"=No"),SUMIFS('Annual Service Data By Mode'!AF:AF,'Annual Service Data By Mode'!$C:$C,"="&amp;$C123)))</f>
        <v>3916914</v>
      </c>
      <c r="R123" s="79">
        <f>IF($AE$6,IF($AE$1,SUMIFS('Annual Service Data By Mode'!AH:AH,'Annual Service Data By Mode'!$C:$C,"="&amp;$C123,'Annual Service Data By Mode'!$AX:$AX,"=No",'Annual Service Data By Mode'!$G:$G,"=Full Reporter"),SUMIFS('Annual Service Data By Mode'!AH:AH,'Annual Service Data By Mode'!$C:$C,"="&amp;$C123,'Annual Service Data By Mode'!$G:$G,"=Full Reporter")),IF($AE$1,SUMIFS('Annual Service Data By Mode'!AH:AH,'Annual Service Data By Mode'!$C:$C,"="&amp;$C123,'Annual Service Data By Mode'!$AX:$AX,"=No"),SUMIFS('Annual Service Data By Mode'!AH:AH,'Annual Service Data By Mode'!$C:$C,"="&amp;$C123)))</f>
        <v>211477</v>
      </c>
      <c r="S123" s="79">
        <f>IF($AE$6,IF($AE$1,SUMIFS('Annual Service Data By Mode'!AJ:AJ,'Annual Service Data By Mode'!$C:$C,"="&amp;$C123,'Annual Service Data By Mode'!$AX:$AX,"=No",'Annual Service Data By Mode'!$G:$G,"=Full Reporter"),SUMIFS('Annual Service Data By Mode'!AJ:AJ,'Annual Service Data By Mode'!$C:$C,"="&amp;$C123,'Annual Service Data By Mode'!$G:$G,"=Full Reporter")),IF($AE$1,SUMIFS('Annual Service Data By Mode'!AJ:AJ,'Annual Service Data By Mode'!$C:$C,"="&amp;$C123,'Annual Service Data By Mode'!$AX:$AX,"=No"),SUMIFS('Annual Service Data By Mode'!AJ:AJ,'Annual Service Data By Mode'!$C:$C,"="&amp;$C123)))</f>
        <v>32177</v>
      </c>
      <c r="T123" s="79">
        <f>IF($AE$6,IF($AE$1,SUMIFS('Annual Service Data By Mode'!AL:AL,'Annual Service Data By Mode'!$C:$C,"="&amp;$C123,'Annual Service Data By Mode'!$AX:$AX,"=No",'Annual Service Data By Mode'!$G:$G,"=Full Reporter"),SUMIFS('Annual Service Data By Mode'!AL:AL,'Annual Service Data By Mode'!$C:$C,"="&amp;$C123,'Annual Service Data By Mode'!$G:$G,"=Full Reporter")),IF($AE$1,SUMIFS('Annual Service Data By Mode'!AL:AL,'Annual Service Data By Mode'!$C:$C,"="&amp;$C123,'Annual Service Data By Mode'!$AX:$AX,"=No"),SUMIFS('Annual Service Data By Mode'!AL:AL,'Annual Service Data By Mode'!$C:$C,"="&amp;$C123)))</f>
        <v>31371</v>
      </c>
      <c r="U123" s="79">
        <f>IF($AE$6,IF($AE$1,SUMIFS('Annual Service Data By Mode'!AN:AN,'Annual Service Data By Mode'!$C:$C,"="&amp;$C123,'Annual Service Data By Mode'!$AX:$AX,"=No",'Annual Service Data By Mode'!$G:$G,"=Full Reporter"),SUMIFS('Annual Service Data By Mode'!AN:AN,'Annual Service Data By Mode'!$C:$C,"="&amp;$C123,'Annual Service Data By Mode'!$G:$G,"=Full Reporter")),IF($AE$1,SUMIFS('Annual Service Data By Mode'!AN:AN,'Annual Service Data By Mode'!$C:$C,"="&amp;$C123,'Annual Service Data By Mode'!$AX:$AX,"=No"),SUMIFS('Annual Service Data By Mode'!AN:AN,'Annual Service Data By Mode'!$C:$C,"="&amp;$C123)))</f>
        <v>5628</v>
      </c>
      <c r="V123" s="79">
        <f>IF($AE$6,IF($AE$1,SUMIFS('Annual Service Data By Mode'!AP:AP,'Annual Service Data By Mode'!$C:$C,"="&amp;$C123,'Annual Service Data By Mode'!$AX:$AX,"=No",'Annual Service Data By Mode'!$G:$G,"=Full Reporter"),SUMIFS('Annual Service Data By Mode'!AP:AP,'Annual Service Data By Mode'!$C:$C,"="&amp;$C123,'Annual Service Data By Mode'!$G:$G,"=Full Reporter")),IF($AE$1,SUMIFS('Annual Service Data By Mode'!AP:AP,'Annual Service Data By Mode'!$C:$C,"="&amp;$C123,'Annual Service Data By Mode'!$AX:$AX,"=No"),SUMIFS('Annual Service Data By Mode'!AP:AP,'Annual Service Data By Mode'!$C:$C,"="&amp;$C123)))</f>
        <v>5313</v>
      </c>
      <c r="W123" s="79">
        <f>IF($AE$6,IF($AE$1,SUMIFS('Annual Service Data By Mode'!AR:AR,'Annual Service Data By Mode'!$C:$C,"="&amp;$C123,'Annual Service Data By Mode'!$AX:$AX,"=No",'Annual Service Data By Mode'!$G:$G,"=Full Reporter"),SUMIFS('Annual Service Data By Mode'!AR:AR,'Annual Service Data By Mode'!$C:$C,"="&amp;$C123,'Annual Service Data By Mode'!$G:$G,"=Full Reporter")),IF($AE$1,SUMIFS('Annual Service Data By Mode'!AR:AR,'Annual Service Data By Mode'!$C:$C,"="&amp;$C123,'Annual Service Data By Mode'!$AX:$AX,"=No"),SUMIFS('Annual Service Data By Mode'!AR:AR,'Annual Service Data By Mode'!$C:$C,"="&amp;$C123)))</f>
        <v>58964529</v>
      </c>
      <c r="X123" s="79">
        <f>IF($AE$6,IF($AE$1,SUMIFS('Annual Service Data By Mode'!AT:AT,'Annual Service Data By Mode'!$C:$C,"="&amp;$C123,'Annual Service Data By Mode'!$AX:$AX,"=No",'Annual Service Data By Mode'!$G:$G,"=Full Reporter"),SUMIFS('Annual Service Data By Mode'!AT:AT,'Annual Service Data By Mode'!$C:$C,"="&amp;$C123,'Annual Service Data By Mode'!$G:$G,"=Full Reporter")),IF($AE$1,SUMIFS('Annual Service Data By Mode'!AT:AT,'Annual Service Data By Mode'!$C:$C,"="&amp;$C123,'Annual Service Data By Mode'!$AX:$AX,"=No"),SUMIFS('Annual Service Data By Mode'!AT:AT,'Annual Service Data By Mode'!$C:$C,"="&amp;$C123)))</f>
        <v>202594732</v>
      </c>
      <c r="Y123" s="202">
        <f>IF($AE$6,IF($AE$1,SUMIFS('Annual Service Data By Mode'!AV:AV,'Annual Service Data By Mode'!$C:$C,"="&amp;$C123,'Annual Service Data By Mode'!$AX:$AX,"=No",'Annual Service Data By Mode'!$G:$G,"=Full Reporter"),SUMIFS('Annual Service Data By Mode'!AV:AV,'Annual Service Data By Mode'!$C:$C,"="&amp;$C123,'Annual Service Data By Mode'!$G:$G,"=Full Reporter")),IF($AE$1,SUMIFS('Annual Service Data By Mode'!AV:AV,'Annual Service Data By Mode'!$C:$C,"="&amp;$C123,'Annual Service Data By Mode'!$AX:$AX,"=No"),SUMIFS('Annual Service Data By Mode'!AV:AV,'Annual Service Data By Mode'!$C:$C,"="&amp;$C123)))</f>
        <v>3945.1</v>
      </c>
      <c r="Z123" s="31"/>
      <c r="AA123" s="31"/>
      <c r="AB123" s="31"/>
      <c r="AC123" s="31"/>
      <c r="AD123" s="31"/>
      <c r="AE123" s="31"/>
      <c r="AF123" s="31"/>
      <c r="AG123" s="31"/>
      <c r="AH123" s="31"/>
      <c r="AI123" s="31"/>
    </row>
    <row r="124" spans="1:35" x14ac:dyDescent="0.25">
      <c r="A124" s="33"/>
      <c r="B124" s="33"/>
      <c r="C124" s="67" t="s">
        <v>99</v>
      </c>
      <c r="D124" s="91" t="s">
        <v>5404</v>
      </c>
      <c r="E124" s="92"/>
      <c r="F124" s="79">
        <f>IF($AE$6,IF($AE$1,SUMIFS('Annual Service Data By Mode'!L:L,'Annual Service Data By Mode'!$C:$C,"="&amp;$C124,'Annual Service Data By Mode'!$AX:$AX,"=No",'Annual Service Data By Mode'!$G:$G,"=Full Reporter"),SUMIFS('Annual Service Data By Mode'!L:L,'Annual Service Data By Mode'!$C:$C,"="&amp;$C124,'Annual Service Data By Mode'!$G:$G,"=Full Reporter")),IF($AE$1,SUMIFS('Annual Service Data By Mode'!L:L,'Annual Service Data By Mode'!$C:$C,"="&amp;$C124,'Annual Service Data By Mode'!$AX:$AX,"=No"),SUMIFS('Annual Service Data By Mode'!L:L,'Annual Service Data By Mode'!$C:$C,"="&amp;$C124)))</f>
        <v>402</v>
      </c>
      <c r="G124" s="79">
        <f>IF($AE$6,IF($AE$1,SUMIFS('Annual Service Data By Mode'!N:N,'Annual Service Data By Mode'!$C:$C,"="&amp;$C124,'Annual Service Data By Mode'!$AX:$AX,"=No",'Annual Service Data By Mode'!$G:$G,"=Full Reporter"),SUMIFS('Annual Service Data By Mode'!N:N,'Annual Service Data By Mode'!$C:$C,"="&amp;$C124,'Annual Service Data By Mode'!$G:$G,"=Full Reporter")),IF($AE$1,SUMIFS('Annual Service Data By Mode'!N:N,'Annual Service Data By Mode'!$C:$C,"="&amp;$C124,'Annual Service Data By Mode'!$AX:$AX,"=No"),SUMIFS('Annual Service Data By Mode'!N:N,'Annual Service Data By Mode'!$C:$C,"="&amp;$C124)))</f>
        <v>43</v>
      </c>
      <c r="H124" s="80">
        <f t="shared" si="24"/>
        <v>15.544670317399122</v>
      </c>
      <c r="I124" s="81">
        <f t="shared" si="25"/>
        <v>2.3268778230646125</v>
      </c>
      <c r="J124" s="80">
        <f t="shared" si="26"/>
        <v>1.4497930737891138</v>
      </c>
      <c r="K124" s="80">
        <f t="shared" si="27"/>
        <v>9.6853195888122396</v>
      </c>
      <c r="L124" s="79">
        <f>IF($AE$6,IF($AE$1,SUMIFS('Annual Service Data By Mode'!V:V,'Annual Service Data By Mode'!$C:$C,"="&amp;$C124,'Annual Service Data By Mode'!$AX:$AX,"=No",'Annual Service Data By Mode'!$G:$G,"=Full Reporter"),SUMIFS('Annual Service Data By Mode'!V:V,'Annual Service Data By Mode'!$C:$C,"="&amp;$C124,'Annual Service Data By Mode'!$G:$G,"=Full Reporter")),IF($AE$1,SUMIFS('Annual Service Data By Mode'!V:V,'Annual Service Data By Mode'!$C:$C,"="&amp;$C124,'Annual Service Data By Mode'!$AX:$AX,"=No"),SUMIFS('Annual Service Data By Mode'!V:V,'Annual Service Data By Mode'!$C:$C,"="&amp;$C124)))</f>
        <v>4552201</v>
      </c>
      <c r="M124" s="79">
        <f>IF($AE$6,IF($AE$1,SUMIFS('Annual Service Data By Mode'!X:X,'Annual Service Data By Mode'!$C:$C,"="&amp;$C124,'Annual Service Data By Mode'!$AX:$AX,"=No",'Annual Service Data By Mode'!$G:$G,"=Full Reporter"),SUMIFS('Annual Service Data By Mode'!X:X,'Annual Service Data By Mode'!$C:$C,"="&amp;$C124,'Annual Service Data By Mode'!$G:$G,"=Full Reporter")),IF($AE$1,SUMIFS('Annual Service Data By Mode'!X:X,'Annual Service Data By Mode'!$C:$C,"="&amp;$C124,'Annual Service Data By Mode'!$AX:$AX,"=No"),SUMIFS('Annual Service Data By Mode'!X:X,'Annual Service Data By Mode'!$C:$C,"="&amp;$C124)))</f>
        <v>5293027</v>
      </c>
      <c r="N124" s="79">
        <f>IF($AE$6,IF($AE$1,SUMIFS('Annual Service Data By Mode'!Z:Z,'Annual Service Data By Mode'!$C:$C,"="&amp;$C124,'Annual Service Data By Mode'!$AX:$AX,"=No",'Annual Service Data By Mode'!$G:$G,"=Full Reporter"),SUMIFS('Annual Service Data By Mode'!Z:Z,'Annual Service Data By Mode'!$C:$C,"="&amp;$C124,'Annual Service Data By Mode'!$G:$G,"=Full Reporter")),IF($AE$1,SUMIFS('Annual Service Data By Mode'!Z:Z,'Annual Service Data By Mode'!$C:$C,"="&amp;$C124,'Annual Service Data By Mode'!$AX:$AX,"=No"),SUMIFS('Annual Service Data By Mode'!Z:Z,'Annual Service Data By Mode'!$C:$C,"="&amp;$C124)))</f>
        <v>12458789</v>
      </c>
      <c r="O124" s="79">
        <f>IF($AE$6,IF($AE$1,SUMIFS('Annual Service Data By Mode'!AB:AB,'Annual Service Data By Mode'!$C:$C,"="&amp;$C124,'Annual Service Data By Mode'!$AX:$AX,"=No",'Annual Service Data By Mode'!$G:$G,"=Full Reporter"),SUMIFS('Annual Service Data By Mode'!AB:AB,'Annual Service Data By Mode'!$C:$C,"="&amp;$C124,'Annual Service Data By Mode'!$G:$G,"=Full Reporter")),IF($AE$1,SUMIFS('Annual Service Data By Mode'!AB:AB,'Annual Service Data By Mode'!$C:$C,"="&amp;$C124,'Annual Service Data By Mode'!$AX:$AX,"=No"),SUMIFS('Annual Service Data By Mode'!AB:AB,'Annual Service Data By Mode'!$C:$C,"="&amp;$C124)))</f>
        <v>239516</v>
      </c>
      <c r="P124" s="79">
        <f>IF($AE$6,IF($AE$1,SUMIFS('Annual Service Data By Mode'!AD:AD,'Annual Service Data By Mode'!$C:$C,"="&amp;$C124,'Annual Service Data By Mode'!$AX:$AX,"=No",'Annual Service Data By Mode'!$G:$G,"=Full Reporter"),SUMIFS('Annual Service Data By Mode'!AD:AD,'Annual Service Data By Mode'!$C:$C,"="&amp;$C124,'Annual Service Data By Mode'!$G:$G,"=Full Reporter")),IF($AE$1,SUMIFS('Annual Service Data By Mode'!AD:AD,'Annual Service Data By Mode'!$C:$C,"="&amp;$C124,'Annual Service Data By Mode'!$AX:$AX,"=No"),SUMIFS('Annual Service Data By Mode'!AD:AD,'Annual Service Data By Mode'!$C:$C,"="&amp;$C124)))</f>
        <v>387032</v>
      </c>
      <c r="Q124" s="79">
        <f>IF($AE$6,IF($AE$1,SUMIFS('Annual Service Data By Mode'!AF:AF,'Annual Service Data By Mode'!$C:$C,"="&amp;$C124,'Annual Service Data By Mode'!$AX:$AX,"=No",'Annual Service Data By Mode'!$G:$G,"=Full Reporter"),SUMIFS('Annual Service Data By Mode'!AF:AF,'Annual Service Data By Mode'!$C:$C,"="&amp;$C124,'Annual Service Data By Mode'!$G:$G,"=Full Reporter")),IF($AE$1,SUMIFS('Annual Service Data By Mode'!AF:AF,'Annual Service Data By Mode'!$C:$C,"="&amp;$C124,'Annual Service Data By Mode'!$AX:$AX,"=No"),SUMIFS('Annual Service Data By Mode'!AF:AF,'Annual Service Data By Mode'!$C:$C,"="&amp;$C124)))</f>
        <v>801483</v>
      </c>
      <c r="R124" s="79">
        <f>IF($AE$6,IF($AE$1,SUMIFS('Annual Service Data By Mode'!AH:AH,'Annual Service Data By Mode'!$C:$C,"="&amp;$C124,'Annual Service Data By Mode'!$AX:$AX,"=No",'Annual Service Data By Mode'!$G:$G,"=Full Reporter"),SUMIFS('Annual Service Data By Mode'!AH:AH,'Annual Service Data By Mode'!$C:$C,"="&amp;$C124,'Annual Service Data By Mode'!$G:$G,"=Full Reporter")),IF($AE$1,SUMIFS('Annual Service Data By Mode'!AH:AH,'Annual Service Data By Mode'!$C:$C,"="&amp;$C124,'Annual Service Data By Mode'!$AX:$AX,"=No"),SUMIFS('Annual Service Data By Mode'!AH:AH,'Annual Service Data By Mode'!$C:$C,"="&amp;$C124)))</f>
        <v>14602</v>
      </c>
      <c r="S124" s="79">
        <f>IF($AE$6,IF($AE$1,SUMIFS('Annual Service Data By Mode'!AJ:AJ,'Annual Service Data By Mode'!$C:$C,"="&amp;$C124,'Annual Service Data By Mode'!$AX:$AX,"=No",'Annual Service Data By Mode'!$G:$G,"=Full Reporter"),SUMIFS('Annual Service Data By Mode'!AJ:AJ,'Annual Service Data By Mode'!$C:$C,"="&amp;$C124,'Annual Service Data By Mode'!$G:$G,"=Full Reporter")),IF($AE$1,SUMIFS('Annual Service Data By Mode'!AJ:AJ,'Annual Service Data By Mode'!$C:$C,"="&amp;$C124,'Annual Service Data By Mode'!$AX:$AX,"=No"),SUMIFS('Annual Service Data By Mode'!AJ:AJ,'Annual Service Data By Mode'!$C:$C,"="&amp;$C124)))</f>
        <v>649334</v>
      </c>
      <c r="T124" s="79">
        <f>IF($AE$6,IF($AE$1,SUMIFS('Annual Service Data By Mode'!AL:AL,'Annual Service Data By Mode'!$C:$C,"="&amp;$C124,'Annual Service Data By Mode'!$AX:$AX,"=No",'Annual Service Data By Mode'!$G:$G,"=Full Reporter"),SUMIFS('Annual Service Data By Mode'!AL:AL,'Annual Service Data By Mode'!$C:$C,"="&amp;$C124,'Annual Service Data By Mode'!$G:$G,"=Full Reporter")),IF($AE$1,SUMIFS('Annual Service Data By Mode'!AL:AL,'Annual Service Data By Mode'!$C:$C,"="&amp;$C124,'Annual Service Data By Mode'!$AX:$AX,"=No"),SUMIFS('Annual Service Data By Mode'!AL:AL,'Annual Service Data By Mode'!$C:$C,"="&amp;$C124)))</f>
        <v>632104</v>
      </c>
      <c r="U124" s="79">
        <f>IF($AE$6,IF($AE$1,SUMIFS('Annual Service Data By Mode'!AN:AN,'Annual Service Data By Mode'!$C:$C,"="&amp;$C124,'Annual Service Data By Mode'!$AX:$AX,"=No",'Annual Service Data By Mode'!$G:$G,"=Full Reporter"),SUMIFS('Annual Service Data By Mode'!AN:AN,'Annual Service Data By Mode'!$C:$C,"="&amp;$C124,'Annual Service Data By Mode'!$G:$G,"=Full Reporter")),IF($AE$1,SUMIFS('Annual Service Data By Mode'!AN:AN,'Annual Service Data By Mode'!$C:$C,"="&amp;$C124,'Annual Service Data By Mode'!$AX:$AX,"=No"),SUMIFS('Annual Service Data By Mode'!AN:AN,'Annual Service Data By Mode'!$C:$C,"="&amp;$C124)))</f>
        <v>90647</v>
      </c>
      <c r="V124" s="79">
        <f>IF($AE$6,IF($AE$1,SUMIFS('Annual Service Data By Mode'!AP:AP,'Annual Service Data By Mode'!$C:$C,"="&amp;$C124,'Annual Service Data By Mode'!$AX:$AX,"=No",'Annual Service Data By Mode'!$G:$G,"=Full Reporter"),SUMIFS('Annual Service Data By Mode'!AP:AP,'Annual Service Data By Mode'!$C:$C,"="&amp;$C124,'Annual Service Data By Mode'!$G:$G,"=Full Reporter")),IF($AE$1,SUMIFS('Annual Service Data By Mode'!AP:AP,'Annual Service Data By Mode'!$C:$C,"="&amp;$C124,'Annual Service Data By Mode'!$AX:$AX,"=No"),SUMIFS('Annual Service Data By Mode'!AP:AP,'Annual Service Data By Mode'!$C:$C,"="&amp;$C124)))</f>
        <v>87161</v>
      </c>
      <c r="W124" s="79">
        <f>IF($AE$6,IF($AE$1,SUMIFS('Annual Service Data By Mode'!AR:AR,'Annual Service Data By Mode'!$C:$C,"="&amp;$C124,'Annual Service Data By Mode'!$AX:$AX,"=No",'Annual Service Data By Mode'!$G:$G,"=Full Reporter"),SUMIFS('Annual Service Data By Mode'!AR:AR,'Annual Service Data By Mode'!$C:$C,"="&amp;$C124,'Annual Service Data By Mode'!$G:$G,"=Full Reporter")),IF($AE$1,SUMIFS('Annual Service Data By Mode'!AR:AR,'Annual Service Data By Mode'!$C:$C,"="&amp;$C124,'Annual Service Data By Mode'!$AX:$AX,"=No"),SUMIFS('Annual Service Data By Mode'!AR:AR,'Annual Service Data By Mode'!$C:$C,"="&amp;$C124)))</f>
        <v>7762619</v>
      </c>
      <c r="X124" s="79">
        <f>IF($AE$6,IF($AE$1,SUMIFS('Annual Service Data By Mode'!AT:AT,'Annual Service Data By Mode'!$C:$C,"="&amp;$C124,'Annual Service Data By Mode'!$AX:$AX,"=No",'Annual Service Data By Mode'!$G:$G,"=Full Reporter"),SUMIFS('Annual Service Data By Mode'!AT:AT,'Annual Service Data By Mode'!$C:$C,"="&amp;$C124,'Annual Service Data By Mode'!$G:$G,"=Full Reporter")),IF($AE$1,SUMIFS('Annual Service Data By Mode'!AT:AT,'Annual Service Data By Mode'!$C:$C,"="&amp;$C124,'Annual Service Data By Mode'!$AX:$AX,"=No"),SUMIFS('Annual Service Data By Mode'!AT:AT,'Annual Service Data By Mode'!$C:$C,"="&amp;$C124)))</f>
        <v>18062666</v>
      </c>
      <c r="Y124" s="202">
        <f>IF($AE$6,IF($AE$1,SUMIFS('Annual Service Data By Mode'!AV:AV,'Annual Service Data By Mode'!$C:$C,"="&amp;$C124,'Annual Service Data By Mode'!$AX:$AX,"=No",'Annual Service Data By Mode'!$G:$G,"=Full Reporter"),SUMIFS('Annual Service Data By Mode'!AV:AV,'Annual Service Data By Mode'!$C:$C,"="&amp;$C124,'Annual Service Data By Mode'!$G:$G,"=Full Reporter")),IF($AE$1,SUMIFS('Annual Service Data By Mode'!AV:AV,'Annual Service Data By Mode'!$C:$C,"="&amp;$C124,'Annual Service Data By Mode'!$AX:$AX,"=No"),SUMIFS('Annual Service Data By Mode'!AV:AV,'Annual Service Data By Mode'!$C:$C,"="&amp;$C124)))</f>
        <v>941.3</v>
      </c>
      <c r="Z124" s="31"/>
      <c r="AA124" s="31"/>
      <c r="AB124" s="31"/>
      <c r="AC124" s="31"/>
      <c r="AD124" s="31"/>
      <c r="AE124" s="31"/>
      <c r="AF124" s="31"/>
      <c r="AG124" s="31"/>
      <c r="AH124" s="31"/>
      <c r="AI124" s="31"/>
    </row>
    <row r="125" spans="1:35" ht="15.75" thickBot="1" x14ac:dyDescent="0.3">
      <c r="A125" s="33"/>
      <c r="B125" s="33"/>
      <c r="C125" s="93" t="s">
        <v>161</v>
      </c>
      <c r="D125" s="165" t="s">
        <v>5405</v>
      </c>
      <c r="E125" s="166"/>
      <c r="F125" s="140">
        <f>IF($AE$6,IF($AE$1,SUMIFS('Annual Service Data By Mode'!L:L,'Annual Service Data By Mode'!$C:$C,"="&amp;$C125,'Annual Service Data By Mode'!$AX:$AX,"=No",'Annual Service Data By Mode'!$G:$G,"=Full Reporter"),SUMIFS('Annual Service Data By Mode'!L:L,'Annual Service Data By Mode'!$C:$C,"="&amp;$C125,'Annual Service Data By Mode'!$G:$G,"=Full Reporter")),IF($AE$1,SUMIFS('Annual Service Data By Mode'!L:L,'Annual Service Data By Mode'!$C:$C,"="&amp;$C125,'Annual Service Data By Mode'!$AX:$AX,"=No"),SUMIFS('Annual Service Data By Mode'!L:L,'Annual Service Data By Mode'!$C:$C,"="&amp;$C125)))</f>
        <v>202</v>
      </c>
      <c r="G125" s="140">
        <f>IF($AE$6,IF($AE$1,SUMIFS('Annual Service Data By Mode'!N:N,'Annual Service Data By Mode'!$C:$C,"="&amp;$C125,'Annual Service Data By Mode'!$AX:$AX,"=No",'Annual Service Data By Mode'!$G:$G,"=Full Reporter"),SUMIFS('Annual Service Data By Mode'!N:N,'Annual Service Data By Mode'!$C:$C,"="&amp;$C125,'Annual Service Data By Mode'!$G:$G,"=Full Reporter")),IF($AE$1,SUMIFS('Annual Service Data By Mode'!N:N,'Annual Service Data By Mode'!$C:$C,"="&amp;$C125,'Annual Service Data By Mode'!$AX:$AX,"=No"),SUMIFS('Annual Service Data By Mode'!N:N,'Annual Service Data By Mode'!$C:$C,"="&amp;$C125)))</f>
        <v>0</v>
      </c>
      <c r="H125" s="141">
        <f t="shared" si="24"/>
        <v>12.423214403700033</v>
      </c>
      <c r="I125" s="142">
        <f t="shared" si="25"/>
        <v>0</v>
      </c>
      <c r="J125" s="141">
        <f t="shared" si="26"/>
        <v>0</v>
      </c>
      <c r="K125" s="141">
        <f t="shared" si="27"/>
        <v>8.2750313842087877</v>
      </c>
      <c r="L125" s="140">
        <f>IF($AE$6,IF($AE$1,SUMIFS('Annual Service Data By Mode'!V:V,'Annual Service Data By Mode'!$C:$C,"="&amp;$C125,'Annual Service Data By Mode'!$AX:$AX,"=No",'Annual Service Data By Mode'!$G:$G,"=Full Reporter"),SUMIFS('Annual Service Data By Mode'!V:V,'Annual Service Data By Mode'!$C:$C,"="&amp;$C125,'Annual Service Data By Mode'!$G:$G,"=Full Reporter")),IF($AE$1,SUMIFS('Annual Service Data By Mode'!V:V,'Annual Service Data By Mode'!$C:$C,"="&amp;$C125,'Annual Service Data By Mode'!$AX:$AX,"=No"),SUMIFS('Annual Service Data By Mode'!V:V,'Annual Service Data By Mode'!$C:$C,"="&amp;$C125)))</f>
        <v>0</v>
      </c>
      <c r="M125" s="140">
        <f>IF($AE$6,IF($AE$1,SUMIFS('Annual Service Data By Mode'!X:X,'Annual Service Data By Mode'!$C:$C,"="&amp;$C125,'Annual Service Data By Mode'!$AX:$AX,"=No",'Annual Service Data By Mode'!$G:$G,"=Full Reporter"),SUMIFS('Annual Service Data By Mode'!X:X,'Annual Service Data By Mode'!$C:$C,"="&amp;$C125,'Annual Service Data By Mode'!$G:$G,"=Full Reporter")),IF($AE$1,SUMIFS('Annual Service Data By Mode'!X:X,'Annual Service Data By Mode'!$C:$C,"="&amp;$C125,'Annual Service Data By Mode'!$AX:$AX,"=No"),SUMIFS('Annual Service Data By Mode'!X:X,'Annual Service Data By Mode'!$C:$C,"="&amp;$C125)))</f>
        <v>0</v>
      </c>
      <c r="N125" s="140">
        <f>IF($AE$6,IF($AE$1,SUMIFS('Annual Service Data By Mode'!Z:Z,'Annual Service Data By Mode'!$C:$C,"="&amp;$C125,'Annual Service Data By Mode'!$AX:$AX,"=No",'Annual Service Data By Mode'!$G:$G,"=Full Reporter"),SUMIFS('Annual Service Data By Mode'!Z:Z,'Annual Service Data By Mode'!$C:$C,"="&amp;$C125,'Annual Service Data By Mode'!$G:$G,"=Full Reporter")),IF($AE$1,SUMIFS('Annual Service Data By Mode'!Z:Z,'Annual Service Data By Mode'!$C:$C,"="&amp;$C125,'Annual Service Data By Mode'!$AX:$AX,"=No"),SUMIFS('Annual Service Data By Mode'!Z:Z,'Annual Service Data By Mode'!$C:$C,"="&amp;$C125)))</f>
        <v>3760507</v>
      </c>
      <c r="O125" s="140">
        <f>IF($AE$6,IF($AE$1,SUMIFS('Annual Service Data By Mode'!AB:AB,'Annual Service Data By Mode'!$C:$C,"="&amp;$C125,'Annual Service Data By Mode'!$AX:$AX,"=No",'Annual Service Data By Mode'!$G:$G,"=Full Reporter"),SUMIFS('Annual Service Data By Mode'!AB:AB,'Annual Service Data By Mode'!$C:$C,"="&amp;$C125,'Annual Service Data By Mode'!$G:$G,"=Full Reporter")),IF($AE$1,SUMIFS('Annual Service Data By Mode'!AB:AB,'Annual Service Data By Mode'!$C:$C,"="&amp;$C125,'Annual Service Data By Mode'!$AX:$AX,"=No"),SUMIFS('Annual Service Data By Mode'!AB:AB,'Annual Service Data By Mode'!$C:$C,"="&amp;$C125)))</f>
        <v>0</v>
      </c>
      <c r="P125" s="140">
        <f>IF($AE$6,IF($AE$1,SUMIFS('Annual Service Data By Mode'!AD:AD,'Annual Service Data By Mode'!$C:$C,"="&amp;$C125,'Annual Service Data By Mode'!$AX:$AX,"=No",'Annual Service Data By Mode'!$G:$G,"=Full Reporter"),SUMIFS('Annual Service Data By Mode'!AD:AD,'Annual Service Data By Mode'!$C:$C,"="&amp;$C125,'Annual Service Data By Mode'!$G:$G,"=Full Reporter")),IF($AE$1,SUMIFS('Annual Service Data By Mode'!AD:AD,'Annual Service Data By Mode'!$C:$C,"="&amp;$C125,'Annual Service Data By Mode'!$AX:$AX,"=No"),SUMIFS('Annual Service Data By Mode'!AD:AD,'Annual Service Data By Mode'!$C:$C,"="&amp;$C125)))</f>
        <v>0</v>
      </c>
      <c r="Q125" s="140">
        <f>IF($AE$6,IF($AE$1,SUMIFS('Annual Service Data By Mode'!AF:AF,'Annual Service Data By Mode'!$C:$C,"="&amp;$C125,'Annual Service Data By Mode'!$AX:$AX,"=No",'Annual Service Data By Mode'!$G:$G,"=Full Reporter"),SUMIFS('Annual Service Data By Mode'!AF:AF,'Annual Service Data By Mode'!$C:$C,"="&amp;$C125,'Annual Service Data By Mode'!$G:$G,"=Full Reporter")),IF($AE$1,SUMIFS('Annual Service Data By Mode'!AF:AF,'Annual Service Data By Mode'!$C:$C,"="&amp;$C125,'Annual Service Data By Mode'!$AX:$AX,"=No"),SUMIFS('Annual Service Data By Mode'!AF:AF,'Annual Service Data By Mode'!$C:$C,"="&amp;$C125)))</f>
        <v>302700</v>
      </c>
      <c r="R125" s="140">
        <f>IF($AE$6,IF($AE$1,SUMIFS('Annual Service Data By Mode'!AH:AH,'Annual Service Data By Mode'!$C:$C,"="&amp;$C125,'Annual Service Data By Mode'!$AX:$AX,"=No",'Annual Service Data By Mode'!$G:$G,"=Full Reporter"),SUMIFS('Annual Service Data By Mode'!AH:AH,'Annual Service Data By Mode'!$C:$C,"="&amp;$C125,'Annual Service Data By Mode'!$G:$G,"=Full Reporter")),IF($AE$1,SUMIFS('Annual Service Data By Mode'!AH:AH,'Annual Service Data By Mode'!$C:$C,"="&amp;$C125,'Annual Service Data By Mode'!$AX:$AX,"=No"),SUMIFS('Annual Service Data By Mode'!AH:AH,'Annual Service Data By Mode'!$C:$C,"="&amp;$C125)))</f>
        <v>0</v>
      </c>
      <c r="S125" s="140">
        <f>IF($AE$6,IF($AE$1,SUMIFS('Annual Service Data By Mode'!AJ:AJ,'Annual Service Data By Mode'!$C:$C,"="&amp;$C125,'Annual Service Data By Mode'!$AX:$AX,"=No",'Annual Service Data By Mode'!$G:$G,"=Full Reporter"),SUMIFS('Annual Service Data By Mode'!AJ:AJ,'Annual Service Data By Mode'!$C:$C,"="&amp;$C125,'Annual Service Data By Mode'!$G:$G,"=Full Reporter")),IF($AE$1,SUMIFS('Annual Service Data By Mode'!AJ:AJ,'Annual Service Data By Mode'!$C:$C,"="&amp;$C125,'Annual Service Data By Mode'!$AX:$AX,"=No"),SUMIFS('Annual Service Data By Mode'!AJ:AJ,'Annual Service Data By Mode'!$C:$C,"="&amp;$C125)))</f>
        <v>0</v>
      </c>
      <c r="T125" s="140">
        <f>IF($AE$6,IF($AE$1,SUMIFS('Annual Service Data By Mode'!AL:AL,'Annual Service Data By Mode'!$C:$C,"="&amp;$C125,'Annual Service Data By Mode'!$AX:$AX,"=No",'Annual Service Data By Mode'!$G:$G,"=Full Reporter"),SUMIFS('Annual Service Data By Mode'!AL:AL,'Annual Service Data By Mode'!$C:$C,"="&amp;$C125,'Annual Service Data By Mode'!$G:$G,"=Full Reporter")),IF($AE$1,SUMIFS('Annual Service Data By Mode'!AL:AL,'Annual Service Data By Mode'!$C:$C,"="&amp;$C125,'Annual Service Data By Mode'!$AX:$AX,"=No"),SUMIFS('Annual Service Data By Mode'!AL:AL,'Annual Service Data By Mode'!$C:$C,"="&amp;$C125)))</f>
        <v>0</v>
      </c>
      <c r="U125" s="140">
        <f>IF($AE$6,IF($AE$1,SUMIFS('Annual Service Data By Mode'!AN:AN,'Annual Service Data By Mode'!$C:$C,"="&amp;$C125,'Annual Service Data By Mode'!$AX:$AX,"=No",'Annual Service Data By Mode'!$G:$G,"=Full Reporter"),SUMIFS('Annual Service Data By Mode'!AN:AN,'Annual Service Data By Mode'!$C:$C,"="&amp;$C125,'Annual Service Data By Mode'!$G:$G,"=Full Reporter")),IF($AE$1,SUMIFS('Annual Service Data By Mode'!AN:AN,'Annual Service Data By Mode'!$C:$C,"="&amp;$C125,'Annual Service Data By Mode'!$AX:$AX,"=No"),SUMIFS('Annual Service Data By Mode'!AN:AN,'Annual Service Data By Mode'!$C:$C,"="&amp;$C125)))</f>
        <v>0</v>
      </c>
      <c r="V125" s="140">
        <f>IF($AE$6,IF($AE$1,SUMIFS('Annual Service Data By Mode'!AP:AP,'Annual Service Data By Mode'!$C:$C,"="&amp;$C125,'Annual Service Data By Mode'!$AX:$AX,"=No",'Annual Service Data By Mode'!$G:$G,"=Full Reporter"),SUMIFS('Annual Service Data By Mode'!AP:AP,'Annual Service Data By Mode'!$C:$C,"="&amp;$C125,'Annual Service Data By Mode'!$G:$G,"=Full Reporter")),IF($AE$1,SUMIFS('Annual Service Data By Mode'!AP:AP,'Annual Service Data By Mode'!$C:$C,"="&amp;$C125,'Annual Service Data By Mode'!$AX:$AX,"=No"),SUMIFS('Annual Service Data By Mode'!AP:AP,'Annual Service Data By Mode'!$C:$C,"="&amp;$C125)))</f>
        <v>0</v>
      </c>
      <c r="W125" s="140">
        <f>IF($AE$6,IF($AE$1,SUMIFS('Annual Service Data By Mode'!AR:AR,'Annual Service Data By Mode'!$C:$C,"="&amp;$C125,'Annual Service Data By Mode'!$AX:$AX,"=No",'Annual Service Data By Mode'!$G:$G,"=Full Reporter"),SUMIFS('Annual Service Data By Mode'!AR:AR,'Annual Service Data By Mode'!$C:$C,"="&amp;$C125,'Annual Service Data By Mode'!$G:$G,"=Full Reporter")),IF($AE$1,SUMIFS('Annual Service Data By Mode'!AR:AR,'Annual Service Data By Mode'!$C:$C,"="&amp;$C125,'Annual Service Data By Mode'!$AX:$AX,"=No"),SUMIFS('Annual Service Data By Mode'!AR:AR,'Annual Service Data By Mode'!$C:$C,"="&amp;$C125)))</f>
        <v>2504852</v>
      </c>
      <c r="X125" s="140">
        <f>IF($AE$6,IF($AE$1,SUMIFS('Annual Service Data By Mode'!AT:AT,'Annual Service Data By Mode'!$C:$C,"="&amp;$C125,'Annual Service Data By Mode'!$AX:$AX,"=No",'Annual Service Data By Mode'!$G:$G,"=Full Reporter"),SUMIFS('Annual Service Data By Mode'!AT:AT,'Annual Service Data By Mode'!$C:$C,"="&amp;$C125,'Annual Service Data By Mode'!$G:$G,"=Full Reporter")),IF($AE$1,SUMIFS('Annual Service Data By Mode'!AT:AT,'Annual Service Data By Mode'!$C:$C,"="&amp;$C125,'Annual Service Data By Mode'!$AX:$AX,"=No"),SUMIFS('Annual Service Data By Mode'!AT:AT,'Annual Service Data By Mode'!$C:$C,"="&amp;$C125)))</f>
        <v>0</v>
      </c>
      <c r="Y125" s="202">
        <f>IF($AE$6,IF($AE$1,SUMIFS('Annual Service Data By Mode'!AV:AV,'Annual Service Data By Mode'!$C:$C,"="&amp;$C125,'Annual Service Data By Mode'!$AX:$AX,"=No",'Annual Service Data By Mode'!$G:$G,"=Full Reporter"),SUMIFS('Annual Service Data By Mode'!AV:AV,'Annual Service Data By Mode'!$C:$C,"="&amp;$C125,'Annual Service Data By Mode'!$G:$G,"=Full Reporter")),IF($AE$1,SUMIFS('Annual Service Data By Mode'!AV:AV,'Annual Service Data By Mode'!$C:$C,"="&amp;$C125,'Annual Service Data By Mode'!$AX:$AX,"=No"),SUMIFS('Annual Service Data By Mode'!AV:AV,'Annual Service Data By Mode'!$C:$C,"="&amp;$C125)))</f>
        <v>0</v>
      </c>
      <c r="Z125" s="31"/>
      <c r="AA125" s="31"/>
      <c r="AB125" s="31"/>
      <c r="AC125" s="31"/>
      <c r="AD125" s="31"/>
      <c r="AE125" s="31"/>
      <c r="AF125" s="31"/>
      <c r="AG125" s="31"/>
      <c r="AH125" s="31"/>
      <c r="AI125" s="31"/>
    </row>
    <row r="126" spans="1:35" ht="15.75" thickTop="1" x14ac:dyDescent="0.25">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4"/>
      <c r="Z126" s="54"/>
      <c r="AA126" s="54"/>
      <c r="AB126" s="54"/>
      <c r="AC126" s="54"/>
      <c r="AD126" s="54"/>
      <c r="AE126" s="54"/>
      <c r="AF126" s="54"/>
      <c r="AG126" s="54"/>
      <c r="AH126" s="54"/>
      <c r="AI126" s="54"/>
    </row>
    <row r="127" spans="1:35" x14ac:dyDescent="0.25">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c r="AA127" s="54"/>
      <c r="AB127" s="54"/>
      <c r="AC127" s="54"/>
      <c r="AD127" s="54"/>
      <c r="AE127" s="54"/>
      <c r="AF127" s="54"/>
      <c r="AG127" s="54"/>
      <c r="AH127" s="54"/>
      <c r="AI127" s="54"/>
    </row>
    <row r="128" spans="1:35" x14ac:dyDescent="0.25">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c r="AA128" s="54"/>
      <c r="AB128" s="54"/>
      <c r="AC128" s="54"/>
      <c r="AD128" s="54"/>
      <c r="AE128" s="54"/>
      <c r="AF128" s="54"/>
      <c r="AG128" s="54"/>
      <c r="AH128" s="54"/>
      <c r="AI128" s="54"/>
    </row>
    <row r="129" spans="1:35" x14ac:dyDescent="0.25">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c r="AA129" s="54"/>
      <c r="AB129" s="54"/>
      <c r="AC129" s="54"/>
      <c r="AD129" s="54"/>
      <c r="AE129" s="54"/>
      <c r="AF129" s="54"/>
      <c r="AG129" s="54"/>
      <c r="AH129" s="54"/>
      <c r="AI129" s="54"/>
    </row>
    <row r="130" spans="1:35" x14ac:dyDescent="0.25">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c r="AA130" s="54"/>
      <c r="AB130" s="54"/>
      <c r="AC130" s="54"/>
      <c r="AD130" s="54"/>
      <c r="AE130" s="54"/>
      <c r="AF130" s="54"/>
      <c r="AG130" s="54"/>
      <c r="AH130" s="54"/>
      <c r="AI130" s="54"/>
    </row>
    <row r="131" spans="1:35" x14ac:dyDescent="0.25">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c r="AA131" s="54"/>
      <c r="AB131" s="54"/>
      <c r="AC131" s="54"/>
      <c r="AD131" s="54"/>
      <c r="AE131" s="54"/>
      <c r="AF131" s="54"/>
      <c r="AG131" s="54"/>
      <c r="AH131" s="54"/>
      <c r="AI131" s="54"/>
    </row>
    <row r="132" spans="1:35" x14ac:dyDescent="0.25">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c r="AA132" s="54"/>
      <c r="AB132" s="54"/>
      <c r="AC132" s="54"/>
      <c r="AD132" s="54"/>
      <c r="AE132" s="54"/>
      <c r="AF132" s="54"/>
      <c r="AG132" s="54"/>
      <c r="AH132" s="54"/>
      <c r="AI132" s="54"/>
    </row>
    <row r="133" spans="1:35" x14ac:dyDescent="0.25">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c r="AA133" s="54"/>
      <c r="AB133" s="54"/>
      <c r="AC133" s="54"/>
      <c r="AD133" s="54"/>
      <c r="AE133" s="54"/>
      <c r="AF133" s="54"/>
      <c r="AG133" s="54"/>
      <c r="AH133" s="54"/>
      <c r="AI133" s="54"/>
    </row>
    <row r="134" spans="1:35" x14ac:dyDescent="0.25">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c r="AA134" s="54"/>
      <c r="AB134" s="54"/>
      <c r="AC134" s="54"/>
      <c r="AD134" s="54"/>
      <c r="AE134" s="54"/>
      <c r="AF134" s="54"/>
      <c r="AG134" s="54"/>
      <c r="AH134" s="54"/>
      <c r="AI134" s="54"/>
    </row>
    <row r="135" spans="1:35" x14ac:dyDescent="0.25">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c r="AA135" s="54"/>
      <c r="AB135" s="54"/>
      <c r="AC135" s="54"/>
      <c r="AD135" s="54"/>
      <c r="AE135" s="54"/>
      <c r="AF135" s="54"/>
      <c r="AG135" s="54"/>
      <c r="AH135" s="54"/>
      <c r="AI135" s="54"/>
    </row>
    <row r="136" spans="1:35" x14ac:dyDescent="0.25">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c r="AA136" s="54"/>
      <c r="AB136" s="54"/>
      <c r="AC136" s="54"/>
      <c r="AD136" s="54"/>
      <c r="AE136" s="54"/>
      <c r="AF136" s="54"/>
      <c r="AG136" s="54"/>
      <c r="AH136" s="54"/>
      <c r="AI136" s="54"/>
    </row>
    <row r="137" spans="1:35" x14ac:dyDescent="0.25">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c r="AE137" s="54"/>
      <c r="AF137" s="54"/>
      <c r="AG137" s="54"/>
      <c r="AH137" s="54"/>
      <c r="AI137" s="54"/>
    </row>
    <row r="138" spans="1:35" x14ac:dyDescent="0.25">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c r="AE138" s="54"/>
      <c r="AF138" s="54"/>
      <c r="AG138" s="54"/>
      <c r="AH138" s="54"/>
      <c r="AI138" s="54"/>
    </row>
    <row r="139" spans="1:35" x14ac:dyDescent="0.25">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c r="AD139" s="54"/>
      <c r="AE139" s="54"/>
      <c r="AF139" s="54"/>
      <c r="AG139" s="54"/>
      <c r="AH139" s="54"/>
      <c r="AI139" s="54"/>
    </row>
    <row r="140" spans="1:35" x14ac:dyDescent="0.25">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c r="AE140" s="54"/>
      <c r="AF140" s="54"/>
      <c r="AG140" s="54"/>
      <c r="AH140" s="54"/>
      <c r="AI140" s="54"/>
    </row>
    <row r="141" spans="1:35" x14ac:dyDescent="0.25">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c r="AA141" s="54"/>
      <c r="AB141" s="54"/>
      <c r="AC141" s="54"/>
      <c r="AD141" s="54"/>
      <c r="AE141" s="54"/>
      <c r="AF141" s="54"/>
      <c r="AG141" s="54"/>
      <c r="AH141" s="54"/>
      <c r="AI141" s="54"/>
    </row>
    <row r="142" spans="1:35" x14ac:dyDescent="0.25">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c r="AA142" s="54"/>
      <c r="AB142" s="54"/>
      <c r="AC142" s="54"/>
      <c r="AD142" s="54"/>
      <c r="AE142" s="54"/>
      <c r="AF142" s="54"/>
      <c r="AG142" s="54"/>
      <c r="AH142" s="54"/>
      <c r="AI142" s="54"/>
    </row>
    <row r="143" spans="1:35" x14ac:dyDescent="0.25">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c r="AA143" s="54"/>
      <c r="AB143" s="54"/>
      <c r="AC143" s="54"/>
      <c r="AD143" s="54"/>
      <c r="AE143" s="54"/>
      <c r="AF143" s="54"/>
      <c r="AG143" s="54"/>
      <c r="AH143" s="54"/>
      <c r="AI143" s="54"/>
    </row>
    <row r="144" spans="1:35" x14ac:dyDescent="0.25">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c r="AA144" s="54"/>
      <c r="AB144" s="54"/>
      <c r="AC144" s="54"/>
      <c r="AD144" s="54"/>
      <c r="AE144" s="54"/>
      <c r="AF144" s="54"/>
      <c r="AG144" s="54"/>
      <c r="AH144" s="54"/>
      <c r="AI144" s="54"/>
    </row>
    <row r="145" spans="1:30" x14ac:dyDescent="0.25">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c r="AA145" s="54"/>
      <c r="AB145" s="54"/>
      <c r="AC145" s="54"/>
      <c r="AD145" s="54"/>
    </row>
    <row r="146" spans="1:30" x14ac:dyDescent="0.25">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c r="AA146" s="54"/>
      <c r="AB146" s="54"/>
      <c r="AC146" s="54"/>
      <c r="AD146" s="54"/>
    </row>
    <row r="147" spans="1:30" x14ac:dyDescent="0.25">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c r="AA147" s="54"/>
      <c r="AB147" s="54"/>
      <c r="AC147" s="54"/>
      <c r="AD147" s="54"/>
    </row>
    <row r="148" spans="1:30" x14ac:dyDescent="0.25">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row>
    <row r="149" spans="1:30" x14ac:dyDescent="0.25">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row>
    <row r="150" spans="1:30" x14ac:dyDescent="0.25">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c r="AA150" s="54"/>
      <c r="AB150" s="54"/>
      <c r="AC150" s="54"/>
      <c r="AD150" s="54"/>
    </row>
    <row r="151" spans="1:30" x14ac:dyDescent="0.25">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c r="AA151" s="54"/>
      <c r="AB151" s="54"/>
      <c r="AC151" s="54"/>
      <c r="AD151" s="54"/>
    </row>
    <row r="152" spans="1:30" x14ac:dyDescent="0.25">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c r="AA152" s="54"/>
      <c r="AB152" s="54"/>
      <c r="AC152" s="54"/>
      <c r="AD152" s="54"/>
    </row>
    <row r="153" spans="1:30" x14ac:dyDescent="0.25">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c r="AA153" s="54"/>
      <c r="AB153" s="54"/>
      <c r="AC153" s="54"/>
      <c r="AD153" s="54"/>
    </row>
    <row r="154" spans="1:30" x14ac:dyDescent="0.25">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c r="AA154" s="54"/>
      <c r="AB154" s="54"/>
      <c r="AC154" s="54"/>
      <c r="AD154" s="54"/>
    </row>
    <row r="155" spans="1:30" x14ac:dyDescent="0.25">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c r="AA155" s="54"/>
      <c r="AB155" s="54"/>
      <c r="AC155" s="54"/>
      <c r="AD155" s="54"/>
    </row>
    <row r="156" spans="1:30" x14ac:dyDescent="0.25">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c r="AA156" s="54"/>
      <c r="AB156" s="54"/>
      <c r="AC156" s="54"/>
      <c r="AD156" s="54"/>
    </row>
    <row r="157" spans="1:30" x14ac:dyDescent="0.25">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c r="AA157" s="54"/>
      <c r="AB157" s="54"/>
      <c r="AC157" s="54"/>
      <c r="AD157" s="54"/>
    </row>
    <row r="158" spans="1:30" x14ac:dyDescent="0.25">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c r="AA158" s="54"/>
      <c r="AB158" s="54"/>
      <c r="AC158" s="54"/>
      <c r="AD158" s="54"/>
    </row>
    <row r="159" spans="1:30" x14ac:dyDescent="0.25">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c r="AA159" s="54"/>
      <c r="AB159" s="54"/>
      <c r="AC159" s="54"/>
      <c r="AD159" s="54"/>
    </row>
    <row r="160" spans="1:30" x14ac:dyDescent="0.25">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c r="AA160" s="54"/>
      <c r="AB160" s="54"/>
      <c r="AC160" s="54"/>
      <c r="AD160" s="54"/>
    </row>
    <row r="161" spans="1:30" x14ac:dyDescent="0.25">
      <c r="A161" s="54"/>
      <c r="B161" s="54"/>
      <c r="C161" s="54"/>
      <c r="D161" s="54"/>
      <c r="E161" s="54"/>
      <c r="Y161" s="54"/>
      <c r="Z161" s="54"/>
      <c r="AA161" s="54"/>
      <c r="AB161" s="54"/>
      <c r="AC161" s="54"/>
      <c r="AD161" s="54"/>
    </row>
    <row r="162" spans="1:30" x14ac:dyDescent="0.25">
      <c r="Y162" s="54"/>
      <c r="Z162" s="54"/>
      <c r="AA162" s="54"/>
      <c r="AB162" s="54"/>
      <c r="AC162" s="54"/>
      <c r="AD162" s="54"/>
    </row>
    <row r="163" spans="1:30" x14ac:dyDescent="0.25">
      <c r="Y163" s="54"/>
      <c r="Z163" s="54"/>
      <c r="AA163" s="54"/>
      <c r="AB163" s="54"/>
      <c r="AC163" s="54"/>
      <c r="AD163" s="54"/>
    </row>
  </sheetData>
  <sheetProtection formatCells="0" formatColumns="0" formatRows="0"/>
  <pageMargins left="0.7" right="0.7" top="0.75" bottom="0.75" header="0.3" footer="0.3"/>
  <pageSetup orientation="portrait" r:id="rId1"/>
  <ignoredErrors>
    <ignoredError sqref="F7:W15 F56:W64" calculatedColumn="1"/>
    <ignoredError sqref="E7:E15 E56:E64" unlockedFormula="1" calculatedColumn="1"/>
  </ignoredErrors>
  <drawing r:id="rId2"/>
  <legacyDrawing r:id="rId3"/>
  <mc:AlternateContent xmlns:mc="http://schemas.openxmlformats.org/markup-compatibility/2006">
    <mc:Choice Requires="x14">
      <controls>
        <mc:AlternateContent xmlns:mc="http://schemas.openxmlformats.org/markup-compatibility/2006">
          <mc:Choice Requires="x14">
            <control shapeId="3073" r:id="rId4" name="Drop Down 1">
              <controlPr defaultSize="0" autoLine="0" autoPict="0" macro="[0]!ThisWorkbook.DropDown1_Change" altText="This drop-down menu includes or excludes &quot;questionable&quot; data from the calculated totals.">
                <anchor moveWithCells="1">
                  <from>
                    <xdr:col>1</xdr:col>
                    <xdr:colOff>504825</xdr:colOff>
                    <xdr:row>1</xdr:row>
                    <xdr:rowOff>66675</xdr:rowOff>
                  </from>
                  <to>
                    <xdr:col>4</xdr:col>
                    <xdr:colOff>495300</xdr:colOff>
                    <xdr:row>1</xdr:row>
                    <xdr:rowOff>304800</xdr:rowOff>
                  </to>
                </anchor>
              </controlPr>
            </control>
          </mc:Choice>
        </mc:AlternateContent>
        <mc:AlternateContent xmlns:mc="http://schemas.openxmlformats.org/markup-compatibility/2006">
          <mc:Choice Requires="x14">
            <control shapeId="3074" r:id="rId5" name="Button 2">
              <controlPr defaultSize="0" print="0" autoFill="0" autoPict="0" macro="[0]!ThisWorkbook.Button2_Click">
                <anchor moveWithCells="1" sizeWithCells="1">
                  <from>
                    <xdr:col>0</xdr:col>
                    <xdr:colOff>9525</xdr:colOff>
                    <xdr:row>15</xdr:row>
                    <xdr:rowOff>9525</xdr:rowOff>
                  </from>
                  <to>
                    <xdr:col>4</xdr:col>
                    <xdr:colOff>0</xdr:colOff>
                    <xdr:row>17</xdr:row>
                    <xdr:rowOff>0</xdr:rowOff>
                  </to>
                </anchor>
              </controlPr>
            </control>
          </mc:Choice>
        </mc:AlternateContent>
        <mc:AlternateContent xmlns:mc="http://schemas.openxmlformats.org/markup-compatibility/2006">
          <mc:Choice Requires="x14">
            <control shapeId="3076" r:id="rId6" name="Button 4">
              <controlPr defaultSize="0" print="0" autoFill="0" autoPict="0" macro="[0]!ThisWorkbook.Button4_Click">
                <anchor moveWithCells="1" sizeWithCells="1">
                  <from>
                    <xdr:col>0</xdr:col>
                    <xdr:colOff>0</xdr:colOff>
                    <xdr:row>64</xdr:row>
                    <xdr:rowOff>9525</xdr:rowOff>
                  </from>
                  <to>
                    <xdr:col>4</xdr:col>
                    <xdr:colOff>0</xdr:colOff>
                    <xdr:row>65</xdr:row>
                    <xdr:rowOff>114300</xdr:rowOff>
                  </to>
                </anchor>
              </controlPr>
            </control>
          </mc:Choice>
        </mc:AlternateContent>
        <mc:AlternateContent xmlns:mc="http://schemas.openxmlformats.org/markup-compatibility/2006">
          <mc:Choice Requires="x14">
            <control shapeId="3077" r:id="rId7" name="Drop Down 5">
              <controlPr defaultSize="0" autoLine="0" autoPict="0" macro="[0]!ThisWorkbook.DropDown5_Change" altText="This drop-down menu selects either all reporters or Full Reporting agencies only to display in the tables.">
                <anchor moveWithCells="1">
                  <from>
                    <xdr:col>1</xdr:col>
                    <xdr:colOff>523875</xdr:colOff>
                    <xdr:row>1</xdr:row>
                    <xdr:rowOff>428625</xdr:rowOff>
                  </from>
                  <to>
                    <xdr:col>4</xdr:col>
                    <xdr:colOff>495300</xdr:colOff>
                    <xdr:row>3</xdr:row>
                    <xdr:rowOff>28575</xdr:rowOff>
                  </to>
                </anchor>
              </controlPr>
            </control>
          </mc:Choice>
        </mc:AlternateContent>
      </controls>
    </mc:Choice>
  </mc:AlternateContent>
  <tableParts count="5">
    <tablePart r:id="rId8"/>
    <tablePart r:id="rId9"/>
    <tablePart r:id="rId10"/>
    <tablePart r:id="rId11"/>
    <tablePart r:id="rId1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BF60293C9D9284CB7C485BA9D5BD77C" ma:contentTypeVersion="5" ma:contentTypeDescription="Create a new document." ma:contentTypeScope="" ma:versionID="def61295096b73abb465db668c2143ab">
  <xsd:schema xmlns:xsd="http://www.w3.org/2001/XMLSchema" xmlns:xs="http://www.w3.org/2001/XMLSchema" xmlns:p="http://schemas.microsoft.com/office/2006/metadata/properties" xmlns:ns2="2ee2ec68-b35e-4792-a967-e57b2bc75bac" xmlns:ns3="8deb4750-5773-4159-bdf5-1d7ad83ac793" targetNamespace="http://schemas.microsoft.com/office/2006/metadata/properties" ma:root="true" ma:fieldsID="57a2485e76aa6b9f6b991747ecfcf152" ns2:_="" ns3:_="">
    <xsd:import namespace="2ee2ec68-b35e-4792-a967-e57b2bc75bac"/>
    <xsd:import namespace="8deb4750-5773-4159-bdf5-1d7ad83ac793"/>
    <xsd:element name="properties">
      <xsd:complexType>
        <xsd:sequence>
          <xsd:element name="documentManagement">
            <xsd:complexType>
              <xsd:all>
                <xsd:element ref="ns2:od8240bc2e294150a5e0e2255808c901"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e2ec68-b35e-4792-a967-e57b2bc75bac" elementFormDefault="qualified">
    <xsd:import namespace="http://schemas.microsoft.com/office/2006/documentManagement/types"/>
    <xsd:import namespace="http://schemas.microsoft.com/office/infopath/2007/PartnerControls"/>
    <xsd:element name="od8240bc2e294150a5e0e2255808c901" ma:index="9" nillable="true" ma:taxonomy="true" ma:internalName="od8240bc2e294150a5e0e2255808c901" ma:taxonomyFieldName="Tags" ma:displayName="Tags" ma:readOnly="false" ma:default="" ma:fieldId="{8d8240bc-2e29-4150-a5e0-e2255808c901}" ma:taxonomyMulti="true" ma:sspId="1dd7964a-3b7f-4702-81d2-fa7d8543427e" ma:termSetId="b10a6ac4-d3fa-42cb-87a3-aafc1b25b1f0"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deb4750-5773-4159-bdf5-1d7ad83ac79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265434eb-0443-4bea-8b85-98ca70dbf8e3}" ma:internalName="TaxCatchAll" ma:showField="CatchAllData" ma:web="8deb4750-5773-4159-bdf5-1d7ad83ac79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od8240bc2e294150a5e0e2255808c901 xmlns="2ee2ec68-b35e-4792-a967-e57b2bc75bac">
      <Terms xmlns="http://schemas.microsoft.com/office/infopath/2007/PartnerControls"/>
    </od8240bc2e294150a5e0e2255808c901>
    <TaxCatchAll xmlns="8deb4750-5773-4159-bdf5-1d7ad83ac793"/>
  </documentManagement>
</p:properties>
</file>

<file path=customXml/itemProps1.xml><?xml version="1.0" encoding="utf-8"?>
<ds:datastoreItem xmlns:ds="http://schemas.openxmlformats.org/officeDocument/2006/customXml" ds:itemID="{10CBB2FC-2E47-4DA6-848E-926828C7A566}">
  <ds:schemaRefs>
    <ds:schemaRef ds:uri="http://schemas.microsoft.com/sharepoint/v3/contenttype/forms"/>
  </ds:schemaRefs>
</ds:datastoreItem>
</file>

<file path=customXml/itemProps2.xml><?xml version="1.0" encoding="utf-8"?>
<ds:datastoreItem xmlns:ds="http://schemas.openxmlformats.org/officeDocument/2006/customXml" ds:itemID="{AB29A0A3-985B-4104-A5D9-0C3E28B5B6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e2ec68-b35e-4792-a967-e57b2bc75bac"/>
    <ds:schemaRef ds:uri="8deb4750-5773-4159-bdf5-1d7ad83ac7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0AF4C2C-72A1-4241-BAFE-915F9B319E94}">
  <ds:schemaRefs>
    <ds:schemaRef ds:uri="http://purl.org/dc/terms/"/>
    <ds:schemaRef ds:uri="2ee2ec68-b35e-4792-a967-e57b2bc75bac"/>
    <ds:schemaRef ds:uri="http://purl.org/dc/dcmitype/"/>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8deb4750-5773-4159-bdf5-1d7ad83ac79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Read Me</vt:lpstr>
      <vt:lpstr>Data Dictionary</vt:lpstr>
      <vt:lpstr>Annual Service Data By Mode</vt:lpstr>
      <vt:lpstr>Agency Totals</vt:lpstr>
      <vt:lpstr>Summary Tables</vt:lpstr>
      <vt:lpstr>TitleRegion1.f2.y3.5</vt:lpstr>
      <vt:lpstr>TitleRegion2.e6.y15.5</vt:lpstr>
      <vt:lpstr>TitleRegion3.c19.y51.5</vt:lpstr>
      <vt:lpstr>TitleRegion4.e54.y63.5</vt:lpstr>
      <vt:lpstr>TitleRegion5.d68.y124.5</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FTA - TBP</dc:creator>
  <cp:lastModifiedBy>Matthew Dickens</cp:lastModifiedBy>
  <dcterms:created xsi:type="dcterms:W3CDTF">2013-10-23T15:26:21Z</dcterms:created>
  <dcterms:modified xsi:type="dcterms:W3CDTF">2019-12-13T17:20:00Z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676123d7-76a5-458b-abb0-0def19afff5b</vt:lpwstr>
  </property>
  <property fmtid="{D5CDD505-2E9C-101B-9397-08002B2CF9AE}" pid="3" name="ContentTypeId">
    <vt:lpwstr>0x0101009BF60293C9D9284CB7C485BA9D5BD77C</vt:lpwstr>
  </property>
  <property fmtid="{D5CDD505-2E9C-101B-9397-08002B2CF9AE}" pid="4" name="Tags">
    <vt:lpwstr/>
  </property>
</Properties>
</file>